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egin\Desktop\"/>
    </mc:Choice>
  </mc:AlternateContent>
  <xr:revisionPtr revIDLastSave="0" documentId="8_{494E2F18-C329-4DC8-BD77-EDEFDC3B5F5E}" xr6:coauthVersionLast="47" xr6:coauthVersionMax="47" xr10:uidLastSave="{00000000-0000-0000-0000-000000000000}"/>
  <bookViews>
    <workbookView xWindow="-110" yWindow="-110" windowWidth="17020" windowHeight="10000" tabRatio="819" activeTab="1" xr2:uid="{00000000-000D-0000-FFFF-FFFF00000000}"/>
  </bookViews>
  <sheets>
    <sheet name="Fornecida" sheetId="16" r:id="rId1"/>
    <sheet name="Minima" sheetId="5" r:id="rId2"/>
    <sheet name="Energia Minima rigoroso" sheetId="18" r:id="rId3"/>
    <sheet name="Node actual demand d=1.0" sheetId="24" r:id="rId4"/>
    <sheet name="INPUT" sheetId="25" r:id="rId5"/>
  </sheets>
  <definedNames>
    <definedName name="_xlnm._FilterDatabase" localSheetId="2" hidden="1">'Energia Minima rigoroso'!$A$1:$A$345</definedName>
    <definedName name="_xlnm._FilterDatabase" localSheetId="3" hidden="1">'Node actual demand d=1.0'!$A$1:$Y$1293</definedName>
    <definedName name="SIG">INPUT!$A$1:$Y$4431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4" l="1"/>
  <c r="Y950" i="24" l="1"/>
  <c r="X950" i="24"/>
  <c r="W950" i="24"/>
  <c r="V950" i="24"/>
  <c r="U950" i="24"/>
  <c r="T950" i="24"/>
  <c r="S950" i="24"/>
  <c r="R950" i="24"/>
  <c r="Q950" i="24"/>
  <c r="P950" i="24"/>
  <c r="O950" i="24"/>
  <c r="N950" i="24"/>
  <c r="M950" i="24"/>
  <c r="L950" i="24"/>
  <c r="K950" i="24"/>
  <c r="J950" i="24"/>
  <c r="I950" i="24"/>
  <c r="H950" i="24"/>
  <c r="G950" i="24"/>
  <c r="F950" i="24"/>
  <c r="E950" i="24"/>
  <c r="D950" i="24"/>
  <c r="C950" i="24"/>
  <c r="B950" i="24"/>
  <c r="Y949" i="24"/>
  <c r="X949" i="24"/>
  <c r="W949" i="24"/>
  <c r="V949" i="24"/>
  <c r="U949" i="24"/>
  <c r="T949" i="24"/>
  <c r="S949" i="24"/>
  <c r="R949" i="24"/>
  <c r="Q949" i="24"/>
  <c r="P949" i="24"/>
  <c r="O949" i="24"/>
  <c r="N949" i="24"/>
  <c r="M949" i="24"/>
  <c r="L949" i="24"/>
  <c r="K949" i="24"/>
  <c r="J949" i="24"/>
  <c r="I949" i="24"/>
  <c r="H949" i="24"/>
  <c r="G949" i="24"/>
  <c r="F949" i="24"/>
  <c r="E949" i="24"/>
  <c r="D949" i="24"/>
  <c r="C949" i="24"/>
  <c r="B949" i="24"/>
  <c r="Y948" i="24"/>
  <c r="X948" i="24"/>
  <c r="W948" i="24"/>
  <c r="V948" i="24"/>
  <c r="U948" i="24"/>
  <c r="T948" i="24"/>
  <c r="S948" i="24"/>
  <c r="R948" i="24"/>
  <c r="Q948" i="24"/>
  <c r="P948" i="24"/>
  <c r="O948" i="24"/>
  <c r="N948" i="24"/>
  <c r="M948" i="24"/>
  <c r="L948" i="24"/>
  <c r="K948" i="24"/>
  <c r="J948" i="24"/>
  <c r="I948" i="24"/>
  <c r="H948" i="24"/>
  <c r="G948" i="24"/>
  <c r="F948" i="24"/>
  <c r="E948" i="24"/>
  <c r="D948" i="24"/>
  <c r="C948" i="24"/>
  <c r="B948" i="24"/>
  <c r="Y947" i="24"/>
  <c r="X947" i="24"/>
  <c r="W947" i="24"/>
  <c r="V947" i="24"/>
  <c r="U947" i="24"/>
  <c r="T947" i="24"/>
  <c r="S947" i="24"/>
  <c r="R947" i="24"/>
  <c r="Q947" i="24"/>
  <c r="P947" i="24"/>
  <c r="O947" i="24"/>
  <c r="N947" i="24"/>
  <c r="M947" i="24"/>
  <c r="L947" i="24"/>
  <c r="K947" i="24"/>
  <c r="J947" i="24"/>
  <c r="I947" i="24"/>
  <c r="H947" i="24"/>
  <c r="G947" i="24"/>
  <c r="F947" i="24"/>
  <c r="E947" i="24"/>
  <c r="D947" i="24"/>
  <c r="C947" i="24"/>
  <c r="B947" i="24"/>
  <c r="Y946" i="24"/>
  <c r="X946" i="24"/>
  <c r="W946" i="24"/>
  <c r="V946" i="24"/>
  <c r="U946" i="24"/>
  <c r="T946" i="24"/>
  <c r="S946" i="24"/>
  <c r="R946" i="24"/>
  <c r="Q946" i="24"/>
  <c r="P946" i="24"/>
  <c r="O946" i="24"/>
  <c r="N946" i="24"/>
  <c r="M946" i="24"/>
  <c r="L946" i="24"/>
  <c r="K946" i="24"/>
  <c r="J946" i="24"/>
  <c r="I946" i="24"/>
  <c r="H946" i="24"/>
  <c r="G946" i="24"/>
  <c r="F946" i="24"/>
  <c r="E946" i="24"/>
  <c r="D946" i="24"/>
  <c r="C946" i="24"/>
  <c r="B946" i="24"/>
  <c r="Y945" i="24"/>
  <c r="X945" i="24"/>
  <c r="W945" i="24"/>
  <c r="V945" i="24"/>
  <c r="U945" i="24"/>
  <c r="T945" i="24"/>
  <c r="S945" i="24"/>
  <c r="R945" i="24"/>
  <c r="Q945" i="24"/>
  <c r="P945" i="24"/>
  <c r="O945" i="24"/>
  <c r="N945" i="24"/>
  <c r="M945" i="24"/>
  <c r="L945" i="24"/>
  <c r="K945" i="24"/>
  <c r="J945" i="24"/>
  <c r="I945" i="24"/>
  <c r="H945" i="24"/>
  <c r="G945" i="24"/>
  <c r="F945" i="24"/>
  <c r="E945" i="24"/>
  <c r="D945" i="24"/>
  <c r="C945" i="24"/>
  <c r="B945" i="24"/>
  <c r="Y944" i="24"/>
  <c r="X944" i="24"/>
  <c r="W944" i="24"/>
  <c r="V944" i="24"/>
  <c r="U944" i="24"/>
  <c r="T944" i="24"/>
  <c r="S944" i="24"/>
  <c r="R944" i="24"/>
  <c r="Q944" i="24"/>
  <c r="P944" i="24"/>
  <c r="O944" i="24"/>
  <c r="N944" i="24"/>
  <c r="M944" i="24"/>
  <c r="L944" i="24"/>
  <c r="K944" i="24"/>
  <c r="J944" i="24"/>
  <c r="I944" i="24"/>
  <c r="H944" i="24"/>
  <c r="G944" i="24"/>
  <c r="F944" i="24"/>
  <c r="E944" i="24"/>
  <c r="D944" i="24"/>
  <c r="C944" i="24"/>
  <c r="B944" i="24"/>
  <c r="Y943" i="24"/>
  <c r="X943" i="24"/>
  <c r="W943" i="24"/>
  <c r="V943" i="24"/>
  <c r="U943" i="24"/>
  <c r="T943" i="24"/>
  <c r="S943" i="24"/>
  <c r="R943" i="24"/>
  <c r="Q943" i="24"/>
  <c r="P943" i="24"/>
  <c r="O943" i="24"/>
  <c r="N943" i="24"/>
  <c r="M943" i="24"/>
  <c r="L943" i="24"/>
  <c r="K943" i="24"/>
  <c r="J943" i="24"/>
  <c r="I943" i="24"/>
  <c r="H943" i="24"/>
  <c r="G943" i="24"/>
  <c r="F943" i="24"/>
  <c r="E943" i="24"/>
  <c r="D943" i="24"/>
  <c r="C943" i="24"/>
  <c r="B943" i="24"/>
  <c r="Y942" i="24"/>
  <c r="X942" i="24"/>
  <c r="W942" i="24"/>
  <c r="V942" i="24"/>
  <c r="U942" i="24"/>
  <c r="T942" i="24"/>
  <c r="S942" i="24"/>
  <c r="R942" i="24"/>
  <c r="Q942" i="24"/>
  <c r="P942" i="24"/>
  <c r="O942" i="24"/>
  <c r="N942" i="24"/>
  <c r="M942" i="24"/>
  <c r="L942" i="24"/>
  <c r="K942" i="24"/>
  <c r="J942" i="24"/>
  <c r="I942" i="24"/>
  <c r="H942" i="24"/>
  <c r="G942" i="24"/>
  <c r="F942" i="24"/>
  <c r="E942" i="24"/>
  <c r="D942" i="24"/>
  <c r="C942" i="24"/>
  <c r="B942" i="24"/>
  <c r="Y941" i="24"/>
  <c r="X941" i="24"/>
  <c r="W941" i="24"/>
  <c r="V941" i="24"/>
  <c r="U941" i="24"/>
  <c r="T941" i="24"/>
  <c r="S941" i="24"/>
  <c r="R941" i="24"/>
  <c r="Q941" i="24"/>
  <c r="P941" i="24"/>
  <c r="O941" i="24"/>
  <c r="N941" i="24"/>
  <c r="M941" i="24"/>
  <c r="L941" i="24"/>
  <c r="K941" i="24"/>
  <c r="J941" i="24"/>
  <c r="I941" i="24"/>
  <c r="H941" i="24"/>
  <c r="G941" i="24"/>
  <c r="F941" i="24"/>
  <c r="E941" i="24"/>
  <c r="D941" i="24"/>
  <c r="C941" i="24"/>
  <c r="B941" i="24"/>
  <c r="Y940" i="24"/>
  <c r="X940" i="24"/>
  <c r="W940" i="24"/>
  <c r="V940" i="24"/>
  <c r="U940" i="24"/>
  <c r="T940" i="24"/>
  <c r="S940" i="24"/>
  <c r="R940" i="24"/>
  <c r="Q940" i="24"/>
  <c r="P940" i="24"/>
  <c r="O940" i="24"/>
  <c r="N940" i="24"/>
  <c r="M940" i="24"/>
  <c r="L940" i="24"/>
  <c r="K940" i="24"/>
  <c r="J940" i="24"/>
  <c r="I940" i="24"/>
  <c r="H940" i="24"/>
  <c r="G940" i="24"/>
  <c r="F940" i="24"/>
  <c r="E940" i="24"/>
  <c r="D940" i="24"/>
  <c r="C940" i="24"/>
  <c r="B940" i="24"/>
  <c r="Y939" i="24"/>
  <c r="X939" i="24"/>
  <c r="W939" i="24"/>
  <c r="V939" i="24"/>
  <c r="U939" i="24"/>
  <c r="T939" i="24"/>
  <c r="S939" i="24"/>
  <c r="R939" i="24"/>
  <c r="Q939" i="24"/>
  <c r="P939" i="24"/>
  <c r="O939" i="24"/>
  <c r="N939" i="24"/>
  <c r="M939" i="24"/>
  <c r="L939" i="24"/>
  <c r="K939" i="24"/>
  <c r="J939" i="24"/>
  <c r="I939" i="24"/>
  <c r="H939" i="24"/>
  <c r="G939" i="24"/>
  <c r="F939" i="24"/>
  <c r="E939" i="24"/>
  <c r="D939" i="24"/>
  <c r="C939" i="24"/>
  <c r="B939" i="24"/>
  <c r="Y938" i="24"/>
  <c r="X938" i="24"/>
  <c r="W938" i="24"/>
  <c r="V938" i="24"/>
  <c r="U938" i="24"/>
  <c r="T938" i="24"/>
  <c r="S938" i="24"/>
  <c r="R938" i="24"/>
  <c r="Q938" i="24"/>
  <c r="P938" i="24"/>
  <c r="O938" i="24"/>
  <c r="N938" i="24"/>
  <c r="M938" i="24"/>
  <c r="L938" i="24"/>
  <c r="K938" i="24"/>
  <c r="J938" i="24"/>
  <c r="I938" i="24"/>
  <c r="H938" i="24"/>
  <c r="G938" i="24"/>
  <c r="F938" i="24"/>
  <c r="E938" i="24"/>
  <c r="D938" i="24"/>
  <c r="C938" i="24"/>
  <c r="B938" i="24"/>
  <c r="Y937" i="24"/>
  <c r="X937" i="24"/>
  <c r="W937" i="24"/>
  <c r="V937" i="24"/>
  <c r="U937" i="24"/>
  <c r="T937" i="24"/>
  <c r="S937" i="24"/>
  <c r="R937" i="24"/>
  <c r="Q937" i="24"/>
  <c r="P937" i="24"/>
  <c r="O937" i="24"/>
  <c r="N937" i="24"/>
  <c r="M937" i="24"/>
  <c r="L937" i="24"/>
  <c r="K937" i="24"/>
  <c r="J937" i="24"/>
  <c r="I937" i="24"/>
  <c r="H937" i="24"/>
  <c r="G937" i="24"/>
  <c r="F937" i="24"/>
  <c r="E937" i="24"/>
  <c r="D937" i="24"/>
  <c r="C937" i="24"/>
  <c r="B937" i="24"/>
  <c r="Y936" i="24"/>
  <c r="X936" i="24"/>
  <c r="W936" i="24"/>
  <c r="V936" i="24"/>
  <c r="U936" i="24"/>
  <c r="T936" i="24"/>
  <c r="S936" i="24"/>
  <c r="R936" i="24"/>
  <c r="Q936" i="24"/>
  <c r="P936" i="24"/>
  <c r="O936" i="24"/>
  <c r="N936" i="24"/>
  <c r="M936" i="24"/>
  <c r="L936" i="24"/>
  <c r="K936" i="24"/>
  <c r="J936" i="24"/>
  <c r="I936" i="24"/>
  <c r="H936" i="24"/>
  <c r="G936" i="24"/>
  <c r="F936" i="24"/>
  <c r="E936" i="24"/>
  <c r="D936" i="24"/>
  <c r="C936" i="24"/>
  <c r="B936" i="24"/>
  <c r="Y935" i="24"/>
  <c r="X935" i="24"/>
  <c r="W935" i="24"/>
  <c r="V935" i="24"/>
  <c r="U935" i="24"/>
  <c r="T935" i="24"/>
  <c r="S935" i="24"/>
  <c r="R935" i="24"/>
  <c r="Q935" i="24"/>
  <c r="P935" i="24"/>
  <c r="O935" i="24"/>
  <c r="N935" i="24"/>
  <c r="M935" i="24"/>
  <c r="L935" i="24"/>
  <c r="K935" i="24"/>
  <c r="J935" i="24"/>
  <c r="I935" i="24"/>
  <c r="H935" i="24"/>
  <c r="G935" i="24"/>
  <c r="F935" i="24"/>
  <c r="E935" i="24"/>
  <c r="D935" i="24"/>
  <c r="C935" i="24"/>
  <c r="B935" i="24"/>
  <c r="Y934" i="24"/>
  <c r="X934" i="24"/>
  <c r="W934" i="24"/>
  <c r="V934" i="24"/>
  <c r="U934" i="24"/>
  <c r="T934" i="24"/>
  <c r="S934" i="24"/>
  <c r="R934" i="24"/>
  <c r="Q934" i="24"/>
  <c r="P934" i="24"/>
  <c r="O934" i="24"/>
  <c r="N934" i="24"/>
  <c r="M934" i="24"/>
  <c r="L934" i="24"/>
  <c r="K934" i="24"/>
  <c r="J934" i="24"/>
  <c r="I934" i="24"/>
  <c r="H934" i="24"/>
  <c r="G934" i="24"/>
  <c r="F934" i="24"/>
  <c r="E934" i="24"/>
  <c r="D934" i="24"/>
  <c r="C934" i="24"/>
  <c r="B934" i="24"/>
  <c r="Y933" i="24"/>
  <c r="X933" i="24"/>
  <c r="W933" i="24"/>
  <c r="V933" i="24"/>
  <c r="U933" i="24"/>
  <c r="T933" i="24"/>
  <c r="S933" i="24"/>
  <c r="R933" i="24"/>
  <c r="Q933" i="24"/>
  <c r="P933" i="24"/>
  <c r="O933" i="24"/>
  <c r="N933" i="24"/>
  <c r="M933" i="24"/>
  <c r="L933" i="24"/>
  <c r="K933" i="24"/>
  <c r="J933" i="24"/>
  <c r="I933" i="24"/>
  <c r="H933" i="24"/>
  <c r="G933" i="24"/>
  <c r="F933" i="24"/>
  <c r="E933" i="24"/>
  <c r="D933" i="24"/>
  <c r="C933" i="24"/>
  <c r="B933" i="24"/>
  <c r="Y932" i="24"/>
  <c r="X932" i="24"/>
  <c r="W932" i="24"/>
  <c r="V932" i="24"/>
  <c r="U932" i="24"/>
  <c r="T932" i="24"/>
  <c r="S932" i="24"/>
  <c r="R932" i="24"/>
  <c r="Q932" i="24"/>
  <c r="P932" i="24"/>
  <c r="O932" i="24"/>
  <c r="N932" i="24"/>
  <c r="M932" i="24"/>
  <c r="L932" i="24"/>
  <c r="K932" i="24"/>
  <c r="J932" i="24"/>
  <c r="I932" i="24"/>
  <c r="H932" i="24"/>
  <c r="G932" i="24"/>
  <c r="F932" i="24"/>
  <c r="E932" i="24"/>
  <c r="D932" i="24"/>
  <c r="C932" i="24"/>
  <c r="B932" i="24"/>
  <c r="Y931" i="24"/>
  <c r="X931" i="24"/>
  <c r="W931" i="24"/>
  <c r="V931" i="24"/>
  <c r="U931" i="24"/>
  <c r="T931" i="24"/>
  <c r="S931" i="24"/>
  <c r="R931" i="24"/>
  <c r="Q931" i="24"/>
  <c r="P931" i="24"/>
  <c r="O931" i="24"/>
  <c r="N931" i="24"/>
  <c r="M931" i="24"/>
  <c r="L931" i="24"/>
  <c r="K931" i="24"/>
  <c r="J931" i="24"/>
  <c r="I931" i="24"/>
  <c r="H931" i="24"/>
  <c r="G931" i="24"/>
  <c r="F931" i="24"/>
  <c r="E931" i="24"/>
  <c r="D931" i="24"/>
  <c r="C931" i="24"/>
  <c r="B931" i="24"/>
  <c r="Y930" i="24"/>
  <c r="X930" i="24"/>
  <c r="W930" i="24"/>
  <c r="V930" i="24"/>
  <c r="U930" i="24"/>
  <c r="T930" i="24"/>
  <c r="S930" i="24"/>
  <c r="R930" i="24"/>
  <c r="Q930" i="24"/>
  <c r="P930" i="24"/>
  <c r="O930" i="24"/>
  <c r="N930" i="24"/>
  <c r="M930" i="24"/>
  <c r="L930" i="24"/>
  <c r="K930" i="24"/>
  <c r="J930" i="24"/>
  <c r="I930" i="24"/>
  <c r="H930" i="24"/>
  <c r="G930" i="24"/>
  <c r="F930" i="24"/>
  <c r="E930" i="24"/>
  <c r="D930" i="24"/>
  <c r="C930" i="24"/>
  <c r="B930" i="24"/>
  <c r="Y929" i="24"/>
  <c r="X929" i="24"/>
  <c r="W929" i="24"/>
  <c r="V929" i="24"/>
  <c r="U929" i="24"/>
  <c r="T929" i="24"/>
  <c r="S929" i="24"/>
  <c r="R929" i="24"/>
  <c r="Q929" i="24"/>
  <c r="P929" i="24"/>
  <c r="O929" i="24"/>
  <c r="N929" i="24"/>
  <c r="M929" i="24"/>
  <c r="L929" i="24"/>
  <c r="K929" i="24"/>
  <c r="J929" i="24"/>
  <c r="I929" i="24"/>
  <c r="H929" i="24"/>
  <c r="G929" i="24"/>
  <c r="F929" i="24"/>
  <c r="E929" i="24"/>
  <c r="D929" i="24"/>
  <c r="C929" i="24"/>
  <c r="B929" i="24"/>
  <c r="Y928" i="24"/>
  <c r="X928" i="24"/>
  <c r="W928" i="24"/>
  <c r="V928" i="24"/>
  <c r="U928" i="24"/>
  <c r="T928" i="24"/>
  <c r="S928" i="24"/>
  <c r="R928" i="24"/>
  <c r="Q928" i="24"/>
  <c r="P928" i="24"/>
  <c r="O928" i="24"/>
  <c r="N928" i="24"/>
  <c r="M928" i="24"/>
  <c r="L928" i="24"/>
  <c r="K928" i="24"/>
  <c r="J928" i="24"/>
  <c r="I928" i="24"/>
  <c r="H928" i="24"/>
  <c r="G928" i="24"/>
  <c r="F928" i="24"/>
  <c r="E928" i="24"/>
  <c r="D928" i="24"/>
  <c r="C928" i="24"/>
  <c r="B928" i="24"/>
  <c r="Y927" i="24"/>
  <c r="X927" i="24"/>
  <c r="W927" i="24"/>
  <c r="V927" i="24"/>
  <c r="U927" i="24"/>
  <c r="T927" i="24"/>
  <c r="S927" i="24"/>
  <c r="R927" i="24"/>
  <c r="Q927" i="24"/>
  <c r="P927" i="24"/>
  <c r="O927" i="24"/>
  <c r="N927" i="24"/>
  <c r="M927" i="24"/>
  <c r="L927" i="24"/>
  <c r="K927" i="24"/>
  <c r="J927" i="24"/>
  <c r="I927" i="24"/>
  <c r="H927" i="24"/>
  <c r="G927" i="24"/>
  <c r="F927" i="24"/>
  <c r="E927" i="24"/>
  <c r="D927" i="24"/>
  <c r="C927" i="24"/>
  <c r="B927" i="24"/>
  <c r="Y926" i="24"/>
  <c r="X926" i="24"/>
  <c r="W926" i="24"/>
  <c r="V926" i="24"/>
  <c r="U926" i="24"/>
  <c r="T926" i="24"/>
  <c r="S926" i="24"/>
  <c r="R926" i="24"/>
  <c r="Q926" i="24"/>
  <c r="P926" i="24"/>
  <c r="O926" i="24"/>
  <c r="N926" i="24"/>
  <c r="M926" i="24"/>
  <c r="L926" i="24"/>
  <c r="K926" i="24"/>
  <c r="J926" i="24"/>
  <c r="I926" i="24"/>
  <c r="H926" i="24"/>
  <c r="G926" i="24"/>
  <c r="F926" i="24"/>
  <c r="E926" i="24"/>
  <c r="D926" i="24"/>
  <c r="C926" i="24"/>
  <c r="B926" i="24"/>
  <c r="Y925" i="24"/>
  <c r="X925" i="24"/>
  <c r="W925" i="24"/>
  <c r="V925" i="24"/>
  <c r="U925" i="24"/>
  <c r="T925" i="24"/>
  <c r="S925" i="24"/>
  <c r="R925" i="24"/>
  <c r="Q925" i="24"/>
  <c r="P925" i="24"/>
  <c r="O925" i="24"/>
  <c r="N925" i="24"/>
  <c r="M925" i="24"/>
  <c r="L925" i="24"/>
  <c r="K925" i="24"/>
  <c r="J925" i="24"/>
  <c r="I925" i="24"/>
  <c r="H925" i="24"/>
  <c r="G925" i="24"/>
  <c r="F925" i="24"/>
  <c r="E925" i="24"/>
  <c r="D925" i="24"/>
  <c r="C925" i="24"/>
  <c r="B925" i="24"/>
  <c r="Y924" i="24"/>
  <c r="X924" i="24"/>
  <c r="W924" i="24"/>
  <c r="V924" i="24"/>
  <c r="U924" i="24"/>
  <c r="T924" i="24"/>
  <c r="S924" i="24"/>
  <c r="R924" i="24"/>
  <c r="Q924" i="24"/>
  <c r="P924" i="24"/>
  <c r="O924" i="24"/>
  <c r="N924" i="24"/>
  <c r="M924" i="24"/>
  <c r="L924" i="24"/>
  <c r="K924" i="24"/>
  <c r="J924" i="24"/>
  <c r="I924" i="24"/>
  <c r="H924" i="24"/>
  <c r="G924" i="24"/>
  <c r="F924" i="24"/>
  <c r="E924" i="24"/>
  <c r="D924" i="24"/>
  <c r="C924" i="24"/>
  <c r="B924" i="24"/>
  <c r="Y923" i="24"/>
  <c r="X923" i="24"/>
  <c r="W923" i="24"/>
  <c r="V923" i="24"/>
  <c r="U923" i="24"/>
  <c r="T923" i="24"/>
  <c r="S923" i="24"/>
  <c r="R923" i="24"/>
  <c r="Q923" i="24"/>
  <c r="P923" i="24"/>
  <c r="O923" i="24"/>
  <c r="N923" i="24"/>
  <c r="M923" i="24"/>
  <c r="L923" i="24"/>
  <c r="K923" i="24"/>
  <c r="J923" i="24"/>
  <c r="I923" i="24"/>
  <c r="H923" i="24"/>
  <c r="G923" i="24"/>
  <c r="F923" i="24"/>
  <c r="E923" i="24"/>
  <c r="D923" i="24"/>
  <c r="C923" i="24"/>
  <c r="B923" i="24"/>
  <c r="Y922" i="24"/>
  <c r="X922" i="24"/>
  <c r="W922" i="24"/>
  <c r="V922" i="24"/>
  <c r="U922" i="24"/>
  <c r="T922" i="24"/>
  <c r="S922" i="24"/>
  <c r="R922" i="24"/>
  <c r="Q922" i="24"/>
  <c r="P922" i="24"/>
  <c r="O922" i="24"/>
  <c r="N922" i="24"/>
  <c r="M922" i="24"/>
  <c r="L922" i="24"/>
  <c r="K922" i="24"/>
  <c r="J922" i="24"/>
  <c r="I922" i="24"/>
  <c r="H922" i="24"/>
  <c r="G922" i="24"/>
  <c r="F922" i="24"/>
  <c r="E922" i="24"/>
  <c r="D922" i="24"/>
  <c r="C922" i="24"/>
  <c r="B922" i="24"/>
  <c r="Y921" i="24"/>
  <c r="X921" i="24"/>
  <c r="W921" i="24"/>
  <c r="V921" i="24"/>
  <c r="U921" i="24"/>
  <c r="T921" i="24"/>
  <c r="S921" i="24"/>
  <c r="R921" i="24"/>
  <c r="Q921" i="24"/>
  <c r="P921" i="24"/>
  <c r="O921" i="24"/>
  <c r="N921" i="24"/>
  <c r="M921" i="24"/>
  <c r="L921" i="24"/>
  <c r="K921" i="24"/>
  <c r="J921" i="24"/>
  <c r="I921" i="24"/>
  <c r="H921" i="24"/>
  <c r="G921" i="24"/>
  <c r="F921" i="24"/>
  <c r="E921" i="24"/>
  <c r="D921" i="24"/>
  <c r="C921" i="24"/>
  <c r="B921" i="24"/>
  <c r="Y920" i="24"/>
  <c r="X920" i="24"/>
  <c r="W920" i="24"/>
  <c r="V920" i="24"/>
  <c r="U920" i="24"/>
  <c r="T920" i="24"/>
  <c r="S920" i="24"/>
  <c r="R920" i="24"/>
  <c r="Q920" i="24"/>
  <c r="P920" i="24"/>
  <c r="O920" i="24"/>
  <c r="N920" i="24"/>
  <c r="M920" i="24"/>
  <c r="L920" i="24"/>
  <c r="K920" i="24"/>
  <c r="J920" i="24"/>
  <c r="I920" i="24"/>
  <c r="H920" i="24"/>
  <c r="G920" i="24"/>
  <c r="F920" i="24"/>
  <c r="E920" i="24"/>
  <c r="D920" i="24"/>
  <c r="C920" i="24"/>
  <c r="B920" i="24"/>
  <c r="Y919" i="24"/>
  <c r="X919" i="24"/>
  <c r="W919" i="24"/>
  <c r="V919" i="24"/>
  <c r="U919" i="24"/>
  <c r="T919" i="24"/>
  <c r="S919" i="24"/>
  <c r="R919" i="24"/>
  <c r="Q919" i="24"/>
  <c r="P919" i="24"/>
  <c r="O919" i="24"/>
  <c r="N919" i="24"/>
  <c r="M919" i="24"/>
  <c r="L919" i="24"/>
  <c r="K919" i="24"/>
  <c r="J919" i="24"/>
  <c r="I919" i="24"/>
  <c r="H919" i="24"/>
  <c r="G919" i="24"/>
  <c r="F919" i="24"/>
  <c r="E919" i="24"/>
  <c r="D919" i="24"/>
  <c r="C919" i="24"/>
  <c r="B919" i="24"/>
  <c r="Y918" i="24"/>
  <c r="X918" i="24"/>
  <c r="W918" i="24"/>
  <c r="V918" i="24"/>
  <c r="U918" i="24"/>
  <c r="T918" i="24"/>
  <c r="S918" i="24"/>
  <c r="R918" i="24"/>
  <c r="Q918" i="24"/>
  <c r="P918" i="24"/>
  <c r="O918" i="24"/>
  <c r="N918" i="24"/>
  <c r="M918" i="24"/>
  <c r="L918" i="24"/>
  <c r="K918" i="24"/>
  <c r="J918" i="24"/>
  <c r="I918" i="24"/>
  <c r="H918" i="24"/>
  <c r="G918" i="24"/>
  <c r="F918" i="24"/>
  <c r="E918" i="24"/>
  <c r="D918" i="24"/>
  <c r="C918" i="24"/>
  <c r="B918" i="24"/>
  <c r="Y917" i="24"/>
  <c r="X917" i="24"/>
  <c r="W917" i="24"/>
  <c r="V917" i="24"/>
  <c r="U917" i="24"/>
  <c r="T917" i="24"/>
  <c r="S917" i="24"/>
  <c r="R917" i="24"/>
  <c r="Q917" i="24"/>
  <c r="P917" i="24"/>
  <c r="O917" i="24"/>
  <c r="N917" i="24"/>
  <c r="M917" i="24"/>
  <c r="L917" i="24"/>
  <c r="K917" i="24"/>
  <c r="J917" i="24"/>
  <c r="I917" i="24"/>
  <c r="H917" i="24"/>
  <c r="G917" i="24"/>
  <c r="F917" i="24"/>
  <c r="E917" i="24"/>
  <c r="D917" i="24"/>
  <c r="C917" i="24"/>
  <c r="B917" i="24"/>
  <c r="Y916" i="24"/>
  <c r="X916" i="24"/>
  <c r="W916" i="24"/>
  <c r="V916" i="24"/>
  <c r="U916" i="24"/>
  <c r="T916" i="24"/>
  <c r="S916" i="24"/>
  <c r="R916" i="24"/>
  <c r="Q916" i="24"/>
  <c r="P916" i="24"/>
  <c r="O916" i="24"/>
  <c r="N916" i="24"/>
  <c r="M916" i="24"/>
  <c r="L916" i="24"/>
  <c r="K916" i="24"/>
  <c r="J916" i="24"/>
  <c r="I916" i="24"/>
  <c r="H916" i="24"/>
  <c r="G916" i="24"/>
  <c r="F916" i="24"/>
  <c r="E916" i="24"/>
  <c r="D916" i="24"/>
  <c r="C916" i="24"/>
  <c r="B916" i="24"/>
  <c r="Y915" i="24"/>
  <c r="X915" i="24"/>
  <c r="W915" i="24"/>
  <c r="V915" i="24"/>
  <c r="U915" i="24"/>
  <c r="T915" i="24"/>
  <c r="S915" i="24"/>
  <c r="R915" i="24"/>
  <c r="Q915" i="24"/>
  <c r="P915" i="24"/>
  <c r="O915" i="24"/>
  <c r="N915" i="24"/>
  <c r="M915" i="24"/>
  <c r="L915" i="24"/>
  <c r="K915" i="24"/>
  <c r="J915" i="24"/>
  <c r="I915" i="24"/>
  <c r="H915" i="24"/>
  <c r="G915" i="24"/>
  <c r="F915" i="24"/>
  <c r="E915" i="24"/>
  <c r="D915" i="24"/>
  <c r="C915" i="24"/>
  <c r="B915" i="24"/>
  <c r="Y914" i="24"/>
  <c r="X914" i="24"/>
  <c r="W914" i="24"/>
  <c r="V914" i="24"/>
  <c r="U914" i="24"/>
  <c r="T914" i="24"/>
  <c r="S914" i="24"/>
  <c r="R914" i="24"/>
  <c r="Q914" i="24"/>
  <c r="P914" i="24"/>
  <c r="O914" i="24"/>
  <c r="N914" i="24"/>
  <c r="M914" i="24"/>
  <c r="L914" i="24"/>
  <c r="K914" i="24"/>
  <c r="J914" i="24"/>
  <c r="I914" i="24"/>
  <c r="H914" i="24"/>
  <c r="G914" i="24"/>
  <c r="F914" i="24"/>
  <c r="E914" i="24"/>
  <c r="D914" i="24"/>
  <c r="C914" i="24"/>
  <c r="B914" i="24"/>
  <c r="Y913" i="24"/>
  <c r="X913" i="24"/>
  <c r="W913" i="24"/>
  <c r="V913" i="24"/>
  <c r="U913" i="24"/>
  <c r="T913" i="24"/>
  <c r="S913" i="24"/>
  <c r="R913" i="24"/>
  <c r="Q913" i="24"/>
  <c r="P913" i="24"/>
  <c r="O913" i="24"/>
  <c r="N913" i="24"/>
  <c r="M913" i="24"/>
  <c r="L913" i="24"/>
  <c r="K913" i="24"/>
  <c r="J913" i="24"/>
  <c r="I913" i="24"/>
  <c r="H913" i="24"/>
  <c r="G913" i="24"/>
  <c r="F913" i="24"/>
  <c r="E913" i="24"/>
  <c r="D913" i="24"/>
  <c r="C913" i="24"/>
  <c r="B913" i="24"/>
  <c r="Y912" i="24"/>
  <c r="X912" i="24"/>
  <c r="W912" i="24"/>
  <c r="V912" i="24"/>
  <c r="U912" i="24"/>
  <c r="T912" i="24"/>
  <c r="S912" i="24"/>
  <c r="R912" i="24"/>
  <c r="Q912" i="24"/>
  <c r="P912" i="24"/>
  <c r="O912" i="24"/>
  <c r="N912" i="24"/>
  <c r="M912" i="24"/>
  <c r="L912" i="24"/>
  <c r="K912" i="24"/>
  <c r="J912" i="24"/>
  <c r="I912" i="24"/>
  <c r="H912" i="24"/>
  <c r="G912" i="24"/>
  <c r="F912" i="24"/>
  <c r="E912" i="24"/>
  <c r="D912" i="24"/>
  <c r="C912" i="24"/>
  <c r="B912" i="24"/>
  <c r="Y911" i="24"/>
  <c r="X911" i="24"/>
  <c r="W911" i="24"/>
  <c r="V911" i="24"/>
  <c r="U911" i="24"/>
  <c r="T911" i="24"/>
  <c r="S911" i="24"/>
  <c r="R911" i="24"/>
  <c r="Q911" i="24"/>
  <c r="P911" i="24"/>
  <c r="O911" i="24"/>
  <c r="N911" i="24"/>
  <c r="M911" i="24"/>
  <c r="L911" i="24"/>
  <c r="K911" i="24"/>
  <c r="J911" i="24"/>
  <c r="I911" i="24"/>
  <c r="H911" i="24"/>
  <c r="G911" i="24"/>
  <c r="F911" i="24"/>
  <c r="E911" i="24"/>
  <c r="D911" i="24"/>
  <c r="C911" i="24"/>
  <c r="B911" i="24"/>
  <c r="Y910" i="24"/>
  <c r="X910" i="24"/>
  <c r="W910" i="24"/>
  <c r="V910" i="24"/>
  <c r="U910" i="24"/>
  <c r="T910" i="24"/>
  <c r="S910" i="24"/>
  <c r="R910" i="24"/>
  <c r="Q910" i="24"/>
  <c r="P910" i="24"/>
  <c r="O910" i="24"/>
  <c r="N910" i="24"/>
  <c r="M910" i="24"/>
  <c r="L910" i="24"/>
  <c r="K910" i="24"/>
  <c r="J910" i="24"/>
  <c r="I910" i="24"/>
  <c r="H910" i="24"/>
  <c r="G910" i="24"/>
  <c r="F910" i="24"/>
  <c r="E910" i="24"/>
  <c r="D910" i="24"/>
  <c r="C910" i="24"/>
  <c r="B910" i="24"/>
  <c r="Y909" i="24"/>
  <c r="X909" i="24"/>
  <c r="W909" i="24"/>
  <c r="V909" i="24"/>
  <c r="U909" i="24"/>
  <c r="T909" i="24"/>
  <c r="S909" i="24"/>
  <c r="R909" i="24"/>
  <c r="Q909" i="24"/>
  <c r="P909" i="24"/>
  <c r="O909" i="24"/>
  <c r="N909" i="24"/>
  <c r="M909" i="24"/>
  <c r="L909" i="24"/>
  <c r="K909" i="24"/>
  <c r="J909" i="24"/>
  <c r="I909" i="24"/>
  <c r="H909" i="24"/>
  <c r="G909" i="24"/>
  <c r="F909" i="24"/>
  <c r="E909" i="24"/>
  <c r="D909" i="24"/>
  <c r="C909" i="24"/>
  <c r="B909" i="24"/>
  <c r="Y908" i="24"/>
  <c r="X908" i="24"/>
  <c r="W908" i="24"/>
  <c r="V908" i="24"/>
  <c r="U908" i="24"/>
  <c r="T908" i="24"/>
  <c r="S908" i="24"/>
  <c r="R908" i="24"/>
  <c r="Q908" i="24"/>
  <c r="P908" i="24"/>
  <c r="O908" i="24"/>
  <c r="N908" i="24"/>
  <c r="M908" i="24"/>
  <c r="L908" i="24"/>
  <c r="K908" i="24"/>
  <c r="J908" i="24"/>
  <c r="I908" i="24"/>
  <c r="H908" i="24"/>
  <c r="G908" i="24"/>
  <c r="F908" i="24"/>
  <c r="E908" i="24"/>
  <c r="D908" i="24"/>
  <c r="C908" i="24"/>
  <c r="B908" i="24"/>
  <c r="Y907" i="24"/>
  <c r="X907" i="24"/>
  <c r="W907" i="24"/>
  <c r="V907" i="24"/>
  <c r="U907" i="24"/>
  <c r="T907" i="24"/>
  <c r="S907" i="24"/>
  <c r="R907" i="24"/>
  <c r="Q907" i="24"/>
  <c r="P907" i="24"/>
  <c r="O907" i="24"/>
  <c r="N907" i="24"/>
  <c r="M907" i="24"/>
  <c r="L907" i="24"/>
  <c r="K907" i="24"/>
  <c r="J907" i="24"/>
  <c r="I907" i="24"/>
  <c r="H907" i="24"/>
  <c r="G907" i="24"/>
  <c r="F907" i="24"/>
  <c r="E907" i="24"/>
  <c r="D907" i="24"/>
  <c r="C907" i="24"/>
  <c r="B907" i="24"/>
  <c r="Y906" i="24"/>
  <c r="X906" i="24"/>
  <c r="W906" i="24"/>
  <c r="V906" i="24"/>
  <c r="U906" i="24"/>
  <c r="T906" i="24"/>
  <c r="S906" i="24"/>
  <c r="R906" i="24"/>
  <c r="Q906" i="24"/>
  <c r="P906" i="24"/>
  <c r="O906" i="24"/>
  <c r="N906" i="24"/>
  <c r="M906" i="24"/>
  <c r="L906" i="24"/>
  <c r="K906" i="24"/>
  <c r="J906" i="24"/>
  <c r="I906" i="24"/>
  <c r="H906" i="24"/>
  <c r="G906" i="24"/>
  <c r="F906" i="24"/>
  <c r="E906" i="24"/>
  <c r="D906" i="24"/>
  <c r="C906" i="24"/>
  <c r="B906" i="24"/>
  <c r="Y905" i="24"/>
  <c r="X905" i="24"/>
  <c r="W905" i="24"/>
  <c r="V905" i="24"/>
  <c r="U905" i="24"/>
  <c r="T905" i="24"/>
  <c r="S905" i="24"/>
  <c r="R905" i="24"/>
  <c r="Q905" i="24"/>
  <c r="P905" i="24"/>
  <c r="O905" i="24"/>
  <c r="N905" i="24"/>
  <c r="M905" i="24"/>
  <c r="L905" i="24"/>
  <c r="K905" i="24"/>
  <c r="J905" i="24"/>
  <c r="I905" i="24"/>
  <c r="H905" i="24"/>
  <c r="G905" i="24"/>
  <c r="F905" i="24"/>
  <c r="E905" i="24"/>
  <c r="D905" i="24"/>
  <c r="C905" i="24"/>
  <c r="B905" i="24"/>
  <c r="Y904" i="24"/>
  <c r="X904" i="24"/>
  <c r="W904" i="24"/>
  <c r="V904" i="24"/>
  <c r="U904" i="24"/>
  <c r="T904" i="24"/>
  <c r="S904" i="24"/>
  <c r="R904" i="24"/>
  <c r="Q904" i="24"/>
  <c r="P904" i="24"/>
  <c r="O904" i="24"/>
  <c r="N904" i="24"/>
  <c r="M904" i="24"/>
  <c r="L904" i="24"/>
  <c r="K904" i="24"/>
  <c r="J904" i="24"/>
  <c r="I904" i="24"/>
  <c r="H904" i="24"/>
  <c r="G904" i="24"/>
  <c r="F904" i="24"/>
  <c r="E904" i="24"/>
  <c r="D904" i="24"/>
  <c r="C904" i="24"/>
  <c r="B904" i="24"/>
  <c r="Y903" i="24"/>
  <c r="X903" i="24"/>
  <c r="W903" i="24"/>
  <c r="V903" i="24"/>
  <c r="U903" i="24"/>
  <c r="T903" i="24"/>
  <c r="S903" i="24"/>
  <c r="R903" i="24"/>
  <c r="Q903" i="24"/>
  <c r="P903" i="24"/>
  <c r="O903" i="24"/>
  <c r="N903" i="24"/>
  <c r="M903" i="24"/>
  <c r="L903" i="24"/>
  <c r="K903" i="24"/>
  <c r="J903" i="24"/>
  <c r="I903" i="24"/>
  <c r="H903" i="24"/>
  <c r="G903" i="24"/>
  <c r="F903" i="24"/>
  <c r="E903" i="24"/>
  <c r="D903" i="24"/>
  <c r="C903" i="24"/>
  <c r="B903" i="24"/>
  <c r="Y902" i="24"/>
  <c r="X902" i="24"/>
  <c r="W902" i="24"/>
  <c r="V902" i="24"/>
  <c r="U902" i="24"/>
  <c r="T902" i="24"/>
  <c r="S902" i="24"/>
  <c r="R902" i="24"/>
  <c r="Q902" i="24"/>
  <c r="P902" i="24"/>
  <c r="O902" i="24"/>
  <c r="N902" i="24"/>
  <c r="M902" i="24"/>
  <c r="L902" i="24"/>
  <c r="K902" i="24"/>
  <c r="J902" i="24"/>
  <c r="I902" i="24"/>
  <c r="H902" i="24"/>
  <c r="G902" i="24"/>
  <c r="F902" i="24"/>
  <c r="E902" i="24"/>
  <c r="D902" i="24"/>
  <c r="C902" i="24"/>
  <c r="B902" i="24"/>
  <c r="Y901" i="24"/>
  <c r="X901" i="24"/>
  <c r="W901" i="24"/>
  <c r="V901" i="24"/>
  <c r="U901" i="24"/>
  <c r="T901" i="24"/>
  <c r="S901" i="24"/>
  <c r="R901" i="24"/>
  <c r="Q901" i="24"/>
  <c r="P901" i="24"/>
  <c r="O901" i="24"/>
  <c r="N901" i="24"/>
  <c r="M901" i="24"/>
  <c r="L901" i="24"/>
  <c r="K901" i="24"/>
  <c r="J901" i="24"/>
  <c r="I901" i="24"/>
  <c r="H901" i="24"/>
  <c r="G901" i="24"/>
  <c r="F901" i="24"/>
  <c r="E901" i="24"/>
  <c r="D901" i="24"/>
  <c r="C901" i="24"/>
  <c r="B901" i="24"/>
  <c r="Y900" i="24"/>
  <c r="X900" i="24"/>
  <c r="W900" i="24"/>
  <c r="V900" i="24"/>
  <c r="U900" i="24"/>
  <c r="T900" i="24"/>
  <c r="S900" i="24"/>
  <c r="R900" i="24"/>
  <c r="Q900" i="24"/>
  <c r="P900" i="24"/>
  <c r="O900" i="24"/>
  <c r="N900" i="24"/>
  <c r="M900" i="24"/>
  <c r="L900" i="24"/>
  <c r="K900" i="24"/>
  <c r="J900" i="24"/>
  <c r="I900" i="24"/>
  <c r="H900" i="24"/>
  <c r="G900" i="24"/>
  <c r="F900" i="24"/>
  <c r="E900" i="24"/>
  <c r="D900" i="24"/>
  <c r="C900" i="24"/>
  <c r="B900" i="24"/>
  <c r="Y899" i="24"/>
  <c r="X899" i="24"/>
  <c r="W899" i="24"/>
  <c r="V899" i="24"/>
  <c r="U899" i="24"/>
  <c r="T899" i="24"/>
  <c r="S899" i="24"/>
  <c r="R899" i="24"/>
  <c r="Q899" i="24"/>
  <c r="P899" i="24"/>
  <c r="O899" i="24"/>
  <c r="N899" i="24"/>
  <c r="M899" i="24"/>
  <c r="L899" i="24"/>
  <c r="K899" i="24"/>
  <c r="J899" i="24"/>
  <c r="I899" i="24"/>
  <c r="H899" i="24"/>
  <c r="G899" i="24"/>
  <c r="F899" i="24"/>
  <c r="E899" i="24"/>
  <c r="D899" i="24"/>
  <c r="C899" i="24"/>
  <c r="B899" i="24"/>
  <c r="Y898" i="24"/>
  <c r="X898" i="24"/>
  <c r="W898" i="24"/>
  <c r="V898" i="24"/>
  <c r="U898" i="24"/>
  <c r="T898" i="24"/>
  <c r="S898" i="24"/>
  <c r="R898" i="24"/>
  <c r="Q898" i="24"/>
  <c r="P898" i="24"/>
  <c r="O898" i="24"/>
  <c r="N898" i="24"/>
  <c r="M898" i="24"/>
  <c r="L898" i="24"/>
  <c r="K898" i="24"/>
  <c r="J898" i="24"/>
  <c r="I898" i="24"/>
  <c r="H898" i="24"/>
  <c r="G898" i="24"/>
  <c r="F898" i="24"/>
  <c r="E898" i="24"/>
  <c r="D898" i="24"/>
  <c r="C898" i="24"/>
  <c r="B898" i="24"/>
  <c r="Y897" i="24"/>
  <c r="X897" i="24"/>
  <c r="W897" i="24"/>
  <c r="V897" i="24"/>
  <c r="U897" i="24"/>
  <c r="T897" i="24"/>
  <c r="S897" i="24"/>
  <c r="R897" i="24"/>
  <c r="Q897" i="24"/>
  <c r="P897" i="24"/>
  <c r="O897" i="24"/>
  <c r="N897" i="24"/>
  <c r="M897" i="24"/>
  <c r="L897" i="24"/>
  <c r="K897" i="24"/>
  <c r="J897" i="24"/>
  <c r="I897" i="24"/>
  <c r="H897" i="24"/>
  <c r="G897" i="24"/>
  <c r="F897" i="24"/>
  <c r="E897" i="24"/>
  <c r="D897" i="24"/>
  <c r="C897" i="24"/>
  <c r="B897" i="24"/>
  <c r="Y896" i="24"/>
  <c r="X896" i="24"/>
  <c r="W896" i="24"/>
  <c r="V896" i="24"/>
  <c r="U896" i="24"/>
  <c r="T896" i="24"/>
  <c r="S896" i="24"/>
  <c r="R896" i="24"/>
  <c r="Q896" i="24"/>
  <c r="P896" i="24"/>
  <c r="O896" i="24"/>
  <c r="N896" i="24"/>
  <c r="M896" i="24"/>
  <c r="L896" i="24"/>
  <c r="K896" i="24"/>
  <c r="J896" i="24"/>
  <c r="I896" i="24"/>
  <c r="H896" i="24"/>
  <c r="G896" i="24"/>
  <c r="F896" i="24"/>
  <c r="E896" i="24"/>
  <c r="D896" i="24"/>
  <c r="C896" i="24"/>
  <c r="B896" i="24"/>
  <c r="Y895" i="24"/>
  <c r="X895" i="24"/>
  <c r="W895" i="24"/>
  <c r="V895" i="24"/>
  <c r="U895" i="24"/>
  <c r="T895" i="24"/>
  <c r="S895" i="24"/>
  <c r="R895" i="24"/>
  <c r="Q895" i="24"/>
  <c r="P895" i="24"/>
  <c r="O895" i="24"/>
  <c r="N895" i="24"/>
  <c r="M895" i="24"/>
  <c r="L895" i="24"/>
  <c r="K895" i="24"/>
  <c r="J895" i="24"/>
  <c r="I895" i="24"/>
  <c r="H895" i="24"/>
  <c r="G895" i="24"/>
  <c r="F895" i="24"/>
  <c r="E895" i="24"/>
  <c r="D895" i="24"/>
  <c r="C895" i="24"/>
  <c r="B895" i="24"/>
  <c r="Y894" i="24"/>
  <c r="X894" i="24"/>
  <c r="W894" i="24"/>
  <c r="V894" i="24"/>
  <c r="U894" i="24"/>
  <c r="T894" i="24"/>
  <c r="S894" i="24"/>
  <c r="R894" i="24"/>
  <c r="Q894" i="24"/>
  <c r="P894" i="24"/>
  <c r="O894" i="24"/>
  <c r="N894" i="24"/>
  <c r="M894" i="24"/>
  <c r="L894" i="24"/>
  <c r="K894" i="24"/>
  <c r="J894" i="24"/>
  <c r="I894" i="24"/>
  <c r="H894" i="24"/>
  <c r="G894" i="24"/>
  <c r="F894" i="24"/>
  <c r="E894" i="24"/>
  <c r="D894" i="24"/>
  <c r="C894" i="24"/>
  <c r="B894" i="24"/>
  <c r="Y893" i="24"/>
  <c r="X893" i="24"/>
  <c r="W893" i="24"/>
  <c r="V893" i="24"/>
  <c r="U893" i="24"/>
  <c r="T893" i="24"/>
  <c r="S893" i="24"/>
  <c r="R893" i="24"/>
  <c r="Q893" i="24"/>
  <c r="P893" i="24"/>
  <c r="O893" i="24"/>
  <c r="N893" i="24"/>
  <c r="M893" i="24"/>
  <c r="L893" i="24"/>
  <c r="K893" i="24"/>
  <c r="J893" i="24"/>
  <c r="I893" i="24"/>
  <c r="H893" i="24"/>
  <c r="G893" i="24"/>
  <c r="F893" i="24"/>
  <c r="E893" i="24"/>
  <c r="D893" i="24"/>
  <c r="C893" i="24"/>
  <c r="B893" i="24"/>
  <c r="Y892" i="24"/>
  <c r="X892" i="24"/>
  <c r="W892" i="24"/>
  <c r="V892" i="24"/>
  <c r="U892" i="24"/>
  <c r="T892" i="24"/>
  <c r="S892" i="24"/>
  <c r="R892" i="24"/>
  <c r="Q892" i="24"/>
  <c r="P892" i="24"/>
  <c r="O892" i="24"/>
  <c r="N892" i="24"/>
  <c r="M892" i="24"/>
  <c r="L892" i="24"/>
  <c r="K892" i="24"/>
  <c r="J892" i="24"/>
  <c r="I892" i="24"/>
  <c r="H892" i="24"/>
  <c r="G892" i="24"/>
  <c r="F892" i="24"/>
  <c r="E892" i="24"/>
  <c r="D892" i="24"/>
  <c r="C892" i="24"/>
  <c r="B892" i="24"/>
  <c r="Y891" i="24"/>
  <c r="X891" i="24"/>
  <c r="W891" i="24"/>
  <c r="V891" i="24"/>
  <c r="U891" i="24"/>
  <c r="T891" i="24"/>
  <c r="S891" i="24"/>
  <c r="R891" i="24"/>
  <c r="Q891" i="24"/>
  <c r="P891" i="24"/>
  <c r="O891" i="24"/>
  <c r="N891" i="24"/>
  <c r="M891" i="24"/>
  <c r="L891" i="24"/>
  <c r="K891" i="24"/>
  <c r="J891" i="24"/>
  <c r="I891" i="24"/>
  <c r="H891" i="24"/>
  <c r="G891" i="24"/>
  <c r="F891" i="24"/>
  <c r="E891" i="24"/>
  <c r="D891" i="24"/>
  <c r="C891" i="24"/>
  <c r="B891" i="24"/>
  <c r="Y890" i="24"/>
  <c r="X890" i="24"/>
  <c r="W890" i="24"/>
  <c r="V890" i="24"/>
  <c r="U890" i="24"/>
  <c r="T890" i="24"/>
  <c r="S890" i="24"/>
  <c r="R890" i="24"/>
  <c r="Q890" i="24"/>
  <c r="P890" i="24"/>
  <c r="O890" i="24"/>
  <c r="N890" i="24"/>
  <c r="M890" i="24"/>
  <c r="L890" i="24"/>
  <c r="K890" i="24"/>
  <c r="J890" i="24"/>
  <c r="I890" i="24"/>
  <c r="H890" i="24"/>
  <c r="G890" i="24"/>
  <c r="F890" i="24"/>
  <c r="E890" i="24"/>
  <c r="D890" i="24"/>
  <c r="C890" i="24"/>
  <c r="B890" i="24"/>
  <c r="Y889" i="24"/>
  <c r="X889" i="24"/>
  <c r="W889" i="24"/>
  <c r="V889" i="24"/>
  <c r="U889" i="24"/>
  <c r="T889" i="24"/>
  <c r="S889" i="24"/>
  <c r="R889" i="24"/>
  <c r="Q889" i="24"/>
  <c r="P889" i="24"/>
  <c r="O889" i="24"/>
  <c r="N889" i="24"/>
  <c r="M889" i="24"/>
  <c r="L889" i="24"/>
  <c r="K889" i="24"/>
  <c r="J889" i="24"/>
  <c r="I889" i="24"/>
  <c r="H889" i="24"/>
  <c r="G889" i="24"/>
  <c r="F889" i="24"/>
  <c r="E889" i="24"/>
  <c r="D889" i="24"/>
  <c r="C889" i="24"/>
  <c r="B889" i="24"/>
  <c r="Y888" i="24"/>
  <c r="X888" i="24"/>
  <c r="W888" i="24"/>
  <c r="V888" i="24"/>
  <c r="U888" i="24"/>
  <c r="T888" i="24"/>
  <c r="S888" i="24"/>
  <c r="R888" i="24"/>
  <c r="Q888" i="24"/>
  <c r="P888" i="24"/>
  <c r="O888" i="24"/>
  <c r="N888" i="24"/>
  <c r="M888" i="24"/>
  <c r="L888" i="24"/>
  <c r="K888" i="24"/>
  <c r="J888" i="24"/>
  <c r="I888" i="24"/>
  <c r="H888" i="24"/>
  <c r="G888" i="24"/>
  <c r="F888" i="24"/>
  <c r="E888" i="24"/>
  <c r="D888" i="24"/>
  <c r="C888" i="24"/>
  <c r="B888" i="24"/>
  <c r="Y887" i="24"/>
  <c r="X887" i="24"/>
  <c r="W887" i="24"/>
  <c r="V887" i="24"/>
  <c r="U887" i="24"/>
  <c r="T887" i="24"/>
  <c r="S887" i="24"/>
  <c r="R887" i="24"/>
  <c r="Q887" i="24"/>
  <c r="P887" i="24"/>
  <c r="O887" i="24"/>
  <c r="N887" i="24"/>
  <c r="M887" i="24"/>
  <c r="L887" i="24"/>
  <c r="K887" i="24"/>
  <c r="J887" i="24"/>
  <c r="I887" i="24"/>
  <c r="H887" i="24"/>
  <c r="G887" i="24"/>
  <c r="F887" i="24"/>
  <c r="E887" i="24"/>
  <c r="D887" i="24"/>
  <c r="C887" i="24"/>
  <c r="B887" i="24"/>
  <c r="Y886" i="24"/>
  <c r="X886" i="24"/>
  <c r="W886" i="24"/>
  <c r="V886" i="24"/>
  <c r="U886" i="24"/>
  <c r="T886" i="24"/>
  <c r="S886" i="24"/>
  <c r="R886" i="24"/>
  <c r="Q886" i="24"/>
  <c r="P886" i="24"/>
  <c r="O886" i="24"/>
  <c r="N886" i="24"/>
  <c r="M886" i="24"/>
  <c r="L886" i="24"/>
  <c r="K886" i="24"/>
  <c r="J886" i="24"/>
  <c r="I886" i="24"/>
  <c r="H886" i="24"/>
  <c r="G886" i="24"/>
  <c r="F886" i="24"/>
  <c r="E886" i="24"/>
  <c r="D886" i="24"/>
  <c r="C886" i="24"/>
  <c r="B886" i="24"/>
  <c r="Y885" i="24"/>
  <c r="X885" i="24"/>
  <c r="W885" i="24"/>
  <c r="V885" i="24"/>
  <c r="U885" i="24"/>
  <c r="T885" i="24"/>
  <c r="S885" i="24"/>
  <c r="R885" i="24"/>
  <c r="Q885" i="24"/>
  <c r="P885" i="24"/>
  <c r="O885" i="24"/>
  <c r="N885" i="24"/>
  <c r="M885" i="24"/>
  <c r="L885" i="24"/>
  <c r="K885" i="24"/>
  <c r="J885" i="24"/>
  <c r="I885" i="24"/>
  <c r="H885" i="24"/>
  <c r="G885" i="24"/>
  <c r="F885" i="24"/>
  <c r="E885" i="24"/>
  <c r="D885" i="24"/>
  <c r="C885" i="24"/>
  <c r="B885" i="24"/>
  <c r="Y884" i="24"/>
  <c r="X884" i="24"/>
  <c r="W884" i="24"/>
  <c r="V884" i="24"/>
  <c r="U884" i="24"/>
  <c r="T884" i="24"/>
  <c r="S884" i="24"/>
  <c r="R884" i="24"/>
  <c r="Q884" i="24"/>
  <c r="P884" i="24"/>
  <c r="O884" i="24"/>
  <c r="N884" i="24"/>
  <c r="M884" i="24"/>
  <c r="L884" i="24"/>
  <c r="K884" i="24"/>
  <c r="J884" i="24"/>
  <c r="I884" i="24"/>
  <c r="H884" i="24"/>
  <c r="G884" i="24"/>
  <c r="F884" i="24"/>
  <c r="E884" i="24"/>
  <c r="D884" i="24"/>
  <c r="C884" i="24"/>
  <c r="B884" i="24"/>
  <c r="Y883" i="24"/>
  <c r="X883" i="24"/>
  <c r="W883" i="24"/>
  <c r="V883" i="24"/>
  <c r="U883" i="24"/>
  <c r="T883" i="24"/>
  <c r="S883" i="24"/>
  <c r="R883" i="24"/>
  <c r="Q883" i="24"/>
  <c r="P883" i="24"/>
  <c r="O883" i="24"/>
  <c r="N883" i="24"/>
  <c r="M883" i="24"/>
  <c r="L883" i="24"/>
  <c r="K883" i="24"/>
  <c r="J883" i="24"/>
  <c r="I883" i="24"/>
  <c r="H883" i="24"/>
  <c r="G883" i="24"/>
  <c r="F883" i="24"/>
  <c r="E883" i="24"/>
  <c r="D883" i="24"/>
  <c r="C883" i="24"/>
  <c r="B883" i="24"/>
  <c r="Y882" i="24"/>
  <c r="X882" i="24"/>
  <c r="W882" i="24"/>
  <c r="V882" i="24"/>
  <c r="U882" i="24"/>
  <c r="T882" i="24"/>
  <c r="S882" i="24"/>
  <c r="R882" i="24"/>
  <c r="Q882" i="24"/>
  <c r="P882" i="24"/>
  <c r="O882" i="24"/>
  <c r="N882" i="24"/>
  <c r="M882" i="24"/>
  <c r="L882" i="24"/>
  <c r="K882" i="24"/>
  <c r="J882" i="24"/>
  <c r="I882" i="24"/>
  <c r="H882" i="24"/>
  <c r="G882" i="24"/>
  <c r="F882" i="24"/>
  <c r="E882" i="24"/>
  <c r="D882" i="24"/>
  <c r="C882" i="24"/>
  <c r="B882" i="24"/>
  <c r="Y881" i="24"/>
  <c r="X881" i="24"/>
  <c r="W881" i="24"/>
  <c r="V881" i="24"/>
  <c r="U881" i="24"/>
  <c r="T881" i="24"/>
  <c r="S881" i="24"/>
  <c r="R881" i="24"/>
  <c r="Q881" i="24"/>
  <c r="P881" i="24"/>
  <c r="O881" i="24"/>
  <c r="N881" i="24"/>
  <c r="M881" i="24"/>
  <c r="L881" i="24"/>
  <c r="K881" i="24"/>
  <c r="J881" i="24"/>
  <c r="I881" i="24"/>
  <c r="H881" i="24"/>
  <c r="G881" i="24"/>
  <c r="F881" i="24"/>
  <c r="E881" i="24"/>
  <c r="D881" i="24"/>
  <c r="C881" i="24"/>
  <c r="B881" i="24"/>
  <c r="Y880" i="24"/>
  <c r="X880" i="24"/>
  <c r="W880" i="24"/>
  <c r="V880" i="24"/>
  <c r="U880" i="24"/>
  <c r="T880" i="24"/>
  <c r="S880" i="24"/>
  <c r="R880" i="24"/>
  <c r="Q880" i="24"/>
  <c r="P880" i="24"/>
  <c r="O880" i="24"/>
  <c r="N880" i="24"/>
  <c r="M880" i="24"/>
  <c r="L880" i="24"/>
  <c r="K880" i="24"/>
  <c r="J880" i="24"/>
  <c r="I880" i="24"/>
  <c r="H880" i="24"/>
  <c r="G880" i="24"/>
  <c r="F880" i="24"/>
  <c r="E880" i="24"/>
  <c r="D880" i="24"/>
  <c r="C880" i="24"/>
  <c r="B880" i="24"/>
  <c r="Y879" i="24"/>
  <c r="X879" i="24"/>
  <c r="W879" i="24"/>
  <c r="V879" i="24"/>
  <c r="U879" i="24"/>
  <c r="T879" i="24"/>
  <c r="S879" i="24"/>
  <c r="R879" i="24"/>
  <c r="Q879" i="24"/>
  <c r="P879" i="24"/>
  <c r="O879" i="24"/>
  <c r="N879" i="24"/>
  <c r="M879" i="24"/>
  <c r="L879" i="24"/>
  <c r="K879" i="24"/>
  <c r="J879" i="24"/>
  <c r="I879" i="24"/>
  <c r="H879" i="24"/>
  <c r="G879" i="24"/>
  <c r="F879" i="24"/>
  <c r="E879" i="24"/>
  <c r="D879" i="24"/>
  <c r="C879" i="24"/>
  <c r="B879" i="24"/>
  <c r="Y878" i="24"/>
  <c r="X878" i="24"/>
  <c r="W878" i="24"/>
  <c r="V878" i="24"/>
  <c r="U878" i="24"/>
  <c r="T878" i="24"/>
  <c r="S878" i="24"/>
  <c r="R878" i="24"/>
  <c r="Q878" i="24"/>
  <c r="P878" i="24"/>
  <c r="O878" i="24"/>
  <c r="N878" i="24"/>
  <c r="M878" i="24"/>
  <c r="L878" i="24"/>
  <c r="K878" i="24"/>
  <c r="J878" i="24"/>
  <c r="I878" i="24"/>
  <c r="H878" i="24"/>
  <c r="G878" i="24"/>
  <c r="F878" i="24"/>
  <c r="E878" i="24"/>
  <c r="D878" i="24"/>
  <c r="C878" i="24"/>
  <c r="B878" i="24"/>
  <c r="Y877" i="24"/>
  <c r="X877" i="24"/>
  <c r="W877" i="24"/>
  <c r="V877" i="24"/>
  <c r="U877" i="24"/>
  <c r="T877" i="24"/>
  <c r="S877" i="24"/>
  <c r="R877" i="24"/>
  <c r="Q877" i="24"/>
  <c r="P877" i="24"/>
  <c r="O877" i="24"/>
  <c r="N877" i="24"/>
  <c r="M877" i="24"/>
  <c r="L877" i="24"/>
  <c r="K877" i="24"/>
  <c r="J877" i="24"/>
  <c r="I877" i="24"/>
  <c r="H877" i="24"/>
  <c r="G877" i="24"/>
  <c r="F877" i="24"/>
  <c r="E877" i="24"/>
  <c r="D877" i="24"/>
  <c r="C877" i="24"/>
  <c r="B877" i="24"/>
  <c r="Y876" i="24"/>
  <c r="X876" i="24"/>
  <c r="W876" i="24"/>
  <c r="V876" i="24"/>
  <c r="U876" i="24"/>
  <c r="T876" i="24"/>
  <c r="S876" i="24"/>
  <c r="R876" i="24"/>
  <c r="Q876" i="24"/>
  <c r="P876" i="24"/>
  <c r="O876" i="24"/>
  <c r="N876" i="24"/>
  <c r="M876" i="24"/>
  <c r="L876" i="24"/>
  <c r="K876" i="24"/>
  <c r="J876" i="24"/>
  <c r="I876" i="24"/>
  <c r="H876" i="24"/>
  <c r="G876" i="24"/>
  <c r="F876" i="24"/>
  <c r="E876" i="24"/>
  <c r="D876" i="24"/>
  <c r="C876" i="24"/>
  <c r="B876" i="24"/>
  <c r="Y875" i="24"/>
  <c r="X875" i="24"/>
  <c r="W875" i="24"/>
  <c r="V875" i="24"/>
  <c r="U875" i="24"/>
  <c r="T875" i="24"/>
  <c r="S875" i="24"/>
  <c r="R875" i="24"/>
  <c r="Q875" i="24"/>
  <c r="P875" i="24"/>
  <c r="O875" i="24"/>
  <c r="N875" i="24"/>
  <c r="M875" i="24"/>
  <c r="L875" i="24"/>
  <c r="K875" i="24"/>
  <c r="J875" i="24"/>
  <c r="I875" i="24"/>
  <c r="H875" i="24"/>
  <c r="G875" i="24"/>
  <c r="F875" i="24"/>
  <c r="E875" i="24"/>
  <c r="D875" i="24"/>
  <c r="C875" i="24"/>
  <c r="B875" i="24"/>
  <c r="Y874" i="24"/>
  <c r="X874" i="24"/>
  <c r="W874" i="24"/>
  <c r="V874" i="24"/>
  <c r="U874" i="24"/>
  <c r="T874" i="24"/>
  <c r="S874" i="24"/>
  <c r="R874" i="24"/>
  <c r="Q874" i="24"/>
  <c r="P874" i="24"/>
  <c r="O874" i="24"/>
  <c r="N874" i="24"/>
  <c r="M874" i="24"/>
  <c r="L874" i="24"/>
  <c r="K874" i="24"/>
  <c r="J874" i="24"/>
  <c r="I874" i="24"/>
  <c r="H874" i="24"/>
  <c r="G874" i="24"/>
  <c r="F874" i="24"/>
  <c r="E874" i="24"/>
  <c r="D874" i="24"/>
  <c r="C874" i="24"/>
  <c r="B874" i="24"/>
  <c r="Y873" i="24"/>
  <c r="X873" i="24"/>
  <c r="W873" i="24"/>
  <c r="V873" i="24"/>
  <c r="U873" i="24"/>
  <c r="T873" i="24"/>
  <c r="S873" i="24"/>
  <c r="R873" i="24"/>
  <c r="Q873" i="24"/>
  <c r="P873" i="24"/>
  <c r="O873" i="24"/>
  <c r="N873" i="24"/>
  <c r="M873" i="24"/>
  <c r="L873" i="24"/>
  <c r="K873" i="24"/>
  <c r="J873" i="24"/>
  <c r="I873" i="24"/>
  <c r="H873" i="24"/>
  <c r="G873" i="24"/>
  <c r="F873" i="24"/>
  <c r="E873" i="24"/>
  <c r="D873" i="24"/>
  <c r="C873" i="24"/>
  <c r="B873" i="24"/>
  <c r="Y872" i="24"/>
  <c r="X872" i="24"/>
  <c r="W872" i="24"/>
  <c r="V872" i="24"/>
  <c r="U872" i="24"/>
  <c r="T872" i="24"/>
  <c r="S872" i="24"/>
  <c r="R872" i="24"/>
  <c r="Q872" i="24"/>
  <c r="P872" i="24"/>
  <c r="O872" i="24"/>
  <c r="N872" i="24"/>
  <c r="M872" i="24"/>
  <c r="L872" i="24"/>
  <c r="K872" i="24"/>
  <c r="J872" i="24"/>
  <c r="I872" i="24"/>
  <c r="H872" i="24"/>
  <c r="G872" i="24"/>
  <c r="F872" i="24"/>
  <c r="E872" i="24"/>
  <c r="D872" i="24"/>
  <c r="C872" i="24"/>
  <c r="B872" i="24"/>
  <c r="Y871" i="24"/>
  <c r="X871" i="24"/>
  <c r="W871" i="24"/>
  <c r="V871" i="24"/>
  <c r="U871" i="24"/>
  <c r="T871" i="24"/>
  <c r="S871" i="24"/>
  <c r="R871" i="24"/>
  <c r="Q871" i="24"/>
  <c r="P871" i="24"/>
  <c r="O871" i="24"/>
  <c r="N871" i="24"/>
  <c r="M871" i="24"/>
  <c r="L871" i="24"/>
  <c r="K871" i="24"/>
  <c r="J871" i="24"/>
  <c r="I871" i="24"/>
  <c r="H871" i="24"/>
  <c r="G871" i="24"/>
  <c r="F871" i="24"/>
  <c r="E871" i="24"/>
  <c r="D871" i="24"/>
  <c r="C871" i="24"/>
  <c r="B871" i="24"/>
  <c r="Y870" i="24"/>
  <c r="X870" i="24"/>
  <c r="W870" i="24"/>
  <c r="V870" i="24"/>
  <c r="U870" i="24"/>
  <c r="T870" i="24"/>
  <c r="S870" i="24"/>
  <c r="R870" i="24"/>
  <c r="Q870" i="24"/>
  <c r="P870" i="24"/>
  <c r="O870" i="24"/>
  <c r="N870" i="24"/>
  <c r="M870" i="24"/>
  <c r="L870" i="24"/>
  <c r="K870" i="24"/>
  <c r="J870" i="24"/>
  <c r="I870" i="24"/>
  <c r="H870" i="24"/>
  <c r="G870" i="24"/>
  <c r="F870" i="24"/>
  <c r="E870" i="24"/>
  <c r="D870" i="24"/>
  <c r="C870" i="24"/>
  <c r="B870" i="24"/>
  <c r="Y869" i="24"/>
  <c r="X869" i="24"/>
  <c r="W869" i="24"/>
  <c r="V869" i="24"/>
  <c r="U869" i="24"/>
  <c r="T869" i="24"/>
  <c r="S869" i="24"/>
  <c r="R869" i="24"/>
  <c r="Q869" i="24"/>
  <c r="P869" i="24"/>
  <c r="O869" i="24"/>
  <c r="N869" i="24"/>
  <c r="M869" i="24"/>
  <c r="L869" i="24"/>
  <c r="K869" i="24"/>
  <c r="J869" i="24"/>
  <c r="I869" i="24"/>
  <c r="H869" i="24"/>
  <c r="G869" i="24"/>
  <c r="F869" i="24"/>
  <c r="E869" i="24"/>
  <c r="D869" i="24"/>
  <c r="C869" i="24"/>
  <c r="B869" i="24"/>
  <c r="Y868" i="24"/>
  <c r="X868" i="24"/>
  <c r="W868" i="24"/>
  <c r="V868" i="24"/>
  <c r="U868" i="24"/>
  <c r="T868" i="24"/>
  <c r="S868" i="24"/>
  <c r="R868" i="24"/>
  <c r="Q868" i="24"/>
  <c r="P868" i="24"/>
  <c r="O868" i="24"/>
  <c r="N868" i="24"/>
  <c r="M868" i="24"/>
  <c r="L868" i="24"/>
  <c r="K868" i="24"/>
  <c r="J868" i="24"/>
  <c r="I868" i="24"/>
  <c r="H868" i="24"/>
  <c r="G868" i="24"/>
  <c r="F868" i="24"/>
  <c r="E868" i="24"/>
  <c r="D868" i="24"/>
  <c r="C868" i="24"/>
  <c r="B868" i="24"/>
  <c r="Y867" i="24"/>
  <c r="X867" i="24"/>
  <c r="W867" i="24"/>
  <c r="V867" i="24"/>
  <c r="U867" i="24"/>
  <c r="T867" i="24"/>
  <c r="S867" i="24"/>
  <c r="R867" i="24"/>
  <c r="Q867" i="24"/>
  <c r="P867" i="24"/>
  <c r="O867" i="24"/>
  <c r="N867" i="24"/>
  <c r="M867" i="24"/>
  <c r="L867" i="24"/>
  <c r="K867" i="24"/>
  <c r="J867" i="24"/>
  <c r="I867" i="24"/>
  <c r="H867" i="24"/>
  <c r="G867" i="24"/>
  <c r="F867" i="24"/>
  <c r="E867" i="24"/>
  <c r="D867" i="24"/>
  <c r="C867" i="24"/>
  <c r="B867" i="24"/>
  <c r="Y866" i="24"/>
  <c r="X866" i="24"/>
  <c r="W866" i="24"/>
  <c r="V866" i="24"/>
  <c r="U866" i="24"/>
  <c r="T866" i="24"/>
  <c r="S866" i="24"/>
  <c r="R866" i="24"/>
  <c r="Q866" i="24"/>
  <c r="P866" i="24"/>
  <c r="O866" i="24"/>
  <c r="N866" i="24"/>
  <c r="M866" i="24"/>
  <c r="L866" i="24"/>
  <c r="K866" i="24"/>
  <c r="J866" i="24"/>
  <c r="I866" i="24"/>
  <c r="H866" i="24"/>
  <c r="G866" i="24"/>
  <c r="F866" i="24"/>
  <c r="E866" i="24"/>
  <c r="D866" i="24"/>
  <c r="C866" i="24"/>
  <c r="B866" i="24"/>
  <c r="Y865" i="24"/>
  <c r="X865" i="24"/>
  <c r="W865" i="24"/>
  <c r="V865" i="24"/>
  <c r="U865" i="24"/>
  <c r="T865" i="24"/>
  <c r="S865" i="24"/>
  <c r="R865" i="24"/>
  <c r="Q865" i="24"/>
  <c r="P865" i="24"/>
  <c r="O865" i="24"/>
  <c r="N865" i="24"/>
  <c r="M865" i="24"/>
  <c r="L865" i="24"/>
  <c r="K865" i="24"/>
  <c r="J865" i="24"/>
  <c r="I865" i="24"/>
  <c r="H865" i="24"/>
  <c r="G865" i="24"/>
  <c r="F865" i="24"/>
  <c r="E865" i="24"/>
  <c r="D865" i="24"/>
  <c r="C865" i="24"/>
  <c r="B865" i="24"/>
  <c r="Y864" i="24"/>
  <c r="X864" i="24"/>
  <c r="W864" i="24"/>
  <c r="V864" i="24"/>
  <c r="U864" i="24"/>
  <c r="T864" i="24"/>
  <c r="S864" i="24"/>
  <c r="R864" i="24"/>
  <c r="Q864" i="24"/>
  <c r="P864" i="24"/>
  <c r="O864" i="24"/>
  <c r="N864" i="24"/>
  <c r="M864" i="24"/>
  <c r="L864" i="24"/>
  <c r="K864" i="24"/>
  <c r="J864" i="24"/>
  <c r="I864" i="24"/>
  <c r="H864" i="24"/>
  <c r="G864" i="24"/>
  <c r="F864" i="24"/>
  <c r="E864" i="24"/>
  <c r="D864" i="24"/>
  <c r="C864" i="24"/>
  <c r="B864" i="24"/>
  <c r="Y863" i="24"/>
  <c r="X863" i="24"/>
  <c r="W863" i="24"/>
  <c r="V863" i="24"/>
  <c r="U863" i="24"/>
  <c r="T863" i="24"/>
  <c r="S863" i="24"/>
  <c r="R863" i="24"/>
  <c r="Q863" i="24"/>
  <c r="P863" i="24"/>
  <c r="O863" i="24"/>
  <c r="N863" i="24"/>
  <c r="M863" i="24"/>
  <c r="L863" i="24"/>
  <c r="K863" i="24"/>
  <c r="J863" i="24"/>
  <c r="I863" i="24"/>
  <c r="H863" i="24"/>
  <c r="G863" i="24"/>
  <c r="F863" i="24"/>
  <c r="E863" i="24"/>
  <c r="D863" i="24"/>
  <c r="C863" i="24"/>
  <c r="B863" i="24"/>
  <c r="Y862" i="24"/>
  <c r="X862" i="24"/>
  <c r="W862" i="24"/>
  <c r="V862" i="24"/>
  <c r="U862" i="24"/>
  <c r="T862" i="24"/>
  <c r="S862" i="24"/>
  <c r="R862" i="24"/>
  <c r="Q862" i="24"/>
  <c r="P862" i="24"/>
  <c r="O862" i="24"/>
  <c r="N862" i="24"/>
  <c r="M862" i="24"/>
  <c r="L862" i="24"/>
  <c r="K862" i="24"/>
  <c r="J862" i="24"/>
  <c r="I862" i="24"/>
  <c r="H862" i="24"/>
  <c r="G862" i="24"/>
  <c r="F862" i="24"/>
  <c r="E862" i="24"/>
  <c r="D862" i="24"/>
  <c r="C862" i="24"/>
  <c r="B862" i="24"/>
  <c r="Y861" i="24"/>
  <c r="X861" i="24"/>
  <c r="W861" i="24"/>
  <c r="V861" i="24"/>
  <c r="U861" i="24"/>
  <c r="T861" i="24"/>
  <c r="S861" i="24"/>
  <c r="R861" i="24"/>
  <c r="Q861" i="24"/>
  <c r="P861" i="24"/>
  <c r="O861" i="24"/>
  <c r="N861" i="24"/>
  <c r="M861" i="24"/>
  <c r="L861" i="24"/>
  <c r="K861" i="24"/>
  <c r="J861" i="24"/>
  <c r="I861" i="24"/>
  <c r="H861" i="24"/>
  <c r="G861" i="24"/>
  <c r="F861" i="24"/>
  <c r="E861" i="24"/>
  <c r="D861" i="24"/>
  <c r="C861" i="24"/>
  <c r="B861" i="24"/>
  <c r="Y860" i="24"/>
  <c r="X860" i="24"/>
  <c r="W860" i="24"/>
  <c r="V860" i="24"/>
  <c r="U860" i="24"/>
  <c r="T860" i="24"/>
  <c r="S860" i="24"/>
  <c r="R860" i="24"/>
  <c r="Q860" i="24"/>
  <c r="P860" i="24"/>
  <c r="O860" i="24"/>
  <c r="N860" i="24"/>
  <c r="M860" i="24"/>
  <c r="L860" i="24"/>
  <c r="K860" i="24"/>
  <c r="J860" i="24"/>
  <c r="I860" i="24"/>
  <c r="H860" i="24"/>
  <c r="G860" i="24"/>
  <c r="F860" i="24"/>
  <c r="E860" i="24"/>
  <c r="D860" i="24"/>
  <c r="C860" i="24"/>
  <c r="B860" i="24"/>
  <c r="Y859" i="24"/>
  <c r="X859" i="24"/>
  <c r="W859" i="24"/>
  <c r="V859" i="24"/>
  <c r="U859" i="24"/>
  <c r="T859" i="24"/>
  <c r="S859" i="24"/>
  <c r="R859" i="24"/>
  <c r="Q859" i="24"/>
  <c r="P859" i="24"/>
  <c r="O859" i="24"/>
  <c r="N859" i="24"/>
  <c r="M859" i="24"/>
  <c r="L859" i="24"/>
  <c r="K859" i="24"/>
  <c r="J859" i="24"/>
  <c r="I859" i="24"/>
  <c r="H859" i="24"/>
  <c r="G859" i="24"/>
  <c r="F859" i="24"/>
  <c r="E859" i="24"/>
  <c r="D859" i="24"/>
  <c r="C859" i="24"/>
  <c r="B859" i="24"/>
  <c r="Y858" i="24"/>
  <c r="X858" i="24"/>
  <c r="W858" i="24"/>
  <c r="V858" i="24"/>
  <c r="U858" i="24"/>
  <c r="T858" i="24"/>
  <c r="S858" i="24"/>
  <c r="R858" i="24"/>
  <c r="Q858" i="24"/>
  <c r="P858" i="24"/>
  <c r="O858" i="24"/>
  <c r="N858" i="24"/>
  <c r="M858" i="24"/>
  <c r="L858" i="24"/>
  <c r="K858" i="24"/>
  <c r="J858" i="24"/>
  <c r="I858" i="24"/>
  <c r="H858" i="24"/>
  <c r="G858" i="24"/>
  <c r="F858" i="24"/>
  <c r="E858" i="24"/>
  <c r="D858" i="24"/>
  <c r="C858" i="24"/>
  <c r="B858" i="24"/>
  <c r="Y857" i="24"/>
  <c r="X857" i="24"/>
  <c r="W857" i="24"/>
  <c r="V857" i="24"/>
  <c r="U857" i="24"/>
  <c r="T857" i="24"/>
  <c r="S857" i="24"/>
  <c r="R857" i="24"/>
  <c r="Q857" i="24"/>
  <c r="P857" i="24"/>
  <c r="O857" i="24"/>
  <c r="N857" i="24"/>
  <c r="M857" i="24"/>
  <c r="L857" i="24"/>
  <c r="K857" i="24"/>
  <c r="J857" i="24"/>
  <c r="I857" i="24"/>
  <c r="H857" i="24"/>
  <c r="G857" i="24"/>
  <c r="F857" i="24"/>
  <c r="E857" i="24"/>
  <c r="D857" i="24"/>
  <c r="C857" i="24"/>
  <c r="B857" i="24"/>
  <c r="Y856" i="24"/>
  <c r="X856" i="24"/>
  <c r="W856" i="24"/>
  <c r="V856" i="24"/>
  <c r="U856" i="24"/>
  <c r="T856" i="24"/>
  <c r="S856" i="24"/>
  <c r="R856" i="24"/>
  <c r="Q856" i="24"/>
  <c r="P856" i="24"/>
  <c r="O856" i="24"/>
  <c r="N856" i="24"/>
  <c r="M856" i="24"/>
  <c r="L856" i="24"/>
  <c r="K856" i="24"/>
  <c r="J856" i="24"/>
  <c r="I856" i="24"/>
  <c r="H856" i="24"/>
  <c r="G856" i="24"/>
  <c r="F856" i="24"/>
  <c r="E856" i="24"/>
  <c r="D856" i="24"/>
  <c r="C856" i="24"/>
  <c r="B856" i="24"/>
  <c r="Y855" i="24"/>
  <c r="X855" i="24"/>
  <c r="W855" i="24"/>
  <c r="V855" i="24"/>
  <c r="U855" i="24"/>
  <c r="T855" i="24"/>
  <c r="S855" i="24"/>
  <c r="R855" i="24"/>
  <c r="Q855" i="24"/>
  <c r="P855" i="24"/>
  <c r="O855" i="24"/>
  <c r="N855" i="24"/>
  <c r="M855" i="24"/>
  <c r="L855" i="24"/>
  <c r="K855" i="24"/>
  <c r="J855" i="24"/>
  <c r="I855" i="24"/>
  <c r="H855" i="24"/>
  <c r="G855" i="24"/>
  <c r="F855" i="24"/>
  <c r="E855" i="24"/>
  <c r="D855" i="24"/>
  <c r="C855" i="24"/>
  <c r="B855" i="24"/>
  <c r="Y854" i="24"/>
  <c r="X854" i="24"/>
  <c r="W854" i="24"/>
  <c r="V854" i="24"/>
  <c r="U854" i="24"/>
  <c r="T854" i="24"/>
  <c r="S854" i="24"/>
  <c r="R854" i="24"/>
  <c r="Q854" i="24"/>
  <c r="P854" i="24"/>
  <c r="O854" i="24"/>
  <c r="N854" i="24"/>
  <c r="M854" i="24"/>
  <c r="L854" i="24"/>
  <c r="K854" i="24"/>
  <c r="J854" i="24"/>
  <c r="I854" i="24"/>
  <c r="H854" i="24"/>
  <c r="G854" i="24"/>
  <c r="F854" i="24"/>
  <c r="E854" i="24"/>
  <c r="D854" i="24"/>
  <c r="C854" i="24"/>
  <c r="B854" i="24"/>
  <c r="Y853" i="24"/>
  <c r="X853" i="24"/>
  <c r="W853" i="24"/>
  <c r="V853" i="24"/>
  <c r="U853" i="24"/>
  <c r="T853" i="24"/>
  <c r="S853" i="24"/>
  <c r="R853" i="24"/>
  <c r="Q853" i="24"/>
  <c r="P853" i="24"/>
  <c r="O853" i="24"/>
  <c r="N853" i="24"/>
  <c r="M853" i="24"/>
  <c r="L853" i="24"/>
  <c r="K853" i="24"/>
  <c r="J853" i="24"/>
  <c r="I853" i="24"/>
  <c r="H853" i="24"/>
  <c r="G853" i="24"/>
  <c r="F853" i="24"/>
  <c r="E853" i="24"/>
  <c r="D853" i="24"/>
  <c r="C853" i="24"/>
  <c r="B853" i="24"/>
  <c r="Y852" i="24"/>
  <c r="X852" i="24"/>
  <c r="W852" i="24"/>
  <c r="V852" i="24"/>
  <c r="U852" i="24"/>
  <c r="T852" i="24"/>
  <c r="S852" i="24"/>
  <c r="R852" i="24"/>
  <c r="Q852" i="24"/>
  <c r="P852" i="24"/>
  <c r="O852" i="24"/>
  <c r="N852" i="24"/>
  <c r="M852" i="24"/>
  <c r="L852" i="24"/>
  <c r="K852" i="24"/>
  <c r="J852" i="24"/>
  <c r="I852" i="24"/>
  <c r="H852" i="24"/>
  <c r="G852" i="24"/>
  <c r="F852" i="24"/>
  <c r="E852" i="24"/>
  <c r="D852" i="24"/>
  <c r="C852" i="24"/>
  <c r="B852" i="24"/>
  <c r="Y851" i="24"/>
  <c r="X851" i="24"/>
  <c r="W851" i="24"/>
  <c r="V851" i="24"/>
  <c r="U851" i="24"/>
  <c r="T851" i="24"/>
  <c r="S851" i="24"/>
  <c r="R851" i="24"/>
  <c r="Q851" i="24"/>
  <c r="P851" i="24"/>
  <c r="O851" i="24"/>
  <c r="N851" i="24"/>
  <c r="M851" i="24"/>
  <c r="L851" i="24"/>
  <c r="K851" i="24"/>
  <c r="J851" i="24"/>
  <c r="I851" i="24"/>
  <c r="H851" i="24"/>
  <c r="G851" i="24"/>
  <c r="F851" i="24"/>
  <c r="E851" i="24"/>
  <c r="D851" i="24"/>
  <c r="C851" i="24"/>
  <c r="B851" i="24"/>
  <c r="Y850" i="24"/>
  <c r="X850" i="24"/>
  <c r="W850" i="24"/>
  <c r="V850" i="24"/>
  <c r="U850" i="24"/>
  <c r="T850" i="24"/>
  <c r="S850" i="24"/>
  <c r="R850" i="24"/>
  <c r="Q850" i="24"/>
  <c r="P850" i="24"/>
  <c r="O850" i="24"/>
  <c r="N850" i="24"/>
  <c r="M850" i="24"/>
  <c r="L850" i="24"/>
  <c r="K850" i="24"/>
  <c r="J850" i="24"/>
  <c r="I850" i="24"/>
  <c r="H850" i="24"/>
  <c r="G850" i="24"/>
  <c r="F850" i="24"/>
  <c r="E850" i="24"/>
  <c r="D850" i="24"/>
  <c r="C850" i="24"/>
  <c r="B850" i="24"/>
  <c r="Y849" i="24"/>
  <c r="X849" i="24"/>
  <c r="W849" i="24"/>
  <c r="V849" i="24"/>
  <c r="U849" i="24"/>
  <c r="T849" i="24"/>
  <c r="S849" i="24"/>
  <c r="R849" i="24"/>
  <c r="Q849" i="24"/>
  <c r="P849" i="24"/>
  <c r="O849" i="24"/>
  <c r="N849" i="24"/>
  <c r="M849" i="24"/>
  <c r="L849" i="24"/>
  <c r="K849" i="24"/>
  <c r="J849" i="24"/>
  <c r="I849" i="24"/>
  <c r="H849" i="24"/>
  <c r="G849" i="24"/>
  <c r="F849" i="24"/>
  <c r="E849" i="24"/>
  <c r="D849" i="24"/>
  <c r="C849" i="24"/>
  <c r="B849" i="24"/>
  <c r="Y848" i="24"/>
  <c r="X848" i="24"/>
  <c r="W848" i="24"/>
  <c r="V848" i="24"/>
  <c r="U848" i="24"/>
  <c r="T848" i="24"/>
  <c r="S848" i="24"/>
  <c r="R848" i="24"/>
  <c r="Q848" i="24"/>
  <c r="P848" i="24"/>
  <c r="O848" i="24"/>
  <c r="N848" i="24"/>
  <c r="M848" i="24"/>
  <c r="L848" i="24"/>
  <c r="K848" i="24"/>
  <c r="J848" i="24"/>
  <c r="I848" i="24"/>
  <c r="H848" i="24"/>
  <c r="G848" i="24"/>
  <c r="F848" i="24"/>
  <c r="E848" i="24"/>
  <c r="D848" i="24"/>
  <c r="C848" i="24"/>
  <c r="B848" i="24"/>
  <c r="Y847" i="24"/>
  <c r="X847" i="24"/>
  <c r="W847" i="24"/>
  <c r="V847" i="24"/>
  <c r="U847" i="24"/>
  <c r="T847" i="24"/>
  <c r="S847" i="24"/>
  <c r="R847" i="24"/>
  <c r="Q847" i="24"/>
  <c r="P847" i="24"/>
  <c r="O847" i="24"/>
  <c r="N847" i="24"/>
  <c r="M847" i="24"/>
  <c r="L847" i="24"/>
  <c r="K847" i="24"/>
  <c r="J847" i="24"/>
  <c r="I847" i="24"/>
  <c r="H847" i="24"/>
  <c r="G847" i="24"/>
  <c r="F847" i="24"/>
  <c r="E847" i="24"/>
  <c r="D847" i="24"/>
  <c r="C847" i="24"/>
  <c r="B847" i="24"/>
  <c r="Y846" i="24"/>
  <c r="X846" i="24"/>
  <c r="W846" i="24"/>
  <c r="V846" i="24"/>
  <c r="U846" i="24"/>
  <c r="T846" i="24"/>
  <c r="S846" i="24"/>
  <c r="R846" i="24"/>
  <c r="Q846" i="24"/>
  <c r="P846" i="24"/>
  <c r="O846" i="24"/>
  <c r="N846" i="24"/>
  <c r="M846" i="24"/>
  <c r="L846" i="24"/>
  <c r="K846" i="24"/>
  <c r="J846" i="24"/>
  <c r="I846" i="24"/>
  <c r="H846" i="24"/>
  <c r="G846" i="24"/>
  <c r="F846" i="24"/>
  <c r="E846" i="24"/>
  <c r="D846" i="24"/>
  <c r="C846" i="24"/>
  <c r="B846" i="24"/>
  <c r="Y845" i="24"/>
  <c r="X845" i="24"/>
  <c r="W845" i="24"/>
  <c r="V845" i="24"/>
  <c r="U845" i="24"/>
  <c r="T845" i="24"/>
  <c r="S845" i="24"/>
  <c r="R845" i="24"/>
  <c r="Q845" i="24"/>
  <c r="P845" i="24"/>
  <c r="O845" i="24"/>
  <c r="N845" i="24"/>
  <c r="M845" i="24"/>
  <c r="L845" i="24"/>
  <c r="K845" i="24"/>
  <c r="J845" i="24"/>
  <c r="I845" i="24"/>
  <c r="H845" i="24"/>
  <c r="G845" i="24"/>
  <c r="F845" i="24"/>
  <c r="E845" i="24"/>
  <c r="D845" i="24"/>
  <c r="C845" i="24"/>
  <c r="B845" i="24"/>
  <c r="Y844" i="24"/>
  <c r="X844" i="24"/>
  <c r="W844" i="24"/>
  <c r="V844" i="24"/>
  <c r="U844" i="24"/>
  <c r="T844" i="24"/>
  <c r="S844" i="24"/>
  <c r="R844" i="24"/>
  <c r="Q844" i="24"/>
  <c r="P844" i="24"/>
  <c r="O844" i="24"/>
  <c r="N844" i="24"/>
  <c r="M844" i="24"/>
  <c r="L844" i="24"/>
  <c r="K844" i="24"/>
  <c r="J844" i="24"/>
  <c r="I844" i="24"/>
  <c r="H844" i="24"/>
  <c r="G844" i="24"/>
  <c r="F844" i="24"/>
  <c r="E844" i="24"/>
  <c r="D844" i="24"/>
  <c r="C844" i="24"/>
  <c r="B844" i="24"/>
  <c r="Y843" i="24"/>
  <c r="X843" i="24"/>
  <c r="W843" i="24"/>
  <c r="V843" i="24"/>
  <c r="U843" i="24"/>
  <c r="T843" i="24"/>
  <c r="S843" i="24"/>
  <c r="R843" i="24"/>
  <c r="Q843" i="24"/>
  <c r="P843" i="24"/>
  <c r="O843" i="24"/>
  <c r="N843" i="24"/>
  <c r="M843" i="24"/>
  <c r="L843" i="24"/>
  <c r="K843" i="24"/>
  <c r="J843" i="24"/>
  <c r="I843" i="24"/>
  <c r="H843" i="24"/>
  <c r="G843" i="24"/>
  <c r="F843" i="24"/>
  <c r="E843" i="24"/>
  <c r="D843" i="24"/>
  <c r="C843" i="24"/>
  <c r="B843" i="24"/>
  <c r="Y842" i="24"/>
  <c r="X842" i="24"/>
  <c r="W842" i="24"/>
  <c r="V842" i="24"/>
  <c r="U842" i="24"/>
  <c r="T842" i="24"/>
  <c r="S842" i="24"/>
  <c r="R842" i="24"/>
  <c r="Q842" i="24"/>
  <c r="P842" i="24"/>
  <c r="O842" i="24"/>
  <c r="N842" i="24"/>
  <c r="M842" i="24"/>
  <c r="L842" i="24"/>
  <c r="K842" i="24"/>
  <c r="J842" i="24"/>
  <c r="I842" i="24"/>
  <c r="H842" i="24"/>
  <c r="G842" i="24"/>
  <c r="F842" i="24"/>
  <c r="E842" i="24"/>
  <c r="D842" i="24"/>
  <c r="C842" i="24"/>
  <c r="B842" i="24"/>
  <c r="Y841" i="24"/>
  <c r="X841" i="24"/>
  <c r="W841" i="24"/>
  <c r="V841" i="24"/>
  <c r="U841" i="24"/>
  <c r="T841" i="24"/>
  <c r="S841" i="24"/>
  <c r="R841" i="24"/>
  <c r="Q841" i="24"/>
  <c r="P841" i="24"/>
  <c r="O841" i="24"/>
  <c r="N841" i="24"/>
  <c r="M841" i="24"/>
  <c r="L841" i="24"/>
  <c r="K841" i="24"/>
  <c r="J841" i="24"/>
  <c r="I841" i="24"/>
  <c r="H841" i="24"/>
  <c r="G841" i="24"/>
  <c r="F841" i="24"/>
  <c r="E841" i="24"/>
  <c r="D841" i="24"/>
  <c r="C841" i="24"/>
  <c r="B841" i="24"/>
  <c r="Y840" i="24"/>
  <c r="X840" i="24"/>
  <c r="W840" i="24"/>
  <c r="V840" i="24"/>
  <c r="U840" i="24"/>
  <c r="T840" i="24"/>
  <c r="S840" i="24"/>
  <c r="R840" i="24"/>
  <c r="Q840" i="24"/>
  <c r="P840" i="24"/>
  <c r="O840" i="24"/>
  <c r="N840" i="24"/>
  <c r="M840" i="24"/>
  <c r="L840" i="24"/>
  <c r="K840" i="24"/>
  <c r="J840" i="24"/>
  <c r="I840" i="24"/>
  <c r="H840" i="24"/>
  <c r="G840" i="24"/>
  <c r="F840" i="24"/>
  <c r="E840" i="24"/>
  <c r="D840" i="24"/>
  <c r="C840" i="24"/>
  <c r="B840" i="24"/>
  <c r="Y839" i="24"/>
  <c r="X839" i="24"/>
  <c r="W839" i="24"/>
  <c r="V839" i="24"/>
  <c r="U839" i="24"/>
  <c r="T839" i="24"/>
  <c r="S839" i="24"/>
  <c r="R839" i="24"/>
  <c r="Q839" i="24"/>
  <c r="P839" i="24"/>
  <c r="O839" i="24"/>
  <c r="N839" i="24"/>
  <c r="M839" i="24"/>
  <c r="L839" i="24"/>
  <c r="K839" i="24"/>
  <c r="J839" i="24"/>
  <c r="I839" i="24"/>
  <c r="H839" i="24"/>
  <c r="G839" i="24"/>
  <c r="F839" i="24"/>
  <c r="E839" i="24"/>
  <c r="D839" i="24"/>
  <c r="C839" i="24"/>
  <c r="B839" i="24"/>
  <c r="Y838" i="24"/>
  <c r="X838" i="24"/>
  <c r="W838" i="24"/>
  <c r="V838" i="24"/>
  <c r="U838" i="24"/>
  <c r="T838" i="24"/>
  <c r="S838" i="24"/>
  <c r="R838" i="24"/>
  <c r="Q838" i="24"/>
  <c r="P838" i="24"/>
  <c r="O838" i="24"/>
  <c r="N838" i="24"/>
  <c r="M838" i="24"/>
  <c r="L838" i="24"/>
  <c r="K838" i="24"/>
  <c r="J838" i="24"/>
  <c r="I838" i="24"/>
  <c r="H838" i="24"/>
  <c r="G838" i="24"/>
  <c r="F838" i="24"/>
  <c r="E838" i="24"/>
  <c r="D838" i="24"/>
  <c r="C838" i="24"/>
  <c r="B838" i="24"/>
  <c r="Y837" i="24"/>
  <c r="X837" i="24"/>
  <c r="W837" i="24"/>
  <c r="V837" i="24"/>
  <c r="U837" i="24"/>
  <c r="T837" i="24"/>
  <c r="S837" i="24"/>
  <c r="R837" i="24"/>
  <c r="Q837" i="24"/>
  <c r="P837" i="24"/>
  <c r="O837" i="24"/>
  <c r="N837" i="24"/>
  <c r="M837" i="24"/>
  <c r="L837" i="24"/>
  <c r="K837" i="24"/>
  <c r="J837" i="24"/>
  <c r="I837" i="24"/>
  <c r="H837" i="24"/>
  <c r="G837" i="24"/>
  <c r="F837" i="24"/>
  <c r="E837" i="24"/>
  <c r="D837" i="24"/>
  <c r="C837" i="24"/>
  <c r="B837" i="24"/>
  <c r="Y836" i="24"/>
  <c r="X836" i="24"/>
  <c r="W836" i="24"/>
  <c r="V836" i="24"/>
  <c r="U836" i="24"/>
  <c r="T836" i="24"/>
  <c r="S836" i="24"/>
  <c r="R836" i="24"/>
  <c r="Q836" i="24"/>
  <c r="P836" i="24"/>
  <c r="O836" i="24"/>
  <c r="N836" i="24"/>
  <c r="M836" i="24"/>
  <c r="L836" i="24"/>
  <c r="K836" i="24"/>
  <c r="J836" i="24"/>
  <c r="I836" i="24"/>
  <c r="H836" i="24"/>
  <c r="G836" i="24"/>
  <c r="F836" i="24"/>
  <c r="E836" i="24"/>
  <c r="D836" i="24"/>
  <c r="C836" i="24"/>
  <c r="B836" i="24"/>
  <c r="Y835" i="24"/>
  <c r="X835" i="24"/>
  <c r="W835" i="24"/>
  <c r="V835" i="24"/>
  <c r="U835" i="24"/>
  <c r="T835" i="24"/>
  <c r="S835" i="24"/>
  <c r="R835" i="24"/>
  <c r="Q835" i="24"/>
  <c r="P835" i="24"/>
  <c r="O835" i="24"/>
  <c r="N835" i="24"/>
  <c r="M835" i="24"/>
  <c r="L835" i="24"/>
  <c r="K835" i="24"/>
  <c r="J835" i="24"/>
  <c r="I835" i="24"/>
  <c r="H835" i="24"/>
  <c r="G835" i="24"/>
  <c r="F835" i="24"/>
  <c r="E835" i="24"/>
  <c r="D835" i="24"/>
  <c r="C835" i="24"/>
  <c r="B835" i="24"/>
  <c r="Y834" i="24"/>
  <c r="X834" i="24"/>
  <c r="W834" i="24"/>
  <c r="V834" i="24"/>
  <c r="U834" i="24"/>
  <c r="T834" i="24"/>
  <c r="S834" i="24"/>
  <c r="R834" i="24"/>
  <c r="Q834" i="24"/>
  <c r="P834" i="24"/>
  <c r="O834" i="24"/>
  <c r="N834" i="24"/>
  <c r="M834" i="24"/>
  <c r="L834" i="24"/>
  <c r="K834" i="24"/>
  <c r="J834" i="24"/>
  <c r="I834" i="24"/>
  <c r="H834" i="24"/>
  <c r="G834" i="24"/>
  <c r="F834" i="24"/>
  <c r="E834" i="24"/>
  <c r="D834" i="24"/>
  <c r="C834" i="24"/>
  <c r="B834" i="24"/>
  <c r="Y833" i="24"/>
  <c r="X833" i="24"/>
  <c r="W833" i="24"/>
  <c r="V833" i="24"/>
  <c r="U833" i="24"/>
  <c r="T833" i="24"/>
  <c r="S833" i="24"/>
  <c r="R833" i="24"/>
  <c r="Q833" i="24"/>
  <c r="P833" i="24"/>
  <c r="O833" i="24"/>
  <c r="N833" i="24"/>
  <c r="M833" i="24"/>
  <c r="L833" i="24"/>
  <c r="K833" i="24"/>
  <c r="J833" i="24"/>
  <c r="I833" i="24"/>
  <c r="H833" i="24"/>
  <c r="G833" i="24"/>
  <c r="F833" i="24"/>
  <c r="E833" i="24"/>
  <c r="D833" i="24"/>
  <c r="C833" i="24"/>
  <c r="B833" i="24"/>
  <c r="Y832" i="24"/>
  <c r="X832" i="24"/>
  <c r="W832" i="24"/>
  <c r="V832" i="24"/>
  <c r="U832" i="24"/>
  <c r="T832" i="24"/>
  <c r="S832" i="24"/>
  <c r="R832" i="24"/>
  <c r="Q832" i="24"/>
  <c r="P832" i="24"/>
  <c r="O832" i="24"/>
  <c r="N832" i="24"/>
  <c r="M832" i="24"/>
  <c r="L832" i="24"/>
  <c r="K832" i="24"/>
  <c r="J832" i="24"/>
  <c r="I832" i="24"/>
  <c r="H832" i="24"/>
  <c r="G832" i="24"/>
  <c r="F832" i="24"/>
  <c r="E832" i="24"/>
  <c r="D832" i="24"/>
  <c r="C832" i="24"/>
  <c r="B832" i="24"/>
  <c r="Y831" i="24"/>
  <c r="X831" i="24"/>
  <c r="W831" i="24"/>
  <c r="V831" i="24"/>
  <c r="U831" i="24"/>
  <c r="T831" i="24"/>
  <c r="S831" i="24"/>
  <c r="R831" i="24"/>
  <c r="Q831" i="24"/>
  <c r="P831" i="24"/>
  <c r="O831" i="24"/>
  <c r="N831" i="24"/>
  <c r="M831" i="24"/>
  <c r="L831" i="24"/>
  <c r="K831" i="24"/>
  <c r="J831" i="24"/>
  <c r="I831" i="24"/>
  <c r="H831" i="24"/>
  <c r="G831" i="24"/>
  <c r="F831" i="24"/>
  <c r="E831" i="24"/>
  <c r="D831" i="24"/>
  <c r="C831" i="24"/>
  <c r="B831" i="24"/>
  <c r="Y830" i="24"/>
  <c r="X830" i="24"/>
  <c r="W830" i="24"/>
  <c r="V830" i="24"/>
  <c r="U830" i="24"/>
  <c r="T830" i="24"/>
  <c r="S830" i="24"/>
  <c r="R830" i="24"/>
  <c r="Q830" i="24"/>
  <c r="P830" i="24"/>
  <c r="O830" i="24"/>
  <c r="N830" i="24"/>
  <c r="M830" i="24"/>
  <c r="L830" i="24"/>
  <c r="K830" i="24"/>
  <c r="J830" i="24"/>
  <c r="I830" i="24"/>
  <c r="H830" i="24"/>
  <c r="G830" i="24"/>
  <c r="F830" i="24"/>
  <c r="E830" i="24"/>
  <c r="D830" i="24"/>
  <c r="C830" i="24"/>
  <c r="B830" i="24"/>
  <c r="Y829" i="24"/>
  <c r="X829" i="24"/>
  <c r="W829" i="24"/>
  <c r="V829" i="24"/>
  <c r="U829" i="24"/>
  <c r="T829" i="24"/>
  <c r="S829" i="24"/>
  <c r="R829" i="24"/>
  <c r="Q829" i="24"/>
  <c r="P829" i="24"/>
  <c r="O829" i="24"/>
  <c r="N829" i="24"/>
  <c r="M829" i="24"/>
  <c r="L829" i="24"/>
  <c r="K829" i="24"/>
  <c r="J829" i="24"/>
  <c r="I829" i="24"/>
  <c r="H829" i="24"/>
  <c r="G829" i="24"/>
  <c r="F829" i="24"/>
  <c r="E829" i="24"/>
  <c r="D829" i="24"/>
  <c r="C829" i="24"/>
  <c r="B829" i="24"/>
  <c r="Y828" i="24"/>
  <c r="X828" i="24"/>
  <c r="W828" i="24"/>
  <c r="V828" i="24"/>
  <c r="U828" i="24"/>
  <c r="T828" i="24"/>
  <c r="S828" i="24"/>
  <c r="R828" i="24"/>
  <c r="Q828" i="24"/>
  <c r="P828" i="24"/>
  <c r="O828" i="24"/>
  <c r="N828" i="24"/>
  <c r="M828" i="24"/>
  <c r="L828" i="24"/>
  <c r="K828" i="24"/>
  <c r="J828" i="24"/>
  <c r="I828" i="24"/>
  <c r="H828" i="24"/>
  <c r="G828" i="24"/>
  <c r="F828" i="24"/>
  <c r="E828" i="24"/>
  <c r="D828" i="24"/>
  <c r="C828" i="24"/>
  <c r="B828" i="24"/>
  <c r="Y827" i="24"/>
  <c r="X827" i="24"/>
  <c r="W827" i="24"/>
  <c r="V827" i="24"/>
  <c r="U827" i="24"/>
  <c r="T827" i="24"/>
  <c r="S827" i="24"/>
  <c r="R827" i="24"/>
  <c r="Q827" i="24"/>
  <c r="P827" i="24"/>
  <c r="O827" i="24"/>
  <c r="N827" i="24"/>
  <c r="M827" i="24"/>
  <c r="L827" i="24"/>
  <c r="K827" i="24"/>
  <c r="J827" i="24"/>
  <c r="I827" i="24"/>
  <c r="H827" i="24"/>
  <c r="G827" i="24"/>
  <c r="F827" i="24"/>
  <c r="E827" i="24"/>
  <c r="D827" i="24"/>
  <c r="C827" i="24"/>
  <c r="B827" i="24"/>
  <c r="Y826" i="24"/>
  <c r="X826" i="24"/>
  <c r="W826" i="24"/>
  <c r="V826" i="24"/>
  <c r="U826" i="24"/>
  <c r="T826" i="24"/>
  <c r="S826" i="24"/>
  <c r="R826" i="24"/>
  <c r="Q826" i="24"/>
  <c r="P826" i="24"/>
  <c r="O826" i="24"/>
  <c r="N826" i="24"/>
  <c r="M826" i="24"/>
  <c r="L826" i="24"/>
  <c r="K826" i="24"/>
  <c r="J826" i="24"/>
  <c r="I826" i="24"/>
  <c r="H826" i="24"/>
  <c r="G826" i="24"/>
  <c r="F826" i="24"/>
  <c r="E826" i="24"/>
  <c r="D826" i="24"/>
  <c r="C826" i="24"/>
  <c r="B826" i="24"/>
  <c r="Y825" i="24"/>
  <c r="X825" i="24"/>
  <c r="W825" i="24"/>
  <c r="V825" i="24"/>
  <c r="U825" i="24"/>
  <c r="T825" i="24"/>
  <c r="S825" i="24"/>
  <c r="R825" i="24"/>
  <c r="Q825" i="24"/>
  <c r="P825" i="24"/>
  <c r="O825" i="24"/>
  <c r="N825" i="24"/>
  <c r="M825" i="24"/>
  <c r="L825" i="24"/>
  <c r="K825" i="24"/>
  <c r="J825" i="24"/>
  <c r="I825" i="24"/>
  <c r="H825" i="24"/>
  <c r="G825" i="24"/>
  <c r="F825" i="24"/>
  <c r="E825" i="24"/>
  <c r="D825" i="24"/>
  <c r="C825" i="24"/>
  <c r="B825" i="24"/>
  <c r="Y824" i="24"/>
  <c r="X824" i="24"/>
  <c r="W824" i="24"/>
  <c r="V824" i="24"/>
  <c r="U824" i="24"/>
  <c r="T824" i="24"/>
  <c r="S824" i="24"/>
  <c r="R824" i="24"/>
  <c r="Q824" i="24"/>
  <c r="P824" i="24"/>
  <c r="O824" i="24"/>
  <c r="N824" i="24"/>
  <c r="M824" i="24"/>
  <c r="L824" i="24"/>
  <c r="K824" i="24"/>
  <c r="J824" i="24"/>
  <c r="I824" i="24"/>
  <c r="H824" i="24"/>
  <c r="G824" i="24"/>
  <c r="F824" i="24"/>
  <c r="E824" i="24"/>
  <c r="D824" i="24"/>
  <c r="C824" i="24"/>
  <c r="B824" i="24"/>
  <c r="Y823" i="24"/>
  <c r="X823" i="24"/>
  <c r="W823" i="24"/>
  <c r="V823" i="24"/>
  <c r="U823" i="24"/>
  <c r="T823" i="24"/>
  <c r="S823" i="24"/>
  <c r="R823" i="24"/>
  <c r="Q823" i="24"/>
  <c r="P823" i="24"/>
  <c r="O823" i="24"/>
  <c r="N823" i="24"/>
  <c r="M823" i="24"/>
  <c r="L823" i="24"/>
  <c r="K823" i="24"/>
  <c r="J823" i="24"/>
  <c r="I823" i="24"/>
  <c r="H823" i="24"/>
  <c r="G823" i="24"/>
  <c r="F823" i="24"/>
  <c r="E823" i="24"/>
  <c r="D823" i="24"/>
  <c r="C823" i="24"/>
  <c r="B823" i="24"/>
  <c r="Y822" i="24"/>
  <c r="X822" i="24"/>
  <c r="W822" i="24"/>
  <c r="V822" i="24"/>
  <c r="U822" i="24"/>
  <c r="T822" i="24"/>
  <c r="S822" i="24"/>
  <c r="R822" i="24"/>
  <c r="Q822" i="24"/>
  <c r="P822" i="24"/>
  <c r="O822" i="24"/>
  <c r="N822" i="24"/>
  <c r="M822" i="24"/>
  <c r="L822" i="24"/>
  <c r="K822" i="24"/>
  <c r="J822" i="24"/>
  <c r="I822" i="24"/>
  <c r="H822" i="24"/>
  <c r="G822" i="24"/>
  <c r="F822" i="24"/>
  <c r="E822" i="24"/>
  <c r="D822" i="24"/>
  <c r="C822" i="24"/>
  <c r="B822" i="24"/>
  <c r="Y821" i="24"/>
  <c r="X821" i="24"/>
  <c r="W821" i="24"/>
  <c r="V821" i="24"/>
  <c r="U821" i="24"/>
  <c r="T821" i="24"/>
  <c r="S821" i="24"/>
  <c r="R821" i="24"/>
  <c r="Q821" i="24"/>
  <c r="P821" i="24"/>
  <c r="O821" i="24"/>
  <c r="N821" i="24"/>
  <c r="M821" i="24"/>
  <c r="L821" i="24"/>
  <c r="K821" i="24"/>
  <c r="J821" i="24"/>
  <c r="I821" i="24"/>
  <c r="H821" i="24"/>
  <c r="G821" i="24"/>
  <c r="F821" i="24"/>
  <c r="E821" i="24"/>
  <c r="D821" i="24"/>
  <c r="C821" i="24"/>
  <c r="B821" i="24"/>
  <c r="Y820" i="24"/>
  <c r="X820" i="24"/>
  <c r="W820" i="24"/>
  <c r="V820" i="24"/>
  <c r="U820" i="24"/>
  <c r="T820" i="24"/>
  <c r="S820" i="24"/>
  <c r="R820" i="24"/>
  <c r="Q820" i="24"/>
  <c r="P820" i="24"/>
  <c r="O820" i="24"/>
  <c r="N820" i="24"/>
  <c r="M820" i="24"/>
  <c r="L820" i="24"/>
  <c r="K820" i="24"/>
  <c r="J820" i="24"/>
  <c r="I820" i="24"/>
  <c r="H820" i="24"/>
  <c r="G820" i="24"/>
  <c r="F820" i="24"/>
  <c r="E820" i="24"/>
  <c r="D820" i="24"/>
  <c r="C820" i="24"/>
  <c r="B820" i="24"/>
  <c r="Y819" i="24"/>
  <c r="X819" i="24"/>
  <c r="W819" i="24"/>
  <c r="V819" i="24"/>
  <c r="U819" i="24"/>
  <c r="T819" i="24"/>
  <c r="S819" i="24"/>
  <c r="R819" i="24"/>
  <c r="Q819" i="24"/>
  <c r="P819" i="24"/>
  <c r="O819" i="24"/>
  <c r="N819" i="24"/>
  <c r="M819" i="24"/>
  <c r="L819" i="24"/>
  <c r="K819" i="24"/>
  <c r="J819" i="24"/>
  <c r="I819" i="24"/>
  <c r="H819" i="24"/>
  <c r="G819" i="24"/>
  <c r="F819" i="24"/>
  <c r="E819" i="24"/>
  <c r="D819" i="24"/>
  <c r="C819" i="24"/>
  <c r="B819" i="24"/>
  <c r="Y818" i="24"/>
  <c r="X818" i="24"/>
  <c r="W818" i="24"/>
  <c r="V818" i="24"/>
  <c r="U818" i="24"/>
  <c r="T818" i="24"/>
  <c r="S818" i="24"/>
  <c r="R818" i="24"/>
  <c r="Q818" i="24"/>
  <c r="P818" i="24"/>
  <c r="O818" i="24"/>
  <c r="N818" i="24"/>
  <c r="M818" i="24"/>
  <c r="L818" i="24"/>
  <c r="K818" i="24"/>
  <c r="J818" i="24"/>
  <c r="I818" i="24"/>
  <c r="H818" i="24"/>
  <c r="G818" i="24"/>
  <c r="F818" i="24"/>
  <c r="E818" i="24"/>
  <c r="D818" i="24"/>
  <c r="C818" i="24"/>
  <c r="B818" i="24"/>
  <c r="Y817" i="24"/>
  <c r="X817" i="24"/>
  <c r="W817" i="24"/>
  <c r="V817" i="24"/>
  <c r="U817" i="24"/>
  <c r="T817" i="24"/>
  <c r="S817" i="24"/>
  <c r="R817" i="24"/>
  <c r="Q817" i="24"/>
  <c r="P817" i="24"/>
  <c r="O817" i="24"/>
  <c r="N817" i="24"/>
  <c r="M817" i="24"/>
  <c r="L817" i="24"/>
  <c r="K817" i="24"/>
  <c r="J817" i="24"/>
  <c r="I817" i="24"/>
  <c r="H817" i="24"/>
  <c r="G817" i="24"/>
  <c r="F817" i="24"/>
  <c r="E817" i="24"/>
  <c r="D817" i="24"/>
  <c r="C817" i="24"/>
  <c r="B817" i="24"/>
  <c r="Y816" i="24"/>
  <c r="X816" i="24"/>
  <c r="W816" i="24"/>
  <c r="V816" i="24"/>
  <c r="U816" i="24"/>
  <c r="T816" i="24"/>
  <c r="S816" i="24"/>
  <c r="R816" i="24"/>
  <c r="Q816" i="24"/>
  <c r="P816" i="24"/>
  <c r="O816" i="24"/>
  <c r="N816" i="24"/>
  <c r="M816" i="24"/>
  <c r="L816" i="24"/>
  <c r="K816" i="24"/>
  <c r="J816" i="24"/>
  <c r="I816" i="24"/>
  <c r="H816" i="24"/>
  <c r="G816" i="24"/>
  <c r="F816" i="24"/>
  <c r="E816" i="24"/>
  <c r="D816" i="24"/>
  <c r="C816" i="24"/>
  <c r="B816" i="24"/>
  <c r="Y815" i="24"/>
  <c r="X815" i="24"/>
  <c r="W815" i="24"/>
  <c r="V815" i="24"/>
  <c r="U815" i="24"/>
  <c r="T815" i="24"/>
  <c r="S815" i="24"/>
  <c r="R815" i="24"/>
  <c r="Q815" i="24"/>
  <c r="P815" i="24"/>
  <c r="O815" i="24"/>
  <c r="N815" i="24"/>
  <c r="M815" i="24"/>
  <c r="L815" i="24"/>
  <c r="K815" i="24"/>
  <c r="J815" i="24"/>
  <c r="I815" i="24"/>
  <c r="H815" i="24"/>
  <c r="G815" i="24"/>
  <c r="F815" i="24"/>
  <c r="E815" i="24"/>
  <c r="D815" i="24"/>
  <c r="C815" i="24"/>
  <c r="B815" i="24"/>
  <c r="Y814" i="24"/>
  <c r="X814" i="24"/>
  <c r="W814" i="24"/>
  <c r="V814" i="24"/>
  <c r="U814" i="24"/>
  <c r="T814" i="24"/>
  <c r="S814" i="24"/>
  <c r="R814" i="24"/>
  <c r="Q814" i="24"/>
  <c r="P814" i="24"/>
  <c r="O814" i="24"/>
  <c r="N814" i="24"/>
  <c r="M814" i="24"/>
  <c r="L814" i="24"/>
  <c r="K814" i="24"/>
  <c r="J814" i="24"/>
  <c r="I814" i="24"/>
  <c r="H814" i="24"/>
  <c r="G814" i="24"/>
  <c r="F814" i="24"/>
  <c r="E814" i="24"/>
  <c r="D814" i="24"/>
  <c r="C814" i="24"/>
  <c r="B814" i="24"/>
  <c r="Y813" i="24"/>
  <c r="X813" i="24"/>
  <c r="W813" i="24"/>
  <c r="V813" i="24"/>
  <c r="U813" i="24"/>
  <c r="T813" i="24"/>
  <c r="S813" i="24"/>
  <c r="R813" i="24"/>
  <c r="Q813" i="24"/>
  <c r="P813" i="24"/>
  <c r="O813" i="24"/>
  <c r="N813" i="24"/>
  <c r="M813" i="24"/>
  <c r="L813" i="24"/>
  <c r="K813" i="24"/>
  <c r="J813" i="24"/>
  <c r="I813" i="24"/>
  <c r="H813" i="24"/>
  <c r="G813" i="24"/>
  <c r="F813" i="24"/>
  <c r="E813" i="24"/>
  <c r="D813" i="24"/>
  <c r="C813" i="24"/>
  <c r="B813" i="24"/>
  <c r="Y812" i="24"/>
  <c r="X812" i="24"/>
  <c r="W812" i="24"/>
  <c r="V812" i="24"/>
  <c r="U812" i="24"/>
  <c r="T812" i="24"/>
  <c r="S812" i="24"/>
  <c r="R812" i="24"/>
  <c r="Q812" i="24"/>
  <c r="P812" i="24"/>
  <c r="O812" i="24"/>
  <c r="N812" i="24"/>
  <c r="M812" i="24"/>
  <c r="L812" i="24"/>
  <c r="K812" i="24"/>
  <c r="J812" i="24"/>
  <c r="I812" i="24"/>
  <c r="H812" i="24"/>
  <c r="G812" i="24"/>
  <c r="F812" i="24"/>
  <c r="E812" i="24"/>
  <c r="D812" i="24"/>
  <c r="C812" i="24"/>
  <c r="B812" i="24"/>
  <c r="Y811" i="24"/>
  <c r="X811" i="24"/>
  <c r="W811" i="24"/>
  <c r="V811" i="24"/>
  <c r="U811" i="24"/>
  <c r="T811" i="24"/>
  <c r="S811" i="24"/>
  <c r="R811" i="24"/>
  <c r="Q811" i="24"/>
  <c r="P811" i="24"/>
  <c r="O811" i="24"/>
  <c r="N811" i="24"/>
  <c r="M811" i="24"/>
  <c r="L811" i="24"/>
  <c r="K811" i="24"/>
  <c r="J811" i="24"/>
  <c r="I811" i="24"/>
  <c r="H811" i="24"/>
  <c r="G811" i="24"/>
  <c r="F811" i="24"/>
  <c r="E811" i="24"/>
  <c r="D811" i="24"/>
  <c r="C811" i="24"/>
  <c r="B811" i="24"/>
  <c r="Y810" i="24"/>
  <c r="X810" i="24"/>
  <c r="W810" i="24"/>
  <c r="V810" i="24"/>
  <c r="U810" i="24"/>
  <c r="T810" i="24"/>
  <c r="S810" i="24"/>
  <c r="R810" i="24"/>
  <c r="Q810" i="24"/>
  <c r="P810" i="24"/>
  <c r="O810" i="24"/>
  <c r="N810" i="24"/>
  <c r="M810" i="24"/>
  <c r="L810" i="24"/>
  <c r="K810" i="24"/>
  <c r="J810" i="24"/>
  <c r="I810" i="24"/>
  <c r="H810" i="24"/>
  <c r="G810" i="24"/>
  <c r="F810" i="24"/>
  <c r="E810" i="24"/>
  <c r="D810" i="24"/>
  <c r="C810" i="24"/>
  <c r="B810" i="24"/>
  <c r="Y809" i="24"/>
  <c r="X809" i="24"/>
  <c r="W809" i="24"/>
  <c r="V809" i="24"/>
  <c r="U809" i="24"/>
  <c r="T809" i="24"/>
  <c r="S809" i="24"/>
  <c r="R809" i="24"/>
  <c r="Q809" i="24"/>
  <c r="P809" i="24"/>
  <c r="O809" i="24"/>
  <c r="N809" i="24"/>
  <c r="M809" i="24"/>
  <c r="L809" i="24"/>
  <c r="K809" i="24"/>
  <c r="J809" i="24"/>
  <c r="I809" i="24"/>
  <c r="H809" i="24"/>
  <c r="G809" i="24"/>
  <c r="F809" i="24"/>
  <c r="E809" i="24"/>
  <c r="D809" i="24"/>
  <c r="C809" i="24"/>
  <c r="B809" i="24"/>
  <c r="Y808" i="24"/>
  <c r="X808" i="24"/>
  <c r="W808" i="24"/>
  <c r="V808" i="24"/>
  <c r="U808" i="24"/>
  <c r="T808" i="24"/>
  <c r="S808" i="24"/>
  <c r="R808" i="24"/>
  <c r="Q808" i="24"/>
  <c r="P808" i="24"/>
  <c r="O808" i="24"/>
  <c r="N808" i="24"/>
  <c r="M808" i="24"/>
  <c r="L808" i="24"/>
  <c r="K808" i="24"/>
  <c r="J808" i="24"/>
  <c r="I808" i="24"/>
  <c r="H808" i="24"/>
  <c r="G808" i="24"/>
  <c r="F808" i="24"/>
  <c r="E808" i="24"/>
  <c r="D808" i="24"/>
  <c r="C808" i="24"/>
  <c r="B808" i="24"/>
  <c r="Y807" i="24"/>
  <c r="X807" i="24"/>
  <c r="W807" i="24"/>
  <c r="V807" i="24"/>
  <c r="U807" i="24"/>
  <c r="T807" i="24"/>
  <c r="S807" i="24"/>
  <c r="R807" i="24"/>
  <c r="Q807" i="24"/>
  <c r="P807" i="24"/>
  <c r="O807" i="24"/>
  <c r="N807" i="24"/>
  <c r="M807" i="24"/>
  <c r="L807" i="24"/>
  <c r="K807" i="24"/>
  <c r="J807" i="24"/>
  <c r="I807" i="24"/>
  <c r="H807" i="24"/>
  <c r="G807" i="24"/>
  <c r="F807" i="24"/>
  <c r="E807" i="24"/>
  <c r="D807" i="24"/>
  <c r="C807" i="24"/>
  <c r="B807" i="24"/>
  <c r="Y806" i="24"/>
  <c r="X806" i="24"/>
  <c r="W806" i="24"/>
  <c r="V806" i="24"/>
  <c r="U806" i="24"/>
  <c r="T806" i="24"/>
  <c r="S806" i="24"/>
  <c r="R806" i="24"/>
  <c r="Q806" i="24"/>
  <c r="P806" i="24"/>
  <c r="O806" i="24"/>
  <c r="N806" i="24"/>
  <c r="M806" i="24"/>
  <c r="L806" i="24"/>
  <c r="K806" i="24"/>
  <c r="J806" i="24"/>
  <c r="I806" i="24"/>
  <c r="H806" i="24"/>
  <c r="G806" i="24"/>
  <c r="F806" i="24"/>
  <c r="E806" i="24"/>
  <c r="D806" i="24"/>
  <c r="C806" i="24"/>
  <c r="B806" i="24"/>
  <c r="Y805" i="24"/>
  <c r="X805" i="24"/>
  <c r="W805" i="24"/>
  <c r="V805" i="24"/>
  <c r="U805" i="24"/>
  <c r="T805" i="24"/>
  <c r="S805" i="24"/>
  <c r="R805" i="24"/>
  <c r="Q805" i="24"/>
  <c r="P805" i="24"/>
  <c r="O805" i="24"/>
  <c r="N805" i="24"/>
  <c r="M805" i="24"/>
  <c r="L805" i="24"/>
  <c r="K805" i="24"/>
  <c r="J805" i="24"/>
  <c r="I805" i="24"/>
  <c r="H805" i="24"/>
  <c r="G805" i="24"/>
  <c r="F805" i="24"/>
  <c r="E805" i="24"/>
  <c r="D805" i="24"/>
  <c r="C805" i="24"/>
  <c r="B805" i="24"/>
  <c r="Y804" i="24"/>
  <c r="X804" i="24"/>
  <c r="W804" i="24"/>
  <c r="V804" i="24"/>
  <c r="U804" i="24"/>
  <c r="T804" i="24"/>
  <c r="S804" i="24"/>
  <c r="R804" i="24"/>
  <c r="Q804" i="24"/>
  <c r="P804" i="24"/>
  <c r="O804" i="24"/>
  <c r="N804" i="24"/>
  <c r="M804" i="24"/>
  <c r="L804" i="24"/>
  <c r="K804" i="24"/>
  <c r="J804" i="24"/>
  <c r="I804" i="24"/>
  <c r="H804" i="24"/>
  <c r="G804" i="24"/>
  <c r="F804" i="24"/>
  <c r="E804" i="24"/>
  <c r="D804" i="24"/>
  <c r="C804" i="24"/>
  <c r="B804" i="24"/>
  <c r="Y803" i="24"/>
  <c r="X803" i="24"/>
  <c r="W803" i="24"/>
  <c r="V803" i="24"/>
  <c r="U803" i="24"/>
  <c r="T803" i="24"/>
  <c r="S803" i="24"/>
  <c r="R803" i="24"/>
  <c r="Q803" i="24"/>
  <c r="P803" i="24"/>
  <c r="O803" i="24"/>
  <c r="N803" i="24"/>
  <c r="M803" i="24"/>
  <c r="L803" i="24"/>
  <c r="K803" i="24"/>
  <c r="J803" i="24"/>
  <c r="I803" i="24"/>
  <c r="H803" i="24"/>
  <c r="G803" i="24"/>
  <c r="F803" i="24"/>
  <c r="E803" i="24"/>
  <c r="D803" i="24"/>
  <c r="C803" i="24"/>
  <c r="B803" i="24"/>
  <c r="Y802" i="24"/>
  <c r="X802" i="24"/>
  <c r="W802" i="24"/>
  <c r="V802" i="24"/>
  <c r="U802" i="24"/>
  <c r="T802" i="24"/>
  <c r="S802" i="24"/>
  <c r="R802" i="24"/>
  <c r="Q802" i="24"/>
  <c r="P802" i="24"/>
  <c r="O802" i="24"/>
  <c r="N802" i="24"/>
  <c r="M802" i="24"/>
  <c r="L802" i="24"/>
  <c r="K802" i="24"/>
  <c r="J802" i="24"/>
  <c r="I802" i="24"/>
  <c r="H802" i="24"/>
  <c r="G802" i="24"/>
  <c r="F802" i="24"/>
  <c r="E802" i="24"/>
  <c r="D802" i="24"/>
  <c r="C802" i="24"/>
  <c r="B802" i="24"/>
  <c r="Y801" i="24"/>
  <c r="X801" i="24"/>
  <c r="W801" i="24"/>
  <c r="V801" i="24"/>
  <c r="U801" i="24"/>
  <c r="T801" i="24"/>
  <c r="S801" i="24"/>
  <c r="R801" i="24"/>
  <c r="Q801" i="24"/>
  <c r="P801" i="24"/>
  <c r="O801" i="24"/>
  <c r="N801" i="24"/>
  <c r="M801" i="24"/>
  <c r="L801" i="24"/>
  <c r="K801" i="24"/>
  <c r="J801" i="24"/>
  <c r="I801" i="24"/>
  <c r="H801" i="24"/>
  <c r="G801" i="24"/>
  <c r="F801" i="24"/>
  <c r="E801" i="24"/>
  <c r="D801" i="24"/>
  <c r="C801" i="24"/>
  <c r="B801" i="24"/>
  <c r="Y800" i="24"/>
  <c r="X800" i="24"/>
  <c r="W800" i="24"/>
  <c r="V800" i="24"/>
  <c r="U800" i="24"/>
  <c r="T800" i="24"/>
  <c r="S800" i="24"/>
  <c r="R800" i="24"/>
  <c r="Q800" i="24"/>
  <c r="P800" i="24"/>
  <c r="O800" i="24"/>
  <c r="N800" i="24"/>
  <c r="M800" i="24"/>
  <c r="L800" i="24"/>
  <c r="K800" i="24"/>
  <c r="J800" i="24"/>
  <c r="I800" i="24"/>
  <c r="H800" i="24"/>
  <c r="G800" i="24"/>
  <c r="F800" i="24"/>
  <c r="E800" i="24"/>
  <c r="D800" i="24"/>
  <c r="C800" i="24"/>
  <c r="B800" i="24"/>
  <c r="Y799" i="24"/>
  <c r="X799" i="24"/>
  <c r="W799" i="24"/>
  <c r="V799" i="24"/>
  <c r="U799" i="24"/>
  <c r="T799" i="24"/>
  <c r="S799" i="24"/>
  <c r="R799" i="24"/>
  <c r="Q799" i="24"/>
  <c r="P799" i="24"/>
  <c r="O799" i="24"/>
  <c r="N799" i="24"/>
  <c r="M799" i="24"/>
  <c r="L799" i="24"/>
  <c r="K799" i="24"/>
  <c r="J799" i="24"/>
  <c r="I799" i="24"/>
  <c r="H799" i="24"/>
  <c r="G799" i="24"/>
  <c r="F799" i="24"/>
  <c r="E799" i="24"/>
  <c r="D799" i="24"/>
  <c r="C799" i="24"/>
  <c r="B799" i="24"/>
  <c r="Y798" i="24"/>
  <c r="X798" i="24"/>
  <c r="W798" i="24"/>
  <c r="V798" i="24"/>
  <c r="U798" i="24"/>
  <c r="T798" i="24"/>
  <c r="S798" i="24"/>
  <c r="R798" i="24"/>
  <c r="Q798" i="24"/>
  <c r="P798" i="24"/>
  <c r="O798" i="24"/>
  <c r="N798" i="24"/>
  <c r="M798" i="24"/>
  <c r="L798" i="24"/>
  <c r="K798" i="24"/>
  <c r="J798" i="24"/>
  <c r="I798" i="24"/>
  <c r="H798" i="24"/>
  <c r="G798" i="24"/>
  <c r="F798" i="24"/>
  <c r="E798" i="24"/>
  <c r="D798" i="24"/>
  <c r="C798" i="24"/>
  <c r="B798" i="24"/>
  <c r="Y797" i="24"/>
  <c r="X797" i="24"/>
  <c r="W797" i="24"/>
  <c r="V797" i="24"/>
  <c r="U797" i="24"/>
  <c r="T797" i="24"/>
  <c r="S797" i="24"/>
  <c r="R797" i="24"/>
  <c r="Q797" i="24"/>
  <c r="P797" i="24"/>
  <c r="O797" i="24"/>
  <c r="N797" i="24"/>
  <c r="M797" i="24"/>
  <c r="L797" i="24"/>
  <c r="K797" i="24"/>
  <c r="J797" i="24"/>
  <c r="I797" i="24"/>
  <c r="H797" i="24"/>
  <c r="G797" i="24"/>
  <c r="F797" i="24"/>
  <c r="E797" i="24"/>
  <c r="D797" i="24"/>
  <c r="C797" i="24"/>
  <c r="B797" i="24"/>
  <c r="Y796" i="24"/>
  <c r="X796" i="24"/>
  <c r="W796" i="24"/>
  <c r="V796" i="24"/>
  <c r="U796" i="24"/>
  <c r="T796" i="24"/>
  <c r="S796" i="24"/>
  <c r="R796" i="24"/>
  <c r="Q796" i="24"/>
  <c r="P796" i="24"/>
  <c r="O796" i="24"/>
  <c r="N796" i="24"/>
  <c r="M796" i="24"/>
  <c r="L796" i="24"/>
  <c r="K796" i="24"/>
  <c r="J796" i="24"/>
  <c r="I796" i="24"/>
  <c r="H796" i="24"/>
  <c r="G796" i="24"/>
  <c r="F796" i="24"/>
  <c r="E796" i="24"/>
  <c r="D796" i="24"/>
  <c r="C796" i="24"/>
  <c r="B796" i="24"/>
  <c r="Y795" i="24"/>
  <c r="X795" i="24"/>
  <c r="W795" i="24"/>
  <c r="V795" i="24"/>
  <c r="U795" i="24"/>
  <c r="T795" i="24"/>
  <c r="S795" i="24"/>
  <c r="R795" i="24"/>
  <c r="Q795" i="24"/>
  <c r="P795" i="24"/>
  <c r="O795" i="24"/>
  <c r="N795" i="24"/>
  <c r="M795" i="24"/>
  <c r="L795" i="24"/>
  <c r="K795" i="24"/>
  <c r="J795" i="24"/>
  <c r="I795" i="24"/>
  <c r="H795" i="24"/>
  <c r="G795" i="24"/>
  <c r="F795" i="24"/>
  <c r="E795" i="24"/>
  <c r="D795" i="24"/>
  <c r="C795" i="24"/>
  <c r="B795" i="24"/>
  <c r="Y794" i="24"/>
  <c r="X794" i="24"/>
  <c r="W794" i="24"/>
  <c r="V794" i="24"/>
  <c r="U794" i="24"/>
  <c r="T794" i="24"/>
  <c r="S794" i="24"/>
  <c r="R794" i="24"/>
  <c r="Q794" i="24"/>
  <c r="P794" i="24"/>
  <c r="O794" i="24"/>
  <c r="N794" i="24"/>
  <c r="M794" i="24"/>
  <c r="L794" i="24"/>
  <c r="K794" i="24"/>
  <c r="J794" i="24"/>
  <c r="I794" i="24"/>
  <c r="H794" i="24"/>
  <c r="G794" i="24"/>
  <c r="F794" i="24"/>
  <c r="E794" i="24"/>
  <c r="D794" i="24"/>
  <c r="C794" i="24"/>
  <c r="B794" i="24"/>
  <c r="Y793" i="24"/>
  <c r="X793" i="24"/>
  <c r="W793" i="24"/>
  <c r="V793" i="24"/>
  <c r="U793" i="24"/>
  <c r="T793" i="24"/>
  <c r="S793" i="24"/>
  <c r="R793" i="24"/>
  <c r="Q793" i="24"/>
  <c r="P793" i="24"/>
  <c r="O793" i="24"/>
  <c r="N793" i="24"/>
  <c r="M793" i="24"/>
  <c r="L793" i="24"/>
  <c r="K793" i="24"/>
  <c r="J793" i="24"/>
  <c r="I793" i="24"/>
  <c r="H793" i="24"/>
  <c r="G793" i="24"/>
  <c r="F793" i="24"/>
  <c r="E793" i="24"/>
  <c r="D793" i="24"/>
  <c r="C793" i="24"/>
  <c r="B793" i="24"/>
  <c r="Y792" i="24"/>
  <c r="X792" i="24"/>
  <c r="W792" i="24"/>
  <c r="V792" i="24"/>
  <c r="U792" i="24"/>
  <c r="T792" i="24"/>
  <c r="S792" i="24"/>
  <c r="R792" i="24"/>
  <c r="Q792" i="24"/>
  <c r="P792" i="24"/>
  <c r="O792" i="24"/>
  <c r="N792" i="24"/>
  <c r="M792" i="24"/>
  <c r="L792" i="24"/>
  <c r="K792" i="24"/>
  <c r="J792" i="24"/>
  <c r="I792" i="24"/>
  <c r="H792" i="24"/>
  <c r="G792" i="24"/>
  <c r="F792" i="24"/>
  <c r="E792" i="24"/>
  <c r="D792" i="24"/>
  <c r="C792" i="24"/>
  <c r="B792" i="24"/>
  <c r="Y791" i="24"/>
  <c r="X791" i="24"/>
  <c r="W791" i="24"/>
  <c r="V791" i="24"/>
  <c r="U791" i="24"/>
  <c r="T791" i="24"/>
  <c r="S791" i="24"/>
  <c r="R791" i="24"/>
  <c r="Q791" i="24"/>
  <c r="P791" i="24"/>
  <c r="O791" i="24"/>
  <c r="N791" i="24"/>
  <c r="M791" i="24"/>
  <c r="L791" i="24"/>
  <c r="K791" i="24"/>
  <c r="J791" i="24"/>
  <c r="I791" i="24"/>
  <c r="H791" i="24"/>
  <c r="G791" i="24"/>
  <c r="F791" i="24"/>
  <c r="E791" i="24"/>
  <c r="D791" i="24"/>
  <c r="C791" i="24"/>
  <c r="B791" i="24"/>
  <c r="Y790" i="24"/>
  <c r="X790" i="24"/>
  <c r="W790" i="24"/>
  <c r="V790" i="24"/>
  <c r="U790" i="24"/>
  <c r="T790" i="24"/>
  <c r="S790" i="24"/>
  <c r="R790" i="24"/>
  <c r="Q790" i="24"/>
  <c r="P790" i="24"/>
  <c r="O790" i="24"/>
  <c r="N790" i="24"/>
  <c r="M790" i="24"/>
  <c r="L790" i="24"/>
  <c r="K790" i="24"/>
  <c r="J790" i="24"/>
  <c r="I790" i="24"/>
  <c r="H790" i="24"/>
  <c r="G790" i="24"/>
  <c r="F790" i="24"/>
  <c r="E790" i="24"/>
  <c r="D790" i="24"/>
  <c r="C790" i="24"/>
  <c r="B790" i="24"/>
  <c r="Y789" i="24"/>
  <c r="X789" i="24"/>
  <c r="W789" i="24"/>
  <c r="V789" i="24"/>
  <c r="U789" i="24"/>
  <c r="T789" i="24"/>
  <c r="S789" i="24"/>
  <c r="R789" i="24"/>
  <c r="Q789" i="24"/>
  <c r="P789" i="24"/>
  <c r="O789" i="24"/>
  <c r="N789" i="24"/>
  <c r="M789" i="24"/>
  <c r="L789" i="24"/>
  <c r="K789" i="24"/>
  <c r="J789" i="24"/>
  <c r="I789" i="24"/>
  <c r="H789" i="24"/>
  <c r="G789" i="24"/>
  <c r="F789" i="24"/>
  <c r="E789" i="24"/>
  <c r="D789" i="24"/>
  <c r="C789" i="24"/>
  <c r="B789" i="24"/>
  <c r="Y788" i="24"/>
  <c r="X788" i="24"/>
  <c r="W788" i="24"/>
  <c r="V788" i="24"/>
  <c r="U788" i="24"/>
  <c r="T788" i="24"/>
  <c r="S788" i="24"/>
  <c r="R788" i="24"/>
  <c r="Q788" i="24"/>
  <c r="P788" i="24"/>
  <c r="O788" i="24"/>
  <c r="N788" i="24"/>
  <c r="M788" i="24"/>
  <c r="L788" i="24"/>
  <c r="K788" i="24"/>
  <c r="J788" i="24"/>
  <c r="I788" i="24"/>
  <c r="H788" i="24"/>
  <c r="G788" i="24"/>
  <c r="F788" i="24"/>
  <c r="E788" i="24"/>
  <c r="D788" i="24"/>
  <c r="C788" i="24"/>
  <c r="B788" i="24"/>
  <c r="Y787" i="24"/>
  <c r="X787" i="24"/>
  <c r="W787" i="24"/>
  <c r="V787" i="24"/>
  <c r="U787" i="24"/>
  <c r="T787" i="24"/>
  <c r="S787" i="24"/>
  <c r="R787" i="24"/>
  <c r="Q787" i="24"/>
  <c r="P787" i="24"/>
  <c r="O787" i="24"/>
  <c r="N787" i="24"/>
  <c r="M787" i="24"/>
  <c r="L787" i="24"/>
  <c r="K787" i="24"/>
  <c r="J787" i="24"/>
  <c r="I787" i="24"/>
  <c r="H787" i="24"/>
  <c r="G787" i="24"/>
  <c r="F787" i="24"/>
  <c r="E787" i="24"/>
  <c r="D787" i="24"/>
  <c r="C787" i="24"/>
  <c r="B787" i="24"/>
  <c r="Y786" i="24"/>
  <c r="X786" i="24"/>
  <c r="W786" i="24"/>
  <c r="V786" i="24"/>
  <c r="U786" i="24"/>
  <c r="T786" i="24"/>
  <c r="S786" i="24"/>
  <c r="R786" i="24"/>
  <c r="Q786" i="24"/>
  <c r="P786" i="24"/>
  <c r="O786" i="24"/>
  <c r="N786" i="24"/>
  <c r="M786" i="24"/>
  <c r="L786" i="24"/>
  <c r="K786" i="24"/>
  <c r="J786" i="24"/>
  <c r="I786" i="24"/>
  <c r="H786" i="24"/>
  <c r="G786" i="24"/>
  <c r="F786" i="24"/>
  <c r="E786" i="24"/>
  <c r="D786" i="24"/>
  <c r="C786" i="24"/>
  <c r="B786" i="24"/>
  <c r="Y785" i="24"/>
  <c r="X785" i="24"/>
  <c r="W785" i="24"/>
  <c r="V785" i="24"/>
  <c r="U785" i="24"/>
  <c r="T785" i="24"/>
  <c r="S785" i="24"/>
  <c r="R785" i="24"/>
  <c r="Q785" i="24"/>
  <c r="P785" i="24"/>
  <c r="O785" i="24"/>
  <c r="N785" i="24"/>
  <c r="M785" i="24"/>
  <c r="L785" i="24"/>
  <c r="K785" i="24"/>
  <c r="J785" i="24"/>
  <c r="I785" i="24"/>
  <c r="H785" i="24"/>
  <c r="G785" i="24"/>
  <c r="F785" i="24"/>
  <c r="E785" i="24"/>
  <c r="D785" i="24"/>
  <c r="C785" i="24"/>
  <c r="B785" i="24"/>
  <c r="Y784" i="24"/>
  <c r="X784" i="24"/>
  <c r="W784" i="24"/>
  <c r="V784" i="24"/>
  <c r="U784" i="24"/>
  <c r="T784" i="24"/>
  <c r="S784" i="24"/>
  <c r="R784" i="24"/>
  <c r="Q784" i="24"/>
  <c r="P784" i="24"/>
  <c r="O784" i="24"/>
  <c r="N784" i="24"/>
  <c r="M784" i="24"/>
  <c r="L784" i="24"/>
  <c r="K784" i="24"/>
  <c r="J784" i="24"/>
  <c r="I784" i="24"/>
  <c r="H784" i="24"/>
  <c r="G784" i="24"/>
  <c r="F784" i="24"/>
  <c r="E784" i="24"/>
  <c r="D784" i="24"/>
  <c r="C784" i="24"/>
  <c r="B784" i="24"/>
  <c r="Y783" i="24"/>
  <c r="X783" i="24"/>
  <c r="W783" i="24"/>
  <c r="V783" i="24"/>
  <c r="U783" i="24"/>
  <c r="T783" i="24"/>
  <c r="S783" i="24"/>
  <c r="R783" i="24"/>
  <c r="Q783" i="24"/>
  <c r="P783" i="24"/>
  <c r="O783" i="24"/>
  <c r="N783" i="24"/>
  <c r="M783" i="24"/>
  <c r="L783" i="24"/>
  <c r="K783" i="24"/>
  <c r="J783" i="24"/>
  <c r="I783" i="24"/>
  <c r="H783" i="24"/>
  <c r="G783" i="24"/>
  <c r="F783" i="24"/>
  <c r="E783" i="24"/>
  <c r="D783" i="24"/>
  <c r="C783" i="24"/>
  <c r="B783" i="24"/>
  <c r="Y782" i="24"/>
  <c r="X782" i="24"/>
  <c r="W782" i="24"/>
  <c r="V782" i="24"/>
  <c r="U782" i="24"/>
  <c r="T782" i="24"/>
  <c r="S782" i="24"/>
  <c r="R782" i="24"/>
  <c r="Q782" i="24"/>
  <c r="P782" i="24"/>
  <c r="O782" i="24"/>
  <c r="N782" i="24"/>
  <c r="M782" i="24"/>
  <c r="L782" i="24"/>
  <c r="K782" i="24"/>
  <c r="J782" i="24"/>
  <c r="I782" i="24"/>
  <c r="H782" i="24"/>
  <c r="G782" i="24"/>
  <c r="F782" i="24"/>
  <c r="E782" i="24"/>
  <c r="D782" i="24"/>
  <c r="C782" i="24"/>
  <c r="B782" i="24"/>
  <c r="Y781" i="24"/>
  <c r="X781" i="24"/>
  <c r="W781" i="24"/>
  <c r="V781" i="24"/>
  <c r="U781" i="24"/>
  <c r="T781" i="24"/>
  <c r="S781" i="24"/>
  <c r="R781" i="24"/>
  <c r="Q781" i="24"/>
  <c r="P781" i="24"/>
  <c r="O781" i="24"/>
  <c r="N781" i="24"/>
  <c r="M781" i="24"/>
  <c r="L781" i="24"/>
  <c r="K781" i="24"/>
  <c r="J781" i="24"/>
  <c r="I781" i="24"/>
  <c r="H781" i="24"/>
  <c r="G781" i="24"/>
  <c r="F781" i="24"/>
  <c r="E781" i="24"/>
  <c r="D781" i="24"/>
  <c r="C781" i="24"/>
  <c r="B781" i="24"/>
  <c r="Y780" i="24"/>
  <c r="X780" i="24"/>
  <c r="W780" i="24"/>
  <c r="V780" i="24"/>
  <c r="U780" i="24"/>
  <c r="T780" i="24"/>
  <c r="S780" i="24"/>
  <c r="R780" i="24"/>
  <c r="Q780" i="24"/>
  <c r="P780" i="24"/>
  <c r="O780" i="24"/>
  <c r="N780" i="24"/>
  <c r="M780" i="24"/>
  <c r="L780" i="24"/>
  <c r="K780" i="24"/>
  <c r="J780" i="24"/>
  <c r="I780" i="24"/>
  <c r="H780" i="24"/>
  <c r="G780" i="24"/>
  <c r="F780" i="24"/>
  <c r="E780" i="24"/>
  <c r="D780" i="24"/>
  <c r="C780" i="24"/>
  <c r="B780" i="24"/>
  <c r="Y779" i="24"/>
  <c r="X779" i="24"/>
  <c r="W779" i="24"/>
  <c r="V779" i="24"/>
  <c r="U779" i="24"/>
  <c r="T779" i="24"/>
  <c r="S779" i="24"/>
  <c r="R779" i="24"/>
  <c r="Q779" i="24"/>
  <c r="P779" i="24"/>
  <c r="O779" i="24"/>
  <c r="N779" i="24"/>
  <c r="M779" i="24"/>
  <c r="L779" i="24"/>
  <c r="K779" i="24"/>
  <c r="J779" i="24"/>
  <c r="I779" i="24"/>
  <c r="H779" i="24"/>
  <c r="G779" i="24"/>
  <c r="F779" i="24"/>
  <c r="E779" i="24"/>
  <c r="D779" i="24"/>
  <c r="C779" i="24"/>
  <c r="B779" i="24"/>
  <c r="Y778" i="24"/>
  <c r="X778" i="24"/>
  <c r="W778" i="24"/>
  <c r="V778" i="24"/>
  <c r="U778" i="24"/>
  <c r="T778" i="24"/>
  <c r="S778" i="24"/>
  <c r="R778" i="24"/>
  <c r="Q778" i="24"/>
  <c r="P778" i="24"/>
  <c r="O778" i="24"/>
  <c r="N778" i="24"/>
  <c r="M778" i="24"/>
  <c r="L778" i="24"/>
  <c r="K778" i="24"/>
  <c r="J778" i="24"/>
  <c r="I778" i="24"/>
  <c r="H778" i="24"/>
  <c r="G778" i="24"/>
  <c r="F778" i="24"/>
  <c r="E778" i="24"/>
  <c r="D778" i="24"/>
  <c r="C778" i="24"/>
  <c r="B778" i="24"/>
  <c r="Y777" i="24"/>
  <c r="X777" i="24"/>
  <c r="W777" i="24"/>
  <c r="V777" i="24"/>
  <c r="U777" i="24"/>
  <c r="T777" i="24"/>
  <c r="S777" i="24"/>
  <c r="R777" i="24"/>
  <c r="Q777" i="24"/>
  <c r="P777" i="24"/>
  <c r="O777" i="24"/>
  <c r="N777" i="24"/>
  <c r="M777" i="24"/>
  <c r="L777" i="24"/>
  <c r="K777" i="24"/>
  <c r="J777" i="24"/>
  <c r="I777" i="24"/>
  <c r="H777" i="24"/>
  <c r="G777" i="24"/>
  <c r="F777" i="24"/>
  <c r="E777" i="24"/>
  <c r="D777" i="24"/>
  <c r="C777" i="24"/>
  <c r="B777" i="24"/>
  <c r="Y776" i="24"/>
  <c r="X776" i="24"/>
  <c r="W776" i="24"/>
  <c r="V776" i="24"/>
  <c r="U776" i="24"/>
  <c r="T776" i="24"/>
  <c r="S776" i="24"/>
  <c r="R776" i="24"/>
  <c r="Q776" i="24"/>
  <c r="P776" i="24"/>
  <c r="O776" i="24"/>
  <c r="N776" i="24"/>
  <c r="M776" i="24"/>
  <c r="L776" i="24"/>
  <c r="K776" i="24"/>
  <c r="J776" i="24"/>
  <c r="I776" i="24"/>
  <c r="H776" i="24"/>
  <c r="G776" i="24"/>
  <c r="F776" i="24"/>
  <c r="E776" i="24"/>
  <c r="D776" i="24"/>
  <c r="C776" i="24"/>
  <c r="B776" i="24"/>
  <c r="Y775" i="24"/>
  <c r="X775" i="24"/>
  <c r="W775" i="24"/>
  <c r="V775" i="24"/>
  <c r="U775" i="24"/>
  <c r="T775" i="24"/>
  <c r="S775" i="24"/>
  <c r="R775" i="24"/>
  <c r="Q775" i="24"/>
  <c r="P775" i="24"/>
  <c r="O775" i="24"/>
  <c r="N775" i="24"/>
  <c r="M775" i="24"/>
  <c r="L775" i="24"/>
  <c r="K775" i="24"/>
  <c r="J775" i="24"/>
  <c r="I775" i="24"/>
  <c r="H775" i="24"/>
  <c r="G775" i="24"/>
  <c r="F775" i="24"/>
  <c r="E775" i="24"/>
  <c r="D775" i="24"/>
  <c r="C775" i="24"/>
  <c r="B775" i="24"/>
  <c r="Y774" i="24"/>
  <c r="X774" i="24"/>
  <c r="W774" i="24"/>
  <c r="V774" i="24"/>
  <c r="U774" i="24"/>
  <c r="T774" i="24"/>
  <c r="S774" i="24"/>
  <c r="R774" i="24"/>
  <c r="Q774" i="24"/>
  <c r="P774" i="24"/>
  <c r="O774" i="24"/>
  <c r="N774" i="24"/>
  <c r="M774" i="24"/>
  <c r="L774" i="24"/>
  <c r="K774" i="24"/>
  <c r="J774" i="24"/>
  <c r="I774" i="24"/>
  <c r="H774" i="24"/>
  <c r="G774" i="24"/>
  <c r="F774" i="24"/>
  <c r="E774" i="24"/>
  <c r="D774" i="24"/>
  <c r="C774" i="24"/>
  <c r="B774" i="24"/>
  <c r="Y773" i="24"/>
  <c r="X773" i="24"/>
  <c r="W773" i="24"/>
  <c r="V773" i="24"/>
  <c r="U773" i="24"/>
  <c r="T773" i="24"/>
  <c r="S773" i="24"/>
  <c r="R773" i="24"/>
  <c r="Q773" i="24"/>
  <c r="P773" i="24"/>
  <c r="O773" i="24"/>
  <c r="N773" i="24"/>
  <c r="M773" i="24"/>
  <c r="L773" i="24"/>
  <c r="K773" i="24"/>
  <c r="J773" i="24"/>
  <c r="I773" i="24"/>
  <c r="H773" i="24"/>
  <c r="G773" i="24"/>
  <c r="F773" i="24"/>
  <c r="E773" i="24"/>
  <c r="D773" i="24"/>
  <c r="C773" i="24"/>
  <c r="B773" i="24"/>
  <c r="Y772" i="24"/>
  <c r="X772" i="24"/>
  <c r="W772" i="24"/>
  <c r="V772" i="24"/>
  <c r="U772" i="24"/>
  <c r="T772" i="24"/>
  <c r="S772" i="24"/>
  <c r="R772" i="24"/>
  <c r="Q772" i="24"/>
  <c r="P772" i="24"/>
  <c r="O772" i="24"/>
  <c r="N772" i="24"/>
  <c r="M772" i="24"/>
  <c r="L772" i="24"/>
  <c r="K772" i="24"/>
  <c r="J772" i="24"/>
  <c r="I772" i="24"/>
  <c r="H772" i="24"/>
  <c r="G772" i="24"/>
  <c r="F772" i="24"/>
  <c r="E772" i="24"/>
  <c r="D772" i="24"/>
  <c r="C772" i="24"/>
  <c r="B772" i="24"/>
  <c r="Y771" i="24"/>
  <c r="X771" i="24"/>
  <c r="W771" i="24"/>
  <c r="V771" i="24"/>
  <c r="U771" i="24"/>
  <c r="T771" i="24"/>
  <c r="S771" i="24"/>
  <c r="R771" i="24"/>
  <c r="Q771" i="24"/>
  <c r="P771" i="24"/>
  <c r="O771" i="24"/>
  <c r="N771" i="24"/>
  <c r="M771" i="24"/>
  <c r="L771" i="24"/>
  <c r="K771" i="24"/>
  <c r="J771" i="24"/>
  <c r="I771" i="24"/>
  <c r="H771" i="24"/>
  <c r="G771" i="24"/>
  <c r="F771" i="24"/>
  <c r="E771" i="24"/>
  <c r="D771" i="24"/>
  <c r="C771" i="24"/>
  <c r="B771" i="24"/>
  <c r="Y770" i="24"/>
  <c r="X770" i="24"/>
  <c r="W770" i="24"/>
  <c r="V770" i="24"/>
  <c r="U770" i="24"/>
  <c r="T770" i="24"/>
  <c r="S770" i="24"/>
  <c r="R770" i="24"/>
  <c r="Q770" i="24"/>
  <c r="P770" i="24"/>
  <c r="O770" i="24"/>
  <c r="N770" i="24"/>
  <c r="M770" i="24"/>
  <c r="L770" i="24"/>
  <c r="K770" i="24"/>
  <c r="J770" i="24"/>
  <c r="I770" i="24"/>
  <c r="H770" i="24"/>
  <c r="G770" i="24"/>
  <c r="F770" i="24"/>
  <c r="E770" i="24"/>
  <c r="D770" i="24"/>
  <c r="C770" i="24"/>
  <c r="B770" i="24"/>
  <c r="Y769" i="24"/>
  <c r="X769" i="24"/>
  <c r="W769" i="24"/>
  <c r="V769" i="24"/>
  <c r="U769" i="24"/>
  <c r="T769" i="24"/>
  <c r="S769" i="24"/>
  <c r="R769" i="24"/>
  <c r="Q769" i="24"/>
  <c r="P769" i="24"/>
  <c r="O769" i="24"/>
  <c r="N769" i="24"/>
  <c r="M769" i="24"/>
  <c r="L769" i="24"/>
  <c r="K769" i="24"/>
  <c r="J769" i="24"/>
  <c r="I769" i="24"/>
  <c r="H769" i="24"/>
  <c r="G769" i="24"/>
  <c r="F769" i="24"/>
  <c r="E769" i="24"/>
  <c r="D769" i="24"/>
  <c r="C769" i="24"/>
  <c r="B769" i="24"/>
  <c r="Y768" i="24"/>
  <c r="X768" i="24"/>
  <c r="W768" i="24"/>
  <c r="V768" i="24"/>
  <c r="U768" i="24"/>
  <c r="T768" i="24"/>
  <c r="S768" i="24"/>
  <c r="R768" i="24"/>
  <c r="Q768" i="24"/>
  <c r="P768" i="24"/>
  <c r="O768" i="24"/>
  <c r="N768" i="24"/>
  <c r="M768" i="24"/>
  <c r="L768" i="24"/>
  <c r="K768" i="24"/>
  <c r="J768" i="24"/>
  <c r="I768" i="24"/>
  <c r="H768" i="24"/>
  <c r="G768" i="24"/>
  <c r="F768" i="24"/>
  <c r="E768" i="24"/>
  <c r="D768" i="24"/>
  <c r="C768" i="24"/>
  <c r="B768" i="24"/>
  <c r="Y767" i="24"/>
  <c r="X767" i="24"/>
  <c r="W767" i="24"/>
  <c r="V767" i="24"/>
  <c r="U767" i="24"/>
  <c r="T767" i="24"/>
  <c r="S767" i="24"/>
  <c r="R767" i="24"/>
  <c r="Q767" i="24"/>
  <c r="P767" i="24"/>
  <c r="O767" i="24"/>
  <c r="N767" i="24"/>
  <c r="M767" i="24"/>
  <c r="L767" i="24"/>
  <c r="K767" i="24"/>
  <c r="J767" i="24"/>
  <c r="I767" i="24"/>
  <c r="H767" i="24"/>
  <c r="G767" i="24"/>
  <c r="F767" i="24"/>
  <c r="E767" i="24"/>
  <c r="D767" i="24"/>
  <c r="C767" i="24"/>
  <c r="B767" i="24"/>
  <c r="Y766" i="24"/>
  <c r="X766" i="24"/>
  <c r="W766" i="24"/>
  <c r="V766" i="24"/>
  <c r="U766" i="24"/>
  <c r="T766" i="24"/>
  <c r="S766" i="24"/>
  <c r="R766" i="24"/>
  <c r="Q766" i="24"/>
  <c r="P766" i="24"/>
  <c r="O766" i="24"/>
  <c r="N766" i="24"/>
  <c r="M766" i="24"/>
  <c r="L766" i="24"/>
  <c r="K766" i="24"/>
  <c r="J766" i="24"/>
  <c r="I766" i="24"/>
  <c r="H766" i="24"/>
  <c r="G766" i="24"/>
  <c r="F766" i="24"/>
  <c r="E766" i="24"/>
  <c r="D766" i="24"/>
  <c r="C766" i="24"/>
  <c r="B766" i="24"/>
  <c r="Y765" i="24"/>
  <c r="X765" i="24"/>
  <c r="W765" i="24"/>
  <c r="V765" i="24"/>
  <c r="U765" i="24"/>
  <c r="T765" i="24"/>
  <c r="S765" i="24"/>
  <c r="R765" i="24"/>
  <c r="Q765" i="24"/>
  <c r="P765" i="24"/>
  <c r="O765" i="24"/>
  <c r="N765" i="24"/>
  <c r="M765" i="24"/>
  <c r="L765" i="24"/>
  <c r="K765" i="24"/>
  <c r="J765" i="24"/>
  <c r="I765" i="24"/>
  <c r="H765" i="24"/>
  <c r="G765" i="24"/>
  <c r="F765" i="24"/>
  <c r="E765" i="24"/>
  <c r="D765" i="24"/>
  <c r="C765" i="24"/>
  <c r="B765" i="24"/>
  <c r="Y764" i="24"/>
  <c r="X764" i="24"/>
  <c r="W764" i="24"/>
  <c r="V764" i="24"/>
  <c r="U764" i="24"/>
  <c r="T764" i="24"/>
  <c r="S764" i="24"/>
  <c r="R764" i="24"/>
  <c r="Q764" i="24"/>
  <c r="P764" i="24"/>
  <c r="O764" i="24"/>
  <c r="N764" i="24"/>
  <c r="M764" i="24"/>
  <c r="L764" i="24"/>
  <c r="K764" i="24"/>
  <c r="J764" i="24"/>
  <c r="I764" i="24"/>
  <c r="H764" i="24"/>
  <c r="G764" i="24"/>
  <c r="F764" i="24"/>
  <c r="E764" i="24"/>
  <c r="D764" i="24"/>
  <c r="C764" i="24"/>
  <c r="B764" i="24"/>
  <c r="Y763" i="24"/>
  <c r="X763" i="24"/>
  <c r="W763" i="24"/>
  <c r="V763" i="24"/>
  <c r="U763" i="24"/>
  <c r="T763" i="24"/>
  <c r="S763" i="24"/>
  <c r="R763" i="24"/>
  <c r="Q763" i="24"/>
  <c r="P763" i="24"/>
  <c r="O763" i="24"/>
  <c r="N763" i="24"/>
  <c r="M763" i="24"/>
  <c r="L763" i="24"/>
  <c r="K763" i="24"/>
  <c r="J763" i="24"/>
  <c r="I763" i="24"/>
  <c r="H763" i="24"/>
  <c r="G763" i="24"/>
  <c r="F763" i="24"/>
  <c r="E763" i="24"/>
  <c r="D763" i="24"/>
  <c r="C763" i="24"/>
  <c r="B763" i="24"/>
  <c r="Y762" i="24"/>
  <c r="X762" i="24"/>
  <c r="W762" i="24"/>
  <c r="V762" i="24"/>
  <c r="U762" i="24"/>
  <c r="T762" i="24"/>
  <c r="S762" i="24"/>
  <c r="R762" i="24"/>
  <c r="Q762" i="24"/>
  <c r="P762" i="24"/>
  <c r="O762" i="24"/>
  <c r="N762" i="24"/>
  <c r="M762" i="24"/>
  <c r="L762" i="24"/>
  <c r="K762" i="24"/>
  <c r="J762" i="24"/>
  <c r="I762" i="24"/>
  <c r="H762" i="24"/>
  <c r="G762" i="24"/>
  <c r="F762" i="24"/>
  <c r="E762" i="24"/>
  <c r="D762" i="24"/>
  <c r="C762" i="24"/>
  <c r="B762" i="24"/>
  <c r="Y761" i="24"/>
  <c r="X761" i="24"/>
  <c r="W761" i="24"/>
  <c r="V761" i="24"/>
  <c r="U761" i="24"/>
  <c r="T761" i="24"/>
  <c r="S761" i="24"/>
  <c r="R761" i="24"/>
  <c r="Q761" i="24"/>
  <c r="P761" i="24"/>
  <c r="O761" i="24"/>
  <c r="N761" i="24"/>
  <c r="M761" i="24"/>
  <c r="L761" i="24"/>
  <c r="K761" i="24"/>
  <c r="J761" i="24"/>
  <c r="I761" i="24"/>
  <c r="H761" i="24"/>
  <c r="G761" i="24"/>
  <c r="F761" i="24"/>
  <c r="E761" i="24"/>
  <c r="D761" i="24"/>
  <c r="C761" i="24"/>
  <c r="B761" i="24"/>
  <c r="Y760" i="24"/>
  <c r="X760" i="24"/>
  <c r="W760" i="24"/>
  <c r="V760" i="24"/>
  <c r="U760" i="24"/>
  <c r="T760" i="24"/>
  <c r="S760" i="24"/>
  <c r="R760" i="24"/>
  <c r="Q760" i="24"/>
  <c r="P760" i="24"/>
  <c r="O760" i="24"/>
  <c r="N760" i="24"/>
  <c r="M760" i="24"/>
  <c r="L760" i="24"/>
  <c r="K760" i="24"/>
  <c r="J760" i="24"/>
  <c r="I760" i="24"/>
  <c r="H760" i="24"/>
  <c r="G760" i="24"/>
  <c r="F760" i="24"/>
  <c r="E760" i="24"/>
  <c r="D760" i="24"/>
  <c r="C760" i="24"/>
  <c r="B760" i="24"/>
  <c r="Y759" i="24"/>
  <c r="X759" i="24"/>
  <c r="W759" i="24"/>
  <c r="V759" i="24"/>
  <c r="U759" i="24"/>
  <c r="T759" i="24"/>
  <c r="S759" i="24"/>
  <c r="R759" i="24"/>
  <c r="Q759" i="24"/>
  <c r="P759" i="24"/>
  <c r="O759" i="24"/>
  <c r="N759" i="24"/>
  <c r="M759" i="24"/>
  <c r="L759" i="24"/>
  <c r="K759" i="24"/>
  <c r="J759" i="24"/>
  <c r="I759" i="24"/>
  <c r="H759" i="24"/>
  <c r="G759" i="24"/>
  <c r="F759" i="24"/>
  <c r="E759" i="24"/>
  <c r="D759" i="24"/>
  <c r="C759" i="24"/>
  <c r="B759" i="24"/>
  <c r="Y758" i="24"/>
  <c r="X758" i="24"/>
  <c r="W758" i="24"/>
  <c r="V758" i="24"/>
  <c r="U758" i="24"/>
  <c r="T758" i="24"/>
  <c r="S758" i="24"/>
  <c r="R758" i="24"/>
  <c r="Q758" i="24"/>
  <c r="P758" i="24"/>
  <c r="O758" i="24"/>
  <c r="N758" i="24"/>
  <c r="M758" i="24"/>
  <c r="L758" i="24"/>
  <c r="K758" i="24"/>
  <c r="J758" i="24"/>
  <c r="I758" i="24"/>
  <c r="H758" i="24"/>
  <c r="G758" i="24"/>
  <c r="F758" i="24"/>
  <c r="E758" i="24"/>
  <c r="D758" i="24"/>
  <c r="C758" i="24"/>
  <c r="B758" i="24"/>
  <c r="Y757" i="24"/>
  <c r="X757" i="24"/>
  <c r="W757" i="24"/>
  <c r="V757" i="24"/>
  <c r="U757" i="24"/>
  <c r="T757" i="24"/>
  <c r="S757" i="24"/>
  <c r="R757" i="24"/>
  <c r="Q757" i="24"/>
  <c r="P757" i="24"/>
  <c r="O757" i="24"/>
  <c r="N757" i="24"/>
  <c r="M757" i="24"/>
  <c r="L757" i="24"/>
  <c r="K757" i="24"/>
  <c r="J757" i="24"/>
  <c r="I757" i="24"/>
  <c r="H757" i="24"/>
  <c r="G757" i="24"/>
  <c r="F757" i="24"/>
  <c r="E757" i="24"/>
  <c r="D757" i="24"/>
  <c r="C757" i="24"/>
  <c r="B757" i="24"/>
  <c r="Y756" i="24"/>
  <c r="X756" i="24"/>
  <c r="W756" i="24"/>
  <c r="V756" i="24"/>
  <c r="U756" i="24"/>
  <c r="T756" i="24"/>
  <c r="S756" i="24"/>
  <c r="R756" i="24"/>
  <c r="Q756" i="24"/>
  <c r="P756" i="24"/>
  <c r="O756" i="24"/>
  <c r="N756" i="24"/>
  <c r="M756" i="24"/>
  <c r="L756" i="24"/>
  <c r="K756" i="24"/>
  <c r="J756" i="24"/>
  <c r="I756" i="24"/>
  <c r="H756" i="24"/>
  <c r="G756" i="24"/>
  <c r="F756" i="24"/>
  <c r="E756" i="24"/>
  <c r="D756" i="24"/>
  <c r="C756" i="24"/>
  <c r="B756" i="24"/>
  <c r="Y755" i="24"/>
  <c r="X755" i="24"/>
  <c r="W755" i="24"/>
  <c r="V755" i="24"/>
  <c r="U755" i="24"/>
  <c r="T755" i="24"/>
  <c r="S755" i="24"/>
  <c r="R755" i="24"/>
  <c r="Q755" i="24"/>
  <c r="P755" i="24"/>
  <c r="O755" i="24"/>
  <c r="N755" i="24"/>
  <c r="M755" i="24"/>
  <c r="L755" i="24"/>
  <c r="K755" i="24"/>
  <c r="J755" i="24"/>
  <c r="I755" i="24"/>
  <c r="H755" i="24"/>
  <c r="G755" i="24"/>
  <c r="F755" i="24"/>
  <c r="E755" i="24"/>
  <c r="D755" i="24"/>
  <c r="C755" i="24"/>
  <c r="B755" i="24"/>
  <c r="Y754" i="24"/>
  <c r="X754" i="24"/>
  <c r="W754" i="24"/>
  <c r="V754" i="24"/>
  <c r="U754" i="24"/>
  <c r="T754" i="24"/>
  <c r="S754" i="24"/>
  <c r="R754" i="24"/>
  <c r="Q754" i="24"/>
  <c r="P754" i="24"/>
  <c r="O754" i="24"/>
  <c r="N754" i="24"/>
  <c r="M754" i="24"/>
  <c r="L754" i="24"/>
  <c r="K754" i="24"/>
  <c r="J754" i="24"/>
  <c r="I754" i="24"/>
  <c r="H754" i="24"/>
  <c r="G754" i="24"/>
  <c r="F754" i="24"/>
  <c r="E754" i="24"/>
  <c r="D754" i="24"/>
  <c r="C754" i="24"/>
  <c r="B754" i="24"/>
  <c r="Y753" i="24"/>
  <c r="X753" i="24"/>
  <c r="W753" i="24"/>
  <c r="V753" i="24"/>
  <c r="U753" i="24"/>
  <c r="T753" i="24"/>
  <c r="S753" i="24"/>
  <c r="R753" i="24"/>
  <c r="Q753" i="24"/>
  <c r="P753" i="24"/>
  <c r="O753" i="24"/>
  <c r="N753" i="24"/>
  <c r="M753" i="24"/>
  <c r="L753" i="24"/>
  <c r="K753" i="24"/>
  <c r="J753" i="24"/>
  <c r="I753" i="24"/>
  <c r="H753" i="24"/>
  <c r="G753" i="24"/>
  <c r="F753" i="24"/>
  <c r="E753" i="24"/>
  <c r="D753" i="24"/>
  <c r="C753" i="24"/>
  <c r="B753" i="24"/>
  <c r="Y752" i="24"/>
  <c r="X752" i="24"/>
  <c r="W752" i="24"/>
  <c r="V752" i="24"/>
  <c r="U752" i="24"/>
  <c r="T752" i="24"/>
  <c r="S752" i="24"/>
  <c r="R752" i="24"/>
  <c r="Q752" i="24"/>
  <c r="P752" i="24"/>
  <c r="O752" i="24"/>
  <c r="N752" i="24"/>
  <c r="M752" i="24"/>
  <c r="L752" i="24"/>
  <c r="K752" i="24"/>
  <c r="J752" i="24"/>
  <c r="I752" i="24"/>
  <c r="H752" i="24"/>
  <c r="G752" i="24"/>
  <c r="F752" i="24"/>
  <c r="E752" i="24"/>
  <c r="D752" i="24"/>
  <c r="C752" i="24"/>
  <c r="B752" i="24"/>
  <c r="Y751" i="24"/>
  <c r="X751" i="24"/>
  <c r="W751" i="24"/>
  <c r="V751" i="24"/>
  <c r="U751" i="24"/>
  <c r="T751" i="24"/>
  <c r="S751" i="24"/>
  <c r="R751" i="24"/>
  <c r="Q751" i="24"/>
  <c r="P751" i="24"/>
  <c r="O751" i="24"/>
  <c r="N751" i="24"/>
  <c r="M751" i="24"/>
  <c r="L751" i="24"/>
  <c r="K751" i="24"/>
  <c r="J751" i="24"/>
  <c r="I751" i="24"/>
  <c r="H751" i="24"/>
  <c r="G751" i="24"/>
  <c r="F751" i="24"/>
  <c r="E751" i="24"/>
  <c r="D751" i="24"/>
  <c r="C751" i="24"/>
  <c r="B751" i="24"/>
  <c r="Y750" i="24"/>
  <c r="X750" i="24"/>
  <c r="W750" i="24"/>
  <c r="V750" i="24"/>
  <c r="U750" i="24"/>
  <c r="T750" i="24"/>
  <c r="S750" i="24"/>
  <c r="R750" i="24"/>
  <c r="Q750" i="24"/>
  <c r="P750" i="24"/>
  <c r="O750" i="24"/>
  <c r="N750" i="24"/>
  <c r="M750" i="24"/>
  <c r="L750" i="24"/>
  <c r="K750" i="24"/>
  <c r="J750" i="24"/>
  <c r="I750" i="24"/>
  <c r="H750" i="24"/>
  <c r="G750" i="24"/>
  <c r="F750" i="24"/>
  <c r="E750" i="24"/>
  <c r="D750" i="24"/>
  <c r="C750" i="24"/>
  <c r="B750" i="24"/>
  <c r="Y749" i="24"/>
  <c r="X749" i="24"/>
  <c r="W749" i="24"/>
  <c r="V749" i="24"/>
  <c r="U749" i="24"/>
  <c r="T749" i="24"/>
  <c r="S749" i="24"/>
  <c r="R749" i="24"/>
  <c r="Q749" i="24"/>
  <c r="P749" i="24"/>
  <c r="O749" i="24"/>
  <c r="N749" i="24"/>
  <c r="M749" i="24"/>
  <c r="L749" i="24"/>
  <c r="K749" i="24"/>
  <c r="J749" i="24"/>
  <c r="I749" i="24"/>
  <c r="H749" i="24"/>
  <c r="G749" i="24"/>
  <c r="F749" i="24"/>
  <c r="E749" i="24"/>
  <c r="D749" i="24"/>
  <c r="C749" i="24"/>
  <c r="B749" i="24"/>
  <c r="Y748" i="24"/>
  <c r="X748" i="24"/>
  <c r="W748" i="24"/>
  <c r="V748" i="24"/>
  <c r="U748" i="24"/>
  <c r="T748" i="24"/>
  <c r="S748" i="24"/>
  <c r="R748" i="24"/>
  <c r="Q748" i="24"/>
  <c r="P748" i="24"/>
  <c r="O748" i="24"/>
  <c r="N748" i="24"/>
  <c r="M748" i="24"/>
  <c r="L748" i="24"/>
  <c r="K748" i="24"/>
  <c r="J748" i="24"/>
  <c r="I748" i="24"/>
  <c r="H748" i="24"/>
  <c r="G748" i="24"/>
  <c r="F748" i="24"/>
  <c r="E748" i="24"/>
  <c r="D748" i="24"/>
  <c r="C748" i="24"/>
  <c r="B748" i="24"/>
  <c r="Y747" i="24"/>
  <c r="X747" i="24"/>
  <c r="W747" i="24"/>
  <c r="V747" i="24"/>
  <c r="U747" i="24"/>
  <c r="T747" i="24"/>
  <c r="S747" i="24"/>
  <c r="R747" i="24"/>
  <c r="Q747" i="24"/>
  <c r="P747" i="24"/>
  <c r="O747" i="24"/>
  <c r="N747" i="24"/>
  <c r="M747" i="24"/>
  <c r="L747" i="24"/>
  <c r="K747" i="24"/>
  <c r="J747" i="24"/>
  <c r="I747" i="24"/>
  <c r="H747" i="24"/>
  <c r="G747" i="24"/>
  <c r="F747" i="24"/>
  <c r="E747" i="24"/>
  <c r="D747" i="24"/>
  <c r="C747" i="24"/>
  <c r="B747" i="24"/>
  <c r="Y746" i="24"/>
  <c r="X746" i="24"/>
  <c r="W746" i="24"/>
  <c r="V746" i="24"/>
  <c r="U746" i="24"/>
  <c r="T746" i="24"/>
  <c r="S746" i="24"/>
  <c r="R746" i="24"/>
  <c r="Q746" i="24"/>
  <c r="P746" i="24"/>
  <c r="O746" i="24"/>
  <c r="N746" i="24"/>
  <c r="M746" i="24"/>
  <c r="L746" i="24"/>
  <c r="K746" i="24"/>
  <c r="J746" i="24"/>
  <c r="I746" i="24"/>
  <c r="H746" i="24"/>
  <c r="G746" i="24"/>
  <c r="F746" i="24"/>
  <c r="E746" i="24"/>
  <c r="D746" i="24"/>
  <c r="C746" i="24"/>
  <c r="B746" i="24"/>
  <c r="Y745" i="24"/>
  <c r="X745" i="24"/>
  <c r="W745" i="24"/>
  <c r="V745" i="24"/>
  <c r="U745" i="24"/>
  <c r="T745" i="24"/>
  <c r="S745" i="24"/>
  <c r="R745" i="24"/>
  <c r="Q745" i="24"/>
  <c r="P745" i="24"/>
  <c r="O745" i="24"/>
  <c r="N745" i="24"/>
  <c r="M745" i="24"/>
  <c r="L745" i="24"/>
  <c r="K745" i="24"/>
  <c r="J745" i="24"/>
  <c r="I745" i="24"/>
  <c r="H745" i="24"/>
  <c r="G745" i="24"/>
  <c r="F745" i="24"/>
  <c r="E745" i="24"/>
  <c r="D745" i="24"/>
  <c r="C745" i="24"/>
  <c r="B745" i="24"/>
  <c r="Y744" i="24"/>
  <c r="X744" i="24"/>
  <c r="W744" i="24"/>
  <c r="V744" i="24"/>
  <c r="U744" i="24"/>
  <c r="T744" i="24"/>
  <c r="S744" i="24"/>
  <c r="R744" i="24"/>
  <c r="Q744" i="24"/>
  <c r="P744" i="24"/>
  <c r="O744" i="24"/>
  <c r="N744" i="24"/>
  <c r="M744" i="24"/>
  <c r="L744" i="24"/>
  <c r="K744" i="24"/>
  <c r="J744" i="24"/>
  <c r="I744" i="24"/>
  <c r="H744" i="24"/>
  <c r="G744" i="24"/>
  <c r="F744" i="24"/>
  <c r="E744" i="24"/>
  <c r="D744" i="24"/>
  <c r="C744" i="24"/>
  <c r="B744" i="24"/>
  <c r="Y743" i="24"/>
  <c r="X743" i="24"/>
  <c r="W743" i="24"/>
  <c r="V743" i="24"/>
  <c r="U743" i="24"/>
  <c r="T743" i="24"/>
  <c r="S743" i="24"/>
  <c r="R743" i="24"/>
  <c r="Q743" i="24"/>
  <c r="P743" i="24"/>
  <c r="O743" i="24"/>
  <c r="N743" i="24"/>
  <c r="M743" i="24"/>
  <c r="L743" i="24"/>
  <c r="K743" i="24"/>
  <c r="J743" i="24"/>
  <c r="I743" i="24"/>
  <c r="H743" i="24"/>
  <c r="G743" i="24"/>
  <c r="F743" i="24"/>
  <c r="E743" i="24"/>
  <c r="D743" i="24"/>
  <c r="C743" i="24"/>
  <c r="B743" i="24"/>
  <c r="Y742" i="24"/>
  <c r="X742" i="24"/>
  <c r="W742" i="24"/>
  <c r="V742" i="24"/>
  <c r="U742" i="24"/>
  <c r="T742" i="24"/>
  <c r="S742" i="24"/>
  <c r="R742" i="24"/>
  <c r="Q742" i="24"/>
  <c r="P742" i="24"/>
  <c r="O742" i="24"/>
  <c r="N742" i="24"/>
  <c r="M742" i="24"/>
  <c r="L742" i="24"/>
  <c r="K742" i="24"/>
  <c r="J742" i="24"/>
  <c r="I742" i="24"/>
  <c r="H742" i="24"/>
  <c r="G742" i="24"/>
  <c r="F742" i="24"/>
  <c r="E742" i="24"/>
  <c r="D742" i="24"/>
  <c r="C742" i="24"/>
  <c r="B742" i="24"/>
  <c r="Y741" i="24"/>
  <c r="X741" i="24"/>
  <c r="W741" i="24"/>
  <c r="V741" i="24"/>
  <c r="U741" i="24"/>
  <c r="T741" i="24"/>
  <c r="S741" i="24"/>
  <c r="R741" i="24"/>
  <c r="Q741" i="24"/>
  <c r="P741" i="24"/>
  <c r="O741" i="24"/>
  <c r="N741" i="24"/>
  <c r="M741" i="24"/>
  <c r="L741" i="24"/>
  <c r="K741" i="24"/>
  <c r="J741" i="24"/>
  <c r="I741" i="24"/>
  <c r="H741" i="24"/>
  <c r="G741" i="24"/>
  <c r="F741" i="24"/>
  <c r="E741" i="24"/>
  <c r="D741" i="24"/>
  <c r="C741" i="24"/>
  <c r="B741" i="24"/>
  <c r="Y740" i="24"/>
  <c r="X740" i="24"/>
  <c r="W740" i="24"/>
  <c r="V740" i="24"/>
  <c r="U740" i="24"/>
  <c r="T740" i="24"/>
  <c r="S740" i="24"/>
  <c r="R740" i="24"/>
  <c r="Q740" i="24"/>
  <c r="P740" i="24"/>
  <c r="O740" i="24"/>
  <c r="N740" i="24"/>
  <c r="M740" i="24"/>
  <c r="L740" i="24"/>
  <c r="K740" i="24"/>
  <c r="J740" i="24"/>
  <c r="I740" i="24"/>
  <c r="H740" i="24"/>
  <c r="G740" i="24"/>
  <c r="F740" i="24"/>
  <c r="E740" i="24"/>
  <c r="D740" i="24"/>
  <c r="C740" i="24"/>
  <c r="B740" i="24"/>
  <c r="Y739" i="24"/>
  <c r="X739" i="24"/>
  <c r="W739" i="24"/>
  <c r="V739" i="24"/>
  <c r="U739" i="24"/>
  <c r="T739" i="24"/>
  <c r="S739" i="24"/>
  <c r="R739" i="24"/>
  <c r="Q739" i="24"/>
  <c r="P739" i="24"/>
  <c r="O739" i="24"/>
  <c r="N739" i="24"/>
  <c r="M739" i="24"/>
  <c r="L739" i="24"/>
  <c r="K739" i="24"/>
  <c r="J739" i="24"/>
  <c r="I739" i="24"/>
  <c r="H739" i="24"/>
  <c r="G739" i="24"/>
  <c r="F739" i="24"/>
  <c r="E739" i="24"/>
  <c r="D739" i="24"/>
  <c r="C739" i="24"/>
  <c r="B739" i="24"/>
  <c r="Y738" i="24"/>
  <c r="X738" i="24"/>
  <c r="W738" i="24"/>
  <c r="V738" i="24"/>
  <c r="U738" i="24"/>
  <c r="T738" i="24"/>
  <c r="S738" i="24"/>
  <c r="R738" i="24"/>
  <c r="Q738" i="24"/>
  <c r="P738" i="24"/>
  <c r="O738" i="24"/>
  <c r="N738" i="24"/>
  <c r="M738" i="24"/>
  <c r="L738" i="24"/>
  <c r="K738" i="24"/>
  <c r="J738" i="24"/>
  <c r="I738" i="24"/>
  <c r="H738" i="24"/>
  <c r="G738" i="24"/>
  <c r="F738" i="24"/>
  <c r="E738" i="24"/>
  <c r="D738" i="24"/>
  <c r="C738" i="24"/>
  <c r="B738" i="24"/>
  <c r="Y737" i="24"/>
  <c r="X737" i="24"/>
  <c r="W737" i="24"/>
  <c r="V737" i="24"/>
  <c r="U737" i="24"/>
  <c r="T737" i="24"/>
  <c r="S737" i="24"/>
  <c r="R737" i="24"/>
  <c r="Q737" i="24"/>
  <c r="P737" i="24"/>
  <c r="O737" i="24"/>
  <c r="N737" i="24"/>
  <c r="M737" i="24"/>
  <c r="L737" i="24"/>
  <c r="K737" i="24"/>
  <c r="J737" i="24"/>
  <c r="I737" i="24"/>
  <c r="H737" i="24"/>
  <c r="G737" i="24"/>
  <c r="F737" i="24"/>
  <c r="E737" i="24"/>
  <c r="D737" i="24"/>
  <c r="C737" i="24"/>
  <c r="B737" i="24"/>
  <c r="Y736" i="24"/>
  <c r="X736" i="24"/>
  <c r="W736" i="24"/>
  <c r="V736" i="24"/>
  <c r="U736" i="24"/>
  <c r="T736" i="24"/>
  <c r="S736" i="24"/>
  <c r="R736" i="24"/>
  <c r="Q736" i="24"/>
  <c r="P736" i="24"/>
  <c r="O736" i="24"/>
  <c r="N736" i="24"/>
  <c r="M736" i="24"/>
  <c r="L736" i="24"/>
  <c r="K736" i="24"/>
  <c r="J736" i="24"/>
  <c r="I736" i="24"/>
  <c r="H736" i="24"/>
  <c r="G736" i="24"/>
  <c r="F736" i="24"/>
  <c r="E736" i="24"/>
  <c r="D736" i="24"/>
  <c r="C736" i="24"/>
  <c r="B736" i="24"/>
  <c r="Y735" i="24"/>
  <c r="X735" i="24"/>
  <c r="W735" i="24"/>
  <c r="V735" i="24"/>
  <c r="U735" i="24"/>
  <c r="T735" i="24"/>
  <c r="S735" i="24"/>
  <c r="R735" i="24"/>
  <c r="Q735" i="24"/>
  <c r="P735" i="24"/>
  <c r="O735" i="24"/>
  <c r="N735" i="24"/>
  <c r="M735" i="24"/>
  <c r="L735" i="24"/>
  <c r="K735" i="24"/>
  <c r="J735" i="24"/>
  <c r="I735" i="24"/>
  <c r="H735" i="24"/>
  <c r="G735" i="24"/>
  <c r="F735" i="24"/>
  <c r="E735" i="24"/>
  <c r="D735" i="24"/>
  <c r="C735" i="24"/>
  <c r="B735" i="24"/>
  <c r="Y734" i="24"/>
  <c r="X734" i="24"/>
  <c r="W734" i="24"/>
  <c r="V734" i="24"/>
  <c r="U734" i="24"/>
  <c r="T734" i="24"/>
  <c r="S734" i="24"/>
  <c r="R734" i="24"/>
  <c r="Q734" i="24"/>
  <c r="P734" i="24"/>
  <c r="O734" i="24"/>
  <c r="N734" i="24"/>
  <c r="M734" i="24"/>
  <c r="L734" i="24"/>
  <c r="K734" i="24"/>
  <c r="J734" i="24"/>
  <c r="I734" i="24"/>
  <c r="H734" i="24"/>
  <c r="G734" i="24"/>
  <c r="F734" i="24"/>
  <c r="E734" i="24"/>
  <c r="D734" i="24"/>
  <c r="C734" i="24"/>
  <c r="B734" i="24"/>
  <c r="Y733" i="24"/>
  <c r="X733" i="24"/>
  <c r="W733" i="24"/>
  <c r="V733" i="24"/>
  <c r="U733" i="24"/>
  <c r="T733" i="24"/>
  <c r="S733" i="24"/>
  <c r="R733" i="24"/>
  <c r="Q733" i="24"/>
  <c r="P733" i="24"/>
  <c r="O733" i="24"/>
  <c r="N733" i="24"/>
  <c r="M733" i="24"/>
  <c r="L733" i="24"/>
  <c r="K733" i="24"/>
  <c r="J733" i="24"/>
  <c r="I733" i="24"/>
  <c r="H733" i="24"/>
  <c r="G733" i="24"/>
  <c r="F733" i="24"/>
  <c r="E733" i="24"/>
  <c r="D733" i="24"/>
  <c r="C733" i="24"/>
  <c r="B733" i="24"/>
  <c r="Y732" i="24"/>
  <c r="X732" i="24"/>
  <c r="W732" i="24"/>
  <c r="V732" i="24"/>
  <c r="U732" i="24"/>
  <c r="T732" i="24"/>
  <c r="S732" i="24"/>
  <c r="R732" i="24"/>
  <c r="Q732" i="24"/>
  <c r="P732" i="24"/>
  <c r="O732" i="24"/>
  <c r="N732" i="24"/>
  <c r="M732" i="24"/>
  <c r="L732" i="24"/>
  <c r="K732" i="24"/>
  <c r="J732" i="24"/>
  <c r="I732" i="24"/>
  <c r="H732" i="24"/>
  <c r="G732" i="24"/>
  <c r="F732" i="24"/>
  <c r="E732" i="24"/>
  <c r="D732" i="24"/>
  <c r="C732" i="24"/>
  <c r="B732" i="24"/>
  <c r="Y731" i="24"/>
  <c r="X731" i="24"/>
  <c r="W731" i="24"/>
  <c r="V731" i="24"/>
  <c r="U731" i="24"/>
  <c r="T731" i="24"/>
  <c r="S731" i="24"/>
  <c r="R731" i="24"/>
  <c r="Q731" i="24"/>
  <c r="P731" i="24"/>
  <c r="O731" i="24"/>
  <c r="N731" i="24"/>
  <c r="M731" i="24"/>
  <c r="L731" i="24"/>
  <c r="K731" i="24"/>
  <c r="J731" i="24"/>
  <c r="I731" i="24"/>
  <c r="H731" i="24"/>
  <c r="G731" i="24"/>
  <c r="F731" i="24"/>
  <c r="E731" i="24"/>
  <c r="D731" i="24"/>
  <c r="C731" i="24"/>
  <c r="B731" i="24"/>
  <c r="Y730" i="24"/>
  <c r="X730" i="24"/>
  <c r="W730" i="24"/>
  <c r="V730" i="24"/>
  <c r="U730" i="24"/>
  <c r="T730" i="24"/>
  <c r="S730" i="24"/>
  <c r="R730" i="24"/>
  <c r="Q730" i="24"/>
  <c r="P730" i="24"/>
  <c r="O730" i="24"/>
  <c r="N730" i="24"/>
  <c r="M730" i="24"/>
  <c r="L730" i="24"/>
  <c r="K730" i="24"/>
  <c r="J730" i="24"/>
  <c r="I730" i="24"/>
  <c r="H730" i="24"/>
  <c r="G730" i="24"/>
  <c r="F730" i="24"/>
  <c r="E730" i="24"/>
  <c r="D730" i="24"/>
  <c r="C730" i="24"/>
  <c r="B730" i="24"/>
  <c r="Y729" i="24"/>
  <c r="X729" i="24"/>
  <c r="W729" i="24"/>
  <c r="V729" i="24"/>
  <c r="U729" i="24"/>
  <c r="T729" i="24"/>
  <c r="S729" i="24"/>
  <c r="R729" i="24"/>
  <c r="Q729" i="24"/>
  <c r="P729" i="24"/>
  <c r="O729" i="24"/>
  <c r="N729" i="24"/>
  <c r="M729" i="24"/>
  <c r="L729" i="24"/>
  <c r="K729" i="24"/>
  <c r="J729" i="24"/>
  <c r="I729" i="24"/>
  <c r="H729" i="24"/>
  <c r="G729" i="24"/>
  <c r="F729" i="24"/>
  <c r="E729" i="24"/>
  <c r="D729" i="24"/>
  <c r="C729" i="24"/>
  <c r="B729" i="24"/>
  <c r="Y728" i="24"/>
  <c r="X728" i="24"/>
  <c r="W728" i="24"/>
  <c r="V728" i="24"/>
  <c r="U728" i="24"/>
  <c r="T728" i="24"/>
  <c r="S728" i="24"/>
  <c r="R728" i="24"/>
  <c r="Q728" i="24"/>
  <c r="P728" i="24"/>
  <c r="O728" i="24"/>
  <c r="N728" i="24"/>
  <c r="M728" i="24"/>
  <c r="L728" i="24"/>
  <c r="K728" i="24"/>
  <c r="J728" i="24"/>
  <c r="I728" i="24"/>
  <c r="H728" i="24"/>
  <c r="G728" i="24"/>
  <c r="F728" i="24"/>
  <c r="E728" i="24"/>
  <c r="D728" i="24"/>
  <c r="C728" i="24"/>
  <c r="B728" i="24"/>
  <c r="Y727" i="24"/>
  <c r="X727" i="24"/>
  <c r="W727" i="24"/>
  <c r="V727" i="24"/>
  <c r="U727" i="24"/>
  <c r="T727" i="24"/>
  <c r="S727" i="24"/>
  <c r="R727" i="24"/>
  <c r="Q727" i="24"/>
  <c r="P727" i="24"/>
  <c r="O727" i="24"/>
  <c r="N727" i="24"/>
  <c r="M727" i="24"/>
  <c r="L727" i="24"/>
  <c r="K727" i="24"/>
  <c r="J727" i="24"/>
  <c r="I727" i="24"/>
  <c r="H727" i="24"/>
  <c r="G727" i="24"/>
  <c r="F727" i="24"/>
  <c r="E727" i="24"/>
  <c r="D727" i="24"/>
  <c r="C727" i="24"/>
  <c r="B727" i="24"/>
  <c r="Y726" i="24"/>
  <c r="X726" i="24"/>
  <c r="W726" i="24"/>
  <c r="V726" i="24"/>
  <c r="U726" i="24"/>
  <c r="T726" i="24"/>
  <c r="S726" i="24"/>
  <c r="R726" i="24"/>
  <c r="Q726" i="24"/>
  <c r="P726" i="24"/>
  <c r="O726" i="24"/>
  <c r="N726" i="24"/>
  <c r="M726" i="24"/>
  <c r="L726" i="24"/>
  <c r="K726" i="24"/>
  <c r="J726" i="24"/>
  <c r="I726" i="24"/>
  <c r="H726" i="24"/>
  <c r="G726" i="24"/>
  <c r="F726" i="24"/>
  <c r="E726" i="24"/>
  <c r="D726" i="24"/>
  <c r="C726" i="24"/>
  <c r="B726" i="24"/>
  <c r="Y725" i="24"/>
  <c r="X725" i="24"/>
  <c r="W725" i="24"/>
  <c r="V725" i="24"/>
  <c r="U725" i="24"/>
  <c r="T725" i="24"/>
  <c r="S725" i="24"/>
  <c r="R725" i="24"/>
  <c r="Q725" i="24"/>
  <c r="P725" i="24"/>
  <c r="O725" i="24"/>
  <c r="N725" i="24"/>
  <c r="M725" i="24"/>
  <c r="L725" i="24"/>
  <c r="K725" i="24"/>
  <c r="J725" i="24"/>
  <c r="I725" i="24"/>
  <c r="H725" i="24"/>
  <c r="G725" i="24"/>
  <c r="F725" i="24"/>
  <c r="E725" i="24"/>
  <c r="D725" i="24"/>
  <c r="C725" i="24"/>
  <c r="B725" i="24"/>
  <c r="Y724" i="24"/>
  <c r="X724" i="24"/>
  <c r="W724" i="24"/>
  <c r="V724" i="24"/>
  <c r="U724" i="24"/>
  <c r="T724" i="24"/>
  <c r="S724" i="24"/>
  <c r="R724" i="24"/>
  <c r="Q724" i="24"/>
  <c r="P724" i="24"/>
  <c r="O724" i="24"/>
  <c r="N724" i="24"/>
  <c r="M724" i="24"/>
  <c r="L724" i="24"/>
  <c r="K724" i="24"/>
  <c r="J724" i="24"/>
  <c r="I724" i="24"/>
  <c r="H724" i="24"/>
  <c r="G724" i="24"/>
  <c r="F724" i="24"/>
  <c r="E724" i="24"/>
  <c r="D724" i="24"/>
  <c r="C724" i="24"/>
  <c r="B724" i="24"/>
  <c r="Y723" i="24"/>
  <c r="X723" i="24"/>
  <c r="W723" i="24"/>
  <c r="V723" i="24"/>
  <c r="U723" i="24"/>
  <c r="T723" i="24"/>
  <c r="S723" i="24"/>
  <c r="R723" i="24"/>
  <c r="Q723" i="24"/>
  <c r="P723" i="24"/>
  <c r="O723" i="24"/>
  <c r="N723" i="24"/>
  <c r="M723" i="24"/>
  <c r="L723" i="24"/>
  <c r="K723" i="24"/>
  <c r="J723" i="24"/>
  <c r="I723" i="24"/>
  <c r="H723" i="24"/>
  <c r="G723" i="24"/>
  <c r="F723" i="24"/>
  <c r="E723" i="24"/>
  <c r="D723" i="24"/>
  <c r="C723" i="24"/>
  <c r="B723" i="24"/>
  <c r="Y722" i="24"/>
  <c r="X722" i="24"/>
  <c r="W722" i="24"/>
  <c r="V722" i="24"/>
  <c r="U722" i="24"/>
  <c r="T722" i="24"/>
  <c r="S722" i="24"/>
  <c r="R722" i="24"/>
  <c r="Q722" i="24"/>
  <c r="P722" i="24"/>
  <c r="O722" i="24"/>
  <c r="N722" i="24"/>
  <c r="M722" i="24"/>
  <c r="L722" i="24"/>
  <c r="K722" i="24"/>
  <c r="J722" i="24"/>
  <c r="I722" i="24"/>
  <c r="H722" i="24"/>
  <c r="G722" i="24"/>
  <c r="F722" i="24"/>
  <c r="E722" i="24"/>
  <c r="D722" i="24"/>
  <c r="C722" i="24"/>
  <c r="B722" i="24"/>
  <c r="Y721" i="24"/>
  <c r="X721" i="24"/>
  <c r="W721" i="24"/>
  <c r="V721" i="24"/>
  <c r="U721" i="24"/>
  <c r="T721" i="24"/>
  <c r="S721" i="24"/>
  <c r="R721" i="24"/>
  <c r="Q721" i="24"/>
  <c r="P721" i="24"/>
  <c r="O721" i="24"/>
  <c r="N721" i="24"/>
  <c r="M721" i="24"/>
  <c r="L721" i="24"/>
  <c r="K721" i="24"/>
  <c r="J721" i="24"/>
  <c r="I721" i="24"/>
  <c r="H721" i="24"/>
  <c r="G721" i="24"/>
  <c r="F721" i="24"/>
  <c r="E721" i="24"/>
  <c r="D721" i="24"/>
  <c r="C721" i="24"/>
  <c r="B721" i="24"/>
  <c r="Y720" i="24"/>
  <c r="X720" i="24"/>
  <c r="W720" i="24"/>
  <c r="V720" i="24"/>
  <c r="U720" i="24"/>
  <c r="T720" i="24"/>
  <c r="S720" i="24"/>
  <c r="R720" i="24"/>
  <c r="Q720" i="24"/>
  <c r="P720" i="24"/>
  <c r="O720" i="24"/>
  <c r="N720" i="24"/>
  <c r="M720" i="24"/>
  <c r="L720" i="24"/>
  <c r="K720" i="24"/>
  <c r="J720" i="24"/>
  <c r="I720" i="24"/>
  <c r="H720" i="24"/>
  <c r="G720" i="24"/>
  <c r="F720" i="24"/>
  <c r="E720" i="24"/>
  <c r="D720" i="24"/>
  <c r="C720" i="24"/>
  <c r="B720" i="24"/>
  <c r="Y719" i="24"/>
  <c r="X719" i="24"/>
  <c r="W719" i="24"/>
  <c r="V719" i="24"/>
  <c r="U719" i="24"/>
  <c r="T719" i="24"/>
  <c r="S719" i="24"/>
  <c r="R719" i="24"/>
  <c r="Q719" i="24"/>
  <c r="P719" i="24"/>
  <c r="O719" i="24"/>
  <c r="N719" i="24"/>
  <c r="M719" i="24"/>
  <c r="L719" i="24"/>
  <c r="K719" i="24"/>
  <c r="J719" i="24"/>
  <c r="I719" i="24"/>
  <c r="H719" i="24"/>
  <c r="G719" i="24"/>
  <c r="F719" i="24"/>
  <c r="E719" i="24"/>
  <c r="D719" i="24"/>
  <c r="C719" i="24"/>
  <c r="B719" i="24"/>
  <c r="Y718" i="24"/>
  <c r="X718" i="24"/>
  <c r="W718" i="24"/>
  <c r="V718" i="24"/>
  <c r="U718" i="24"/>
  <c r="T718" i="24"/>
  <c r="S718" i="24"/>
  <c r="R718" i="24"/>
  <c r="Q718" i="24"/>
  <c r="P718" i="24"/>
  <c r="O718" i="24"/>
  <c r="N718" i="24"/>
  <c r="M718" i="24"/>
  <c r="L718" i="24"/>
  <c r="K718" i="24"/>
  <c r="J718" i="24"/>
  <c r="I718" i="24"/>
  <c r="H718" i="24"/>
  <c r="G718" i="24"/>
  <c r="F718" i="24"/>
  <c r="E718" i="24"/>
  <c r="D718" i="24"/>
  <c r="C718" i="24"/>
  <c r="B718" i="24"/>
  <c r="Y717" i="24"/>
  <c r="X717" i="24"/>
  <c r="W717" i="24"/>
  <c r="V717" i="24"/>
  <c r="U717" i="24"/>
  <c r="T717" i="24"/>
  <c r="S717" i="24"/>
  <c r="R717" i="24"/>
  <c r="Q717" i="24"/>
  <c r="P717" i="24"/>
  <c r="O717" i="24"/>
  <c r="N717" i="24"/>
  <c r="M717" i="24"/>
  <c r="L717" i="24"/>
  <c r="K717" i="24"/>
  <c r="J717" i="24"/>
  <c r="I717" i="24"/>
  <c r="H717" i="24"/>
  <c r="G717" i="24"/>
  <c r="F717" i="24"/>
  <c r="E717" i="24"/>
  <c r="D717" i="24"/>
  <c r="C717" i="24"/>
  <c r="B717" i="24"/>
  <c r="Y716" i="24"/>
  <c r="X716" i="24"/>
  <c r="W716" i="24"/>
  <c r="V716" i="24"/>
  <c r="U716" i="24"/>
  <c r="T716" i="24"/>
  <c r="S716" i="24"/>
  <c r="R716" i="24"/>
  <c r="Q716" i="24"/>
  <c r="P716" i="24"/>
  <c r="O716" i="24"/>
  <c r="N716" i="24"/>
  <c r="M716" i="24"/>
  <c r="L716" i="24"/>
  <c r="K716" i="24"/>
  <c r="J716" i="24"/>
  <c r="I716" i="24"/>
  <c r="H716" i="24"/>
  <c r="G716" i="24"/>
  <c r="F716" i="24"/>
  <c r="E716" i="24"/>
  <c r="D716" i="24"/>
  <c r="C716" i="24"/>
  <c r="B716" i="24"/>
  <c r="Y715" i="24"/>
  <c r="X715" i="24"/>
  <c r="W715" i="24"/>
  <c r="V715" i="24"/>
  <c r="U715" i="24"/>
  <c r="T715" i="24"/>
  <c r="S715" i="24"/>
  <c r="R715" i="24"/>
  <c r="Q715" i="24"/>
  <c r="P715" i="24"/>
  <c r="O715" i="24"/>
  <c r="N715" i="24"/>
  <c r="M715" i="24"/>
  <c r="L715" i="24"/>
  <c r="K715" i="24"/>
  <c r="J715" i="24"/>
  <c r="I715" i="24"/>
  <c r="H715" i="24"/>
  <c r="G715" i="24"/>
  <c r="F715" i="24"/>
  <c r="E715" i="24"/>
  <c r="D715" i="24"/>
  <c r="C715" i="24"/>
  <c r="B715" i="24"/>
  <c r="Y714" i="24"/>
  <c r="X714" i="24"/>
  <c r="W714" i="24"/>
  <c r="V714" i="24"/>
  <c r="U714" i="24"/>
  <c r="T714" i="24"/>
  <c r="S714" i="24"/>
  <c r="R714" i="24"/>
  <c r="Q714" i="24"/>
  <c r="P714" i="24"/>
  <c r="O714" i="24"/>
  <c r="N714" i="24"/>
  <c r="M714" i="24"/>
  <c r="L714" i="24"/>
  <c r="K714" i="24"/>
  <c r="J714" i="24"/>
  <c r="I714" i="24"/>
  <c r="H714" i="24"/>
  <c r="G714" i="24"/>
  <c r="F714" i="24"/>
  <c r="E714" i="24"/>
  <c r="D714" i="24"/>
  <c r="C714" i="24"/>
  <c r="B714" i="24"/>
  <c r="Y713" i="24"/>
  <c r="X713" i="24"/>
  <c r="W713" i="24"/>
  <c r="V713" i="24"/>
  <c r="U713" i="24"/>
  <c r="T713" i="24"/>
  <c r="S713" i="24"/>
  <c r="R713" i="24"/>
  <c r="Q713" i="24"/>
  <c r="P713" i="24"/>
  <c r="O713" i="24"/>
  <c r="N713" i="24"/>
  <c r="M713" i="24"/>
  <c r="L713" i="24"/>
  <c r="K713" i="24"/>
  <c r="J713" i="24"/>
  <c r="I713" i="24"/>
  <c r="H713" i="24"/>
  <c r="G713" i="24"/>
  <c r="F713" i="24"/>
  <c r="E713" i="24"/>
  <c r="D713" i="24"/>
  <c r="C713" i="24"/>
  <c r="B713" i="24"/>
  <c r="Y712" i="24"/>
  <c r="X712" i="24"/>
  <c r="W712" i="24"/>
  <c r="V712" i="24"/>
  <c r="U712" i="24"/>
  <c r="T712" i="24"/>
  <c r="S712" i="24"/>
  <c r="R712" i="24"/>
  <c r="Q712" i="24"/>
  <c r="P712" i="24"/>
  <c r="O712" i="24"/>
  <c r="N712" i="24"/>
  <c r="M712" i="24"/>
  <c r="L712" i="24"/>
  <c r="K712" i="24"/>
  <c r="J712" i="24"/>
  <c r="I712" i="24"/>
  <c r="H712" i="24"/>
  <c r="G712" i="24"/>
  <c r="F712" i="24"/>
  <c r="E712" i="24"/>
  <c r="D712" i="24"/>
  <c r="C712" i="24"/>
  <c r="B712" i="24"/>
  <c r="Y711" i="24"/>
  <c r="X711" i="24"/>
  <c r="W711" i="24"/>
  <c r="V711" i="24"/>
  <c r="U711" i="24"/>
  <c r="T711" i="24"/>
  <c r="S711" i="24"/>
  <c r="R711" i="24"/>
  <c r="Q711" i="24"/>
  <c r="P711" i="24"/>
  <c r="O711" i="24"/>
  <c r="N711" i="24"/>
  <c r="M711" i="24"/>
  <c r="L711" i="24"/>
  <c r="K711" i="24"/>
  <c r="J711" i="24"/>
  <c r="I711" i="24"/>
  <c r="H711" i="24"/>
  <c r="G711" i="24"/>
  <c r="F711" i="24"/>
  <c r="E711" i="24"/>
  <c r="D711" i="24"/>
  <c r="C711" i="24"/>
  <c r="B711" i="24"/>
  <c r="Y710" i="24"/>
  <c r="X710" i="24"/>
  <c r="W710" i="24"/>
  <c r="V710" i="24"/>
  <c r="U710" i="24"/>
  <c r="T710" i="24"/>
  <c r="S710" i="24"/>
  <c r="R710" i="24"/>
  <c r="Q710" i="24"/>
  <c r="P710" i="24"/>
  <c r="O710" i="24"/>
  <c r="N710" i="24"/>
  <c r="M710" i="24"/>
  <c r="L710" i="24"/>
  <c r="K710" i="24"/>
  <c r="J710" i="24"/>
  <c r="I710" i="24"/>
  <c r="H710" i="24"/>
  <c r="G710" i="24"/>
  <c r="F710" i="24"/>
  <c r="E710" i="24"/>
  <c r="D710" i="24"/>
  <c r="C710" i="24"/>
  <c r="B710" i="24"/>
  <c r="Y709" i="24"/>
  <c r="X709" i="24"/>
  <c r="W709" i="24"/>
  <c r="V709" i="24"/>
  <c r="U709" i="24"/>
  <c r="T709" i="24"/>
  <c r="S709" i="24"/>
  <c r="R709" i="24"/>
  <c r="Q709" i="24"/>
  <c r="P709" i="24"/>
  <c r="O709" i="24"/>
  <c r="N709" i="24"/>
  <c r="M709" i="24"/>
  <c r="L709" i="24"/>
  <c r="K709" i="24"/>
  <c r="J709" i="24"/>
  <c r="I709" i="24"/>
  <c r="H709" i="24"/>
  <c r="G709" i="24"/>
  <c r="F709" i="24"/>
  <c r="E709" i="24"/>
  <c r="D709" i="24"/>
  <c r="C709" i="24"/>
  <c r="B709" i="24"/>
  <c r="Y708" i="24"/>
  <c r="X708" i="24"/>
  <c r="W708" i="24"/>
  <c r="V708" i="24"/>
  <c r="U708" i="24"/>
  <c r="T708" i="24"/>
  <c r="S708" i="24"/>
  <c r="R708" i="24"/>
  <c r="Q708" i="24"/>
  <c r="P708" i="24"/>
  <c r="O708" i="24"/>
  <c r="N708" i="24"/>
  <c r="M708" i="24"/>
  <c r="L708" i="24"/>
  <c r="K708" i="24"/>
  <c r="J708" i="24"/>
  <c r="I708" i="24"/>
  <c r="H708" i="24"/>
  <c r="G708" i="24"/>
  <c r="F708" i="24"/>
  <c r="E708" i="24"/>
  <c r="D708" i="24"/>
  <c r="C708" i="24"/>
  <c r="B708" i="24"/>
  <c r="Y707" i="24"/>
  <c r="X707" i="24"/>
  <c r="W707" i="24"/>
  <c r="V707" i="24"/>
  <c r="U707" i="24"/>
  <c r="T707" i="24"/>
  <c r="S707" i="24"/>
  <c r="R707" i="24"/>
  <c r="Q707" i="24"/>
  <c r="P707" i="24"/>
  <c r="O707" i="24"/>
  <c r="N707" i="24"/>
  <c r="M707" i="24"/>
  <c r="L707" i="24"/>
  <c r="K707" i="24"/>
  <c r="J707" i="24"/>
  <c r="I707" i="24"/>
  <c r="H707" i="24"/>
  <c r="G707" i="24"/>
  <c r="F707" i="24"/>
  <c r="E707" i="24"/>
  <c r="D707" i="24"/>
  <c r="C707" i="24"/>
  <c r="B707" i="24"/>
  <c r="Y706" i="24"/>
  <c r="X706" i="24"/>
  <c r="W706" i="24"/>
  <c r="V706" i="24"/>
  <c r="U706" i="24"/>
  <c r="T706" i="24"/>
  <c r="S706" i="24"/>
  <c r="R706" i="24"/>
  <c r="Q706" i="24"/>
  <c r="P706" i="24"/>
  <c r="O706" i="24"/>
  <c r="N706" i="24"/>
  <c r="M706" i="24"/>
  <c r="L706" i="24"/>
  <c r="K706" i="24"/>
  <c r="J706" i="24"/>
  <c r="I706" i="24"/>
  <c r="H706" i="24"/>
  <c r="G706" i="24"/>
  <c r="F706" i="24"/>
  <c r="E706" i="24"/>
  <c r="D706" i="24"/>
  <c r="C706" i="24"/>
  <c r="B706" i="24"/>
  <c r="Y705" i="24"/>
  <c r="X705" i="24"/>
  <c r="W705" i="24"/>
  <c r="V705" i="24"/>
  <c r="U705" i="24"/>
  <c r="T705" i="24"/>
  <c r="S705" i="24"/>
  <c r="R705" i="24"/>
  <c r="Q705" i="24"/>
  <c r="P705" i="24"/>
  <c r="O705" i="24"/>
  <c r="N705" i="24"/>
  <c r="M705" i="24"/>
  <c r="L705" i="24"/>
  <c r="K705" i="24"/>
  <c r="J705" i="24"/>
  <c r="I705" i="24"/>
  <c r="H705" i="24"/>
  <c r="G705" i="24"/>
  <c r="F705" i="24"/>
  <c r="E705" i="24"/>
  <c r="D705" i="24"/>
  <c r="C705" i="24"/>
  <c r="B705" i="24"/>
  <c r="Y704" i="24"/>
  <c r="X704" i="24"/>
  <c r="W704" i="24"/>
  <c r="V704" i="24"/>
  <c r="U704" i="24"/>
  <c r="T704" i="24"/>
  <c r="S704" i="24"/>
  <c r="R704" i="24"/>
  <c r="Q704" i="24"/>
  <c r="P704" i="24"/>
  <c r="O704" i="24"/>
  <c r="N704" i="24"/>
  <c r="M704" i="24"/>
  <c r="L704" i="24"/>
  <c r="K704" i="24"/>
  <c r="J704" i="24"/>
  <c r="I704" i="24"/>
  <c r="H704" i="24"/>
  <c r="G704" i="24"/>
  <c r="F704" i="24"/>
  <c r="E704" i="24"/>
  <c r="D704" i="24"/>
  <c r="C704" i="24"/>
  <c r="B704" i="24"/>
  <c r="Y703" i="24"/>
  <c r="X703" i="24"/>
  <c r="W703" i="24"/>
  <c r="V703" i="24"/>
  <c r="U703" i="24"/>
  <c r="T703" i="24"/>
  <c r="S703" i="24"/>
  <c r="R703" i="24"/>
  <c r="Q703" i="24"/>
  <c r="P703" i="24"/>
  <c r="O703" i="24"/>
  <c r="N703" i="24"/>
  <c r="M703" i="24"/>
  <c r="L703" i="24"/>
  <c r="K703" i="24"/>
  <c r="J703" i="24"/>
  <c r="I703" i="24"/>
  <c r="H703" i="24"/>
  <c r="G703" i="24"/>
  <c r="F703" i="24"/>
  <c r="E703" i="24"/>
  <c r="D703" i="24"/>
  <c r="C703" i="24"/>
  <c r="B703" i="24"/>
  <c r="Y702" i="24"/>
  <c r="X702" i="24"/>
  <c r="W702" i="24"/>
  <c r="V702" i="24"/>
  <c r="U702" i="24"/>
  <c r="T702" i="24"/>
  <c r="S702" i="24"/>
  <c r="R702" i="24"/>
  <c r="Q702" i="24"/>
  <c r="P702" i="24"/>
  <c r="O702" i="24"/>
  <c r="N702" i="24"/>
  <c r="M702" i="24"/>
  <c r="L702" i="24"/>
  <c r="K702" i="24"/>
  <c r="J702" i="24"/>
  <c r="I702" i="24"/>
  <c r="H702" i="24"/>
  <c r="G702" i="24"/>
  <c r="F702" i="24"/>
  <c r="E702" i="24"/>
  <c r="D702" i="24"/>
  <c r="C702" i="24"/>
  <c r="B702" i="24"/>
  <c r="Y701" i="24"/>
  <c r="X701" i="24"/>
  <c r="W701" i="24"/>
  <c r="V701" i="24"/>
  <c r="U701" i="24"/>
  <c r="T701" i="24"/>
  <c r="S701" i="24"/>
  <c r="R701" i="24"/>
  <c r="Q701" i="24"/>
  <c r="P701" i="24"/>
  <c r="O701" i="24"/>
  <c r="N701" i="24"/>
  <c r="M701" i="24"/>
  <c r="L701" i="24"/>
  <c r="K701" i="24"/>
  <c r="J701" i="24"/>
  <c r="I701" i="24"/>
  <c r="H701" i="24"/>
  <c r="G701" i="24"/>
  <c r="F701" i="24"/>
  <c r="E701" i="24"/>
  <c r="D701" i="24"/>
  <c r="C701" i="24"/>
  <c r="B701" i="24"/>
  <c r="Y700" i="24"/>
  <c r="X700" i="24"/>
  <c r="W700" i="24"/>
  <c r="V700" i="24"/>
  <c r="U700" i="24"/>
  <c r="T700" i="24"/>
  <c r="S700" i="24"/>
  <c r="R700" i="24"/>
  <c r="Q700" i="24"/>
  <c r="P700" i="24"/>
  <c r="O700" i="24"/>
  <c r="N700" i="24"/>
  <c r="M700" i="24"/>
  <c r="L700" i="24"/>
  <c r="K700" i="24"/>
  <c r="J700" i="24"/>
  <c r="I700" i="24"/>
  <c r="H700" i="24"/>
  <c r="G700" i="24"/>
  <c r="F700" i="24"/>
  <c r="E700" i="24"/>
  <c r="D700" i="24"/>
  <c r="C700" i="24"/>
  <c r="B700" i="24"/>
  <c r="Y699" i="24"/>
  <c r="X699" i="24"/>
  <c r="W699" i="24"/>
  <c r="V699" i="24"/>
  <c r="U699" i="24"/>
  <c r="T699" i="24"/>
  <c r="S699" i="24"/>
  <c r="R699" i="24"/>
  <c r="Q699" i="24"/>
  <c r="P699" i="24"/>
  <c r="O699" i="24"/>
  <c r="N699" i="24"/>
  <c r="M699" i="24"/>
  <c r="L699" i="24"/>
  <c r="K699" i="24"/>
  <c r="J699" i="24"/>
  <c r="I699" i="24"/>
  <c r="H699" i="24"/>
  <c r="G699" i="24"/>
  <c r="F699" i="24"/>
  <c r="E699" i="24"/>
  <c r="D699" i="24"/>
  <c r="C699" i="24"/>
  <c r="B699" i="24"/>
  <c r="Y698" i="24"/>
  <c r="X698" i="24"/>
  <c r="W698" i="24"/>
  <c r="V698" i="24"/>
  <c r="U698" i="24"/>
  <c r="T698" i="24"/>
  <c r="S698" i="24"/>
  <c r="R698" i="24"/>
  <c r="Q698" i="24"/>
  <c r="P698" i="24"/>
  <c r="O698" i="24"/>
  <c r="N698" i="24"/>
  <c r="M698" i="24"/>
  <c r="L698" i="24"/>
  <c r="K698" i="24"/>
  <c r="J698" i="24"/>
  <c r="I698" i="24"/>
  <c r="H698" i="24"/>
  <c r="G698" i="24"/>
  <c r="F698" i="24"/>
  <c r="E698" i="24"/>
  <c r="D698" i="24"/>
  <c r="C698" i="24"/>
  <c r="B698" i="24"/>
  <c r="Y697" i="24"/>
  <c r="X697" i="24"/>
  <c r="W697" i="24"/>
  <c r="V697" i="24"/>
  <c r="U697" i="24"/>
  <c r="T697" i="24"/>
  <c r="S697" i="24"/>
  <c r="R697" i="24"/>
  <c r="Q697" i="24"/>
  <c r="P697" i="24"/>
  <c r="O697" i="24"/>
  <c r="N697" i="24"/>
  <c r="M697" i="24"/>
  <c r="L697" i="24"/>
  <c r="K697" i="24"/>
  <c r="J697" i="24"/>
  <c r="I697" i="24"/>
  <c r="H697" i="24"/>
  <c r="G697" i="24"/>
  <c r="F697" i="24"/>
  <c r="E697" i="24"/>
  <c r="D697" i="24"/>
  <c r="C697" i="24"/>
  <c r="B697" i="24"/>
  <c r="Y696" i="24"/>
  <c r="X696" i="24"/>
  <c r="W696" i="24"/>
  <c r="V696" i="24"/>
  <c r="U696" i="24"/>
  <c r="T696" i="24"/>
  <c r="S696" i="24"/>
  <c r="R696" i="24"/>
  <c r="Q696" i="24"/>
  <c r="P696" i="24"/>
  <c r="O696" i="24"/>
  <c r="N696" i="24"/>
  <c r="M696" i="24"/>
  <c r="L696" i="24"/>
  <c r="K696" i="24"/>
  <c r="J696" i="24"/>
  <c r="I696" i="24"/>
  <c r="H696" i="24"/>
  <c r="G696" i="24"/>
  <c r="F696" i="24"/>
  <c r="E696" i="24"/>
  <c r="D696" i="24"/>
  <c r="C696" i="24"/>
  <c r="B696" i="24"/>
  <c r="Y695" i="24"/>
  <c r="X695" i="24"/>
  <c r="W695" i="24"/>
  <c r="V695" i="24"/>
  <c r="U695" i="24"/>
  <c r="T695" i="24"/>
  <c r="S695" i="24"/>
  <c r="R695" i="24"/>
  <c r="Q695" i="24"/>
  <c r="P695" i="24"/>
  <c r="O695" i="24"/>
  <c r="N695" i="24"/>
  <c r="M695" i="24"/>
  <c r="L695" i="24"/>
  <c r="K695" i="24"/>
  <c r="J695" i="24"/>
  <c r="I695" i="24"/>
  <c r="H695" i="24"/>
  <c r="G695" i="24"/>
  <c r="F695" i="24"/>
  <c r="E695" i="24"/>
  <c r="D695" i="24"/>
  <c r="C695" i="24"/>
  <c r="B695" i="24"/>
  <c r="Y694" i="24"/>
  <c r="X694" i="24"/>
  <c r="W694" i="24"/>
  <c r="V694" i="24"/>
  <c r="U694" i="24"/>
  <c r="T694" i="24"/>
  <c r="S694" i="24"/>
  <c r="R694" i="24"/>
  <c r="Q694" i="24"/>
  <c r="P694" i="24"/>
  <c r="O694" i="24"/>
  <c r="N694" i="24"/>
  <c r="M694" i="24"/>
  <c r="L694" i="24"/>
  <c r="K694" i="24"/>
  <c r="J694" i="24"/>
  <c r="I694" i="24"/>
  <c r="H694" i="24"/>
  <c r="G694" i="24"/>
  <c r="F694" i="24"/>
  <c r="E694" i="24"/>
  <c r="D694" i="24"/>
  <c r="C694" i="24"/>
  <c r="B694" i="24"/>
  <c r="Y693" i="24"/>
  <c r="X693" i="24"/>
  <c r="W693" i="24"/>
  <c r="V693" i="24"/>
  <c r="U693" i="24"/>
  <c r="T693" i="24"/>
  <c r="S693" i="24"/>
  <c r="R693" i="24"/>
  <c r="Q693" i="24"/>
  <c r="P693" i="24"/>
  <c r="O693" i="24"/>
  <c r="N693" i="24"/>
  <c r="M693" i="24"/>
  <c r="L693" i="24"/>
  <c r="K693" i="24"/>
  <c r="J693" i="24"/>
  <c r="I693" i="24"/>
  <c r="H693" i="24"/>
  <c r="G693" i="24"/>
  <c r="F693" i="24"/>
  <c r="E693" i="24"/>
  <c r="D693" i="24"/>
  <c r="C693" i="24"/>
  <c r="B693" i="24"/>
  <c r="Y692" i="24"/>
  <c r="X692" i="24"/>
  <c r="W692" i="24"/>
  <c r="V692" i="24"/>
  <c r="U692" i="24"/>
  <c r="T692" i="24"/>
  <c r="S692" i="24"/>
  <c r="R692" i="24"/>
  <c r="Q692" i="24"/>
  <c r="P692" i="24"/>
  <c r="O692" i="24"/>
  <c r="N692" i="24"/>
  <c r="M692" i="24"/>
  <c r="L692" i="24"/>
  <c r="K692" i="24"/>
  <c r="J692" i="24"/>
  <c r="I692" i="24"/>
  <c r="H692" i="24"/>
  <c r="G692" i="24"/>
  <c r="F692" i="24"/>
  <c r="E692" i="24"/>
  <c r="D692" i="24"/>
  <c r="C692" i="24"/>
  <c r="B692" i="24"/>
  <c r="Y691" i="24"/>
  <c r="X691" i="24"/>
  <c r="W691" i="24"/>
  <c r="V691" i="24"/>
  <c r="U691" i="24"/>
  <c r="T691" i="24"/>
  <c r="S691" i="24"/>
  <c r="R691" i="24"/>
  <c r="Q691" i="24"/>
  <c r="P691" i="24"/>
  <c r="O691" i="24"/>
  <c r="N691" i="24"/>
  <c r="M691" i="24"/>
  <c r="L691" i="24"/>
  <c r="K691" i="24"/>
  <c r="J691" i="24"/>
  <c r="I691" i="24"/>
  <c r="H691" i="24"/>
  <c r="G691" i="24"/>
  <c r="F691" i="24"/>
  <c r="E691" i="24"/>
  <c r="D691" i="24"/>
  <c r="C691" i="24"/>
  <c r="B691" i="24"/>
  <c r="Y690" i="24"/>
  <c r="X690" i="24"/>
  <c r="W690" i="24"/>
  <c r="V690" i="24"/>
  <c r="U690" i="24"/>
  <c r="T690" i="24"/>
  <c r="S690" i="24"/>
  <c r="R690" i="24"/>
  <c r="Q690" i="24"/>
  <c r="P690" i="24"/>
  <c r="O690" i="24"/>
  <c r="N690" i="24"/>
  <c r="M690" i="24"/>
  <c r="L690" i="24"/>
  <c r="K690" i="24"/>
  <c r="J690" i="24"/>
  <c r="I690" i="24"/>
  <c r="H690" i="24"/>
  <c r="G690" i="24"/>
  <c r="F690" i="24"/>
  <c r="E690" i="24"/>
  <c r="D690" i="24"/>
  <c r="C690" i="24"/>
  <c r="B690" i="24"/>
  <c r="Y689" i="24"/>
  <c r="X689" i="24"/>
  <c r="W689" i="24"/>
  <c r="V689" i="24"/>
  <c r="U689" i="24"/>
  <c r="T689" i="24"/>
  <c r="S689" i="24"/>
  <c r="R689" i="24"/>
  <c r="Q689" i="24"/>
  <c r="P689" i="24"/>
  <c r="O689" i="24"/>
  <c r="N689" i="24"/>
  <c r="M689" i="24"/>
  <c r="L689" i="24"/>
  <c r="K689" i="24"/>
  <c r="J689" i="24"/>
  <c r="I689" i="24"/>
  <c r="H689" i="24"/>
  <c r="G689" i="24"/>
  <c r="F689" i="24"/>
  <c r="E689" i="24"/>
  <c r="D689" i="24"/>
  <c r="C689" i="24"/>
  <c r="B689" i="24"/>
  <c r="Y688" i="24"/>
  <c r="X688" i="24"/>
  <c r="W688" i="24"/>
  <c r="V688" i="24"/>
  <c r="U688" i="24"/>
  <c r="T688" i="24"/>
  <c r="S688" i="24"/>
  <c r="R688" i="24"/>
  <c r="Q688" i="24"/>
  <c r="P688" i="24"/>
  <c r="O688" i="24"/>
  <c r="N688" i="24"/>
  <c r="M688" i="24"/>
  <c r="L688" i="24"/>
  <c r="K688" i="24"/>
  <c r="J688" i="24"/>
  <c r="I688" i="24"/>
  <c r="H688" i="24"/>
  <c r="G688" i="24"/>
  <c r="F688" i="24"/>
  <c r="E688" i="24"/>
  <c r="D688" i="24"/>
  <c r="C688" i="24"/>
  <c r="B688" i="24"/>
  <c r="Y687" i="24"/>
  <c r="X687" i="24"/>
  <c r="W687" i="24"/>
  <c r="V687" i="24"/>
  <c r="U687" i="24"/>
  <c r="T687" i="24"/>
  <c r="S687" i="24"/>
  <c r="R687" i="24"/>
  <c r="Q687" i="24"/>
  <c r="P687" i="24"/>
  <c r="O687" i="24"/>
  <c r="N687" i="24"/>
  <c r="M687" i="24"/>
  <c r="L687" i="24"/>
  <c r="K687" i="24"/>
  <c r="J687" i="24"/>
  <c r="I687" i="24"/>
  <c r="H687" i="24"/>
  <c r="G687" i="24"/>
  <c r="F687" i="24"/>
  <c r="E687" i="24"/>
  <c r="D687" i="24"/>
  <c r="C687" i="24"/>
  <c r="B687" i="24"/>
  <c r="Y686" i="24"/>
  <c r="X686" i="24"/>
  <c r="W686" i="24"/>
  <c r="V686" i="24"/>
  <c r="U686" i="24"/>
  <c r="T686" i="24"/>
  <c r="S686" i="24"/>
  <c r="R686" i="24"/>
  <c r="Q686" i="24"/>
  <c r="P686" i="24"/>
  <c r="O686" i="24"/>
  <c r="N686" i="24"/>
  <c r="M686" i="24"/>
  <c r="L686" i="24"/>
  <c r="K686" i="24"/>
  <c r="J686" i="24"/>
  <c r="I686" i="24"/>
  <c r="H686" i="24"/>
  <c r="G686" i="24"/>
  <c r="F686" i="24"/>
  <c r="E686" i="24"/>
  <c r="D686" i="24"/>
  <c r="C686" i="24"/>
  <c r="B686" i="24"/>
  <c r="Y685" i="24"/>
  <c r="X685" i="24"/>
  <c r="W685" i="24"/>
  <c r="V685" i="24"/>
  <c r="U685" i="24"/>
  <c r="T685" i="24"/>
  <c r="S685" i="24"/>
  <c r="R685" i="24"/>
  <c r="Q685" i="24"/>
  <c r="P685" i="24"/>
  <c r="O685" i="24"/>
  <c r="N685" i="24"/>
  <c r="M685" i="24"/>
  <c r="L685" i="24"/>
  <c r="K685" i="24"/>
  <c r="J685" i="24"/>
  <c r="I685" i="24"/>
  <c r="H685" i="24"/>
  <c r="G685" i="24"/>
  <c r="F685" i="24"/>
  <c r="E685" i="24"/>
  <c r="D685" i="24"/>
  <c r="C685" i="24"/>
  <c r="B685" i="24"/>
  <c r="Y684" i="24"/>
  <c r="X684" i="24"/>
  <c r="W684" i="24"/>
  <c r="V684" i="24"/>
  <c r="U684" i="24"/>
  <c r="T684" i="24"/>
  <c r="S684" i="24"/>
  <c r="R684" i="24"/>
  <c r="Q684" i="24"/>
  <c r="P684" i="24"/>
  <c r="O684" i="24"/>
  <c r="N684" i="24"/>
  <c r="M684" i="24"/>
  <c r="L684" i="24"/>
  <c r="K684" i="24"/>
  <c r="J684" i="24"/>
  <c r="I684" i="24"/>
  <c r="H684" i="24"/>
  <c r="G684" i="24"/>
  <c r="F684" i="24"/>
  <c r="E684" i="24"/>
  <c r="D684" i="24"/>
  <c r="C684" i="24"/>
  <c r="B684" i="24"/>
  <c r="Y683" i="24"/>
  <c r="X683" i="24"/>
  <c r="W683" i="24"/>
  <c r="V683" i="24"/>
  <c r="U683" i="24"/>
  <c r="T683" i="24"/>
  <c r="S683" i="24"/>
  <c r="R683" i="24"/>
  <c r="Q683" i="24"/>
  <c r="P683" i="24"/>
  <c r="O683" i="24"/>
  <c r="N683" i="24"/>
  <c r="M683" i="24"/>
  <c r="L683" i="24"/>
  <c r="K683" i="24"/>
  <c r="J683" i="24"/>
  <c r="I683" i="24"/>
  <c r="H683" i="24"/>
  <c r="G683" i="24"/>
  <c r="F683" i="24"/>
  <c r="E683" i="24"/>
  <c r="D683" i="24"/>
  <c r="C683" i="24"/>
  <c r="B683" i="24"/>
  <c r="Y682" i="24"/>
  <c r="X682" i="24"/>
  <c r="W682" i="24"/>
  <c r="V682" i="24"/>
  <c r="U682" i="24"/>
  <c r="T682" i="24"/>
  <c r="S682" i="24"/>
  <c r="R682" i="24"/>
  <c r="Q682" i="24"/>
  <c r="P682" i="24"/>
  <c r="O682" i="24"/>
  <c r="N682" i="24"/>
  <c r="M682" i="24"/>
  <c r="L682" i="24"/>
  <c r="K682" i="24"/>
  <c r="J682" i="24"/>
  <c r="I682" i="24"/>
  <c r="H682" i="24"/>
  <c r="G682" i="24"/>
  <c r="F682" i="24"/>
  <c r="E682" i="24"/>
  <c r="D682" i="24"/>
  <c r="C682" i="24"/>
  <c r="B682" i="24"/>
  <c r="Y681" i="24"/>
  <c r="X681" i="24"/>
  <c r="W681" i="24"/>
  <c r="V681" i="24"/>
  <c r="U681" i="24"/>
  <c r="T681" i="24"/>
  <c r="S681" i="24"/>
  <c r="R681" i="24"/>
  <c r="Q681" i="24"/>
  <c r="P681" i="24"/>
  <c r="O681" i="24"/>
  <c r="N681" i="24"/>
  <c r="M681" i="24"/>
  <c r="L681" i="24"/>
  <c r="K681" i="24"/>
  <c r="J681" i="24"/>
  <c r="I681" i="24"/>
  <c r="H681" i="24"/>
  <c r="G681" i="24"/>
  <c r="F681" i="24"/>
  <c r="E681" i="24"/>
  <c r="D681" i="24"/>
  <c r="C681" i="24"/>
  <c r="B681" i="24"/>
  <c r="Y680" i="24"/>
  <c r="X680" i="24"/>
  <c r="W680" i="24"/>
  <c r="V680" i="24"/>
  <c r="U680" i="24"/>
  <c r="T680" i="24"/>
  <c r="S680" i="24"/>
  <c r="R680" i="24"/>
  <c r="Q680" i="24"/>
  <c r="P680" i="24"/>
  <c r="O680" i="24"/>
  <c r="N680" i="24"/>
  <c r="M680" i="24"/>
  <c r="L680" i="24"/>
  <c r="K680" i="24"/>
  <c r="J680" i="24"/>
  <c r="I680" i="24"/>
  <c r="H680" i="24"/>
  <c r="G680" i="24"/>
  <c r="F680" i="24"/>
  <c r="E680" i="24"/>
  <c r="D680" i="24"/>
  <c r="C680" i="24"/>
  <c r="B680" i="24"/>
  <c r="Y679" i="24"/>
  <c r="X679" i="24"/>
  <c r="W679" i="24"/>
  <c r="V679" i="24"/>
  <c r="U679" i="24"/>
  <c r="T679" i="24"/>
  <c r="S679" i="24"/>
  <c r="R679" i="24"/>
  <c r="Q679" i="24"/>
  <c r="P679" i="24"/>
  <c r="O679" i="24"/>
  <c r="N679" i="24"/>
  <c r="M679" i="24"/>
  <c r="L679" i="24"/>
  <c r="K679" i="24"/>
  <c r="J679" i="24"/>
  <c r="I679" i="24"/>
  <c r="H679" i="24"/>
  <c r="G679" i="24"/>
  <c r="F679" i="24"/>
  <c r="E679" i="24"/>
  <c r="D679" i="24"/>
  <c r="C679" i="24"/>
  <c r="B679" i="24"/>
  <c r="Y678" i="24"/>
  <c r="X678" i="24"/>
  <c r="W678" i="24"/>
  <c r="V678" i="24"/>
  <c r="U678" i="24"/>
  <c r="T678" i="24"/>
  <c r="S678" i="24"/>
  <c r="R678" i="24"/>
  <c r="Q678" i="24"/>
  <c r="P678" i="24"/>
  <c r="O678" i="24"/>
  <c r="N678" i="24"/>
  <c r="M678" i="24"/>
  <c r="L678" i="24"/>
  <c r="K678" i="24"/>
  <c r="J678" i="24"/>
  <c r="I678" i="24"/>
  <c r="H678" i="24"/>
  <c r="G678" i="24"/>
  <c r="F678" i="24"/>
  <c r="E678" i="24"/>
  <c r="D678" i="24"/>
  <c r="C678" i="24"/>
  <c r="B678" i="24"/>
  <c r="Y677" i="24"/>
  <c r="X677" i="24"/>
  <c r="W677" i="24"/>
  <c r="V677" i="24"/>
  <c r="U677" i="24"/>
  <c r="T677" i="24"/>
  <c r="S677" i="24"/>
  <c r="R677" i="24"/>
  <c r="Q677" i="24"/>
  <c r="P677" i="24"/>
  <c r="O677" i="24"/>
  <c r="N677" i="24"/>
  <c r="M677" i="24"/>
  <c r="L677" i="24"/>
  <c r="K677" i="24"/>
  <c r="J677" i="24"/>
  <c r="I677" i="24"/>
  <c r="H677" i="24"/>
  <c r="G677" i="24"/>
  <c r="F677" i="24"/>
  <c r="E677" i="24"/>
  <c r="D677" i="24"/>
  <c r="C677" i="24"/>
  <c r="B677" i="24"/>
  <c r="Y676" i="24"/>
  <c r="X676" i="24"/>
  <c r="W676" i="24"/>
  <c r="V676" i="24"/>
  <c r="U676" i="24"/>
  <c r="T676" i="24"/>
  <c r="S676" i="24"/>
  <c r="R676" i="24"/>
  <c r="Q676" i="24"/>
  <c r="P676" i="24"/>
  <c r="O676" i="24"/>
  <c r="N676" i="24"/>
  <c r="M676" i="24"/>
  <c r="L676" i="24"/>
  <c r="K676" i="24"/>
  <c r="J676" i="24"/>
  <c r="I676" i="24"/>
  <c r="H676" i="24"/>
  <c r="G676" i="24"/>
  <c r="F676" i="24"/>
  <c r="E676" i="24"/>
  <c r="D676" i="24"/>
  <c r="C676" i="24"/>
  <c r="B676" i="24"/>
  <c r="Y675" i="24"/>
  <c r="X675" i="24"/>
  <c r="W675" i="24"/>
  <c r="V675" i="24"/>
  <c r="U675" i="24"/>
  <c r="T675" i="24"/>
  <c r="S675" i="24"/>
  <c r="R675" i="24"/>
  <c r="Q675" i="24"/>
  <c r="P675" i="24"/>
  <c r="O675" i="24"/>
  <c r="N675" i="24"/>
  <c r="M675" i="24"/>
  <c r="L675" i="24"/>
  <c r="K675" i="24"/>
  <c r="J675" i="24"/>
  <c r="I675" i="24"/>
  <c r="H675" i="24"/>
  <c r="G675" i="24"/>
  <c r="F675" i="24"/>
  <c r="E675" i="24"/>
  <c r="D675" i="24"/>
  <c r="C675" i="24"/>
  <c r="B675" i="24"/>
  <c r="Y674" i="24"/>
  <c r="X674" i="24"/>
  <c r="W674" i="24"/>
  <c r="V674" i="24"/>
  <c r="U674" i="24"/>
  <c r="T674" i="24"/>
  <c r="S674" i="24"/>
  <c r="R674" i="24"/>
  <c r="Q674" i="24"/>
  <c r="P674" i="24"/>
  <c r="O674" i="24"/>
  <c r="N674" i="24"/>
  <c r="M674" i="24"/>
  <c r="L674" i="24"/>
  <c r="K674" i="24"/>
  <c r="J674" i="24"/>
  <c r="I674" i="24"/>
  <c r="H674" i="24"/>
  <c r="G674" i="24"/>
  <c r="F674" i="24"/>
  <c r="E674" i="24"/>
  <c r="D674" i="24"/>
  <c r="C674" i="24"/>
  <c r="B674" i="24"/>
  <c r="Y673" i="24"/>
  <c r="X673" i="24"/>
  <c r="W673" i="24"/>
  <c r="V673" i="24"/>
  <c r="U673" i="24"/>
  <c r="T673" i="24"/>
  <c r="S673" i="24"/>
  <c r="R673" i="24"/>
  <c r="Q673" i="24"/>
  <c r="P673" i="24"/>
  <c r="O673" i="24"/>
  <c r="N673" i="24"/>
  <c r="M673" i="24"/>
  <c r="L673" i="24"/>
  <c r="K673" i="24"/>
  <c r="J673" i="24"/>
  <c r="I673" i="24"/>
  <c r="H673" i="24"/>
  <c r="G673" i="24"/>
  <c r="F673" i="24"/>
  <c r="E673" i="24"/>
  <c r="D673" i="24"/>
  <c r="C673" i="24"/>
  <c r="B673" i="24"/>
  <c r="Y672" i="24"/>
  <c r="X672" i="24"/>
  <c r="W672" i="24"/>
  <c r="V672" i="24"/>
  <c r="U672" i="24"/>
  <c r="T672" i="24"/>
  <c r="S672" i="24"/>
  <c r="R672" i="24"/>
  <c r="Q672" i="24"/>
  <c r="P672" i="24"/>
  <c r="O672" i="24"/>
  <c r="N672" i="24"/>
  <c r="M672" i="24"/>
  <c r="L672" i="24"/>
  <c r="K672" i="24"/>
  <c r="J672" i="24"/>
  <c r="I672" i="24"/>
  <c r="H672" i="24"/>
  <c r="G672" i="24"/>
  <c r="F672" i="24"/>
  <c r="E672" i="24"/>
  <c r="D672" i="24"/>
  <c r="C672" i="24"/>
  <c r="B672" i="24"/>
  <c r="Y671" i="24"/>
  <c r="X671" i="24"/>
  <c r="W671" i="24"/>
  <c r="V671" i="24"/>
  <c r="U671" i="24"/>
  <c r="T671" i="24"/>
  <c r="S671" i="24"/>
  <c r="R671" i="24"/>
  <c r="Q671" i="24"/>
  <c r="P671" i="24"/>
  <c r="O671" i="24"/>
  <c r="N671" i="24"/>
  <c r="M671" i="24"/>
  <c r="L671" i="24"/>
  <c r="K671" i="24"/>
  <c r="J671" i="24"/>
  <c r="I671" i="24"/>
  <c r="H671" i="24"/>
  <c r="G671" i="24"/>
  <c r="F671" i="24"/>
  <c r="E671" i="24"/>
  <c r="D671" i="24"/>
  <c r="C671" i="24"/>
  <c r="B671" i="24"/>
  <c r="Y670" i="24"/>
  <c r="X670" i="24"/>
  <c r="W670" i="24"/>
  <c r="V670" i="24"/>
  <c r="U670" i="24"/>
  <c r="T670" i="24"/>
  <c r="S670" i="24"/>
  <c r="R670" i="24"/>
  <c r="Q670" i="24"/>
  <c r="P670" i="24"/>
  <c r="O670" i="24"/>
  <c r="N670" i="24"/>
  <c r="M670" i="24"/>
  <c r="L670" i="24"/>
  <c r="K670" i="24"/>
  <c r="J670" i="24"/>
  <c r="I670" i="24"/>
  <c r="H670" i="24"/>
  <c r="G670" i="24"/>
  <c r="F670" i="24"/>
  <c r="E670" i="24"/>
  <c r="D670" i="24"/>
  <c r="C670" i="24"/>
  <c r="B670" i="24"/>
  <c r="Y669" i="24"/>
  <c r="X669" i="24"/>
  <c r="W669" i="24"/>
  <c r="V669" i="24"/>
  <c r="U669" i="24"/>
  <c r="T669" i="24"/>
  <c r="S669" i="24"/>
  <c r="R669" i="24"/>
  <c r="Q669" i="24"/>
  <c r="P669" i="24"/>
  <c r="O669" i="24"/>
  <c r="N669" i="24"/>
  <c r="M669" i="24"/>
  <c r="L669" i="24"/>
  <c r="K669" i="24"/>
  <c r="J669" i="24"/>
  <c r="I669" i="24"/>
  <c r="H669" i="24"/>
  <c r="G669" i="24"/>
  <c r="F669" i="24"/>
  <c r="E669" i="24"/>
  <c r="D669" i="24"/>
  <c r="C669" i="24"/>
  <c r="B669" i="24"/>
  <c r="Y668" i="24"/>
  <c r="X668" i="24"/>
  <c r="W668" i="24"/>
  <c r="V668" i="24"/>
  <c r="U668" i="24"/>
  <c r="T668" i="24"/>
  <c r="S668" i="24"/>
  <c r="R668" i="24"/>
  <c r="Q668" i="24"/>
  <c r="P668" i="24"/>
  <c r="O668" i="24"/>
  <c r="N668" i="24"/>
  <c r="M668" i="24"/>
  <c r="L668" i="24"/>
  <c r="K668" i="24"/>
  <c r="J668" i="24"/>
  <c r="I668" i="24"/>
  <c r="H668" i="24"/>
  <c r="G668" i="24"/>
  <c r="F668" i="24"/>
  <c r="E668" i="24"/>
  <c r="D668" i="24"/>
  <c r="C668" i="24"/>
  <c r="B668" i="24"/>
  <c r="Y667" i="24"/>
  <c r="X667" i="24"/>
  <c r="W667" i="24"/>
  <c r="V667" i="24"/>
  <c r="U667" i="24"/>
  <c r="T667" i="24"/>
  <c r="S667" i="24"/>
  <c r="R667" i="24"/>
  <c r="Q667" i="24"/>
  <c r="P667" i="24"/>
  <c r="O667" i="24"/>
  <c r="N667" i="24"/>
  <c r="M667" i="24"/>
  <c r="L667" i="24"/>
  <c r="K667" i="24"/>
  <c r="J667" i="24"/>
  <c r="I667" i="24"/>
  <c r="H667" i="24"/>
  <c r="G667" i="24"/>
  <c r="F667" i="24"/>
  <c r="E667" i="24"/>
  <c r="D667" i="24"/>
  <c r="C667" i="24"/>
  <c r="B667" i="24"/>
  <c r="Y666" i="24"/>
  <c r="X666" i="24"/>
  <c r="W666" i="24"/>
  <c r="V666" i="24"/>
  <c r="U666" i="24"/>
  <c r="T666" i="24"/>
  <c r="S666" i="24"/>
  <c r="R666" i="24"/>
  <c r="Q666" i="24"/>
  <c r="P666" i="24"/>
  <c r="O666" i="24"/>
  <c r="N666" i="24"/>
  <c r="M666" i="24"/>
  <c r="L666" i="24"/>
  <c r="K666" i="24"/>
  <c r="J666" i="24"/>
  <c r="I666" i="24"/>
  <c r="H666" i="24"/>
  <c r="G666" i="24"/>
  <c r="F666" i="24"/>
  <c r="E666" i="24"/>
  <c r="D666" i="24"/>
  <c r="C666" i="24"/>
  <c r="B666" i="24"/>
  <c r="Y665" i="24"/>
  <c r="X665" i="24"/>
  <c r="W665" i="24"/>
  <c r="V665" i="24"/>
  <c r="U665" i="24"/>
  <c r="T665" i="24"/>
  <c r="S665" i="24"/>
  <c r="R665" i="24"/>
  <c r="Q665" i="24"/>
  <c r="P665" i="24"/>
  <c r="O665" i="24"/>
  <c r="N665" i="24"/>
  <c r="M665" i="24"/>
  <c r="L665" i="24"/>
  <c r="K665" i="24"/>
  <c r="J665" i="24"/>
  <c r="I665" i="24"/>
  <c r="H665" i="24"/>
  <c r="G665" i="24"/>
  <c r="F665" i="24"/>
  <c r="E665" i="24"/>
  <c r="D665" i="24"/>
  <c r="C665" i="24"/>
  <c r="B665" i="24"/>
  <c r="Y664" i="24"/>
  <c r="X664" i="24"/>
  <c r="W664" i="24"/>
  <c r="V664" i="24"/>
  <c r="U664" i="24"/>
  <c r="T664" i="24"/>
  <c r="S664" i="24"/>
  <c r="R664" i="24"/>
  <c r="Q664" i="24"/>
  <c r="P664" i="24"/>
  <c r="O664" i="24"/>
  <c r="N664" i="24"/>
  <c r="M664" i="24"/>
  <c r="L664" i="24"/>
  <c r="K664" i="24"/>
  <c r="J664" i="24"/>
  <c r="I664" i="24"/>
  <c r="H664" i="24"/>
  <c r="G664" i="24"/>
  <c r="F664" i="24"/>
  <c r="E664" i="24"/>
  <c r="D664" i="24"/>
  <c r="C664" i="24"/>
  <c r="B664" i="24"/>
  <c r="Y663" i="24"/>
  <c r="X663" i="24"/>
  <c r="W663" i="24"/>
  <c r="V663" i="24"/>
  <c r="U663" i="24"/>
  <c r="T663" i="24"/>
  <c r="S663" i="24"/>
  <c r="R663" i="24"/>
  <c r="Q663" i="24"/>
  <c r="P663" i="24"/>
  <c r="O663" i="24"/>
  <c r="N663" i="24"/>
  <c r="M663" i="24"/>
  <c r="L663" i="24"/>
  <c r="K663" i="24"/>
  <c r="J663" i="24"/>
  <c r="I663" i="24"/>
  <c r="H663" i="24"/>
  <c r="G663" i="24"/>
  <c r="F663" i="24"/>
  <c r="E663" i="24"/>
  <c r="D663" i="24"/>
  <c r="C663" i="24"/>
  <c r="B663" i="24"/>
  <c r="Y662" i="24"/>
  <c r="X662" i="24"/>
  <c r="W662" i="24"/>
  <c r="V662" i="24"/>
  <c r="U662" i="24"/>
  <c r="T662" i="24"/>
  <c r="S662" i="24"/>
  <c r="R662" i="24"/>
  <c r="Q662" i="24"/>
  <c r="P662" i="24"/>
  <c r="O662" i="24"/>
  <c r="N662" i="24"/>
  <c r="M662" i="24"/>
  <c r="L662" i="24"/>
  <c r="K662" i="24"/>
  <c r="J662" i="24"/>
  <c r="I662" i="24"/>
  <c r="H662" i="24"/>
  <c r="G662" i="24"/>
  <c r="F662" i="24"/>
  <c r="E662" i="24"/>
  <c r="D662" i="24"/>
  <c r="C662" i="24"/>
  <c r="B662" i="24"/>
  <c r="Y661" i="24"/>
  <c r="X661" i="24"/>
  <c r="W661" i="24"/>
  <c r="V661" i="24"/>
  <c r="U661" i="24"/>
  <c r="T661" i="24"/>
  <c r="S661" i="24"/>
  <c r="R661" i="24"/>
  <c r="Q661" i="24"/>
  <c r="P661" i="24"/>
  <c r="O661" i="24"/>
  <c r="N661" i="24"/>
  <c r="M661" i="24"/>
  <c r="L661" i="24"/>
  <c r="K661" i="24"/>
  <c r="J661" i="24"/>
  <c r="I661" i="24"/>
  <c r="H661" i="24"/>
  <c r="G661" i="24"/>
  <c r="F661" i="24"/>
  <c r="E661" i="24"/>
  <c r="D661" i="24"/>
  <c r="C661" i="24"/>
  <c r="B661" i="24"/>
  <c r="Y660" i="24"/>
  <c r="X660" i="24"/>
  <c r="W660" i="24"/>
  <c r="V660" i="24"/>
  <c r="U660" i="24"/>
  <c r="T660" i="24"/>
  <c r="S660" i="24"/>
  <c r="R660" i="24"/>
  <c r="Q660" i="24"/>
  <c r="P660" i="24"/>
  <c r="O660" i="24"/>
  <c r="N660" i="24"/>
  <c r="M660" i="24"/>
  <c r="L660" i="24"/>
  <c r="K660" i="24"/>
  <c r="J660" i="24"/>
  <c r="I660" i="24"/>
  <c r="H660" i="24"/>
  <c r="G660" i="24"/>
  <c r="F660" i="24"/>
  <c r="E660" i="24"/>
  <c r="D660" i="24"/>
  <c r="C660" i="24"/>
  <c r="B660" i="24"/>
  <c r="Y659" i="24"/>
  <c r="X659" i="24"/>
  <c r="W659" i="24"/>
  <c r="V659" i="24"/>
  <c r="U659" i="24"/>
  <c r="T659" i="24"/>
  <c r="S659" i="24"/>
  <c r="R659" i="24"/>
  <c r="Q659" i="24"/>
  <c r="P659" i="24"/>
  <c r="O659" i="24"/>
  <c r="N659" i="24"/>
  <c r="M659" i="24"/>
  <c r="L659" i="24"/>
  <c r="K659" i="24"/>
  <c r="J659" i="24"/>
  <c r="I659" i="24"/>
  <c r="H659" i="24"/>
  <c r="G659" i="24"/>
  <c r="F659" i="24"/>
  <c r="E659" i="24"/>
  <c r="D659" i="24"/>
  <c r="C659" i="24"/>
  <c r="B659" i="24"/>
  <c r="Y658" i="24"/>
  <c r="X658" i="24"/>
  <c r="W658" i="24"/>
  <c r="V658" i="24"/>
  <c r="U658" i="24"/>
  <c r="T658" i="24"/>
  <c r="S658" i="24"/>
  <c r="R658" i="24"/>
  <c r="Q658" i="24"/>
  <c r="P658" i="24"/>
  <c r="O658" i="24"/>
  <c r="N658" i="24"/>
  <c r="M658" i="24"/>
  <c r="L658" i="24"/>
  <c r="K658" i="24"/>
  <c r="J658" i="24"/>
  <c r="I658" i="24"/>
  <c r="H658" i="24"/>
  <c r="G658" i="24"/>
  <c r="F658" i="24"/>
  <c r="E658" i="24"/>
  <c r="D658" i="24"/>
  <c r="C658" i="24"/>
  <c r="B658" i="24"/>
  <c r="Y657" i="24"/>
  <c r="X657" i="24"/>
  <c r="W657" i="24"/>
  <c r="V657" i="24"/>
  <c r="U657" i="24"/>
  <c r="T657" i="24"/>
  <c r="S657" i="24"/>
  <c r="R657" i="24"/>
  <c r="Q657" i="24"/>
  <c r="P657" i="24"/>
  <c r="O657" i="24"/>
  <c r="N657" i="24"/>
  <c r="M657" i="24"/>
  <c r="L657" i="24"/>
  <c r="K657" i="24"/>
  <c r="J657" i="24"/>
  <c r="I657" i="24"/>
  <c r="H657" i="24"/>
  <c r="G657" i="24"/>
  <c r="F657" i="24"/>
  <c r="E657" i="24"/>
  <c r="D657" i="24"/>
  <c r="C657" i="24"/>
  <c r="B657" i="24"/>
  <c r="Y656" i="24"/>
  <c r="X656" i="24"/>
  <c r="W656" i="24"/>
  <c r="V656" i="24"/>
  <c r="U656" i="24"/>
  <c r="T656" i="24"/>
  <c r="S656" i="24"/>
  <c r="R656" i="24"/>
  <c r="Q656" i="24"/>
  <c r="P656" i="24"/>
  <c r="O656" i="24"/>
  <c r="N656" i="24"/>
  <c r="M656" i="24"/>
  <c r="L656" i="24"/>
  <c r="K656" i="24"/>
  <c r="J656" i="24"/>
  <c r="I656" i="24"/>
  <c r="H656" i="24"/>
  <c r="G656" i="24"/>
  <c r="F656" i="24"/>
  <c r="E656" i="24"/>
  <c r="D656" i="24"/>
  <c r="C656" i="24"/>
  <c r="B656" i="24"/>
  <c r="Y655" i="24"/>
  <c r="X655" i="24"/>
  <c r="W655" i="24"/>
  <c r="V655" i="24"/>
  <c r="U655" i="24"/>
  <c r="T655" i="24"/>
  <c r="S655" i="24"/>
  <c r="R655" i="24"/>
  <c r="Q655" i="24"/>
  <c r="P655" i="24"/>
  <c r="O655" i="24"/>
  <c r="N655" i="24"/>
  <c r="M655" i="24"/>
  <c r="L655" i="24"/>
  <c r="K655" i="24"/>
  <c r="J655" i="24"/>
  <c r="I655" i="24"/>
  <c r="H655" i="24"/>
  <c r="G655" i="24"/>
  <c r="F655" i="24"/>
  <c r="E655" i="24"/>
  <c r="D655" i="24"/>
  <c r="C655" i="24"/>
  <c r="B655" i="24"/>
  <c r="Y654" i="24"/>
  <c r="X654" i="24"/>
  <c r="W654" i="24"/>
  <c r="V654" i="24"/>
  <c r="U654" i="24"/>
  <c r="T654" i="24"/>
  <c r="S654" i="24"/>
  <c r="R654" i="24"/>
  <c r="Q654" i="24"/>
  <c r="P654" i="24"/>
  <c r="O654" i="24"/>
  <c r="N654" i="24"/>
  <c r="M654" i="24"/>
  <c r="L654" i="24"/>
  <c r="K654" i="24"/>
  <c r="J654" i="24"/>
  <c r="I654" i="24"/>
  <c r="H654" i="24"/>
  <c r="G654" i="24"/>
  <c r="F654" i="24"/>
  <c r="E654" i="24"/>
  <c r="D654" i="24"/>
  <c r="C654" i="24"/>
  <c r="B654" i="24"/>
  <c r="Y653" i="24"/>
  <c r="X653" i="24"/>
  <c r="W653" i="24"/>
  <c r="V653" i="24"/>
  <c r="U653" i="24"/>
  <c r="T653" i="24"/>
  <c r="S653" i="24"/>
  <c r="R653" i="24"/>
  <c r="Q653" i="24"/>
  <c r="P653" i="24"/>
  <c r="O653" i="24"/>
  <c r="N653" i="24"/>
  <c r="M653" i="24"/>
  <c r="L653" i="24"/>
  <c r="K653" i="24"/>
  <c r="J653" i="24"/>
  <c r="I653" i="24"/>
  <c r="H653" i="24"/>
  <c r="G653" i="24"/>
  <c r="F653" i="24"/>
  <c r="E653" i="24"/>
  <c r="D653" i="24"/>
  <c r="C653" i="24"/>
  <c r="B653" i="24"/>
  <c r="Y652" i="24"/>
  <c r="X652" i="24"/>
  <c r="W652" i="24"/>
  <c r="V652" i="24"/>
  <c r="U652" i="24"/>
  <c r="T652" i="24"/>
  <c r="S652" i="24"/>
  <c r="R652" i="24"/>
  <c r="Q652" i="24"/>
  <c r="P652" i="24"/>
  <c r="O652" i="24"/>
  <c r="N652" i="24"/>
  <c r="M652" i="24"/>
  <c r="L652" i="24"/>
  <c r="K652" i="24"/>
  <c r="J652" i="24"/>
  <c r="I652" i="24"/>
  <c r="H652" i="24"/>
  <c r="G652" i="24"/>
  <c r="F652" i="24"/>
  <c r="E652" i="24"/>
  <c r="D652" i="24"/>
  <c r="C652" i="24"/>
  <c r="B652" i="24"/>
  <c r="Y651" i="24"/>
  <c r="X651" i="24"/>
  <c r="W651" i="24"/>
  <c r="V651" i="24"/>
  <c r="U651" i="24"/>
  <c r="T651" i="24"/>
  <c r="S651" i="24"/>
  <c r="R651" i="24"/>
  <c r="Q651" i="24"/>
  <c r="P651" i="24"/>
  <c r="O651" i="24"/>
  <c r="N651" i="24"/>
  <c r="M651" i="24"/>
  <c r="L651" i="24"/>
  <c r="K651" i="24"/>
  <c r="J651" i="24"/>
  <c r="I651" i="24"/>
  <c r="H651" i="24"/>
  <c r="G651" i="24"/>
  <c r="F651" i="24"/>
  <c r="E651" i="24"/>
  <c r="D651" i="24"/>
  <c r="C651" i="24"/>
  <c r="B651" i="24"/>
  <c r="Y650" i="24"/>
  <c r="X650" i="24"/>
  <c r="W650" i="24"/>
  <c r="V650" i="24"/>
  <c r="U650" i="24"/>
  <c r="T650" i="24"/>
  <c r="S650" i="24"/>
  <c r="R650" i="24"/>
  <c r="Q650" i="24"/>
  <c r="P650" i="24"/>
  <c r="O650" i="24"/>
  <c r="N650" i="24"/>
  <c r="M650" i="24"/>
  <c r="L650" i="24"/>
  <c r="K650" i="24"/>
  <c r="J650" i="24"/>
  <c r="I650" i="24"/>
  <c r="H650" i="24"/>
  <c r="G650" i="24"/>
  <c r="F650" i="24"/>
  <c r="E650" i="24"/>
  <c r="D650" i="24"/>
  <c r="C650" i="24"/>
  <c r="B650" i="24"/>
  <c r="Y649" i="24"/>
  <c r="X649" i="24"/>
  <c r="W649" i="24"/>
  <c r="V649" i="24"/>
  <c r="U649" i="24"/>
  <c r="T649" i="24"/>
  <c r="S649" i="24"/>
  <c r="R649" i="24"/>
  <c r="Q649" i="24"/>
  <c r="P649" i="24"/>
  <c r="O649" i="24"/>
  <c r="N649" i="24"/>
  <c r="M649" i="24"/>
  <c r="L649" i="24"/>
  <c r="K649" i="24"/>
  <c r="J649" i="24"/>
  <c r="I649" i="24"/>
  <c r="H649" i="24"/>
  <c r="G649" i="24"/>
  <c r="F649" i="24"/>
  <c r="E649" i="24"/>
  <c r="D649" i="24"/>
  <c r="C649" i="24"/>
  <c r="B649" i="24"/>
  <c r="Y648" i="24"/>
  <c r="X648" i="24"/>
  <c r="W648" i="24"/>
  <c r="V648" i="24"/>
  <c r="U648" i="24"/>
  <c r="T648" i="24"/>
  <c r="S648" i="24"/>
  <c r="R648" i="24"/>
  <c r="Q648" i="24"/>
  <c r="P648" i="24"/>
  <c r="O648" i="24"/>
  <c r="N648" i="24"/>
  <c r="M648" i="24"/>
  <c r="L648" i="24"/>
  <c r="K648" i="24"/>
  <c r="J648" i="24"/>
  <c r="I648" i="24"/>
  <c r="H648" i="24"/>
  <c r="G648" i="24"/>
  <c r="F648" i="24"/>
  <c r="E648" i="24"/>
  <c r="D648" i="24"/>
  <c r="C648" i="24"/>
  <c r="B648" i="24"/>
  <c r="Y647" i="24"/>
  <c r="X647" i="24"/>
  <c r="W647" i="24"/>
  <c r="V647" i="24"/>
  <c r="U647" i="24"/>
  <c r="T647" i="24"/>
  <c r="S647" i="24"/>
  <c r="R647" i="24"/>
  <c r="Q647" i="24"/>
  <c r="P647" i="24"/>
  <c r="O647" i="24"/>
  <c r="N647" i="24"/>
  <c r="M647" i="24"/>
  <c r="L647" i="24"/>
  <c r="K647" i="24"/>
  <c r="J647" i="24"/>
  <c r="I647" i="24"/>
  <c r="H647" i="24"/>
  <c r="G647" i="24"/>
  <c r="F647" i="24"/>
  <c r="E647" i="24"/>
  <c r="D647" i="24"/>
  <c r="C647" i="24"/>
  <c r="B647" i="24"/>
  <c r="Y646" i="24"/>
  <c r="X646" i="24"/>
  <c r="W646" i="24"/>
  <c r="V646" i="24"/>
  <c r="U646" i="24"/>
  <c r="T646" i="24"/>
  <c r="S646" i="24"/>
  <c r="R646" i="24"/>
  <c r="Q646" i="24"/>
  <c r="P646" i="24"/>
  <c r="O646" i="24"/>
  <c r="N646" i="24"/>
  <c r="M646" i="24"/>
  <c r="L646" i="24"/>
  <c r="K646" i="24"/>
  <c r="J646" i="24"/>
  <c r="I646" i="24"/>
  <c r="H646" i="24"/>
  <c r="G646" i="24"/>
  <c r="F646" i="24"/>
  <c r="E646" i="24"/>
  <c r="D646" i="24"/>
  <c r="C646" i="24"/>
  <c r="B646" i="24"/>
  <c r="Y645" i="24"/>
  <c r="X645" i="24"/>
  <c r="W645" i="24"/>
  <c r="V645" i="24"/>
  <c r="U645" i="24"/>
  <c r="T645" i="24"/>
  <c r="S645" i="24"/>
  <c r="R645" i="24"/>
  <c r="Q645" i="24"/>
  <c r="P645" i="24"/>
  <c r="O645" i="24"/>
  <c r="N645" i="24"/>
  <c r="M645" i="24"/>
  <c r="L645" i="24"/>
  <c r="K645" i="24"/>
  <c r="J645" i="24"/>
  <c r="I645" i="24"/>
  <c r="H645" i="24"/>
  <c r="G645" i="24"/>
  <c r="F645" i="24"/>
  <c r="E645" i="24"/>
  <c r="D645" i="24"/>
  <c r="C645" i="24"/>
  <c r="B645" i="24"/>
  <c r="Y644" i="24"/>
  <c r="X644" i="24"/>
  <c r="W644" i="24"/>
  <c r="V644" i="24"/>
  <c r="U644" i="24"/>
  <c r="T644" i="24"/>
  <c r="S644" i="24"/>
  <c r="R644" i="24"/>
  <c r="Q644" i="24"/>
  <c r="P644" i="24"/>
  <c r="O644" i="24"/>
  <c r="N644" i="24"/>
  <c r="M644" i="24"/>
  <c r="L644" i="24"/>
  <c r="K644" i="24"/>
  <c r="J644" i="24"/>
  <c r="I644" i="24"/>
  <c r="H644" i="24"/>
  <c r="G644" i="24"/>
  <c r="F644" i="24"/>
  <c r="E644" i="24"/>
  <c r="D644" i="24"/>
  <c r="C644" i="24"/>
  <c r="B644" i="24"/>
  <c r="Y643" i="24"/>
  <c r="X643" i="24"/>
  <c r="W643" i="24"/>
  <c r="V643" i="24"/>
  <c r="U643" i="24"/>
  <c r="T643" i="24"/>
  <c r="S643" i="24"/>
  <c r="R643" i="24"/>
  <c r="Q643" i="24"/>
  <c r="P643" i="24"/>
  <c r="O643" i="24"/>
  <c r="N643" i="24"/>
  <c r="M643" i="24"/>
  <c r="L643" i="24"/>
  <c r="K643" i="24"/>
  <c r="J643" i="24"/>
  <c r="I643" i="24"/>
  <c r="H643" i="24"/>
  <c r="G643" i="24"/>
  <c r="F643" i="24"/>
  <c r="E643" i="24"/>
  <c r="D643" i="24"/>
  <c r="C643" i="24"/>
  <c r="B643" i="24"/>
  <c r="Y642" i="24"/>
  <c r="X642" i="24"/>
  <c r="W642" i="24"/>
  <c r="V642" i="24"/>
  <c r="U642" i="24"/>
  <c r="T642" i="24"/>
  <c r="S642" i="24"/>
  <c r="R642" i="24"/>
  <c r="Q642" i="24"/>
  <c r="P642" i="24"/>
  <c r="O642" i="24"/>
  <c r="N642" i="24"/>
  <c r="M642" i="24"/>
  <c r="L642" i="24"/>
  <c r="K642" i="24"/>
  <c r="J642" i="24"/>
  <c r="I642" i="24"/>
  <c r="H642" i="24"/>
  <c r="G642" i="24"/>
  <c r="F642" i="24"/>
  <c r="E642" i="24"/>
  <c r="D642" i="24"/>
  <c r="C642" i="24"/>
  <c r="B642" i="24"/>
  <c r="Y641" i="24"/>
  <c r="X641" i="24"/>
  <c r="W641" i="24"/>
  <c r="V641" i="24"/>
  <c r="U641" i="24"/>
  <c r="T641" i="24"/>
  <c r="S641" i="24"/>
  <c r="R641" i="24"/>
  <c r="Q641" i="24"/>
  <c r="P641" i="24"/>
  <c r="O641" i="24"/>
  <c r="N641" i="24"/>
  <c r="M641" i="24"/>
  <c r="L641" i="24"/>
  <c r="K641" i="24"/>
  <c r="J641" i="24"/>
  <c r="I641" i="24"/>
  <c r="H641" i="24"/>
  <c r="G641" i="24"/>
  <c r="F641" i="24"/>
  <c r="E641" i="24"/>
  <c r="D641" i="24"/>
  <c r="C641" i="24"/>
  <c r="B641" i="24"/>
  <c r="Y640" i="24"/>
  <c r="X640" i="24"/>
  <c r="W640" i="24"/>
  <c r="V640" i="24"/>
  <c r="U640" i="24"/>
  <c r="T640" i="24"/>
  <c r="S640" i="24"/>
  <c r="R640" i="24"/>
  <c r="Q640" i="24"/>
  <c r="P640" i="24"/>
  <c r="O640" i="24"/>
  <c r="N640" i="24"/>
  <c r="M640" i="24"/>
  <c r="L640" i="24"/>
  <c r="K640" i="24"/>
  <c r="J640" i="24"/>
  <c r="I640" i="24"/>
  <c r="H640" i="24"/>
  <c r="G640" i="24"/>
  <c r="F640" i="24"/>
  <c r="E640" i="24"/>
  <c r="D640" i="24"/>
  <c r="C640" i="24"/>
  <c r="B640" i="24"/>
  <c r="Y639" i="24"/>
  <c r="X639" i="24"/>
  <c r="W639" i="24"/>
  <c r="V639" i="24"/>
  <c r="U639" i="24"/>
  <c r="T639" i="24"/>
  <c r="S639" i="24"/>
  <c r="R639" i="24"/>
  <c r="Q639" i="24"/>
  <c r="P639" i="24"/>
  <c r="O639" i="24"/>
  <c r="N639" i="24"/>
  <c r="M639" i="24"/>
  <c r="L639" i="24"/>
  <c r="K639" i="24"/>
  <c r="J639" i="24"/>
  <c r="I639" i="24"/>
  <c r="H639" i="24"/>
  <c r="G639" i="24"/>
  <c r="F639" i="24"/>
  <c r="E639" i="24"/>
  <c r="D639" i="24"/>
  <c r="C639" i="24"/>
  <c r="B639" i="24"/>
  <c r="Y638" i="24"/>
  <c r="X638" i="24"/>
  <c r="W638" i="24"/>
  <c r="V638" i="24"/>
  <c r="U638" i="24"/>
  <c r="T638" i="24"/>
  <c r="S638" i="24"/>
  <c r="R638" i="24"/>
  <c r="Q638" i="24"/>
  <c r="P638" i="24"/>
  <c r="O638" i="24"/>
  <c r="N638" i="24"/>
  <c r="M638" i="24"/>
  <c r="L638" i="24"/>
  <c r="K638" i="24"/>
  <c r="J638" i="24"/>
  <c r="I638" i="24"/>
  <c r="H638" i="24"/>
  <c r="G638" i="24"/>
  <c r="F638" i="24"/>
  <c r="E638" i="24"/>
  <c r="D638" i="24"/>
  <c r="C638" i="24"/>
  <c r="B638" i="24"/>
  <c r="Y637" i="24"/>
  <c r="X637" i="24"/>
  <c r="W637" i="24"/>
  <c r="V637" i="24"/>
  <c r="U637" i="24"/>
  <c r="T637" i="24"/>
  <c r="S637" i="24"/>
  <c r="R637" i="24"/>
  <c r="Q637" i="24"/>
  <c r="P637" i="24"/>
  <c r="O637" i="24"/>
  <c r="N637" i="24"/>
  <c r="M637" i="24"/>
  <c r="L637" i="24"/>
  <c r="K637" i="24"/>
  <c r="J637" i="24"/>
  <c r="I637" i="24"/>
  <c r="H637" i="24"/>
  <c r="G637" i="24"/>
  <c r="F637" i="24"/>
  <c r="E637" i="24"/>
  <c r="D637" i="24"/>
  <c r="C637" i="24"/>
  <c r="B637" i="24"/>
  <c r="Y636" i="24"/>
  <c r="X636" i="24"/>
  <c r="W636" i="24"/>
  <c r="V636" i="24"/>
  <c r="U636" i="24"/>
  <c r="T636" i="24"/>
  <c r="S636" i="24"/>
  <c r="R636" i="24"/>
  <c r="Q636" i="24"/>
  <c r="P636" i="24"/>
  <c r="O636" i="24"/>
  <c r="N636" i="24"/>
  <c r="M636" i="24"/>
  <c r="L636" i="24"/>
  <c r="K636" i="24"/>
  <c r="J636" i="24"/>
  <c r="I636" i="24"/>
  <c r="H636" i="24"/>
  <c r="G636" i="24"/>
  <c r="F636" i="24"/>
  <c r="E636" i="24"/>
  <c r="D636" i="24"/>
  <c r="C636" i="24"/>
  <c r="B636" i="24"/>
  <c r="Y635" i="24"/>
  <c r="X635" i="24"/>
  <c r="W635" i="24"/>
  <c r="V635" i="24"/>
  <c r="U635" i="24"/>
  <c r="T635" i="24"/>
  <c r="S635" i="24"/>
  <c r="R635" i="24"/>
  <c r="Q635" i="24"/>
  <c r="P635" i="24"/>
  <c r="O635" i="24"/>
  <c r="N635" i="24"/>
  <c r="M635" i="24"/>
  <c r="L635" i="24"/>
  <c r="K635" i="24"/>
  <c r="J635" i="24"/>
  <c r="I635" i="24"/>
  <c r="H635" i="24"/>
  <c r="G635" i="24"/>
  <c r="F635" i="24"/>
  <c r="E635" i="24"/>
  <c r="D635" i="24"/>
  <c r="C635" i="24"/>
  <c r="B635" i="24"/>
  <c r="Y634" i="24"/>
  <c r="X634" i="24"/>
  <c r="W634" i="24"/>
  <c r="V634" i="24"/>
  <c r="U634" i="24"/>
  <c r="T634" i="24"/>
  <c r="S634" i="24"/>
  <c r="R634" i="24"/>
  <c r="Q634" i="24"/>
  <c r="P634" i="24"/>
  <c r="O634" i="24"/>
  <c r="N634" i="24"/>
  <c r="M634" i="24"/>
  <c r="L634" i="24"/>
  <c r="K634" i="24"/>
  <c r="J634" i="24"/>
  <c r="I634" i="24"/>
  <c r="H634" i="24"/>
  <c r="G634" i="24"/>
  <c r="F634" i="24"/>
  <c r="E634" i="24"/>
  <c r="D634" i="24"/>
  <c r="C634" i="24"/>
  <c r="B634" i="24"/>
  <c r="Y633" i="24"/>
  <c r="X633" i="24"/>
  <c r="W633" i="24"/>
  <c r="V633" i="24"/>
  <c r="U633" i="24"/>
  <c r="T633" i="24"/>
  <c r="S633" i="24"/>
  <c r="R633" i="24"/>
  <c r="Q633" i="24"/>
  <c r="P633" i="24"/>
  <c r="O633" i="24"/>
  <c r="N633" i="24"/>
  <c r="M633" i="24"/>
  <c r="L633" i="24"/>
  <c r="K633" i="24"/>
  <c r="J633" i="24"/>
  <c r="I633" i="24"/>
  <c r="H633" i="24"/>
  <c r="G633" i="24"/>
  <c r="F633" i="24"/>
  <c r="E633" i="24"/>
  <c r="D633" i="24"/>
  <c r="C633" i="24"/>
  <c r="B633" i="24"/>
  <c r="Y632" i="24"/>
  <c r="X632" i="24"/>
  <c r="W632" i="24"/>
  <c r="V632" i="24"/>
  <c r="U632" i="24"/>
  <c r="T632" i="24"/>
  <c r="S632" i="24"/>
  <c r="R632" i="24"/>
  <c r="Q632" i="24"/>
  <c r="P632" i="24"/>
  <c r="O632" i="24"/>
  <c r="N632" i="24"/>
  <c r="M632" i="24"/>
  <c r="L632" i="24"/>
  <c r="K632" i="24"/>
  <c r="J632" i="24"/>
  <c r="I632" i="24"/>
  <c r="H632" i="24"/>
  <c r="G632" i="24"/>
  <c r="F632" i="24"/>
  <c r="E632" i="24"/>
  <c r="D632" i="24"/>
  <c r="C632" i="24"/>
  <c r="B632" i="24"/>
  <c r="Y631" i="24"/>
  <c r="X631" i="24"/>
  <c r="W631" i="24"/>
  <c r="V631" i="24"/>
  <c r="U631" i="24"/>
  <c r="T631" i="24"/>
  <c r="S631" i="24"/>
  <c r="R631" i="24"/>
  <c r="Q631" i="24"/>
  <c r="P631" i="24"/>
  <c r="O631" i="24"/>
  <c r="N631" i="24"/>
  <c r="M631" i="24"/>
  <c r="L631" i="24"/>
  <c r="K631" i="24"/>
  <c r="J631" i="24"/>
  <c r="I631" i="24"/>
  <c r="H631" i="24"/>
  <c r="G631" i="24"/>
  <c r="F631" i="24"/>
  <c r="E631" i="24"/>
  <c r="D631" i="24"/>
  <c r="C631" i="24"/>
  <c r="B631" i="24"/>
  <c r="Y630" i="24"/>
  <c r="X630" i="24"/>
  <c r="W630" i="24"/>
  <c r="V630" i="24"/>
  <c r="U630" i="24"/>
  <c r="T630" i="24"/>
  <c r="S630" i="24"/>
  <c r="R630" i="24"/>
  <c r="Q630" i="24"/>
  <c r="P630" i="24"/>
  <c r="O630" i="24"/>
  <c r="N630" i="24"/>
  <c r="M630" i="24"/>
  <c r="L630" i="24"/>
  <c r="K630" i="24"/>
  <c r="J630" i="24"/>
  <c r="I630" i="24"/>
  <c r="H630" i="24"/>
  <c r="G630" i="24"/>
  <c r="F630" i="24"/>
  <c r="E630" i="24"/>
  <c r="D630" i="24"/>
  <c r="C630" i="24"/>
  <c r="B630" i="24"/>
  <c r="Y629" i="24"/>
  <c r="X629" i="24"/>
  <c r="W629" i="24"/>
  <c r="V629" i="24"/>
  <c r="U629" i="24"/>
  <c r="T629" i="24"/>
  <c r="S629" i="24"/>
  <c r="R629" i="24"/>
  <c r="Q629" i="24"/>
  <c r="P629" i="24"/>
  <c r="O629" i="24"/>
  <c r="N629" i="24"/>
  <c r="M629" i="24"/>
  <c r="L629" i="24"/>
  <c r="K629" i="24"/>
  <c r="J629" i="24"/>
  <c r="I629" i="24"/>
  <c r="H629" i="24"/>
  <c r="G629" i="24"/>
  <c r="F629" i="24"/>
  <c r="E629" i="24"/>
  <c r="D629" i="24"/>
  <c r="C629" i="24"/>
  <c r="B629" i="24"/>
  <c r="Y628" i="24"/>
  <c r="X628" i="24"/>
  <c r="W628" i="24"/>
  <c r="V628" i="24"/>
  <c r="U628" i="24"/>
  <c r="T628" i="24"/>
  <c r="S628" i="24"/>
  <c r="R628" i="24"/>
  <c r="Q628" i="24"/>
  <c r="P628" i="24"/>
  <c r="O628" i="24"/>
  <c r="N628" i="24"/>
  <c r="M628" i="24"/>
  <c r="L628" i="24"/>
  <c r="K628" i="24"/>
  <c r="J628" i="24"/>
  <c r="I628" i="24"/>
  <c r="H628" i="24"/>
  <c r="G628" i="24"/>
  <c r="F628" i="24"/>
  <c r="E628" i="24"/>
  <c r="D628" i="24"/>
  <c r="C628" i="24"/>
  <c r="B628" i="24"/>
  <c r="Y627" i="24"/>
  <c r="X627" i="24"/>
  <c r="W627" i="24"/>
  <c r="V627" i="24"/>
  <c r="U627" i="24"/>
  <c r="T627" i="24"/>
  <c r="S627" i="24"/>
  <c r="R627" i="24"/>
  <c r="Q627" i="24"/>
  <c r="P627" i="24"/>
  <c r="O627" i="24"/>
  <c r="N627" i="24"/>
  <c r="M627" i="24"/>
  <c r="L627" i="24"/>
  <c r="K627" i="24"/>
  <c r="J627" i="24"/>
  <c r="I627" i="24"/>
  <c r="H627" i="24"/>
  <c r="G627" i="24"/>
  <c r="F627" i="24"/>
  <c r="E627" i="24"/>
  <c r="D627" i="24"/>
  <c r="C627" i="24"/>
  <c r="B627" i="24"/>
  <c r="Y626" i="24"/>
  <c r="X626" i="24"/>
  <c r="W626" i="24"/>
  <c r="V626" i="24"/>
  <c r="U626" i="24"/>
  <c r="T626" i="24"/>
  <c r="S626" i="24"/>
  <c r="R626" i="24"/>
  <c r="Q626" i="24"/>
  <c r="P626" i="24"/>
  <c r="O626" i="24"/>
  <c r="N626" i="24"/>
  <c r="M626" i="24"/>
  <c r="L626" i="24"/>
  <c r="K626" i="24"/>
  <c r="J626" i="24"/>
  <c r="I626" i="24"/>
  <c r="H626" i="24"/>
  <c r="G626" i="24"/>
  <c r="F626" i="24"/>
  <c r="E626" i="24"/>
  <c r="D626" i="24"/>
  <c r="C626" i="24"/>
  <c r="B626" i="24"/>
  <c r="Y625" i="24"/>
  <c r="X625" i="24"/>
  <c r="W625" i="24"/>
  <c r="V625" i="24"/>
  <c r="U625" i="24"/>
  <c r="T625" i="24"/>
  <c r="S625" i="24"/>
  <c r="R625" i="24"/>
  <c r="Q625" i="24"/>
  <c r="P625" i="24"/>
  <c r="O625" i="24"/>
  <c r="N625" i="24"/>
  <c r="M625" i="24"/>
  <c r="L625" i="24"/>
  <c r="K625" i="24"/>
  <c r="J625" i="24"/>
  <c r="I625" i="24"/>
  <c r="H625" i="24"/>
  <c r="G625" i="24"/>
  <c r="F625" i="24"/>
  <c r="E625" i="24"/>
  <c r="D625" i="24"/>
  <c r="C625" i="24"/>
  <c r="B625" i="24"/>
  <c r="Y624" i="24"/>
  <c r="X624" i="24"/>
  <c r="W624" i="24"/>
  <c r="V624" i="24"/>
  <c r="U624" i="24"/>
  <c r="T624" i="24"/>
  <c r="S624" i="24"/>
  <c r="R624" i="24"/>
  <c r="Q624" i="24"/>
  <c r="P624" i="24"/>
  <c r="O624" i="24"/>
  <c r="N624" i="24"/>
  <c r="M624" i="24"/>
  <c r="L624" i="24"/>
  <c r="K624" i="24"/>
  <c r="J624" i="24"/>
  <c r="I624" i="24"/>
  <c r="H624" i="24"/>
  <c r="G624" i="24"/>
  <c r="F624" i="24"/>
  <c r="E624" i="24"/>
  <c r="D624" i="24"/>
  <c r="C624" i="24"/>
  <c r="B624" i="24"/>
  <c r="Y623" i="24"/>
  <c r="X623" i="24"/>
  <c r="W623" i="24"/>
  <c r="V623" i="24"/>
  <c r="U623" i="24"/>
  <c r="T623" i="24"/>
  <c r="S623" i="24"/>
  <c r="R623" i="24"/>
  <c r="Q623" i="24"/>
  <c r="P623" i="24"/>
  <c r="O623" i="24"/>
  <c r="N623" i="24"/>
  <c r="M623" i="24"/>
  <c r="L623" i="24"/>
  <c r="K623" i="24"/>
  <c r="J623" i="24"/>
  <c r="I623" i="24"/>
  <c r="H623" i="24"/>
  <c r="G623" i="24"/>
  <c r="F623" i="24"/>
  <c r="E623" i="24"/>
  <c r="D623" i="24"/>
  <c r="C623" i="24"/>
  <c r="B623" i="24"/>
  <c r="Y622" i="24"/>
  <c r="X622" i="24"/>
  <c r="W622" i="24"/>
  <c r="V622" i="24"/>
  <c r="U622" i="24"/>
  <c r="T622" i="24"/>
  <c r="S622" i="24"/>
  <c r="R622" i="24"/>
  <c r="Q622" i="24"/>
  <c r="P622" i="24"/>
  <c r="O622" i="24"/>
  <c r="N622" i="24"/>
  <c r="M622" i="24"/>
  <c r="L622" i="24"/>
  <c r="K622" i="24"/>
  <c r="J622" i="24"/>
  <c r="I622" i="24"/>
  <c r="H622" i="24"/>
  <c r="G622" i="24"/>
  <c r="F622" i="24"/>
  <c r="E622" i="24"/>
  <c r="D622" i="24"/>
  <c r="C622" i="24"/>
  <c r="B622" i="24"/>
  <c r="Y621" i="24"/>
  <c r="X621" i="24"/>
  <c r="W621" i="24"/>
  <c r="V621" i="24"/>
  <c r="U621" i="24"/>
  <c r="T621" i="24"/>
  <c r="S621" i="24"/>
  <c r="R621" i="24"/>
  <c r="Q621" i="24"/>
  <c r="P621" i="24"/>
  <c r="O621" i="24"/>
  <c r="N621" i="24"/>
  <c r="M621" i="24"/>
  <c r="L621" i="24"/>
  <c r="K621" i="24"/>
  <c r="J621" i="24"/>
  <c r="I621" i="24"/>
  <c r="H621" i="24"/>
  <c r="G621" i="24"/>
  <c r="F621" i="24"/>
  <c r="E621" i="24"/>
  <c r="D621" i="24"/>
  <c r="C621" i="24"/>
  <c r="B621" i="24"/>
  <c r="Y620" i="24"/>
  <c r="X620" i="24"/>
  <c r="W620" i="24"/>
  <c r="V620" i="24"/>
  <c r="U620" i="24"/>
  <c r="T620" i="24"/>
  <c r="S620" i="24"/>
  <c r="R620" i="24"/>
  <c r="Q620" i="24"/>
  <c r="P620" i="24"/>
  <c r="O620" i="24"/>
  <c r="N620" i="24"/>
  <c r="M620" i="24"/>
  <c r="L620" i="24"/>
  <c r="K620" i="24"/>
  <c r="J620" i="24"/>
  <c r="I620" i="24"/>
  <c r="H620" i="24"/>
  <c r="G620" i="24"/>
  <c r="F620" i="24"/>
  <c r="E620" i="24"/>
  <c r="D620" i="24"/>
  <c r="C620" i="24"/>
  <c r="B620" i="24"/>
  <c r="Y619" i="24"/>
  <c r="X619" i="24"/>
  <c r="W619" i="24"/>
  <c r="V619" i="24"/>
  <c r="U619" i="24"/>
  <c r="T619" i="24"/>
  <c r="S619" i="24"/>
  <c r="R619" i="24"/>
  <c r="Q619" i="24"/>
  <c r="P619" i="24"/>
  <c r="O619" i="24"/>
  <c r="N619" i="24"/>
  <c r="M619" i="24"/>
  <c r="L619" i="24"/>
  <c r="K619" i="24"/>
  <c r="J619" i="24"/>
  <c r="I619" i="24"/>
  <c r="H619" i="24"/>
  <c r="G619" i="24"/>
  <c r="F619" i="24"/>
  <c r="E619" i="24"/>
  <c r="D619" i="24"/>
  <c r="C619" i="24"/>
  <c r="B619" i="24"/>
  <c r="Y618" i="24"/>
  <c r="X618" i="24"/>
  <c r="W618" i="24"/>
  <c r="V618" i="24"/>
  <c r="U618" i="24"/>
  <c r="T618" i="24"/>
  <c r="S618" i="24"/>
  <c r="R618" i="24"/>
  <c r="Q618" i="24"/>
  <c r="P618" i="24"/>
  <c r="O618" i="24"/>
  <c r="N618" i="24"/>
  <c r="M618" i="24"/>
  <c r="L618" i="24"/>
  <c r="K618" i="24"/>
  <c r="J618" i="24"/>
  <c r="I618" i="24"/>
  <c r="H618" i="24"/>
  <c r="G618" i="24"/>
  <c r="F618" i="24"/>
  <c r="E618" i="24"/>
  <c r="D618" i="24"/>
  <c r="C618" i="24"/>
  <c r="B618" i="24"/>
  <c r="Y617" i="24"/>
  <c r="X617" i="24"/>
  <c r="W617" i="24"/>
  <c r="V617" i="24"/>
  <c r="U617" i="24"/>
  <c r="T617" i="24"/>
  <c r="S617" i="24"/>
  <c r="R617" i="24"/>
  <c r="Q617" i="24"/>
  <c r="P617" i="24"/>
  <c r="O617" i="24"/>
  <c r="N617" i="24"/>
  <c r="M617" i="24"/>
  <c r="L617" i="24"/>
  <c r="K617" i="24"/>
  <c r="J617" i="24"/>
  <c r="I617" i="24"/>
  <c r="H617" i="24"/>
  <c r="G617" i="24"/>
  <c r="F617" i="24"/>
  <c r="E617" i="24"/>
  <c r="D617" i="24"/>
  <c r="C617" i="24"/>
  <c r="B617" i="24"/>
  <c r="Y616" i="24"/>
  <c r="X616" i="24"/>
  <c r="W616" i="24"/>
  <c r="V616" i="24"/>
  <c r="U616" i="24"/>
  <c r="T616" i="24"/>
  <c r="S616" i="24"/>
  <c r="R616" i="24"/>
  <c r="Q616" i="24"/>
  <c r="P616" i="24"/>
  <c r="O616" i="24"/>
  <c r="N616" i="24"/>
  <c r="M616" i="24"/>
  <c r="L616" i="24"/>
  <c r="K616" i="24"/>
  <c r="J616" i="24"/>
  <c r="I616" i="24"/>
  <c r="H616" i="24"/>
  <c r="G616" i="24"/>
  <c r="F616" i="24"/>
  <c r="E616" i="24"/>
  <c r="D616" i="24"/>
  <c r="C616" i="24"/>
  <c r="B616" i="24"/>
  <c r="Y615" i="24"/>
  <c r="X615" i="24"/>
  <c r="W615" i="24"/>
  <c r="V615" i="24"/>
  <c r="U615" i="24"/>
  <c r="T615" i="24"/>
  <c r="S615" i="24"/>
  <c r="R615" i="24"/>
  <c r="Q615" i="24"/>
  <c r="P615" i="24"/>
  <c r="O615" i="24"/>
  <c r="N615" i="24"/>
  <c r="M615" i="24"/>
  <c r="L615" i="24"/>
  <c r="K615" i="24"/>
  <c r="J615" i="24"/>
  <c r="I615" i="24"/>
  <c r="H615" i="24"/>
  <c r="G615" i="24"/>
  <c r="F615" i="24"/>
  <c r="E615" i="24"/>
  <c r="D615" i="24"/>
  <c r="C615" i="24"/>
  <c r="B615" i="24"/>
  <c r="Y614" i="24"/>
  <c r="X614" i="24"/>
  <c r="W614" i="24"/>
  <c r="V614" i="24"/>
  <c r="U614" i="24"/>
  <c r="T614" i="24"/>
  <c r="S614" i="24"/>
  <c r="R614" i="24"/>
  <c r="Q614" i="24"/>
  <c r="P614" i="24"/>
  <c r="O614" i="24"/>
  <c r="N614" i="24"/>
  <c r="M614" i="24"/>
  <c r="L614" i="24"/>
  <c r="K614" i="24"/>
  <c r="J614" i="24"/>
  <c r="I614" i="24"/>
  <c r="H614" i="24"/>
  <c r="G614" i="24"/>
  <c r="F614" i="24"/>
  <c r="E614" i="24"/>
  <c r="D614" i="24"/>
  <c r="C614" i="24"/>
  <c r="B614" i="24"/>
  <c r="Y613" i="24"/>
  <c r="X613" i="24"/>
  <c r="W613" i="24"/>
  <c r="V613" i="24"/>
  <c r="U613" i="24"/>
  <c r="T613" i="24"/>
  <c r="S613" i="24"/>
  <c r="R613" i="24"/>
  <c r="Q613" i="24"/>
  <c r="P613" i="24"/>
  <c r="O613" i="24"/>
  <c r="N613" i="24"/>
  <c r="M613" i="24"/>
  <c r="L613" i="24"/>
  <c r="K613" i="24"/>
  <c r="J613" i="24"/>
  <c r="I613" i="24"/>
  <c r="H613" i="24"/>
  <c r="G613" i="24"/>
  <c r="F613" i="24"/>
  <c r="E613" i="24"/>
  <c r="D613" i="24"/>
  <c r="C613" i="24"/>
  <c r="B613" i="24"/>
  <c r="Y612" i="24"/>
  <c r="X612" i="24"/>
  <c r="W612" i="24"/>
  <c r="V612" i="24"/>
  <c r="U612" i="24"/>
  <c r="T612" i="24"/>
  <c r="S612" i="24"/>
  <c r="R612" i="24"/>
  <c r="Q612" i="24"/>
  <c r="P612" i="24"/>
  <c r="O612" i="24"/>
  <c r="N612" i="24"/>
  <c r="M612" i="24"/>
  <c r="L612" i="24"/>
  <c r="K612" i="24"/>
  <c r="J612" i="24"/>
  <c r="I612" i="24"/>
  <c r="H612" i="24"/>
  <c r="G612" i="24"/>
  <c r="F612" i="24"/>
  <c r="E612" i="24"/>
  <c r="D612" i="24"/>
  <c r="C612" i="24"/>
  <c r="B612" i="24"/>
  <c r="Y611" i="24"/>
  <c r="X611" i="24"/>
  <c r="W611" i="24"/>
  <c r="V611" i="24"/>
  <c r="U611" i="24"/>
  <c r="T611" i="24"/>
  <c r="S611" i="24"/>
  <c r="R611" i="24"/>
  <c r="Q611" i="24"/>
  <c r="P611" i="24"/>
  <c r="O611" i="24"/>
  <c r="N611" i="24"/>
  <c r="M611" i="24"/>
  <c r="L611" i="24"/>
  <c r="K611" i="24"/>
  <c r="J611" i="24"/>
  <c r="I611" i="24"/>
  <c r="H611" i="24"/>
  <c r="G611" i="24"/>
  <c r="F611" i="24"/>
  <c r="E611" i="24"/>
  <c r="D611" i="24"/>
  <c r="C611" i="24"/>
  <c r="B611" i="24"/>
  <c r="Y610" i="24"/>
  <c r="X610" i="24"/>
  <c r="W610" i="24"/>
  <c r="V610" i="24"/>
  <c r="U610" i="24"/>
  <c r="T610" i="24"/>
  <c r="S610" i="24"/>
  <c r="R610" i="24"/>
  <c r="Q610" i="24"/>
  <c r="P610" i="24"/>
  <c r="O610" i="24"/>
  <c r="N610" i="24"/>
  <c r="M610" i="24"/>
  <c r="L610" i="24"/>
  <c r="K610" i="24"/>
  <c r="J610" i="24"/>
  <c r="I610" i="24"/>
  <c r="H610" i="24"/>
  <c r="G610" i="24"/>
  <c r="F610" i="24"/>
  <c r="E610" i="24"/>
  <c r="D610" i="24"/>
  <c r="C610" i="24"/>
  <c r="B610" i="24"/>
  <c r="Y609" i="24"/>
  <c r="X609" i="24"/>
  <c r="W609" i="24"/>
  <c r="V609" i="24"/>
  <c r="U609" i="24"/>
  <c r="T609" i="24"/>
  <c r="S609" i="24"/>
  <c r="R609" i="24"/>
  <c r="Q609" i="24"/>
  <c r="P609" i="24"/>
  <c r="O609" i="24"/>
  <c r="N609" i="24"/>
  <c r="M609" i="24"/>
  <c r="L609" i="24"/>
  <c r="K609" i="24"/>
  <c r="J609" i="24"/>
  <c r="I609" i="24"/>
  <c r="H609" i="24"/>
  <c r="G609" i="24"/>
  <c r="F609" i="24"/>
  <c r="E609" i="24"/>
  <c r="D609" i="24"/>
  <c r="C609" i="24"/>
  <c r="B609" i="24"/>
  <c r="Y608" i="24"/>
  <c r="X608" i="24"/>
  <c r="W608" i="24"/>
  <c r="V608" i="24"/>
  <c r="U608" i="24"/>
  <c r="T608" i="24"/>
  <c r="S608" i="24"/>
  <c r="R608" i="24"/>
  <c r="Q608" i="24"/>
  <c r="P608" i="24"/>
  <c r="O608" i="24"/>
  <c r="N608" i="24"/>
  <c r="M608" i="24"/>
  <c r="L608" i="24"/>
  <c r="K608" i="24"/>
  <c r="J608" i="24"/>
  <c r="I608" i="24"/>
  <c r="H608" i="24"/>
  <c r="G608" i="24"/>
  <c r="F608" i="24"/>
  <c r="E608" i="24"/>
  <c r="D608" i="24"/>
  <c r="C608" i="24"/>
  <c r="B608" i="24"/>
  <c r="Y607" i="24"/>
  <c r="X607" i="24"/>
  <c r="W607" i="24"/>
  <c r="V607" i="24"/>
  <c r="U607" i="24"/>
  <c r="T607" i="24"/>
  <c r="S607" i="24"/>
  <c r="R607" i="24"/>
  <c r="Q607" i="24"/>
  <c r="P607" i="24"/>
  <c r="O607" i="24"/>
  <c r="N607" i="24"/>
  <c r="M607" i="24"/>
  <c r="L607" i="24"/>
  <c r="K607" i="24"/>
  <c r="J607" i="24"/>
  <c r="I607" i="24"/>
  <c r="H607" i="24"/>
  <c r="G607" i="24"/>
  <c r="F607" i="24"/>
  <c r="E607" i="24"/>
  <c r="D607" i="24"/>
  <c r="C607" i="24"/>
  <c r="B607" i="24"/>
  <c r="Y606" i="24"/>
  <c r="X606" i="24"/>
  <c r="W606" i="24"/>
  <c r="V606" i="24"/>
  <c r="U606" i="24"/>
  <c r="T606" i="24"/>
  <c r="S606" i="24"/>
  <c r="R606" i="24"/>
  <c r="Q606" i="24"/>
  <c r="P606" i="24"/>
  <c r="O606" i="24"/>
  <c r="N606" i="24"/>
  <c r="M606" i="24"/>
  <c r="L606" i="24"/>
  <c r="K606" i="24"/>
  <c r="J606" i="24"/>
  <c r="I606" i="24"/>
  <c r="H606" i="24"/>
  <c r="G606" i="24"/>
  <c r="F606" i="24"/>
  <c r="E606" i="24"/>
  <c r="D606" i="24"/>
  <c r="C606" i="24"/>
  <c r="B606" i="24"/>
  <c r="Y605" i="24"/>
  <c r="X605" i="24"/>
  <c r="W605" i="24"/>
  <c r="V605" i="24"/>
  <c r="U605" i="24"/>
  <c r="T605" i="24"/>
  <c r="S605" i="24"/>
  <c r="R605" i="24"/>
  <c r="Q605" i="24"/>
  <c r="P605" i="24"/>
  <c r="O605" i="24"/>
  <c r="N605" i="24"/>
  <c r="M605" i="24"/>
  <c r="L605" i="24"/>
  <c r="K605" i="24"/>
  <c r="J605" i="24"/>
  <c r="I605" i="24"/>
  <c r="H605" i="24"/>
  <c r="G605" i="24"/>
  <c r="F605" i="24"/>
  <c r="E605" i="24"/>
  <c r="D605" i="24"/>
  <c r="C605" i="24"/>
  <c r="B605" i="24"/>
  <c r="Y604" i="24"/>
  <c r="X604" i="24"/>
  <c r="W604" i="24"/>
  <c r="V604" i="24"/>
  <c r="U604" i="24"/>
  <c r="T604" i="24"/>
  <c r="S604" i="24"/>
  <c r="R604" i="24"/>
  <c r="Q604" i="24"/>
  <c r="P604" i="24"/>
  <c r="O604" i="24"/>
  <c r="N604" i="24"/>
  <c r="M604" i="24"/>
  <c r="L604" i="24"/>
  <c r="K604" i="24"/>
  <c r="J604" i="24"/>
  <c r="I604" i="24"/>
  <c r="H604" i="24"/>
  <c r="G604" i="24"/>
  <c r="F604" i="24"/>
  <c r="E604" i="24"/>
  <c r="D604" i="24"/>
  <c r="C604" i="24"/>
  <c r="B604" i="24"/>
  <c r="Y603" i="24"/>
  <c r="X603" i="24"/>
  <c r="W603" i="24"/>
  <c r="V603" i="24"/>
  <c r="U603" i="24"/>
  <c r="T603" i="24"/>
  <c r="S603" i="24"/>
  <c r="R603" i="24"/>
  <c r="Q603" i="24"/>
  <c r="P603" i="24"/>
  <c r="O603" i="24"/>
  <c r="N603" i="24"/>
  <c r="M603" i="24"/>
  <c r="L603" i="24"/>
  <c r="K603" i="24"/>
  <c r="J603" i="24"/>
  <c r="I603" i="24"/>
  <c r="H603" i="24"/>
  <c r="G603" i="24"/>
  <c r="F603" i="24"/>
  <c r="E603" i="24"/>
  <c r="D603" i="24"/>
  <c r="C603" i="24"/>
  <c r="B603" i="24"/>
  <c r="Y602" i="24"/>
  <c r="X602" i="24"/>
  <c r="W602" i="24"/>
  <c r="V602" i="24"/>
  <c r="U602" i="24"/>
  <c r="T602" i="24"/>
  <c r="S602" i="24"/>
  <c r="R602" i="24"/>
  <c r="Q602" i="24"/>
  <c r="P602" i="24"/>
  <c r="O602" i="24"/>
  <c r="N602" i="24"/>
  <c r="M602" i="24"/>
  <c r="L602" i="24"/>
  <c r="K602" i="24"/>
  <c r="J602" i="24"/>
  <c r="I602" i="24"/>
  <c r="H602" i="24"/>
  <c r="G602" i="24"/>
  <c r="F602" i="24"/>
  <c r="E602" i="24"/>
  <c r="D602" i="24"/>
  <c r="C602" i="24"/>
  <c r="B602" i="24"/>
  <c r="Y601" i="24"/>
  <c r="X601" i="24"/>
  <c r="W601" i="24"/>
  <c r="V601" i="24"/>
  <c r="U601" i="24"/>
  <c r="T601" i="24"/>
  <c r="S601" i="24"/>
  <c r="R601" i="24"/>
  <c r="Q601" i="24"/>
  <c r="P601" i="24"/>
  <c r="O601" i="24"/>
  <c r="N601" i="24"/>
  <c r="M601" i="24"/>
  <c r="L601" i="24"/>
  <c r="K601" i="24"/>
  <c r="J601" i="24"/>
  <c r="I601" i="24"/>
  <c r="H601" i="24"/>
  <c r="G601" i="24"/>
  <c r="F601" i="24"/>
  <c r="E601" i="24"/>
  <c r="D601" i="24"/>
  <c r="C601" i="24"/>
  <c r="B601" i="24"/>
  <c r="Y600" i="24"/>
  <c r="X600" i="24"/>
  <c r="W600" i="24"/>
  <c r="V600" i="24"/>
  <c r="U600" i="24"/>
  <c r="T600" i="24"/>
  <c r="S600" i="24"/>
  <c r="R600" i="24"/>
  <c r="Q600" i="24"/>
  <c r="P600" i="24"/>
  <c r="O600" i="24"/>
  <c r="N600" i="24"/>
  <c r="M600" i="24"/>
  <c r="L600" i="24"/>
  <c r="K600" i="24"/>
  <c r="J600" i="24"/>
  <c r="I600" i="24"/>
  <c r="H600" i="24"/>
  <c r="G600" i="24"/>
  <c r="F600" i="24"/>
  <c r="E600" i="24"/>
  <c r="D600" i="24"/>
  <c r="C600" i="24"/>
  <c r="B600" i="24"/>
  <c r="Y599" i="24"/>
  <c r="X599" i="24"/>
  <c r="W599" i="24"/>
  <c r="V599" i="24"/>
  <c r="U599" i="24"/>
  <c r="T599" i="24"/>
  <c r="S599" i="24"/>
  <c r="R599" i="24"/>
  <c r="Q599" i="24"/>
  <c r="P599" i="24"/>
  <c r="O599" i="24"/>
  <c r="N599" i="24"/>
  <c r="M599" i="24"/>
  <c r="L599" i="24"/>
  <c r="K599" i="24"/>
  <c r="J599" i="24"/>
  <c r="I599" i="24"/>
  <c r="H599" i="24"/>
  <c r="G599" i="24"/>
  <c r="F599" i="24"/>
  <c r="E599" i="24"/>
  <c r="D599" i="24"/>
  <c r="C599" i="24"/>
  <c r="B599" i="24"/>
  <c r="Y598" i="24"/>
  <c r="X598" i="24"/>
  <c r="W598" i="24"/>
  <c r="V598" i="24"/>
  <c r="U598" i="24"/>
  <c r="T598" i="24"/>
  <c r="S598" i="24"/>
  <c r="R598" i="24"/>
  <c r="Q598" i="24"/>
  <c r="P598" i="24"/>
  <c r="O598" i="24"/>
  <c r="N598" i="24"/>
  <c r="M598" i="24"/>
  <c r="L598" i="24"/>
  <c r="K598" i="24"/>
  <c r="J598" i="24"/>
  <c r="I598" i="24"/>
  <c r="H598" i="24"/>
  <c r="G598" i="24"/>
  <c r="F598" i="24"/>
  <c r="E598" i="24"/>
  <c r="D598" i="24"/>
  <c r="C598" i="24"/>
  <c r="B598" i="24"/>
  <c r="Y597" i="24"/>
  <c r="X597" i="24"/>
  <c r="W597" i="24"/>
  <c r="V597" i="24"/>
  <c r="U597" i="24"/>
  <c r="T597" i="24"/>
  <c r="S597" i="24"/>
  <c r="R597" i="24"/>
  <c r="Q597" i="24"/>
  <c r="P597" i="24"/>
  <c r="O597" i="24"/>
  <c r="N597" i="24"/>
  <c r="M597" i="24"/>
  <c r="L597" i="24"/>
  <c r="K597" i="24"/>
  <c r="J597" i="24"/>
  <c r="I597" i="24"/>
  <c r="H597" i="24"/>
  <c r="G597" i="24"/>
  <c r="F597" i="24"/>
  <c r="E597" i="24"/>
  <c r="D597" i="24"/>
  <c r="C597" i="24"/>
  <c r="B597" i="24"/>
  <c r="Y596" i="24"/>
  <c r="X596" i="24"/>
  <c r="W596" i="24"/>
  <c r="V596" i="24"/>
  <c r="U596" i="24"/>
  <c r="T596" i="24"/>
  <c r="S596" i="24"/>
  <c r="R596" i="24"/>
  <c r="Q596" i="24"/>
  <c r="P596" i="24"/>
  <c r="O596" i="24"/>
  <c r="N596" i="24"/>
  <c r="M596" i="24"/>
  <c r="L596" i="24"/>
  <c r="K596" i="24"/>
  <c r="J596" i="24"/>
  <c r="I596" i="24"/>
  <c r="H596" i="24"/>
  <c r="G596" i="24"/>
  <c r="F596" i="24"/>
  <c r="E596" i="24"/>
  <c r="D596" i="24"/>
  <c r="C596" i="24"/>
  <c r="B596" i="24"/>
  <c r="Y595" i="24"/>
  <c r="X595" i="24"/>
  <c r="W595" i="24"/>
  <c r="V595" i="24"/>
  <c r="U595" i="24"/>
  <c r="T595" i="24"/>
  <c r="S595" i="24"/>
  <c r="R595" i="24"/>
  <c r="Q595" i="24"/>
  <c r="P595" i="24"/>
  <c r="O595" i="24"/>
  <c r="N595" i="24"/>
  <c r="M595" i="24"/>
  <c r="L595" i="24"/>
  <c r="K595" i="24"/>
  <c r="J595" i="24"/>
  <c r="I595" i="24"/>
  <c r="H595" i="24"/>
  <c r="G595" i="24"/>
  <c r="F595" i="24"/>
  <c r="E595" i="24"/>
  <c r="D595" i="24"/>
  <c r="C595" i="24"/>
  <c r="B595" i="24"/>
  <c r="Y594" i="24"/>
  <c r="X594" i="24"/>
  <c r="W594" i="24"/>
  <c r="V594" i="24"/>
  <c r="U594" i="24"/>
  <c r="T594" i="24"/>
  <c r="S594" i="24"/>
  <c r="R594" i="24"/>
  <c r="Q594" i="24"/>
  <c r="P594" i="24"/>
  <c r="O594" i="24"/>
  <c r="N594" i="24"/>
  <c r="M594" i="24"/>
  <c r="L594" i="24"/>
  <c r="K594" i="24"/>
  <c r="J594" i="24"/>
  <c r="I594" i="24"/>
  <c r="H594" i="24"/>
  <c r="G594" i="24"/>
  <c r="F594" i="24"/>
  <c r="E594" i="24"/>
  <c r="D594" i="24"/>
  <c r="C594" i="24"/>
  <c r="B594" i="24"/>
  <c r="Y593" i="24"/>
  <c r="X593" i="24"/>
  <c r="W593" i="24"/>
  <c r="V593" i="24"/>
  <c r="U593" i="24"/>
  <c r="T593" i="24"/>
  <c r="S593" i="24"/>
  <c r="R593" i="24"/>
  <c r="Q593" i="24"/>
  <c r="P593" i="24"/>
  <c r="O593" i="24"/>
  <c r="N593" i="24"/>
  <c r="M593" i="24"/>
  <c r="L593" i="24"/>
  <c r="K593" i="24"/>
  <c r="J593" i="24"/>
  <c r="I593" i="24"/>
  <c r="H593" i="24"/>
  <c r="G593" i="24"/>
  <c r="F593" i="24"/>
  <c r="E593" i="24"/>
  <c r="D593" i="24"/>
  <c r="C593" i="24"/>
  <c r="B593" i="24"/>
  <c r="Y592" i="24"/>
  <c r="X592" i="24"/>
  <c r="W592" i="24"/>
  <c r="V592" i="24"/>
  <c r="U592" i="24"/>
  <c r="T592" i="24"/>
  <c r="S592" i="24"/>
  <c r="R592" i="24"/>
  <c r="Q592" i="24"/>
  <c r="P592" i="24"/>
  <c r="O592" i="24"/>
  <c r="N592" i="24"/>
  <c r="M592" i="24"/>
  <c r="L592" i="24"/>
  <c r="K592" i="24"/>
  <c r="J592" i="24"/>
  <c r="I592" i="24"/>
  <c r="H592" i="24"/>
  <c r="G592" i="24"/>
  <c r="F592" i="24"/>
  <c r="E592" i="24"/>
  <c r="D592" i="24"/>
  <c r="C592" i="24"/>
  <c r="B592" i="24"/>
  <c r="Y591" i="24"/>
  <c r="X591" i="24"/>
  <c r="W591" i="24"/>
  <c r="V591" i="24"/>
  <c r="U591" i="24"/>
  <c r="T591" i="24"/>
  <c r="S591" i="24"/>
  <c r="R591" i="24"/>
  <c r="Q591" i="24"/>
  <c r="P591" i="24"/>
  <c r="O591" i="24"/>
  <c r="N591" i="24"/>
  <c r="M591" i="24"/>
  <c r="L591" i="24"/>
  <c r="K591" i="24"/>
  <c r="J591" i="24"/>
  <c r="I591" i="24"/>
  <c r="H591" i="24"/>
  <c r="G591" i="24"/>
  <c r="F591" i="24"/>
  <c r="E591" i="24"/>
  <c r="D591" i="24"/>
  <c r="C591" i="24"/>
  <c r="B591" i="24"/>
  <c r="Y590" i="24"/>
  <c r="X590" i="24"/>
  <c r="W590" i="24"/>
  <c r="V590" i="24"/>
  <c r="U590" i="24"/>
  <c r="T590" i="24"/>
  <c r="S590" i="24"/>
  <c r="R590" i="24"/>
  <c r="Q590" i="24"/>
  <c r="P590" i="24"/>
  <c r="O590" i="24"/>
  <c r="N590" i="24"/>
  <c r="M590" i="24"/>
  <c r="L590" i="24"/>
  <c r="K590" i="24"/>
  <c r="J590" i="24"/>
  <c r="I590" i="24"/>
  <c r="H590" i="24"/>
  <c r="G590" i="24"/>
  <c r="F590" i="24"/>
  <c r="E590" i="24"/>
  <c r="D590" i="24"/>
  <c r="C590" i="24"/>
  <c r="B590" i="24"/>
  <c r="Y589" i="24"/>
  <c r="X589" i="24"/>
  <c r="W589" i="24"/>
  <c r="V589" i="24"/>
  <c r="U589" i="24"/>
  <c r="T589" i="24"/>
  <c r="S589" i="24"/>
  <c r="R589" i="24"/>
  <c r="Q589" i="24"/>
  <c r="P589" i="24"/>
  <c r="O589" i="24"/>
  <c r="N589" i="24"/>
  <c r="M589" i="24"/>
  <c r="L589" i="24"/>
  <c r="K589" i="24"/>
  <c r="J589" i="24"/>
  <c r="I589" i="24"/>
  <c r="H589" i="24"/>
  <c r="G589" i="24"/>
  <c r="F589" i="24"/>
  <c r="E589" i="24"/>
  <c r="D589" i="24"/>
  <c r="C589" i="24"/>
  <c r="B589" i="24"/>
  <c r="Y588" i="24"/>
  <c r="X588" i="24"/>
  <c r="W588" i="24"/>
  <c r="V588" i="24"/>
  <c r="U588" i="24"/>
  <c r="T588" i="24"/>
  <c r="S588" i="24"/>
  <c r="R588" i="24"/>
  <c r="Q588" i="24"/>
  <c r="P588" i="24"/>
  <c r="O588" i="24"/>
  <c r="N588" i="24"/>
  <c r="M588" i="24"/>
  <c r="L588" i="24"/>
  <c r="K588" i="24"/>
  <c r="J588" i="24"/>
  <c r="I588" i="24"/>
  <c r="H588" i="24"/>
  <c r="G588" i="24"/>
  <c r="F588" i="24"/>
  <c r="E588" i="24"/>
  <c r="D588" i="24"/>
  <c r="C588" i="24"/>
  <c r="B588" i="24"/>
  <c r="Y587" i="24"/>
  <c r="X587" i="24"/>
  <c r="W587" i="24"/>
  <c r="V587" i="24"/>
  <c r="U587" i="24"/>
  <c r="T587" i="24"/>
  <c r="S587" i="24"/>
  <c r="R587" i="24"/>
  <c r="Q587" i="24"/>
  <c r="P587" i="24"/>
  <c r="O587" i="24"/>
  <c r="N587" i="24"/>
  <c r="M587" i="24"/>
  <c r="L587" i="24"/>
  <c r="K587" i="24"/>
  <c r="J587" i="24"/>
  <c r="I587" i="24"/>
  <c r="H587" i="24"/>
  <c r="G587" i="24"/>
  <c r="F587" i="24"/>
  <c r="E587" i="24"/>
  <c r="D587" i="24"/>
  <c r="C587" i="24"/>
  <c r="B587" i="24"/>
  <c r="Y586" i="24"/>
  <c r="X586" i="24"/>
  <c r="W586" i="24"/>
  <c r="V586" i="24"/>
  <c r="U586" i="24"/>
  <c r="T586" i="24"/>
  <c r="S586" i="24"/>
  <c r="R586" i="24"/>
  <c r="Q586" i="24"/>
  <c r="P586" i="24"/>
  <c r="O586" i="24"/>
  <c r="N586" i="24"/>
  <c r="M586" i="24"/>
  <c r="L586" i="24"/>
  <c r="K586" i="24"/>
  <c r="J586" i="24"/>
  <c r="I586" i="24"/>
  <c r="H586" i="24"/>
  <c r="G586" i="24"/>
  <c r="F586" i="24"/>
  <c r="E586" i="24"/>
  <c r="D586" i="24"/>
  <c r="C586" i="24"/>
  <c r="B586" i="24"/>
  <c r="Y585" i="24"/>
  <c r="X585" i="24"/>
  <c r="W585" i="24"/>
  <c r="V585" i="24"/>
  <c r="U585" i="24"/>
  <c r="T585" i="24"/>
  <c r="S585" i="24"/>
  <c r="R585" i="24"/>
  <c r="Q585" i="24"/>
  <c r="P585" i="24"/>
  <c r="O585" i="24"/>
  <c r="N585" i="24"/>
  <c r="M585" i="24"/>
  <c r="L585" i="24"/>
  <c r="K585" i="24"/>
  <c r="J585" i="24"/>
  <c r="I585" i="24"/>
  <c r="H585" i="24"/>
  <c r="G585" i="24"/>
  <c r="F585" i="24"/>
  <c r="E585" i="24"/>
  <c r="D585" i="24"/>
  <c r="C585" i="24"/>
  <c r="B585" i="24"/>
  <c r="Y584" i="24"/>
  <c r="X584" i="24"/>
  <c r="W584" i="24"/>
  <c r="V584" i="24"/>
  <c r="U584" i="24"/>
  <c r="T584" i="24"/>
  <c r="S584" i="24"/>
  <c r="R584" i="24"/>
  <c r="Q584" i="24"/>
  <c r="P584" i="24"/>
  <c r="O584" i="24"/>
  <c r="N584" i="24"/>
  <c r="M584" i="24"/>
  <c r="L584" i="24"/>
  <c r="K584" i="24"/>
  <c r="J584" i="24"/>
  <c r="I584" i="24"/>
  <c r="H584" i="24"/>
  <c r="G584" i="24"/>
  <c r="F584" i="24"/>
  <c r="E584" i="24"/>
  <c r="D584" i="24"/>
  <c r="C584" i="24"/>
  <c r="B584" i="24"/>
  <c r="Y583" i="24"/>
  <c r="X583" i="24"/>
  <c r="W583" i="24"/>
  <c r="V583" i="24"/>
  <c r="U583" i="24"/>
  <c r="T583" i="24"/>
  <c r="S583" i="24"/>
  <c r="R583" i="24"/>
  <c r="Q583" i="24"/>
  <c r="P583" i="24"/>
  <c r="O583" i="24"/>
  <c r="N583" i="24"/>
  <c r="M583" i="24"/>
  <c r="L583" i="24"/>
  <c r="K583" i="24"/>
  <c r="J583" i="24"/>
  <c r="I583" i="24"/>
  <c r="H583" i="24"/>
  <c r="G583" i="24"/>
  <c r="F583" i="24"/>
  <c r="E583" i="24"/>
  <c r="D583" i="24"/>
  <c r="C583" i="24"/>
  <c r="B583" i="24"/>
  <c r="Y582" i="24"/>
  <c r="X582" i="24"/>
  <c r="W582" i="24"/>
  <c r="V582" i="24"/>
  <c r="U582" i="24"/>
  <c r="T582" i="24"/>
  <c r="S582" i="24"/>
  <c r="R582" i="24"/>
  <c r="Q582" i="24"/>
  <c r="P582" i="24"/>
  <c r="O582" i="24"/>
  <c r="N582" i="24"/>
  <c r="M582" i="24"/>
  <c r="L582" i="24"/>
  <c r="K582" i="24"/>
  <c r="J582" i="24"/>
  <c r="I582" i="24"/>
  <c r="H582" i="24"/>
  <c r="G582" i="24"/>
  <c r="F582" i="24"/>
  <c r="E582" i="24"/>
  <c r="D582" i="24"/>
  <c r="C582" i="24"/>
  <c r="B582" i="24"/>
  <c r="Y581" i="24"/>
  <c r="X581" i="24"/>
  <c r="W581" i="24"/>
  <c r="V581" i="24"/>
  <c r="U581" i="24"/>
  <c r="T581" i="24"/>
  <c r="S581" i="24"/>
  <c r="R581" i="24"/>
  <c r="Q581" i="24"/>
  <c r="P581" i="24"/>
  <c r="O581" i="24"/>
  <c r="N581" i="24"/>
  <c r="M581" i="24"/>
  <c r="L581" i="24"/>
  <c r="K581" i="24"/>
  <c r="J581" i="24"/>
  <c r="I581" i="24"/>
  <c r="H581" i="24"/>
  <c r="G581" i="24"/>
  <c r="F581" i="24"/>
  <c r="E581" i="24"/>
  <c r="D581" i="24"/>
  <c r="C581" i="24"/>
  <c r="B581" i="24"/>
  <c r="Y580" i="24"/>
  <c r="X580" i="24"/>
  <c r="W580" i="24"/>
  <c r="V580" i="24"/>
  <c r="U580" i="24"/>
  <c r="T580" i="24"/>
  <c r="S580" i="24"/>
  <c r="R580" i="24"/>
  <c r="Q580" i="24"/>
  <c r="P580" i="24"/>
  <c r="O580" i="24"/>
  <c r="N580" i="24"/>
  <c r="M580" i="24"/>
  <c r="L580" i="24"/>
  <c r="K580" i="24"/>
  <c r="J580" i="24"/>
  <c r="I580" i="24"/>
  <c r="H580" i="24"/>
  <c r="G580" i="24"/>
  <c r="F580" i="24"/>
  <c r="E580" i="24"/>
  <c r="D580" i="24"/>
  <c r="C580" i="24"/>
  <c r="B580" i="24"/>
  <c r="Y579" i="24"/>
  <c r="X579" i="24"/>
  <c r="W579" i="24"/>
  <c r="V579" i="24"/>
  <c r="U579" i="24"/>
  <c r="T579" i="24"/>
  <c r="S579" i="24"/>
  <c r="R579" i="24"/>
  <c r="Q579" i="24"/>
  <c r="P579" i="24"/>
  <c r="O579" i="24"/>
  <c r="N579" i="24"/>
  <c r="M579" i="24"/>
  <c r="L579" i="24"/>
  <c r="K579" i="24"/>
  <c r="J579" i="24"/>
  <c r="I579" i="24"/>
  <c r="H579" i="24"/>
  <c r="G579" i="24"/>
  <c r="F579" i="24"/>
  <c r="E579" i="24"/>
  <c r="D579" i="24"/>
  <c r="C579" i="24"/>
  <c r="B579" i="24"/>
  <c r="Y578" i="24"/>
  <c r="X578" i="24"/>
  <c r="W578" i="24"/>
  <c r="V578" i="24"/>
  <c r="U578" i="24"/>
  <c r="T578" i="24"/>
  <c r="S578" i="24"/>
  <c r="R578" i="24"/>
  <c r="Q578" i="24"/>
  <c r="P578" i="24"/>
  <c r="O578" i="24"/>
  <c r="N578" i="24"/>
  <c r="M578" i="24"/>
  <c r="L578" i="24"/>
  <c r="K578" i="24"/>
  <c r="J578" i="24"/>
  <c r="I578" i="24"/>
  <c r="H578" i="24"/>
  <c r="G578" i="24"/>
  <c r="F578" i="24"/>
  <c r="E578" i="24"/>
  <c r="D578" i="24"/>
  <c r="C578" i="24"/>
  <c r="B578" i="24"/>
  <c r="Y577" i="24"/>
  <c r="X577" i="24"/>
  <c r="W577" i="24"/>
  <c r="V577" i="24"/>
  <c r="U577" i="24"/>
  <c r="T577" i="24"/>
  <c r="S577" i="24"/>
  <c r="R577" i="24"/>
  <c r="Q577" i="24"/>
  <c r="P577" i="24"/>
  <c r="O577" i="24"/>
  <c r="N577" i="24"/>
  <c r="M577" i="24"/>
  <c r="L577" i="24"/>
  <c r="K577" i="24"/>
  <c r="J577" i="24"/>
  <c r="I577" i="24"/>
  <c r="H577" i="24"/>
  <c r="G577" i="24"/>
  <c r="F577" i="24"/>
  <c r="E577" i="24"/>
  <c r="D577" i="24"/>
  <c r="C577" i="24"/>
  <c r="B577" i="24"/>
  <c r="Y576" i="24"/>
  <c r="X576" i="24"/>
  <c r="W576" i="24"/>
  <c r="V576" i="24"/>
  <c r="U576" i="24"/>
  <c r="T576" i="24"/>
  <c r="S576" i="24"/>
  <c r="R576" i="24"/>
  <c r="Q576" i="24"/>
  <c r="P576" i="24"/>
  <c r="O576" i="24"/>
  <c r="N576" i="24"/>
  <c r="M576" i="24"/>
  <c r="L576" i="24"/>
  <c r="K576" i="24"/>
  <c r="J576" i="24"/>
  <c r="I576" i="24"/>
  <c r="H576" i="24"/>
  <c r="G576" i="24"/>
  <c r="F576" i="24"/>
  <c r="E576" i="24"/>
  <c r="D576" i="24"/>
  <c r="C576" i="24"/>
  <c r="B576" i="24"/>
  <c r="Y575" i="24"/>
  <c r="X575" i="24"/>
  <c r="W575" i="24"/>
  <c r="V575" i="24"/>
  <c r="U575" i="24"/>
  <c r="T575" i="24"/>
  <c r="S575" i="24"/>
  <c r="R575" i="24"/>
  <c r="Q575" i="24"/>
  <c r="P575" i="24"/>
  <c r="O575" i="24"/>
  <c r="N575" i="24"/>
  <c r="M575" i="24"/>
  <c r="L575" i="24"/>
  <c r="K575" i="24"/>
  <c r="J575" i="24"/>
  <c r="I575" i="24"/>
  <c r="H575" i="24"/>
  <c r="G575" i="24"/>
  <c r="F575" i="24"/>
  <c r="E575" i="24"/>
  <c r="D575" i="24"/>
  <c r="C575" i="24"/>
  <c r="B575" i="24"/>
  <c r="Y574" i="24"/>
  <c r="X574" i="24"/>
  <c r="W574" i="24"/>
  <c r="V574" i="24"/>
  <c r="U574" i="24"/>
  <c r="T574" i="24"/>
  <c r="S574" i="24"/>
  <c r="R574" i="24"/>
  <c r="Q574" i="24"/>
  <c r="P574" i="24"/>
  <c r="O574" i="24"/>
  <c r="N574" i="24"/>
  <c r="M574" i="24"/>
  <c r="L574" i="24"/>
  <c r="K574" i="24"/>
  <c r="J574" i="24"/>
  <c r="I574" i="24"/>
  <c r="H574" i="24"/>
  <c r="G574" i="24"/>
  <c r="F574" i="24"/>
  <c r="E574" i="24"/>
  <c r="D574" i="24"/>
  <c r="C574" i="24"/>
  <c r="B574" i="24"/>
  <c r="Y573" i="24"/>
  <c r="X573" i="24"/>
  <c r="W573" i="24"/>
  <c r="V573" i="24"/>
  <c r="U573" i="24"/>
  <c r="T573" i="24"/>
  <c r="S573" i="24"/>
  <c r="R573" i="24"/>
  <c r="Q573" i="24"/>
  <c r="P573" i="24"/>
  <c r="O573" i="24"/>
  <c r="N573" i="24"/>
  <c r="M573" i="24"/>
  <c r="L573" i="24"/>
  <c r="K573" i="24"/>
  <c r="J573" i="24"/>
  <c r="I573" i="24"/>
  <c r="H573" i="24"/>
  <c r="G573" i="24"/>
  <c r="F573" i="24"/>
  <c r="E573" i="24"/>
  <c r="D573" i="24"/>
  <c r="C573" i="24"/>
  <c r="B573" i="24"/>
  <c r="Y572" i="24"/>
  <c r="X572" i="24"/>
  <c r="W572" i="24"/>
  <c r="V572" i="24"/>
  <c r="U572" i="24"/>
  <c r="T572" i="24"/>
  <c r="S572" i="24"/>
  <c r="R572" i="24"/>
  <c r="Q572" i="24"/>
  <c r="P572" i="24"/>
  <c r="O572" i="24"/>
  <c r="N572" i="24"/>
  <c r="M572" i="24"/>
  <c r="L572" i="24"/>
  <c r="K572" i="24"/>
  <c r="J572" i="24"/>
  <c r="I572" i="24"/>
  <c r="H572" i="24"/>
  <c r="G572" i="24"/>
  <c r="F572" i="24"/>
  <c r="E572" i="24"/>
  <c r="D572" i="24"/>
  <c r="C572" i="24"/>
  <c r="B572" i="24"/>
  <c r="Y571" i="24"/>
  <c r="X571" i="24"/>
  <c r="W571" i="24"/>
  <c r="V571" i="24"/>
  <c r="U571" i="24"/>
  <c r="T571" i="24"/>
  <c r="S571" i="24"/>
  <c r="R571" i="24"/>
  <c r="Q571" i="24"/>
  <c r="P571" i="24"/>
  <c r="O571" i="24"/>
  <c r="N571" i="24"/>
  <c r="M571" i="24"/>
  <c r="L571" i="24"/>
  <c r="K571" i="24"/>
  <c r="J571" i="24"/>
  <c r="I571" i="24"/>
  <c r="H571" i="24"/>
  <c r="G571" i="24"/>
  <c r="F571" i="24"/>
  <c r="E571" i="24"/>
  <c r="D571" i="24"/>
  <c r="C571" i="24"/>
  <c r="B571" i="24"/>
  <c r="Y570" i="24"/>
  <c r="X570" i="24"/>
  <c r="W570" i="24"/>
  <c r="V570" i="24"/>
  <c r="U570" i="24"/>
  <c r="T570" i="24"/>
  <c r="S570" i="24"/>
  <c r="R570" i="24"/>
  <c r="Q570" i="24"/>
  <c r="P570" i="24"/>
  <c r="O570" i="24"/>
  <c r="N570" i="24"/>
  <c r="M570" i="24"/>
  <c r="L570" i="24"/>
  <c r="K570" i="24"/>
  <c r="J570" i="24"/>
  <c r="I570" i="24"/>
  <c r="H570" i="24"/>
  <c r="G570" i="24"/>
  <c r="F570" i="24"/>
  <c r="E570" i="24"/>
  <c r="D570" i="24"/>
  <c r="C570" i="24"/>
  <c r="B570" i="24"/>
  <c r="Y569" i="24"/>
  <c r="X569" i="24"/>
  <c r="W569" i="24"/>
  <c r="V569" i="24"/>
  <c r="U569" i="24"/>
  <c r="T569" i="24"/>
  <c r="S569" i="24"/>
  <c r="R569" i="24"/>
  <c r="Q569" i="24"/>
  <c r="P569" i="24"/>
  <c r="O569" i="24"/>
  <c r="N569" i="24"/>
  <c r="M569" i="24"/>
  <c r="L569" i="24"/>
  <c r="K569" i="24"/>
  <c r="J569" i="24"/>
  <c r="I569" i="24"/>
  <c r="H569" i="24"/>
  <c r="G569" i="24"/>
  <c r="F569" i="24"/>
  <c r="E569" i="24"/>
  <c r="D569" i="24"/>
  <c r="C569" i="24"/>
  <c r="B569" i="24"/>
  <c r="Y568" i="24"/>
  <c r="X568" i="24"/>
  <c r="W568" i="24"/>
  <c r="V568" i="24"/>
  <c r="U568" i="24"/>
  <c r="T568" i="24"/>
  <c r="S568" i="24"/>
  <c r="R568" i="24"/>
  <c r="Q568" i="24"/>
  <c r="P568" i="24"/>
  <c r="O568" i="24"/>
  <c r="N568" i="24"/>
  <c r="M568" i="24"/>
  <c r="L568" i="24"/>
  <c r="K568" i="24"/>
  <c r="J568" i="24"/>
  <c r="I568" i="24"/>
  <c r="H568" i="24"/>
  <c r="G568" i="24"/>
  <c r="F568" i="24"/>
  <c r="E568" i="24"/>
  <c r="D568" i="24"/>
  <c r="C568" i="24"/>
  <c r="B568" i="24"/>
  <c r="Y567" i="24"/>
  <c r="X567" i="24"/>
  <c r="W567" i="24"/>
  <c r="V567" i="24"/>
  <c r="U567" i="24"/>
  <c r="T567" i="24"/>
  <c r="S567" i="24"/>
  <c r="R567" i="24"/>
  <c r="Q567" i="24"/>
  <c r="P567" i="24"/>
  <c r="O567" i="24"/>
  <c r="N567" i="24"/>
  <c r="M567" i="24"/>
  <c r="L567" i="24"/>
  <c r="K567" i="24"/>
  <c r="J567" i="24"/>
  <c r="I567" i="24"/>
  <c r="H567" i="24"/>
  <c r="G567" i="24"/>
  <c r="F567" i="24"/>
  <c r="E567" i="24"/>
  <c r="D567" i="24"/>
  <c r="C567" i="24"/>
  <c r="B567" i="24"/>
  <c r="Y566" i="24"/>
  <c r="X566" i="24"/>
  <c r="W566" i="24"/>
  <c r="V566" i="24"/>
  <c r="U566" i="24"/>
  <c r="T566" i="24"/>
  <c r="S566" i="24"/>
  <c r="R566" i="24"/>
  <c r="Q566" i="24"/>
  <c r="P566" i="24"/>
  <c r="O566" i="24"/>
  <c r="N566" i="24"/>
  <c r="M566" i="24"/>
  <c r="L566" i="24"/>
  <c r="K566" i="24"/>
  <c r="J566" i="24"/>
  <c r="I566" i="24"/>
  <c r="H566" i="24"/>
  <c r="G566" i="24"/>
  <c r="F566" i="24"/>
  <c r="E566" i="24"/>
  <c r="D566" i="24"/>
  <c r="C566" i="24"/>
  <c r="B566" i="24"/>
  <c r="Y565" i="24"/>
  <c r="X565" i="24"/>
  <c r="W565" i="24"/>
  <c r="V565" i="24"/>
  <c r="U565" i="24"/>
  <c r="T565" i="24"/>
  <c r="S565" i="24"/>
  <c r="R565" i="24"/>
  <c r="Q565" i="24"/>
  <c r="P565" i="24"/>
  <c r="O565" i="24"/>
  <c r="N565" i="24"/>
  <c r="M565" i="24"/>
  <c r="L565" i="24"/>
  <c r="K565" i="24"/>
  <c r="J565" i="24"/>
  <c r="I565" i="24"/>
  <c r="H565" i="24"/>
  <c r="G565" i="24"/>
  <c r="F565" i="24"/>
  <c r="E565" i="24"/>
  <c r="D565" i="24"/>
  <c r="C565" i="24"/>
  <c r="B565" i="24"/>
  <c r="Y564" i="24"/>
  <c r="X564" i="24"/>
  <c r="W564" i="24"/>
  <c r="V564" i="24"/>
  <c r="U564" i="24"/>
  <c r="T564" i="24"/>
  <c r="S564" i="24"/>
  <c r="R564" i="24"/>
  <c r="Q564" i="24"/>
  <c r="P564" i="24"/>
  <c r="O564" i="24"/>
  <c r="N564" i="24"/>
  <c r="M564" i="24"/>
  <c r="L564" i="24"/>
  <c r="K564" i="24"/>
  <c r="J564" i="24"/>
  <c r="I564" i="24"/>
  <c r="H564" i="24"/>
  <c r="G564" i="24"/>
  <c r="F564" i="24"/>
  <c r="E564" i="24"/>
  <c r="D564" i="24"/>
  <c r="C564" i="24"/>
  <c r="B564" i="24"/>
  <c r="Y563" i="24"/>
  <c r="X563" i="24"/>
  <c r="W563" i="24"/>
  <c r="V563" i="24"/>
  <c r="U563" i="24"/>
  <c r="T563" i="24"/>
  <c r="S563" i="24"/>
  <c r="R563" i="24"/>
  <c r="Q563" i="24"/>
  <c r="P563" i="24"/>
  <c r="O563" i="24"/>
  <c r="N563" i="24"/>
  <c r="M563" i="24"/>
  <c r="L563" i="24"/>
  <c r="K563" i="24"/>
  <c r="J563" i="24"/>
  <c r="I563" i="24"/>
  <c r="H563" i="24"/>
  <c r="G563" i="24"/>
  <c r="F563" i="24"/>
  <c r="E563" i="24"/>
  <c r="D563" i="24"/>
  <c r="C563" i="24"/>
  <c r="B563" i="24"/>
  <c r="Y562" i="24"/>
  <c r="X562" i="24"/>
  <c r="W562" i="24"/>
  <c r="V562" i="24"/>
  <c r="U562" i="24"/>
  <c r="T562" i="24"/>
  <c r="S562" i="24"/>
  <c r="R562" i="24"/>
  <c r="Q562" i="24"/>
  <c r="P562" i="24"/>
  <c r="O562" i="24"/>
  <c r="N562" i="24"/>
  <c r="M562" i="24"/>
  <c r="L562" i="24"/>
  <c r="K562" i="24"/>
  <c r="J562" i="24"/>
  <c r="I562" i="24"/>
  <c r="H562" i="24"/>
  <c r="G562" i="24"/>
  <c r="F562" i="24"/>
  <c r="E562" i="24"/>
  <c r="D562" i="24"/>
  <c r="C562" i="24"/>
  <c r="B562" i="24"/>
  <c r="Y561" i="24"/>
  <c r="X561" i="24"/>
  <c r="W561" i="24"/>
  <c r="V561" i="24"/>
  <c r="U561" i="24"/>
  <c r="T561" i="24"/>
  <c r="S561" i="24"/>
  <c r="R561" i="24"/>
  <c r="Q561" i="24"/>
  <c r="P561" i="24"/>
  <c r="O561" i="24"/>
  <c r="N561" i="24"/>
  <c r="M561" i="24"/>
  <c r="L561" i="24"/>
  <c r="K561" i="24"/>
  <c r="J561" i="24"/>
  <c r="I561" i="24"/>
  <c r="H561" i="24"/>
  <c r="G561" i="24"/>
  <c r="F561" i="24"/>
  <c r="E561" i="24"/>
  <c r="D561" i="24"/>
  <c r="C561" i="24"/>
  <c r="B561" i="24"/>
  <c r="Y560" i="24"/>
  <c r="X560" i="24"/>
  <c r="W560" i="24"/>
  <c r="V560" i="24"/>
  <c r="U560" i="24"/>
  <c r="T560" i="24"/>
  <c r="S560" i="24"/>
  <c r="R560" i="24"/>
  <c r="Q560" i="24"/>
  <c r="P560" i="24"/>
  <c r="O560" i="24"/>
  <c r="N560" i="24"/>
  <c r="M560" i="24"/>
  <c r="L560" i="24"/>
  <c r="K560" i="24"/>
  <c r="J560" i="24"/>
  <c r="I560" i="24"/>
  <c r="H560" i="24"/>
  <c r="G560" i="24"/>
  <c r="F560" i="24"/>
  <c r="E560" i="24"/>
  <c r="D560" i="24"/>
  <c r="C560" i="24"/>
  <c r="B560" i="24"/>
  <c r="Y559" i="24"/>
  <c r="X559" i="24"/>
  <c r="W559" i="24"/>
  <c r="V559" i="24"/>
  <c r="U559" i="24"/>
  <c r="T559" i="24"/>
  <c r="S559" i="24"/>
  <c r="R559" i="24"/>
  <c r="Q559" i="24"/>
  <c r="P559" i="24"/>
  <c r="O559" i="24"/>
  <c r="N559" i="24"/>
  <c r="M559" i="24"/>
  <c r="L559" i="24"/>
  <c r="K559" i="24"/>
  <c r="J559" i="24"/>
  <c r="I559" i="24"/>
  <c r="H559" i="24"/>
  <c r="G559" i="24"/>
  <c r="F559" i="24"/>
  <c r="E559" i="24"/>
  <c r="D559" i="24"/>
  <c r="C559" i="24"/>
  <c r="B559" i="24"/>
  <c r="Y558" i="24"/>
  <c r="X558" i="24"/>
  <c r="W558" i="24"/>
  <c r="V558" i="24"/>
  <c r="U558" i="24"/>
  <c r="T558" i="24"/>
  <c r="S558" i="24"/>
  <c r="R558" i="24"/>
  <c r="Q558" i="24"/>
  <c r="P558" i="24"/>
  <c r="O558" i="24"/>
  <c r="N558" i="24"/>
  <c r="M558" i="24"/>
  <c r="L558" i="24"/>
  <c r="K558" i="24"/>
  <c r="J558" i="24"/>
  <c r="I558" i="24"/>
  <c r="H558" i="24"/>
  <c r="G558" i="24"/>
  <c r="F558" i="24"/>
  <c r="E558" i="24"/>
  <c r="D558" i="24"/>
  <c r="C558" i="24"/>
  <c r="B558" i="24"/>
  <c r="Y557" i="24"/>
  <c r="X557" i="24"/>
  <c r="W557" i="24"/>
  <c r="V557" i="24"/>
  <c r="U557" i="24"/>
  <c r="T557" i="24"/>
  <c r="S557" i="24"/>
  <c r="R557" i="24"/>
  <c r="Q557" i="24"/>
  <c r="P557" i="24"/>
  <c r="O557" i="24"/>
  <c r="N557" i="24"/>
  <c r="M557" i="24"/>
  <c r="L557" i="24"/>
  <c r="K557" i="24"/>
  <c r="J557" i="24"/>
  <c r="I557" i="24"/>
  <c r="H557" i="24"/>
  <c r="G557" i="24"/>
  <c r="F557" i="24"/>
  <c r="E557" i="24"/>
  <c r="D557" i="24"/>
  <c r="C557" i="24"/>
  <c r="B557" i="24"/>
  <c r="Y556" i="24"/>
  <c r="X556" i="24"/>
  <c r="W556" i="24"/>
  <c r="V556" i="24"/>
  <c r="U556" i="24"/>
  <c r="T556" i="24"/>
  <c r="S556" i="24"/>
  <c r="R556" i="24"/>
  <c r="Q556" i="24"/>
  <c r="P556" i="24"/>
  <c r="O556" i="24"/>
  <c r="N556" i="24"/>
  <c r="M556" i="24"/>
  <c r="L556" i="24"/>
  <c r="K556" i="24"/>
  <c r="J556" i="24"/>
  <c r="I556" i="24"/>
  <c r="H556" i="24"/>
  <c r="G556" i="24"/>
  <c r="F556" i="24"/>
  <c r="E556" i="24"/>
  <c r="D556" i="24"/>
  <c r="C556" i="24"/>
  <c r="B556" i="24"/>
  <c r="Y555" i="24"/>
  <c r="X555" i="24"/>
  <c r="W555" i="24"/>
  <c r="V555" i="24"/>
  <c r="U555" i="24"/>
  <c r="T555" i="24"/>
  <c r="S555" i="24"/>
  <c r="R555" i="24"/>
  <c r="Q555" i="24"/>
  <c r="P555" i="24"/>
  <c r="O555" i="24"/>
  <c r="N555" i="24"/>
  <c r="M555" i="24"/>
  <c r="L555" i="24"/>
  <c r="K555" i="24"/>
  <c r="J555" i="24"/>
  <c r="I555" i="24"/>
  <c r="H555" i="24"/>
  <c r="G555" i="24"/>
  <c r="F555" i="24"/>
  <c r="E555" i="24"/>
  <c r="D555" i="24"/>
  <c r="C555" i="24"/>
  <c r="B555" i="24"/>
  <c r="Y554" i="24"/>
  <c r="X554" i="24"/>
  <c r="W554" i="24"/>
  <c r="V554" i="24"/>
  <c r="U554" i="24"/>
  <c r="T554" i="24"/>
  <c r="S554" i="24"/>
  <c r="R554" i="24"/>
  <c r="Q554" i="24"/>
  <c r="P554" i="24"/>
  <c r="O554" i="24"/>
  <c r="N554" i="24"/>
  <c r="M554" i="24"/>
  <c r="L554" i="24"/>
  <c r="K554" i="24"/>
  <c r="J554" i="24"/>
  <c r="I554" i="24"/>
  <c r="H554" i="24"/>
  <c r="G554" i="24"/>
  <c r="F554" i="24"/>
  <c r="E554" i="24"/>
  <c r="D554" i="24"/>
  <c r="C554" i="24"/>
  <c r="B554" i="24"/>
  <c r="Y553" i="24"/>
  <c r="X553" i="24"/>
  <c r="W553" i="24"/>
  <c r="V553" i="24"/>
  <c r="U553" i="24"/>
  <c r="T553" i="24"/>
  <c r="S553" i="24"/>
  <c r="R553" i="24"/>
  <c r="Q553" i="24"/>
  <c r="P553" i="24"/>
  <c r="O553" i="24"/>
  <c r="N553" i="24"/>
  <c r="M553" i="24"/>
  <c r="L553" i="24"/>
  <c r="K553" i="24"/>
  <c r="J553" i="24"/>
  <c r="I553" i="24"/>
  <c r="H553" i="24"/>
  <c r="G553" i="24"/>
  <c r="F553" i="24"/>
  <c r="E553" i="24"/>
  <c r="D553" i="24"/>
  <c r="C553" i="24"/>
  <c r="B553" i="24"/>
  <c r="Y552" i="24"/>
  <c r="X552" i="24"/>
  <c r="W552" i="24"/>
  <c r="V552" i="24"/>
  <c r="U552" i="24"/>
  <c r="T552" i="24"/>
  <c r="S552" i="24"/>
  <c r="R552" i="24"/>
  <c r="Q552" i="24"/>
  <c r="P552" i="24"/>
  <c r="O552" i="24"/>
  <c r="N552" i="24"/>
  <c r="M552" i="24"/>
  <c r="L552" i="24"/>
  <c r="K552" i="24"/>
  <c r="J552" i="24"/>
  <c r="I552" i="24"/>
  <c r="H552" i="24"/>
  <c r="G552" i="24"/>
  <c r="F552" i="24"/>
  <c r="E552" i="24"/>
  <c r="D552" i="24"/>
  <c r="C552" i="24"/>
  <c r="B552" i="24"/>
  <c r="Y551" i="24"/>
  <c r="X551" i="24"/>
  <c r="W551" i="24"/>
  <c r="V551" i="24"/>
  <c r="U551" i="24"/>
  <c r="T551" i="24"/>
  <c r="S551" i="24"/>
  <c r="R551" i="24"/>
  <c r="Q551" i="24"/>
  <c r="P551" i="24"/>
  <c r="O551" i="24"/>
  <c r="N551" i="24"/>
  <c r="M551" i="24"/>
  <c r="L551" i="24"/>
  <c r="K551" i="24"/>
  <c r="J551" i="24"/>
  <c r="I551" i="24"/>
  <c r="H551" i="24"/>
  <c r="G551" i="24"/>
  <c r="F551" i="24"/>
  <c r="E551" i="24"/>
  <c r="D551" i="24"/>
  <c r="C551" i="24"/>
  <c r="B551" i="24"/>
  <c r="Y550" i="24"/>
  <c r="X550" i="24"/>
  <c r="W550" i="24"/>
  <c r="V550" i="24"/>
  <c r="U550" i="24"/>
  <c r="T550" i="24"/>
  <c r="S550" i="24"/>
  <c r="R550" i="24"/>
  <c r="Q550" i="24"/>
  <c r="P550" i="24"/>
  <c r="O550" i="24"/>
  <c r="N550" i="24"/>
  <c r="M550" i="24"/>
  <c r="L550" i="24"/>
  <c r="K550" i="24"/>
  <c r="J550" i="24"/>
  <c r="I550" i="24"/>
  <c r="H550" i="24"/>
  <c r="G550" i="24"/>
  <c r="F550" i="24"/>
  <c r="E550" i="24"/>
  <c r="D550" i="24"/>
  <c r="C550" i="24"/>
  <c r="B550" i="24"/>
  <c r="Y549" i="24"/>
  <c r="X549" i="24"/>
  <c r="W549" i="24"/>
  <c r="V549" i="24"/>
  <c r="U549" i="24"/>
  <c r="T549" i="24"/>
  <c r="S549" i="24"/>
  <c r="R549" i="24"/>
  <c r="Q549" i="24"/>
  <c r="P549" i="24"/>
  <c r="O549" i="24"/>
  <c r="N549" i="24"/>
  <c r="M549" i="24"/>
  <c r="L549" i="24"/>
  <c r="K549" i="24"/>
  <c r="J549" i="24"/>
  <c r="I549" i="24"/>
  <c r="H549" i="24"/>
  <c r="G549" i="24"/>
  <c r="F549" i="24"/>
  <c r="E549" i="24"/>
  <c r="D549" i="24"/>
  <c r="C549" i="24"/>
  <c r="B549" i="24"/>
  <c r="Y548" i="24"/>
  <c r="X548" i="24"/>
  <c r="W548" i="24"/>
  <c r="V548" i="24"/>
  <c r="U548" i="24"/>
  <c r="T548" i="24"/>
  <c r="S548" i="24"/>
  <c r="R548" i="24"/>
  <c r="Q548" i="24"/>
  <c r="P548" i="24"/>
  <c r="O548" i="24"/>
  <c r="N548" i="24"/>
  <c r="M548" i="24"/>
  <c r="L548" i="24"/>
  <c r="K548" i="24"/>
  <c r="J548" i="24"/>
  <c r="I548" i="24"/>
  <c r="H548" i="24"/>
  <c r="G548" i="24"/>
  <c r="F548" i="24"/>
  <c r="E548" i="24"/>
  <c r="D548" i="24"/>
  <c r="C548" i="24"/>
  <c r="B548" i="24"/>
  <c r="Y547" i="24"/>
  <c r="X547" i="24"/>
  <c r="W547" i="24"/>
  <c r="V547" i="24"/>
  <c r="U547" i="24"/>
  <c r="T547" i="24"/>
  <c r="S547" i="24"/>
  <c r="R547" i="24"/>
  <c r="Q547" i="24"/>
  <c r="P547" i="24"/>
  <c r="O547" i="24"/>
  <c r="N547" i="24"/>
  <c r="M547" i="24"/>
  <c r="L547" i="24"/>
  <c r="K547" i="24"/>
  <c r="J547" i="24"/>
  <c r="I547" i="24"/>
  <c r="H547" i="24"/>
  <c r="G547" i="24"/>
  <c r="F547" i="24"/>
  <c r="E547" i="24"/>
  <c r="D547" i="24"/>
  <c r="C547" i="24"/>
  <c r="B547" i="24"/>
  <c r="Y546" i="24"/>
  <c r="X546" i="24"/>
  <c r="W546" i="24"/>
  <c r="V546" i="24"/>
  <c r="U546" i="24"/>
  <c r="T546" i="24"/>
  <c r="S546" i="24"/>
  <c r="R546" i="24"/>
  <c r="Q546" i="24"/>
  <c r="P546" i="24"/>
  <c r="O546" i="24"/>
  <c r="N546" i="24"/>
  <c r="M546" i="24"/>
  <c r="L546" i="24"/>
  <c r="K546" i="24"/>
  <c r="J546" i="24"/>
  <c r="I546" i="24"/>
  <c r="H546" i="24"/>
  <c r="G546" i="24"/>
  <c r="F546" i="24"/>
  <c r="E546" i="24"/>
  <c r="D546" i="24"/>
  <c r="C546" i="24"/>
  <c r="B546" i="24"/>
  <c r="Y545" i="24"/>
  <c r="X545" i="24"/>
  <c r="W545" i="24"/>
  <c r="V545" i="24"/>
  <c r="U545" i="24"/>
  <c r="T545" i="24"/>
  <c r="S545" i="24"/>
  <c r="R545" i="24"/>
  <c r="Q545" i="24"/>
  <c r="P545" i="24"/>
  <c r="O545" i="24"/>
  <c r="N545" i="24"/>
  <c r="M545" i="24"/>
  <c r="L545" i="24"/>
  <c r="K545" i="24"/>
  <c r="J545" i="24"/>
  <c r="I545" i="24"/>
  <c r="H545" i="24"/>
  <c r="G545" i="24"/>
  <c r="F545" i="24"/>
  <c r="E545" i="24"/>
  <c r="D545" i="24"/>
  <c r="C545" i="24"/>
  <c r="B545" i="24"/>
  <c r="Y544" i="24"/>
  <c r="X544" i="24"/>
  <c r="W544" i="24"/>
  <c r="V544" i="24"/>
  <c r="U544" i="24"/>
  <c r="T544" i="24"/>
  <c r="S544" i="24"/>
  <c r="R544" i="24"/>
  <c r="Q544" i="24"/>
  <c r="P544" i="24"/>
  <c r="O544" i="24"/>
  <c r="N544" i="24"/>
  <c r="M544" i="24"/>
  <c r="L544" i="24"/>
  <c r="K544" i="24"/>
  <c r="J544" i="24"/>
  <c r="I544" i="24"/>
  <c r="H544" i="24"/>
  <c r="G544" i="24"/>
  <c r="F544" i="24"/>
  <c r="E544" i="24"/>
  <c r="D544" i="24"/>
  <c r="C544" i="24"/>
  <c r="B544" i="24"/>
  <c r="Y543" i="24"/>
  <c r="X543" i="24"/>
  <c r="W543" i="24"/>
  <c r="V543" i="24"/>
  <c r="U543" i="24"/>
  <c r="T543" i="24"/>
  <c r="S543" i="24"/>
  <c r="R543" i="24"/>
  <c r="Q543" i="24"/>
  <c r="P543" i="24"/>
  <c r="O543" i="24"/>
  <c r="N543" i="24"/>
  <c r="M543" i="24"/>
  <c r="L543" i="24"/>
  <c r="K543" i="24"/>
  <c r="J543" i="24"/>
  <c r="I543" i="24"/>
  <c r="H543" i="24"/>
  <c r="G543" i="24"/>
  <c r="F543" i="24"/>
  <c r="E543" i="24"/>
  <c r="D543" i="24"/>
  <c r="C543" i="24"/>
  <c r="B543" i="24"/>
  <c r="Y542" i="24"/>
  <c r="X542" i="24"/>
  <c r="W542" i="24"/>
  <c r="V542" i="24"/>
  <c r="U542" i="24"/>
  <c r="T542" i="24"/>
  <c r="S542" i="24"/>
  <c r="R542" i="24"/>
  <c r="Q542" i="24"/>
  <c r="P542" i="24"/>
  <c r="O542" i="24"/>
  <c r="N542" i="24"/>
  <c r="M542" i="24"/>
  <c r="L542" i="24"/>
  <c r="K542" i="24"/>
  <c r="J542" i="24"/>
  <c r="I542" i="24"/>
  <c r="H542" i="24"/>
  <c r="G542" i="24"/>
  <c r="F542" i="24"/>
  <c r="E542" i="24"/>
  <c r="D542" i="24"/>
  <c r="C542" i="24"/>
  <c r="B542" i="24"/>
  <c r="Y541" i="24"/>
  <c r="X541" i="24"/>
  <c r="W541" i="24"/>
  <c r="V541" i="24"/>
  <c r="U541" i="24"/>
  <c r="T541" i="24"/>
  <c r="S541" i="24"/>
  <c r="R541" i="24"/>
  <c r="Q541" i="24"/>
  <c r="P541" i="24"/>
  <c r="O541" i="24"/>
  <c r="N541" i="24"/>
  <c r="M541" i="24"/>
  <c r="L541" i="24"/>
  <c r="K541" i="24"/>
  <c r="J541" i="24"/>
  <c r="I541" i="24"/>
  <c r="H541" i="24"/>
  <c r="G541" i="24"/>
  <c r="F541" i="24"/>
  <c r="E541" i="24"/>
  <c r="D541" i="24"/>
  <c r="C541" i="24"/>
  <c r="B541" i="24"/>
  <c r="Y540" i="24"/>
  <c r="X540" i="24"/>
  <c r="W540" i="24"/>
  <c r="V540" i="24"/>
  <c r="U540" i="24"/>
  <c r="T540" i="24"/>
  <c r="S540" i="24"/>
  <c r="R540" i="24"/>
  <c r="Q540" i="24"/>
  <c r="P540" i="24"/>
  <c r="O540" i="24"/>
  <c r="N540" i="24"/>
  <c r="M540" i="24"/>
  <c r="L540" i="24"/>
  <c r="K540" i="24"/>
  <c r="J540" i="24"/>
  <c r="I540" i="24"/>
  <c r="H540" i="24"/>
  <c r="G540" i="24"/>
  <c r="F540" i="24"/>
  <c r="E540" i="24"/>
  <c r="D540" i="24"/>
  <c r="C540" i="24"/>
  <c r="B540" i="24"/>
  <c r="Y539" i="24"/>
  <c r="X539" i="24"/>
  <c r="W539" i="24"/>
  <c r="V539" i="24"/>
  <c r="U539" i="24"/>
  <c r="T539" i="24"/>
  <c r="S539" i="24"/>
  <c r="R539" i="24"/>
  <c r="Q539" i="24"/>
  <c r="P539" i="24"/>
  <c r="O539" i="24"/>
  <c r="N539" i="24"/>
  <c r="M539" i="24"/>
  <c r="L539" i="24"/>
  <c r="K539" i="24"/>
  <c r="J539" i="24"/>
  <c r="I539" i="24"/>
  <c r="H539" i="24"/>
  <c r="G539" i="24"/>
  <c r="F539" i="24"/>
  <c r="E539" i="24"/>
  <c r="D539" i="24"/>
  <c r="C539" i="24"/>
  <c r="B539" i="24"/>
  <c r="Y538" i="24"/>
  <c r="X538" i="24"/>
  <c r="W538" i="24"/>
  <c r="V538" i="24"/>
  <c r="U538" i="24"/>
  <c r="T538" i="24"/>
  <c r="S538" i="24"/>
  <c r="R538" i="24"/>
  <c r="Q538" i="24"/>
  <c r="P538" i="24"/>
  <c r="O538" i="24"/>
  <c r="N538" i="24"/>
  <c r="M538" i="24"/>
  <c r="L538" i="24"/>
  <c r="K538" i="24"/>
  <c r="J538" i="24"/>
  <c r="I538" i="24"/>
  <c r="H538" i="24"/>
  <c r="G538" i="24"/>
  <c r="F538" i="24"/>
  <c r="E538" i="24"/>
  <c r="D538" i="24"/>
  <c r="C538" i="24"/>
  <c r="B538" i="24"/>
  <c r="Y537" i="24"/>
  <c r="X537" i="24"/>
  <c r="W537" i="24"/>
  <c r="V537" i="24"/>
  <c r="U537" i="24"/>
  <c r="T537" i="24"/>
  <c r="S537" i="24"/>
  <c r="R537" i="24"/>
  <c r="Q537" i="24"/>
  <c r="P537" i="24"/>
  <c r="O537" i="24"/>
  <c r="N537" i="24"/>
  <c r="M537" i="24"/>
  <c r="L537" i="24"/>
  <c r="K537" i="24"/>
  <c r="J537" i="24"/>
  <c r="I537" i="24"/>
  <c r="H537" i="24"/>
  <c r="G537" i="24"/>
  <c r="F537" i="24"/>
  <c r="E537" i="24"/>
  <c r="D537" i="24"/>
  <c r="C537" i="24"/>
  <c r="B537" i="24"/>
  <c r="Y536" i="24"/>
  <c r="X536" i="24"/>
  <c r="W536" i="24"/>
  <c r="V536" i="24"/>
  <c r="U536" i="24"/>
  <c r="T536" i="24"/>
  <c r="S536" i="24"/>
  <c r="R536" i="24"/>
  <c r="Q536" i="24"/>
  <c r="P536" i="24"/>
  <c r="O536" i="24"/>
  <c r="N536" i="24"/>
  <c r="M536" i="24"/>
  <c r="L536" i="24"/>
  <c r="K536" i="24"/>
  <c r="J536" i="24"/>
  <c r="I536" i="24"/>
  <c r="H536" i="24"/>
  <c r="G536" i="24"/>
  <c r="F536" i="24"/>
  <c r="E536" i="24"/>
  <c r="D536" i="24"/>
  <c r="C536" i="24"/>
  <c r="B536" i="24"/>
  <c r="Y535" i="24"/>
  <c r="X535" i="24"/>
  <c r="W535" i="24"/>
  <c r="V535" i="24"/>
  <c r="U535" i="24"/>
  <c r="T535" i="24"/>
  <c r="S535" i="24"/>
  <c r="R535" i="24"/>
  <c r="Q535" i="24"/>
  <c r="P535" i="24"/>
  <c r="O535" i="24"/>
  <c r="N535" i="24"/>
  <c r="M535" i="24"/>
  <c r="L535" i="24"/>
  <c r="K535" i="24"/>
  <c r="J535" i="24"/>
  <c r="I535" i="24"/>
  <c r="H535" i="24"/>
  <c r="G535" i="24"/>
  <c r="F535" i="24"/>
  <c r="E535" i="24"/>
  <c r="D535" i="24"/>
  <c r="C535" i="24"/>
  <c r="B535" i="24"/>
  <c r="Y534" i="24"/>
  <c r="X534" i="24"/>
  <c r="W534" i="24"/>
  <c r="V534" i="24"/>
  <c r="U534" i="24"/>
  <c r="T534" i="24"/>
  <c r="S534" i="24"/>
  <c r="R534" i="24"/>
  <c r="Q534" i="24"/>
  <c r="P534" i="24"/>
  <c r="O534" i="24"/>
  <c r="N534" i="24"/>
  <c r="M534" i="24"/>
  <c r="L534" i="24"/>
  <c r="K534" i="24"/>
  <c r="J534" i="24"/>
  <c r="I534" i="24"/>
  <c r="H534" i="24"/>
  <c r="G534" i="24"/>
  <c r="F534" i="24"/>
  <c r="E534" i="24"/>
  <c r="D534" i="24"/>
  <c r="C534" i="24"/>
  <c r="B534" i="24"/>
  <c r="Y533" i="24"/>
  <c r="X533" i="24"/>
  <c r="W533" i="24"/>
  <c r="V533" i="24"/>
  <c r="U533" i="24"/>
  <c r="T533" i="24"/>
  <c r="S533" i="24"/>
  <c r="R533" i="24"/>
  <c r="Q533" i="24"/>
  <c r="P533" i="24"/>
  <c r="O533" i="24"/>
  <c r="N533" i="24"/>
  <c r="M533" i="24"/>
  <c r="L533" i="24"/>
  <c r="K533" i="24"/>
  <c r="J533" i="24"/>
  <c r="I533" i="24"/>
  <c r="H533" i="24"/>
  <c r="G533" i="24"/>
  <c r="F533" i="24"/>
  <c r="E533" i="24"/>
  <c r="D533" i="24"/>
  <c r="C533" i="24"/>
  <c r="B533" i="24"/>
  <c r="Y532" i="24"/>
  <c r="X532" i="24"/>
  <c r="W532" i="24"/>
  <c r="V532" i="24"/>
  <c r="U532" i="24"/>
  <c r="T532" i="24"/>
  <c r="S532" i="24"/>
  <c r="R532" i="24"/>
  <c r="Q532" i="24"/>
  <c r="P532" i="24"/>
  <c r="O532" i="24"/>
  <c r="N532" i="24"/>
  <c r="M532" i="24"/>
  <c r="L532" i="24"/>
  <c r="K532" i="24"/>
  <c r="J532" i="24"/>
  <c r="I532" i="24"/>
  <c r="H532" i="24"/>
  <c r="G532" i="24"/>
  <c r="F532" i="24"/>
  <c r="E532" i="24"/>
  <c r="D532" i="24"/>
  <c r="C532" i="24"/>
  <c r="B532" i="24"/>
  <c r="Y531" i="24"/>
  <c r="X531" i="24"/>
  <c r="W531" i="24"/>
  <c r="V531" i="24"/>
  <c r="U531" i="24"/>
  <c r="T531" i="24"/>
  <c r="S531" i="24"/>
  <c r="R531" i="24"/>
  <c r="Q531" i="24"/>
  <c r="P531" i="24"/>
  <c r="O531" i="24"/>
  <c r="N531" i="24"/>
  <c r="M531" i="24"/>
  <c r="L531" i="24"/>
  <c r="K531" i="24"/>
  <c r="J531" i="24"/>
  <c r="I531" i="24"/>
  <c r="H531" i="24"/>
  <c r="G531" i="24"/>
  <c r="F531" i="24"/>
  <c r="E531" i="24"/>
  <c r="D531" i="24"/>
  <c r="C531" i="24"/>
  <c r="B531" i="24"/>
  <c r="Y530" i="24"/>
  <c r="X530" i="24"/>
  <c r="W530" i="24"/>
  <c r="V530" i="24"/>
  <c r="U530" i="24"/>
  <c r="T530" i="24"/>
  <c r="S530" i="24"/>
  <c r="R530" i="24"/>
  <c r="Q530" i="24"/>
  <c r="P530" i="24"/>
  <c r="O530" i="24"/>
  <c r="N530" i="24"/>
  <c r="M530" i="24"/>
  <c r="L530" i="24"/>
  <c r="K530" i="24"/>
  <c r="J530" i="24"/>
  <c r="I530" i="24"/>
  <c r="H530" i="24"/>
  <c r="G530" i="24"/>
  <c r="F530" i="24"/>
  <c r="E530" i="24"/>
  <c r="D530" i="24"/>
  <c r="C530" i="24"/>
  <c r="B530" i="24"/>
  <c r="Y529" i="24"/>
  <c r="X529" i="24"/>
  <c r="W529" i="24"/>
  <c r="V529" i="24"/>
  <c r="U529" i="24"/>
  <c r="T529" i="24"/>
  <c r="S529" i="24"/>
  <c r="R529" i="24"/>
  <c r="Q529" i="24"/>
  <c r="P529" i="24"/>
  <c r="O529" i="24"/>
  <c r="N529" i="24"/>
  <c r="M529" i="24"/>
  <c r="L529" i="24"/>
  <c r="K529" i="24"/>
  <c r="J529" i="24"/>
  <c r="I529" i="24"/>
  <c r="H529" i="24"/>
  <c r="G529" i="24"/>
  <c r="F529" i="24"/>
  <c r="E529" i="24"/>
  <c r="D529" i="24"/>
  <c r="C529" i="24"/>
  <c r="B529" i="24"/>
  <c r="Y528" i="24"/>
  <c r="X528" i="24"/>
  <c r="W528" i="24"/>
  <c r="V528" i="24"/>
  <c r="U528" i="24"/>
  <c r="T528" i="24"/>
  <c r="S528" i="24"/>
  <c r="R528" i="24"/>
  <c r="Q528" i="24"/>
  <c r="P528" i="24"/>
  <c r="O528" i="24"/>
  <c r="N528" i="24"/>
  <c r="M528" i="24"/>
  <c r="L528" i="24"/>
  <c r="K528" i="24"/>
  <c r="J528" i="24"/>
  <c r="I528" i="24"/>
  <c r="H528" i="24"/>
  <c r="G528" i="24"/>
  <c r="F528" i="24"/>
  <c r="E528" i="24"/>
  <c r="D528" i="24"/>
  <c r="C528" i="24"/>
  <c r="B528" i="24"/>
  <c r="Y527" i="24"/>
  <c r="X527" i="24"/>
  <c r="W527" i="24"/>
  <c r="V527" i="24"/>
  <c r="U527" i="24"/>
  <c r="T527" i="24"/>
  <c r="S527" i="24"/>
  <c r="R527" i="24"/>
  <c r="Q527" i="24"/>
  <c r="P527" i="24"/>
  <c r="O527" i="24"/>
  <c r="N527" i="24"/>
  <c r="M527" i="24"/>
  <c r="L527" i="24"/>
  <c r="K527" i="24"/>
  <c r="J527" i="24"/>
  <c r="I527" i="24"/>
  <c r="H527" i="24"/>
  <c r="G527" i="24"/>
  <c r="F527" i="24"/>
  <c r="E527" i="24"/>
  <c r="D527" i="24"/>
  <c r="C527" i="24"/>
  <c r="B527" i="24"/>
  <c r="Y526" i="24"/>
  <c r="X526" i="24"/>
  <c r="W526" i="24"/>
  <c r="V526" i="24"/>
  <c r="U526" i="24"/>
  <c r="T526" i="24"/>
  <c r="S526" i="24"/>
  <c r="R526" i="24"/>
  <c r="Q526" i="24"/>
  <c r="P526" i="24"/>
  <c r="O526" i="24"/>
  <c r="N526" i="24"/>
  <c r="M526" i="24"/>
  <c r="L526" i="24"/>
  <c r="K526" i="24"/>
  <c r="J526" i="24"/>
  <c r="I526" i="24"/>
  <c r="H526" i="24"/>
  <c r="G526" i="24"/>
  <c r="F526" i="24"/>
  <c r="E526" i="24"/>
  <c r="D526" i="24"/>
  <c r="C526" i="24"/>
  <c r="B526" i="24"/>
  <c r="Y525" i="24"/>
  <c r="X525" i="24"/>
  <c r="W525" i="24"/>
  <c r="V525" i="24"/>
  <c r="U525" i="24"/>
  <c r="T525" i="24"/>
  <c r="S525" i="24"/>
  <c r="R525" i="24"/>
  <c r="Q525" i="24"/>
  <c r="P525" i="24"/>
  <c r="O525" i="24"/>
  <c r="N525" i="24"/>
  <c r="M525" i="24"/>
  <c r="L525" i="24"/>
  <c r="K525" i="24"/>
  <c r="J525" i="24"/>
  <c r="I525" i="24"/>
  <c r="H525" i="24"/>
  <c r="G525" i="24"/>
  <c r="F525" i="24"/>
  <c r="E525" i="24"/>
  <c r="D525" i="24"/>
  <c r="C525" i="24"/>
  <c r="B525" i="24"/>
  <c r="Y524" i="24"/>
  <c r="X524" i="24"/>
  <c r="W524" i="24"/>
  <c r="V524" i="24"/>
  <c r="U524" i="24"/>
  <c r="T524" i="24"/>
  <c r="S524" i="24"/>
  <c r="R524" i="24"/>
  <c r="Q524" i="24"/>
  <c r="P524" i="24"/>
  <c r="O524" i="24"/>
  <c r="N524" i="24"/>
  <c r="M524" i="24"/>
  <c r="L524" i="24"/>
  <c r="K524" i="24"/>
  <c r="J524" i="24"/>
  <c r="I524" i="24"/>
  <c r="H524" i="24"/>
  <c r="G524" i="24"/>
  <c r="F524" i="24"/>
  <c r="E524" i="24"/>
  <c r="D524" i="24"/>
  <c r="C524" i="24"/>
  <c r="B524" i="24"/>
  <c r="Y523" i="24"/>
  <c r="X523" i="24"/>
  <c r="W523" i="24"/>
  <c r="V523" i="24"/>
  <c r="U523" i="24"/>
  <c r="T523" i="24"/>
  <c r="S523" i="24"/>
  <c r="R523" i="24"/>
  <c r="Q523" i="24"/>
  <c r="P523" i="24"/>
  <c r="O523" i="24"/>
  <c r="N523" i="24"/>
  <c r="M523" i="24"/>
  <c r="L523" i="24"/>
  <c r="K523" i="24"/>
  <c r="J523" i="24"/>
  <c r="I523" i="24"/>
  <c r="H523" i="24"/>
  <c r="G523" i="24"/>
  <c r="F523" i="24"/>
  <c r="E523" i="24"/>
  <c r="D523" i="24"/>
  <c r="C523" i="24"/>
  <c r="B523" i="24"/>
  <c r="Y522" i="24"/>
  <c r="X522" i="24"/>
  <c r="W522" i="24"/>
  <c r="V522" i="24"/>
  <c r="U522" i="24"/>
  <c r="T522" i="24"/>
  <c r="S522" i="24"/>
  <c r="R522" i="24"/>
  <c r="Q522" i="24"/>
  <c r="P522" i="24"/>
  <c r="O522" i="24"/>
  <c r="N522" i="24"/>
  <c r="M522" i="24"/>
  <c r="L522" i="24"/>
  <c r="K522" i="24"/>
  <c r="J522" i="24"/>
  <c r="I522" i="24"/>
  <c r="H522" i="24"/>
  <c r="G522" i="24"/>
  <c r="F522" i="24"/>
  <c r="E522" i="24"/>
  <c r="D522" i="24"/>
  <c r="C522" i="24"/>
  <c r="B522" i="24"/>
  <c r="Y521" i="24"/>
  <c r="X521" i="24"/>
  <c r="W521" i="24"/>
  <c r="V521" i="24"/>
  <c r="U521" i="24"/>
  <c r="T521" i="24"/>
  <c r="S521" i="24"/>
  <c r="R521" i="24"/>
  <c r="Q521" i="24"/>
  <c r="P521" i="24"/>
  <c r="O521" i="24"/>
  <c r="N521" i="24"/>
  <c r="M521" i="24"/>
  <c r="L521" i="24"/>
  <c r="K521" i="24"/>
  <c r="J521" i="24"/>
  <c r="I521" i="24"/>
  <c r="H521" i="24"/>
  <c r="G521" i="24"/>
  <c r="F521" i="24"/>
  <c r="E521" i="24"/>
  <c r="D521" i="24"/>
  <c r="C521" i="24"/>
  <c r="B521" i="24"/>
  <c r="Y520" i="24"/>
  <c r="X520" i="24"/>
  <c r="W520" i="24"/>
  <c r="V520" i="24"/>
  <c r="U520" i="24"/>
  <c r="T520" i="24"/>
  <c r="S520" i="24"/>
  <c r="R520" i="24"/>
  <c r="Q520" i="24"/>
  <c r="P520" i="24"/>
  <c r="O520" i="24"/>
  <c r="N520" i="24"/>
  <c r="M520" i="24"/>
  <c r="L520" i="24"/>
  <c r="K520" i="24"/>
  <c r="J520" i="24"/>
  <c r="I520" i="24"/>
  <c r="H520" i="24"/>
  <c r="G520" i="24"/>
  <c r="F520" i="24"/>
  <c r="E520" i="24"/>
  <c r="D520" i="24"/>
  <c r="C520" i="24"/>
  <c r="B520" i="24"/>
  <c r="Y519" i="24"/>
  <c r="X519" i="24"/>
  <c r="W519" i="24"/>
  <c r="V519" i="24"/>
  <c r="U519" i="24"/>
  <c r="T519" i="24"/>
  <c r="S519" i="24"/>
  <c r="R519" i="24"/>
  <c r="Q519" i="24"/>
  <c r="P519" i="24"/>
  <c r="O519" i="24"/>
  <c r="N519" i="24"/>
  <c r="M519" i="24"/>
  <c r="L519" i="24"/>
  <c r="K519" i="24"/>
  <c r="J519" i="24"/>
  <c r="I519" i="24"/>
  <c r="H519" i="24"/>
  <c r="G519" i="24"/>
  <c r="F519" i="24"/>
  <c r="E519" i="24"/>
  <c r="D519" i="24"/>
  <c r="C519" i="24"/>
  <c r="B519" i="24"/>
  <c r="Y518" i="24"/>
  <c r="X518" i="24"/>
  <c r="W518" i="24"/>
  <c r="V518" i="24"/>
  <c r="U518" i="24"/>
  <c r="T518" i="24"/>
  <c r="S518" i="24"/>
  <c r="R518" i="24"/>
  <c r="Q518" i="24"/>
  <c r="P518" i="24"/>
  <c r="O518" i="24"/>
  <c r="N518" i="24"/>
  <c r="M518" i="24"/>
  <c r="L518" i="24"/>
  <c r="K518" i="24"/>
  <c r="J518" i="24"/>
  <c r="I518" i="24"/>
  <c r="H518" i="24"/>
  <c r="G518" i="24"/>
  <c r="F518" i="24"/>
  <c r="E518" i="24"/>
  <c r="D518" i="24"/>
  <c r="C518" i="24"/>
  <c r="B518" i="24"/>
  <c r="Y517" i="24"/>
  <c r="X517" i="24"/>
  <c r="W517" i="24"/>
  <c r="V517" i="24"/>
  <c r="U517" i="24"/>
  <c r="T517" i="24"/>
  <c r="S517" i="24"/>
  <c r="R517" i="24"/>
  <c r="Q517" i="24"/>
  <c r="P517" i="24"/>
  <c r="O517" i="24"/>
  <c r="N517" i="24"/>
  <c r="M517" i="24"/>
  <c r="L517" i="24"/>
  <c r="K517" i="24"/>
  <c r="J517" i="24"/>
  <c r="I517" i="24"/>
  <c r="H517" i="24"/>
  <c r="G517" i="24"/>
  <c r="F517" i="24"/>
  <c r="E517" i="24"/>
  <c r="D517" i="24"/>
  <c r="C517" i="24"/>
  <c r="B517" i="24"/>
  <c r="Y516" i="24"/>
  <c r="X516" i="24"/>
  <c r="W516" i="24"/>
  <c r="V516" i="24"/>
  <c r="U516" i="24"/>
  <c r="T516" i="24"/>
  <c r="S516" i="24"/>
  <c r="R516" i="24"/>
  <c r="Q516" i="24"/>
  <c r="P516" i="24"/>
  <c r="O516" i="24"/>
  <c r="N516" i="24"/>
  <c r="M516" i="24"/>
  <c r="L516" i="24"/>
  <c r="K516" i="24"/>
  <c r="J516" i="24"/>
  <c r="I516" i="24"/>
  <c r="H516" i="24"/>
  <c r="G516" i="24"/>
  <c r="F516" i="24"/>
  <c r="E516" i="24"/>
  <c r="D516" i="24"/>
  <c r="C516" i="24"/>
  <c r="B516" i="24"/>
  <c r="Y515" i="24"/>
  <c r="X515" i="24"/>
  <c r="W515" i="24"/>
  <c r="V515" i="24"/>
  <c r="U515" i="24"/>
  <c r="T515" i="24"/>
  <c r="S515" i="24"/>
  <c r="R515" i="24"/>
  <c r="Q515" i="24"/>
  <c r="P515" i="24"/>
  <c r="O515" i="24"/>
  <c r="N515" i="24"/>
  <c r="M515" i="24"/>
  <c r="L515" i="24"/>
  <c r="K515" i="24"/>
  <c r="J515" i="24"/>
  <c r="I515" i="24"/>
  <c r="H515" i="24"/>
  <c r="G515" i="24"/>
  <c r="F515" i="24"/>
  <c r="E515" i="24"/>
  <c r="D515" i="24"/>
  <c r="C515" i="24"/>
  <c r="B515" i="24"/>
  <c r="Y514" i="24"/>
  <c r="X514" i="24"/>
  <c r="W514" i="24"/>
  <c r="V514" i="24"/>
  <c r="U514" i="24"/>
  <c r="T514" i="24"/>
  <c r="S514" i="24"/>
  <c r="R514" i="24"/>
  <c r="Q514" i="24"/>
  <c r="P514" i="24"/>
  <c r="O514" i="24"/>
  <c r="N514" i="24"/>
  <c r="M514" i="24"/>
  <c r="L514" i="24"/>
  <c r="K514" i="24"/>
  <c r="J514" i="24"/>
  <c r="I514" i="24"/>
  <c r="H514" i="24"/>
  <c r="G514" i="24"/>
  <c r="F514" i="24"/>
  <c r="E514" i="24"/>
  <c r="D514" i="24"/>
  <c r="C514" i="24"/>
  <c r="B514" i="24"/>
  <c r="Y513" i="24"/>
  <c r="X513" i="24"/>
  <c r="W513" i="24"/>
  <c r="V513" i="24"/>
  <c r="U513" i="24"/>
  <c r="T513" i="24"/>
  <c r="S513" i="24"/>
  <c r="R513" i="24"/>
  <c r="Q513" i="24"/>
  <c r="P513" i="24"/>
  <c r="O513" i="24"/>
  <c r="N513" i="24"/>
  <c r="M513" i="24"/>
  <c r="L513" i="24"/>
  <c r="K513" i="24"/>
  <c r="J513" i="24"/>
  <c r="I513" i="24"/>
  <c r="H513" i="24"/>
  <c r="G513" i="24"/>
  <c r="F513" i="24"/>
  <c r="E513" i="24"/>
  <c r="D513" i="24"/>
  <c r="C513" i="24"/>
  <c r="B513" i="24"/>
  <c r="Y512" i="24"/>
  <c r="X512" i="24"/>
  <c r="W512" i="24"/>
  <c r="V512" i="24"/>
  <c r="U512" i="24"/>
  <c r="T512" i="24"/>
  <c r="S512" i="24"/>
  <c r="R512" i="24"/>
  <c r="Q512" i="24"/>
  <c r="P512" i="24"/>
  <c r="O512" i="24"/>
  <c r="N512" i="24"/>
  <c r="M512" i="24"/>
  <c r="L512" i="24"/>
  <c r="K512" i="24"/>
  <c r="J512" i="24"/>
  <c r="I512" i="24"/>
  <c r="H512" i="24"/>
  <c r="G512" i="24"/>
  <c r="F512" i="24"/>
  <c r="E512" i="24"/>
  <c r="D512" i="24"/>
  <c r="C512" i="24"/>
  <c r="B512" i="24"/>
  <c r="Y511" i="24"/>
  <c r="X511" i="24"/>
  <c r="W511" i="24"/>
  <c r="V511" i="24"/>
  <c r="U511" i="24"/>
  <c r="T511" i="24"/>
  <c r="S511" i="24"/>
  <c r="R511" i="24"/>
  <c r="Q511" i="24"/>
  <c r="P511" i="24"/>
  <c r="O511" i="24"/>
  <c r="N511" i="24"/>
  <c r="M511" i="24"/>
  <c r="L511" i="24"/>
  <c r="K511" i="24"/>
  <c r="J511" i="24"/>
  <c r="I511" i="24"/>
  <c r="H511" i="24"/>
  <c r="G511" i="24"/>
  <c r="F511" i="24"/>
  <c r="E511" i="24"/>
  <c r="D511" i="24"/>
  <c r="C511" i="24"/>
  <c r="B511" i="24"/>
  <c r="Y510" i="24"/>
  <c r="X510" i="24"/>
  <c r="W510" i="24"/>
  <c r="V510" i="24"/>
  <c r="U510" i="24"/>
  <c r="T510" i="24"/>
  <c r="S510" i="24"/>
  <c r="R510" i="24"/>
  <c r="Q510" i="24"/>
  <c r="P510" i="24"/>
  <c r="O510" i="24"/>
  <c r="N510" i="24"/>
  <c r="M510" i="24"/>
  <c r="L510" i="24"/>
  <c r="K510" i="24"/>
  <c r="J510" i="24"/>
  <c r="I510" i="24"/>
  <c r="H510" i="24"/>
  <c r="G510" i="24"/>
  <c r="F510" i="24"/>
  <c r="E510" i="24"/>
  <c r="D510" i="24"/>
  <c r="C510" i="24"/>
  <c r="B510" i="24"/>
  <c r="Y509" i="24"/>
  <c r="X509" i="24"/>
  <c r="W509" i="24"/>
  <c r="V509" i="24"/>
  <c r="U509" i="24"/>
  <c r="T509" i="24"/>
  <c r="S509" i="24"/>
  <c r="R509" i="24"/>
  <c r="Q509" i="24"/>
  <c r="P509" i="24"/>
  <c r="O509" i="24"/>
  <c r="N509" i="24"/>
  <c r="M509" i="24"/>
  <c r="L509" i="24"/>
  <c r="K509" i="24"/>
  <c r="J509" i="24"/>
  <c r="I509" i="24"/>
  <c r="H509" i="24"/>
  <c r="G509" i="24"/>
  <c r="F509" i="24"/>
  <c r="E509" i="24"/>
  <c r="D509" i="24"/>
  <c r="C509" i="24"/>
  <c r="B509" i="24"/>
  <c r="Y508" i="24"/>
  <c r="X508" i="24"/>
  <c r="W508" i="24"/>
  <c r="V508" i="24"/>
  <c r="U508" i="24"/>
  <c r="T508" i="24"/>
  <c r="S508" i="24"/>
  <c r="R508" i="24"/>
  <c r="Q508" i="24"/>
  <c r="P508" i="24"/>
  <c r="O508" i="24"/>
  <c r="N508" i="24"/>
  <c r="M508" i="24"/>
  <c r="L508" i="24"/>
  <c r="K508" i="24"/>
  <c r="J508" i="24"/>
  <c r="I508" i="24"/>
  <c r="H508" i="24"/>
  <c r="G508" i="24"/>
  <c r="F508" i="24"/>
  <c r="E508" i="24"/>
  <c r="D508" i="24"/>
  <c r="C508" i="24"/>
  <c r="B508" i="24"/>
  <c r="Y507" i="24"/>
  <c r="X507" i="24"/>
  <c r="W507" i="24"/>
  <c r="V507" i="24"/>
  <c r="U507" i="24"/>
  <c r="T507" i="24"/>
  <c r="S507" i="24"/>
  <c r="R507" i="24"/>
  <c r="Q507" i="24"/>
  <c r="P507" i="24"/>
  <c r="O507" i="24"/>
  <c r="N507" i="24"/>
  <c r="M507" i="24"/>
  <c r="L507" i="24"/>
  <c r="K507" i="24"/>
  <c r="J507" i="24"/>
  <c r="I507" i="24"/>
  <c r="H507" i="24"/>
  <c r="G507" i="24"/>
  <c r="F507" i="24"/>
  <c r="E507" i="24"/>
  <c r="D507" i="24"/>
  <c r="C507" i="24"/>
  <c r="B507" i="24"/>
  <c r="Y506" i="24"/>
  <c r="X506" i="24"/>
  <c r="W506" i="24"/>
  <c r="V506" i="24"/>
  <c r="U506" i="24"/>
  <c r="T506" i="24"/>
  <c r="S506" i="24"/>
  <c r="R506" i="24"/>
  <c r="Q506" i="24"/>
  <c r="P506" i="24"/>
  <c r="O506" i="24"/>
  <c r="N506" i="24"/>
  <c r="M506" i="24"/>
  <c r="L506" i="24"/>
  <c r="K506" i="24"/>
  <c r="J506" i="24"/>
  <c r="I506" i="24"/>
  <c r="H506" i="24"/>
  <c r="G506" i="24"/>
  <c r="F506" i="24"/>
  <c r="E506" i="24"/>
  <c r="D506" i="24"/>
  <c r="C506" i="24"/>
  <c r="B506" i="24"/>
  <c r="Y505" i="24"/>
  <c r="X505" i="24"/>
  <c r="W505" i="24"/>
  <c r="V505" i="24"/>
  <c r="U505" i="24"/>
  <c r="T505" i="24"/>
  <c r="S505" i="24"/>
  <c r="R505" i="24"/>
  <c r="Q505" i="24"/>
  <c r="P505" i="24"/>
  <c r="O505" i="24"/>
  <c r="N505" i="24"/>
  <c r="M505" i="24"/>
  <c r="L505" i="24"/>
  <c r="K505" i="24"/>
  <c r="J505" i="24"/>
  <c r="I505" i="24"/>
  <c r="H505" i="24"/>
  <c r="G505" i="24"/>
  <c r="F505" i="24"/>
  <c r="E505" i="24"/>
  <c r="D505" i="24"/>
  <c r="C505" i="24"/>
  <c r="B505" i="24"/>
  <c r="Y504" i="24"/>
  <c r="X504" i="24"/>
  <c r="W504" i="24"/>
  <c r="V504" i="24"/>
  <c r="U504" i="24"/>
  <c r="T504" i="24"/>
  <c r="S504" i="24"/>
  <c r="R504" i="24"/>
  <c r="Q504" i="24"/>
  <c r="P504" i="24"/>
  <c r="O504" i="24"/>
  <c r="N504" i="24"/>
  <c r="M504" i="24"/>
  <c r="L504" i="24"/>
  <c r="K504" i="24"/>
  <c r="J504" i="24"/>
  <c r="I504" i="24"/>
  <c r="H504" i="24"/>
  <c r="G504" i="24"/>
  <c r="F504" i="24"/>
  <c r="E504" i="24"/>
  <c r="D504" i="24"/>
  <c r="C504" i="24"/>
  <c r="B504" i="24"/>
  <c r="Y503" i="24"/>
  <c r="X503" i="24"/>
  <c r="W503" i="24"/>
  <c r="V503" i="24"/>
  <c r="U503" i="24"/>
  <c r="T503" i="24"/>
  <c r="S503" i="24"/>
  <c r="R503" i="24"/>
  <c r="Q503" i="24"/>
  <c r="P503" i="24"/>
  <c r="O503" i="24"/>
  <c r="N503" i="24"/>
  <c r="M503" i="24"/>
  <c r="L503" i="24"/>
  <c r="K503" i="24"/>
  <c r="J503" i="24"/>
  <c r="I503" i="24"/>
  <c r="H503" i="24"/>
  <c r="G503" i="24"/>
  <c r="F503" i="24"/>
  <c r="E503" i="24"/>
  <c r="D503" i="24"/>
  <c r="C503" i="24"/>
  <c r="B503" i="24"/>
  <c r="Y502" i="24"/>
  <c r="X502" i="24"/>
  <c r="W502" i="24"/>
  <c r="V502" i="24"/>
  <c r="U502" i="24"/>
  <c r="T502" i="24"/>
  <c r="S502" i="24"/>
  <c r="R502" i="24"/>
  <c r="Q502" i="24"/>
  <c r="P502" i="24"/>
  <c r="O502" i="24"/>
  <c r="N502" i="24"/>
  <c r="M502" i="24"/>
  <c r="L502" i="24"/>
  <c r="K502" i="24"/>
  <c r="J502" i="24"/>
  <c r="I502" i="24"/>
  <c r="H502" i="24"/>
  <c r="G502" i="24"/>
  <c r="F502" i="24"/>
  <c r="E502" i="24"/>
  <c r="D502" i="24"/>
  <c r="C502" i="24"/>
  <c r="B502" i="24"/>
  <c r="Y501" i="24"/>
  <c r="X501" i="24"/>
  <c r="W501" i="24"/>
  <c r="V501" i="24"/>
  <c r="U501" i="24"/>
  <c r="T501" i="24"/>
  <c r="S501" i="24"/>
  <c r="R501" i="24"/>
  <c r="Q501" i="24"/>
  <c r="P501" i="24"/>
  <c r="O501" i="24"/>
  <c r="N501" i="24"/>
  <c r="M501" i="24"/>
  <c r="L501" i="24"/>
  <c r="K501" i="24"/>
  <c r="J501" i="24"/>
  <c r="I501" i="24"/>
  <c r="H501" i="24"/>
  <c r="G501" i="24"/>
  <c r="F501" i="24"/>
  <c r="E501" i="24"/>
  <c r="D501" i="24"/>
  <c r="C501" i="24"/>
  <c r="B501" i="24"/>
  <c r="Y500" i="24"/>
  <c r="X500" i="24"/>
  <c r="W500" i="24"/>
  <c r="V500" i="24"/>
  <c r="U500" i="24"/>
  <c r="T500" i="24"/>
  <c r="S500" i="24"/>
  <c r="R500" i="24"/>
  <c r="Q500" i="24"/>
  <c r="P500" i="24"/>
  <c r="O500" i="24"/>
  <c r="N500" i="24"/>
  <c r="M500" i="24"/>
  <c r="L500" i="24"/>
  <c r="K500" i="24"/>
  <c r="J500" i="24"/>
  <c r="I500" i="24"/>
  <c r="H500" i="24"/>
  <c r="G500" i="24"/>
  <c r="F500" i="24"/>
  <c r="E500" i="24"/>
  <c r="D500" i="24"/>
  <c r="C500" i="24"/>
  <c r="B500" i="24"/>
  <c r="Y499" i="24"/>
  <c r="X499" i="24"/>
  <c r="W499" i="24"/>
  <c r="V499" i="24"/>
  <c r="U499" i="24"/>
  <c r="T499" i="24"/>
  <c r="S499" i="24"/>
  <c r="R499" i="24"/>
  <c r="Q499" i="24"/>
  <c r="P499" i="24"/>
  <c r="O499" i="24"/>
  <c r="N499" i="24"/>
  <c r="M499" i="24"/>
  <c r="L499" i="24"/>
  <c r="K499" i="24"/>
  <c r="J499" i="24"/>
  <c r="I499" i="24"/>
  <c r="H499" i="24"/>
  <c r="G499" i="24"/>
  <c r="F499" i="24"/>
  <c r="E499" i="24"/>
  <c r="D499" i="24"/>
  <c r="C499" i="24"/>
  <c r="B499" i="24"/>
  <c r="Y498" i="24"/>
  <c r="X498" i="24"/>
  <c r="W498" i="24"/>
  <c r="V498" i="24"/>
  <c r="U498" i="24"/>
  <c r="T498" i="24"/>
  <c r="S498" i="24"/>
  <c r="R498" i="24"/>
  <c r="Q498" i="24"/>
  <c r="P498" i="24"/>
  <c r="O498" i="24"/>
  <c r="N498" i="24"/>
  <c r="M498" i="24"/>
  <c r="L498" i="24"/>
  <c r="K498" i="24"/>
  <c r="J498" i="24"/>
  <c r="I498" i="24"/>
  <c r="H498" i="24"/>
  <c r="G498" i="24"/>
  <c r="F498" i="24"/>
  <c r="E498" i="24"/>
  <c r="D498" i="24"/>
  <c r="C498" i="24"/>
  <c r="B498" i="24"/>
  <c r="Y497" i="24"/>
  <c r="X497" i="24"/>
  <c r="W497" i="24"/>
  <c r="V497" i="24"/>
  <c r="U497" i="24"/>
  <c r="T497" i="24"/>
  <c r="S497" i="24"/>
  <c r="R497" i="24"/>
  <c r="Q497" i="24"/>
  <c r="P497" i="24"/>
  <c r="O497" i="24"/>
  <c r="N497" i="24"/>
  <c r="M497" i="24"/>
  <c r="L497" i="24"/>
  <c r="K497" i="24"/>
  <c r="J497" i="24"/>
  <c r="I497" i="24"/>
  <c r="H497" i="24"/>
  <c r="G497" i="24"/>
  <c r="F497" i="24"/>
  <c r="E497" i="24"/>
  <c r="D497" i="24"/>
  <c r="C497" i="24"/>
  <c r="B497" i="24"/>
  <c r="Y496" i="24"/>
  <c r="X496" i="24"/>
  <c r="W496" i="24"/>
  <c r="V496" i="24"/>
  <c r="U496" i="24"/>
  <c r="T496" i="24"/>
  <c r="S496" i="24"/>
  <c r="R496" i="24"/>
  <c r="Q496" i="24"/>
  <c r="P496" i="24"/>
  <c r="O496" i="24"/>
  <c r="N496" i="24"/>
  <c r="M496" i="24"/>
  <c r="L496" i="24"/>
  <c r="K496" i="24"/>
  <c r="J496" i="24"/>
  <c r="I496" i="24"/>
  <c r="H496" i="24"/>
  <c r="G496" i="24"/>
  <c r="F496" i="24"/>
  <c r="E496" i="24"/>
  <c r="D496" i="24"/>
  <c r="C496" i="24"/>
  <c r="B496" i="24"/>
  <c r="Y495" i="24"/>
  <c r="X495" i="24"/>
  <c r="W495" i="24"/>
  <c r="V495" i="24"/>
  <c r="U495" i="24"/>
  <c r="T495" i="24"/>
  <c r="S495" i="24"/>
  <c r="R495" i="24"/>
  <c r="Q495" i="24"/>
  <c r="P495" i="24"/>
  <c r="O495" i="24"/>
  <c r="N495" i="24"/>
  <c r="M495" i="24"/>
  <c r="L495" i="24"/>
  <c r="K495" i="24"/>
  <c r="J495" i="24"/>
  <c r="I495" i="24"/>
  <c r="H495" i="24"/>
  <c r="G495" i="24"/>
  <c r="F495" i="24"/>
  <c r="E495" i="24"/>
  <c r="D495" i="24"/>
  <c r="C495" i="24"/>
  <c r="B495" i="24"/>
  <c r="Y494" i="24"/>
  <c r="X494" i="24"/>
  <c r="W494" i="24"/>
  <c r="V494" i="24"/>
  <c r="U494" i="24"/>
  <c r="T494" i="24"/>
  <c r="S494" i="24"/>
  <c r="R494" i="24"/>
  <c r="Q494" i="24"/>
  <c r="P494" i="24"/>
  <c r="O494" i="24"/>
  <c r="N494" i="24"/>
  <c r="M494" i="24"/>
  <c r="L494" i="24"/>
  <c r="K494" i="24"/>
  <c r="J494" i="24"/>
  <c r="I494" i="24"/>
  <c r="H494" i="24"/>
  <c r="G494" i="24"/>
  <c r="F494" i="24"/>
  <c r="E494" i="24"/>
  <c r="D494" i="24"/>
  <c r="C494" i="24"/>
  <c r="B494" i="24"/>
  <c r="Y493" i="24"/>
  <c r="X493" i="24"/>
  <c r="W493" i="24"/>
  <c r="V493" i="24"/>
  <c r="U493" i="24"/>
  <c r="T493" i="24"/>
  <c r="S493" i="24"/>
  <c r="R493" i="24"/>
  <c r="Q493" i="24"/>
  <c r="P493" i="24"/>
  <c r="O493" i="24"/>
  <c r="N493" i="24"/>
  <c r="M493" i="24"/>
  <c r="L493" i="24"/>
  <c r="K493" i="24"/>
  <c r="J493" i="24"/>
  <c r="I493" i="24"/>
  <c r="H493" i="24"/>
  <c r="G493" i="24"/>
  <c r="F493" i="24"/>
  <c r="E493" i="24"/>
  <c r="D493" i="24"/>
  <c r="C493" i="24"/>
  <c r="B493" i="24"/>
  <c r="Y492" i="24"/>
  <c r="X492" i="24"/>
  <c r="W492" i="24"/>
  <c r="V492" i="24"/>
  <c r="U492" i="24"/>
  <c r="T492" i="24"/>
  <c r="S492" i="24"/>
  <c r="R492" i="24"/>
  <c r="Q492" i="24"/>
  <c r="P492" i="24"/>
  <c r="O492" i="24"/>
  <c r="N492" i="24"/>
  <c r="M492" i="24"/>
  <c r="L492" i="24"/>
  <c r="K492" i="24"/>
  <c r="J492" i="24"/>
  <c r="I492" i="24"/>
  <c r="H492" i="24"/>
  <c r="G492" i="24"/>
  <c r="F492" i="24"/>
  <c r="E492" i="24"/>
  <c r="D492" i="24"/>
  <c r="C492" i="24"/>
  <c r="B492" i="24"/>
  <c r="Y491" i="24"/>
  <c r="X491" i="24"/>
  <c r="W491" i="24"/>
  <c r="V491" i="24"/>
  <c r="U491" i="24"/>
  <c r="T491" i="24"/>
  <c r="S491" i="24"/>
  <c r="R491" i="24"/>
  <c r="Q491" i="24"/>
  <c r="P491" i="24"/>
  <c r="O491" i="24"/>
  <c r="N491" i="24"/>
  <c r="M491" i="24"/>
  <c r="L491" i="24"/>
  <c r="K491" i="24"/>
  <c r="J491" i="24"/>
  <c r="I491" i="24"/>
  <c r="H491" i="24"/>
  <c r="G491" i="24"/>
  <c r="F491" i="24"/>
  <c r="E491" i="24"/>
  <c r="D491" i="24"/>
  <c r="C491" i="24"/>
  <c r="B491" i="24"/>
  <c r="Y490" i="24"/>
  <c r="X490" i="24"/>
  <c r="W490" i="24"/>
  <c r="V490" i="24"/>
  <c r="U490" i="24"/>
  <c r="T490" i="24"/>
  <c r="S490" i="24"/>
  <c r="R490" i="24"/>
  <c r="Q490" i="24"/>
  <c r="P490" i="24"/>
  <c r="O490" i="24"/>
  <c r="N490" i="24"/>
  <c r="M490" i="24"/>
  <c r="L490" i="24"/>
  <c r="K490" i="24"/>
  <c r="J490" i="24"/>
  <c r="I490" i="24"/>
  <c r="H490" i="24"/>
  <c r="G490" i="24"/>
  <c r="F490" i="24"/>
  <c r="E490" i="24"/>
  <c r="D490" i="24"/>
  <c r="C490" i="24"/>
  <c r="B490" i="24"/>
  <c r="Y489" i="24"/>
  <c r="X489" i="24"/>
  <c r="W489" i="24"/>
  <c r="V489" i="24"/>
  <c r="U489" i="24"/>
  <c r="T489" i="24"/>
  <c r="S489" i="24"/>
  <c r="R489" i="24"/>
  <c r="Q489" i="24"/>
  <c r="P489" i="24"/>
  <c r="O489" i="24"/>
  <c r="N489" i="24"/>
  <c r="M489" i="24"/>
  <c r="L489" i="24"/>
  <c r="K489" i="24"/>
  <c r="J489" i="24"/>
  <c r="I489" i="24"/>
  <c r="H489" i="24"/>
  <c r="G489" i="24"/>
  <c r="F489" i="24"/>
  <c r="E489" i="24"/>
  <c r="D489" i="24"/>
  <c r="C489" i="24"/>
  <c r="B489" i="24"/>
  <c r="Y488" i="24"/>
  <c r="X488" i="24"/>
  <c r="W488" i="24"/>
  <c r="V488" i="24"/>
  <c r="U488" i="24"/>
  <c r="T488" i="24"/>
  <c r="S488" i="24"/>
  <c r="R488" i="24"/>
  <c r="Q488" i="24"/>
  <c r="P488" i="24"/>
  <c r="O488" i="24"/>
  <c r="N488" i="24"/>
  <c r="M488" i="24"/>
  <c r="L488" i="24"/>
  <c r="K488" i="24"/>
  <c r="J488" i="24"/>
  <c r="I488" i="24"/>
  <c r="H488" i="24"/>
  <c r="G488" i="24"/>
  <c r="F488" i="24"/>
  <c r="E488" i="24"/>
  <c r="D488" i="24"/>
  <c r="C488" i="24"/>
  <c r="B488" i="24"/>
  <c r="Y487" i="24"/>
  <c r="X487" i="24"/>
  <c r="W487" i="24"/>
  <c r="V487" i="24"/>
  <c r="U487" i="24"/>
  <c r="T487" i="24"/>
  <c r="S487" i="24"/>
  <c r="R487" i="24"/>
  <c r="Q487" i="24"/>
  <c r="P487" i="24"/>
  <c r="O487" i="24"/>
  <c r="N487" i="24"/>
  <c r="M487" i="24"/>
  <c r="L487" i="24"/>
  <c r="K487" i="24"/>
  <c r="J487" i="24"/>
  <c r="I487" i="24"/>
  <c r="H487" i="24"/>
  <c r="G487" i="24"/>
  <c r="F487" i="24"/>
  <c r="E487" i="24"/>
  <c r="D487" i="24"/>
  <c r="C487" i="24"/>
  <c r="B487" i="24"/>
  <c r="Y486" i="24"/>
  <c r="X486" i="24"/>
  <c r="W486" i="24"/>
  <c r="V486" i="24"/>
  <c r="U486" i="24"/>
  <c r="T486" i="24"/>
  <c r="S486" i="24"/>
  <c r="R486" i="24"/>
  <c r="Q486" i="24"/>
  <c r="P486" i="24"/>
  <c r="O486" i="24"/>
  <c r="N486" i="24"/>
  <c r="M486" i="24"/>
  <c r="L486" i="24"/>
  <c r="K486" i="24"/>
  <c r="J486" i="24"/>
  <c r="I486" i="24"/>
  <c r="H486" i="24"/>
  <c r="G486" i="24"/>
  <c r="F486" i="24"/>
  <c r="E486" i="24"/>
  <c r="D486" i="24"/>
  <c r="C486" i="24"/>
  <c r="B486" i="24"/>
  <c r="Y485" i="24"/>
  <c r="X485" i="24"/>
  <c r="W485" i="24"/>
  <c r="V485" i="24"/>
  <c r="U485" i="24"/>
  <c r="T485" i="24"/>
  <c r="S485" i="24"/>
  <c r="R485" i="24"/>
  <c r="Q485" i="24"/>
  <c r="P485" i="24"/>
  <c r="O485" i="24"/>
  <c r="N485" i="24"/>
  <c r="M485" i="24"/>
  <c r="L485" i="24"/>
  <c r="K485" i="24"/>
  <c r="J485" i="24"/>
  <c r="I485" i="24"/>
  <c r="H485" i="24"/>
  <c r="G485" i="24"/>
  <c r="F485" i="24"/>
  <c r="E485" i="24"/>
  <c r="D485" i="24"/>
  <c r="C485" i="24"/>
  <c r="B485" i="24"/>
  <c r="Y484" i="24"/>
  <c r="X484" i="24"/>
  <c r="W484" i="24"/>
  <c r="V484" i="24"/>
  <c r="U484" i="24"/>
  <c r="T484" i="24"/>
  <c r="S484" i="24"/>
  <c r="R484" i="24"/>
  <c r="Q484" i="24"/>
  <c r="P484" i="24"/>
  <c r="O484" i="24"/>
  <c r="N484" i="24"/>
  <c r="M484" i="24"/>
  <c r="L484" i="24"/>
  <c r="K484" i="24"/>
  <c r="J484" i="24"/>
  <c r="I484" i="24"/>
  <c r="H484" i="24"/>
  <c r="G484" i="24"/>
  <c r="F484" i="24"/>
  <c r="E484" i="24"/>
  <c r="D484" i="24"/>
  <c r="C484" i="24"/>
  <c r="B484" i="24"/>
  <c r="Y483" i="24"/>
  <c r="X483" i="24"/>
  <c r="W483" i="24"/>
  <c r="V483" i="24"/>
  <c r="U483" i="24"/>
  <c r="T483" i="24"/>
  <c r="S483" i="24"/>
  <c r="R483" i="24"/>
  <c r="Q483" i="24"/>
  <c r="P483" i="24"/>
  <c r="O483" i="24"/>
  <c r="N483" i="24"/>
  <c r="M483" i="24"/>
  <c r="L483" i="24"/>
  <c r="K483" i="24"/>
  <c r="J483" i="24"/>
  <c r="I483" i="24"/>
  <c r="H483" i="24"/>
  <c r="G483" i="24"/>
  <c r="F483" i="24"/>
  <c r="E483" i="24"/>
  <c r="D483" i="24"/>
  <c r="C483" i="24"/>
  <c r="B483" i="24"/>
  <c r="Y482" i="24"/>
  <c r="X482" i="24"/>
  <c r="W482" i="24"/>
  <c r="V482" i="24"/>
  <c r="U482" i="24"/>
  <c r="T482" i="24"/>
  <c r="S482" i="24"/>
  <c r="R482" i="24"/>
  <c r="Q482" i="24"/>
  <c r="P482" i="24"/>
  <c r="O482" i="24"/>
  <c r="N482" i="24"/>
  <c r="M482" i="24"/>
  <c r="L482" i="24"/>
  <c r="K482" i="24"/>
  <c r="J482" i="24"/>
  <c r="I482" i="24"/>
  <c r="H482" i="24"/>
  <c r="G482" i="24"/>
  <c r="F482" i="24"/>
  <c r="E482" i="24"/>
  <c r="D482" i="24"/>
  <c r="C482" i="24"/>
  <c r="B482" i="24"/>
  <c r="Y481" i="24"/>
  <c r="X481" i="24"/>
  <c r="W481" i="24"/>
  <c r="V481" i="24"/>
  <c r="U481" i="24"/>
  <c r="T481" i="24"/>
  <c r="S481" i="24"/>
  <c r="R481" i="24"/>
  <c r="Q481" i="24"/>
  <c r="P481" i="24"/>
  <c r="O481" i="24"/>
  <c r="N481" i="24"/>
  <c r="M481" i="24"/>
  <c r="L481" i="24"/>
  <c r="K481" i="24"/>
  <c r="J481" i="24"/>
  <c r="I481" i="24"/>
  <c r="H481" i="24"/>
  <c r="G481" i="24"/>
  <c r="F481" i="24"/>
  <c r="E481" i="24"/>
  <c r="D481" i="24"/>
  <c r="C481" i="24"/>
  <c r="B481" i="24"/>
  <c r="Y480" i="24"/>
  <c r="X480" i="24"/>
  <c r="W480" i="24"/>
  <c r="V480" i="24"/>
  <c r="U480" i="24"/>
  <c r="T480" i="24"/>
  <c r="S480" i="24"/>
  <c r="R480" i="24"/>
  <c r="Q480" i="24"/>
  <c r="P480" i="24"/>
  <c r="O480" i="24"/>
  <c r="N480" i="24"/>
  <c r="M480" i="24"/>
  <c r="L480" i="24"/>
  <c r="K480" i="24"/>
  <c r="J480" i="24"/>
  <c r="I480" i="24"/>
  <c r="H480" i="24"/>
  <c r="G480" i="24"/>
  <c r="F480" i="24"/>
  <c r="E480" i="24"/>
  <c r="D480" i="24"/>
  <c r="C480" i="24"/>
  <c r="B480" i="24"/>
  <c r="Y479" i="24"/>
  <c r="X479" i="24"/>
  <c r="W479" i="24"/>
  <c r="V479" i="24"/>
  <c r="U479" i="24"/>
  <c r="T479" i="24"/>
  <c r="S479" i="24"/>
  <c r="R479" i="24"/>
  <c r="Q479" i="24"/>
  <c r="P479" i="24"/>
  <c r="O479" i="24"/>
  <c r="N479" i="24"/>
  <c r="M479" i="24"/>
  <c r="L479" i="24"/>
  <c r="K479" i="24"/>
  <c r="J479" i="24"/>
  <c r="I479" i="24"/>
  <c r="H479" i="24"/>
  <c r="G479" i="24"/>
  <c r="F479" i="24"/>
  <c r="E479" i="24"/>
  <c r="D479" i="24"/>
  <c r="C479" i="24"/>
  <c r="B479" i="24"/>
  <c r="Y478" i="24"/>
  <c r="X478" i="24"/>
  <c r="W478" i="24"/>
  <c r="V478" i="24"/>
  <c r="U478" i="24"/>
  <c r="T478" i="24"/>
  <c r="S478" i="24"/>
  <c r="R478" i="24"/>
  <c r="Q478" i="24"/>
  <c r="P478" i="24"/>
  <c r="O478" i="24"/>
  <c r="N478" i="24"/>
  <c r="M478" i="24"/>
  <c r="L478" i="24"/>
  <c r="K478" i="24"/>
  <c r="J478" i="24"/>
  <c r="I478" i="24"/>
  <c r="H478" i="24"/>
  <c r="G478" i="24"/>
  <c r="F478" i="24"/>
  <c r="E478" i="24"/>
  <c r="D478" i="24"/>
  <c r="C478" i="24"/>
  <c r="B478" i="24"/>
  <c r="Y477" i="24"/>
  <c r="X477" i="24"/>
  <c r="W477" i="24"/>
  <c r="V477" i="24"/>
  <c r="U477" i="24"/>
  <c r="T477" i="24"/>
  <c r="S477" i="24"/>
  <c r="R477" i="24"/>
  <c r="Q477" i="24"/>
  <c r="P477" i="24"/>
  <c r="O477" i="24"/>
  <c r="N477" i="24"/>
  <c r="M477" i="24"/>
  <c r="L477" i="24"/>
  <c r="K477" i="24"/>
  <c r="J477" i="24"/>
  <c r="I477" i="24"/>
  <c r="H477" i="24"/>
  <c r="G477" i="24"/>
  <c r="F477" i="24"/>
  <c r="E477" i="24"/>
  <c r="D477" i="24"/>
  <c r="C477" i="24"/>
  <c r="B477" i="24"/>
  <c r="Y476" i="24"/>
  <c r="X476" i="24"/>
  <c r="W476" i="24"/>
  <c r="V476" i="24"/>
  <c r="U476" i="24"/>
  <c r="T476" i="24"/>
  <c r="S476" i="24"/>
  <c r="R476" i="24"/>
  <c r="Q476" i="24"/>
  <c r="P476" i="24"/>
  <c r="O476" i="24"/>
  <c r="N476" i="24"/>
  <c r="M476" i="24"/>
  <c r="L476" i="24"/>
  <c r="K476" i="24"/>
  <c r="J476" i="24"/>
  <c r="I476" i="24"/>
  <c r="H476" i="24"/>
  <c r="G476" i="24"/>
  <c r="F476" i="24"/>
  <c r="E476" i="24"/>
  <c r="D476" i="24"/>
  <c r="C476" i="24"/>
  <c r="B476" i="24"/>
  <c r="Y475" i="24"/>
  <c r="X475" i="24"/>
  <c r="W475" i="24"/>
  <c r="V475" i="24"/>
  <c r="U475" i="24"/>
  <c r="T475" i="24"/>
  <c r="S475" i="24"/>
  <c r="R475" i="24"/>
  <c r="Q475" i="24"/>
  <c r="P475" i="24"/>
  <c r="O475" i="24"/>
  <c r="N475" i="24"/>
  <c r="M475" i="24"/>
  <c r="L475" i="24"/>
  <c r="K475" i="24"/>
  <c r="J475" i="24"/>
  <c r="I475" i="24"/>
  <c r="H475" i="24"/>
  <c r="G475" i="24"/>
  <c r="F475" i="24"/>
  <c r="E475" i="24"/>
  <c r="D475" i="24"/>
  <c r="C475" i="24"/>
  <c r="B475" i="24"/>
  <c r="Y474" i="24"/>
  <c r="X474" i="24"/>
  <c r="W474" i="24"/>
  <c r="V474" i="24"/>
  <c r="U474" i="24"/>
  <c r="T474" i="24"/>
  <c r="S474" i="24"/>
  <c r="R474" i="24"/>
  <c r="Q474" i="24"/>
  <c r="P474" i="24"/>
  <c r="O474" i="24"/>
  <c r="N474" i="24"/>
  <c r="M474" i="24"/>
  <c r="L474" i="24"/>
  <c r="K474" i="24"/>
  <c r="J474" i="24"/>
  <c r="I474" i="24"/>
  <c r="H474" i="24"/>
  <c r="G474" i="24"/>
  <c r="F474" i="24"/>
  <c r="E474" i="24"/>
  <c r="D474" i="24"/>
  <c r="C474" i="24"/>
  <c r="B474" i="24"/>
  <c r="Y473" i="24"/>
  <c r="X473" i="24"/>
  <c r="W473" i="24"/>
  <c r="V473" i="24"/>
  <c r="U473" i="24"/>
  <c r="T473" i="24"/>
  <c r="S473" i="24"/>
  <c r="R473" i="24"/>
  <c r="Q473" i="24"/>
  <c r="P473" i="24"/>
  <c r="O473" i="24"/>
  <c r="N473" i="24"/>
  <c r="M473" i="24"/>
  <c r="L473" i="24"/>
  <c r="K473" i="24"/>
  <c r="J473" i="24"/>
  <c r="I473" i="24"/>
  <c r="H473" i="24"/>
  <c r="G473" i="24"/>
  <c r="F473" i="24"/>
  <c r="E473" i="24"/>
  <c r="D473" i="24"/>
  <c r="C473" i="24"/>
  <c r="B473" i="24"/>
  <c r="Y472" i="24"/>
  <c r="X472" i="24"/>
  <c r="W472" i="24"/>
  <c r="V472" i="24"/>
  <c r="U472" i="24"/>
  <c r="T472" i="24"/>
  <c r="S472" i="24"/>
  <c r="R472" i="24"/>
  <c r="Q472" i="24"/>
  <c r="P472" i="24"/>
  <c r="O472" i="24"/>
  <c r="N472" i="24"/>
  <c r="M472" i="24"/>
  <c r="L472" i="24"/>
  <c r="K472" i="24"/>
  <c r="J472" i="24"/>
  <c r="I472" i="24"/>
  <c r="H472" i="24"/>
  <c r="G472" i="24"/>
  <c r="F472" i="24"/>
  <c r="E472" i="24"/>
  <c r="D472" i="24"/>
  <c r="C472" i="24"/>
  <c r="B472" i="24"/>
  <c r="Y471" i="24"/>
  <c r="X471" i="24"/>
  <c r="W471" i="24"/>
  <c r="V471" i="24"/>
  <c r="U471" i="24"/>
  <c r="T471" i="24"/>
  <c r="S471" i="24"/>
  <c r="R471" i="24"/>
  <c r="Q471" i="24"/>
  <c r="P471" i="24"/>
  <c r="O471" i="24"/>
  <c r="N471" i="24"/>
  <c r="M471" i="24"/>
  <c r="L471" i="24"/>
  <c r="K471" i="24"/>
  <c r="J471" i="24"/>
  <c r="I471" i="24"/>
  <c r="H471" i="24"/>
  <c r="G471" i="24"/>
  <c r="F471" i="24"/>
  <c r="E471" i="24"/>
  <c r="D471" i="24"/>
  <c r="C471" i="24"/>
  <c r="B471" i="24"/>
  <c r="Y470" i="24"/>
  <c r="X470" i="24"/>
  <c r="W470" i="24"/>
  <c r="V470" i="24"/>
  <c r="U470" i="24"/>
  <c r="T470" i="24"/>
  <c r="S470" i="24"/>
  <c r="R470" i="24"/>
  <c r="Q470" i="24"/>
  <c r="P470" i="24"/>
  <c r="O470" i="24"/>
  <c r="N470" i="24"/>
  <c r="M470" i="24"/>
  <c r="L470" i="24"/>
  <c r="K470" i="24"/>
  <c r="J470" i="24"/>
  <c r="I470" i="24"/>
  <c r="H470" i="24"/>
  <c r="G470" i="24"/>
  <c r="F470" i="24"/>
  <c r="E470" i="24"/>
  <c r="D470" i="24"/>
  <c r="C470" i="24"/>
  <c r="B470" i="24"/>
  <c r="Y469" i="24"/>
  <c r="X469" i="24"/>
  <c r="W469" i="24"/>
  <c r="V469" i="24"/>
  <c r="U469" i="24"/>
  <c r="T469" i="24"/>
  <c r="S469" i="24"/>
  <c r="R469" i="24"/>
  <c r="Q469" i="24"/>
  <c r="P469" i="24"/>
  <c r="O469" i="24"/>
  <c r="N469" i="24"/>
  <c r="M469" i="24"/>
  <c r="L469" i="24"/>
  <c r="K469" i="24"/>
  <c r="J469" i="24"/>
  <c r="I469" i="24"/>
  <c r="H469" i="24"/>
  <c r="G469" i="24"/>
  <c r="F469" i="24"/>
  <c r="E469" i="24"/>
  <c r="D469" i="24"/>
  <c r="C469" i="24"/>
  <c r="B469" i="24"/>
  <c r="Y468" i="24"/>
  <c r="X468" i="24"/>
  <c r="W468" i="24"/>
  <c r="V468" i="24"/>
  <c r="U468" i="24"/>
  <c r="T468" i="24"/>
  <c r="S468" i="24"/>
  <c r="R468" i="24"/>
  <c r="Q468" i="24"/>
  <c r="P468" i="24"/>
  <c r="O468" i="24"/>
  <c r="N468" i="24"/>
  <c r="M468" i="24"/>
  <c r="L468" i="24"/>
  <c r="K468" i="24"/>
  <c r="J468" i="24"/>
  <c r="I468" i="24"/>
  <c r="H468" i="24"/>
  <c r="G468" i="24"/>
  <c r="F468" i="24"/>
  <c r="E468" i="24"/>
  <c r="D468" i="24"/>
  <c r="C468" i="24"/>
  <c r="B468" i="24"/>
  <c r="Y467" i="24"/>
  <c r="X467" i="24"/>
  <c r="W467" i="24"/>
  <c r="V467" i="24"/>
  <c r="U467" i="24"/>
  <c r="T467" i="24"/>
  <c r="S467" i="24"/>
  <c r="R467" i="24"/>
  <c r="Q467" i="24"/>
  <c r="P467" i="24"/>
  <c r="O467" i="24"/>
  <c r="N467" i="24"/>
  <c r="M467" i="24"/>
  <c r="L467" i="24"/>
  <c r="K467" i="24"/>
  <c r="J467" i="24"/>
  <c r="I467" i="24"/>
  <c r="H467" i="24"/>
  <c r="G467" i="24"/>
  <c r="F467" i="24"/>
  <c r="E467" i="24"/>
  <c r="D467" i="24"/>
  <c r="C467" i="24"/>
  <c r="B467" i="24"/>
  <c r="Y466" i="24"/>
  <c r="X466" i="24"/>
  <c r="W466" i="24"/>
  <c r="V466" i="24"/>
  <c r="U466" i="24"/>
  <c r="T466" i="24"/>
  <c r="S466" i="24"/>
  <c r="R466" i="24"/>
  <c r="Q466" i="24"/>
  <c r="P466" i="24"/>
  <c r="O466" i="24"/>
  <c r="N466" i="24"/>
  <c r="M466" i="24"/>
  <c r="L466" i="24"/>
  <c r="K466" i="24"/>
  <c r="J466" i="24"/>
  <c r="I466" i="24"/>
  <c r="H466" i="24"/>
  <c r="G466" i="24"/>
  <c r="F466" i="24"/>
  <c r="E466" i="24"/>
  <c r="D466" i="24"/>
  <c r="C466" i="24"/>
  <c r="B466" i="24"/>
  <c r="Y465" i="24"/>
  <c r="X465" i="24"/>
  <c r="W465" i="24"/>
  <c r="V465" i="24"/>
  <c r="U465" i="24"/>
  <c r="T465" i="24"/>
  <c r="S465" i="24"/>
  <c r="R465" i="24"/>
  <c r="Q465" i="24"/>
  <c r="P465" i="24"/>
  <c r="O465" i="24"/>
  <c r="N465" i="24"/>
  <c r="M465" i="24"/>
  <c r="L465" i="24"/>
  <c r="K465" i="24"/>
  <c r="J465" i="24"/>
  <c r="I465" i="24"/>
  <c r="H465" i="24"/>
  <c r="G465" i="24"/>
  <c r="F465" i="24"/>
  <c r="E465" i="24"/>
  <c r="D465" i="24"/>
  <c r="C465" i="24"/>
  <c r="B465" i="24"/>
  <c r="Y464" i="24"/>
  <c r="X464" i="24"/>
  <c r="W464" i="24"/>
  <c r="V464" i="24"/>
  <c r="U464" i="24"/>
  <c r="T464" i="24"/>
  <c r="S464" i="24"/>
  <c r="R464" i="24"/>
  <c r="Q464" i="24"/>
  <c r="P464" i="24"/>
  <c r="O464" i="24"/>
  <c r="N464" i="24"/>
  <c r="M464" i="24"/>
  <c r="L464" i="24"/>
  <c r="K464" i="24"/>
  <c r="J464" i="24"/>
  <c r="I464" i="24"/>
  <c r="H464" i="24"/>
  <c r="G464" i="24"/>
  <c r="F464" i="24"/>
  <c r="E464" i="24"/>
  <c r="D464" i="24"/>
  <c r="C464" i="24"/>
  <c r="B464" i="24"/>
  <c r="Y463" i="24"/>
  <c r="X463" i="24"/>
  <c r="W463" i="24"/>
  <c r="V463" i="24"/>
  <c r="U463" i="24"/>
  <c r="T463" i="24"/>
  <c r="S463" i="24"/>
  <c r="R463" i="24"/>
  <c r="Q463" i="24"/>
  <c r="P463" i="24"/>
  <c r="O463" i="24"/>
  <c r="N463" i="24"/>
  <c r="M463" i="24"/>
  <c r="L463" i="24"/>
  <c r="K463" i="24"/>
  <c r="J463" i="24"/>
  <c r="I463" i="24"/>
  <c r="H463" i="24"/>
  <c r="G463" i="24"/>
  <c r="F463" i="24"/>
  <c r="E463" i="24"/>
  <c r="D463" i="24"/>
  <c r="C463" i="24"/>
  <c r="B463" i="24"/>
  <c r="Y462" i="24"/>
  <c r="X462" i="24"/>
  <c r="W462" i="24"/>
  <c r="V462" i="24"/>
  <c r="U462" i="24"/>
  <c r="T462" i="24"/>
  <c r="S462" i="24"/>
  <c r="R462" i="24"/>
  <c r="Q462" i="24"/>
  <c r="P462" i="24"/>
  <c r="O462" i="24"/>
  <c r="N462" i="24"/>
  <c r="M462" i="24"/>
  <c r="L462" i="24"/>
  <c r="K462" i="24"/>
  <c r="J462" i="24"/>
  <c r="I462" i="24"/>
  <c r="H462" i="24"/>
  <c r="G462" i="24"/>
  <c r="F462" i="24"/>
  <c r="E462" i="24"/>
  <c r="D462" i="24"/>
  <c r="C462" i="24"/>
  <c r="B462" i="24"/>
  <c r="Y461" i="24"/>
  <c r="X461" i="24"/>
  <c r="W461" i="24"/>
  <c r="V461" i="24"/>
  <c r="U461" i="24"/>
  <c r="T461" i="24"/>
  <c r="S461" i="24"/>
  <c r="R461" i="24"/>
  <c r="Q461" i="24"/>
  <c r="P461" i="24"/>
  <c r="O461" i="24"/>
  <c r="N461" i="24"/>
  <c r="M461" i="24"/>
  <c r="L461" i="24"/>
  <c r="K461" i="24"/>
  <c r="J461" i="24"/>
  <c r="I461" i="24"/>
  <c r="H461" i="24"/>
  <c r="G461" i="24"/>
  <c r="F461" i="24"/>
  <c r="E461" i="24"/>
  <c r="D461" i="24"/>
  <c r="C461" i="24"/>
  <c r="B461" i="24"/>
  <c r="Y460" i="24"/>
  <c r="X460" i="24"/>
  <c r="W460" i="24"/>
  <c r="V460" i="24"/>
  <c r="U460" i="24"/>
  <c r="T460" i="24"/>
  <c r="S460" i="24"/>
  <c r="R460" i="24"/>
  <c r="Q460" i="24"/>
  <c r="P460" i="24"/>
  <c r="O460" i="24"/>
  <c r="N460" i="24"/>
  <c r="M460" i="24"/>
  <c r="L460" i="24"/>
  <c r="K460" i="24"/>
  <c r="J460" i="24"/>
  <c r="I460" i="24"/>
  <c r="H460" i="24"/>
  <c r="G460" i="24"/>
  <c r="F460" i="24"/>
  <c r="E460" i="24"/>
  <c r="D460" i="24"/>
  <c r="C460" i="24"/>
  <c r="B460" i="24"/>
  <c r="Y459" i="24"/>
  <c r="X459" i="24"/>
  <c r="W459" i="24"/>
  <c r="V459" i="24"/>
  <c r="U459" i="24"/>
  <c r="T459" i="24"/>
  <c r="S459" i="24"/>
  <c r="R459" i="24"/>
  <c r="Q459" i="24"/>
  <c r="P459" i="24"/>
  <c r="O459" i="24"/>
  <c r="N459" i="24"/>
  <c r="M459" i="24"/>
  <c r="L459" i="24"/>
  <c r="K459" i="24"/>
  <c r="J459" i="24"/>
  <c r="I459" i="24"/>
  <c r="H459" i="24"/>
  <c r="G459" i="24"/>
  <c r="F459" i="24"/>
  <c r="E459" i="24"/>
  <c r="D459" i="24"/>
  <c r="C459" i="24"/>
  <c r="B459" i="24"/>
  <c r="Y458" i="24"/>
  <c r="X458" i="24"/>
  <c r="W458" i="24"/>
  <c r="V458" i="24"/>
  <c r="U458" i="24"/>
  <c r="T458" i="24"/>
  <c r="S458" i="24"/>
  <c r="R458" i="24"/>
  <c r="Q458" i="24"/>
  <c r="P458" i="24"/>
  <c r="O458" i="24"/>
  <c r="N458" i="24"/>
  <c r="M458" i="24"/>
  <c r="L458" i="24"/>
  <c r="K458" i="24"/>
  <c r="J458" i="24"/>
  <c r="I458" i="24"/>
  <c r="H458" i="24"/>
  <c r="G458" i="24"/>
  <c r="F458" i="24"/>
  <c r="E458" i="24"/>
  <c r="D458" i="24"/>
  <c r="C458" i="24"/>
  <c r="B458" i="24"/>
  <c r="Y457" i="24"/>
  <c r="X457" i="24"/>
  <c r="W457" i="24"/>
  <c r="V457" i="24"/>
  <c r="U457" i="24"/>
  <c r="T457" i="24"/>
  <c r="S457" i="24"/>
  <c r="R457" i="24"/>
  <c r="Q457" i="24"/>
  <c r="P457" i="24"/>
  <c r="O457" i="24"/>
  <c r="N457" i="24"/>
  <c r="M457" i="24"/>
  <c r="L457" i="24"/>
  <c r="K457" i="24"/>
  <c r="J457" i="24"/>
  <c r="I457" i="24"/>
  <c r="H457" i="24"/>
  <c r="G457" i="24"/>
  <c r="F457" i="24"/>
  <c r="E457" i="24"/>
  <c r="D457" i="24"/>
  <c r="C457" i="24"/>
  <c r="B457" i="24"/>
  <c r="Y456" i="24"/>
  <c r="X456" i="24"/>
  <c r="W456" i="24"/>
  <c r="V456" i="24"/>
  <c r="U456" i="24"/>
  <c r="T456" i="24"/>
  <c r="S456" i="24"/>
  <c r="R456" i="24"/>
  <c r="Q456" i="24"/>
  <c r="P456" i="24"/>
  <c r="O456" i="24"/>
  <c r="N456" i="24"/>
  <c r="M456" i="24"/>
  <c r="L456" i="24"/>
  <c r="K456" i="24"/>
  <c r="J456" i="24"/>
  <c r="I456" i="24"/>
  <c r="H456" i="24"/>
  <c r="G456" i="24"/>
  <c r="F456" i="24"/>
  <c r="E456" i="24"/>
  <c r="D456" i="24"/>
  <c r="C456" i="24"/>
  <c r="B456" i="24"/>
  <c r="Y455" i="24"/>
  <c r="X455" i="24"/>
  <c r="W455" i="24"/>
  <c r="V455" i="24"/>
  <c r="U455" i="24"/>
  <c r="T455" i="24"/>
  <c r="S455" i="24"/>
  <c r="R455" i="24"/>
  <c r="Q455" i="24"/>
  <c r="P455" i="24"/>
  <c r="O455" i="24"/>
  <c r="N455" i="24"/>
  <c r="M455" i="24"/>
  <c r="L455" i="24"/>
  <c r="K455" i="24"/>
  <c r="J455" i="24"/>
  <c r="I455" i="24"/>
  <c r="H455" i="24"/>
  <c r="G455" i="24"/>
  <c r="F455" i="24"/>
  <c r="E455" i="24"/>
  <c r="D455" i="24"/>
  <c r="C455" i="24"/>
  <c r="B455" i="24"/>
  <c r="Y454" i="24"/>
  <c r="X454" i="24"/>
  <c r="W454" i="24"/>
  <c r="V454" i="24"/>
  <c r="U454" i="24"/>
  <c r="T454" i="24"/>
  <c r="S454" i="24"/>
  <c r="R454" i="24"/>
  <c r="Q454" i="24"/>
  <c r="P454" i="24"/>
  <c r="O454" i="24"/>
  <c r="N454" i="24"/>
  <c r="M454" i="24"/>
  <c r="L454" i="24"/>
  <c r="K454" i="24"/>
  <c r="J454" i="24"/>
  <c r="I454" i="24"/>
  <c r="H454" i="24"/>
  <c r="G454" i="24"/>
  <c r="F454" i="24"/>
  <c r="E454" i="24"/>
  <c r="D454" i="24"/>
  <c r="C454" i="24"/>
  <c r="B454" i="24"/>
  <c r="Y453" i="24"/>
  <c r="X453" i="24"/>
  <c r="W453" i="24"/>
  <c r="V453" i="24"/>
  <c r="U453" i="24"/>
  <c r="T453" i="24"/>
  <c r="S453" i="24"/>
  <c r="R453" i="24"/>
  <c r="Q453" i="24"/>
  <c r="P453" i="24"/>
  <c r="O453" i="24"/>
  <c r="N453" i="24"/>
  <c r="M453" i="24"/>
  <c r="L453" i="24"/>
  <c r="K453" i="24"/>
  <c r="J453" i="24"/>
  <c r="I453" i="24"/>
  <c r="H453" i="24"/>
  <c r="G453" i="24"/>
  <c r="F453" i="24"/>
  <c r="E453" i="24"/>
  <c r="D453" i="24"/>
  <c r="C453" i="24"/>
  <c r="B453" i="24"/>
  <c r="Y452" i="24"/>
  <c r="X452" i="24"/>
  <c r="W452" i="24"/>
  <c r="V452" i="24"/>
  <c r="U452" i="24"/>
  <c r="T452" i="24"/>
  <c r="S452" i="24"/>
  <c r="R452" i="24"/>
  <c r="Q452" i="24"/>
  <c r="P452" i="24"/>
  <c r="O452" i="24"/>
  <c r="N452" i="24"/>
  <c r="M452" i="24"/>
  <c r="L452" i="24"/>
  <c r="K452" i="24"/>
  <c r="J452" i="24"/>
  <c r="I452" i="24"/>
  <c r="H452" i="24"/>
  <c r="G452" i="24"/>
  <c r="F452" i="24"/>
  <c r="E452" i="24"/>
  <c r="D452" i="24"/>
  <c r="C452" i="24"/>
  <c r="B452" i="24"/>
  <c r="Y451" i="24"/>
  <c r="X451" i="24"/>
  <c r="W451" i="24"/>
  <c r="V451" i="24"/>
  <c r="U451" i="24"/>
  <c r="T451" i="24"/>
  <c r="S451" i="24"/>
  <c r="R451" i="24"/>
  <c r="Q451" i="24"/>
  <c r="P451" i="24"/>
  <c r="O451" i="24"/>
  <c r="N451" i="24"/>
  <c r="M451" i="24"/>
  <c r="L451" i="24"/>
  <c r="K451" i="24"/>
  <c r="J451" i="24"/>
  <c r="I451" i="24"/>
  <c r="H451" i="24"/>
  <c r="G451" i="24"/>
  <c r="F451" i="24"/>
  <c r="E451" i="24"/>
  <c r="D451" i="24"/>
  <c r="C451" i="24"/>
  <c r="B451" i="24"/>
  <c r="Y450" i="24"/>
  <c r="X450" i="24"/>
  <c r="W450" i="24"/>
  <c r="V450" i="24"/>
  <c r="U450" i="24"/>
  <c r="T450" i="24"/>
  <c r="S450" i="24"/>
  <c r="R450" i="24"/>
  <c r="Q450" i="24"/>
  <c r="P450" i="24"/>
  <c r="O450" i="24"/>
  <c r="N450" i="24"/>
  <c r="M450" i="24"/>
  <c r="L450" i="24"/>
  <c r="K450" i="24"/>
  <c r="J450" i="24"/>
  <c r="I450" i="24"/>
  <c r="H450" i="24"/>
  <c r="G450" i="24"/>
  <c r="F450" i="24"/>
  <c r="E450" i="24"/>
  <c r="D450" i="24"/>
  <c r="C450" i="24"/>
  <c r="B450" i="24"/>
  <c r="Y449" i="24"/>
  <c r="X449" i="24"/>
  <c r="W449" i="24"/>
  <c r="V449" i="24"/>
  <c r="U449" i="24"/>
  <c r="T449" i="24"/>
  <c r="S449" i="24"/>
  <c r="R449" i="24"/>
  <c r="Q449" i="24"/>
  <c r="P449" i="24"/>
  <c r="O449" i="24"/>
  <c r="N449" i="24"/>
  <c r="M449" i="24"/>
  <c r="L449" i="24"/>
  <c r="K449" i="24"/>
  <c r="J449" i="24"/>
  <c r="I449" i="24"/>
  <c r="H449" i="24"/>
  <c r="G449" i="24"/>
  <c r="F449" i="24"/>
  <c r="E449" i="24"/>
  <c r="D449" i="24"/>
  <c r="C449" i="24"/>
  <c r="B449" i="24"/>
  <c r="Y448" i="24"/>
  <c r="X448" i="24"/>
  <c r="W448" i="24"/>
  <c r="V448" i="24"/>
  <c r="U448" i="24"/>
  <c r="T448" i="24"/>
  <c r="S448" i="24"/>
  <c r="R448" i="24"/>
  <c r="Q448" i="24"/>
  <c r="P448" i="24"/>
  <c r="O448" i="24"/>
  <c r="N448" i="24"/>
  <c r="M448" i="24"/>
  <c r="L448" i="24"/>
  <c r="K448" i="24"/>
  <c r="J448" i="24"/>
  <c r="I448" i="24"/>
  <c r="H448" i="24"/>
  <c r="G448" i="24"/>
  <c r="F448" i="24"/>
  <c r="E448" i="24"/>
  <c r="D448" i="24"/>
  <c r="C448" i="24"/>
  <c r="B448" i="24"/>
  <c r="Y447" i="24"/>
  <c r="X447" i="24"/>
  <c r="W447" i="24"/>
  <c r="V447" i="24"/>
  <c r="U447" i="24"/>
  <c r="T447" i="24"/>
  <c r="S447" i="24"/>
  <c r="R447" i="24"/>
  <c r="Q447" i="24"/>
  <c r="P447" i="24"/>
  <c r="O447" i="24"/>
  <c r="N447" i="24"/>
  <c r="M447" i="24"/>
  <c r="L447" i="24"/>
  <c r="K447" i="24"/>
  <c r="J447" i="24"/>
  <c r="I447" i="24"/>
  <c r="H447" i="24"/>
  <c r="G447" i="24"/>
  <c r="F447" i="24"/>
  <c r="E447" i="24"/>
  <c r="D447" i="24"/>
  <c r="C447" i="24"/>
  <c r="B447" i="24"/>
  <c r="Y446" i="24"/>
  <c r="X446" i="24"/>
  <c r="W446" i="24"/>
  <c r="V446" i="24"/>
  <c r="U446" i="24"/>
  <c r="T446" i="24"/>
  <c r="S446" i="24"/>
  <c r="R446" i="24"/>
  <c r="Q446" i="24"/>
  <c r="P446" i="24"/>
  <c r="O446" i="24"/>
  <c r="N446" i="24"/>
  <c r="M446" i="24"/>
  <c r="L446" i="24"/>
  <c r="K446" i="24"/>
  <c r="J446" i="24"/>
  <c r="I446" i="24"/>
  <c r="H446" i="24"/>
  <c r="G446" i="24"/>
  <c r="F446" i="24"/>
  <c r="E446" i="24"/>
  <c r="D446" i="24"/>
  <c r="C446" i="24"/>
  <c r="B446" i="24"/>
  <c r="Y445" i="24"/>
  <c r="X445" i="24"/>
  <c r="W445" i="24"/>
  <c r="V445" i="24"/>
  <c r="U445" i="24"/>
  <c r="T445" i="24"/>
  <c r="S445" i="24"/>
  <c r="R445" i="24"/>
  <c r="Q445" i="24"/>
  <c r="P445" i="24"/>
  <c r="O445" i="24"/>
  <c r="N445" i="24"/>
  <c r="M445" i="24"/>
  <c r="L445" i="24"/>
  <c r="K445" i="24"/>
  <c r="J445" i="24"/>
  <c r="I445" i="24"/>
  <c r="H445" i="24"/>
  <c r="G445" i="24"/>
  <c r="F445" i="24"/>
  <c r="E445" i="24"/>
  <c r="D445" i="24"/>
  <c r="C445" i="24"/>
  <c r="B445" i="24"/>
  <c r="Y444" i="24"/>
  <c r="X444" i="24"/>
  <c r="W444" i="24"/>
  <c r="V444" i="24"/>
  <c r="U444" i="24"/>
  <c r="T444" i="24"/>
  <c r="S444" i="24"/>
  <c r="R444" i="24"/>
  <c r="Q444" i="24"/>
  <c r="P444" i="24"/>
  <c r="O444" i="24"/>
  <c r="N444" i="24"/>
  <c r="M444" i="24"/>
  <c r="L444" i="24"/>
  <c r="K444" i="24"/>
  <c r="J444" i="24"/>
  <c r="I444" i="24"/>
  <c r="H444" i="24"/>
  <c r="G444" i="24"/>
  <c r="F444" i="24"/>
  <c r="E444" i="24"/>
  <c r="D444" i="24"/>
  <c r="C444" i="24"/>
  <c r="B444" i="24"/>
  <c r="Y443" i="24"/>
  <c r="X443" i="24"/>
  <c r="W443" i="24"/>
  <c r="V443" i="24"/>
  <c r="U443" i="24"/>
  <c r="T443" i="24"/>
  <c r="S443" i="24"/>
  <c r="R443" i="24"/>
  <c r="Q443" i="24"/>
  <c r="P443" i="24"/>
  <c r="O443" i="24"/>
  <c r="N443" i="24"/>
  <c r="M443" i="24"/>
  <c r="L443" i="24"/>
  <c r="K443" i="24"/>
  <c r="J443" i="24"/>
  <c r="I443" i="24"/>
  <c r="H443" i="24"/>
  <c r="G443" i="24"/>
  <c r="F443" i="24"/>
  <c r="E443" i="24"/>
  <c r="D443" i="24"/>
  <c r="C443" i="24"/>
  <c r="B443" i="24"/>
  <c r="Y442" i="24"/>
  <c r="X442" i="24"/>
  <c r="W442" i="24"/>
  <c r="V442" i="24"/>
  <c r="U442" i="24"/>
  <c r="T442" i="24"/>
  <c r="S442" i="24"/>
  <c r="R442" i="24"/>
  <c r="Q442" i="24"/>
  <c r="P442" i="24"/>
  <c r="O442" i="24"/>
  <c r="N442" i="24"/>
  <c r="M442" i="24"/>
  <c r="L442" i="24"/>
  <c r="K442" i="24"/>
  <c r="J442" i="24"/>
  <c r="I442" i="24"/>
  <c r="H442" i="24"/>
  <c r="G442" i="24"/>
  <c r="F442" i="24"/>
  <c r="E442" i="24"/>
  <c r="D442" i="24"/>
  <c r="C442" i="24"/>
  <c r="B442" i="24"/>
  <c r="Y441" i="24"/>
  <c r="X441" i="24"/>
  <c r="W441" i="24"/>
  <c r="V441" i="24"/>
  <c r="U441" i="24"/>
  <c r="T441" i="24"/>
  <c r="S441" i="24"/>
  <c r="R441" i="24"/>
  <c r="Q441" i="24"/>
  <c r="P441" i="24"/>
  <c r="O441" i="24"/>
  <c r="N441" i="24"/>
  <c r="M441" i="24"/>
  <c r="L441" i="24"/>
  <c r="K441" i="24"/>
  <c r="J441" i="24"/>
  <c r="I441" i="24"/>
  <c r="H441" i="24"/>
  <c r="G441" i="24"/>
  <c r="F441" i="24"/>
  <c r="E441" i="24"/>
  <c r="D441" i="24"/>
  <c r="C441" i="24"/>
  <c r="B441" i="24"/>
  <c r="Y440" i="24"/>
  <c r="X440" i="24"/>
  <c r="W440" i="24"/>
  <c r="V440" i="24"/>
  <c r="U440" i="24"/>
  <c r="T440" i="24"/>
  <c r="S440" i="24"/>
  <c r="R440" i="24"/>
  <c r="Q440" i="24"/>
  <c r="P440" i="24"/>
  <c r="O440" i="24"/>
  <c r="N440" i="24"/>
  <c r="M440" i="24"/>
  <c r="L440" i="24"/>
  <c r="K440" i="24"/>
  <c r="J440" i="24"/>
  <c r="I440" i="24"/>
  <c r="H440" i="24"/>
  <c r="G440" i="24"/>
  <c r="F440" i="24"/>
  <c r="E440" i="24"/>
  <c r="D440" i="24"/>
  <c r="C440" i="24"/>
  <c r="B440" i="24"/>
  <c r="Y439" i="24"/>
  <c r="X439" i="24"/>
  <c r="W439" i="24"/>
  <c r="V439" i="24"/>
  <c r="U439" i="24"/>
  <c r="T439" i="24"/>
  <c r="S439" i="24"/>
  <c r="R439" i="24"/>
  <c r="Q439" i="24"/>
  <c r="P439" i="24"/>
  <c r="O439" i="24"/>
  <c r="N439" i="24"/>
  <c r="M439" i="24"/>
  <c r="L439" i="24"/>
  <c r="K439" i="24"/>
  <c r="J439" i="24"/>
  <c r="I439" i="24"/>
  <c r="H439" i="24"/>
  <c r="G439" i="24"/>
  <c r="F439" i="24"/>
  <c r="E439" i="24"/>
  <c r="D439" i="24"/>
  <c r="C439" i="24"/>
  <c r="B439" i="24"/>
  <c r="Y438" i="24"/>
  <c r="X438" i="24"/>
  <c r="W438" i="24"/>
  <c r="V438" i="24"/>
  <c r="U438" i="24"/>
  <c r="T438" i="24"/>
  <c r="S438" i="24"/>
  <c r="R438" i="24"/>
  <c r="Q438" i="24"/>
  <c r="P438" i="24"/>
  <c r="O438" i="24"/>
  <c r="N438" i="24"/>
  <c r="M438" i="24"/>
  <c r="L438" i="24"/>
  <c r="K438" i="24"/>
  <c r="J438" i="24"/>
  <c r="I438" i="24"/>
  <c r="H438" i="24"/>
  <c r="G438" i="24"/>
  <c r="F438" i="24"/>
  <c r="E438" i="24"/>
  <c r="D438" i="24"/>
  <c r="C438" i="24"/>
  <c r="B438" i="24"/>
  <c r="Y437" i="24"/>
  <c r="X437" i="24"/>
  <c r="W437" i="24"/>
  <c r="V437" i="24"/>
  <c r="U437" i="24"/>
  <c r="T437" i="24"/>
  <c r="S437" i="24"/>
  <c r="R437" i="24"/>
  <c r="Q437" i="24"/>
  <c r="P437" i="24"/>
  <c r="O437" i="24"/>
  <c r="N437" i="24"/>
  <c r="M437" i="24"/>
  <c r="L437" i="24"/>
  <c r="K437" i="24"/>
  <c r="J437" i="24"/>
  <c r="I437" i="24"/>
  <c r="H437" i="24"/>
  <c r="G437" i="24"/>
  <c r="F437" i="24"/>
  <c r="E437" i="24"/>
  <c r="D437" i="24"/>
  <c r="C437" i="24"/>
  <c r="B437" i="24"/>
  <c r="Y436" i="24"/>
  <c r="X436" i="24"/>
  <c r="W436" i="24"/>
  <c r="V436" i="24"/>
  <c r="U436" i="24"/>
  <c r="T436" i="24"/>
  <c r="S436" i="24"/>
  <c r="R436" i="24"/>
  <c r="Q436" i="24"/>
  <c r="P436" i="24"/>
  <c r="O436" i="24"/>
  <c r="N436" i="24"/>
  <c r="M436" i="24"/>
  <c r="L436" i="24"/>
  <c r="K436" i="24"/>
  <c r="J436" i="24"/>
  <c r="I436" i="24"/>
  <c r="H436" i="24"/>
  <c r="G436" i="24"/>
  <c r="F436" i="24"/>
  <c r="E436" i="24"/>
  <c r="D436" i="24"/>
  <c r="C436" i="24"/>
  <c r="B436" i="24"/>
  <c r="Y435" i="24"/>
  <c r="X435" i="24"/>
  <c r="W435" i="24"/>
  <c r="V435" i="24"/>
  <c r="U435" i="24"/>
  <c r="T435" i="24"/>
  <c r="S435" i="24"/>
  <c r="R435" i="24"/>
  <c r="Q435" i="24"/>
  <c r="P435" i="24"/>
  <c r="O435" i="24"/>
  <c r="N435" i="24"/>
  <c r="M435" i="24"/>
  <c r="L435" i="24"/>
  <c r="K435" i="24"/>
  <c r="J435" i="24"/>
  <c r="I435" i="24"/>
  <c r="H435" i="24"/>
  <c r="G435" i="24"/>
  <c r="F435" i="24"/>
  <c r="E435" i="24"/>
  <c r="D435" i="24"/>
  <c r="C435" i="24"/>
  <c r="B435" i="24"/>
  <c r="Y434" i="24"/>
  <c r="X434" i="24"/>
  <c r="W434" i="24"/>
  <c r="V434" i="24"/>
  <c r="U434" i="24"/>
  <c r="T434" i="24"/>
  <c r="S434" i="24"/>
  <c r="R434" i="24"/>
  <c r="Q434" i="24"/>
  <c r="P434" i="24"/>
  <c r="O434" i="24"/>
  <c r="N434" i="24"/>
  <c r="M434" i="24"/>
  <c r="L434" i="24"/>
  <c r="K434" i="24"/>
  <c r="J434" i="24"/>
  <c r="I434" i="24"/>
  <c r="H434" i="24"/>
  <c r="G434" i="24"/>
  <c r="F434" i="24"/>
  <c r="E434" i="24"/>
  <c r="D434" i="24"/>
  <c r="C434" i="24"/>
  <c r="B434" i="24"/>
  <c r="Y433" i="24"/>
  <c r="X433" i="24"/>
  <c r="W433" i="24"/>
  <c r="V433" i="24"/>
  <c r="U433" i="24"/>
  <c r="T433" i="24"/>
  <c r="S433" i="24"/>
  <c r="R433" i="24"/>
  <c r="Q433" i="24"/>
  <c r="P433" i="24"/>
  <c r="O433" i="24"/>
  <c r="N433" i="24"/>
  <c r="M433" i="24"/>
  <c r="L433" i="24"/>
  <c r="K433" i="24"/>
  <c r="J433" i="24"/>
  <c r="I433" i="24"/>
  <c r="H433" i="24"/>
  <c r="G433" i="24"/>
  <c r="F433" i="24"/>
  <c r="E433" i="24"/>
  <c r="D433" i="24"/>
  <c r="C433" i="24"/>
  <c r="B433" i="24"/>
  <c r="Y432" i="24"/>
  <c r="X432" i="24"/>
  <c r="W432" i="24"/>
  <c r="V432" i="24"/>
  <c r="U432" i="24"/>
  <c r="T432" i="24"/>
  <c r="S432" i="24"/>
  <c r="R432" i="24"/>
  <c r="Q432" i="24"/>
  <c r="P432" i="24"/>
  <c r="O432" i="24"/>
  <c r="N432" i="24"/>
  <c r="M432" i="24"/>
  <c r="L432" i="24"/>
  <c r="K432" i="24"/>
  <c r="J432" i="24"/>
  <c r="I432" i="24"/>
  <c r="H432" i="24"/>
  <c r="G432" i="24"/>
  <c r="F432" i="24"/>
  <c r="E432" i="24"/>
  <c r="D432" i="24"/>
  <c r="C432" i="24"/>
  <c r="B432" i="24"/>
  <c r="Y431" i="24"/>
  <c r="X431" i="24"/>
  <c r="W431" i="24"/>
  <c r="V431" i="24"/>
  <c r="U431" i="24"/>
  <c r="T431" i="24"/>
  <c r="S431" i="24"/>
  <c r="R431" i="24"/>
  <c r="Q431" i="24"/>
  <c r="P431" i="24"/>
  <c r="O431" i="24"/>
  <c r="N431" i="24"/>
  <c r="M431" i="24"/>
  <c r="L431" i="24"/>
  <c r="K431" i="24"/>
  <c r="J431" i="24"/>
  <c r="I431" i="24"/>
  <c r="H431" i="24"/>
  <c r="G431" i="24"/>
  <c r="F431" i="24"/>
  <c r="E431" i="24"/>
  <c r="D431" i="24"/>
  <c r="C431" i="24"/>
  <c r="B431" i="24"/>
  <c r="Y430" i="24"/>
  <c r="X430" i="24"/>
  <c r="W430" i="24"/>
  <c r="V430" i="24"/>
  <c r="U430" i="24"/>
  <c r="T430" i="24"/>
  <c r="S430" i="24"/>
  <c r="R430" i="24"/>
  <c r="Q430" i="24"/>
  <c r="P430" i="24"/>
  <c r="O430" i="24"/>
  <c r="N430" i="24"/>
  <c r="M430" i="24"/>
  <c r="L430" i="24"/>
  <c r="K430" i="24"/>
  <c r="J430" i="24"/>
  <c r="I430" i="24"/>
  <c r="H430" i="24"/>
  <c r="G430" i="24"/>
  <c r="F430" i="24"/>
  <c r="E430" i="24"/>
  <c r="D430" i="24"/>
  <c r="C430" i="24"/>
  <c r="B430" i="24"/>
  <c r="Y429" i="24"/>
  <c r="X429" i="24"/>
  <c r="W429" i="24"/>
  <c r="V429" i="24"/>
  <c r="U429" i="24"/>
  <c r="T429" i="24"/>
  <c r="S429" i="24"/>
  <c r="R429" i="24"/>
  <c r="Q429" i="24"/>
  <c r="P429" i="24"/>
  <c r="O429" i="24"/>
  <c r="N429" i="24"/>
  <c r="M429" i="24"/>
  <c r="L429" i="24"/>
  <c r="K429" i="24"/>
  <c r="J429" i="24"/>
  <c r="I429" i="24"/>
  <c r="H429" i="24"/>
  <c r="G429" i="24"/>
  <c r="F429" i="24"/>
  <c r="E429" i="24"/>
  <c r="D429" i="24"/>
  <c r="C429" i="24"/>
  <c r="B429" i="24"/>
  <c r="Y428" i="24"/>
  <c r="X428" i="24"/>
  <c r="W428" i="24"/>
  <c r="V428" i="24"/>
  <c r="U428" i="24"/>
  <c r="T428" i="24"/>
  <c r="S428" i="24"/>
  <c r="R428" i="24"/>
  <c r="Q428" i="24"/>
  <c r="P428" i="24"/>
  <c r="O428" i="24"/>
  <c r="N428" i="24"/>
  <c r="M428" i="24"/>
  <c r="L428" i="24"/>
  <c r="K428" i="24"/>
  <c r="J428" i="24"/>
  <c r="I428" i="24"/>
  <c r="H428" i="24"/>
  <c r="G428" i="24"/>
  <c r="F428" i="24"/>
  <c r="E428" i="24"/>
  <c r="D428" i="24"/>
  <c r="C428" i="24"/>
  <c r="B428" i="24"/>
  <c r="Y427" i="24"/>
  <c r="X427" i="24"/>
  <c r="W427" i="24"/>
  <c r="V427" i="24"/>
  <c r="U427" i="24"/>
  <c r="T427" i="24"/>
  <c r="S427" i="24"/>
  <c r="R427" i="24"/>
  <c r="Q427" i="24"/>
  <c r="P427" i="24"/>
  <c r="O427" i="24"/>
  <c r="N427" i="24"/>
  <c r="M427" i="24"/>
  <c r="L427" i="24"/>
  <c r="K427" i="24"/>
  <c r="J427" i="24"/>
  <c r="I427" i="24"/>
  <c r="H427" i="24"/>
  <c r="G427" i="24"/>
  <c r="F427" i="24"/>
  <c r="E427" i="24"/>
  <c r="D427" i="24"/>
  <c r="C427" i="24"/>
  <c r="B427" i="24"/>
  <c r="Y426" i="24"/>
  <c r="X426" i="24"/>
  <c r="W426" i="24"/>
  <c r="V426" i="24"/>
  <c r="U426" i="24"/>
  <c r="T426" i="24"/>
  <c r="S426" i="24"/>
  <c r="R426" i="24"/>
  <c r="Q426" i="24"/>
  <c r="P426" i="24"/>
  <c r="O426" i="24"/>
  <c r="N426" i="24"/>
  <c r="M426" i="24"/>
  <c r="L426" i="24"/>
  <c r="K426" i="24"/>
  <c r="J426" i="24"/>
  <c r="I426" i="24"/>
  <c r="H426" i="24"/>
  <c r="G426" i="24"/>
  <c r="F426" i="24"/>
  <c r="E426" i="24"/>
  <c r="D426" i="24"/>
  <c r="C426" i="24"/>
  <c r="B426" i="24"/>
  <c r="Y425" i="24"/>
  <c r="X425" i="24"/>
  <c r="W425" i="24"/>
  <c r="V425" i="24"/>
  <c r="U425" i="24"/>
  <c r="T425" i="24"/>
  <c r="S425" i="24"/>
  <c r="R425" i="24"/>
  <c r="Q425" i="24"/>
  <c r="P425" i="24"/>
  <c r="O425" i="24"/>
  <c r="N425" i="24"/>
  <c r="M425" i="24"/>
  <c r="L425" i="24"/>
  <c r="K425" i="24"/>
  <c r="J425" i="24"/>
  <c r="I425" i="24"/>
  <c r="H425" i="24"/>
  <c r="G425" i="24"/>
  <c r="F425" i="24"/>
  <c r="E425" i="24"/>
  <c r="D425" i="24"/>
  <c r="C425" i="24"/>
  <c r="B425" i="24"/>
  <c r="Y424" i="24"/>
  <c r="X424" i="24"/>
  <c r="W424" i="24"/>
  <c r="V424" i="24"/>
  <c r="U424" i="24"/>
  <c r="T424" i="24"/>
  <c r="S424" i="24"/>
  <c r="R424" i="24"/>
  <c r="Q424" i="24"/>
  <c r="P424" i="24"/>
  <c r="O424" i="24"/>
  <c r="N424" i="24"/>
  <c r="M424" i="24"/>
  <c r="L424" i="24"/>
  <c r="K424" i="24"/>
  <c r="J424" i="24"/>
  <c r="I424" i="24"/>
  <c r="H424" i="24"/>
  <c r="G424" i="24"/>
  <c r="F424" i="24"/>
  <c r="E424" i="24"/>
  <c r="D424" i="24"/>
  <c r="C424" i="24"/>
  <c r="B424" i="24"/>
  <c r="Y423" i="24"/>
  <c r="X423" i="24"/>
  <c r="W423" i="24"/>
  <c r="V423" i="24"/>
  <c r="U423" i="24"/>
  <c r="T423" i="24"/>
  <c r="S423" i="24"/>
  <c r="R423" i="24"/>
  <c r="Q423" i="24"/>
  <c r="P423" i="24"/>
  <c r="O423" i="24"/>
  <c r="N423" i="24"/>
  <c r="M423" i="24"/>
  <c r="L423" i="24"/>
  <c r="K423" i="24"/>
  <c r="J423" i="24"/>
  <c r="I423" i="24"/>
  <c r="H423" i="24"/>
  <c r="G423" i="24"/>
  <c r="F423" i="24"/>
  <c r="E423" i="24"/>
  <c r="D423" i="24"/>
  <c r="C423" i="24"/>
  <c r="B423" i="24"/>
  <c r="Y422" i="24"/>
  <c r="X422" i="24"/>
  <c r="W422" i="24"/>
  <c r="V422" i="24"/>
  <c r="U422" i="24"/>
  <c r="T422" i="24"/>
  <c r="S422" i="24"/>
  <c r="R422" i="24"/>
  <c r="Q422" i="24"/>
  <c r="P422" i="24"/>
  <c r="O422" i="24"/>
  <c r="N422" i="24"/>
  <c r="M422" i="24"/>
  <c r="L422" i="24"/>
  <c r="K422" i="24"/>
  <c r="J422" i="24"/>
  <c r="I422" i="24"/>
  <c r="H422" i="24"/>
  <c r="G422" i="24"/>
  <c r="F422" i="24"/>
  <c r="E422" i="24"/>
  <c r="D422" i="24"/>
  <c r="C422" i="24"/>
  <c r="B422" i="24"/>
  <c r="Y421" i="24"/>
  <c r="X421" i="24"/>
  <c r="W421" i="24"/>
  <c r="V421" i="24"/>
  <c r="U421" i="24"/>
  <c r="T421" i="24"/>
  <c r="S421" i="24"/>
  <c r="R421" i="24"/>
  <c r="Q421" i="24"/>
  <c r="P421" i="24"/>
  <c r="O421" i="24"/>
  <c r="N421" i="24"/>
  <c r="M421" i="24"/>
  <c r="L421" i="24"/>
  <c r="K421" i="24"/>
  <c r="J421" i="24"/>
  <c r="I421" i="24"/>
  <c r="H421" i="24"/>
  <c r="G421" i="24"/>
  <c r="F421" i="24"/>
  <c r="E421" i="24"/>
  <c r="D421" i="24"/>
  <c r="C421" i="24"/>
  <c r="B421" i="24"/>
  <c r="Y420" i="24"/>
  <c r="X420" i="24"/>
  <c r="W420" i="24"/>
  <c r="V420" i="24"/>
  <c r="U420" i="24"/>
  <c r="T420" i="24"/>
  <c r="S420" i="24"/>
  <c r="R420" i="24"/>
  <c r="Q420" i="24"/>
  <c r="P420" i="24"/>
  <c r="O420" i="24"/>
  <c r="N420" i="24"/>
  <c r="M420" i="24"/>
  <c r="L420" i="24"/>
  <c r="K420" i="24"/>
  <c r="J420" i="24"/>
  <c r="I420" i="24"/>
  <c r="H420" i="24"/>
  <c r="G420" i="24"/>
  <c r="F420" i="24"/>
  <c r="E420" i="24"/>
  <c r="D420" i="24"/>
  <c r="C420" i="24"/>
  <c r="B420" i="24"/>
  <c r="Y419" i="24"/>
  <c r="X419" i="24"/>
  <c r="W419" i="24"/>
  <c r="V419" i="24"/>
  <c r="U419" i="24"/>
  <c r="T419" i="24"/>
  <c r="S419" i="24"/>
  <c r="R419" i="24"/>
  <c r="Q419" i="24"/>
  <c r="P419" i="24"/>
  <c r="O419" i="24"/>
  <c r="N419" i="24"/>
  <c r="M419" i="24"/>
  <c r="L419" i="24"/>
  <c r="K419" i="24"/>
  <c r="J419" i="24"/>
  <c r="I419" i="24"/>
  <c r="H419" i="24"/>
  <c r="G419" i="24"/>
  <c r="F419" i="24"/>
  <c r="E419" i="24"/>
  <c r="D419" i="24"/>
  <c r="C419" i="24"/>
  <c r="B419" i="24"/>
  <c r="Y418" i="24"/>
  <c r="X418" i="24"/>
  <c r="W418" i="24"/>
  <c r="V418" i="24"/>
  <c r="U418" i="24"/>
  <c r="T418" i="24"/>
  <c r="S418" i="24"/>
  <c r="R418" i="24"/>
  <c r="Q418" i="24"/>
  <c r="P418" i="24"/>
  <c r="O418" i="24"/>
  <c r="N418" i="24"/>
  <c r="M418" i="24"/>
  <c r="L418" i="24"/>
  <c r="K418" i="24"/>
  <c r="J418" i="24"/>
  <c r="I418" i="24"/>
  <c r="H418" i="24"/>
  <c r="G418" i="24"/>
  <c r="F418" i="24"/>
  <c r="E418" i="24"/>
  <c r="D418" i="24"/>
  <c r="C418" i="24"/>
  <c r="B418" i="24"/>
  <c r="Y417" i="24"/>
  <c r="X417" i="24"/>
  <c r="W417" i="24"/>
  <c r="V417" i="24"/>
  <c r="U417" i="24"/>
  <c r="T417" i="24"/>
  <c r="S417" i="24"/>
  <c r="R417" i="24"/>
  <c r="Q417" i="24"/>
  <c r="P417" i="24"/>
  <c r="O417" i="24"/>
  <c r="N417" i="24"/>
  <c r="M417" i="24"/>
  <c r="L417" i="24"/>
  <c r="K417" i="24"/>
  <c r="J417" i="24"/>
  <c r="I417" i="24"/>
  <c r="H417" i="24"/>
  <c r="G417" i="24"/>
  <c r="F417" i="24"/>
  <c r="E417" i="24"/>
  <c r="D417" i="24"/>
  <c r="C417" i="24"/>
  <c r="B417" i="24"/>
  <c r="Y416" i="24"/>
  <c r="X416" i="24"/>
  <c r="W416" i="24"/>
  <c r="V416" i="24"/>
  <c r="U416" i="24"/>
  <c r="T416" i="24"/>
  <c r="S416" i="24"/>
  <c r="R416" i="24"/>
  <c r="Q416" i="24"/>
  <c r="P416" i="24"/>
  <c r="O416" i="24"/>
  <c r="N416" i="24"/>
  <c r="M416" i="24"/>
  <c r="L416" i="24"/>
  <c r="K416" i="24"/>
  <c r="J416" i="24"/>
  <c r="I416" i="24"/>
  <c r="H416" i="24"/>
  <c r="G416" i="24"/>
  <c r="F416" i="24"/>
  <c r="E416" i="24"/>
  <c r="D416" i="24"/>
  <c r="C416" i="24"/>
  <c r="B416" i="24"/>
  <c r="Y415" i="24"/>
  <c r="X415" i="24"/>
  <c r="W415" i="24"/>
  <c r="V415" i="24"/>
  <c r="U415" i="24"/>
  <c r="T415" i="24"/>
  <c r="S415" i="24"/>
  <c r="R415" i="24"/>
  <c r="Q415" i="24"/>
  <c r="P415" i="24"/>
  <c r="O415" i="24"/>
  <c r="N415" i="24"/>
  <c r="M415" i="24"/>
  <c r="L415" i="24"/>
  <c r="K415" i="24"/>
  <c r="J415" i="24"/>
  <c r="I415" i="24"/>
  <c r="H415" i="24"/>
  <c r="G415" i="24"/>
  <c r="F415" i="24"/>
  <c r="E415" i="24"/>
  <c r="D415" i="24"/>
  <c r="C415" i="24"/>
  <c r="B415" i="24"/>
  <c r="Y414" i="24"/>
  <c r="X414" i="24"/>
  <c r="W414" i="24"/>
  <c r="V414" i="24"/>
  <c r="U414" i="24"/>
  <c r="T414" i="24"/>
  <c r="S414" i="24"/>
  <c r="R414" i="24"/>
  <c r="Q414" i="24"/>
  <c r="P414" i="24"/>
  <c r="O414" i="24"/>
  <c r="N414" i="24"/>
  <c r="M414" i="24"/>
  <c r="L414" i="24"/>
  <c r="K414" i="24"/>
  <c r="J414" i="24"/>
  <c r="I414" i="24"/>
  <c r="H414" i="24"/>
  <c r="G414" i="24"/>
  <c r="F414" i="24"/>
  <c r="E414" i="24"/>
  <c r="D414" i="24"/>
  <c r="C414" i="24"/>
  <c r="B414" i="24"/>
  <c r="Y413" i="24"/>
  <c r="X413" i="24"/>
  <c r="W413" i="24"/>
  <c r="V413" i="24"/>
  <c r="U413" i="24"/>
  <c r="T413" i="24"/>
  <c r="S413" i="24"/>
  <c r="R413" i="24"/>
  <c r="Q413" i="24"/>
  <c r="P413" i="24"/>
  <c r="O413" i="24"/>
  <c r="N413" i="24"/>
  <c r="M413" i="24"/>
  <c r="L413" i="24"/>
  <c r="K413" i="24"/>
  <c r="J413" i="24"/>
  <c r="I413" i="24"/>
  <c r="H413" i="24"/>
  <c r="G413" i="24"/>
  <c r="F413" i="24"/>
  <c r="E413" i="24"/>
  <c r="D413" i="24"/>
  <c r="C413" i="24"/>
  <c r="B413" i="24"/>
  <c r="Y412" i="24"/>
  <c r="X412" i="24"/>
  <c r="W412" i="24"/>
  <c r="V412" i="24"/>
  <c r="U412" i="24"/>
  <c r="T412" i="24"/>
  <c r="S412" i="24"/>
  <c r="R412" i="24"/>
  <c r="Q412" i="24"/>
  <c r="P412" i="24"/>
  <c r="O412" i="24"/>
  <c r="N412" i="24"/>
  <c r="M412" i="24"/>
  <c r="L412" i="24"/>
  <c r="K412" i="24"/>
  <c r="J412" i="24"/>
  <c r="I412" i="24"/>
  <c r="H412" i="24"/>
  <c r="G412" i="24"/>
  <c r="F412" i="24"/>
  <c r="E412" i="24"/>
  <c r="D412" i="24"/>
  <c r="C412" i="24"/>
  <c r="B412" i="24"/>
  <c r="Y411" i="24"/>
  <c r="X411" i="24"/>
  <c r="W411" i="24"/>
  <c r="V411" i="24"/>
  <c r="U411" i="24"/>
  <c r="T411" i="24"/>
  <c r="S411" i="24"/>
  <c r="R411" i="24"/>
  <c r="Q411" i="24"/>
  <c r="P411" i="24"/>
  <c r="O411" i="24"/>
  <c r="N411" i="24"/>
  <c r="M411" i="24"/>
  <c r="L411" i="24"/>
  <c r="K411" i="24"/>
  <c r="J411" i="24"/>
  <c r="I411" i="24"/>
  <c r="H411" i="24"/>
  <c r="G411" i="24"/>
  <c r="F411" i="24"/>
  <c r="E411" i="24"/>
  <c r="D411" i="24"/>
  <c r="C411" i="24"/>
  <c r="B411" i="24"/>
  <c r="Y410" i="24"/>
  <c r="X410" i="24"/>
  <c r="W410" i="24"/>
  <c r="V410" i="24"/>
  <c r="U410" i="24"/>
  <c r="T410" i="24"/>
  <c r="S410" i="24"/>
  <c r="R410" i="24"/>
  <c r="Q410" i="24"/>
  <c r="P410" i="24"/>
  <c r="O410" i="24"/>
  <c r="N410" i="24"/>
  <c r="M410" i="24"/>
  <c r="L410" i="24"/>
  <c r="K410" i="24"/>
  <c r="J410" i="24"/>
  <c r="I410" i="24"/>
  <c r="H410" i="24"/>
  <c r="G410" i="24"/>
  <c r="F410" i="24"/>
  <c r="E410" i="24"/>
  <c r="D410" i="24"/>
  <c r="C410" i="24"/>
  <c r="B410" i="24"/>
  <c r="Y409" i="24"/>
  <c r="X409" i="24"/>
  <c r="W409" i="24"/>
  <c r="V409" i="24"/>
  <c r="U409" i="24"/>
  <c r="T409" i="24"/>
  <c r="S409" i="24"/>
  <c r="R409" i="24"/>
  <c r="Q409" i="24"/>
  <c r="P409" i="24"/>
  <c r="O409" i="24"/>
  <c r="N409" i="24"/>
  <c r="M409" i="24"/>
  <c r="L409" i="24"/>
  <c r="K409" i="24"/>
  <c r="J409" i="24"/>
  <c r="I409" i="24"/>
  <c r="H409" i="24"/>
  <c r="G409" i="24"/>
  <c r="F409" i="24"/>
  <c r="E409" i="24"/>
  <c r="D409" i="24"/>
  <c r="C409" i="24"/>
  <c r="B409" i="24"/>
  <c r="Y408" i="24"/>
  <c r="X408" i="24"/>
  <c r="W408" i="24"/>
  <c r="V408" i="24"/>
  <c r="U408" i="24"/>
  <c r="T408" i="24"/>
  <c r="S408" i="24"/>
  <c r="R408" i="24"/>
  <c r="Q408" i="24"/>
  <c r="P408" i="24"/>
  <c r="O408" i="24"/>
  <c r="N408" i="24"/>
  <c r="M408" i="24"/>
  <c r="L408" i="24"/>
  <c r="K408" i="24"/>
  <c r="J408" i="24"/>
  <c r="I408" i="24"/>
  <c r="H408" i="24"/>
  <c r="G408" i="24"/>
  <c r="F408" i="24"/>
  <c r="E408" i="24"/>
  <c r="D408" i="24"/>
  <c r="C408" i="24"/>
  <c r="B408" i="24"/>
  <c r="Y407" i="24"/>
  <c r="X407" i="24"/>
  <c r="W407" i="24"/>
  <c r="V407" i="24"/>
  <c r="U407" i="24"/>
  <c r="T407" i="24"/>
  <c r="S407" i="24"/>
  <c r="R407" i="24"/>
  <c r="Q407" i="24"/>
  <c r="P407" i="24"/>
  <c r="O407" i="24"/>
  <c r="N407" i="24"/>
  <c r="M407" i="24"/>
  <c r="L407" i="24"/>
  <c r="K407" i="24"/>
  <c r="J407" i="24"/>
  <c r="I407" i="24"/>
  <c r="H407" i="24"/>
  <c r="G407" i="24"/>
  <c r="F407" i="24"/>
  <c r="E407" i="24"/>
  <c r="D407" i="24"/>
  <c r="C407" i="24"/>
  <c r="B407" i="24"/>
  <c r="Y406" i="24"/>
  <c r="X406" i="24"/>
  <c r="W406" i="24"/>
  <c r="V406" i="24"/>
  <c r="U406" i="24"/>
  <c r="T406" i="24"/>
  <c r="S406" i="24"/>
  <c r="R406" i="24"/>
  <c r="Q406" i="24"/>
  <c r="P406" i="24"/>
  <c r="O406" i="24"/>
  <c r="N406" i="24"/>
  <c r="M406" i="24"/>
  <c r="L406" i="24"/>
  <c r="K406" i="24"/>
  <c r="J406" i="24"/>
  <c r="I406" i="24"/>
  <c r="H406" i="24"/>
  <c r="G406" i="24"/>
  <c r="F406" i="24"/>
  <c r="E406" i="24"/>
  <c r="D406" i="24"/>
  <c r="C406" i="24"/>
  <c r="B406" i="24"/>
  <c r="Y405" i="24"/>
  <c r="X405" i="24"/>
  <c r="W405" i="24"/>
  <c r="V405" i="24"/>
  <c r="U405" i="24"/>
  <c r="T405" i="24"/>
  <c r="S405" i="24"/>
  <c r="R405" i="24"/>
  <c r="Q405" i="24"/>
  <c r="P405" i="24"/>
  <c r="O405" i="24"/>
  <c r="N405" i="24"/>
  <c r="M405" i="24"/>
  <c r="L405" i="24"/>
  <c r="K405" i="24"/>
  <c r="J405" i="24"/>
  <c r="I405" i="24"/>
  <c r="H405" i="24"/>
  <c r="G405" i="24"/>
  <c r="F405" i="24"/>
  <c r="E405" i="24"/>
  <c r="D405" i="24"/>
  <c r="C405" i="24"/>
  <c r="B405" i="24"/>
  <c r="Y404" i="24"/>
  <c r="X404" i="24"/>
  <c r="W404" i="24"/>
  <c r="V404" i="24"/>
  <c r="U404" i="24"/>
  <c r="T404" i="24"/>
  <c r="S404" i="24"/>
  <c r="R404" i="24"/>
  <c r="Q404" i="24"/>
  <c r="P404" i="24"/>
  <c r="O404" i="24"/>
  <c r="N404" i="24"/>
  <c r="M404" i="24"/>
  <c r="L404" i="24"/>
  <c r="K404" i="24"/>
  <c r="J404" i="24"/>
  <c r="I404" i="24"/>
  <c r="H404" i="24"/>
  <c r="G404" i="24"/>
  <c r="F404" i="24"/>
  <c r="E404" i="24"/>
  <c r="D404" i="24"/>
  <c r="C404" i="24"/>
  <c r="B404" i="24"/>
  <c r="Y403" i="24"/>
  <c r="X403" i="24"/>
  <c r="W403" i="24"/>
  <c r="V403" i="24"/>
  <c r="U403" i="24"/>
  <c r="T403" i="24"/>
  <c r="S403" i="24"/>
  <c r="R403" i="24"/>
  <c r="Q403" i="24"/>
  <c r="P403" i="24"/>
  <c r="O403" i="24"/>
  <c r="N403" i="24"/>
  <c r="M403" i="24"/>
  <c r="L403" i="24"/>
  <c r="K403" i="24"/>
  <c r="J403" i="24"/>
  <c r="I403" i="24"/>
  <c r="H403" i="24"/>
  <c r="G403" i="24"/>
  <c r="F403" i="24"/>
  <c r="E403" i="24"/>
  <c r="D403" i="24"/>
  <c r="C403" i="24"/>
  <c r="B403" i="24"/>
  <c r="Y402" i="24"/>
  <c r="X402" i="24"/>
  <c r="W402" i="24"/>
  <c r="V402" i="24"/>
  <c r="U402" i="24"/>
  <c r="T402" i="24"/>
  <c r="S402" i="24"/>
  <c r="R402" i="24"/>
  <c r="Q402" i="24"/>
  <c r="P402" i="24"/>
  <c r="O402" i="24"/>
  <c r="N402" i="24"/>
  <c r="M402" i="24"/>
  <c r="L402" i="24"/>
  <c r="K402" i="24"/>
  <c r="J402" i="24"/>
  <c r="I402" i="24"/>
  <c r="H402" i="24"/>
  <c r="G402" i="24"/>
  <c r="F402" i="24"/>
  <c r="E402" i="24"/>
  <c r="D402" i="24"/>
  <c r="C402" i="24"/>
  <c r="B402" i="24"/>
  <c r="Y401" i="24"/>
  <c r="X401" i="24"/>
  <c r="W401" i="24"/>
  <c r="V401" i="24"/>
  <c r="U401" i="24"/>
  <c r="T401" i="24"/>
  <c r="S401" i="24"/>
  <c r="R401" i="24"/>
  <c r="Q401" i="24"/>
  <c r="P401" i="24"/>
  <c r="O401" i="24"/>
  <c r="N401" i="24"/>
  <c r="M401" i="24"/>
  <c r="L401" i="24"/>
  <c r="K401" i="24"/>
  <c r="J401" i="24"/>
  <c r="I401" i="24"/>
  <c r="H401" i="24"/>
  <c r="G401" i="24"/>
  <c r="F401" i="24"/>
  <c r="E401" i="24"/>
  <c r="D401" i="24"/>
  <c r="C401" i="24"/>
  <c r="B401" i="24"/>
  <c r="Y400" i="24"/>
  <c r="X400" i="24"/>
  <c r="W400" i="24"/>
  <c r="V400" i="24"/>
  <c r="U400" i="24"/>
  <c r="T400" i="24"/>
  <c r="S400" i="24"/>
  <c r="R400" i="24"/>
  <c r="Q400" i="24"/>
  <c r="P400" i="24"/>
  <c r="O400" i="24"/>
  <c r="N400" i="24"/>
  <c r="M400" i="24"/>
  <c r="L400" i="24"/>
  <c r="K400" i="24"/>
  <c r="J400" i="24"/>
  <c r="I400" i="24"/>
  <c r="H400" i="24"/>
  <c r="G400" i="24"/>
  <c r="F400" i="24"/>
  <c r="E400" i="24"/>
  <c r="D400" i="24"/>
  <c r="C400" i="24"/>
  <c r="B400" i="24"/>
  <c r="Y399" i="24"/>
  <c r="X399" i="24"/>
  <c r="W399" i="24"/>
  <c r="V399" i="24"/>
  <c r="U399" i="24"/>
  <c r="T399" i="24"/>
  <c r="S399" i="24"/>
  <c r="R399" i="24"/>
  <c r="Q399" i="24"/>
  <c r="P399" i="24"/>
  <c r="O399" i="24"/>
  <c r="N399" i="24"/>
  <c r="M399" i="24"/>
  <c r="L399" i="24"/>
  <c r="K399" i="24"/>
  <c r="J399" i="24"/>
  <c r="I399" i="24"/>
  <c r="H399" i="24"/>
  <c r="G399" i="24"/>
  <c r="F399" i="24"/>
  <c r="E399" i="24"/>
  <c r="D399" i="24"/>
  <c r="C399" i="24"/>
  <c r="B399" i="24"/>
  <c r="Y398" i="24"/>
  <c r="X398" i="24"/>
  <c r="W398" i="24"/>
  <c r="V398" i="24"/>
  <c r="U398" i="24"/>
  <c r="T398" i="24"/>
  <c r="S398" i="24"/>
  <c r="R398" i="24"/>
  <c r="Q398" i="24"/>
  <c r="P398" i="24"/>
  <c r="O398" i="24"/>
  <c r="N398" i="24"/>
  <c r="M398" i="24"/>
  <c r="L398" i="24"/>
  <c r="K398" i="24"/>
  <c r="J398" i="24"/>
  <c r="I398" i="24"/>
  <c r="H398" i="24"/>
  <c r="G398" i="24"/>
  <c r="F398" i="24"/>
  <c r="E398" i="24"/>
  <c r="D398" i="24"/>
  <c r="C398" i="24"/>
  <c r="B398" i="24"/>
  <c r="Y397" i="24"/>
  <c r="X397" i="24"/>
  <c r="W397" i="24"/>
  <c r="V397" i="24"/>
  <c r="U397" i="24"/>
  <c r="T397" i="24"/>
  <c r="S397" i="24"/>
  <c r="R397" i="24"/>
  <c r="Q397" i="24"/>
  <c r="P397" i="24"/>
  <c r="O397" i="24"/>
  <c r="N397" i="24"/>
  <c r="M397" i="24"/>
  <c r="L397" i="24"/>
  <c r="K397" i="24"/>
  <c r="J397" i="24"/>
  <c r="I397" i="24"/>
  <c r="H397" i="24"/>
  <c r="G397" i="24"/>
  <c r="F397" i="24"/>
  <c r="E397" i="24"/>
  <c r="D397" i="24"/>
  <c r="C397" i="24"/>
  <c r="B397" i="24"/>
  <c r="Y396" i="24"/>
  <c r="X396" i="24"/>
  <c r="W396" i="24"/>
  <c r="V396" i="24"/>
  <c r="U396" i="24"/>
  <c r="T396" i="24"/>
  <c r="S396" i="24"/>
  <c r="R396" i="24"/>
  <c r="Q396" i="24"/>
  <c r="P396" i="24"/>
  <c r="O396" i="24"/>
  <c r="N396" i="24"/>
  <c r="M396" i="24"/>
  <c r="L396" i="24"/>
  <c r="K396" i="24"/>
  <c r="J396" i="24"/>
  <c r="I396" i="24"/>
  <c r="H396" i="24"/>
  <c r="G396" i="24"/>
  <c r="F396" i="24"/>
  <c r="E396" i="24"/>
  <c r="D396" i="24"/>
  <c r="C396" i="24"/>
  <c r="B396" i="24"/>
  <c r="Y395" i="24"/>
  <c r="X395" i="24"/>
  <c r="W395" i="24"/>
  <c r="V395" i="24"/>
  <c r="U395" i="24"/>
  <c r="T395" i="24"/>
  <c r="S395" i="24"/>
  <c r="R395" i="24"/>
  <c r="Q395" i="24"/>
  <c r="P395" i="24"/>
  <c r="O395" i="24"/>
  <c r="N395" i="24"/>
  <c r="M395" i="24"/>
  <c r="L395" i="24"/>
  <c r="K395" i="24"/>
  <c r="J395" i="24"/>
  <c r="I395" i="24"/>
  <c r="H395" i="24"/>
  <c r="G395" i="24"/>
  <c r="F395" i="24"/>
  <c r="E395" i="24"/>
  <c r="D395" i="24"/>
  <c r="C395" i="24"/>
  <c r="B395" i="24"/>
  <c r="Y394" i="24"/>
  <c r="X394" i="24"/>
  <c r="W394" i="24"/>
  <c r="V394" i="24"/>
  <c r="U394" i="24"/>
  <c r="T394" i="24"/>
  <c r="S394" i="24"/>
  <c r="R394" i="24"/>
  <c r="Q394" i="24"/>
  <c r="P394" i="24"/>
  <c r="O394" i="24"/>
  <c r="N394" i="24"/>
  <c r="M394" i="24"/>
  <c r="L394" i="24"/>
  <c r="K394" i="24"/>
  <c r="J394" i="24"/>
  <c r="I394" i="24"/>
  <c r="H394" i="24"/>
  <c r="G394" i="24"/>
  <c r="F394" i="24"/>
  <c r="E394" i="24"/>
  <c r="D394" i="24"/>
  <c r="C394" i="24"/>
  <c r="B394" i="24"/>
  <c r="Y393" i="24"/>
  <c r="X393" i="24"/>
  <c r="W393" i="24"/>
  <c r="V393" i="24"/>
  <c r="U393" i="24"/>
  <c r="T393" i="24"/>
  <c r="S393" i="24"/>
  <c r="R393" i="24"/>
  <c r="Q393" i="24"/>
  <c r="P393" i="24"/>
  <c r="O393" i="24"/>
  <c r="N393" i="24"/>
  <c r="M393" i="24"/>
  <c r="L393" i="24"/>
  <c r="K393" i="24"/>
  <c r="J393" i="24"/>
  <c r="I393" i="24"/>
  <c r="H393" i="24"/>
  <c r="G393" i="24"/>
  <c r="F393" i="24"/>
  <c r="E393" i="24"/>
  <c r="D393" i="24"/>
  <c r="C393" i="24"/>
  <c r="B393" i="24"/>
  <c r="Y392" i="24"/>
  <c r="X392" i="24"/>
  <c r="W392" i="24"/>
  <c r="V392" i="24"/>
  <c r="U392" i="24"/>
  <c r="T392" i="24"/>
  <c r="S392" i="24"/>
  <c r="R392" i="24"/>
  <c r="Q392" i="24"/>
  <c r="P392" i="24"/>
  <c r="O392" i="24"/>
  <c r="N392" i="24"/>
  <c r="M392" i="24"/>
  <c r="L392" i="24"/>
  <c r="K392" i="24"/>
  <c r="J392" i="24"/>
  <c r="I392" i="24"/>
  <c r="H392" i="24"/>
  <c r="G392" i="24"/>
  <c r="F392" i="24"/>
  <c r="E392" i="24"/>
  <c r="D392" i="24"/>
  <c r="C392" i="24"/>
  <c r="B392" i="24"/>
  <c r="Y391" i="24"/>
  <c r="X391" i="24"/>
  <c r="W391" i="24"/>
  <c r="V391" i="24"/>
  <c r="U391" i="24"/>
  <c r="T391" i="24"/>
  <c r="S391" i="24"/>
  <c r="R391" i="24"/>
  <c r="Q391" i="24"/>
  <c r="P391" i="24"/>
  <c r="O391" i="24"/>
  <c r="N391" i="24"/>
  <c r="M391" i="24"/>
  <c r="L391" i="24"/>
  <c r="K391" i="24"/>
  <c r="J391" i="24"/>
  <c r="I391" i="24"/>
  <c r="H391" i="24"/>
  <c r="G391" i="24"/>
  <c r="F391" i="24"/>
  <c r="E391" i="24"/>
  <c r="D391" i="24"/>
  <c r="C391" i="24"/>
  <c r="B391" i="24"/>
  <c r="Y390" i="24"/>
  <c r="X390" i="24"/>
  <c r="W390" i="24"/>
  <c r="V390" i="24"/>
  <c r="U390" i="24"/>
  <c r="T390" i="24"/>
  <c r="S390" i="24"/>
  <c r="R390" i="24"/>
  <c r="Q390" i="24"/>
  <c r="P390" i="24"/>
  <c r="O390" i="24"/>
  <c r="N390" i="24"/>
  <c r="M390" i="24"/>
  <c r="L390" i="24"/>
  <c r="K390" i="24"/>
  <c r="J390" i="24"/>
  <c r="I390" i="24"/>
  <c r="H390" i="24"/>
  <c r="G390" i="24"/>
  <c r="F390" i="24"/>
  <c r="E390" i="24"/>
  <c r="D390" i="24"/>
  <c r="C390" i="24"/>
  <c r="B390" i="24"/>
  <c r="Y389" i="24"/>
  <c r="X389" i="24"/>
  <c r="W389" i="24"/>
  <c r="V389" i="24"/>
  <c r="U389" i="24"/>
  <c r="T389" i="24"/>
  <c r="S389" i="24"/>
  <c r="R389" i="24"/>
  <c r="Q389" i="24"/>
  <c r="P389" i="24"/>
  <c r="O389" i="24"/>
  <c r="N389" i="24"/>
  <c r="M389" i="24"/>
  <c r="L389" i="24"/>
  <c r="K389" i="24"/>
  <c r="J389" i="24"/>
  <c r="I389" i="24"/>
  <c r="H389" i="24"/>
  <c r="G389" i="24"/>
  <c r="F389" i="24"/>
  <c r="E389" i="24"/>
  <c r="D389" i="24"/>
  <c r="C389" i="24"/>
  <c r="B389" i="24"/>
  <c r="Y388" i="24"/>
  <c r="X388" i="24"/>
  <c r="W388" i="24"/>
  <c r="V388" i="24"/>
  <c r="U388" i="24"/>
  <c r="T388" i="24"/>
  <c r="S388" i="24"/>
  <c r="R388" i="24"/>
  <c r="Q388" i="24"/>
  <c r="P388" i="24"/>
  <c r="O388" i="24"/>
  <c r="N388" i="24"/>
  <c r="M388" i="24"/>
  <c r="L388" i="24"/>
  <c r="K388" i="24"/>
  <c r="J388" i="24"/>
  <c r="I388" i="24"/>
  <c r="H388" i="24"/>
  <c r="G388" i="24"/>
  <c r="F388" i="24"/>
  <c r="E388" i="24"/>
  <c r="D388" i="24"/>
  <c r="C388" i="24"/>
  <c r="B388" i="24"/>
  <c r="Y387" i="24"/>
  <c r="X387" i="24"/>
  <c r="W387" i="24"/>
  <c r="V387" i="24"/>
  <c r="U387" i="24"/>
  <c r="T387" i="24"/>
  <c r="S387" i="24"/>
  <c r="R387" i="24"/>
  <c r="Q387" i="24"/>
  <c r="P387" i="24"/>
  <c r="O387" i="24"/>
  <c r="N387" i="24"/>
  <c r="M387" i="24"/>
  <c r="L387" i="24"/>
  <c r="K387" i="24"/>
  <c r="J387" i="24"/>
  <c r="I387" i="24"/>
  <c r="H387" i="24"/>
  <c r="G387" i="24"/>
  <c r="F387" i="24"/>
  <c r="E387" i="24"/>
  <c r="D387" i="24"/>
  <c r="C387" i="24"/>
  <c r="B387" i="24"/>
  <c r="Y386" i="24"/>
  <c r="X386" i="24"/>
  <c r="W386" i="24"/>
  <c r="V386" i="24"/>
  <c r="U386" i="24"/>
  <c r="T386" i="24"/>
  <c r="S386" i="24"/>
  <c r="R386" i="24"/>
  <c r="Q386" i="24"/>
  <c r="P386" i="24"/>
  <c r="O386" i="24"/>
  <c r="N386" i="24"/>
  <c r="M386" i="24"/>
  <c r="L386" i="24"/>
  <c r="K386" i="24"/>
  <c r="J386" i="24"/>
  <c r="I386" i="24"/>
  <c r="H386" i="24"/>
  <c r="G386" i="24"/>
  <c r="F386" i="24"/>
  <c r="E386" i="24"/>
  <c r="D386" i="24"/>
  <c r="C386" i="24"/>
  <c r="B386" i="24"/>
  <c r="Y385" i="24"/>
  <c r="X385" i="24"/>
  <c r="W385" i="24"/>
  <c r="V385" i="24"/>
  <c r="U385" i="24"/>
  <c r="T385" i="24"/>
  <c r="S385" i="24"/>
  <c r="R385" i="24"/>
  <c r="Q385" i="24"/>
  <c r="P385" i="24"/>
  <c r="O385" i="24"/>
  <c r="N385" i="24"/>
  <c r="M385" i="24"/>
  <c r="L385" i="24"/>
  <c r="K385" i="24"/>
  <c r="J385" i="24"/>
  <c r="I385" i="24"/>
  <c r="H385" i="24"/>
  <c r="G385" i="24"/>
  <c r="F385" i="24"/>
  <c r="E385" i="24"/>
  <c r="D385" i="24"/>
  <c r="C385" i="24"/>
  <c r="B385" i="24"/>
  <c r="Y384" i="24"/>
  <c r="X384" i="24"/>
  <c r="W384" i="24"/>
  <c r="V384" i="24"/>
  <c r="U384" i="24"/>
  <c r="T384" i="24"/>
  <c r="S384" i="24"/>
  <c r="R384" i="24"/>
  <c r="Q384" i="24"/>
  <c r="P384" i="24"/>
  <c r="O384" i="24"/>
  <c r="N384" i="24"/>
  <c r="M384" i="24"/>
  <c r="L384" i="24"/>
  <c r="K384" i="24"/>
  <c r="J384" i="24"/>
  <c r="I384" i="24"/>
  <c r="H384" i="24"/>
  <c r="G384" i="24"/>
  <c r="F384" i="24"/>
  <c r="E384" i="24"/>
  <c r="D384" i="24"/>
  <c r="C384" i="24"/>
  <c r="B384" i="24"/>
  <c r="Y383" i="24"/>
  <c r="X383" i="24"/>
  <c r="W383" i="24"/>
  <c r="V383" i="24"/>
  <c r="U383" i="24"/>
  <c r="T383" i="24"/>
  <c r="S383" i="24"/>
  <c r="R383" i="24"/>
  <c r="Q383" i="24"/>
  <c r="P383" i="24"/>
  <c r="O383" i="24"/>
  <c r="N383" i="24"/>
  <c r="M383" i="24"/>
  <c r="L383" i="24"/>
  <c r="K383" i="24"/>
  <c r="J383" i="24"/>
  <c r="I383" i="24"/>
  <c r="H383" i="24"/>
  <c r="G383" i="24"/>
  <c r="F383" i="24"/>
  <c r="E383" i="24"/>
  <c r="D383" i="24"/>
  <c r="C383" i="24"/>
  <c r="B383" i="24"/>
  <c r="Y382" i="24"/>
  <c r="X382" i="24"/>
  <c r="W382" i="24"/>
  <c r="V382" i="24"/>
  <c r="U382" i="24"/>
  <c r="T382" i="24"/>
  <c r="S382" i="24"/>
  <c r="R382" i="24"/>
  <c r="Q382" i="24"/>
  <c r="P382" i="24"/>
  <c r="O382" i="24"/>
  <c r="N382" i="24"/>
  <c r="M382" i="24"/>
  <c r="L382" i="24"/>
  <c r="K382" i="24"/>
  <c r="J382" i="24"/>
  <c r="I382" i="24"/>
  <c r="H382" i="24"/>
  <c r="G382" i="24"/>
  <c r="F382" i="24"/>
  <c r="E382" i="24"/>
  <c r="D382" i="24"/>
  <c r="C382" i="24"/>
  <c r="B382" i="24"/>
  <c r="Y381" i="24"/>
  <c r="X381" i="24"/>
  <c r="W381" i="24"/>
  <c r="V381" i="24"/>
  <c r="U381" i="24"/>
  <c r="T381" i="24"/>
  <c r="S381" i="24"/>
  <c r="R381" i="24"/>
  <c r="Q381" i="24"/>
  <c r="P381" i="24"/>
  <c r="O381" i="24"/>
  <c r="N381" i="24"/>
  <c r="M381" i="24"/>
  <c r="L381" i="24"/>
  <c r="K381" i="24"/>
  <c r="J381" i="24"/>
  <c r="I381" i="24"/>
  <c r="H381" i="24"/>
  <c r="G381" i="24"/>
  <c r="F381" i="24"/>
  <c r="E381" i="24"/>
  <c r="D381" i="24"/>
  <c r="C381" i="24"/>
  <c r="B381" i="24"/>
  <c r="Y380" i="24"/>
  <c r="X380" i="24"/>
  <c r="W380" i="24"/>
  <c r="V380" i="24"/>
  <c r="U380" i="24"/>
  <c r="T380" i="24"/>
  <c r="S380" i="24"/>
  <c r="R380" i="24"/>
  <c r="Q380" i="24"/>
  <c r="P380" i="24"/>
  <c r="O380" i="24"/>
  <c r="N380" i="24"/>
  <c r="M380" i="24"/>
  <c r="L380" i="24"/>
  <c r="K380" i="24"/>
  <c r="J380" i="24"/>
  <c r="I380" i="24"/>
  <c r="H380" i="24"/>
  <c r="G380" i="24"/>
  <c r="F380" i="24"/>
  <c r="E380" i="24"/>
  <c r="D380" i="24"/>
  <c r="C380" i="24"/>
  <c r="B380" i="24"/>
  <c r="Y379" i="24"/>
  <c r="X379" i="24"/>
  <c r="W379" i="24"/>
  <c r="V379" i="24"/>
  <c r="U379" i="24"/>
  <c r="T379" i="24"/>
  <c r="S379" i="24"/>
  <c r="R379" i="24"/>
  <c r="Q379" i="24"/>
  <c r="P379" i="24"/>
  <c r="O379" i="24"/>
  <c r="N379" i="24"/>
  <c r="M379" i="24"/>
  <c r="L379" i="24"/>
  <c r="K379" i="24"/>
  <c r="J379" i="24"/>
  <c r="I379" i="24"/>
  <c r="H379" i="24"/>
  <c r="G379" i="24"/>
  <c r="F379" i="24"/>
  <c r="E379" i="24"/>
  <c r="D379" i="24"/>
  <c r="C379" i="24"/>
  <c r="B379" i="24"/>
  <c r="Y378" i="24"/>
  <c r="X378" i="24"/>
  <c r="W378" i="24"/>
  <c r="V378" i="24"/>
  <c r="U378" i="24"/>
  <c r="T378" i="24"/>
  <c r="S378" i="24"/>
  <c r="R378" i="24"/>
  <c r="Q378" i="24"/>
  <c r="P378" i="24"/>
  <c r="O378" i="24"/>
  <c r="N378" i="24"/>
  <c r="M378" i="24"/>
  <c r="L378" i="24"/>
  <c r="K378" i="24"/>
  <c r="J378" i="24"/>
  <c r="I378" i="24"/>
  <c r="H378" i="24"/>
  <c r="G378" i="24"/>
  <c r="F378" i="24"/>
  <c r="E378" i="24"/>
  <c r="D378" i="24"/>
  <c r="C378" i="24"/>
  <c r="B378" i="24"/>
  <c r="Y377" i="24"/>
  <c r="X377" i="24"/>
  <c r="W377" i="24"/>
  <c r="V377" i="24"/>
  <c r="U377" i="24"/>
  <c r="T377" i="24"/>
  <c r="S377" i="24"/>
  <c r="R377" i="24"/>
  <c r="Q377" i="24"/>
  <c r="P377" i="24"/>
  <c r="O377" i="24"/>
  <c r="N377" i="24"/>
  <c r="M377" i="24"/>
  <c r="L377" i="24"/>
  <c r="K377" i="24"/>
  <c r="J377" i="24"/>
  <c r="I377" i="24"/>
  <c r="H377" i="24"/>
  <c r="G377" i="24"/>
  <c r="F377" i="24"/>
  <c r="E377" i="24"/>
  <c r="D377" i="24"/>
  <c r="C377" i="24"/>
  <c r="B377" i="24"/>
  <c r="Y376" i="24"/>
  <c r="X376" i="24"/>
  <c r="W376" i="24"/>
  <c r="V376" i="24"/>
  <c r="U376" i="24"/>
  <c r="T376" i="24"/>
  <c r="S376" i="24"/>
  <c r="R376" i="24"/>
  <c r="Q376" i="24"/>
  <c r="P376" i="24"/>
  <c r="O376" i="24"/>
  <c r="N376" i="24"/>
  <c r="M376" i="24"/>
  <c r="L376" i="24"/>
  <c r="K376" i="24"/>
  <c r="J376" i="24"/>
  <c r="I376" i="24"/>
  <c r="H376" i="24"/>
  <c r="G376" i="24"/>
  <c r="F376" i="24"/>
  <c r="E376" i="24"/>
  <c r="D376" i="24"/>
  <c r="C376" i="24"/>
  <c r="B376" i="24"/>
  <c r="Y375" i="24"/>
  <c r="X375" i="24"/>
  <c r="W375" i="24"/>
  <c r="V375" i="24"/>
  <c r="U375" i="24"/>
  <c r="T375" i="24"/>
  <c r="S375" i="24"/>
  <c r="R375" i="24"/>
  <c r="Q375" i="24"/>
  <c r="P375" i="24"/>
  <c r="O375" i="24"/>
  <c r="N375" i="24"/>
  <c r="M375" i="24"/>
  <c r="L375" i="24"/>
  <c r="K375" i="24"/>
  <c r="J375" i="24"/>
  <c r="I375" i="24"/>
  <c r="H375" i="24"/>
  <c r="G375" i="24"/>
  <c r="F375" i="24"/>
  <c r="E375" i="24"/>
  <c r="D375" i="24"/>
  <c r="C375" i="24"/>
  <c r="B375" i="24"/>
  <c r="Y374" i="24"/>
  <c r="X374" i="24"/>
  <c r="W374" i="24"/>
  <c r="V374" i="24"/>
  <c r="U374" i="24"/>
  <c r="T374" i="24"/>
  <c r="S374" i="24"/>
  <c r="R374" i="24"/>
  <c r="Q374" i="24"/>
  <c r="P374" i="24"/>
  <c r="O374" i="24"/>
  <c r="N374" i="24"/>
  <c r="M374" i="24"/>
  <c r="L374" i="24"/>
  <c r="K374" i="24"/>
  <c r="J374" i="24"/>
  <c r="I374" i="24"/>
  <c r="H374" i="24"/>
  <c r="G374" i="24"/>
  <c r="F374" i="24"/>
  <c r="E374" i="24"/>
  <c r="D374" i="24"/>
  <c r="C374" i="24"/>
  <c r="B374" i="24"/>
  <c r="Y373" i="24"/>
  <c r="X373" i="24"/>
  <c r="W373" i="24"/>
  <c r="V373" i="24"/>
  <c r="U373" i="24"/>
  <c r="T373" i="24"/>
  <c r="S373" i="24"/>
  <c r="R373" i="24"/>
  <c r="Q373" i="24"/>
  <c r="P373" i="24"/>
  <c r="O373" i="24"/>
  <c r="N373" i="24"/>
  <c r="M373" i="24"/>
  <c r="L373" i="24"/>
  <c r="K373" i="24"/>
  <c r="J373" i="24"/>
  <c r="I373" i="24"/>
  <c r="H373" i="24"/>
  <c r="G373" i="24"/>
  <c r="F373" i="24"/>
  <c r="E373" i="24"/>
  <c r="D373" i="24"/>
  <c r="C373" i="24"/>
  <c r="B373" i="24"/>
  <c r="Y372" i="24"/>
  <c r="X372" i="24"/>
  <c r="W372" i="24"/>
  <c r="V372" i="24"/>
  <c r="U372" i="24"/>
  <c r="T372" i="24"/>
  <c r="S372" i="24"/>
  <c r="R372" i="24"/>
  <c r="Q372" i="24"/>
  <c r="P372" i="24"/>
  <c r="O372" i="24"/>
  <c r="N372" i="24"/>
  <c r="M372" i="24"/>
  <c r="L372" i="24"/>
  <c r="K372" i="24"/>
  <c r="J372" i="24"/>
  <c r="I372" i="24"/>
  <c r="H372" i="24"/>
  <c r="G372" i="24"/>
  <c r="F372" i="24"/>
  <c r="E372" i="24"/>
  <c r="D372" i="24"/>
  <c r="C372" i="24"/>
  <c r="B372" i="24"/>
  <c r="Y371" i="24"/>
  <c r="X371" i="24"/>
  <c r="W371" i="24"/>
  <c r="V371" i="24"/>
  <c r="U371" i="24"/>
  <c r="T371" i="24"/>
  <c r="S371" i="24"/>
  <c r="R371" i="24"/>
  <c r="Q371" i="24"/>
  <c r="P371" i="24"/>
  <c r="O371" i="24"/>
  <c r="N371" i="24"/>
  <c r="M371" i="24"/>
  <c r="L371" i="24"/>
  <c r="K371" i="24"/>
  <c r="J371" i="24"/>
  <c r="I371" i="24"/>
  <c r="H371" i="24"/>
  <c r="G371" i="24"/>
  <c r="F371" i="24"/>
  <c r="E371" i="24"/>
  <c r="D371" i="24"/>
  <c r="C371" i="24"/>
  <c r="B371" i="24"/>
  <c r="Y370" i="24"/>
  <c r="X370" i="24"/>
  <c r="W370" i="24"/>
  <c r="V370" i="24"/>
  <c r="U370" i="24"/>
  <c r="T370" i="24"/>
  <c r="S370" i="24"/>
  <c r="R370" i="24"/>
  <c r="Q370" i="24"/>
  <c r="P370" i="24"/>
  <c r="O370" i="24"/>
  <c r="N370" i="24"/>
  <c r="M370" i="24"/>
  <c r="L370" i="24"/>
  <c r="K370" i="24"/>
  <c r="J370" i="24"/>
  <c r="I370" i="24"/>
  <c r="H370" i="24"/>
  <c r="G370" i="24"/>
  <c r="F370" i="24"/>
  <c r="E370" i="24"/>
  <c r="D370" i="24"/>
  <c r="C370" i="24"/>
  <c r="B370" i="24"/>
  <c r="Y369" i="24"/>
  <c r="X369" i="24"/>
  <c r="W369" i="24"/>
  <c r="V369" i="24"/>
  <c r="U369" i="24"/>
  <c r="T369" i="24"/>
  <c r="S369" i="24"/>
  <c r="R369" i="24"/>
  <c r="Q369" i="24"/>
  <c r="P369" i="24"/>
  <c r="O369" i="24"/>
  <c r="N369" i="24"/>
  <c r="M369" i="24"/>
  <c r="L369" i="24"/>
  <c r="K369" i="24"/>
  <c r="J369" i="24"/>
  <c r="I369" i="24"/>
  <c r="H369" i="24"/>
  <c r="G369" i="24"/>
  <c r="F369" i="24"/>
  <c r="E369" i="24"/>
  <c r="D369" i="24"/>
  <c r="C369" i="24"/>
  <c r="B369" i="24"/>
  <c r="Y368" i="24"/>
  <c r="X368" i="24"/>
  <c r="W368" i="24"/>
  <c r="V368" i="24"/>
  <c r="U368" i="24"/>
  <c r="T368" i="24"/>
  <c r="S368" i="24"/>
  <c r="R368" i="24"/>
  <c r="Q368" i="24"/>
  <c r="P368" i="24"/>
  <c r="O368" i="24"/>
  <c r="N368" i="24"/>
  <c r="M368" i="24"/>
  <c r="L368" i="24"/>
  <c r="K368" i="24"/>
  <c r="J368" i="24"/>
  <c r="I368" i="24"/>
  <c r="H368" i="24"/>
  <c r="G368" i="24"/>
  <c r="F368" i="24"/>
  <c r="E368" i="24"/>
  <c r="D368" i="24"/>
  <c r="C368" i="24"/>
  <c r="B368" i="24"/>
  <c r="Y367" i="24"/>
  <c r="X367" i="24"/>
  <c r="W367" i="24"/>
  <c r="V367" i="24"/>
  <c r="U367" i="24"/>
  <c r="T367" i="24"/>
  <c r="S367" i="24"/>
  <c r="R367" i="24"/>
  <c r="Q367" i="24"/>
  <c r="P367" i="24"/>
  <c r="O367" i="24"/>
  <c r="N367" i="24"/>
  <c r="M367" i="24"/>
  <c r="L367" i="24"/>
  <c r="K367" i="24"/>
  <c r="J367" i="24"/>
  <c r="I367" i="24"/>
  <c r="H367" i="24"/>
  <c r="G367" i="24"/>
  <c r="F367" i="24"/>
  <c r="E367" i="24"/>
  <c r="D367" i="24"/>
  <c r="C367" i="24"/>
  <c r="B367" i="24"/>
  <c r="Y366" i="24"/>
  <c r="X366" i="24"/>
  <c r="W366" i="24"/>
  <c r="V366" i="24"/>
  <c r="U366" i="24"/>
  <c r="T366" i="24"/>
  <c r="S366" i="24"/>
  <c r="R366" i="24"/>
  <c r="Q366" i="24"/>
  <c r="P366" i="24"/>
  <c r="O366" i="24"/>
  <c r="N366" i="24"/>
  <c r="M366" i="24"/>
  <c r="L366" i="24"/>
  <c r="K366" i="24"/>
  <c r="J366" i="24"/>
  <c r="I366" i="24"/>
  <c r="H366" i="24"/>
  <c r="G366" i="24"/>
  <c r="F366" i="24"/>
  <c r="E366" i="24"/>
  <c r="D366" i="24"/>
  <c r="C366" i="24"/>
  <c r="B366" i="24"/>
  <c r="Y365" i="24"/>
  <c r="X365" i="24"/>
  <c r="W365" i="24"/>
  <c r="V365" i="24"/>
  <c r="U365" i="24"/>
  <c r="T365" i="24"/>
  <c r="S365" i="24"/>
  <c r="R365" i="24"/>
  <c r="Q365" i="24"/>
  <c r="P365" i="24"/>
  <c r="O365" i="24"/>
  <c r="N365" i="24"/>
  <c r="M365" i="24"/>
  <c r="L365" i="24"/>
  <c r="K365" i="24"/>
  <c r="J365" i="24"/>
  <c r="I365" i="24"/>
  <c r="H365" i="24"/>
  <c r="G365" i="24"/>
  <c r="F365" i="24"/>
  <c r="E365" i="24"/>
  <c r="D365" i="24"/>
  <c r="C365" i="24"/>
  <c r="B365" i="24"/>
  <c r="Y364" i="24"/>
  <c r="X364" i="24"/>
  <c r="W364" i="24"/>
  <c r="V364" i="24"/>
  <c r="U364" i="24"/>
  <c r="T364" i="24"/>
  <c r="S364" i="24"/>
  <c r="R364" i="24"/>
  <c r="Q364" i="24"/>
  <c r="P364" i="24"/>
  <c r="O364" i="24"/>
  <c r="N364" i="24"/>
  <c r="M364" i="24"/>
  <c r="L364" i="24"/>
  <c r="K364" i="24"/>
  <c r="J364" i="24"/>
  <c r="I364" i="24"/>
  <c r="H364" i="24"/>
  <c r="G364" i="24"/>
  <c r="F364" i="24"/>
  <c r="E364" i="24"/>
  <c r="D364" i="24"/>
  <c r="C364" i="24"/>
  <c r="B364" i="24"/>
  <c r="Y363" i="24"/>
  <c r="X363" i="24"/>
  <c r="W363" i="24"/>
  <c r="V363" i="24"/>
  <c r="U363" i="24"/>
  <c r="T363" i="24"/>
  <c r="S363" i="24"/>
  <c r="R363" i="24"/>
  <c r="Q363" i="24"/>
  <c r="P363" i="24"/>
  <c r="O363" i="24"/>
  <c r="N363" i="24"/>
  <c r="M363" i="24"/>
  <c r="L363" i="24"/>
  <c r="K363" i="24"/>
  <c r="J363" i="24"/>
  <c r="I363" i="24"/>
  <c r="H363" i="24"/>
  <c r="G363" i="24"/>
  <c r="F363" i="24"/>
  <c r="E363" i="24"/>
  <c r="D363" i="24"/>
  <c r="C363" i="24"/>
  <c r="B363" i="24"/>
  <c r="Y362" i="24"/>
  <c r="X362" i="24"/>
  <c r="W362" i="24"/>
  <c r="V362" i="24"/>
  <c r="U362" i="24"/>
  <c r="T362" i="24"/>
  <c r="S362" i="24"/>
  <c r="R362" i="24"/>
  <c r="Q362" i="24"/>
  <c r="P362" i="24"/>
  <c r="O362" i="24"/>
  <c r="N362" i="24"/>
  <c r="M362" i="24"/>
  <c r="L362" i="24"/>
  <c r="K362" i="24"/>
  <c r="J362" i="24"/>
  <c r="I362" i="24"/>
  <c r="H362" i="24"/>
  <c r="G362" i="24"/>
  <c r="F362" i="24"/>
  <c r="E362" i="24"/>
  <c r="D362" i="24"/>
  <c r="C362" i="24"/>
  <c r="B362" i="24"/>
  <c r="Y361" i="24"/>
  <c r="X361" i="24"/>
  <c r="W361" i="24"/>
  <c r="V361" i="24"/>
  <c r="U361" i="24"/>
  <c r="T361" i="24"/>
  <c r="S361" i="24"/>
  <c r="R361" i="24"/>
  <c r="Q361" i="24"/>
  <c r="P361" i="24"/>
  <c r="O361" i="24"/>
  <c r="N361" i="24"/>
  <c r="M361" i="24"/>
  <c r="L361" i="24"/>
  <c r="K361" i="24"/>
  <c r="J361" i="24"/>
  <c r="I361" i="24"/>
  <c r="H361" i="24"/>
  <c r="G361" i="24"/>
  <c r="F361" i="24"/>
  <c r="E361" i="24"/>
  <c r="D361" i="24"/>
  <c r="C361" i="24"/>
  <c r="B361" i="24"/>
  <c r="Y360" i="24"/>
  <c r="X360" i="24"/>
  <c r="W360" i="24"/>
  <c r="V360" i="24"/>
  <c r="U360" i="24"/>
  <c r="T360" i="24"/>
  <c r="S360" i="24"/>
  <c r="R360" i="24"/>
  <c r="Q360" i="24"/>
  <c r="P360" i="24"/>
  <c r="O360" i="24"/>
  <c r="N360" i="24"/>
  <c r="M360" i="24"/>
  <c r="L360" i="24"/>
  <c r="K360" i="24"/>
  <c r="J360" i="24"/>
  <c r="I360" i="24"/>
  <c r="H360" i="24"/>
  <c r="G360" i="24"/>
  <c r="F360" i="24"/>
  <c r="E360" i="24"/>
  <c r="D360" i="24"/>
  <c r="C360" i="24"/>
  <c r="B360" i="24"/>
  <c r="Y359" i="24"/>
  <c r="X359" i="24"/>
  <c r="W359" i="24"/>
  <c r="V359" i="24"/>
  <c r="U359" i="24"/>
  <c r="T359" i="24"/>
  <c r="S359" i="24"/>
  <c r="R359" i="24"/>
  <c r="Q359" i="24"/>
  <c r="P359" i="24"/>
  <c r="O359" i="24"/>
  <c r="N359" i="24"/>
  <c r="M359" i="24"/>
  <c r="L359" i="24"/>
  <c r="K359" i="24"/>
  <c r="J359" i="24"/>
  <c r="I359" i="24"/>
  <c r="H359" i="24"/>
  <c r="G359" i="24"/>
  <c r="F359" i="24"/>
  <c r="E359" i="24"/>
  <c r="D359" i="24"/>
  <c r="C359" i="24"/>
  <c r="B359" i="24"/>
  <c r="Y358" i="24"/>
  <c r="X358" i="24"/>
  <c r="W358" i="24"/>
  <c r="V358" i="24"/>
  <c r="U358" i="24"/>
  <c r="T358" i="24"/>
  <c r="S358" i="24"/>
  <c r="R358" i="24"/>
  <c r="Q358" i="24"/>
  <c r="P358" i="24"/>
  <c r="O358" i="24"/>
  <c r="N358" i="24"/>
  <c r="M358" i="24"/>
  <c r="L358" i="24"/>
  <c r="K358" i="24"/>
  <c r="J358" i="24"/>
  <c r="I358" i="24"/>
  <c r="H358" i="24"/>
  <c r="G358" i="24"/>
  <c r="F358" i="24"/>
  <c r="E358" i="24"/>
  <c r="D358" i="24"/>
  <c r="C358" i="24"/>
  <c r="B358" i="24"/>
  <c r="Y357" i="24"/>
  <c r="X357" i="24"/>
  <c r="W357" i="24"/>
  <c r="V357" i="24"/>
  <c r="U357" i="24"/>
  <c r="T357" i="24"/>
  <c r="S357" i="24"/>
  <c r="R357" i="24"/>
  <c r="Q357" i="24"/>
  <c r="P357" i="24"/>
  <c r="O357" i="24"/>
  <c r="N357" i="24"/>
  <c r="M357" i="24"/>
  <c r="L357" i="24"/>
  <c r="K357" i="24"/>
  <c r="J357" i="24"/>
  <c r="I357" i="24"/>
  <c r="H357" i="24"/>
  <c r="G357" i="24"/>
  <c r="F357" i="24"/>
  <c r="E357" i="24"/>
  <c r="D357" i="24"/>
  <c r="C357" i="24"/>
  <c r="B357" i="24"/>
  <c r="Y356" i="24"/>
  <c r="X356" i="24"/>
  <c r="W356" i="24"/>
  <c r="V356" i="24"/>
  <c r="U356" i="24"/>
  <c r="T356" i="24"/>
  <c r="S356" i="24"/>
  <c r="R356" i="24"/>
  <c r="Q356" i="24"/>
  <c r="P356" i="24"/>
  <c r="O356" i="24"/>
  <c r="N356" i="24"/>
  <c r="M356" i="24"/>
  <c r="L356" i="24"/>
  <c r="K356" i="24"/>
  <c r="J356" i="24"/>
  <c r="I356" i="24"/>
  <c r="H356" i="24"/>
  <c r="G356" i="24"/>
  <c r="F356" i="24"/>
  <c r="E356" i="24"/>
  <c r="D356" i="24"/>
  <c r="C356" i="24"/>
  <c r="B356" i="24"/>
  <c r="Y355" i="24"/>
  <c r="X355" i="24"/>
  <c r="W355" i="24"/>
  <c r="V355" i="24"/>
  <c r="U355" i="24"/>
  <c r="T355" i="24"/>
  <c r="S355" i="24"/>
  <c r="R355" i="24"/>
  <c r="Q355" i="24"/>
  <c r="P355" i="24"/>
  <c r="O355" i="24"/>
  <c r="N355" i="24"/>
  <c r="M355" i="24"/>
  <c r="L355" i="24"/>
  <c r="K355" i="24"/>
  <c r="J355" i="24"/>
  <c r="I355" i="24"/>
  <c r="H355" i="24"/>
  <c r="G355" i="24"/>
  <c r="F355" i="24"/>
  <c r="E355" i="24"/>
  <c r="D355" i="24"/>
  <c r="C355" i="24"/>
  <c r="B355" i="24"/>
  <c r="Y354" i="24"/>
  <c r="X354" i="24"/>
  <c r="W354" i="24"/>
  <c r="V354" i="24"/>
  <c r="U354" i="24"/>
  <c r="T354" i="24"/>
  <c r="S354" i="24"/>
  <c r="R354" i="24"/>
  <c r="Q354" i="24"/>
  <c r="P354" i="24"/>
  <c r="O354" i="24"/>
  <c r="N354" i="24"/>
  <c r="M354" i="24"/>
  <c r="L354" i="24"/>
  <c r="K354" i="24"/>
  <c r="J354" i="24"/>
  <c r="I354" i="24"/>
  <c r="H354" i="24"/>
  <c r="G354" i="24"/>
  <c r="F354" i="24"/>
  <c r="E354" i="24"/>
  <c r="D354" i="24"/>
  <c r="C354" i="24"/>
  <c r="B354" i="24"/>
  <c r="Y353" i="24"/>
  <c r="X353" i="24"/>
  <c r="W353" i="24"/>
  <c r="V353" i="24"/>
  <c r="U353" i="24"/>
  <c r="T353" i="24"/>
  <c r="S353" i="24"/>
  <c r="R353" i="24"/>
  <c r="Q353" i="24"/>
  <c r="P353" i="24"/>
  <c r="O353" i="24"/>
  <c r="N353" i="24"/>
  <c r="M353" i="24"/>
  <c r="L353" i="24"/>
  <c r="K353" i="24"/>
  <c r="J353" i="24"/>
  <c r="I353" i="24"/>
  <c r="H353" i="24"/>
  <c r="G353" i="24"/>
  <c r="F353" i="24"/>
  <c r="E353" i="24"/>
  <c r="D353" i="24"/>
  <c r="C353" i="24"/>
  <c r="B353" i="24"/>
  <c r="Y352" i="24"/>
  <c r="X352" i="24"/>
  <c r="W352" i="24"/>
  <c r="V352" i="24"/>
  <c r="U352" i="24"/>
  <c r="T352" i="24"/>
  <c r="S352" i="24"/>
  <c r="R352" i="24"/>
  <c r="Q352" i="24"/>
  <c r="P352" i="24"/>
  <c r="O352" i="24"/>
  <c r="N352" i="24"/>
  <c r="M352" i="24"/>
  <c r="L352" i="24"/>
  <c r="K352" i="24"/>
  <c r="J352" i="24"/>
  <c r="I352" i="24"/>
  <c r="H352" i="24"/>
  <c r="G352" i="24"/>
  <c r="F352" i="24"/>
  <c r="E352" i="24"/>
  <c r="D352" i="24"/>
  <c r="C352" i="24"/>
  <c r="B352" i="24"/>
  <c r="Y351" i="24"/>
  <c r="X351" i="24"/>
  <c r="W351" i="24"/>
  <c r="V351" i="24"/>
  <c r="U351" i="24"/>
  <c r="T351" i="24"/>
  <c r="S351" i="24"/>
  <c r="R351" i="24"/>
  <c r="Q351" i="24"/>
  <c r="P351" i="24"/>
  <c r="O351" i="24"/>
  <c r="N351" i="24"/>
  <c r="M351" i="24"/>
  <c r="L351" i="24"/>
  <c r="K351" i="24"/>
  <c r="J351" i="24"/>
  <c r="I351" i="24"/>
  <c r="H351" i="24"/>
  <c r="G351" i="24"/>
  <c r="F351" i="24"/>
  <c r="E351" i="24"/>
  <c r="D351" i="24"/>
  <c r="C351" i="24"/>
  <c r="B351" i="24"/>
  <c r="Y350" i="24"/>
  <c r="X350" i="24"/>
  <c r="W350" i="24"/>
  <c r="V350" i="24"/>
  <c r="U350" i="24"/>
  <c r="T350" i="24"/>
  <c r="S350" i="24"/>
  <c r="R350" i="24"/>
  <c r="Q350" i="24"/>
  <c r="P350" i="24"/>
  <c r="O350" i="24"/>
  <c r="N350" i="24"/>
  <c r="M350" i="24"/>
  <c r="L350" i="24"/>
  <c r="K350" i="24"/>
  <c r="J350" i="24"/>
  <c r="I350" i="24"/>
  <c r="H350" i="24"/>
  <c r="G350" i="24"/>
  <c r="F350" i="24"/>
  <c r="E350" i="24"/>
  <c r="D350" i="24"/>
  <c r="C350" i="24"/>
  <c r="B350" i="24"/>
  <c r="Y349" i="24"/>
  <c r="X349" i="24"/>
  <c r="W349" i="24"/>
  <c r="V349" i="24"/>
  <c r="U349" i="24"/>
  <c r="T349" i="24"/>
  <c r="S349" i="24"/>
  <c r="R349" i="24"/>
  <c r="Q349" i="24"/>
  <c r="P349" i="24"/>
  <c r="O349" i="24"/>
  <c r="N349" i="24"/>
  <c r="M349" i="24"/>
  <c r="L349" i="24"/>
  <c r="K349" i="24"/>
  <c r="J349" i="24"/>
  <c r="I349" i="24"/>
  <c r="H349" i="24"/>
  <c r="G349" i="24"/>
  <c r="F349" i="24"/>
  <c r="E349" i="24"/>
  <c r="D349" i="24"/>
  <c r="C349" i="24"/>
  <c r="B349" i="24"/>
  <c r="Y348" i="24"/>
  <c r="X348" i="24"/>
  <c r="W348" i="24"/>
  <c r="V348" i="24"/>
  <c r="U348" i="24"/>
  <c r="T348" i="24"/>
  <c r="S348" i="24"/>
  <c r="R348" i="24"/>
  <c r="Q348" i="24"/>
  <c r="P348" i="24"/>
  <c r="O348" i="24"/>
  <c r="N348" i="24"/>
  <c r="M348" i="24"/>
  <c r="L348" i="24"/>
  <c r="K348" i="24"/>
  <c r="J348" i="24"/>
  <c r="I348" i="24"/>
  <c r="H348" i="24"/>
  <c r="G348" i="24"/>
  <c r="F348" i="24"/>
  <c r="E348" i="24"/>
  <c r="D348" i="24"/>
  <c r="C348" i="24"/>
  <c r="B348" i="24"/>
  <c r="Y347" i="24"/>
  <c r="X347" i="24"/>
  <c r="W347" i="24"/>
  <c r="V347" i="24"/>
  <c r="U347" i="24"/>
  <c r="T347" i="24"/>
  <c r="S347" i="24"/>
  <c r="R347" i="24"/>
  <c r="Q347" i="24"/>
  <c r="P347" i="24"/>
  <c r="O347" i="24"/>
  <c r="N347" i="24"/>
  <c r="M347" i="24"/>
  <c r="L347" i="24"/>
  <c r="K347" i="24"/>
  <c r="J347" i="24"/>
  <c r="I347" i="24"/>
  <c r="H347" i="24"/>
  <c r="G347" i="24"/>
  <c r="F347" i="24"/>
  <c r="E347" i="24"/>
  <c r="D347" i="24"/>
  <c r="C347" i="24"/>
  <c r="B347" i="24"/>
  <c r="Y346" i="24"/>
  <c r="X346" i="24"/>
  <c r="W346" i="24"/>
  <c r="V346" i="24"/>
  <c r="U346" i="24"/>
  <c r="T346" i="24"/>
  <c r="S346" i="24"/>
  <c r="R346" i="24"/>
  <c r="Q346" i="24"/>
  <c r="P346" i="24"/>
  <c r="O346" i="24"/>
  <c r="N346" i="24"/>
  <c r="M346" i="24"/>
  <c r="L346" i="24"/>
  <c r="K346" i="24"/>
  <c r="J346" i="24"/>
  <c r="I346" i="24"/>
  <c r="H346" i="24"/>
  <c r="G346" i="24"/>
  <c r="F346" i="24"/>
  <c r="E346" i="24"/>
  <c r="D346" i="24"/>
  <c r="C346" i="24"/>
  <c r="B346" i="24"/>
  <c r="Y345" i="24"/>
  <c r="X345" i="24"/>
  <c r="W345" i="24"/>
  <c r="V345" i="24"/>
  <c r="U345" i="24"/>
  <c r="T345" i="24"/>
  <c r="S345" i="24"/>
  <c r="R345" i="24"/>
  <c r="Q345" i="24"/>
  <c r="P345" i="24"/>
  <c r="O345" i="24"/>
  <c r="N345" i="24"/>
  <c r="M345" i="24"/>
  <c r="L345" i="24"/>
  <c r="K345" i="24"/>
  <c r="J345" i="24"/>
  <c r="I345" i="24"/>
  <c r="H345" i="24"/>
  <c r="G345" i="24"/>
  <c r="F345" i="24"/>
  <c r="E345" i="24"/>
  <c r="D345" i="24"/>
  <c r="C345" i="24"/>
  <c r="B345" i="24"/>
  <c r="Y344" i="24"/>
  <c r="X344" i="24"/>
  <c r="W344" i="24"/>
  <c r="V344" i="24"/>
  <c r="U344" i="24"/>
  <c r="T344" i="24"/>
  <c r="S344" i="24"/>
  <c r="R344" i="24"/>
  <c r="Q344" i="24"/>
  <c r="P344" i="24"/>
  <c r="O344" i="24"/>
  <c r="N344" i="24"/>
  <c r="M344" i="24"/>
  <c r="L344" i="24"/>
  <c r="K344" i="24"/>
  <c r="J344" i="24"/>
  <c r="I344" i="24"/>
  <c r="H344" i="24"/>
  <c r="G344" i="24"/>
  <c r="F344" i="24"/>
  <c r="E344" i="24"/>
  <c r="D344" i="24"/>
  <c r="C344" i="24"/>
  <c r="B344" i="24"/>
  <c r="Y343" i="24"/>
  <c r="X343" i="24"/>
  <c r="W343" i="24"/>
  <c r="V343" i="24"/>
  <c r="U343" i="24"/>
  <c r="T343" i="24"/>
  <c r="S343" i="24"/>
  <c r="R343" i="24"/>
  <c r="Q343" i="24"/>
  <c r="P343" i="24"/>
  <c r="O343" i="24"/>
  <c r="N343" i="24"/>
  <c r="M343" i="24"/>
  <c r="L343" i="24"/>
  <c r="K343" i="24"/>
  <c r="J343" i="24"/>
  <c r="I343" i="24"/>
  <c r="H343" i="24"/>
  <c r="G343" i="24"/>
  <c r="F343" i="24"/>
  <c r="E343" i="24"/>
  <c r="D343" i="24"/>
  <c r="C343" i="24"/>
  <c r="B343" i="24"/>
  <c r="Y342" i="24"/>
  <c r="X342" i="24"/>
  <c r="W342" i="24"/>
  <c r="V342" i="24"/>
  <c r="U342" i="24"/>
  <c r="T342" i="24"/>
  <c r="S342" i="24"/>
  <c r="R342" i="24"/>
  <c r="Q342" i="24"/>
  <c r="P342" i="24"/>
  <c r="O342" i="24"/>
  <c r="N342" i="24"/>
  <c r="M342" i="24"/>
  <c r="L342" i="24"/>
  <c r="K342" i="24"/>
  <c r="J342" i="24"/>
  <c r="I342" i="24"/>
  <c r="H342" i="24"/>
  <c r="G342" i="24"/>
  <c r="F342" i="24"/>
  <c r="E342" i="24"/>
  <c r="D342" i="24"/>
  <c r="C342" i="24"/>
  <c r="B342" i="24"/>
  <c r="Y341" i="24"/>
  <c r="X341" i="24"/>
  <c r="W341" i="24"/>
  <c r="V341" i="24"/>
  <c r="U341" i="24"/>
  <c r="T341" i="24"/>
  <c r="S341" i="24"/>
  <c r="R341" i="24"/>
  <c r="Q341" i="24"/>
  <c r="P341" i="24"/>
  <c r="O341" i="24"/>
  <c r="N341" i="24"/>
  <c r="M341" i="24"/>
  <c r="L341" i="24"/>
  <c r="K341" i="24"/>
  <c r="J341" i="24"/>
  <c r="I341" i="24"/>
  <c r="H341" i="24"/>
  <c r="G341" i="24"/>
  <c r="F341" i="24"/>
  <c r="E341" i="24"/>
  <c r="D341" i="24"/>
  <c r="C341" i="24"/>
  <c r="B341" i="24"/>
  <c r="Y340" i="24"/>
  <c r="X340" i="24"/>
  <c r="W340" i="24"/>
  <c r="V340" i="24"/>
  <c r="U340" i="24"/>
  <c r="T340" i="24"/>
  <c r="S340" i="24"/>
  <c r="R340" i="24"/>
  <c r="Q340" i="24"/>
  <c r="P340" i="24"/>
  <c r="O340" i="24"/>
  <c r="N340" i="24"/>
  <c r="M340" i="24"/>
  <c r="L340" i="24"/>
  <c r="K340" i="24"/>
  <c r="J340" i="24"/>
  <c r="I340" i="24"/>
  <c r="H340" i="24"/>
  <c r="G340" i="24"/>
  <c r="F340" i="24"/>
  <c r="E340" i="24"/>
  <c r="D340" i="24"/>
  <c r="C340" i="24"/>
  <c r="B340" i="24"/>
  <c r="Y339" i="24"/>
  <c r="X339" i="24"/>
  <c r="W339" i="24"/>
  <c r="V339" i="24"/>
  <c r="U339" i="24"/>
  <c r="T339" i="24"/>
  <c r="S339" i="24"/>
  <c r="R339" i="24"/>
  <c r="Q339" i="24"/>
  <c r="P339" i="24"/>
  <c r="O339" i="24"/>
  <c r="N339" i="24"/>
  <c r="M339" i="24"/>
  <c r="L339" i="24"/>
  <c r="K339" i="24"/>
  <c r="J339" i="24"/>
  <c r="I339" i="24"/>
  <c r="H339" i="24"/>
  <c r="G339" i="24"/>
  <c r="F339" i="24"/>
  <c r="E339" i="24"/>
  <c r="D339" i="24"/>
  <c r="C339" i="24"/>
  <c r="B339" i="24"/>
  <c r="Y338" i="24"/>
  <c r="X338" i="24"/>
  <c r="W338" i="24"/>
  <c r="V338" i="24"/>
  <c r="U338" i="24"/>
  <c r="T338" i="24"/>
  <c r="S338" i="24"/>
  <c r="R338" i="24"/>
  <c r="Q338" i="24"/>
  <c r="P338" i="24"/>
  <c r="O338" i="24"/>
  <c r="N338" i="24"/>
  <c r="M338" i="24"/>
  <c r="L338" i="24"/>
  <c r="K338" i="24"/>
  <c r="J338" i="24"/>
  <c r="I338" i="24"/>
  <c r="H338" i="24"/>
  <c r="G338" i="24"/>
  <c r="F338" i="24"/>
  <c r="E338" i="24"/>
  <c r="D338" i="24"/>
  <c r="C338" i="24"/>
  <c r="B338" i="24"/>
  <c r="Y337" i="24"/>
  <c r="X337" i="24"/>
  <c r="W337" i="24"/>
  <c r="V337" i="24"/>
  <c r="U337" i="24"/>
  <c r="T337" i="24"/>
  <c r="S337" i="24"/>
  <c r="R337" i="24"/>
  <c r="Q337" i="24"/>
  <c r="P337" i="24"/>
  <c r="O337" i="24"/>
  <c r="N337" i="24"/>
  <c r="M337" i="24"/>
  <c r="L337" i="24"/>
  <c r="K337" i="24"/>
  <c r="J337" i="24"/>
  <c r="I337" i="24"/>
  <c r="H337" i="24"/>
  <c r="G337" i="24"/>
  <c r="F337" i="24"/>
  <c r="E337" i="24"/>
  <c r="D337" i="24"/>
  <c r="C337" i="24"/>
  <c r="B337" i="24"/>
  <c r="Y336" i="24"/>
  <c r="X336" i="24"/>
  <c r="W336" i="24"/>
  <c r="V336" i="24"/>
  <c r="U336" i="24"/>
  <c r="T336" i="24"/>
  <c r="S336" i="24"/>
  <c r="R336" i="24"/>
  <c r="Q336" i="24"/>
  <c r="P336" i="24"/>
  <c r="O336" i="24"/>
  <c r="N336" i="24"/>
  <c r="M336" i="24"/>
  <c r="L336" i="24"/>
  <c r="K336" i="24"/>
  <c r="J336" i="24"/>
  <c r="I336" i="24"/>
  <c r="H336" i="24"/>
  <c r="G336" i="24"/>
  <c r="F336" i="24"/>
  <c r="E336" i="24"/>
  <c r="D336" i="24"/>
  <c r="C336" i="24"/>
  <c r="B336" i="24"/>
  <c r="Y335" i="24"/>
  <c r="X335" i="24"/>
  <c r="W335" i="24"/>
  <c r="V335" i="24"/>
  <c r="U335" i="24"/>
  <c r="T335" i="24"/>
  <c r="S335" i="24"/>
  <c r="R335" i="24"/>
  <c r="Q335" i="24"/>
  <c r="P335" i="24"/>
  <c r="O335" i="24"/>
  <c r="N335" i="24"/>
  <c r="M335" i="24"/>
  <c r="L335" i="24"/>
  <c r="K335" i="24"/>
  <c r="J335" i="24"/>
  <c r="I335" i="24"/>
  <c r="H335" i="24"/>
  <c r="G335" i="24"/>
  <c r="F335" i="24"/>
  <c r="E335" i="24"/>
  <c r="D335" i="24"/>
  <c r="C335" i="24"/>
  <c r="B335" i="24"/>
  <c r="Y334" i="24"/>
  <c r="X334" i="24"/>
  <c r="W334" i="24"/>
  <c r="V334" i="24"/>
  <c r="U334" i="24"/>
  <c r="T334" i="24"/>
  <c r="S334" i="24"/>
  <c r="R334" i="24"/>
  <c r="Q334" i="24"/>
  <c r="P334" i="24"/>
  <c r="O334" i="24"/>
  <c r="N334" i="24"/>
  <c r="M334" i="24"/>
  <c r="L334" i="24"/>
  <c r="K334" i="24"/>
  <c r="J334" i="24"/>
  <c r="I334" i="24"/>
  <c r="H334" i="24"/>
  <c r="G334" i="24"/>
  <c r="F334" i="24"/>
  <c r="E334" i="24"/>
  <c r="D334" i="24"/>
  <c r="C334" i="24"/>
  <c r="B334" i="24"/>
  <c r="Y333" i="24"/>
  <c r="X333" i="24"/>
  <c r="W333" i="24"/>
  <c r="V333" i="24"/>
  <c r="U333" i="24"/>
  <c r="T333" i="24"/>
  <c r="S333" i="24"/>
  <c r="R333" i="24"/>
  <c r="Q333" i="24"/>
  <c r="P333" i="24"/>
  <c r="O333" i="24"/>
  <c r="N333" i="24"/>
  <c r="M333" i="24"/>
  <c r="L333" i="24"/>
  <c r="K333" i="24"/>
  <c r="J333" i="24"/>
  <c r="I333" i="24"/>
  <c r="H333" i="24"/>
  <c r="G333" i="24"/>
  <c r="F333" i="24"/>
  <c r="E333" i="24"/>
  <c r="D333" i="24"/>
  <c r="C333" i="24"/>
  <c r="B333" i="24"/>
  <c r="Y332" i="24"/>
  <c r="X332" i="24"/>
  <c r="W332" i="24"/>
  <c r="V332" i="24"/>
  <c r="U332" i="24"/>
  <c r="T332" i="24"/>
  <c r="S332" i="24"/>
  <c r="R332" i="24"/>
  <c r="Q332" i="24"/>
  <c r="P332" i="24"/>
  <c r="O332" i="24"/>
  <c r="N332" i="24"/>
  <c r="M332" i="24"/>
  <c r="L332" i="24"/>
  <c r="K332" i="24"/>
  <c r="J332" i="24"/>
  <c r="I332" i="24"/>
  <c r="H332" i="24"/>
  <c r="G332" i="24"/>
  <c r="F332" i="24"/>
  <c r="E332" i="24"/>
  <c r="D332" i="24"/>
  <c r="C332" i="24"/>
  <c r="B332" i="24"/>
  <c r="Y331" i="24"/>
  <c r="X331" i="24"/>
  <c r="W331" i="24"/>
  <c r="V331" i="24"/>
  <c r="U331" i="24"/>
  <c r="T331" i="24"/>
  <c r="S331" i="24"/>
  <c r="R331" i="24"/>
  <c r="Q331" i="24"/>
  <c r="P331" i="24"/>
  <c r="O331" i="24"/>
  <c r="N331" i="24"/>
  <c r="M331" i="24"/>
  <c r="L331" i="24"/>
  <c r="K331" i="24"/>
  <c r="J331" i="24"/>
  <c r="I331" i="24"/>
  <c r="H331" i="24"/>
  <c r="G331" i="24"/>
  <c r="F331" i="24"/>
  <c r="E331" i="24"/>
  <c r="D331" i="24"/>
  <c r="C331" i="24"/>
  <c r="B331" i="24"/>
  <c r="Y330" i="24"/>
  <c r="X330" i="24"/>
  <c r="W330" i="24"/>
  <c r="V330" i="24"/>
  <c r="U330" i="24"/>
  <c r="T330" i="24"/>
  <c r="S330" i="24"/>
  <c r="R330" i="24"/>
  <c r="Q330" i="24"/>
  <c r="P330" i="24"/>
  <c r="O330" i="24"/>
  <c r="N330" i="24"/>
  <c r="M330" i="24"/>
  <c r="L330" i="24"/>
  <c r="K330" i="24"/>
  <c r="J330" i="24"/>
  <c r="I330" i="24"/>
  <c r="H330" i="24"/>
  <c r="G330" i="24"/>
  <c r="F330" i="24"/>
  <c r="E330" i="24"/>
  <c r="D330" i="24"/>
  <c r="C330" i="24"/>
  <c r="B330" i="24"/>
  <c r="Y329" i="24"/>
  <c r="X329" i="24"/>
  <c r="W329" i="24"/>
  <c r="V329" i="24"/>
  <c r="U329" i="24"/>
  <c r="T329" i="24"/>
  <c r="S329" i="24"/>
  <c r="R329" i="24"/>
  <c r="Q329" i="24"/>
  <c r="P329" i="24"/>
  <c r="O329" i="24"/>
  <c r="N329" i="24"/>
  <c r="M329" i="24"/>
  <c r="L329" i="24"/>
  <c r="K329" i="24"/>
  <c r="J329" i="24"/>
  <c r="I329" i="24"/>
  <c r="H329" i="24"/>
  <c r="G329" i="24"/>
  <c r="F329" i="24"/>
  <c r="E329" i="24"/>
  <c r="D329" i="24"/>
  <c r="C329" i="24"/>
  <c r="B329" i="24"/>
  <c r="Y328" i="24"/>
  <c r="X328" i="24"/>
  <c r="W328" i="24"/>
  <c r="V328" i="24"/>
  <c r="U328" i="24"/>
  <c r="T328" i="24"/>
  <c r="S328" i="24"/>
  <c r="R328" i="24"/>
  <c r="Q328" i="24"/>
  <c r="P328" i="24"/>
  <c r="O328" i="24"/>
  <c r="N328" i="24"/>
  <c r="M328" i="24"/>
  <c r="L328" i="24"/>
  <c r="K328" i="24"/>
  <c r="J328" i="24"/>
  <c r="I328" i="24"/>
  <c r="H328" i="24"/>
  <c r="G328" i="24"/>
  <c r="F328" i="24"/>
  <c r="E328" i="24"/>
  <c r="D328" i="24"/>
  <c r="C328" i="24"/>
  <c r="B328" i="24"/>
  <c r="Y327" i="24"/>
  <c r="X327" i="24"/>
  <c r="W327" i="24"/>
  <c r="V327" i="24"/>
  <c r="U327" i="24"/>
  <c r="T327" i="24"/>
  <c r="S327" i="24"/>
  <c r="R327" i="24"/>
  <c r="Q327" i="24"/>
  <c r="P327" i="24"/>
  <c r="O327" i="24"/>
  <c r="N327" i="24"/>
  <c r="M327" i="24"/>
  <c r="L327" i="24"/>
  <c r="K327" i="24"/>
  <c r="J327" i="24"/>
  <c r="I327" i="24"/>
  <c r="H327" i="24"/>
  <c r="G327" i="24"/>
  <c r="F327" i="24"/>
  <c r="E327" i="24"/>
  <c r="D327" i="24"/>
  <c r="C327" i="24"/>
  <c r="B327" i="24"/>
  <c r="Y326" i="24"/>
  <c r="X326" i="24"/>
  <c r="W326" i="24"/>
  <c r="V326" i="24"/>
  <c r="U326" i="24"/>
  <c r="T326" i="24"/>
  <c r="S326" i="24"/>
  <c r="R326" i="24"/>
  <c r="Q326" i="24"/>
  <c r="P326" i="24"/>
  <c r="O326" i="24"/>
  <c r="N326" i="24"/>
  <c r="M326" i="24"/>
  <c r="L326" i="24"/>
  <c r="K326" i="24"/>
  <c r="J326" i="24"/>
  <c r="I326" i="24"/>
  <c r="H326" i="24"/>
  <c r="G326" i="24"/>
  <c r="F326" i="24"/>
  <c r="E326" i="24"/>
  <c r="D326" i="24"/>
  <c r="C326" i="24"/>
  <c r="B326" i="24"/>
  <c r="Y325" i="24"/>
  <c r="X325" i="24"/>
  <c r="W325" i="24"/>
  <c r="V325" i="24"/>
  <c r="U325" i="24"/>
  <c r="T325" i="24"/>
  <c r="S325" i="24"/>
  <c r="R325" i="24"/>
  <c r="Q325" i="24"/>
  <c r="P325" i="24"/>
  <c r="O325" i="24"/>
  <c r="N325" i="24"/>
  <c r="M325" i="24"/>
  <c r="L325" i="24"/>
  <c r="K325" i="24"/>
  <c r="J325" i="24"/>
  <c r="I325" i="24"/>
  <c r="H325" i="24"/>
  <c r="G325" i="24"/>
  <c r="F325" i="24"/>
  <c r="E325" i="24"/>
  <c r="D325" i="24"/>
  <c r="C325" i="24"/>
  <c r="B325" i="24"/>
  <c r="Y324" i="24"/>
  <c r="X324" i="24"/>
  <c r="W324" i="24"/>
  <c r="V324" i="24"/>
  <c r="U324" i="24"/>
  <c r="T324" i="24"/>
  <c r="S324" i="24"/>
  <c r="R324" i="24"/>
  <c r="Q324" i="24"/>
  <c r="P324" i="24"/>
  <c r="O324" i="24"/>
  <c r="N324" i="24"/>
  <c r="M324" i="24"/>
  <c r="L324" i="24"/>
  <c r="K324" i="24"/>
  <c r="J324" i="24"/>
  <c r="I324" i="24"/>
  <c r="H324" i="24"/>
  <c r="G324" i="24"/>
  <c r="F324" i="24"/>
  <c r="E324" i="24"/>
  <c r="D324" i="24"/>
  <c r="C324" i="24"/>
  <c r="B324" i="24"/>
  <c r="Y323" i="24"/>
  <c r="X323" i="24"/>
  <c r="W323" i="24"/>
  <c r="V323" i="24"/>
  <c r="U323" i="24"/>
  <c r="T323" i="24"/>
  <c r="S323" i="24"/>
  <c r="R323" i="24"/>
  <c r="Q323" i="24"/>
  <c r="P323" i="24"/>
  <c r="O323" i="24"/>
  <c r="N323" i="24"/>
  <c r="M323" i="24"/>
  <c r="L323" i="24"/>
  <c r="K323" i="24"/>
  <c r="J323" i="24"/>
  <c r="I323" i="24"/>
  <c r="H323" i="24"/>
  <c r="G323" i="24"/>
  <c r="F323" i="24"/>
  <c r="E323" i="24"/>
  <c r="D323" i="24"/>
  <c r="C323" i="24"/>
  <c r="B323" i="24"/>
  <c r="Y322" i="24"/>
  <c r="X322" i="24"/>
  <c r="W322" i="24"/>
  <c r="V322" i="24"/>
  <c r="U322" i="24"/>
  <c r="T322" i="24"/>
  <c r="S322" i="24"/>
  <c r="R322" i="24"/>
  <c r="Q322" i="24"/>
  <c r="P322" i="24"/>
  <c r="O322" i="24"/>
  <c r="N322" i="24"/>
  <c r="M322" i="24"/>
  <c r="L322" i="24"/>
  <c r="K322" i="24"/>
  <c r="J322" i="24"/>
  <c r="I322" i="24"/>
  <c r="H322" i="24"/>
  <c r="G322" i="24"/>
  <c r="F322" i="24"/>
  <c r="E322" i="24"/>
  <c r="D322" i="24"/>
  <c r="C322" i="24"/>
  <c r="B322" i="24"/>
  <c r="Y321" i="24"/>
  <c r="X321" i="24"/>
  <c r="W321" i="24"/>
  <c r="V321" i="24"/>
  <c r="U321" i="24"/>
  <c r="T321" i="24"/>
  <c r="S321" i="24"/>
  <c r="R321" i="24"/>
  <c r="Q321" i="24"/>
  <c r="P321" i="24"/>
  <c r="O321" i="24"/>
  <c r="N321" i="24"/>
  <c r="M321" i="24"/>
  <c r="L321" i="24"/>
  <c r="K321" i="24"/>
  <c r="J321" i="24"/>
  <c r="I321" i="24"/>
  <c r="H321" i="24"/>
  <c r="G321" i="24"/>
  <c r="F321" i="24"/>
  <c r="E321" i="24"/>
  <c r="D321" i="24"/>
  <c r="C321" i="24"/>
  <c r="B321" i="24"/>
  <c r="Y320" i="24"/>
  <c r="X320" i="24"/>
  <c r="W320" i="24"/>
  <c r="V320" i="24"/>
  <c r="U320" i="24"/>
  <c r="T320" i="24"/>
  <c r="S320" i="24"/>
  <c r="R320" i="24"/>
  <c r="Q320" i="24"/>
  <c r="P320" i="24"/>
  <c r="O320" i="24"/>
  <c r="N320" i="24"/>
  <c r="M320" i="24"/>
  <c r="L320" i="24"/>
  <c r="K320" i="24"/>
  <c r="J320" i="24"/>
  <c r="I320" i="24"/>
  <c r="H320" i="24"/>
  <c r="G320" i="24"/>
  <c r="F320" i="24"/>
  <c r="E320" i="24"/>
  <c r="D320" i="24"/>
  <c r="C320" i="24"/>
  <c r="B320" i="24"/>
  <c r="Y319" i="24"/>
  <c r="X319" i="24"/>
  <c r="W319" i="24"/>
  <c r="V319" i="24"/>
  <c r="U319" i="24"/>
  <c r="T319" i="24"/>
  <c r="S319" i="24"/>
  <c r="R319" i="24"/>
  <c r="Q319" i="24"/>
  <c r="P319" i="24"/>
  <c r="O319" i="24"/>
  <c r="N319" i="24"/>
  <c r="M319" i="24"/>
  <c r="L319" i="24"/>
  <c r="K319" i="24"/>
  <c r="J319" i="24"/>
  <c r="I319" i="24"/>
  <c r="H319" i="24"/>
  <c r="G319" i="24"/>
  <c r="F319" i="24"/>
  <c r="E319" i="24"/>
  <c r="D319" i="24"/>
  <c r="C319" i="24"/>
  <c r="B319" i="24"/>
  <c r="Y318" i="24"/>
  <c r="X318" i="24"/>
  <c r="W318" i="24"/>
  <c r="V318" i="24"/>
  <c r="U318" i="24"/>
  <c r="T318" i="24"/>
  <c r="S318" i="24"/>
  <c r="R318" i="24"/>
  <c r="Q318" i="24"/>
  <c r="P318" i="24"/>
  <c r="O318" i="24"/>
  <c r="N318" i="24"/>
  <c r="M318" i="24"/>
  <c r="L318" i="24"/>
  <c r="K318" i="24"/>
  <c r="J318" i="24"/>
  <c r="I318" i="24"/>
  <c r="H318" i="24"/>
  <c r="G318" i="24"/>
  <c r="F318" i="24"/>
  <c r="E318" i="24"/>
  <c r="D318" i="24"/>
  <c r="C318" i="24"/>
  <c r="B318" i="24"/>
  <c r="Y317" i="24"/>
  <c r="X317" i="24"/>
  <c r="W317" i="24"/>
  <c r="V317" i="24"/>
  <c r="U317" i="24"/>
  <c r="T317" i="24"/>
  <c r="S317" i="24"/>
  <c r="R317" i="24"/>
  <c r="Q317" i="24"/>
  <c r="P317" i="24"/>
  <c r="O317" i="24"/>
  <c r="N317" i="24"/>
  <c r="M317" i="24"/>
  <c r="L317" i="24"/>
  <c r="K317" i="24"/>
  <c r="J317" i="24"/>
  <c r="I317" i="24"/>
  <c r="H317" i="24"/>
  <c r="G317" i="24"/>
  <c r="F317" i="24"/>
  <c r="E317" i="24"/>
  <c r="D317" i="24"/>
  <c r="C317" i="24"/>
  <c r="B317" i="24"/>
  <c r="Y316" i="24"/>
  <c r="X316" i="24"/>
  <c r="W316" i="24"/>
  <c r="V316" i="24"/>
  <c r="U316" i="24"/>
  <c r="T316" i="24"/>
  <c r="S316" i="24"/>
  <c r="R316" i="24"/>
  <c r="Q316" i="24"/>
  <c r="P316" i="24"/>
  <c r="O316" i="24"/>
  <c r="N316" i="24"/>
  <c r="M316" i="24"/>
  <c r="L316" i="24"/>
  <c r="K316" i="24"/>
  <c r="J316" i="24"/>
  <c r="I316" i="24"/>
  <c r="H316" i="24"/>
  <c r="G316" i="24"/>
  <c r="F316" i="24"/>
  <c r="E316" i="24"/>
  <c r="D316" i="24"/>
  <c r="C316" i="24"/>
  <c r="B316" i="24"/>
  <c r="Y315" i="24"/>
  <c r="X315" i="24"/>
  <c r="W315" i="24"/>
  <c r="V315" i="24"/>
  <c r="U315" i="24"/>
  <c r="T315" i="24"/>
  <c r="S315" i="24"/>
  <c r="R315" i="24"/>
  <c r="Q315" i="24"/>
  <c r="P315" i="24"/>
  <c r="O315" i="24"/>
  <c r="N315" i="24"/>
  <c r="M315" i="24"/>
  <c r="L315" i="24"/>
  <c r="K315" i="24"/>
  <c r="J315" i="24"/>
  <c r="I315" i="24"/>
  <c r="H315" i="24"/>
  <c r="G315" i="24"/>
  <c r="F315" i="24"/>
  <c r="E315" i="24"/>
  <c r="D315" i="24"/>
  <c r="C315" i="24"/>
  <c r="B315" i="24"/>
  <c r="Y314" i="24"/>
  <c r="X314" i="24"/>
  <c r="W314" i="24"/>
  <c r="V314" i="24"/>
  <c r="U314" i="24"/>
  <c r="T314" i="24"/>
  <c r="S314" i="24"/>
  <c r="R314" i="24"/>
  <c r="Q314" i="24"/>
  <c r="P314" i="24"/>
  <c r="O314" i="24"/>
  <c r="N314" i="24"/>
  <c r="M314" i="24"/>
  <c r="L314" i="24"/>
  <c r="K314" i="24"/>
  <c r="J314" i="24"/>
  <c r="I314" i="24"/>
  <c r="H314" i="24"/>
  <c r="G314" i="24"/>
  <c r="F314" i="24"/>
  <c r="E314" i="24"/>
  <c r="D314" i="24"/>
  <c r="C314" i="24"/>
  <c r="B314" i="24"/>
  <c r="Y313" i="24"/>
  <c r="X313" i="24"/>
  <c r="W313" i="24"/>
  <c r="V313" i="24"/>
  <c r="U313" i="24"/>
  <c r="T313" i="24"/>
  <c r="S313" i="24"/>
  <c r="R313" i="24"/>
  <c r="Q313" i="24"/>
  <c r="P313" i="24"/>
  <c r="O313" i="24"/>
  <c r="N313" i="24"/>
  <c r="M313" i="24"/>
  <c r="L313" i="24"/>
  <c r="K313" i="24"/>
  <c r="J313" i="24"/>
  <c r="I313" i="24"/>
  <c r="H313" i="24"/>
  <c r="G313" i="24"/>
  <c r="F313" i="24"/>
  <c r="E313" i="24"/>
  <c r="D313" i="24"/>
  <c r="C313" i="24"/>
  <c r="B313" i="24"/>
  <c r="Y312" i="24"/>
  <c r="X312" i="24"/>
  <c r="W312" i="24"/>
  <c r="V312" i="24"/>
  <c r="U312" i="24"/>
  <c r="T312" i="24"/>
  <c r="S312" i="24"/>
  <c r="R312" i="24"/>
  <c r="Q312" i="24"/>
  <c r="P312" i="24"/>
  <c r="O312" i="24"/>
  <c r="N312" i="24"/>
  <c r="M312" i="24"/>
  <c r="L312" i="24"/>
  <c r="K312" i="24"/>
  <c r="J312" i="24"/>
  <c r="I312" i="24"/>
  <c r="H312" i="24"/>
  <c r="G312" i="24"/>
  <c r="F312" i="24"/>
  <c r="E312" i="24"/>
  <c r="D312" i="24"/>
  <c r="C312" i="24"/>
  <c r="B312" i="24"/>
  <c r="Y311" i="24"/>
  <c r="X311" i="24"/>
  <c r="W311" i="24"/>
  <c r="V311" i="24"/>
  <c r="U311" i="24"/>
  <c r="T311" i="24"/>
  <c r="S311" i="24"/>
  <c r="R311" i="24"/>
  <c r="Q311" i="24"/>
  <c r="P311" i="24"/>
  <c r="O311" i="24"/>
  <c r="N311" i="24"/>
  <c r="M311" i="24"/>
  <c r="L311" i="24"/>
  <c r="K311" i="24"/>
  <c r="J311" i="24"/>
  <c r="I311" i="24"/>
  <c r="H311" i="24"/>
  <c r="G311" i="24"/>
  <c r="F311" i="24"/>
  <c r="E311" i="24"/>
  <c r="D311" i="24"/>
  <c r="C311" i="24"/>
  <c r="B311" i="24"/>
  <c r="Y310" i="24"/>
  <c r="X310" i="24"/>
  <c r="W310" i="24"/>
  <c r="V310" i="24"/>
  <c r="U310" i="24"/>
  <c r="T310" i="24"/>
  <c r="S310" i="24"/>
  <c r="R310" i="24"/>
  <c r="Q310" i="24"/>
  <c r="P310" i="24"/>
  <c r="O310" i="24"/>
  <c r="N310" i="24"/>
  <c r="M310" i="24"/>
  <c r="L310" i="24"/>
  <c r="K310" i="24"/>
  <c r="J310" i="24"/>
  <c r="I310" i="24"/>
  <c r="H310" i="24"/>
  <c r="G310" i="24"/>
  <c r="F310" i="24"/>
  <c r="E310" i="24"/>
  <c r="D310" i="24"/>
  <c r="C310" i="24"/>
  <c r="B310" i="24"/>
  <c r="Y309" i="24"/>
  <c r="X309" i="24"/>
  <c r="W309" i="24"/>
  <c r="V309" i="24"/>
  <c r="U309" i="24"/>
  <c r="T309" i="24"/>
  <c r="S309" i="24"/>
  <c r="R309" i="24"/>
  <c r="Q309" i="24"/>
  <c r="P309" i="24"/>
  <c r="O309" i="24"/>
  <c r="N309" i="24"/>
  <c r="M309" i="24"/>
  <c r="L309" i="24"/>
  <c r="K309" i="24"/>
  <c r="J309" i="24"/>
  <c r="I309" i="24"/>
  <c r="H309" i="24"/>
  <c r="G309" i="24"/>
  <c r="F309" i="24"/>
  <c r="E309" i="24"/>
  <c r="D309" i="24"/>
  <c r="C309" i="24"/>
  <c r="B309" i="24"/>
  <c r="Y308" i="24"/>
  <c r="X308" i="24"/>
  <c r="W308" i="24"/>
  <c r="V308" i="24"/>
  <c r="U308" i="24"/>
  <c r="T308" i="24"/>
  <c r="S308" i="24"/>
  <c r="R308" i="24"/>
  <c r="Q308" i="24"/>
  <c r="P308" i="24"/>
  <c r="O308" i="24"/>
  <c r="N308" i="24"/>
  <c r="M308" i="24"/>
  <c r="L308" i="24"/>
  <c r="K308" i="24"/>
  <c r="J308" i="24"/>
  <c r="I308" i="24"/>
  <c r="H308" i="24"/>
  <c r="G308" i="24"/>
  <c r="F308" i="24"/>
  <c r="E308" i="24"/>
  <c r="D308" i="24"/>
  <c r="C308" i="24"/>
  <c r="B308" i="24"/>
  <c r="Y307" i="24"/>
  <c r="X307" i="24"/>
  <c r="W307" i="24"/>
  <c r="V307" i="24"/>
  <c r="U307" i="24"/>
  <c r="T307" i="24"/>
  <c r="S307" i="24"/>
  <c r="R307" i="24"/>
  <c r="Q307" i="24"/>
  <c r="P307" i="24"/>
  <c r="O307" i="24"/>
  <c r="N307" i="24"/>
  <c r="M307" i="24"/>
  <c r="L307" i="24"/>
  <c r="K307" i="24"/>
  <c r="J307" i="24"/>
  <c r="I307" i="24"/>
  <c r="H307" i="24"/>
  <c r="G307" i="24"/>
  <c r="F307" i="24"/>
  <c r="E307" i="24"/>
  <c r="D307" i="24"/>
  <c r="C307" i="24"/>
  <c r="B307" i="24"/>
  <c r="Y306" i="24"/>
  <c r="X306" i="24"/>
  <c r="W306" i="24"/>
  <c r="V306" i="24"/>
  <c r="U306" i="24"/>
  <c r="T306" i="24"/>
  <c r="S306" i="24"/>
  <c r="R306" i="24"/>
  <c r="Q306" i="24"/>
  <c r="P306" i="24"/>
  <c r="O306" i="24"/>
  <c r="N306" i="24"/>
  <c r="M306" i="24"/>
  <c r="L306" i="24"/>
  <c r="K306" i="24"/>
  <c r="J306" i="24"/>
  <c r="I306" i="24"/>
  <c r="H306" i="24"/>
  <c r="G306" i="24"/>
  <c r="F306" i="24"/>
  <c r="E306" i="24"/>
  <c r="D306" i="24"/>
  <c r="C306" i="24"/>
  <c r="B306" i="24"/>
  <c r="Y305" i="24"/>
  <c r="X305" i="24"/>
  <c r="W305" i="24"/>
  <c r="V305" i="24"/>
  <c r="U305" i="24"/>
  <c r="T305" i="24"/>
  <c r="S305" i="24"/>
  <c r="R305" i="24"/>
  <c r="Q305" i="24"/>
  <c r="P305" i="24"/>
  <c r="O305" i="24"/>
  <c r="N305" i="24"/>
  <c r="M305" i="24"/>
  <c r="L305" i="24"/>
  <c r="K305" i="24"/>
  <c r="J305" i="24"/>
  <c r="I305" i="24"/>
  <c r="H305" i="24"/>
  <c r="G305" i="24"/>
  <c r="F305" i="24"/>
  <c r="E305" i="24"/>
  <c r="D305" i="24"/>
  <c r="C305" i="24"/>
  <c r="B305" i="24"/>
  <c r="Y304" i="24"/>
  <c r="X304" i="24"/>
  <c r="W304" i="24"/>
  <c r="V304" i="24"/>
  <c r="U304" i="24"/>
  <c r="T304" i="24"/>
  <c r="S304" i="24"/>
  <c r="R304" i="24"/>
  <c r="Q304" i="24"/>
  <c r="P304" i="24"/>
  <c r="O304" i="24"/>
  <c r="N304" i="24"/>
  <c r="M304" i="24"/>
  <c r="L304" i="24"/>
  <c r="K304" i="24"/>
  <c r="J304" i="24"/>
  <c r="I304" i="24"/>
  <c r="H304" i="24"/>
  <c r="G304" i="24"/>
  <c r="F304" i="24"/>
  <c r="E304" i="24"/>
  <c r="D304" i="24"/>
  <c r="C304" i="24"/>
  <c r="B304" i="24"/>
  <c r="Y303" i="24"/>
  <c r="X303" i="24"/>
  <c r="W303" i="24"/>
  <c r="V303" i="24"/>
  <c r="U303" i="24"/>
  <c r="T303" i="24"/>
  <c r="S303" i="24"/>
  <c r="R303" i="24"/>
  <c r="Q303" i="24"/>
  <c r="P303" i="24"/>
  <c r="O303" i="24"/>
  <c r="N303" i="24"/>
  <c r="M303" i="24"/>
  <c r="L303" i="24"/>
  <c r="K303" i="24"/>
  <c r="J303" i="24"/>
  <c r="I303" i="24"/>
  <c r="H303" i="24"/>
  <c r="G303" i="24"/>
  <c r="F303" i="24"/>
  <c r="E303" i="24"/>
  <c r="D303" i="24"/>
  <c r="C303" i="24"/>
  <c r="B303" i="24"/>
  <c r="Y302" i="24"/>
  <c r="X302" i="24"/>
  <c r="W302" i="24"/>
  <c r="V302" i="24"/>
  <c r="U302" i="24"/>
  <c r="T302" i="24"/>
  <c r="S302" i="24"/>
  <c r="R302" i="24"/>
  <c r="Q302" i="24"/>
  <c r="P302" i="24"/>
  <c r="O302" i="24"/>
  <c r="N302" i="24"/>
  <c r="M302" i="24"/>
  <c r="L302" i="24"/>
  <c r="K302" i="24"/>
  <c r="J302" i="24"/>
  <c r="I302" i="24"/>
  <c r="H302" i="24"/>
  <c r="G302" i="24"/>
  <c r="F302" i="24"/>
  <c r="E302" i="24"/>
  <c r="D302" i="24"/>
  <c r="C302" i="24"/>
  <c r="B302" i="24"/>
  <c r="Y301" i="24"/>
  <c r="X301" i="24"/>
  <c r="W301" i="24"/>
  <c r="V301" i="24"/>
  <c r="U301" i="24"/>
  <c r="T301" i="24"/>
  <c r="S301" i="24"/>
  <c r="R301" i="24"/>
  <c r="Q301" i="24"/>
  <c r="P301" i="24"/>
  <c r="O301" i="24"/>
  <c r="N301" i="24"/>
  <c r="M301" i="24"/>
  <c r="L301" i="24"/>
  <c r="K301" i="24"/>
  <c r="J301" i="24"/>
  <c r="I301" i="24"/>
  <c r="H301" i="24"/>
  <c r="G301" i="24"/>
  <c r="F301" i="24"/>
  <c r="E301" i="24"/>
  <c r="D301" i="24"/>
  <c r="C301" i="24"/>
  <c r="B301" i="24"/>
  <c r="Y300" i="24"/>
  <c r="X300" i="24"/>
  <c r="W300" i="24"/>
  <c r="V300" i="24"/>
  <c r="U300" i="24"/>
  <c r="T300" i="24"/>
  <c r="S300" i="24"/>
  <c r="R300" i="24"/>
  <c r="Q300" i="24"/>
  <c r="P300" i="24"/>
  <c r="O300" i="24"/>
  <c r="N300" i="24"/>
  <c r="M300" i="24"/>
  <c r="L300" i="24"/>
  <c r="K300" i="24"/>
  <c r="J300" i="24"/>
  <c r="I300" i="24"/>
  <c r="H300" i="24"/>
  <c r="G300" i="24"/>
  <c r="F300" i="24"/>
  <c r="E300" i="24"/>
  <c r="D300" i="24"/>
  <c r="C300" i="24"/>
  <c r="B300" i="24"/>
  <c r="Y299" i="24"/>
  <c r="X299" i="24"/>
  <c r="W299" i="24"/>
  <c r="V299" i="24"/>
  <c r="U299" i="24"/>
  <c r="T299" i="24"/>
  <c r="S299" i="24"/>
  <c r="R299" i="24"/>
  <c r="Q299" i="24"/>
  <c r="P299" i="24"/>
  <c r="O299" i="24"/>
  <c r="N299" i="24"/>
  <c r="M299" i="24"/>
  <c r="L299" i="24"/>
  <c r="K299" i="24"/>
  <c r="J299" i="24"/>
  <c r="I299" i="24"/>
  <c r="H299" i="24"/>
  <c r="G299" i="24"/>
  <c r="F299" i="24"/>
  <c r="E299" i="24"/>
  <c r="D299" i="24"/>
  <c r="C299" i="24"/>
  <c r="B299" i="24"/>
  <c r="Y298" i="24"/>
  <c r="X298" i="24"/>
  <c r="W298" i="24"/>
  <c r="V298" i="24"/>
  <c r="U298" i="24"/>
  <c r="T298" i="24"/>
  <c r="S298" i="24"/>
  <c r="R298" i="24"/>
  <c r="Q298" i="24"/>
  <c r="P298" i="24"/>
  <c r="O298" i="24"/>
  <c r="N298" i="24"/>
  <c r="M298" i="24"/>
  <c r="L298" i="24"/>
  <c r="K298" i="24"/>
  <c r="J298" i="24"/>
  <c r="I298" i="24"/>
  <c r="H298" i="24"/>
  <c r="G298" i="24"/>
  <c r="F298" i="24"/>
  <c r="E298" i="24"/>
  <c r="D298" i="24"/>
  <c r="C298" i="24"/>
  <c r="B298" i="24"/>
  <c r="Y297" i="24"/>
  <c r="X297" i="24"/>
  <c r="W297" i="24"/>
  <c r="V297" i="24"/>
  <c r="U297" i="24"/>
  <c r="T297" i="24"/>
  <c r="S297" i="24"/>
  <c r="R297" i="24"/>
  <c r="Q297" i="24"/>
  <c r="P297" i="24"/>
  <c r="O297" i="24"/>
  <c r="N297" i="24"/>
  <c r="M297" i="24"/>
  <c r="L297" i="24"/>
  <c r="K297" i="24"/>
  <c r="J297" i="24"/>
  <c r="I297" i="24"/>
  <c r="H297" i="24"/>
  <c r="G297" i="24"/>
  <c r="F297" i="24"/>
  <c r="E297" i="24"/>
  <c r="D297" i="24"/>
  <c r="C297" i="24"/>
  <c r="B297" i="24"/>
  <c r="Y296" i="24"/>
  <c r="X296" i="24"/>
  <c r="W296" i="24"/>
  <c r="V296" i="24"/>
  <c r="U296" i="24"/>
  <c r="T296" i="24"/>
  <c r="S296" i="24"/>
  <c r="R296" i="24"/>
  <c r="Q296" i="24"/>
  <c r="P296" i="24"/>
  <c r="O296" i="24"/>
  <c r="N296" i="24"/>
  <c r="M296" i="24"/>
  <c r="L296" i="24"/>
  <c r="K296" i="24"/>
  <c r="J296" i="24"/>
  <c r="I296" i="24"/>
  <c r="H296" i="24"/>
  <c r="G296" i="24"/>
  <c r="F296" i="24"/>
  <c r="E296" i="24"/>
  <c r="D296" i="24"/>
  <c r="C296" i="24"/>
  <c r="B296" i="24"/>
  <c r="Y295" i="24"/>
  <c r="X295" i="24"/>
  <c r="W295" i="24"/>
  <c r="V295" i="24"/>
  <c r="U295" i="24"/>
  <c r="T295" i="24"/>
  <c r="S295" i="24"/>
  <c r="R295" i="24"/>
  <c r="Q295" i="24"/>
  <c r="P295" i="24"/>
  <c r="O295" i="24"/>
  <c r="N295" i="24"/>
  <c r="M295" i="24"/>
  <c r="L295" i="24"/>
  <c r="K295" i="24"/>
  <c r="J295" i="24"/>
  <c r="I295" i="24"/>
  <c r="H295" i="24"/>
  <c r="G295" i="24"/>
  <c r="F295" i="24"/>
  <c r="E295" i="24"/>
  <c r="D295" i="24"/>
  <c r="C295" i="24"/>
  <c r="B295" i="24"/>
  <c r="Y294" i="24"/>
  <c r="X294" i="24"/>
  <c r="W294" i="24"/>
  <c r="V294" i="24"/>
  <c r="U294" i="24"/>
  <c r="T294" i="24"/>
  <c r="S294" i="24"/>
  <c r="R294" i="24"/>
  <c r="Q294" i="24"/>
  <c r="P294" i="24"/>
  <c r="O294" i="24"/>
  <c r="N294" i="24"/>
  <c r="M294" i="24"/>
  <c r="L294" i="24"/>
  <c r="K294" i="24"/>
  <c r="J294" i="24"/>
  <c r="I294" i="24"/>
  <c r="H294" i="24"/>
  <c r="G294" i="24"/>
  <c r="F294" i="24"/>
  <c r="E294" i="24"/>
  <c r="D294" i="24"/>
  <c r="C294" i="24"/>
  <c r="B294" i="24"/>
  <c r="Y293" i="24"/>
  <c r="X293" i="24"/>
  <c r="W293" i="24"/>
  <c r="V293" i="24"/>
  <c r="U293" i="24"/>
  <c r="T293" i="24"/>
  <c r="S293" i="24"/>
  <c r="R293" i="24"/>
  <c r="Q293" i="24"/>
  <c r="P293" i="24"/>
  <c r="O293" i="24"/>
  <c r="N293" i="24"/>
  <c r="M293" i="24"/>
  <c r="L293" i="24"/>
  <c r="K293" i="24"/>
  <c r="J293" i="24"/>
  <c r="I293" i="24"/>
  <c r="H293" i="24"/>
  <c r="G293" i="24"/>
  <c r="F293" i="24"/>
  <c r="E293" i="24"/>
  <c r="D293" i="24"/>
  <c r="C293" i="24"/>
  <c r="B293" i="24"/>
  <c r="Y292" i="24"/>
  <c r="X292" i="24"/>
  <c r="W292" i="24"/>
  <c r="V292" i="24"/>
  <c r="U292" i="24"/>
  <c r="T292" i="24"/>
  <c r="S292" i="24"/>
  <c r="R292" i="24"/>
  <c r="Q292" i="24"/>
  <c r="P292" i="24"/>
  <c r="O292" i="24"/>
  <c r="N292" i="24"/>
  <c r="M292" i="24"/>
  <c r="L292" i="24"/>
  <c r="K292" i="24"/>
  <c r="J292" i="24"/>
  <c r="I292" i="24"/>
  <c r="H292" i="24"/>
  <c r="G292" i="24"/>
  <c r="F292" i="24"/>
  <c r="E292" i="24"/>
  <c r="D292" i="24"/>
  <c r="C292" i="24"/>
  <c r="B292" i="24"/>
  <c r="Y291" i="24"/>
  <c r="X291" i="24"/>
  <c r="W291" i="24"/>
  <c r="V291" i="24"/>
  <c r="U291" i="24"/>
  <c r="T291" i="24"/>
  <c r="S291" i="24"/>
  <c r="R291" i="24"/>
  <c r="Q291" i="24"/>
  <c r="P291" i="24"/>
  <c r="O291" i="24"/>
  <c r="N291" i="24"/>
  <c r="M291" i="24"/>
  <c r="L291" i="24"/>
  <c r="K291" i="24"/>
  <c r="J291" i="24"/>
  <c r="I291" i="24"/>
  <c r="H291" i="24"/>
  <c r="G291" i="24"/>
  <c r="F291" i="24"/>
  <c r="E291" i="24"/>
  <c r="D291" i="24"/>
  <c r="C291" i="24"/>
  <c r="B291" i="24"/>
  <c r="Y290" i="24"/>
  <c r="X290" i="24"/>
  <c r="W290" i="24"/>
  <c r="V290" i="24"/>
  <c r="U290" i="24"/>
  <c r="T290" i="24"/>
  <c r="S290" i="24"/>
  <c r="R290" i="24"/>
  <c r="Q290" i="24"/>
  <c r="P290" i="24"/>
  <c r="O290" i="24"/>
  <c r="N290" i="24"/>
  <c r="M290" i="24"/>
  <c r="L290" i="24"/>
  <c r="K290" i="24"/>
  <c r="J290" i="24"/>
  <c r="I290" i="24"/>
  <c r="H290" i="24"/>
  <c r="G290" i="24"/>
  <c r="F290" i="24"/>
  <c r="E290" i="24"/>
  <c r="D290" i="24"/>
  <c r="C290" i="24"/>
  <c r="B290" i="24"/>
  <c r="Y289" i="24"/>
  <c r="X289" i="24"/>
  <c r="W289" i="24"/>
  <c r="V289" i="24"/>
  <c r="U289" i="24"/>
  <c r="T289" i="24"/>
  <c r="S289" i="24"/>
  <c r="R289" i="24"/>
  <c r="Q289" i="24"/>
  <c r="P289" i="24"/>
  <c r="O289" i="24"/>
  <c r="N289" i="24"/>
  <c r="M289" i="24"/>
  <c r="L289" i="24"/>
  <c r="K289" i="24"/>
  <c r="J289" i="24"/>
  <c r="I289" i="24"/>
  <c r="H289" i="24"/>
  <c r="G289" i="24"/>
  <c r="F289" i="24"/>
  <c r="E289" i="24"/>
  <c r="D289" i="24"/>
  <c r="C289" i="24"/>
  <c r="B289" i="24"/>
  <c r="Y288" i="24"/>
  <c r="X288" i="24"/>
  <c r="W288" i="24"/>
  <c r="V288" i="24"/>
  <c r="U288" i="24"/>
  <c r="T288" i="24"/>
  <c r="S288" i="24"/>
  <c r="R288" i="24"/>
  <c r="Q288" i="24"/>
  <c r="P288" i="24"/>
  <c r="O288" i="24"/>
  <c r="N288" i="24"/>
  <c r="M288" i="24"/>
  <c r="L288" i="24"/>
  <c r="K288" i="24"/>
  <c r="J288" i="24"/>
  <c r="I288" i="24"/>
  <c r="H288" i="24"/>
  <c r="G288" i="24"/>
  <c r="F288" i="24"/>
  <c r="E288" i="24"/>
  <c r="D288" i="24"/>
  <c r="C288" i="24"/>
  <c r="B288" i="24"/>
  <c r="Y287" i="24"/>
  <c r="X287" i="24"/>
  <c r="W287" i="24"/>
  <c r="V287" i="24"/>
  <c r="U287" i="24"/>
  <c r="T287" i="24"/>
  <c r="S287" i="24"/>
  <c r="R287" i="24"/>
  <c r="Q287" i="24"/>
  <c r="P287" i="24"/>
  <c r="O287" i="24"/>
  <c r="N287" i="24"/>
  <c r="M287" i="24"/>
  <c r="L287" i="24"/>
  <c r="K287" i="24"/>
  <c r="J287" i="24"/>
  <c r="I287" i="24"/>
  <c r="H287" i="24"/>
  <c r="G287" i="24"/>
  <c r="F287" i="24"/>
  <c r="E287" i="24"/>
  <c r="D287" i="24"/>
  <c r="C287" i="24"/>
  <c r="B287" i="24"/>
  <c r="Y286" i="24"/>
  <c r="X286" i="24"/>
  <c r="W286" i="24"/>
  <c r="V286" i="24"/>
  <c r="U286" i="24"/>
  <c r="T286" i="24"/>
  <c r="S286" i="24"/>
  <c r="R286" i="24"/>
  <c r="Q286" i="24"/>
  <c r="P286" i="24"/>
  <c r="O286" i="24"/>
  <c r="N286" i="24"/>
  <c r="M286" i="24"/>
  <c r="L286" i="24"/>
  <c r="K286" i="24"/>
  <c r="J286" i="24"/>
  <c r="I286" i="24"/>
  <c r="H286" i="24"/>
  <c r="G286" i="24"/>
  <c r="F286" i="24"/>
  <c r="E286" i="24"/>
  <c r="D286" i="24"/>
  <c r="C286" i="24"/>
  <c r="B286" i="24"/>
  <c r="Y285" i="24"/>
  <c r="X285" i="24"/>
  <c r="W285" i="24"/>
  <c r="V285" i="24"/>
  <c r="U285" i="24"/>
  <c r="T285" i="24"/>
  <c r="S285" i="24"/>
  <c r="R285" i="24"/>
  <c r="Q285" i="24"/>
  <c r="P285" i="24"/>
  <c r="O285" i="24"/>
  <c r="N285" i="24"/>
  <c r="M285" i="24"/>
  <c r="L285" i="24"/>
  <c r="K285" i="24"/>
  <c r="J285" i="24"/>
  <c r="I285" i="24"/>
  <c r="H285" i="24"/>
  <c r="G285" i="24"/>
  <c r="F285" i="24"/>
  <c r="E285" i="24"/>
  <c r="D285" i="24"/>
  <c r="C285" i="24"/>
  <c r="B285" i="24"/>
  <c r="Y284" i="24"/>
  <c r="X284" i="24"/>
  <c r="W284" i="24"/>
  <c r="V284" i="24"/>
  <c r="U284" i="24"/>
  <c r="T284" i="24"/>
  <c r="S284" i="24"/>
  <c r="R284" i="24"/>
  <c r="Q284" i="24"/>
  <c r="P284" i="24"/>
  <c r="O284" i="24"/>
  <c r="N284" i="24"/>
  <c r="M284" i="24"/>
  <c r="L284" i="24"/>
  <c r="K284" i="24"/>
  <c r="J284" i="24"/>
  <c r="I284" i="24"/>
  <c r="H284" i="24"/>
  <c r="G284" i="24"/>
  <c r="F284" i="24"/>
  <c r="E284" i="24"/>
  <c r="D284" i="24"/>
  <c r="C284" i="24"/>
  <c r="B284" i="24"/>
  <c r="Y283" i="24"/>
  <c r="X283" i="24"/>
  <c r="W283" i="24"/>
  <c r="V283" i="24"/>
  <c r="U283" i="24"/>
  <c r="T283" i="24"/>
  <c r="S283" i="24"/>
  <c r="R283" i="24"/>
  <c r="Q283" i="24"/>
  <c r="P283" i="24"/>
  <c r="O283" i="24"/>
  <c r="N283" i="24"/>
  <c r="M283" i="24"/>
  <c r="L283" i="24"/>
  <c r="K283" i="24"/>
  <c r="J283" i="24"/>
  <c r="I283" i="24"/>
  <c r="H283" i="24"/>
  <c r="G283" i="24"/>
  <c r="F283" i="24"/>
  <c r="E283" i="24"/>
  <c r="D283" i="24"/>
  <c r="C283" i="24"/>
  <c r="B283" i="24"/>
  <c r="Y282" i="24"/>
  <c r="X282" i="24"/>
  <c r="W282" i="24"/>
  <c r="V282" i="24"/>
  <c r="U282" i="24"/>
  <c r="T282" i="24"/>
  <c r="S282" i="24"/>
  <c r="R282" i="24"/>
  <c r="Q282" i="24"/>
  <c r="P282" i="24"/>
  <c r="O282" i="24"/>
  <c r="N282" i="24"/>
  <c r="M282" i="24"/>
  <c r="L282" i="24"/>
  <c r="K282" i="24"/>
  <c r="J282" i="24"/>
  <c r="I282" i="24"/>
  <c r="H282" i="24"/>
  <c r="G282" i="24"/>
  <c r="F282" i="24"/>
  <c r="E282" i="24"/>
  <c r="D282" i="24"/>
  <c r="C282" i="24"/>
  <c r="B282" i="24"/>
  <c r="Y281" i="24"/>
  <c r="X281" i="24"/>
  <c r="W281" i="24"/>
  <c r="V281" i="24"/>
  <c r="U281" i="24"/>
  <c r="T281" i="24"/>
  <c r="S281" i="24"/>
  <c r="R281" i="24"/>
  <c r="Q281" i="24"/>
  <c r="P281" i="24"/>
  <c r="O281" i="24"/>
  <c r="N281" i="24"/>
  <c r="M281" i="24"/>
  <c r="L281" i="24"/>
  <c r="K281" i="24"/>
  <c r="J281" i="24"/>
  <c r="I281" i="24"/>
  <c r="H281" i="24"/>
  <c r="G281" i="24"/>
  <c r="F281" i="24"/>
  <c r="E281" i="24"/>
  <c r="D281" i="24"/>
  <c r="C281" i="24"/>
  <c r="B281" i="24"/>
  <c r="Y280" i="24"/>
  <c r="X280" i="24"/>
  <c r="W280" i="24"/>
  <c r="V280" i="24"/>
  <c r="U280" i="24"/>
  <c r="T280" i="24"/>
  <c r="S280" i="24"/>
  <c r="R280" i="24"/>
  <c r="Q280" i="24"/>
  <c r="P280" i="24"/>
  <c r="O280" i="24"/>
  <c r="N280" i="24"/>
  <c r="M280" i="24"/>
  <c r="L280" i="24"/>
  <c r="K280" i="24"/>
  <c r="J280" i="24"/>
  <c r="I280" i="24"/>
  <c r="H280" i="24"/>
  <c r="G280" i="24"/>
  <c r="F280" i="24"/>
  <c r="E280" i="24"/>
  <c r="D280" i="24"/>
  <c r="C280" i="24"/>
  <c r="B280" i="24"/>
  <c r="Y279" i="24"/>
  <c r="X279" i="24"/>
  <c r="W279" i="24"/>
  <c r="V279" i="24"/>
  <c r="U279" i="24"/>
  <c r="T279" i="24"/>
  <c r="S279" i="24"/>
  <c r="R279" i="24"/>
  <c r="Q279" i="24"/>
  <c r="P279" i="24"/>
  <c r="O279" i="24"/>
  <c r="N279" i="24"/>
  <c r="M279" i="24"/>
  <c r="L279" i="24"/>
  <c r="K279" i="24"/>
  <c r="J279" i="24"/>
  <c r="I279" i="24"/>
  <c r="H279" i="24"/>
  <c r="G279" i="24"/>
  <c r="F279" i="24"/>
  <c r="E279" i="24"/>
  <c r="D279" i="24"/>
  <c r="C279" i="24"/>
  <c r="B279" i="24"/>
  <c r="Y278" i="24"/>
  <c r="X278" i="24"/>
  <c r="W278" i="24"/>
  <c r="V278" i="24"/>
  <c r="U278" i="24"/>
  <c r="T278" i="24"/>
  <c r="S278" i="24"/>
  <c r="R278" i="24"/>
  <c r="Q278" i="24"/>
  <c r="P278" i="24"/>
  <c r="O278" i="24"/>
  <c r="N278" i="24"/>
  <c r="M278" i="24"/>
  <c r="L278" i="24"/>
  <c r="K278" i="24"/>
  <c r="J278" i="24"/>
  <c r="I278" i="24"/>
  <c r="H278" i="24"/>
  <c r="G278" i="24"/>
  <c r="F278" i="24"/>
  <c r="E278" i="24"/>
  <c r="D278" i="24"/>
  <c r="C278" i="24"/>
  <c r="B278" i="24"/>
  <c r="Y277" i="24"/>
  <c r="X277" i="24"/>
  <c r="W277" i="24"/>
  <c r="V277" i="24"/>
  <c r="U277" i="24"/>
  <c r="T277" i="24"/>
  <c r="S277" i="24"/>
  <c r="R277" i="24"/>
  <c r="Q277" i="24"/>
  <c r="P277" i="24"/>
  <c r="O277" i="24"/>
  <c r="N277" i="24"/>
  <c r="M277" i="24"/>
  <c r="L277" i="24"/>
  <c r="K277" i="24"/>
  <c r="J277" i="24"/>
  <c r="I277" i="24"/>
  <c r="H277" i="24"/>
  <c r="G277" i="24"/>
  <c r="F277" i="24"/>
  <c r="E277" i="24"/>
  <c r="D277" i="24"/>
  <c r="C277" i="24"/>
  <c r="B277" i="24"/>
  <c r="Y276" i="24"/>
  <c r="X276" i="24"/>
  <c r="W276" i="24"/>
  <c r="V276" i="24"/>
  <c r="U276" i="24"/>
  <c r="T276" i="24"/>
  <c r="S276" i="24"/>
  <c r="R276" i="24"/>
  <c r="Q276" i="24"/>
  <c r="P276" i="24"/>
  <c r="O276" i="24"/>
  <c r="N276" i="24"/>
  <c r="M276" i="24"/>
  <c r="L276" i="24"/>
  <c r="K276" i="24"/>
  <c r="J276" i="24"/>
  <c r="I276" i="24"/>
  <c r="H276" i="24"/>
  <c r="G276" i="24"/>
  <c r="F276" i="24"/>
  <c r="E276" i="24"/>
  <c r="D276" i="24"/>
  <c r="C276" i="24"/>
  <c r="B276" i="24"/>
  <c r="Y275" i="24"/>
  <c r="X275" i="24"/>
  <c r="W275" i="24"/>
  <c r="V275" i="24"/>
  <c r="U275" i="24"/>
  <c r="T275" i="24"/>
  <c r="S275" i="24"/>
  <c r="R275" i="24"/>
  <c r="Q275" i="24"/>
  <c r="P275" i="24"/>
  <c r="O275" i="24"/>
  <c r="N275" i="24"/>
  <c r="M275" i="24"/>
  <c r="L275" i="24"/>
  <c r="K275" i="24"/>
  <c r="J275" i="24"/>
  <c r="I275" i="24"/>
  <c r="H275" i="24"/>
  <c r="G275" i="24"/>
  <c r="F275" i="24"/>
  <c r="E275" i="24"/>
  <c r="D275" i="24"/>
  <c r="C275" i="24"/>
  <c r="B275" i="24"/>
  <c r="Y274" i="24"/>
  <c r="X274" i="24"/>
  <c r="W274" i="24"/>
  <c r="V274" i="24"/>
  <c r="U274" i="24"/>
  <c r="T274" i="24"/>
  <c r="S274" i="24"/>
  <c r="R274" i="24"/>
  <c r="Q274" i="24"/>
  <c r="P274" i="24"/>
  <c r="O274" i="24"/>
  <c r="N274" i="24"/>
  <c r="M274" i="24"/>
  <c r="L274" i="24"/>
  <c r="K274" i="24"/>
  <c r="J274" i="24"/>
  <c r="I274" i="24"/>
  <c r="H274" i="24"/>
  <c r="G274" i="24"/>
  <c r="F274" i="24"/>
  <c r="E274" i="24"/>
  <c r="D274" i="24"/>
  <c r="C274" i="24"/>
  <c r="B274" i="24"/>
  <c r="Y273" i="24"/>
  <c r="X273" i="24"/>
  <c r="W273" i="24"/>
  <c r="V273" i="24"/>
  <c r="U273" i="24"/>
  <c r="T273" i="24"/>
  <c r="S273" i="24"/>
  <c r="R273" i="24"/>
  <c r="Q273" i="24"/>
  <c r="P273" i="24"/>
  <c r="O273" i="24"/>
  <c r="N273" i="24"/>
  <c r="M273" i="24"/>
  <c r="L273" i="24"/>
  <c r="K273" i="24"/>
  <c r="J273" i="24"/>
  <c r="I273" i="24"/>
  <c r="H273" i="24"/>
  <c r="G273" i="24"/>
  <c r="F273" i="24"/>
  <c r="E273" i="24"/>
  <c r="D273" i="24"/>
  <c r="C273" i="24"/>
  <c r="B273" i="24"/>
  <c r="Y272" i="24"/>
  <c r="X272" i="24"/>
  <c r="W272" i="24"/>
  <c r="V272" i="24"/>
  <c r="U272" i="24"/>
  <c r="T272" i="24"/>
  <c r="S272" i="24"/>
  <c r="R272" i="24"/>
  <c r="Q272" i="24"/>
  <c r="P272" i="24"/>
  <c r="O272" i="24"/>
  <c r="N272" i="24"/>
  <c r="M272" i="24"/>
  <c r="L272" i="24"/>
  <c r="K272" i="24"/>
  <c r="J272" i="24"/>
  <c r="I272" i="24"/>
  <c r="H272" i="24"/>
  <c r="G272" i="24"/>
  <c r="F272" i="24"/>
  <c r="E272" i="24"/>
  <c r="D272" i="24"/>
  <c r="C272" i="24"/>
  <c r="B272" i="24"/>
  <c r="Y271" i="24"/>
  <c r="X271" i="24"/>
  <c r="W271" i="24"/>
  <c r="V271" i="24"/>
  <c r="U271" i="24"/>
  <c r="T271" i="24"/>
  <c r="S271" i="24"/>
  <c r="R271" i="24"/>
  <c r="Q271" i="24"/>
  <c r="P271" i="24"/>
  <c r="O271" i="24"/>
  <c r="N271" i="24"/>
  <c r="M271" i="24"/>
  <c r="L271" i="24"/>
  <c r="K271" i="24"/>
  <c r="J271" i="24"/>
  <c r="I271" i="24"/>
  <c r="H271" i="24"/>
  <c r="G271" i="24"/>
  <c r="F271" i="24"/>
  <c r="E271" i="24"/>
  <c r="D271" i="24"/>
  <c r="C271" i="24"/>
  <c r="B271" i="24"/>
  <c r="Y270" i="24"/>
  <c r="X270" i="24"/>
  <c r="W270" i="24"/>
  <c r="V270" i="24"/>
  <c r="U270" i="24"/>
  <c r="T270" i="24"/>
  <c r="S270" i="24"/>
  <c r="R270" i="24"/>
  <c r="Q270" i="24"/>
  <c r="P270" i="24"/>
  <c r="O270" i="24"/>
  <c r="N270" i="24"/>
  <c r="M270" i="24"/>
  <c r="L270" i="24"/>
  <c r="K270" i="24"/>
  <c r="J270" i="24"/>
  <c r="I270" i="24"/>
  <c r="H270" i="24"/>
  <c r="G270" i="24"/>
  <c r="F270" i="24"/>
  <c r="E270" i="24"/>
  <c r="D270" i="24"/>
  <c r="C270" i="24"/>
  <c r="B270" i="24"/>
  <c r="Y269" i="24"/>
  <c r="X269" i="24"/>
  <c r="W269" i="24"/>
  <c r="V269" i="24"/>
  <c r="U269" i="24"/>
  <c r="T269" i="24"/>
  <c r="S269" i="24"/>
  <c r="R269" i="24"/>
  <c r="Q269" i="24"/>
  <c r="P269" i="24"/>
  <c r="O269" i="24"/>
  <c r="N269" i="24"/>
  <c r="M269" i="24"/>
  <c r="L269" i="24"/>
  <c r="K269" i="24"/>
  <c r="J269" i="24"/>
  <c r="I269" i="24"/>
  <c r="H269" i="24"/>
  <c r="G269" i="24"/>
  <c r="F269" i="24"/>
  <c r="E269" i="24"/>
  <c r="D269" i="24"/>
  <c r="C269" i="24"/>
  <c r="B269" i="24"/>
  <c r="Y268" i="24"/>
  <c r="X268" i="24"/>
  <c r="W268" i="24"/>
  <c r="V268" i="24"/>
  <c r="U268" i="24"/>
  <c r="T268" i="24"/>
  <c r="S268" i="24"/>
  <c r="R268" i="24"/>
  <c r="Q268" i="24"/>
  <c r="P268" i="24"/>
  <c r="O268" i="24"/>
  <c r="N268" i="24"/>
  <c r="M268" i="24"/>
  <c r="L268" i="24"/>
  <c r="K268" i="24"/>
  <c r="J268" i="24"/>
  <c r="I268" i="24"/>
  <c r="H268" i="24"/>
  <c r="G268" i="24"/>
  <c r="F268" i="24"/>
  <c r="E268" i="24"/>
  <c r="D268" i="24"/>
  <c r="C268" i="24"/>
  <c r="B268" i="24"/>
  <c r="Y267" i="24"/>
  <c r="X267" i="24"/>
  <c r="W267" i="24"/>
  <c r="V267" i="24"/>
  <c r="U267" i="24"/>
  <c r="T267" i="24"/>
  <c r="S267" i="24"/>
  <c r="R267" i="24"/>
  <c r="Q267" i="24"/>
  <c r="P267" i="24"/>
  <c r="O267" i="24"/>
  <c r="N267" i="24"/>
  <c r="M267" i="24"/>
  <c r="L267" i="24"/>
  <c r="K267" i="24"/>
  <c r="J267" i="24"/>
  <c r="I267" i="24"/>
  <c r="H267" i="24"/>
  <c r="G267" i="24"/>
  <c r="F267" i="24"/>
  <c r="E267" i="24"/>
  <c r="D267" i="24"/>
  <c r="C267" i="24"/>
  <c r="B267" i="24"/>
  <c r="Y266" i="24"/>
  <c r="X266" i="24"/>
  <c r="W266" i="24"/>
  <c r="V266" i="24"/>
  <c r="U266" i="24"/>
  <c r="T266" i="24"/>
  <c r="S266" i="24"/>
  <c r="R266" i="24"/>
  <c r="Q266" i="24"/>
  <c r="P266" i="24"/>
  <c r="O266" i="24"/>
  <c r="N266" i="24"/>
  <c r="M266" i="24"/>
  <c r="L266" i="24"/>
  <c r="K266" i="24"/>
  <c r="J266" i="24"/>
  <c r="I266" i="24"/>
  <c r="H266" i="24"/>
  <c r="G266" i="24"/>
  <c r="F266" i="24"/>
  <c r="E266" i="24"/>
  <c r="D266" i="24"/>
  <c r="C266" i="24"/>
  <c r="B266" i="24"/>
  <c r="Y265" i="24"/>
  <c r="X265" i="24"/>
  <c r="W265" i="24"/>
  <c r="V265" i="24"/>
  <c r="U265" i="24"/>
  <c r="T265" i="24"/>
  <c r="S265" i="24"/>
  <c r="R265" i="24"/>
  <c r="Q265" i="24"/>
  <c r="P265" i="24"/>
  <c r="O265" i="24"/>
  <c r="N265" i="24"/>
  <c r="M265" i="24"/>
  <c r="L265" i="24"/>
  <c r="K265" i="24"/>
  <c r="J265" i="24"/>
  <c r="I265" i="24"/>
  <c r="H265" i="24"/>
  <c r="G265" i="24"/>
  <c r="F265" i="24"/>
  <c r="E265" i="24"/>
  <c r="D265" i="24"/>
  <c r="C265" i="24"/>
  <c r="B265" i="24"/>
  <c r="Y264" i="24"/>
  <c r="X264" i="24"/>
  <c r="W264" i="24"/>
  <c r="V264" i="24"/>
  <c r="U264" i="24"/>
  <c r="T264" i="24"/>
  <c r="S264" i="24"/>
  <c r="R264" i="24"/>
  <c r="Q264" i="24"/>
  <c r="P264" i="24"/>
  <c r="O264" i="24"/>
  <c r="N264" i="24"/>
  <c r="M264" i="24"/>
  <c r="L264" i="24"/>
  <c r="K264" i="24"/>
  <c r="J264" i="24"/>
  <c r="I264" i="24"/>
  <c r="H264" i="24"/>
  <c r="G264" i="24"/>
  <c r="F264" i="24"/>
  <c r="E264" i="24"/>
  <c r="D264" i="24"/>
  <c r="C264" i="24"/>
  <c r="B264" i="24"/>
  <c r="Y263" i="24"/>
  <c r="X263" i="24"/>
  <c r="W263" i="24"/>
  <c r="V263" i="24"/>
  <c r="U263" i="24"/>
  <c r="T263" i="24"/>
  <c r="S263" i="24"/>
  <c r="R263" i="24"/>
  <c r="Q263" i="24"/>
  <c r="P263" i="24"/>
  <c r="O263" i="24"/>
  <c r="N263" i="24"/>
  <c r="M263" i="24"/>
  <c r="L263" i="24"/>
  <c r="K263" i="24"/>
  <c r="J263" i="24"/>
  <c r="I263" i="24"/>
  <c r="H263" i="24"/>
  <c r="G263" i="24"/>
  <c r="F263" i="24"/>
  <c r="E263" i="24"/>
  <c r="D263" i="24"/>
  <c r="C263" i="24"/>
  <c r="B263" i="24"/>
  <c r="Y262" i="24"/>
  <c r="X262" i="24"/>
  <c r="W262" i="24"/>
  <c r="V262" i="24"/>
  <c r="U262" i="24"/>
  <c r="T262" i="24"/>
  <c r="S262" i="24"/>
  <c r="R262" i="24"/>
  <c r="Q262" i="24"/>
  <c r="P262" i="24"/>
  <c r="O262" i="24"/>
  <c r="N262" i="24"/>
  <c r="M262" i="24"/>
  <c r="L262" i="24"/>
  <c r="K262" i="24"/>
  <c r="J262" i="24"/>
  <c r="I262" i="24"/>
  <c r="H262" i="24"/>
  <c r="G262" i="24"/>
  <c r="F262" i="24"/>
  <c r="E262" i="24"/>
  <c r="D262" i="24"/>
  <c r="C262" i="24"/>
  <c r="B262" i="24"/>
  <c r="Y261" i="24"/>
  <c r="X261" i="24"/>
  <c r="W261" i="24"/>
  <c r="V261" i="24"/>
  <c r="U261" i="24"/>
  <c r="T261" i="24"/>
  <c r="S261" i="24"/>
  <c r="R261" i="24"/>
  <c r="Q261" i="24"/>
  <c r="P261" i="24"/>
  <c r="O261" i="24"/>
  <c r="N261" i="24"/>
  <c r="M261" i="24"/>
  <c r="L261" i="24"/>
  <c r="K261" i="24"/>
  <c r="J261" i="24"/>
  <c r="I261" i="24"/>
  <c r="H261" i="24"/>
  <c r="G261" i="24"/>
  <c r="F261" i="24"/>
  <c r="E261" i="24"/>
  <c r="D261" i="24"/>
  <c r="C261" i="24"/>
  <c r="B261" i="24"/>
  <c r="Y260" i="24"/>
  <c r="X260" i="24"/>
  <c r="W260" i="24"/>
  <c r="V260" i="24"/>
  <c r="U260" i="24"/>
  <c r="T260" i="24"/>
  <c r="S260" i="24"/>
  <c r="R260" i="24"/>
  <c r="Q260" i="24"/>
  <c r="P260" i="24"/>
  <c r="O260" i="24"/>
  <c r="N260" i="24"/>
  <c r="M260" i="24"/>
  <c r="L260" i="24"/>
  <c r="K260" i="24"/>
  <c r="J260" i="24"/>
  <c r="I260" i="24"/>
  <c r="H260" i="24"/>
  <c r="G260" i="24"/>
  <c r="F260" i="24"/>
  <c r="E260" i="24"/>
  <c r="D260" i="24"/>
  <c r="C260" i="24"/>
  <c r="B260" i="24"/>
  <c r="Y259" i="24"/>
  <c r="X259" i="24"/>
  <c r="W259" i="24"/>
  <c r="V259" i="24"/>
  <c r="U259" i="24"/>
  <c r="T259" i="24"/>
  <c r="S259" i="24"/>
  <c r="R259" i="24"/>
  <c r="Q259" i="24"/>
  <c r="P259" i="24"/>
  <c r="O259" i="24"/>
  <c r="N259" i="24"/>
  <c r="M259" i="24"/>
  <c r="L259" i="24"/>
  <c r="K259" i="24"/>
  <c r="J259" i="24"/>
  <c r="I259" i="24"/>
  <c r="H259" i="24"/>
  <c r="G259" i="24"/>
  <c r="F259" i="24"/>
  <c r="E259" i="24"/>
  <c r="D259" i="24"/>
  <c r="C259" i="24"/>
  <c r="B259" i="24"/>
  <c r="Y258" i="24"/>
  <c r="X258" i="24"/>
  <c r="W258" i="24"/>
  <c r="V258" i="24"/>
  <c r="U258" i="24"/>
  <c r="T258" i="24"/>
  <c r="S258" i="24"/>
  <c r="R258" i="24"/>
  <c r="Q258" i="24"/>
  <c r="P258" i="24"/>
  <c r="O258" i="24"/>
  <c r="N258" i="24"/>
  <c r="M258" i="24"/>
  <c r="L258" i="24"/>
  <c r="K258" i="24"/>
  <c r="J258" i="24"/>
  <c r="I258" i="24"/>
  <c r="H258" i="24"/>
  <c r="G258" i="24"/>
  <c r="F258" i="24"/>
  <c r="E258" i="24"/>
  <c r="D258" i="24"/>
  <c r="C258" i="24"/>
  <c r="B258" i="24"/>
  <c r="Y257" i="24"/>
  <c r="X257" i="24"/>
  <c r="W257" i="24"/>
  <c r="V257" i="24"/>
  <c r="U257" i="24"/>
  <c r="T257" i="24"/>
  <c r="S257" i="24"/>
  <c r="R257" i="24"/>
  <c r="Q257" i="24"/>
  <c r="P257" i="24"/>
  <c r="O257" i="24"/>
  <c r="N257" i="24"/>
  <c r="M257" i="24"/>
  <c r="L257" i="24"/>
  <c r="K257" i="24"/>
  <c r="J257" i="24"/>
  <c r="I257" i="24"/>
  <c r="H257" i="24"/>
  <c r="G257" i="24"/>
  <c r="F257" i="24"/>
  <c r="E257" i="24"/>
  <c r="D257" i="24"/>
  <c r="C257" i="24"/>
  <c r="B257" i="24"/>
  <c r="Y256" i="24"/>
  <c r="X256" i="24"/>
  <c r="W256" i="24"/>
  <c r="V256" i="24"/>
  <c r="U256" i="24"/>
  <c r="T256" i="24"/>
  <c r="S256" i="24"/>
  <c r="R256" i="24"/>
  <c r="Q256" i="24"/>
  <c r="P256" i="24"/>
  <c r="O256" i="24"/>
  <c r="N256" i="24"/>
  <c r="M256" i="24"/>
  <c r="L256" i="24"/>
  <c r="K256" i="24"/>
  <c r="J256" i="24"/>
  <c r="I256" i="24"/>
  <c r="H256" i="24"/>
  <c r="G256" i="24"/>
  <c r="F256" i="24"/>
  <c r="E256" i="24"/>
  <c r="D256" i="24"/>
  <c r="C256" i="24"/>
  <c r="B256" i="24"/>
  <c r="Y255" i="24"/>
  <c r="X255" i="24"/>
  <c r="W255" i="24"/>
  <c r="V255" i="24"/>
  <c r="U255" i="24"/>
  <c r="T255" i="24"/>
  <c r="S255" i="24"/>
  <c r="R255" i="24"/>
  <c r="Q255" i="24"/>
  <c r="P255" i="24"/>
  <c r="O255" i="24"/>
  <c r="N255" i="24"/>
  <c r="M255" i="24"/>
  <c r="L255" i="24"/>
  <c r="K255" i="24"/>
  <c r="J255" i="24"/>
  <c r="I255" i="24"/>
  <c r="H255" i="24"/>
  <c r="G255" i="24"/>
  <c r="F255" i="24"/>
  <c r="E255" i="24"/>
  <c r="D255" i="24"/>
  <c r="C255" i="24"/>
  <c r="B255" i="24"/>
  <c r="Y254" i="24"/>
  <c r="X254" i="24"/>
  <c r="W254" i="24"/>
  <c r="V254" i="24"/>
  <c r="U254" i="24"/>
  <c r="T254" i="24"/>
  <c r="S254" i="24"/>
  <c r="R254" i="24"/>
  <c r="Q254" i="24"/>
  <c r="P254" i="24"/>
  <c r="O254" i="24"/>
  <c r="N254" i="24"/>
  <c r="M254" i="24"/>
  <c r="L254" i="24"/>
  <c r="K254" i="24"/>
  <c r="J254" i="24"/>
  <c r="I254" i="24"/>
  <c r="H254" i="24"/>
  <c r="G254" i="24"/>
  <c r="F254" i="24"/>
  <c r="E254" i="24"/>
  <c r="D254" i="24"/>
  <c r="C254" i="24"/>
  <c r="B254" i="24"/>
  <c r="Y253" i="24"/>
  <c r="X253" i="24"/>
  <c r="W253" i="24"/>
  <c r="V253" i="24"/>
  <c r="U253" i="24"/>
  <c r="T253" i="24"/>
  <c r="S253" i="24"/>
  <c r="R253" i="24"/>
  <c r="Q253" i="24"/>
  <c r="P253" i="24"/>
  <c r="O253" i="24"/>
  <c r="N253" i="24"/>
  <c r="M253" i="24"/>
  <c r="L253" i="24"/>
  <c r="K253" i="24"/>
  <c r="J253" i="24"/>
  <c r="I253" i="24"/>
  <c r="H253" i="24"/>
  <c r="G253" i="24"/>
  <c r="F253" i="24"/>
  <c r="E253" i="24"/>
  <c r="D253" i="24"/>
  <c r="C253" i="24"/>
  <c r="B253" i="24"/>
  <c r="Y252" i="24"/>
  <c r="X252" i="24"/>
  <c r="W252" i="24"/>
  <c r="V252" i="24"/>
  <c r="U252" i="24"/>
  <c r="T252" i="24"/>
  <c r="S252" i="24"/>
  <c r="R252" i="24"/>
  <c r="Q252" i="24"/>
  <c r="P252" i="24"/>
  <c r="O252" i="24"/>
  <c r="N252" i="24"/>
  <c r="M252" i="24"/>
  <c r="L252" i="24"/>
  <c r="K252" i="24"/>
  <c r="J252" i="24"/>
  <c r="I252" i="24"/>
  <c r="H252" i="24"/>
  <c r="G252" i="24"/>
  <c r="F252" i="24"/>
  <c r="E252" i="24"/>
  <c r="D252" i="24"/>
  <c r="C252" i="24"/>
  <c r="B252" i="24"/>
  <c r="Y251" i="24"/>
  <c r="X251" i="24"/>
  <c r="W251" i="24"/>
  <c r="V251" i="24"/>
  <c r="U251" i="24"/>
  <c r="T251" i="24"/>
  <c r="S251" i="24"/>
  <c r="R251" i="24"/>
  <c r="Q251" i="24"/>
  <c r="P251" i="24"/>
  <c r="O251" i="24"/>
  <c r="N251" i="24"/>
  <c r="M251" i="24"/>
  <c r="L251" i="24"/>
  <c r="K251" i="24"/>
  <c r="J251" i="24"/>
  <c r="I251" i="24"/>
  <c r="H251" i="24"/>
  <c r="G251" i="24"/>
  <c r="F251" i="24"/>
  <c r="E251" i="24"/>
  <c r="D251" i="24"/>
  <c r="C251" i="24"/>
  <c r="B251" i="24"/>
  <c r="Y250" i="24"/>
  <c r="X250" i="24"/>
  <c r="W250" i="24"/>
  <c r="V250" i="24"/>
  <c r="U250" i="24"/>
  <c r="T250" i="24"/>
  <c r="S250" i="24"/>
  <c r="R250" i="24"/>
  <c r="Q250" i="24"/>
  <c r="P250" i="24"/>
  <c r="O250" i="24"/>
  <c r="N250" i="24"/>
  <c r="M250" i="24"/>
  <c r="L250" i="24"/>
  <c r="K250" i="24"/>
  <c r="J250" i="24"/>
  <c r="I250" i="24"/>
  <c r="H250" i="24"/>
  <c r="G250" i="24"/>
  <c r="F250" i="24"/>
  <c r="E250" i="24"/>
  <c r="D250" i="24"/>
  <c r="C250" i="24"/>
  <c r="B250" i="24"/>
  <c r="Y249" i="24"/>
  <c r="X249" i="24"/>
  <c r="W249" i="24"/>
  <c r="V249" i="24"/>
  <c r="U249" i="24"/>
  <c r="T249" i="24"/>
  <c r="S249" i="24"/>
  <c r="R249" i="24"/>
  <c r="Q249" i="24"/>
  <c r="P249" i="24"/>
  <c r="O249" i="24"/>
  <c r="N249" i="24"/>
  <c r="M249" i="24"/>
  <c r="L249" i="24"/>
  <c r="K249" i="24"/>
  <c r="J249" i="24"/>
  <c r="I249" i="24"/>
  <c r="H249" i="24"/>
  <c r="G249" i="24"/>
  <c r="F249" i="24"/>
  <c r="E249" i="24"/>
  <c r="D249" i="24"/>
  <c r="C249" i="24"/>
  <c r="B249" i="24"/>
  <c r="Y248" i="24"/>
  <c r="X248" i="24"/>
  <c r="W248" i="24"/>
  <c r="V248" i="24"/>
  <c r="U248" i="24"/>
  <c r="T248" i="24"/>
  <c r="S248" i="24"/>
  <c r="R248" i="24"/>
  <c r="Q248" i="24"/>
  <c r="P248" i="24"/>
  <c r="O248" i="24"/>
  <c r="N248" i="24"/>
  <c r="M248" i="24"/>
  <c r="L248" i="24"/>
  <c r="K248" i="24"/>
  <c r="J248" i="24"/>
  <c r="I248" i="24"/>
  <c r="H248" i="24"/>
  <c r="G248" i="24"/>
  <c r="F248" i="24"/>
  <c r="E248" i="24"/>
  <c r="D248" i="24"/>
  <c r="C248" i="24"/>
  <c r="B248" i="24"/>
  <c r="Y247" i="24"/>
  <c r="X247" i="24"/>
  <c r="W247" i="24"/>
  <c r="V247" i="24"/>
  <c r="U247" i="24"/>
  <c r="T247" i="24"/>
  <c r="S247" i="24"/>
  <c r="R247" i="24"/>
  <c r="Q247" i="24"/>
  <c r="P247" i="24"/>
  <c r="O247" i="24"/>
  <c r="N247" i="24"/>
  <c r="M247" i="24"/>
  <c r="L247" i="24"/>
  <c r="K247" i="24"/>
  <c r="J247" i="24"/>
  <c r="I247" i="24"/>
  <c r="H247" i="24"/>
  <c r="G247" i="24"/>
  <c r="F247" i="24"/>
  <c r="E247" i="24"/>
  <c r="D247" i="24"/>
  <c r="C247" i="24"/>
  <c r="B247" i="24"/>
  <c r="Y246" i="24"/>
  <c r="X246" i="24"/>
  <c r="W246" i="24"/>
  <c r="V246" i="24"/>
  <c r="U246" i="24"/>
  <c r="T246" i="24"/>
  <c r="S246" i="24"/>
  <c r="R246" i="24"/>
  <c r="Q246" i="24"/>
  <c r="P246" i="24"/>
  <c r="O246" i="24"/>
  <c r="N246" i="24"/>
  <c r="M246" i="24"/>
  <c r="L246" i="24"/>
  <c r="K246" i="24"/>
  <c r="J246" i="24"/>
  <c r="I246" i="24"/>
  <c r="H246" i="24"/>
  <c r="G246" i="24"/>
  <c r="F246" i="24"/>
  <c r="E246" i="24"/>
  <c r="D246" i="24"/>
  <c r="C246" i="24"/>
  <c r="B246" i="24"/>
  <c r="Y245" i="24"/>
  <c r="X245" i="24"/>
  <c r="W245" i="24"/>
  <c r="V245" i="24"/>
  <c r="U245" i="24"/>
  <c r="T245" i="24"/>
  <c r="S245" i="24"/>
  <c r="R245" i="24"/>
  <c r="Q245" i="24"/>
  <c r="P245" i="24"/>
  <c r="O245" i="24"/>
  <c r="N245" i="24"/>
  <c r="M245" i="24"/>
  <c r="L245" i="24"/>
  <c r="K245" i="24"/>
  <c r="J245" i="24"/>
  <c r="I245" i="24"/>
  <c r="H245" i="24"/>
  <c r="G245" i="24"/>
  <c r="F245" i="24"/>
  <c r="E245" i="24"/>
  <c r="D245" i="24"/>
  <c r="C245" i="24"/>
  <c r="B245" i="24"/>
  <c r="Y244" i="24"/>
  <c r="X244" i="24"/>
  <c r="W244" i="24"/>
  <c r="V244" i="24"/>
  <c r="U244" i="24"/>
  <c r="T244" i="24"/>
  <c r="S244" i="24"/>
  <c r="R244" i="24"/>
  <c r="Q244" i="24"/>
  <c r="P244" i="24"/>
  <c r="O244" i="24"/>
  <c r="N244" i="24"/>
  <c r="M244" i="24"/>
  <c r="L244" i="24"/>
  <c r="K244" i="24"/>
  <c r="J244" i="24"/>
  <c r="I244" i="24"/>
  <c r="H244" i="24"/>
  <c r="G244" i="24"/>
  <c r="F244" i="24"/>
  <c r="E244" i="24"/>
  <c r="D244" i="24"/>
  <c r="C244" i="24"/>
  <c r="B244" i="24"/>
  <c r="Y243" i="24"/>
  <c r="X243" i="24"/>
  <c r="W243" i="24"/>
  <c r="V243" i="24"/>
  <c r="U243" i="24"/>
  <c r="T243" i="24"/>
  <c r="S243" i="24"/>
  <c r="R243" i="24"/>
  <c r="Q243" i="24"/>
  <c r="P243" i="24"/>
  <c r="O243" i="24"/>
  <c r="N243" i="24"/>
  <c r="M243" i="24"/>
  <c r="L243" i="24"/>
  <c r="K243" i="24"/>
  <c r="J243" i="24"/>
  <c r="I243" i="24"/>
  <c r="H243" i="24"/>
  <c r="G243" i="24"/>
  <c r="F243" i="24"/>
  <c r="E243" i="24"/>
  <c r="D243" i="24"/>
  <c r="C243" i="24"/>
  <c r="B243" i="24"/>
  <c r="Y242" i="24"/>
  <c r="X242" i="24"/>
  <c r="W242" i="24"/>
  <c r="V242" i="24"/>
  <c r="U242" i="24"/>
  <c r="T242" i="24"/>
  <c r="S242" i="24"/>
  <c r="R242" i="24"/>
  <c r="Q242" i="24"/>
  <c r="P242" i="24"/>
  <c r="O242" i="24"/>
  <c r="N242" i="24"/>
  <c r="M242" i="24"/>
  <c r="L242" i="24"/>
  <c r="K242" i="24"/>
  <c r="J242" i="24"/>
  <c r="I242" i="24"/>
  <c r="H242" i="24"/>
  <c r="G242" i="24"/>
  <c r="F242" i="24"/>
  <c r="E242" i="24"/>
  <c r="D242" i="24"/>
  <c r="C242" i="24"/>
  <c r="B242" i="24"/>
  <c r="Y241" i="24"/>
  <c r="X241" i="24"/>
  <c r="W241" i="24"/>
  <c r="V241" i="24"/>
  <c r="U241" i="24"/>
  <c r="T241" i="24"/>
  <c r="S241" i="24"/>
  <c r="R241" i="24"/>
  <c r="Q241" i="24"/>
  <c r="P241" i="24"/>
  <c r="O241" i="24"/>
  <c r="N241" i="24"/>
  <c r="M241" i="24"/>
  <c r="L241" i="24"/>
  <c r="K241" i="24"/>
  <c r="J241" i="24"/>
  <c r="I241" i="24"/>
  <c r="H241" i="24"/>
  <c r="G241" i="24"/>
  <c r="F241" i="24"/>
  <c r="E241" i="24"/>
  <c r="D241" i="24"/>
  <c r="C241" i="24"/>
  <c r="B241" i="24"/>
  <c r="Y240" i="24"/>
  <c r="X240" i="24"/>
  <c r="W240" i="24"/>
  <c r="V240" i="24"/>
  <c r="U240" i="24"/>
  <c r="T240" i="24"/>
  <c r="S240" i="24"/>
  <c r="R240" i="24"/>
  <c r="Q240" i="24"/>
  <c r="P240" i="24"/>
  <c r="O240" i="24"/>
  <c r="N240" i="24"/>
  <c r="M240" i="24"/>
  <c r="L240" i="24"/>
  <c r="K240" i="24"/>
  <c r="J240" i="24"/>
  <c r="I240" i="24"/>
  <c r="H240" i="24"/>
  <c r="G240" i="24"/>
  <c r="F240" i="24"/>
  <c r="E240" i="24"/>
  <c r="D240" i="24"/>
  <c r="C240" i="24"/>
  <c r="B240" i="24"/>
  <c r="Y239" i="24"/>
  <c r="X239" i="24"/>
  <c r="W239" i="24"/>
  <c r="V239" i="24"/>
  <c r="U239" i="24"/>
  <c r="T239" i="24"/>
  <c r="S239" i="24"/>
  <c r="R239" i="24"/>
  <c r="Q239" i="24"/>
  <c r="P239" i="24"/>
  <c r="O239" i="24"/>
  <c r="N239" i="24"/>
  <c r="M239" i="24"/>
  <c r="L239" i="24"/>
  <c r="K239" i="24"/>
  <c r="J239" i="24"/>
  <c r="I239" i="24"/>
  <c r="H239" i="24"/>
  <c r="G239" i="24"/>
  <c r="F239" i="24"/>
  <c r="E239" i="24"/>
  <c r="D239" i="24"/>
  <c r="C239" i="24"/>
  <c r="B239" i="24"/>
  <c r="Y238" i="24"/>
  <c r="X238" i="24"/>
  <c r="W238" i="24"/>
  <c r="V238" i="24"/>
  <c r="U238" i="24"/>
  <c r="T238" i="24"/>
  <c r="S238" i="24"/>
  <c r="R238" i="24"/>
  <c r="Q238" i="24"/>
  <c r="P238" i="24"/>
  <c r="O238" i="24"/>
  <c r="N238" i="24"/>
  <c r="M238" i="24"/>
  <c r="L238" i="24"/>
  <c r="K238" i="24"/>
  <c r="J238" i="24"/>
  <c r="I238" i="24"/>
  <c r="H238" i="24"/>
  <c r="G238" i="24"/>
  <c r="F238" i="24"/>
  <c r="E238" i="24"/>
  <c r="D238" i="24"/>
  <c r="C238" i="24"/>
  <c r="B238" i="24"/>
  <c r="Y237" i="24"/>
  <c r="X237" i="24"/>
  <c r="W237" i="24"/>
  <c r="V237" i="24"/>
  <c r="U237" i="24"/>
  <c r="T237" i="24"/>
  <c r="S237" i="24"/>
  <c r="R237" i="24"/>
  <c r="Q237" i="24"/>
  <c r="P237" i="24"/>
  <c r="O237" i="24"/>
  <c r="N237" i="24"/>
  <c r="M237" i="24"/>
  <c r="L237" i="24"/>
  <c r="K237" i="24"/>
  <c r="J237" i="24"/>
  <c r="I237" i="24"/>
  <c r="H237" i="24"/>
  <c r="G237" i="24"/>
  <c r="F237" i="24"/>
  <c r="E237" i="24"/>
  <c r="D237" i="24"/>
  <c r="C237" i="24"/>
  <c r="B237" i="24"/>
  <c r="Y236" i="24"/>
  <c r="X236" i="24"/>
  <c r="W236" i="24"/>
  <c r="V236" i="24"/>
  <c r="U236" i="24"/>
  <c r="T236" i="24"/>
  <c r="S236" i="24"/>
  <c r="R236" i="24"/>
  <c r="Q236" i="24"/>
  <c r="P236" i="24"/>
  <c r="O236" i="24"/>
  <c r="N236" i="24"/>
  <c r="M236" i="24"/>
  <c r="L236" i="24"/>
  <c r="K236" i="24"/>
  <c r="J236" i="24"/>
  <c r="I236" i="24"/>
  <c r="H236" i="24"/>
  <c r="G236" i="24"/>
  <c r="F236" i="24"/>
  <c r="E236" i="24"/>
  <c r="D236" i="24"/>
  <c r="C236" i="24"/>
  <c r="B236" i="24"/>
  <c r="Y235" i="24"/>
  <c r="X235" i="24"/>
  <c r="W235" i="24"/>
  <c r="V235" i="24"/>
  <c r="U235" i="24"/>
  <c r="T235" i="24"/>
  <c r="S235" i="24"/>
  <c r="R235" i="24"/>
  <c r="Q235" i="24"/>
  <c r="P235" i="24"/>
  <c r="O235" i="24"/>
  <c r="N235" i="24"/>
  <c r="M235" i="24"/>
  <c r="L235" i="24"/>
  <c r="K235" i="24"/>
  <c r="J235" i="24"/>
  <c r="I235" i="24"/>
  <c r="H235" i="24"/>
  <c r="G235" i="24"/>
  <c r="F235" i="24"/>
  <c r="E235" i="24"/>
  <c r="D235" i="24"/>
  <c r="C235" i="24"/>
  <c r="B235" i="24"/>
  <c r="Y234" i="24"/>
  <c r="X234" i="24"/>
  <c r="W234" i="24"/>
  <c r="V234" i="24"/>
  <c r="U234" i="24"/>
  <c r="T234" i="24"/>
  <c r="S234" i="24"/>
  <c r="R234" i="24"/>
  <c r="Q234" i="24"/>
  <c r="P234" i="24"/>
  <c r="O234" i="24"/>
  <c r="N234" i="24"/>
  <c r="M234" i="24"/>
  <c r="L234" i="24"/>
  <c r="K234" i="24"/>
  <c r="J234" i="24"/>
  <c r="I234" i="24"/>
  <c r="H234" i="24"/>
  <c r="G234" i="24"/>
  <c r="F234" i="24"/>
  <c r="E234" i="24"/>
  <c r="D234" i="24"/>
  <c r="C234" i="24"/>
  <c r="B234" i="24"/>
  <c r="Y233" i="24"/>
  <c r="X233" i="24"/>
  <c r="W233" i="24"/>
  <c r="V233" i="24"/>
  <c r="U233" i="24"/>
  <c r="T233" i="24"/>
  <c r="S233" i="24"/>
  <c r="R233" i="24"/>
  <c r="Q233" i="24"/>
  <c r="P233" i="24"/>
  <c r="O233" i="24"/>
  <c r="N233" i="24"/>
  <c r="M233" i="24"/>
  <c r="L233" i="24"/>
  <c r="K233" i="24"/>
  <c r="J233" i="24"/>
  <c r="I233" i="24"/>
  <c r="H233" i="24"/>
  <c r="G233" i="24"/>
  <c r="F233" i="24"/>
  <c r="E233" i="24"/>
  <c r="D233" i="24"/>
  <c r="C233" i="24"/>
  <c r="B233" i="24"/>
  <c r="Y232" i="24"/>
  <c r="X232" i="24"/>
  <c r="W232" i="24"/>
  <c r="V232" i="24"/>
  <c r="U232" i="24"/>
  <c r="T232" i="24"/>
  <c r="S232" i="24"/>
  <c r="R232" i="24"/>
  <c r="Q232" i="24"/>
  <c r="P232" i="24"/>
  <c r="O232" i="24"/>
  <c r="N232" i="24"/>
  <c r="M232" i="24"/>
  <c r="L232" i="24"/>
  <c r="K232" i="24"/>
  <c r="J232" i="24"/>
  <c r="I232" i="24"/>
  <c r="H232" i="24"/>
  <c r="G232" i="24"/>
  <c r="F232" i="24"/>
  <c r="E232" i="24"/>
  <c r="D232" i="24"/>
  <c r="C232" i="24"/>
  <c r="B232" i="24"/>
  <c r="Y231" i="24"/>
  <c r="X231" i="24"/>
  <c r="W231" i="24"/>
  <c r="V231" i="24"/>
  <c r="U231" i="24"/>
  <c r="T231" i="24"/>
  <c r="S231" i="24"/>
  <c r="R231" i="24"/>
  <c r="Q231" i="24"/>
  <c r="P231" i="24"/>
  <c r="O231" i="24"/>
  <c r="N231" i="24"/>
  <c r="M231" i="24"/>
  <c r="L231" i="24"/>
  <c r="K231" i="24"/>
  <c r="J231" i="24"/>
  <c r="I231" i="24"/>
  <c r="H231" i="24"/>
  <c r="G231" i="24"/>
  <c r="F231" i="24"/>
  <c r="E231" i="24"/>
  <c r="D231" i="24"/>
  <c r="C231" i="24"/>
  <c r="B231" i="24"/>
  <c r="Y230" i="24"/>
  <c r="X230" i="24"/>
  <c r="W230" i="24"/>
  <c r="V230" i="24"/>
  <c r="U230" i="24"/>
  <c r="T230" i="24"/>
  <c r="S230" i="24"/>
  <c r="R230" i="24"/>
  <c r="Q230" i="24"/>
  <c r="P230" i="24"/>
  <c r="O230" i="24"/>
  <c r="N230" i="24"/>
  <c r="M230" i="24"/>
  <c r="L230" i="24"/>
  <c r="K230" i="24"/>
  <c r="J230" i="24"/>
  <c r="I230" i="24"/>
  <c r="H230" i="24"/>
  <c r="G230" i="24"/>
  <c r="F230" i="24"/>
  <c r="E230" i="24"/>
  <c r="D230" i="24"/>
  <c r="C230" i="24"/>
  <c r="B230" i="24"/>
  <c r="Y229" i="24"/>
  <c r="X229" i="24"/>
  <c r="W229" i="24"/>
  <c r="V229" i="24"/>
  <c r="U229" i="24"/>
  <c r="T229" i="24"/>
  <c r="S229" i="24"/>
  <c r="R229" i="24"/>
  <c r="Q229" i="24"/>
  <c r="P229" i="24"/>
  <c r="O229" i="24"/>
  <c r="N229" i="24"/>
  <c r="M229" i="24"/>
  <c r="L229" i="24"/>
  <c r="K229" i="24"/>
  <c r="J229" i="24"/>
  <c r="I229" i="24"/>
  <c r="H229" i="24"/>
  <c r="G229" i="24"/>
  <c r="F229" i="24"/>
  <c r="E229" i="24"/>
  <c r="D229" i="24"/>
  <c r="C229" i="24"/>
  <c r="B229" i="24"/>
  <c r="Y228" i="24"/>
  <c r="X228" i="24"/>
  <c r="W228" i="24"/>
  <c r="V228" i="24"/>
  <c r="U228" i="24"/>
  <c r="T228" i="24"/>
  <c r="S228" i="24"/>
  <c r="R228" i="24"/>
  <c r="Q228" i="24"/>
  <c r="P228" i="24"/>
  <c r="O228" i="24"/>
  <c r="N228" i="24"/>
  <c r="M228" i="24"/>
  <c r="L228" i="24"/>
  <c r="K228" i="24"/>
  <c r="J228" i="24"/>
  <c r="I228" i="24"/>
  <c r="H228" i="24"/>
  <c r="G228" i="24"/>
  <c r="F228" i="24"/>
  <c r="E228" i="24"/>
  <c r="D228" i="24"/>
  <c r="C228" i="24"/>
  <c r="B228" i="24"/>
  <c r="Y227" i="24"/>
  <c r="X227" i="24"/>
  <c r="W227" i="24"/>
  <c r="V227" i="24"/>
  <c r="U227" i="24"/>
  <c r="T227" i="24"/>
  <c r="S227" i="24"/>
  <c r="R227" i="24"/>
  <c r="Q227" i="24"/>
  <c r="P227" i="24"/>
  <c r="O227" i="24"/>
  <c r="N227" i="24"/>
  <c r="M227" i="24"/>
  <c r="L227" i="24"/>
  <c r="K227" i="24"/>
  <c r="J227" i="24"/>
  <c r="I227" i="24"/>
  <c r="H227" i="24"/>
  <c r="G227" i="24"/>
  <c r="F227" i="24"/>
  <c r="E227" i="24"/>
  <c r="D227" i="24"/>
  <c r="C227" i="24"/>
  <c r="B227" i="24"/>
  <c r="Y226" i="24"/>
  <c r="X226" i="24"/>
  <c r="W226" i="24"/>
  <c r="V226" i="24"/>
  <c r="U226" i="24"/>
  <c r="T226" i="24"/>
  <c r="S226" i="24"/>
  <c r="R226" i="24"/>
  <c r="Q226" i="24"/>
  <c r="P226" i="24"/>
  <c r="O226" i="24"/>
  <c r="N226" i="24"/>
  <c r="M226" i="24"/>
  <c r="L226" i="24"/>
  <c r="K226" i="24"/>
  <c r="J226" i="24"/>
  <c r="I226" i="24"/>
  <c r="H226" i="24"/>
  <c r="G226" i="24"/>
  <c r="F226" i="24"/>
  <c r="E226" i="24"/>
  <c r="D226" i="24"/>
  <c r="C226" i="24"/>
  <c r="B226" i="24"/>
  <c r="Y225" i="24"/>
  <c r="X225" i="24"/>
  <c r="W225" i="24"/>
  <c r="V225" i="24"/>
  <c r="U225" i="24"/>
  <c r="T225" i="24"/>
  <c r="S225" i="24"/>
  <c r="R225" i="24"/>
  <c r="Q225" i="24"/>
  <c r="P225" i="24"/>
  <c r="O225" i="24"/>
  <c r="N225" i="24"/>
  <c r="M225" i="24"/>
  <c r="L225" i="24"/>
  <c r="K225" i="24"/>
  <c r="J225" i="24"/>
  <c r="I225" i="24"/>
  <c r="H225" i="24"/>
  <c r="G225" i="24"/>
  <c r="F225" i="24"/>
  <c r="E225" i="24"/>
  <c r="D225" i="24"/>
  <c r="C225" i="24"/>
  <c r="B225" i="24"/>
  <c r="Y224" i="24"/>
  <c r="X224" i="24"/>
  <c r="W224" i="24"/>
  <c r="V224" i="24"/>
  <c r="U224" i="24"/>
  <c r="T224" i="24"/>
  <c r="S224" i="24"/>
  <c r="R224" i="24"/>
  <c r="Q224" i="24"/>
  <c r="P224" i="24"/>
  <c r="O224" i="24"/>
  <c r="N224" i="24"/>
  <c r="M224" i="24"/>
  <c r="L224" i="24"/>
  <c r="K224" i="24"/>
  <c r="J224" i="24"/>
  <c r="I224" i="24"/>
  <c r="H224" i="24"/>
  <c r="G224" i="24"/>
  <c r="F224" i="24"/>
  <c r="E224" i="24"/>
  <c r="D224" i="24"/>
  <c r="C224" i="24"/>
  <c r="B224" i="24"/>
  <c r="Y223" i="24"/>
  <c r="X223" i="24"/>
  <c r="W223" i="24"/>
  <c r="V223" i="24"/>
  <c r="U223" i="24"/>
  <c r="T223" i="24"/>
  <c r="S223" i="24"/>
  <c r="R223" i="24"/>
  <c r="Q223" i="24"/>
  <c r="P223" i="24"/>
  <c r="O223" i="24"/>
  <c r="N223" i="24"/>
  <c r="M223" i="24"/>
  <c r="L223" i="24"/>
  <c r="K223" i="24"/>
  <c r="J223" i="24"/>
  <c r="I223" i="24"/>
  <c r="H223" i="24"/>
  <c r="G223" i="24"/>
  <c r="F223" i="24"/>
  <c r="E223" i="24"/>
  <c r="D223" i="24"/>
  <c r="C223" i="24"/>
  <c r="B223" i="24"/>
  <c r="Y222" i="24"/>
  <c r="X222" i="24"/>
  <c r="W222" i="24"/>
  <c r="V222" i="24"/>
  <c r="U222" i="24"/>
  <c r="T222" i="24"/>
  <c r="S222" i="24"/>
  <c r="R222" i="24"/>
  <c r="Q222" i="24"/>
  <c r="P222" i="24"/>
  <c r="O222" i="24"/>
  <c r="N222" i="24"/>
  <c r="M222" i="24"/>
  <c r="L222" i="24"/>
  <c r="K222" i="24"/>
  <c r="J222" i="24"/>
  <c r="I222" i="24"/>
  <c r="H222" i="24"/>
  <c r="G222" i="24"/>
  <c r="F222" i="24"/>
  <c r="E222" i="24"/>
  <c r="D222" i="24"/>
  <c r="C222" i="24"/>
  <c r="B222" i="24"/>
  <c r="Y221" i="24"/>
  <c r="X221" i="24"/>
  <c r="W221" i="24"/>
  <c r="V221" i="24"/>
  <c r="U221" i="24"/>
  <c r="T221" i="24"/>
  <c r="S221" i="24"/>
  <c r="R221" i="24"/>
  <c r="Q221" i="24"/>
  <c r="P221" i="24"/>
  <c r="O221" i="24"/>
  <c r="N221" i="24"/>
  <c r="M221" i="24"/>
  <c r="L221" i="24"/>
  <c r="K221" i="24"/>
  <c r="J221" i="24"/>
  <c r="I221" i="24"/>
  <c r="H221" i="24"/>
  <c r="G221" i="24"/>
  <c r="F221" i="24"/>
  <c r="E221" i="24"/>
  <c r="D221" i="24"/>
  <c r="C221" i="24"/>
  <c r="B221" i="24"/>
  <c r="Y220" i="24"/>
  <c r="X220" i="24"/>
  <c r="W220" i="24"/>
  <c r="V220" i="24"/>
  <c r="U220" i="24"/>
  <c r="T220" i="24"/>
  <c r="S220" i="24"/>
  <c r="R220" i="24"/>
  <c r="Q220" i="24"/>
  <c r="P220" i="24"/>
  <c r="O220" i="24"/>
  <c r="N220" i="24"/>
  <c r="M220" i="24"/>
  <c r="L220" i="24"/>
  <c r="K220" i="24"/>
  <c r="J220" i="24"/>
  <c r="I220" i="24"/>
  <c r="H220" i="24"/>
  <c r="G220" i="24"/>
  <c r="F220" i="24"/>
  <c r="E220" i="24"/>
  <c r="D220" i="24"/>
  <c r="C220" i="24"/>
  <c r="B220" i="24"/>
  <c r="Y219" i="24"/>
  <c r="X219" i="24"/>
  <c r="W219" i="24"/>
  <c r="V219" i="24"/>
  <c r="U219" i="24"/>
  <c r="T219" i="24"/>
  <c r="S219" i="24"/>
  <c r="R219" i="24"/>
  <c r="Q219" i="24"/>
  <c r="P219" i="24"/>
  <c r="O219" i="24"/>
  <c r="N219" i="24"/>
  <c r="M219" i="24"/>
  <c r="L219" i="24"/>
  <c r="K219" i="24"/>
  <c r="J219" i="24"/>
  <c r="I219" i="24"/>
  <c r="H219" i="24"/>
  <c r="G219" i="24"/>
  <c r="F219" i="24"/>
  <c r="E219" i="24"/>
  <c r="D219" i="24"/>
  <c r="C219" i="24"/>
  <c r="B219" i="24"/>
  <c r="Y218" i="24"/>
  <c r="X218" i="24"/>
  <c r="W218" i="24"/>
  <c r="V218" i="24"/>
  <c r="U218" i="24"/>
  <c r="T218" i="24"/>
  <c r="S218" i="24"/>
  <c r="R218" i="24"/>
  <c r="Q218" i="24"/>
  <c r="P218" i="24"/>
  <c r="O218" i="24"/>
  <c r="N218" i="24"/>
  <c r="M218" i="24"/>
  <c r="L218" i="24"/>
  <c r="K218" i="24"/>
  <c r="J218" i="24"/>
  <c r="I218" i="24"/>
  <c r="H218" i="24"/>
  <c r="G218" i="24"/>
  <c r="F218" i="24"/>
  <c r="E218" i="24"/>
  <c r="D218" i="24"/>
  <c r="C218" i="24"/>
  <c r="B218" i="24"/>
  <c r="Y217" i="24"/>
  <c r="X217" i="24"/>
  <c r="W217" i="24"/>
  <c r="V217" i="24"/>
  <c r="U217" i="24"/>
  <c r="T217" i="24"/>
  <c r="S217" i="24"/>
  <c r="R217" i="24"/>
  <c r="Q217" i="24"/>
  <c r="P217" i="24"/>
  <c r="O217" i="24"/>
  <c r="N217" i="24"/>
  <c r="M217" i="24"/>
  <c r="L217" i="24"/>
  <c r="K217" i="24"/>
  <c r="J217" i="24"/>
  <c r="I217" i="24"/>
  <c r="H217" i="24"/>
  <c r="G217" i="24"/>
  <c r="F217" i="24"/>
  <c r="E217" i="24"/>
  <c r="D217" i="24"/>
  <c r="C217" i="24"/>
  <c r="B217" i="24"/>
  <c r="Y216" i="24"/>
  <c r="X216" i="24"/>
  <c r="W216" i="24"/>
  <c r="V216" i="24"/>
  <c r="U216" i="24"/>
  <c r="T216" i="24"/>
  <c r="S216" i="24"/>
  <c r="R216" i="24"/>
  <c r="Q216" i="24"/>
  <c r="P216" i="24"/>
  <c r="O216" i="24"/>
  <c r="N216" i="24"/>
  <c r="M216" i="24"/>
  <c r="L216" i="24"/>
  <c r="K216" i="24"/>
  <c r="J216" i="24"/>
  <c r="I216" i="24"/>
  <c r="H216" i="24"/>
  <c r="G216" i="24"/>
  <c r="F216" i="24"/>
  <c r="E216" i="24"/>
  <c r="D216" i="24"/>
  <c r="C216" i="24"/>
  <c r="B216" i="24"/>
  <c r="Y215" i="24"/>
  <c r="X215" i="24"/>
  <c r="W215" i="24"/>
  <c r="V215" i="24"/>
  <c r="U215" i="24"/>
  <c r="T215" i="24"/>
  <c r="S215" i="24"/>
  <c r="R215" i="24"/>
  <c r="Q215" i="24"/>
  <c r="P215" i="24"/>
  <c r="O215" i="24"/>
  <c r="N215" i="24"/>
  <c r="M215" i="24"/>
  <c r="L215" i="24"/>
  <c r="K215" i="24"/>
  <c r="J215" i="24"/>
  <c r="I215" i="24"/>
  <c r="H215" i="24"/>
  <c r="G215" i="24"/>
  <c r="F215" i="24"/>
  <c r="E215" i="24"/>
  <c r="D215" i="24"/>
  <c r="C215" i="24"/>
  <c r="B215" i="24"/>
  <c r="Y214" i="24"/>
  <c r="X214" i="24"/>
  <c r="W214" i="24"/>
  <c r="V214" i="24"/>
  <c r="U214" i="24"/>
  <c r="T214" i="24"/>
  <c r="S214" i="24"/>
  <c r="R214" i="24"/>
  <c r="Q214" i="24"/>
  <c r="P214" i="24"/>
  <c r="O214" i="24"/>
  <c r="N214" i="24"/>
  <c r="M214" i="24"/>
  <c r="L214" i="24"/>
  <c r="K214" i="24"/>
  <c r="J214" i="24"/>
  <c r="I214" i="24"/>
  <c r="H214" i="24"/>
  <c r="G214" i="24"/>
  <c r="F214" i="24"/>
  <c r="E214" i="24"/>
  <c r="D214" i="24"/>
  <c r="C214" i="24"/>
  <c r="B214" i="24"/>
  <c r="Y213" i="24"/>
  <c r="X213" i="24"/>
  <c r="W213" i="24"/>
  <c r="V213" i="24"/>
  <c r="U213" i="24"/>
  <c r="T213" i="24"/>
  <c r="S213" i="24"/>
  <c r="R213" i="24"/>
  <c r="Q213" i="24"/>
  <c r="P213" i="24"/>
  <c r="O213" i="24"/>
  <c r="N213" i="24"/>
  <c r="M213" i="24"/>
  <c r="L213" i="24"/>
  <c r="K213" i="24"/>
  <c r="J213" i="24"/>
  <c r="I213" i="24"/>
  <c r="H213" i="24"/>
  <c r="G213" i="24"/>
  <c r="F213" i="24"/>
  <c r="E213" i="24"/>
  <c r="D213" i="24"/>
  <c r="C213" i="24"/>
  <c r="B213" i="24"/>
  <c r="Y212" i="24"/>
  <c r="X212" i="24"/>
  <c r="W212" i="24"/>
  <c r="V212" i="24"/>
  <c r="U212" i="24"/>
  <c r="T212" i="24"/>
  <c r="S212" i="24"/>
  <c r="R212" i="24"/>
  <c r="Q212" i="24"/>
  <c r="P212" i="24"/>
  <c r="O212" i="24"/>
  <c r="N212" i="24"/>
  <c r="M212" i="24"/>
  <c r="L212" i="24"/>
  <c r="K212" i="24"/>
  <c r="J212" i="24"/>
  <c r="I212" i="24"/>
  <c r="H212" i="24"/>
  <c r="G212" i="24"/>
  <c r="F212" i="24"/>
  <c r="E212" i="24"/>
  <c r="D212" i="24"/>
  <c r="C212" i="24"/>
  <c r="B212" i="24"/>
  <c r="Y211" i="24"/>
  <c r="X211" i="24"/>
  <c r="W211" i="24"/>
  <c r="V211" i="24"/>
  <c r="U211" i="24"/>
  <c r="T211" i="24"/>
  <c r="S211" i="24"/>
  <c r="R211" i="24"/>
  <c r="Q211" i="24"/>
  <c r="P211" i="24"/>
  <c r="O211" i="24"/>
  <c r="N211" i="24"/>
  <c r="M211" i="24"/>
  <c r="L211" i="24"/>
  <c r="K211" i="24"/>
  <c r="J211" i="24"/>
  <c r="I211" i="24"/>
  <c r="H211" i="24"/>
  <c r="G211" i="24"/>
  <c r="F211" i="24"/>
  <c r="E211" i="24"/>
  <c r="D211" i="24"/>
  <c r="C211" i="24"/>
  <c r="B211" i="24"/>
  <c r="Y210" i="24"/>
  <c r="X210" i="24"/>
  <c r="W210" i="24"/>
  <c r="V210" i="24"/>
  <c r="U210" i="24"/>
  <c r="T210" i="24"/>
  <c r="S210" i="24"/>
  <c r="R210" i="24"/>
  <c r="Q210" i="24"/>
  <c r="P210" i="24"/>
  <c r="O210" i="24"/>
  <c r="N210" i="24"/>
  <c r="M210" i="24"/>
  <c r="L210" i="24"/>
  <c r="K210" i="24"/>
  <c r="J210" i="24"/>
  <c r="I210" i="24"/>
  <c r="H210" i="24"/>
  <c r="G210" i="24"/>
  <c r="F210" i="24"/>
  <c r="E210" i="24"/>
  <c r="D210" i="24"/>
  <c r="C210" i="24"/>
  <c r="B210" i="24"/>
  <c r="Y209" i="24"/>
  <c r="X209" i="24"/>
  <c r="W209" i="24"/>
  <c r="V209" i="24"/>
  <c r="U209" i="24"/>
  <c r="T209" i="24"/>
  <c r="S209" i="24"/>
  <c r="R209" i="24"/>
  <c r="Q209" i="24"/>
  <c r="P209" i="24"/>
  <c r="O209" i="24"/>
  <c r="N209" i="24"/>
  <c r="M209" i="24"/>
  <c r="L209" i="24"/>
  <c r="K209" i="24"/>
  <c r="J209" i="24"/>
  <c r="I209" i="24"/>
  <c r="H209" i="24"/>
  <c r="G209" i="24"/>
  <c r="F209" i="24"/>
  <c r="E209" i="24"/>
  <c r="D209" i="24"/>
  <c r="C209" i="24"/>
  <c r="B209" i="24"/>
  <c r="Y208" i="24"/>
  <c r="X208" i="24"/>
  <c r="W208" i="24"/>
  <c r="V208" i="24"/>
  <c r="U208" i="24"/>
  <c r="T208" i="24"/>
  <c r="S208" i="24"/>
  <c r="R208" i="24"/>
  <c r="Q208" i="24"/>
  <c r="P208" i="24"/>
  <c r="O208" i="24"/>
  <c r="N208" i="24"/>
  <c r="M208" i="24"/>
  <c r="L208" i="24"/>
  <c r="K208" i="24"/>
  <c r="J208" i="24"/>
  <c r="I208" i="24"/>
  <c r="H208" i="24"/>
  <c r="G208" i="24"/>
  <c r="F208" i="24"/>
  <c r="E208" i="24"/>
  <c r="D208" i="24"/>
  <c r="C208" i="24"/>
  <c r="B208" i="24"/>
  <c r="Y207" i="24"/>
  <c r="X207" i="24"/>
  <c r="W207" i="24"/>
  <c r="V207" i="24"/>
  <c r="U207" i="24"/>
  <c r="T207" i="24"/>
  <c r="S207" i="24"/>
  <c r="R207" i="24"/>
  <c r="Q207" i="24"/>
  <c r="P207" i="24"/>
  <c r="O207" i="24"/>
  <c r="N207" i="24"/>
  <c r="M207" i="24"/>
  <c r="L207" i="24"/>
  <c r="K207" i="24"/>
  <c r="J207" i="24"/>
  <c r="I207" i="24"/>
  <c r="H207" i="24"/>
  <c r="G207" i="24"/>
  <c r="F207" i="24"/>
  <c r="E207" i="24"/>
  <c r="D207" i="24"/>
  <c r="C207" i="24"/>
  <c r="B207" i="24"/>
  <c r="Y206" i="24"/>
  <c r="X206" i="24"/>
  <c r="W206" i="24"/>
  <c r="V206" i="24"/>
  <c r="U206" i="24"/>
  <c r="T206" i="24"/>
  <c r="S206" i="24"/>
  <c r="R206" i="24"/>
  <c r="Q206" i="24"/>
  <c r="P206" i="24"/>
  <c r="O206" i="24"/>
  <c r="N206" i="24"/>
  <c r="M206" i="24"/>
  <c r="L206" i="24"/>
  <c r="K206" i="24"/>
  <c r="J206" i="24"/>
  <c r="I206" i="24"/>
  <c r="H206" i="24"/>
  <c r="G206" i="24"/>
  <c r="F206" i="24"/>
  <c r="E206" i="24"/>
  <c r="D206" i="24"/>
  <c r="C206" i="24"/>
  <c r="B206" i="24"/>
  <c r="Y205" i="24"/>
  <c r="X205" i="24"/>
  <c r="W205" i="24"/>
  <c r="V205" i="24"/>
  <c r="U205" i="24"/>
  <c r="T205" i="24"/>
  <c r="S205" i="24"/>
  <c r="R205" i="24"/>
  <c r="Q205" i="24"/>
  <c r="P205" i="24"/>
  <c r="O205" i="24"/>
  <c r="N205" i="24"/>
  <c r="M205" i="24"/>
  <c r="L205" i="24"/>
  <c r="K205" i="24"/>
  <c r="J205" i="24"/>
  <c r="I205" i="24"/>
  <c r="H205" i="24"/>
  <c r="G205" i="24"/>
  <c r="F205" i="24"/>
  <c r="E205" i="24"/>
  <c r="D205" i="24"/>
  <c r="C205" i="24"/>
  <c r="B205" i="24"/>
  <c r="Y204" i="24"/>
  <c r="X204" i="24"/>
  <c r="W204" i="24"/>
  <c r="V204" i="24"/>
  <c r="U204" i="24"/>
  <c r="T204" i="24"/>
  <c r="S204" i="24"/>
  <c r="R204" i="24"/>
  <c r="Q204" i="24"/>
  <c r="P204" i="24"/>
  <c r="O204" i="24"/>
  <c r="N204" i="24"/>
  <c r="M204" i="24"/>
  <c r="L204" i="24"/>
  <c r="K204" i="24"/>
  <c r="J204" i="24"/>
  <c r="I204" i="24"/>
  <c r="H204" i="24"/>
  <c r="G204" i="24"/>
  <c r="F204" i="24"/>
  <c r="E204" i="24"/>
  <c r="D204" i="24"/>
  <c r="C204" i="24"/>
  <c r="B204" i="24"/>
  <c r="Y203" i="24"/>
  <c r="X203" i="24"/>
  <c r="W203" i="24"/>
  <c r="V203" i="24"/>
  <c r="U203" i="24"/>
  <c r="T203" i="24"/>
  <c r="S203" i="24"/>
  <c r="R203" i="24"/>
  <c r="Q203" i="24"/>
  <c r="P203" i="24"/>
  <c r="O203" i="24"/>
  <c r="N203" i="24"/>
  <c r="M203" i="24"/>
  <c r="L203" i="24"/>
  <c r="K203" i="24"/>
  <c r="J203" i="24"/>
  <c r="I203" i="24"/>
  <c r="H203" i="24"/>
  <c r="G203" i="24"/>
  <c r="F203" i="24"/>
  <c r="E203" i="24"/>
  <c r="D203" i="24"/>
  <c r="C203" i="24"/>
  <c r="B203" i="24"/>
  <c r="Y202" i="24"/>
  <c r="X202" i="24"/>
  <c r="W202" i="24"/>
  <c r="V202" i="24"/>
  <c r="U202" i="24"/>
  <c r="T202" i="24"/>
  <c r="S202" i="24"/>
  <c r="R202" i="24"/>
  <c r="Q202" i="24"/>
  <c r="P202" i="24"/>
  <c r="O202" i="24"/>
  <c r="N202" i="24"/>
  <c r="M202" i="24"/>
  <c r="L202" i="24"/>
  <c r="K202" i="24"/>
  <c r="J202" i="24"/>
  <c r="I202" i="24"/>
  <c r="H202" i="24"/>
  <c r="G202" i="24"/>
  <c r="F202" i="24"/>
  <c r="E202" i="24"/>
  <c r="D202" i="24"/>
  <c r="C202" i="24"/>
  <c r="B202" i="24"/>
  <c r="Y201" i="24"/>
  <c r="X201" i="24"/>
  <c r="W201" i="24"/>
  <c r="V201" i="24"/>
  <c r="U201" i="24"/>
  <c r="T201" i="24"/>
  <c r="S201" i="24"/>
  <c r="R201" i="24"/>
  <c r="Q201" i="24"/>
  <c r="P201" i="24"/>
  <c r="O201" i="24"/>
  <c r="N201" i="24"/>
  <c r="M201" i="24"/>
  <c r="L201" i="24"/>
  <c r="K201" i="24"/>
  <c r="J201" i="24"/>
  <c r="I201" i="24"/>
  <c r="H201" i="24"/>
  <c r="G201" i="24"/>
  <c r="F201" i="24"/>
  <c r="E201" i="24"/>
  <c r="D201" i="24"/>
  <c r="C201" i="24"/>
  <c r="B201" i="24"/>
  <c r="Y200" i="24"/>
  <c r="X200" i="24"/>
  <c r="W200" i="24"/>
  <c r="V200" i="24"/>
  <c r="U200" i="24"/>
  <c r="T200" i="24"/>
  <c r="S200" i="24"/>
  <c r="R200" i="24"/>
  <c r="Q200" i="24"/>
  <c r="P200" i="24"/>
  <c r="O200" i="24"/>
  <c r="N200" i="24"/>
  <c r="M200" i="24"/>
  <c r="L200" i="24"/>
  <c r="K200" i="24"/>
  <c r="J200" i="24"/>
  <c r="I200" i="24"/>
  <c r="H200" i="24"/>
  <c r="G200" i="24"/>
  <c r="F200" i="24"/>
  <c r="E200" i="24"/>
  <c r="D200" i="24"/>
  <c r="C200" i="24"/>
  <c r="B200" i="24"/>
  <c r="Y199" i="24"/>
  <c r="X199" i="24"/>
  <c r="W199" i="24"/>
  <c r="V199" i="24"/>
  <c r="U199" i="24"/>
  <c r="T199" i="24"/>
  <c r="S199" i="24"/>
  <c r="R199" i="24"/>
  <c r="Q199" i="24"/>
  <c r="P199" i="24"/>
  <c r="O199" i="24"/>
  <c r="N199" i="24"/>
  <c r="M199" i="24"/>
  <c r="L199" i="24"/>
  <c r="K199" i="24"/>
  <c r="J199" i="24"/>
  <c r="I199" i="24"/>
  <c r="H199" i="24"/>
  <c r="G199" i="24"/>
  <c r="F199" i="24"/>
  <c r="E199" i="24"/>
  <c r="D199" i="24"/>
  <c r="C199" i="24"/>
  <c r="B199" i="24"/>
  <c r="Y198" i="24"/>
  <c r="X198" i="24"/>
  <c r="W198" i="24"/>
  <c r="V198" i="24"/>
  <c r="U198" i="24"/>
  <c r="T198" i="24"/>
  <c r="S198" i="24"/>
  <c r="R198" i="24"/>
  <c r="Q198" i="24"/>
  <c r="P198" i="24"/>
  <c r="O198" i="24"/>
  <c r="N198" i="24"/>
  <c r="M198" i="24"/>
  <c r="L198" i="24"/>
  <c r="K198" i="24"/>
  <c r="J198" i="24"/>
  <c r="I198" i="24"/>
  <c r="H198" i="24"/>
  <c r="G198" i="24"/>
  <c r="F198" i="24"/>
  <c r="E198" i="24"/>
  <c r="D198" i="24"/>
  <c r="C198" i="24"/>
  <c r="B198" i="24"/>
  <c r="Y197" i="24"/>
  <c r="X197" i="24"/>
  <c r="W197" i="24"/>
  <c r="V197" i="24"/>
  <c r="U197" i="24"/>
  <c r="T197" i="24"/>
  <c r="S197" i="24"/>
  <c r="R197" i="24"/>
  <c r="Q197" i="24"/>
  <c r="P197" i="24"/>
  <c r="O197" i="24"/>
  <c r="N197" i="24"/>
  <c r="M197" i="24"/>
  <c r="L197" i="24"/>
  <c r="K197" i="24"/>
  <c r="J197" i="24"/>
  <c r="I197" i="24"/>
  <c r="H197" i="24"/>
  <c r="G197" i="24"/>
  <c r="F197" i="24"/>
  <c r="E197" i="24"/>
  <c r="D197" i="24"/>
  <c r="C197" i="24"/>
  <c r="B197" i="24"/>
  <c r="Y196" i="24"/>
  <c r="X196" i="24"/>
  <c r="W196" i="24"/>
  <c r="V196" i="24"/>
  <c r="U196" i="24"/>
  <c r="T196" i="24"/>
  <c r="S196" i="24"/>
  <c r="R196" i="24"/>
  <c r="Q196" i="24"/>
  <c r="P196" i="24"/>
  <c r="O196" i="24"/>
  <c r="N196" i="24"/>
  <c r="M196" i="24"/>
  <c r="L196" i="24"/>
  <c r="K196" i="24"/>
  <c r="J196" i="24"/>
  <c r="I196" i="24"/>
  <c r="H196" i="24"/>
  <c r="G196" i="24"/>
  <c r="F196" i="24"/>
  <c r="E196" i="24"/>
  <c r="D196" i="24"/>
  <c r="C196" i="24"/>
  <c r="B196" i="24"/>
  <c r="Y195" i="24"/>
  <c r="X195" i="24"/>
  <c r="W195" i="24"/>
  <c r="V195" i="24"/>
  <c r="U195" i="24"/>
  <c r="T195" i="24"/>
  <c r="S195" i="24"/>
  <c r="R195" i="24"/>
  <c r="Q195" i="24"/>
  <c r="P195" i="24"/>
  <c r="O195" i="24"/>
  <c r="N195" i="24"/>
  <c r="M195" i="24"/>
  <c r="L195" i="24"/>
  <c r="K195" i="24"/>
  <c r="J195" i="24"/>
  <c r="I195" i="24"/>
  <c r="H195" i="24"/>
  <c r="G195" i="24"/>
  <c r="F195" i="24"/>
  <c r="E195" i="24"/>
  <c r="D195" i="24"/>
  <c r="C195" i="24"/>
  <c r="B195" i="24"/>
  <c r="Y194" i="24"/>
  <c r="X194" i="24"/>
  <c r="W194" i="24"/>
  <c r="V194" i="24"/>
  <c r="U194" i="24"/>
  <c r="T194" i="24"/>
  <c r="S194" i="24"/>
  <c r="R194" i="24"/>
  <c r="Q194" i="24"/>
  <c r="P194" i="24"/>
  <c r="O194" i="24"/>
  <c r="N194" i="24"/>
  <c r="M194" i="24"/>
  <c r="L194" i="24"/>
  <c r="K194" i="24"/>
  <c r="J194" i="24"/>
  <c r="I194" i="24"/>
  <c r="H194" i="24"/>
  <c r="G194" i="24"/>
  <c r="F194" i="24"/>
  <c r="E194" i="24"/>
  <c r="D194" i="24"/>
  <c r="C194" i="24"/>
  <c r="B194" i="24"/>
  <c r="Y193" i="24"/>
  <c r="X193" i="24"/>
  <c r="W193" i="24"/>
  <c r="V193" i="24"/>
  <c r="U193" i="24"/>
  <c r="T193" i="24"/>
  <c r="S193" i="24"/>
  <c r="R193" i="24"/>
  <c r="Q193" i="24"/>
  <c r="P193" i="24"/>
  <c r="O193" i="24"/>
  <c r="N193" i="24"/>
  <c r="M193" i="24"/>
  <c r="L193" i="24"/>
  <c r="K193" i="24"/>
  <c r="J193" i="24"/>
  <c r="I193" i="24"/>
  <c r="H193" i="24"/>
  <c r="G193" i="24"/>
  <c r="F193" i="24"/>
  <c r="E193" i="24"/>
  <c r="D193" i="24"/>
  <c r="C193" i="24"/>
  <c r="B193" i="24"/>
  <c r="Y192" i="24"/>
  <c r="X192" i="24"/>
  <c r="W192" i="24"/>
  <c r="V192" i="24"/>
  <c r="U192" i="24"/>
  <c r="T192" i="24"/>
  <c r="S192" i="24"/>
  <c r="R192" i="24"/>
  <c r="Q192" i="24"/>
  <c r="P192" i="24"/>
  <c r="O192" i="24"/>
  <c r="N192" i="24"/>
  <c r="M192" i="24"/>
  <c r="L192" i="24"/>
  <c r="K192" i="24"/>
  <c r="J192" i="24"/>
  <c r="I192" i="24"/>
  <c r="H192" i="24"/>
  <c r="G192" i="24"/>
  <c r="F192" i="24"/>
  <c r="E192" i="24"/>
  <c r="D192" i="24"/>
  <c r="C192" i="24"/>
  <c r="B192" i="24"/>
  <c r="Y191" i="24"/>
  <c r="X191" i="24"/>
  <c r="W191" i="24"/>
  <c r="V191" i="24"/>
  <c r="U191" i="24"/>
  <c r="T191" i="24"/>
  <c r="S191" i="24"/>
  <c r="R191" i="24"/>
  <c r="Q191" i="24"/>
  <c r="P191" i="24"/>
  <c r="O191" i="24"/>
  <c r="N191" i="24"/>
  <c r="M191" i="24"/>
  <c r="L191" i="24"/>
  <c r="K191" i="24"/>
  <c r="J191" i="24"/>
  <c r="I191" i="24"/>
  <c r="H191" i="24"/>
  <c r="G191" i="24"/>
  <c r="F191" i="24"/>
  <c r="E191" i="24"/>
  <c r="D191" i="24"/>
  <c r="C191" i="24"/>
  <c r="B191" i="24"/>
  <c r="Y190" i="24"/>
  <c r="X190" i="24"/>
  <c r="W190" i="24"/>
  <c r="V190" i="24"/>
  <c r="U190" i="24"/>
  <c r="T190" i="24"/>
  <c r="S190" i="24"/>
  <c r="R190" i="24"/>
  <c r="Q190" i="24"/>
  <c r="P190" i="24"/>
  <c r="O190" i="24"/>
  <c r="N190" i="24"/>
  <c r="M190" i="24"/>
  <c r="L190" i="24"/>
  <c r="K190" i="24"/>
  <c r="J190" i="24"/>
  <c r="I190" i="24"/>
  <c r="H190" i="24"/>
  <c r="G190" i="24"/>
  <c r="F190" i="24"/>
  <c r="E190" i="24"/>
  <c r="D190" i="24"/>
  <c r="C190" i="24"/>
  <c r="B190" i="24"/>
  <c r="Y189" i="24"/>
  <c r="X189" i="24"/>
  <c r="W189" i="24"/>
  <c r="V189" i="24"/>
  <c r="U189" i="24"/>
  <c r="T189" i="24"/>
  <c r="S189" i="24"/>
  <c r="R189" i="24"/>
  <c r="Q189" i="24"/>
  <c r="P189" i="24"/>
  <c r="O189" i="24"/>
  <c r="N189" i="24"/>
  <c r="M189" i="24"/>
  <c r="L189" i="24"/>
  <c r="K189" i="24"/>
  <c r="J189" i="24"/>
  <c r="I189" i="24"/>
  <c r="H189" i="24"/>
  <c r="G189" i="24"/>
  <c r="F189" i="24"/>
  <c r="E189" i="24"/>
  <c r="D189" i="24"/>
  <c r="C189" i="24"/>
  <c r="B189" i="24"/>
  <c r="Y188" i="24"/>
  <c r="X188" i="24"/>
  <c r="W188" i="24"/>
  <c r="V188" i="24"/>
  <c r="U188" i="24"/>
  <c r="T188" i="24"/>
  <c r="S188" i="24"/>
  <c r="R188" i="24"/>
  <c r="Q188" i="24"/>
  <c r="P188" i="24"/>
  <c r="O188" i="24"/>
  <c r="N188" i="24"/>
  <c r="M188" i="24"/>
  <c r="L188" i="24"/>
  <c r="K188" i="24"/>
  <c r="J188" i="24"/>
  <c r="I188" i="24"/>
  <c r="H188" i="24"/>
  <c r="G188" i="24"/>
  <c r="F188" i="24"/>
  <c r="E188" i="24"/>
  <c r="D188" i="24"/>
  <c r="C188" i="24"/>
  <c r="B188" i="24"/>
  <c r="Y187" i="24"/>
  <c r="X187" i="24"/>
  <c r="W187" i="24"/>
  <c r="V187" i="24"/>
  <c r="U187" i="24"/>
  <c r="T187" i="24"/>
  <c r="S187" i="24"/>
  <c r="R187" i="24"/>
  <c r="Q187" i="24"/>
  <c r="P187" i="24"/>
  <c r="O187" i="24"/>
  <c r="N187" i="24"/>
  <c r="M187" i="24"/>
  <c r="L187" i="24"/>
  <c r="K187" i="24"/>
  <c r="J187" i="24"/>
  <c r="I187" i="24"/>
  <c r="H187" i="24"/>
  <c r="G187" i="24"/>
  <c r="F187" i="24"/>
  <c r="E187" i="24"/>
  <c r="D187" i="24"/>
  <c r="C187" i="24"/>
  <c r="B187" i="24"/>
  <c r="Y186" i="24"/>
  <c r="X186" i="24"/>
  <c r="W186" i="24"/>
  <c r="V186" i="24"/>
  <c r="U186" i="24"/>
  <c r="T186" i="24"/>
  <c r="S186" i="24"/>
  <c r="R186" i="24"/>
  <c r="Q186" i="24"/>
  <c r="P186" i="24"/>
  <c r="O186" i="24"/>
  <c r="N186" i="24"/>
  <c r="M186" i="24"/>
  <c r="L186" i="24"/>
  <c r="K186" i="24"/>
  <c r="J186" i="24"/>
  <c r="I186" i="24"/>
  <c r="H186" i="24"/>
  <c r="G186" i="24"/>
  <c r="F186" i="24"/>
  <c r="E186" i="24"/>
  <c r="D186" i="24"/>
  <c r="C186" i="24"/>
  <c r="B186" i="24"/>
  <c r="Y185" i="24"/>
  <c r="X185" i="24"/>
  <c r="W185" i="24"/>
  <c r="V185" i="24"/>
  <c r="U185" i="24"/>
  <c r="T185" i="24"/>
  <c r="S185" i="24"/>
  <c r="R185" i="24"/>
  <c r="Q185" i="24"/>
  <c r="P185" i="24"/>
  <c r="O185" i="24"/>
  <c r="N185" i="24"/>
  <c r="M185" i="24"/>
  <c r="L185" i="24"/>
  <c r="K185" i="24"/>
  <c r="J185" i="24"/>
  <c r="I185" i="24"/>
  <c r="H185" i="24"/>
  <c r="G185" i="24"/>
  <c r="F185" i="24"/>
  <c r="E185" i="24"/>
  <c r="D185" i="24"/>
  <c r="C185" i="24"/>
  <c r="B185" i="24"/>
  <c r="Y184" i="24"/>
  <c r="X184" i="24"/>
  <c r="W184" i="24"/>
  <c r="V184" i="24"/>
  <c r="U184" i="24"/>
  <c r="T184" i="24"/>
  <c r="S184" i="24"/>
  <c r="R184" i="24"/>
  <c r="Q184" i="24"/>
  <c r="P184" i="24"/>
  <c r="O184" i="24"/>
  <c r="N184" i="24"/>
  <c r="M184" i="24"/>
  <c r="L184" i="24"/>
  <c r="K184" i="24"/>
  <c r="J184" i="24"/>
  <c r="I184" i="24"/>
  <c r="H184" i="24"/>
  <c r="G184" i="24"/>
  <c r="F184" i="24"/>
  <c r="E184" i="24"/>
  <c r="D184" i="24"/>
  <c r="C184" i="24"/>
  <c r="B184" i="24"/>
  <c r="Y183" i="24"/>
  <c r="X183" i="24"/>
  <c r="W183" i="24"/>
  <c r="V183" i="24"/>
  <c r="U183" i="24"/>
  <c r="T183" i="24"/>
  <c r="S183" i="24"/>
  <c r="R183" i="24"/>
  <c r="Q183" i="24"/>
  <c r="P183" i="24"/>
  <c r="O183" i="24"/>
  <c r="N183" i="24"/>
  <c r="M183" i="24"/>
  <c r="L183" i="24"/>
  <c r="K183" i="24"/>
  <c r="J183" i="24"/>
  <c r="I183" i="24"/>
  <c r="H183" i="24"/>
  <c r="G183" i="24"/>
  <c r="F183" i="24"/>
  <c r="E183" i="24"/>
  <c r="D183" i="24"/>
  <c r="C183" i="24"/>
  <c r="B183" i="24"/>
  <c r="Y182" i="24"/>
  <c r="X182" i="24"/>
  <c r="W182" i="24"/>
  <c r="V182" i="24"/>
  <c r="U182" i="24"/>
  <c r="T182" i="24"/>
  <c r="S182" i="24"/>
  <c r="R182" i="24"/>
  <c r="Q182" i="24"/>
  <c r="P182" i="24"/>
  <c r="O182" i="24"/>
  <c r="N182" i="24"/>
  <c r="M182" i="24"/>
  <c r="L182" i="24"/>
  <c r="K182" i="24"/>
  <c r="J182" i="24"/>
  <c r="I182" i="24"/>
  <c r="H182" i="24"/>
  <c r="G182" i="24"/>
  <c r="F182" i="24"/>
  <c r="E182" i="24"/>
  <c r="D182" i="24"/>
  <c r="C182" i="24"/>
  <c r="B182" i="24"/>
  <c r="Y181" i="24"/>
  <c r="X181" i="24"/>
  <c r="W181" i="24"/>
  <c r="V181" i="24"/>
  <c r="U181" i="24"/>
  <c r="T181" i="24"/>
  <c r="S181" i="24"/>
  <c r="R181" i="24"/>
  <c r="Q181" i="24"/>
  <c r="P181" i="24"/>
  <c r="O181" i="24"/>
  <c r="N181" i="24"/>
  <c r="M181" i="24"/>
  <c r="L181" i="24"/>
  <c r="K181" i="24"/>
  <c r="J181" i="24"/>
  <c r="I181" i="24"/>
  <c r="H181" i="24"/>
  <c r="G181" i="24"/>
  <c r="F181" i="24"/>
  <c r="E181" i="24"/>
  <c r="D181" i="24"/>
  <c r="C181" i="24"/>
  <c r="B181" i="24"/>
  <c r="Y180" i="24"/>
  <c r="X180" i="24"/>
  <c r="W180" i="24"/>
  <c r="V180" i="24"/>
  <c r="U180" i="24"/>
  <c r="T180" i="24"/>
  <c r="S180" i="24"/>
  <c r="R180" i="24"/>
  <c r="Q180" i="24"/>
  <c r="P180" i="24"/>
  <c r="O180" i="24"/>
  <c r="N180" i="24"/>
  <c r="M180" i="24"/>
  <c r="L180" i="24"/>
  <c r="K180" i="24"/>
  <c r="J180" i="24"/>
  <c r="I180" i="24"/>
  <c r="H180" i="24"/>
  <c r="G180" i="24"/>
  <c r="F180" i="24"/>
  <c r="E180" i="24"/>
  <c r="D180" i="24"/>
  <c r="C180" i="24"/>
  <c r="B180" i="24"/>
  <c r="Y179" i="24"/>
  <c r="X179" i="24"/>
  <c r="W179" i="24"/>
  <c r="V179" i="24"/>
  <c r="U179" i="24"/>
  <c r="T179" i="24"/>
  <c r="S179" i="24"/>
  <c r="R179" i="24"/>
  <c r="Q179" i="24"/>
  <c r="P179" i="24"/>
  <c r="O179" i="24"/>
  <c r="N179" i="24"/>
  <c r="M179" i="24"/>
  <c r="L179" i="24"/>
  <c r="K179" i="24"/>
  <c r="J179" i="24"/>
  <c r="I179" i="24"/>
  <c r="H179" i="24"/>
  <c r="G179" i="24"/>
  <c r="F179" i="24"/>
  <c r="E179" i="24"/>
  <c r="D179" i="24"/>
  <c r="C179" i="24"/>
  <c r="B179" i="24"/>
  <c r="Y178" i="24"/>
  <c r="X178" i="24"/>
  <c r="W178" i="24"/>
  <c r="V178" i="24"/>
  <c r="U178" i="24"/>
  <c r="T178" i="24"/>
  <c r="S178" i="24"/>
  <c r="R178" i="24"/>
  <c r="Q178" i="24"/>
  <c r="P178" i="24"/>
  <c r="O178" i="24"/>
  <c r="N178" i="24"/>
  <c r="M178" i="24"/>
  <c r="L178" i="24"/>
  <c r="K178" i="24"/>
  <c r="J178" i="24"/>
  <c r="I178" i="24"/>
  <c r="H178" i="24"/>
  <c r="G178" i="24"/>
  <c r="F178" i="24"/>
  <c r="E178" i="24"/>
  <c r="D178" i="24"/>
  <c r="C178" i="24"/>
  <c r="B178" i="24"/>
  <c r="Y177" i="24"/>
  <c r="X177" i="24"/>
  <c r="W177" i="24"/>
  <c r="V177" i="24"/>
  <c r="U177" i="24"/>
  <c r="T177" i="24"/>
  <c r="S177" i="24"/>
  <c r="R177" i="24"/>
  <c r="Q177" i="24"/>
  <c r="P177" i="24"/>
  <c r="O177" i="24"/>
  <c r="N177" i="24"/>
  <c r="M177" i="24"/>
  <c r="L177" i="24"/>
  <c r="K177" i="24"/>
  <c r="J177" i="24"/>
  <c r="I177" i="24"/>
  <c r="H177" i="24"/>
  <c r="G177" i="24"/>
  <c r="F177" i="24"/>
  <c r="E177" i="24"/>
  <c r="D177" i="24"/>
  <c r="C177" i="24"/>
  <c r="B177" i="24"/>
  <c r="Y176" i="24"/>
  <c r="X176" i="24"/>
  <c r="W176" i="24"/>
  <c r="V176" i="24"/>
  <c r="U176" i="24"/>
  <c r="T176" i="24"/>
  <c r="S176" i="24"/>
  <c r="R176" i="24"/>
  <c r="Q176" i="24"/>
  <c r="P176" i="24"/>
  <c r="O176" i="24"/>
  <c r="N176" i="24"/>
  <c r="M176" i="24"/>
  <c r="L176" i="24"/>
  <c r="K176" i="24"/>
  <c r="J176" i="24"/>
  <c r="I176" i="24"/>
  <c r="H176" i="24"/>
  <c r="G176" i="24"/>
  <c r="F176" i="24"/>
  <c r="E176" i="24"/>
  <c r="D176" i="24"/>
  <c r="C176" i="24"/>
  <c r="B176" i="24"/>
  <c r="Y175" i="24"/>
  <c r="X175" i="24"/>
  <c r="W175" i="24"/>
  <c r="V175" i="24"/>
  <c r="U175" i="24"/>
  <c r="T175" i="24"/>
  <c r="S175" i="24"/>
  <c r="R175" i="24"/>
  <c r="Q175" i="24"/>
  <c r="P175" i="24"/>
  <c r="O175" i="24"/>
  <c r="N175" i="24"/>
  <c r="M175" i="24"/>
  <c r="L175" i="24"/>
  <c r="K175" i="24"/>
  <c r="J175" i="24"/>
  <c r="I175" i="24"/>
  <c r="H175" i="24"/>
  <c r="G175" i="24"/>
  <c r="F175" i="24"/>
  <c r="E175" i="24"/>
  <c r="D175" i="24"/>
  <c r="C175" i="24"/>
  <c r="B175" i="24"/>
  <c r="Y174" i="24"/>
  <c r="X174" i="24"/>
  <c r="W174" i="24"/>
  <c r="V174" i="24"/>
  <c r="U174" i="24"/>
  <c r="T174" i="24"/>
  <c r="S174" i="24"/>
  <c r="R174" i="24"/>
  <c r="Q174" i="24"/>
  <c r="P174" i="24"/>
  <c r="O174" i="24"/>
  <c r="N174" i="24"/>
  <c r="M174" i="24"/>
  <c r="L174" i="24"/>
  <c r="K174" i="24"/>
  <c r="J174" i="24"/>
  <c r="I174" i="24"/>
  <c r="H174" i="24"/>
  <c r="G174" i="24"/>
  <c r="F174" i="24"/>
  <c r="E174" i="24"/>
  <c r="D174" i="24"/>
  <c r="C174" i="24"/>
  <c r="B174" i="24"/>
  <c r="Y173" i="24"/>
  <c r="X173" i="24"/>
  <c r="W173" i="24"/>
  <c r="V173" i="24"/>
  <c r="U173" i="24"/>
  <c r="T173" i="24"/>
  <c r="S173" i="24"/>
  <c r="R173" i="24"/>
  <c r="Q173" i="24"/>
  <c r="P173" i="24"/>
  <c r="O173" i="24"/>
  <c r="N173" i="24"/>
  <c r="M173" i="24"/>
  <c r="L173" i="24"/>
  <c r="K173" i="24"/>
  <c r="J173" i="24"/>
  <c r="I173" i="24"/>
  <c r="H173" i="24"/>
  <c r="G173" i="24"/>
  <c r="F173" i="24"/>
  <c r="E173" i="24"/>
  <c r="D173" i="24"/>
  <c r="C173" i="24"/>
  <c r="B173" i="24"/>
  <c r="Y172" i="24"/>
  <c r="X172" i="24"/>
  <c r="W172" i="24"/>
  <c r="V172" i="24"/>
  <c r="U172" i="24"/>
  <c r="T172" i="24"/>
  <c r="S172" i="24"/>
  <c r="R172" i="24"/>
  <c r="Q172" i="24"/>
  <c r="P172" i="24"/>
  <c r="O172" i="24"/>
  <c r="N172" i="24"/>
  <c r="M172" i="24"/>
  <c r="L172" i="24"/>
  <c r="K172" i="24"/>
  <c r="J172" i="24"/>
  <c r="I172" i="24"/>
  <c r="H172" i="24"/>
  <c r="G172" i="24"/>
  <c r="F172" i="24"/>
  <c r="E172" i="24"/>
  <c r="D172" i="24"/>
  <c r="C172" i="24"/>
  <c r="B172" i="24"/>
  <c r="Y171" i="24"/>
  <c r="X171" i="24"/>
  <c r="W171" i="24"/>
  <c r="V171" i="24"/>
  <c r="U171" i="24"/>
  <c r="T171" i="24"/>
  <c r="S171" i="24"/>
  <c r="R171" i="24"/>
  <c r="Q171" i="24"/>
  <c r="P171" i="24"/>
  <c r="O171" i="24"/>
  <c r="N171" i="24"/>
  <c r="M171" i="24"/>
  <c r="L171" i="24"/>
  <c r="K171" i="24"/>
  <c r="J171" i="24"/>
  <c r="I171" i="24"/>
  <c r="H171" i="24"/>
  <c r="G171" i="24"/>
  <c r="F171" i="24"/>
  <c r="E171" i="24"/>
  <c r="D171" i="24"/>
  <c r="C171" i="24"/>
  <c r="B171" i="24"/>
  <c r="Y170" i="24"/>
  <c r="X170" i="24"/>
  <c r="W170" i="24"/>
  <c r="V170" i="24"/>
  <c r="U170" i="24"/>
  <c r="T170" i="24"/>
  <c r="S170" i="24"/>
  <c r="R170" i="24"/>
  <c r="Q170" i="24"/>
  <c r="P170" i="24"/>
  <c r="O170" i="24"/>
  <c r="N170" i="24"/>
  <c r="M170" i="24"/>
  <c r="L170" i="24"/>
  <c r="K170" i="24"/>
  <c r="J170" i="24"/>
  <c r="I170" i="24"/>
  <c r="H170" i="24"/>
  <c r="G170" i="24"/>
  <c r="F170" i="24"/>
  <c r="E170" i="24"/>
  <c r="D170" i="24"/>
  <c r="C170" i="24"/>
  <c r="B170" i="24"/>
  <c r="Y169" i="24"/>
  <c r="X169" i="24"/>
  <c r="W169" i="24"/>
  <c r="V169" i="24"/>
  <c r="U169" i="24"/>
  <c r="T169" i="24"/>
  <c r="S169" i="24"/>
  <c r="R169" i="24"/>
  <c r="Q169" i="24"/>
  <c r="P169" i="24"/>
  <c r="O169" i="24"/>
  <c r="N169" i="24"/>
  <c r="M169" i="24"/>
  <c r="L169" i="24"/>
  <c r="K169" i="24"/>
  <c r="J169" i="24"/>
  <c r="I169" i="24"/>
  <c r="H169" i="24"/>
  <c r="G169" i="24"/>
  <c r="F169" i="24"/>
  <c r="E169" i="24"/>
  <c r="D169" i="24"/>
  <c r="C169" i="24"/>
  <c r="B169" i="24"/>
  <c r="Y168" i="24"/>
  <c r="X168" i="24"/>
  <c r="W168" i="24"/>
  <c r="V168" i="24"/>
  <c r="U168" i="24"/>
  <c r="T168" i="24"/>
  <c r="S168" i="24"/>
  <c r="R168" i="24"/>
  <c r="Q168" i="24"/>
  <c r="P168" i="24"/>
  <c r="O168" i="24"/>
  <c r="N168" i="24"/>
  <c r="M168" i="24"/>
  <c r="L168" i="24"/>
  <c r="K168" i="24"/>
  <c r="J168" i="24"/>
  <c r="I168" i="24"/>
  <c r="H168" i="24"/>
  <c r="G168" i="24"/>
  <c r="F168" i="24"/>
  <c r="E168" i="24"/>
  <c r="D168" i="24"/>
  <c r="C168" i="24"/>
  <c r="B168" i="24"/>
  <c r="Y167" i="24"/>
  <c r="X167" i="24"/>
  <c r="W167" i="24"/>
  <c r="V167" i="24"/>
  <c r="U167" i="24"/>
  <c r="T167" i="24"/>
  <c r="S167" i="24"/>
  <c r="R167" i="24"/>
  <c r="Q167" i="24"/>
  <c r="P167" i="24"/>
  <c r="O167" i="24"/>
  <c r="N167" i="24"/>
  <c r="M167" i="24"/>
  <c r="L167" i="24"/>
  <c r="K167" i="24"/>
  <c r="J167" i="24"/>
  <c r="I167" i="24"/>
  <c r="H167" i="24"/>
  <c r="G167" i="24"/>
  <c r="F167" i="24"/>
  <c r="E167" i="24"/>
  <c r="D167" i="24"/>
  <c r="C167" i="24"/>
  <c r="B167" i="24"/>
  <c r="Y166" i="24"/>
  <c r="X166" i="24"/>
  <c r="W166" i="24"/>
  <c r="V166" i="24"/>
  <c r="U166" i="24"/>
  <c r="T166" i="24"/>
  <c r="S166" i="24"/>
  <c r="R166" i="24"/>
  <c r="Q166" i="24"/>
  <c r="P166" i="24"/>
  <c r="O166" i="24"/>
  <c r="N166" i="24"/>
  <c r="M166" i="24"/>
  <c r="L166" i="24"/>
  <c r="K166" i="24"/>
  <c r="J166" i="24"/>
  <c r="I166" i="24"/>
  <c r="H166" i="24"/>
  <c r="G166" i="24"/>
  <c r="F166" i="24"/>
  <c r="E166" i="24"/>
  <c r="D166" i="24"/>
  <c r="C166" i="24"/>
  <c r="B166" i="24"/>
  <c r="Y165" i="24"/>
  <c r="X165" i="24"/>
  <c r="W165" i="24"/>
  <c r="V165" i="24"/>
  <c r="U165" i="24"/>
  <c r="T165" i="24"/>
  <c r="S165" i="24"/>
  <c r="R165" i="24"/>
  <c r="Q165" i="24"/>
  <c r="P165" i="24"/>
  <c r="O165" i="24"/>
  <c r="N165" i="24"/>
  <c r="M165" i="24"/>
  <c r="L165" i="24"/>
  <c r="K165" i="24"/>
  <c r="J165" i="24"/>
  <c r="I165" i="24"/>
  <c r="H165" i="24"/>
  <c r="G165" i="24"/>
  <c r="F165" i="24"/>
  <c r="E165" i="24"/>
  <c r="D165" i="24"/>
  <c r="C165" i="24"/>
  <c r="B165" i="24"/>
  <c r="Y164" i="24"/>
  <c r="X164" i="24"/>
  <c r="W164" i="24"/>
  <c r="V164" i="24"/>
  <c r="U164" i="24"/>
  <c r="T164" i="24"/>
  <c r="S164" i="24"/>
  <c r="R164" i="24"/>
  <c r="Q164" i="24"/>
  <c r="P164" i="24"/>
  <c r="O164" i="24"/>
  <c r="N164" i="24"/>
  <c r="M164" i="24"/>
  <c r="L164" i="24"/>
  <c r="K164" i="24"/>
  <c r="J164" i="24"/>
  <c r="I164" i="24"/>
  <c r="H164" i="24"/>
  <c r="G164" i="24"/>
  <c r="F164" i="24"/>
  <c r="E164" i="24"/>
  <c r="D164" i="24"/>
  <c r="C164" i="24"/>
  <c r="B164" i="24"/>
  <c r="Y163" i="24"/>
  <c r="X163" i="24"/>
  <c r="W163" i="24"/>
  <c r="V163" i="24"/>
  <c r="U163" i="24"/>
  <c r="T163" i="24"/>
  <c r="S163" i="24"/>
  <c r="R163" i="24"/>
  <c r="Q163" i="24"/>
  <c r="P163" i="24"/>
  <c r="O163" i="24"/>
  <c r="N163" i="24"/>
  <c r="M163" i="24"/>
  <c r="L163" i="24"/>
  <c r="K163" i="24"/>
  <c r="J163" i="24"/>
  <c r="I163" i="24"/>
  <c r="H163" i="24"/>
  <c r="G163" i="24"/>
  <c r="F163" i="24"/>
  <c r="E163" i="24"/>
  <c r="D163" i="24"/>
  <c r="C163" i="24"/>
  <c r="B163" i="24"/>
  <c r="Y162" i="24"/>
  <c r="X162" i="24"/>
  <c r="W162" i="24"/>
  <c r="V162" i="24"/>
  <c r="U162" i="24"/>
  <c r="T162" i="24"/>
  <c r="S162" i="24"/>
  <c r="R162" i="24"/>
  <c r="Q162" i="24"/>
  <c r="P162" i="24"/>
  <c r="O162" i="24"/>
  <c r="N162" i="24"/>
  <c r="M162" i="24"/>
  <c r="L162" i="24"/>
  <c r="K162" i="24"/>
  <c r="J162" i="24"/>
  <c r="I162" i="24"/>
  <c r="H162" i="24"/>
  <c r="G162" i="24"/>
  <c r="F162" i="24"/>
  <c r="E162" i="24"/>
  <c r="D162" i="24"/>
  <c r="C162" i="24"/>
  <c r="B162" i="24"/>
  <c r="Y161" i="24"/>
  <c r="X161" i="24"/>
  <c r="W161" i="24"/>
  <c r="V161" i="24"/>
  <c r="U161" i="24"/>
  <c r="T161" i="24"/>
  <c r="S161" i="24"/>
  <c r="R161" i="24"/>
  <c r="Q161" i="24"/>
  <c r="P161" i="24"/>
  <c r="O161" i="24"/>
  <c r="N161" i="24"/>
  <c r="M161" i="24"/>
  <c r="L161" i="24"/>
  <c r="K161" i="24"/>
  <c r="J161" i="24"/>
  <c r="I161" i="24"/>
  <c r="H161" i="24"/>
  <c r="G161" i="24"/>
  <c r="F161" i="24"/>
  <c r="E161" i="24"/>
  <c r="D161" i="24"/>
  <c r="C161" i="24"/>
  <c r="B161" i="24"/>
  <c r="Y160" i="24"/>
  <c r="X160" i="24"/>
  <c r="W160" i="24"/>
  <c r="V160" i="24"/>
  <c r="U160" i="24"/>
  <c r="T160" i="24"/>
  <c r="S160" i="24"/>
  <c r="R160" i="24"/>
  <c r="Q160" i="24"/>
  <c r="P160" i="24"/>
  <c r="O160" i="24"/>
  <c r="N160" i="24"/>
  <c r="M160" i="24"/>
  <c r="L160" i="24"/>
  <c r="K160" i="24"/>
  <c r="J160" i="24"/>
  <c r="I160" i="24"/>
  <c r="H160" i="24"/>
  <c r="G160" i="24"/>
  <c r="F160" i="24"/>
  <c r="E160" i="24"/>
  <c r="D160" i="24"/>
  <c r="C160" i="24"/>
  <c r="B160" i="24"/>
  <c r="Y159" i="24"/>
  <c r="X159" i="24"/>
  <c r="W159" i="24"/>
  <c r="V159" i="24"/>
  <c r="U159" i="24"/>
  <c r="T159" i="24"/>
  <c r="S159" i="24"/>
  <c r="R159" i="24"/>
  <c r="Q159" i="24"/>
  <c r="P159" i="24"/>
  <c r="O159" i="24"/>
  <c r="N159" i="24"/>
  <c r="M159" i="24"/>
  <c r="L159" i="24"/>
  <c r="K159" i="24"/>
  <c r="J159" i="24"/>
  <c r="I159" i="24"/>
  <c r="H159" i="24"/>
  <c r="G159" i="24"/>
  <c r="F159" i="24"/>
  <c r="E159" i="24"/>
  <c r="D159" i="24"/>
  <c r="C159" i="24"/>
  <c r="B159" i="24"/>
  <c r="Y158" i="24"/>
  <c r="X158" i="24"/>
  <c r="W158" i="24"/>
  <c r="V158" i="24"/>
  <c r="U158" i="24"/>
  <c r="T158" i="24"/>
  <c r="S158" i="24"/>
  <c r="R158" i="24"/>
  <c r="Q158" i="24"/>
  <c r="P158" i="24"/>
  <c r="O158" i="24"/>
  <c r="N158" i="24"/>
  <c r="M158" i="24"/>
  <c r="L158" i="24"/>
  <c r="K158" i="24"/>
  <c r="J158" i="24"/>
  <c r="I158" i="24"/>
  <c r="H158" i="24"/>
  <c r="G158" i="24"/>
  <c r="F158" i="24"/>
  <c r="E158" i="24"/>
  <c r="D158" i="24"/>
  <c r="C158" i="24"/>
  <c r="B158" i="24"/>
  <c r="Y157" i="24"/>
  <c r="X157" i="24"/>
  <c r="W157" i="24"/>
  <c r="V157" i="24"/>
  <c r="U157" i="24"/>
  <c r="T157" i="24"/>
  <c r="S157" i="24"/>
  <c r="R157" i="24"/>
  <c r="Q157" i="24"/>
  <c r="P157" i="24"/>
  <c r="O157" i="24"/>
  <c r="N157" i="24"/>
  <c r="M157" i="24"/>
  <c r="L157" i="24"/>
  <c r="K157" i="24"/>
  <c r="J157" i="24"/>
  <c r="I157" i="24"/>
  <c r="H157" i="24"/>
  <c r="G157" i="24"/>
  <c r="F157" i="24"/>
  <c r="E157" i="24"/>
  <c r="D157" i="24"/>
  <c r="C157" i="24"/>
  <c r="B157" i="24"/>
  <c r="Y156" i="24"/>
  <c r="X156" i="24"/>
  <c r="W156" i="24"/>
  <c r="V156" i="24"/>
  <c r="U156" i="24"/>
  <c r="T156" i="24"/>
  <c r="S156" i="24"/>
  <c r="R156" i="24"/>
  <c r="Q156" i="24"/>
  <c r="P156" i="24"/>
  <c r="O156" i="24"/>
  <c r="N156" i="24"/>
  <c r="M156" i="24"/>
  <c r="L156" i="24"/>
  <c r="K156" i="24"/>
  <c r="J156" i="24"/>
  <c r="I156" i="24"/>
  <c r="H156" i="24"/>
  <c r="G156" i="24"/>
  <c r="F156" i="24"/>
  <c r="E156" i="24"/>
  <c r="D156" i="24"/>
  <c r="C156" i="24"/>
  <c r="B156" i="24"/>
  <c r="Y155" i="24"/>
  <c r="X155" i="24"/>
  <c r="W155" i="24"/>
  <c r="V155" i="24"/>
  <c r="U155" i="24"/>
  <c r="T155" i="24"/>
  <c r="S155" i="24"/>
  <c r="R155" i="24"/>
  <c r="Q155" i="24"/>
  <c r="P155" i="24"/>
  <c r="O155" i="24"/>
  <c r="N155" i="24"/>
  <c r="M155" i="24"/>
  <c r="L155" i="24"/>
  <c r="K155" i="24"/>
  <c r="J155" i="24"/>
  <c r="I155" i="24"/>
  <c r="H155" i="24"/>
  <c r="G155" i="24"/>
  <c r="F155" i="24"/>
  <c r="E155" i="24"/>
  <c r="D155" i="24"/>
  <c r="C155" i="24"/>
  <c r="B155" i="24"/>
  <c r="Y154" i="24"/>
  <c r="X154" i="24"/>
  <c r="W154" i="24"/>
  <c r="V154" i="24"/>
  <c r="U154" i="24"/>
  <c r="T154" i="24"/>
  <c r="S154" i="24"/>
  <c r="R154" i="24"/>
  <c r="Q154" i="24"/>
  <c r="P154" i="24"/>
  <c r="O154" i="24"/>
  <c r="N154" i="24"/>
  <c r="M154" i="24"/>
  <c r="L154" i="24"/>
  <c r="K154" i="24"/>
  <c r="J154" i="24"/>
  <c r="I154" i="24"/>
  <c r="H154" i="24"/>
  <c r="G154" i="24"/>
  <c r="F154" i="24"/>
  <c r="E154" i="24"/>
  <c r="D154" i="24"/>
  <c r="C154" i="24"/>
  <c r="B154" i="24"/>
  <c r="Y153" i="24"/>
  <c r="X153" i="24"/>
  <c r="W153" i="24"/>
  <c r="V153" i="24"/>
  <c r="U153" i="24"/>
  <c r="T153" i="24"/>
  <c r="S153" i="24"/>
  <c r="R153" i="24"/>
  <c r="Q153" i="24"/>
  <c r="P153" i="24"/>
  <c r="O153" i="24"/>
  <c r="N153" i="24"/>
  <c r="M153" i="24"/>
  <c r="L153" i="24"/>
  <c r="K153" i="24"/>
  <c r="J153" i="24"/>
  <c r="I153" i="24"/>
  <c r="H153" i="24"/>
  <c r="G153" i="24"/>
  <c r="F153" i="24"/>
  <c r="E153" i="24"/>
  <c r="D153" i="24"/>
  <c r="C153" i="24"/>
  <c r="B153" i="24"/>
  <c r="Y152" i="24"/>
  <c r="X152" i="24"/>
  <c r="W152" i="24"/>
  <c r="V152" i="24"/>
  <c r="U152" i="24"/>
  <c r="T152" i="24"/>
  <c r="S152" i="24"/>
  <c r="R152" i="24"/>
  <c r="Q152" i="24"/>
  <c r="P152" i="24"/>
  <c r="O152" i="24"/>
  <c r="N152" i="24"/>
  <c r="M152" i="24"/>
  <c r="L152" i="24"/>
  <c r="K152" i="24"/>
  <c r="J152" i="24"/>
  <c r="I152" i="24"/>
  <c r="H152" i="24"/>
  <c r="G152" i="24"/>
  <c r="F152" i="24"/>
  <c r="E152" i="24"/>
  <c r="D152" i="24"/>
  <c r="C152" i="24"/>
  <c r="B152" i="24"/>
  <c r="Y151" i="24"/>
  <c r="X151" i="24"/>
  <c r="W151" i="24"/>
  <c r="V151" i="24"/>
  <c r="U151" i="24"/>
  <c r="T151" i="24"/>
  <c r="S151" i="24"/>
  <c r="R151" i="24"/>
  <c r="Q151" i="24"/>
  <c r="P151" i="24"/>
  <c r="O151" i="24"/>
  <c r="N151" i="24"/>
  <c r="M151" i="24"/>
  <c r="L151" i="24"/>
  <c r="K151" i="24"/>
  <c r="J151" i="24"/>
  <c r="I151" i="24"/>
  <c r="H151" i="24"/>
  <c r="G151" i="24"/>
  <c r="F151" i="24"/>
  <c r="E151" i="24"/>
  <c r="D151" i="24"/>
  <c r="C151" i="24"/>
  <c r="B151" i="24"/>
  <c r="Y150" i="24"/>
  <c r="X150" i="24"/>
  <c r="W150" i="24"/>
  <c r="V150" i="24"/>
  <c r="U150" i="24"/>
  <c r="T150" i="24"/>
  <c r="S150" i="24"/>
  <c r="R150" i="24"/>
  <c r="Q150" i="24"/>
  <c r="P150" i="24"/>
  <c r="O150" i="24"/>
  <c r="N150" i="24"/>
  <c r="M150" i="24"/>
  <c r="L150" i="24"/>
  <c r="K150" i="24"/>
  <c r="J150" i="24"/>
  <c r="I150" i="24"/>
  <c r="H150" i="24"/>
  <c r="G150" i="24"/>
  <c r="F150" i="24"/>
  <c r="E150" i="24"/>
  <c r="D150" i="24"/>
  <c r="C150" i="24"/>
  <c r="B150" i="24"/>
  <c r="Y149" i="24"/>
  <c r="X149" i="24"/>
  <c r="W149" i="24"/>
  <c r="V149" i="24"/>
  <c r="U149" i="24"/>
  <c r="T149" i="24"/>
  <c r="S149" i="24"/>
  <c r="R149" i="24"/>
  <c r="Q149" i="24"/>
  <c r="P149" i="24"/>
  <c r="O149" i="24"/>
  <c r="N149" i="24"/>
  <c r="M149" i="24"/>
  <c r="L149" i="24"/>
  <c r="K149" i="24"/>
  <c r="J149" i="24"/>
  <c r="I149" i="24"/>
  <c r="H149" i="24"/>
  <c r="G149" i="24"/>
  <c r="F149" i="24"/>
  <c r="E149" i="24"/>
  <c r="D149" i="24"/>
  <c r="C149" i="24"/>
  <c r="B149" i="24"/>
  <c r="Y148" i="24"/>
  <c r="X148" i="24"/>
  <c r="W148" i="24"/>
  <c r="V148" i="24"/>
  <c r="U148" i="24"/>
  <c r="T148" i="24"/>
  <c r="S148" i="24"/>
  <c r="R148" i="24"/>
  <c r="Q148" i="24"/>
  <c r="P148" i="24"/>
  <c r="O148" i="24"/>
  <c r="N148" i="24"/>
  <c r="M148" i="24"/>
  <c r="L148" i="24"/>
  <c r="K148" i="24"/>
  <c r="J148" i="24"/>
  <c r="I148" i="24"/>
  <c r="H148" i="24"/>
  <c r="G148" i="24"/>
  <c r="F148" i="24"/>
  <c r="E148" i="24"/>
  <c r="D148" i="24"/>
  <c r="C148" i="24"/>
  <c r="B148" i="24"/>
  <c r="Y147" i="24"/>
  <c r="X147" i="24"/>
  <c r="W147" i="24"/>
  <c r="V147" i="24"/>
  <c r="U147" i="24"/>
  <c r="T147" i="24"/>
  <c r="S147" i="24"/>
  <c r="R147" i="24"/>
  <c r="Q147" i="24"/>
  <c r="P147" i="24"/>
  <c r="O147" i="24"/>
  <c r="N147" i="24"/>
  <c r="M147" i="24"/>
  <c r="L147" i="24"/>
  <c r="K147" i="24"/>
  <c r="J147" i="24"/>
  <c r="I147" i="24"/>
  <c r="H147" i="24"/>
  <c r="G147" i="24"/>
  <c r="F147" i="24"/>
  <c r="E147" i="24"/>
  <c r="D147" i="24"/>
  <c r="C147" i="24"/>
  <c r="B147" i="24"/>
  <c r="Y146" i="24"/>
  <c r="X146" i="24"/>
  <c r="W146" i="24"/>
  <c r="V146" i="24"/>
  <c r="U146" i="24"/>
  <c r="T146" i="24"/>
  <c r="S146" i="24"/>
  <c r="R146" i="24"/>
  <c r="Q146" i="24"/>
  <c r="P146" i="24"/>
  <c r="O146" i="24"/>
  <c r="N146" i="24"/>
  <c r="M146" i="24"/>
  <c r="L146" i="24"/>
  <c r="K146" i="24"/>
  <c r="J146" i="24"/>
  <c r="I146" i="24"/>
  <c r="H146" i="24"/>
  <c r="G146" i="24"/>
  <c r="F146" i="24"/>
  <c r="E146" i="24"/>
  <c r="D146" i="24"/>
  <c r="C146" i="24"/>
  <c r="B146" i="24"/>
  <c r="Y145" i="24"/>
  <c r="X145" i="24"/>
  <c r="W145" i="24"/>
  <c r="V145" i="24"/>
  <c r="U145" i="24"/>
  <c r="T145" i="24"/>
  <c r="S145" i="24"/>
  <c r="R145" i="24"/>
  <c r="Q145" i="24"/>
  <c r="P145" i="24"/>
  <c r="O145" i="24"/>
  <c r="N145" i="24"/>
  <c r="M145" i="24"/>
  <c r="L145" i="24"/>
  <c r="K145" i="24"/>
  <c r="J145" i="24"/>
  <c r="I145" i="24"/>
  <c r="H145" i="24"/>
  <c r="G145" i="24"/>
  <c r="F145" i="24"/>
  <c r="E145" i="24"/>
  <c r="D145" i="24"/>
  <c r="C145" i="24"/>
  <c r="B145" i="24"/>
  <c r="Y144" i="24"/>
  <c r="X144" i="24"/>
  <c r="W144" i="24"/>
  <c r="V144" i="24"/>
  <c r="U144" i="24"/>
  <c r="T144" i="24"/>
  <c r="S144" i="24"/>
  <c r="R144" i="24"/>
  <c r="Q144" i="24"/>
  <c r="P144" i="24"/>
  <c r="O144" i="24"/>
  <c r="N144" i="24"/>
  <c r="M144" i="24"/>
  <c r="L144" i="24"/>
  <c r="K144" i="24"/>
  <c r="J144" i="24"/>
  <c r="I144" i="24"/>
  <c r="H144" i="24"/>
  <c r="G144" i="24"/>
  <c r="F144" i="24"/>
  <c r="E144" i="24"/>
  <c r="D144" i="24"/>
  <c r="C144" i="24"/>
  <c r="B144" i="24"/>
  <c r="Y143" i="24"/>
  <c r="X143" i="24"/>
  <c r="W143" i="24"/>
  <c r="V143" i="24"/>
  <c r="U143" i="24"/>
  <c r="T143" i="24"/>
  <c r="S143" i="24"/>
  <c r="R143" i="24"/>
  <c r="Q143" i="24"/>
  <c r="P143" i="24"/>
  <c r="O143" i="24"/>
  <c r="N143" i="24"/>
  <c r="M143" i="24"/>
  <c r="L143" i="24"/>
  <c r="K143" i="24"/>
  <c r="J143" i="24"/>
  <c r="I143" i="24"/>
  <c r="H143" i="24"/>
  <c r="G143" i="24"/>
  <c r="F143" i="24"/>
  <c r="E143" i="24"/>
  <c r="D143" i="24"/>
  <c r="C143" i="24"/>
  <c r="B143" i="24"/>
  <c r="Y142" i="24"/>
  <c r="X142" i="24"/>
  <c r="W142" i="24"/>
  <c r="V142" i="24"/>
  <c r="U142" i="24"/>
  <c r="T142" i="24"/>
  <c r="S142" i="24"/>
  <c r="R142" i="24"/>
  <c r="Q142" i="24"/>
  <c r="P142" i="24"/>
  <c r="O142" i="24"/>
  <c r="N142" i="24"/>
  <c r="M142" i="24"/>
  <c r="L142" i="24"/>
  <c r="K142" i="24"/>
  <c r="J142" i="24"/>
  <c r="I142" i="24"/>
  <c r="H142" i="24"/>
  <c r="G142" i="24"/>
  <c r="F142" i="24"/>
  <c r="E142" i="24"/>
  <c r="D142" i="24"/>
  <c r="C142" i="24"/>
  <c r="B142" i="24"/>
  <c r="Y141" i="24"/>
  <c r="X141" i="24"/>
  <c r="W141" i="24"/>
  <c r="V141" i="24"/>
  <c r="U141" i="24"/>
  <c r="T141" i="24"/>
  <c r="S141" i="24"/>
  <c r="R141" i="24"/>
  <c r="Q141" i="24"/>
  <c r="P141" i="24"/>
  <c r="O141" i="24"/>
  <c r="N141" i="24"/>
  <c r="M141" i="24"/>
  <c r="L141" i="24"/>
  <c r="K141" i="24"/>
  <c r="J141" i="24"/>
  <c r="I141" i="24"/>
  <c r="H141" i="24"/>
  <c r="G141" i="24"/>
  <c r="F141" i="24"/>
  <c r="E141" i="24"/>
  <c r="D141" i="24"/>
  <c r="C141" i="24"/>
  <c r="B141" i="24"/>
  <c r="Y140" i="24"/>
  <c r="X140" i="24"/>
  <c r="W140" i="24"/>
  <c r="V140" i="24"/>
  <c r="U140" i="24"/>
  <c r="T140" i="24"/>
  <c r="S140" i="24"/>
  <c r="R140" i="24"/>
  <c r="Q140" i="24"/>
  <c r="P140" i="24"/>
  <c r="O140" i="24"/>
  <c r="N140" i="24"/>
  <c r="M140" i="24"/>
  <c r="L140" i="24"/>
  <c r="K140" i="24"/>
  <c r="J140" i="24"/>
  <c r="I140" i="24"/>
  <c r="H140" i="24"/>
  <c r="G140" i="24"/>
  <c r="F140" i="24"/>
  <c r="E140" i="24"/>
  <c r="D140" i="24"/>
  <c r="C140" i="24"/>
  <c r="B140" i="24"/>
  <c r="Y139" i="24"/>
  <c r="X139" i="24"/>
  <c r="W139" i="24"/>
  <c r="V139" i="24"/>
  <c r="U139" i="24"/>
  <c r="T139" i="24"/>
  <c r="S139" i="24"/>
  <c r="R139" i="24"/>
  <c r="Q139" i="24"/>
  <c r="P139" i="24"/>
  <c r="O139" i="24"/>
  <c r="N139" i="24"/>
  <c r="M139" i="24"/>
  <c r="L139" i="24"/>
  <c r="K139" i="24"/>
  <c r="J139" i="24"/>
  <c r="I139" i="24"/>
  <c r="H139" i="24"/>
  <c r="G139" i="24"/>
  <c r="F139" i="24"/>
  <c r="E139" i="24"/>
  <c r="D139" i="24"/>
  <c r="C139" i="24"/>
  <c r="B139" i="24"/>
  <c r="Y138" i="24"/>
  <c r="X138" i="24"/>
  <c r="W138" i="24"/>
  <c r="V138" i="24"/>
  <c r="U138" i="24"/>
  <c r="T138" i="24"/>
  <c r="S138" i="24"/>
  <c r="R138" i="24"/>
  <c r="Q138" i="24"/>
  <c r="P138" i="24"/>
  <c r="O138" i="24"/>
  <c r="N138" i="24"/>
  <c r="M138" i="24"/>
  <c r="L138" i="24"/>
  <c r="K138" i="24"/>
  <c r="J138" i="24"/>
  <c r="I138" i="24"/>
  <c r="H138" i="24"/>
  <c r="G138" i="24"/>
  <c r="F138" i="24"/>
  <c r="E138" i="24"/>
  <c r="D138" i="24"/>
  <c r="C138" i="24"/>
  <c r="B138" i="24"/>
  <c r="Y137" i="24"/>
  <c r="X137" i="24"/>
  <c r="W137" i="24"/>
  <c r="V137" i="24"/>
  <c r="U137" i="24"/>
  <c r="T137" i="24"/>
  <c r="S137" i="24"/>
  <c r="R137" i="24"/>
  <c r="Q137" i="24"/>
  <c r="P137" i="24"/>
  <c r="O137" i="24"/>
  <c r="N137" i="24"/>
  <c r="M137" i="24"/>
  <c r="L137" i="24"/>
  <c r="K137" i="24"/>
  <c r="J137" i="24"/>
  <c r="I137" i="24"/>
  <c r="H137" i="24"/>
  <c r="G137" i="24"/>
  <c r="F137" i="24"/>
  <c r="E137" i="24"/>
  <c r="D137" i="24"/>
  <c r="C137" i="24"/>
  <c r="B137" i="24"/>
  <c r="Y136" i="24"/>
  <c r="X136" i="24"/>
  <c r="W136" i="24"/>
  <c r="V136" i="24"/>
  <c r="U136" i="24"/>
  <c r="T136" i="24"/>
  <c r="S136" i="24"/>
  <c r="R136" i="24"/>
  <c r="Q136" i="24"/>
  <c r="P136" i="24"/>
  <c r="O136" i="24"/>
  <c r="N136" i="24"/>
  <c r="M136" i="24"/>
  <c r="L136" i="24"/>
  <c r="K136" i="24"/>
  <c r="J136" i="24"/>
  <c r="I136" i="24"/>
  <c r="H136" i="24"/>
  <c r="G136" i="24"/>
  <c r="F136" i="24"/>
  <c r="E136" i="24"/>
  <c r="D136" i="24"/>
  <c r="C136" i="24"/>
  <c r="B136" i="24"/>
  <c r="Y135" i="24"/>
  <c r="X135" i="24"/>
  <c r="W135" i="24"/>
  <c r="V135" i="24"/>
  <c r="U135" i="24"/>
  <c r="T135" i="24"/>
  <c r="S135" i="24"/>
  <c r="R135" i="24"/>
  <c r="Q135" i="24"/>
  <c r="P135" i="24"/>
  <c r="O135" i="24"/>
  <c r="N135" i="24"/>
  <c r="M135" i="24"/>
  <c r="L135" i="24"/>
  <c r="K135" i="24"/>
  <c r="J135" i="24"/>
  <c r="I135" i="24"/>
  <c r="H135" i="24"/>
  <c r="G135" i="24"/>
  <c r="F135" i="24"/>
  <c r="E135" i="24"/>
  <c r="D135" i="24"/>
  <c r="C135" i="24"/>
  <c r="B135" i="24"/>
  <c r="Y134" i="24"/>
  <c r="X134" i="24"/>
  <c r="W134" i="24"/>
  <c r="V134" i="24"/>
  <c r="U134" i="24"/>
  <c r="T134" i="24"/>
  <c r="S134" i="24"/>
  <c r="R134" i="24"/>
  <c r="Q134" i="24"/>
  <c r="P134" i="24"/>
  <c r="O134" i="24"/>
  <c r="N134" i="24"/>
  <c r="M134" i="24"/>
  <c r="L134" i="24"/>
  <c r="K134" i="24"/>
  <c r="J134" i="24"/>
  <c r="I134" i="24"/>
  <c r="H134" i="24"/>
  <c r="G134" i="24"/>
  <c r="F134" i="24"/>
  <c r="E134" i="24"/>
  <c r="D134" i="24"/>
  <c r="C134" i="24"/>
  <c r="B134" i="24"/>
  <c r="Y133" i="24"/>
  <c r="X133" i="24"/>
  <c r="W133" i="24"/>
  <c r="V133" i="24"/>
  <c r="U133" i="24"/>
  <c r="T133" i="24"/>
  <c r="S133" i="24"/>
  <c r="R133" i="24"/>
  <c r="Q133" i="24"/>
  <c r="P133" i="24"/>
  <c r="O133" i="24"/>
  <c r="N133" i="24"/>
  <c r="M133" i="24"/>
  <c r="L133" i="24"/>
  <c r="K133" i="24"/>
  <c r="J133" i="24"/>
  <c r="I133" i="24"/>
  <c r="H133" i="24"/>
  <c r="G133" i="24"/>
  <c r="F133" i="24"/>
  <c r="E133" i="24"/>
  <c r="D133" i="24"/>
  <c r="C133" i="24"/>
  <c r="B133" i="24"/>
  <c r="Y132" i="24"/>
  <c r="X132" i="24"/>
  <c r="W132" i="24"/>
  <c r="V132" i="24"/>
  <c r="U132" i="24"/>
  <c r="T132" i="24"/>
  <c r="S132" i="24"/>
  <c r="R132" i="24"/>
  <c r="Q132" i="24"/>
  <c r="P132" i="24"/>
  <c r="O132" i="24"/>
  <c r="N132" i="24"/>
  <c r="M132" i="24"/>
  <c r="L132" i="24"/>
  <c r="K132" i="24"/>
  <c r="J132" i="24"/>
  <c r="I132" i="24"/>
  <c r="H132" i="24"/>
  <c r="G132" i="24"/>
  <c r="F132" i="24"/>
  <c r="E132" i="24"/>
  <c r="D132" i="24"/>
  <c r="C132" i="24"/>
  <c r="B132" i="24"/>
  <c r="Y131" i="24"/>
  <c r="X131" i="24"/>
  <c r="W131" i="24"/>
  <c r="V131" i="24"/>
  <c r="U131" i="24"/>
  <c r="T131" i="24"/>
  <c r="S131" i="24"/>
  <c r="R131" i="24"/>
  <c r="Q131" i="24"/>
  <c r="P131" i="24"/>
  <c r="O131" i="24"/>
  <c r="N131" i="24"/>
  <c r="M131" i="24"/>
  <c r="L131" i="24"/>
  <c r="K131" i="24"/>
  <c r="J131" i="24"/>
  <c r="I131" i="24"/>
  <c r="H131" i="24"/>
  <c r="G131" i="24"/>
  <c r="F131" i="24"/>
  <c r="E131" i="24"/>
  <c r="D131" i="24"/>
  <c r="C131" i="24"/>
  <c r="B131" i="24"/>
  <c r="Y130" i="24"/>
  <c r="X130" i="24"/>
  <c r="W130" i="24"/>
  <c r="V130" i="24"/>
  <c r="U130" i="24"/>
  <c r="T130" i="24"/>
  <c r="S130" i="24"/>
  <c r="R130" i="24"/>
  <c r="Q130" i="24"/>
  <c r="P130" i="24"/>
  <c r="O130" i="24"/>
  <c r="N130" i="24"/>
  <c r="M130" i="24"/>
  <c r="L130" i="24"/>
  <c r="K130" i="24"/>
  <c r="J130" i="24"/>
  <c r="I130" i="24"/>
  <c r="H130" i="24"/>
  <c r="G130" i="24"/>
  <c r="F130" i="24"/>
  <c r="E130" i="24"/>
  <c r="D130" i="24"/>
  <c r="C130" i="24"/>
  <c r="B130" i="24"/>
  <c r="Y129" i="24"/>
  <c r="X129" i="24"/>
  <c r="W129" i="24"/>
  <c r="V129" i="24"/>
  <c r="U129" i="24"/>
  <c r="T129" i="24"/>
  <c r="S129" i="24"/>
  <c r="R129" i="24"/>
  <c r="Q129" i="24"/>
  <c r="P129" i="24"/>
  <c r="O129" i="24"/>
  <c r="N129" i="24"/>
  <c r="M129" i="24"/>
  <c r="L129" i="24"/>
  <c r="K129" i="24"/>
  <c r="J129" i="24"/>
  <c r="I129" i="24"/>
  <c r="H129" i="24"/>
  <c r="G129" i="24"/>
  <c r="F129" i="24"/>
  <c r="E129" i="24"/>
  <c r="D129" i="24"/>
  <c r="C129" i="24"/>
  <c r="B129" i="24"/>
  <c r="Y128" i="24"/>
  <c r="X128" i="24"/>
  <c r="W128" i="24"/>
  <c r="V128" i="24"/>
  <c r="U128" i="24"/>
  <c r="T128" i="24"/>
  <c r="S128" i="24"/>
  <c r="R128" i="24"/>
  <c r="Q128" i="24"/>
  <c r="P128" i="24"/>
  <c r="O128" i="24"/>
  <c r="N128" i="24"/>
  <c r="M128" i="24"/>
  <c r="L128" i="24"/>
  <c r="K128" i="24"/>
  <c r="J128" i="24"/>
  <c r="I128" i="24"/>
  <c r="H128" i="24"/>
  <c r="G128" i="24"/>
  <c r="F128" i="24"/>
  <c r="E128" i="24"/>
  <c r="D128" i="24"/>
  <c r="C128" i="24"/>
  <c r="B128" i="24"/>
  <c r="Y127" i="24"/>
  <c r="X127" i="24"/>
  <c r="W127" i="24"/>
  <c r="V127" i="24"/>
  <c r="U127" i="24"/>
  <c r="T127" i="24"/>
  <c r="S127" i="24"/>
  <c r="R127" i="24"/>
  <c r="Q127" i="24"/>
  <c r="P127" i="24"/>
  <c r="O127" i="24"/>
  <c r="N127" i="24"/>
  <c r="M127" i="24"/>
  <c r="L127" i="24"/>
  <c r="K127" i="24"/>
  <c r="J127" i="24"/>
  <c r="I127" i="24"/>
  <c r="H127" i="24"/>
  <c r="G127" i="24"/>
  <c r="F127" i="24"/>
  <c r="E127" i="24"/>
  <c r="D127" i="24"/>
  <c r="C127" i="24"/>
  <c r="B127" i="24"/>
  <c r="Y126" i="24"/>
  <c r="X126" i="24"/>
  <c r="W126" i="24"/>
  <c r="V126" i="24"/>
  <c r="U126" i="24"/>
  <c r="T126" i="24"/>
  <c r="S126" i="24"/>
  <c r="R126" i="24"/>
  <c r="Q126" i="24"/>
  <c r="P126" i="24"/>
  <c r="O126" i="24"/>
  <c r="N126" i="24"/>
  <c r="M126" i="24"/>
  <c r="L126" i="24"/>
  <c r="K126" i="24"/>
  <c r="J126" i="24"/>
  <c r="I126" i="24"/>
  <c r="H126" i="24"/>
  <c r="G126" i="24"/>
  <c r="F126" i="24"/>
  <c r="E126" i="24"/>
  <c r="D126" i="24"/>
  <c r="C126" i="24"/>
  <c r="B126" i="24"/>
  <c r="Y125" i="24"/>
  <c r="X125" i="24"/>
  <c r="W125" i="24"/>
  <c r="V125" i="24"/>
  <c r="U125" i="24"/>
  <c r="T125" i="24"/>
  <c r="S125" i="24"/>
  <c r="R125" i="24"/>
  <c r="Q125" i="24"/>
  <c r="P125" i="24"/>
  <c r="O125" i="24"/>
  <c r="N125" i="24"/>
  <c r="M125" i="24"/>
  <c r="L125" i="24"/>
  <c r="K125" i="24"/>
  <c r="J125" i="24"/>
  <c r="I125" i="24"/>
  <c r="H125" i="24"/>
  <c r="G125" i="24"/>
  <c r="F125" i="24"/>
  <c r="E125" i="24"/>
  <c r="D125" i="24"/>
  <c r="C125" i="24"/>
  <c r="B125" i="24"/>
  <c r="Y124" i="24"/>
  <c r="X124" i="24"/>
  <c r="W124" i="24"/>
  <c r="V124" i="24"/>
  <c r="U124" i="24"/>
  <c r="T124" i="24"/>
  <c r="S124" i="24"/>
  <c r="R124" i="24"/>
  <c r="Q124" i="24"/>
  <c r="P124" i="24"/>
  <c r="O124" i="24"/>
  <c r="N124" i="24"/>
  <c r="M124" i="24"/>
  <c r="L124" i="24"/>
  <c r="K124" i="24"/>
  <c r="J124" i="24"/>
  <c r="I124" i="24"/>
  <c r="H124" i="24"/>
  <c r="G124" i="24"/>
  <c r="F124" i="24"/>
  <c r="E124" i="24"/>
  <c r="D124" i="24"/>
  <c r="C124" i="24"/>
  <c r="B124" i="24"/>
  <c r="Y123" i="24"/>
  <c r="X123" i="24"/>
  <c r="W123" i="24"/>
  <c r="V123" i="24"/>
  <c r="U123" i="24"/>
  <c r="T123" i="24"/>
  <c r="S123" i="24"/>
  <c r="R123" i="24"/>
  <c r="Q123" i="24"/>
  <c r="P123" i="24"/>
  <c r="O123" i="24"/>
  <c r="N123" i="24"/>
  <c r="M123" i="24"/>
  <c r="L123" i="24"/>
  <c r="K123" i="24"/>
  <c r="J123" i="24"/>
  <c r="I123" i="24"/>
  <c r="H123" i="24"/>
  <c r="G123" i="24"/>
  <c r="F123" i="24"/>
  <c r="E123" i="24"/>
  <c r="D123" i="24"/>
  <c r="C123" i="24"/>
  <c r="B123" i="24"/>
  <c r="Y122" i="24"/>
  <c r="X122" i="24"/>
  <c r="W122" i="24"/>
  <c r="V122" i="24"/>
  <c r="U122" i="24"/>
  <c r="T122" i="24"/>
  <c r="S122" i="24"/>
  <c r="R122" i="24"/>
  <c r="Q122" i="24"/>
  <c r="P122" i="24"/>
  <c r="O122" i="24"/>
  <c r="N122" i="24"/>
  <c r="M122" i="24"/>
  <c r="L122" i="24"/>
  <c r="K122" i="24"/>
  <c r="J122" i="24"/>
  <c r="I122" i="24"/>
  <c r="H122" i="24"/>
  <c r="G122" i="24"/>
  <c r="F122" i="24"/>
  <c r="E122" i="24"/>
  <c r="D122" i="24"/>
  <c r="C122" i="24"/>
  <c r="B122" i="24"/>
  <c r="Y121" i="24"/>
  <c r="X121" i="24"/>
  <c r="W121" i="24"/>
  <c r="V121" i="24"/>
  <c r="U121" i="24"/>
  <c r="T121" i="24"/>
  <c r="S121" i="24"/>
  <c r="R121" i="24"/>
  <c r="Q121" i="24"/>
  <c r="P121" i="24"/>
  <c r="O121" i="24"/>
  <c r="N121" i="24"/>
  <c r="M121" i="24"/>
  <c r="L121" i="24"/>
  <c r="K121" i="24"/>
  <c r="J121" i="24"/>
  <c r="I121" i="24"/>
  <c r="H121" i="24"/>
  <c r="G121" i="24"/>
  <c r="F121" i="24"/>
  <c r="E121" i="24"/>
  <c r="D121" i="24"/>
  <c r="C121" i="24"/>
  <c r="B121" i="24"/>
  <c r="Y120" i="24"/>
  <c r="X120" i="24"/>
  <c r="W120" i="24"/>
  <c r="V120" i="24"/>
  <c r="U120" i="24"/>
  <c r="T120" i="24"/>
  <c r="S120" i="24"/>
  <c r="R120" i="24"/>
  <c r="Q120" i="24"/>
  <c r="P120" i="24"/>
  <c r="O120" i="24"/>
  <c r="N120" i="24"/>
  <c r="M120" i="24"/>
  <c r="L120" i="24"/>
  <c r="K120" i="24"/>
  <c r="J120" i="24"/>
  <c r="I120" i="24"/>
  <c r="H120" i="24"/>
  <c r="G120" i="24"/>
  <c r="F120" i="24"/>
  <c r="E120" i="24"/>
  <c r="D120" i="24"/>
  <c r="C120" i="24"/>
  <c r="B120" i="24"/>
  <c r="Y119" i="24"/>
  <c r="X119" i="24"/>
  <c r="W119" i="24"/>
  <c r="V119" i="24"/>
  <c r="U119" i="24"/>
  <c r="T119" i="24"/>
  <c r="S119" i="24"/>
  <c r="R119" i="24"/>
  <c r="Q119" i="24"/>
  <c r="P119" i="24"/>
  <c r="O119" i="24"/>
  <c r="N119" i="24"/>
  <c r="M119" i="24"/>
  <c r="L119" i="24"/>
  <c r="K119" i="24"/>
  <c r="J119" i="24"/>
  <c r="I119" i="24"/>
  <c r="H119" i="24"/>
  <c r="G119" i="24"/>
  <c r="F119" i="24"/>
  <c r="E119" i="24"/>
  <c r="D119" i="24"/>
  <c r="C119" i="24"/>
  <c r="B119" i="24"/>
  <c r="Y118" i="24"/>
  <c r="X118" i="24"/>
  <c r="W118" i="24"/>
  <c r="V118" i="24"/>
  <c r="U118" i="24"/>
  <c r="T118" i="24"/>
  <c r="S118" i="24"/>
  <c r="R118" i="24"/>
  <c r="Q118" i="24"/>
  <c r="P118" i="24"/>
  <c r="O118" i="24"/>
  <c r="N118" i="24"/>
  <c r="M118" i="24"/>
  <c r="L118" i="24"/>
  <c r="K118" i="24"/>
  <c r="J118" i="24"/>
  <c r="I118" i="24"/>
  <c r="H118" i="24"/>
  <c r="G118" i="24"/>
  <c r="F118" i="24"/>
  <c r="E118" i="24"/>
  <c r="D118" i="24"/>
  <c r="C118" i="24"/>
  <c r="B118" i="24"/>
  <c r="Y117" i="24"/>
  <c r="X117" i="24"/>
  <c r="W117" i="24"/>
  <c r="V117" i="24"/>
  <c r="U117" i="24"/>
  <c r="T117" i="24"/>
  <c r="S117" i="24"/>
  <c r="R117" i="24"/>
  <c r="Q117" i="24"/>
  <c r="P117" i="24"/>
  <c r="O117" i="24"/>
  <c r="N117" i="24"/>
  <c r="M117" i="24"/>
  <c r="L117" i="24"/>
  <c r="K117" i="24"/>
  <c r="J117" i="24"/>
  <c r="I117" i="24"/>
  <c r="H117" i="24"/>
  <c r="G117" i="24"/>
  <c r="F117" i="24"/>
  <c r="E117" i="24"/>
  <c r="D117" i="24"/>
  <c r="C117" i="24"/>
  <c r="B117" i="24"/>
  <c r="Y116" i="24"/>
  <c r="X116" i="24"/>
  <c r="W116" i="24"/>
  <c r="V116" i="24"/>
  <c r="U116" i="24"/>
  <c r="T116" i="24"/>
  <c r="S116" i="24"/>
  <c r="R116" i="24"/>
  <c r="Q116" i="24"/>
  <c r="P116" i="24"/>
  <c r="O116" i="24"/>
  <c r="N116" i="24"/>
  <c r="M116" i="24"/>
  <c r="L116" i="24"/>
  <c r="K116" i="24"/>
  <c r="J116" i="24"/>
  <c r="I116" i="24"/>
  <c r="H116" i="24"/>
  <c r="G116" i="24"/>
  <c r="F116" i="24"/>
  <c r="E116" i="24"/>
  <c r="D116" i="24"/>
  <c r="C116" i="24"/>
  <c r="B116" i="24"/>
  <c r="Y115" i="24"/>
  <c r="X115" i="24"/>
  <c r="W115" i="24"/>
  <c r="V115" i="24"/>
  <c r="U115" i="24"/>
  <c r="T115" i="24"/>
  <c r="S115" i="24"/>
  <c r="R115" i="24"/>
  <c r="Q115" i="24"/>
  <c r="P115" i="24"/>
  <c r="O115" i="24"/>
  <c r="N115" i="24"/>
  <c r="M115" i="24"/>
  <c r="L115" i="24"/>
  <c r="K115" i="24"/>
  <c r="J115" i="24"/>
  <c r="I115" i="24"/>
  <c r="H115" i="24"/>
  <c r="G115" i="24"/>
  <c r="F115" i="24"/>
  <c r="E115" i="24"/>
  <c r="D115" i="24"/>
  <c r="C115" i="24"/>
  <c r="B115" i="24"/>
  <c r="Y114" i="24"/>
  <c r="X114" i="24"/>
  <c r="W114" i="24"/>
  <c r="V114" i="24"/>
  <c r="U114" i="24"/>
  <c r="T114" i="24"/>
  <c r="S114" i="24"/>
  <c r="R114" i="24"/>
  <c r="Q114" i="24"/>
  <c r="P114" i="24"/>
  <c r="O114" i="24"/>
  <c r="N114" i="24"/>
  <c r="M114" i="24"/>
  <c r="L114" i="24"/>
  <c r="K114" i="24"/>
  <c r="J114" i="24"/>
  <c r="I114" i="24"/>
  <c r="H114" i="24"/>
  <c r="G114" i="24"/>
  <c r="F114" i="24"/>
  <c r="E114" i="24"/>
  <c r="D114" i="24"/>
  <c r="C114" i="24"/>
  <c r="B114" i="24"/>
  <c r="Y113" i="24"/>
  <c r="X113" i="24"/>
  <c r="W113" i="24"/>
  <c r="V113" i="24"/>
  <c r="U113" i="24"/>
  <c r="T113" i="24"/>
  <c r="S113" i="24"/>
  <c r="R113" i="24"/>
  <c r="Q113" i="24"/>
  <c r="P113" i="24"/>
  <c r="O113" i="24"/>
  <c r="N113" i="24"/>
  <c r="M113" i="24"/>
  <c r="L113" i="24"/>
  <c r="K113" i="24"/>
  <c r="J113" i="24"/>
  <c r="I113" i="24"/>
  <c r="H113" i="24"/>
  <c r="G113" i="24"/>
  <c r="F113" i="24"/>
  <c r="E113" i="24"/>
  <c r="D113" i="24"/>
  <c r="C113" i="24"/>
  <c r="B113" i="24"/>
  <c r="Y112" i="24"/>
  <c r="X112" i="24"/>
  <c r="W112" i="24"/>
  <c r="V112" i="24"/>
  <c r="U112" i="24"/>
  <c r="T112" i="24"/>
  <c r="S112" i="24"/>
  <c r="R112" i="24"/>
  <c r="Q112" i="24"/>
  <c r="P112" i="24"/>
  <c r="O112" i="24"/>
  <c r="N112" i="24"/>
  <c r="M112" i="24"/>
  <c r="L112" i="24"/>
  <c r="K112" i="24"/>
  <c r="J112" i="24"/>
  <c r="I112" i="24"/>
  <c r="H112" i="24"/>
  <c r="G112" i="24"/>
  <c r="F112" i="24"/>
  <c r="E112" i="24"/>
  <c r="D112" i="24"/>
  <c r="C112" i="24"/>
  <c r="B112" i="24"/>
  <c r="Y111" i="24"/>
  <c r="X111" i="24"/>
  <c r="W111" i="24"/>
  <c r="V111" i="24"/>
  <c r="U111" i="24"/>
  <c r="T111" i="24"/>
  <c r="S111" i="24"/>
  <c r="R111" i="24"/>
  <c r="Q111" i="24"/>
  <c r="P111" i="24"/>
  <c r="O111" i="24"/>
  <c r="N111" i="24"/>
  <c r="M111" i="24"/>
  <c r="L111" i="24"/>
  <c r="K111" i="24"/>
  <c r="J111" i="24"/>
  <c r="I111" i="24"/>
  <c r="H111" i="24"/>
  <c r="G111" i="24"/>
  <c r="F111" i="24"/>
  <c r="E111" i="24"/>
  <c r="D111" i="24"/>
  <c r="C111" i="24"/>
  <c r="B111" i="24"/>
  <c r="Y110" i="24"/>
  <c r="X110" i="24"/>
  <c r="W110" i="24"/>
  <c r="V110" i="24"/>
  <c r="U110" i="24"/>
  <c r="T110" i="24"/>
  <c r="S110" i="24"/>
  <c r="R110" i="24"/>
  <c r="Q110" i="24"/>
  <c r="P110" i="24"/>
  <c r="O110" i="24"/>
  <c r="N110" i="24"/>
  <c r="M110" i="24"/>
  <c r="L110" i="24"/>
  <c r="K110" i="24"/>
  <c r="J110" i="24"/>
  <c r="I110" i="24"/>
  <c r="H110" i="24"/>
  <c r="G110" i="24"/>
  <c r="F110" i="24"/>
  <c r="E110" i="24"/>
  <c r="D110" i="24"/>
  <c r="C110" i="24"/>
  <c r="B110" i="24"/>
  <c r="Y109" i="24"/>
  <c r="X109" i="24"/>
  <c r="W109" i="24"/>
  <c r="V109" i="24"/>
  <c r="U109" i="24"/>
  <c r="T109" i="24"/>
  <c r="S109" i="24"/>
  <c r="R109" i="24"/>
  <c r="Q109" i="24"/>
  <c r="P109" i="24"/>
  <c r="O109" i="24"/>
  <c r="N109" i="24"/>
  <c r="M109" i="24"/>
  <c r="L109" i="24"/>
  <c r="K109" i="24"/>
  <c r="J109" i="24"/>
  <c r="I109" i="24"/>
  <c r="H109" i="24"/>
  <c r="G109" i="24"/>
  <c r="F109" i="24"/>
  <c r="E109" i="24"/>
  <c r="D109" i="24"/>
  <c r="C109" i="24"/>
  <c r="B109" i="24"/>
  <c r="Y108" i="24"/>
  <c r="X108" i="24"/>
  <c r="W108" i="24"/>
  <c r="V108" i="24"/>
  <c r="U108" i="24"/>
  <c r="T108" i="24"/>
  <c r="S108" i="24"/>
  <c r="R108" i="24"/>
  <c r="Q108" i="24"/>
  <c r="P108" i="24"/>
  <c r="O108" i="24"/>
  <c r="N108" i="24"/>
  <c r="M108" i="24"/>
  <c r="L108" i="24"/>
  <c r="K108" i="24"/>
  <c r="J108" i="24"/>
  <c r="I108" i="24"/>
  <c r="H108" i="24"/>
  <c r="G108" i="24"/>
  <c r="F108" i="24"/>
  <c r="E108" i="24"/>
  <c r="D108" i="24"/>
  <c r="C108" i="24"/>
  <c r="B108" i="24"/>
  <c r="Y107" i="24"/>
  <c r="X107" i="24"/>
  <c r="W107" i="24"/>
  <c r="V107" i="24"/>
  <c r="U107" i="24"/>
  <c r="T107" i="24"/>
  <c r="S107" i="24"/>
  <c r="R107" i="24"/>
  <c r="Q107" i="24"/>
  <c r="P107" i="24"/>
  <c r="O107" i="24"/>
  <c r="N107" i="24"/>
  <c r="M107" i="24"/>
  <c r="L107" i="24"/>
  <c r="K107" i="24"/>
  <c r="J107" i="24"/>
  <c r="I107" i="24"/>
  <c r="H107" i="24"/>
  <c r="G107" i="24"/>
  <c r="F107" i="24"/>
  <c r="E107" i="24"/>
  <c r="D107" i="24"/>
  <c r="C107" i="24"/>
  <c r="B107" i="24"/>
  <c r="Y106" i="24"/>
  <c r="X106" i="24"/>
  <c r="W106" i="24"/>
  <c r="V106" i="24"/>
  <c r="U106" i="24"/>
  <c r="T106" i="24"/>
  <c r="S106" i="24"/>
  <c r="R106" i="24"/>
  <c r="Q106" i="24"/>
  <c r="P106" i="24"/>
  <c r="O106" i="24"/>
  <c r="N106" i="24"/>
  <c r="M106" i="24"/>
  <c r="L106" i="24"/>
  <c r="K106" i="24"/>
  <c r="J106" i="24"/>
  <c r="I106" i="24"/>
  <c r="H106" i="24"/>
  <c r="G106" i="24"/>
  <c r="F106" i="24"/>
  <c r="E106" i="24"/>
  <c r="D106" i="24"/>
  <c r="C106" i="24"/>
  <c r="B106" i="24"/>
  <c r="Y105" i="24"/>
  <c r="X105" i="24"/>
  <c r="W105" i="24"/>
  <c r="V105" i="24"/>
  <c r="U105" i="24"/>
  <c r="T105" i="24"/>
  <c r="S105" i="24"/>
  <c r="R105" i="24"/>
  <c r="Q105" i="24"/>
  <c r="P105" i="24"/>
  <c r="O105" i="24"/>
  <c r="N105" i="24"/>
  <c r="M105" i="24"/>
  <c r="L105" i="24"/>
  <c r="K105" i="24"/>
  <c r="J105" i="24"/>
  <c r="I105" i="24"/>
  <c r="H105" i="24"/>
  <c r="G105" i="24"/>
  <c r="F105" i="24"/>
  <c r="E105" i="24"/>
  <c r="D105" i="24"/>
  <c r="C105" i="24"/>
  <c r="B105" i="24"/>
  <c r="Y104" i="24"/>
  <c r="X104" i="24"/>
  <c r="W104" i="24"/>
  <c r="V104" i="24"/>
  <c r="U104" i="24"/>
  <c r="T104" i="24"/>
  <c r="S104" i="24"/>
  <c r="R104" i="24"/>
  <c r="Q104" i="24"/>
  <c r="P104" i="24"/>
  <c r="O104" i="24"/>
  <c r="N104" i="24"/>
  <c r="M104" i="24"/>
  <c r="L104" i="24"/>
  <c r="K104" i="24"/>
  <c r="J104" i="24"/>
  <c r="I104" i="24"/>
  <c r="H104" i="24"/>
  <c r="G104" i="24"/>
  <c r="F104" i="24"/>
  <c r="E104" i="24"/>
  <c r="D104" i="24"/>
  <c r="C104" i="24"/>
  <c r="B104" i="24"/>
  <c r="Y103" i="24"/>
  <c r="X103" i="24"/>
  <c r="W103" i="24"/>
  <c r="V103" i="24"/>
  <c r="U103" i="24"/>
  <c r="T103" i="24"/>
  <c r="S103" i="24"/>
  <c r="R103" i="24"/>
  <c r="Q103" i="24"/>
  <c r="P103" i="24"/>
  <c r="O103" i="24"/>
  <c r="N103" i="24"/>
  <c r="M103" i="24"/>
  <c r="L103" i="24"/>
  <c r="K103" i="24"/>
  <c r="J103" i="24"/>
  <c r="I103" i="24"/>
  <c r="H103" i="24"/>
  <c r="G103" i="24"/>
  <c r="F103" i="24"/>
  <c r="E103" i="24"/>
  <c r="D103" i="24"/>
  <c r="C103" i="24"/>
  <c r="B103" i="24"/>
  <c r="Y102" i="24"/>
  <c r="X102" i="24"/>
  <c r="W102" i="24"/>
  <c r="V102" i="24"/>
  <c r="U102" i="24"/>
  <c r="T102" i="24"/>
  <c r="S102" i="24"/>
  <c r="R102" i="24"/>
  <c r="Q102" i="24"/>
  <c r="P102" i="24"/>
  <c r="O102" i="24"/>
  <c r="N102" i="24"/>
  <c r="M102" i="24"/>
  <c r="L102" i="24"/>
  <c r="K102" i="24"/>
  <c r="J102" i="24"/>
  <c r="I102" i="24"/>
  <c r="H102" i="24"/>
  <c r="G102" i="24"/>
  <c r="F102" i="24"/>
  <c r="E102" i="24"/>
  <c r="D102" i="24"/>
  <c r="C102" i="24"/>
  <c r="B102" i="24"/>
  <c r="Y101" i="24"/>
  <c r="X101" i="24"/>
  <c r="W101" i="24"/>
  <c r="V101" i="24"/>
  <c r="U101" i="24"/>
  <c r="T101" i="24"/>
  <c r="S101" i="24"/>
  <c r="R101" i="24"/>
  <c r="Q101" i="24"/>
  <c r="P101" i="24"/>
  <c r="O101" i="24"/>
  <c r="N101" i="24"/>
  <c r="M101" i="24"/>
  <c r="L101" i="24"/>
  <c r="K101" i="24"/>
  <c r="J101" i="24"/>
  <c r="I101" i="24"/>
  <c r="H101" i="24"/>
  <c r="G101" i="24"/>
  <c r="F101" i="24"/>
  <c r="E101" i="24"/>
  <c r="D101" i="24"/>
  <c r="C101" i="24"/>
  <c r="B101" i="24"/>
  <c r="Y100" i="24"/>
  <c r="X100" i="24"/>
  <c r="W100" i="24"/>
  <c r="V100" i="24"/>
  <c r="U100" i="24"/>
  <c r="T100" i="24"/>
  <c r="S100" i="24"/>
  <c r="R100" i="24"/>
  <c r="Q100" i="24"/>
  <c r="P100" i="24"/>
  <c r="O100" i="24"/>
  <c r="N100" i="24"/>
  <c r="M100" i="24"/>
  <c r="L100" i="24"/>
  <c r="K100" i="24"/>
  <c r="J100" i="24"/>
  <c r="I100" i="24"/>
  <c r="H100" i="24"/>
  <c r="G100" i="24"/>
  <c r="F100" i="24"/>
  <c r="E100" i="24"/>
  <c r="D100" i="24"/>
  <c r="C100" i="24"/>
  <c r="B100" i="24"/>
  <c r="Y99" i="24"/>
  <c r="X99" i="24"/>
  <c r="W99" i="24"/>
  <c r="V99" i="24"/>
  <c r="U99" i="24"/>
  <c r="T99" i="24"/>
  <c r="S99" i="24"/>
  <c r="R99" i="24"/>
  <c r="Q99" i="24"/>
  <c r="P99" i="24"/>
  <c r="O99" i="24"/>
  <c r="N99" i="24"/>
  <c r="M99" i="24"/>
  <c r="L99" i="24"/>
  <c r="K99" i="24"/>
  <c r="J99" i="24"/>
  <c r="I99" i="24"/>
  <c r="H99" i="24"/>
  <c r="G99" i="24"/>
  <c r="F99" i="24"/>
  <c r="E99" i="24"/>
  <c r="D99" i="24"/>
  <c r="C99" i="24"/>
  <c r="B99" i="24"/>
  <c r="Y98" i="24"/>
  <c r="X98" i="24"/>
  <c r="W98" i="24"/>
  <c r="V98" i="24"/>
  <c r="U98" i="24"/>
  <c r="T98" i="24"/>
  <c r="S98" i="24"/>
  <c r="R98" i="24"/>
  <c r="Q98" i="24"/>
  <c r="P98" i="24"/>
  <c r="O98" i="24"/>
  <c r="N98" i="24"/>
  <c r="M98" i="24"/>
  <c r="L98" i="24"/>
  <c r="K98" i="24"/>
  <c r="J98" i="24"/>
  <c r="I98" i="24"/>
  <c r="H98" i="24"/>
  <c r="G98" i="24"/>
  <c r="F98" i="24"/>
  <c r="E98" i="24"/>
  <c r="D98" i="24"/>
  <c r="C98" i="24"/>
  <c r="B98" i="24"/>
  <c r="Y97" i="24"/>
  <c r="X97" i="24"/>
  <c r="W97" i="24"/>
  <c r="V97" i="24"/>
  <c r="U97" i="24"/>
  <c r="T97" i="24"/>
  <c r="S97" i="24"/>
  <c r="R97" i="24"/>
  <c r="Q97" i="24"/>
  <c r="P97" i="24"/>
  <c r="O97" i="24"/>
  <c r="N97" i="24"/>
  <c r="M97" i="24"/>
  <c r="L97" i="24"/>
  <c r="K97" i="24"/>
  <c r="J97" i="24"/>
  <c r="I97" i="24"/>
  <c r="H97" i="24"/>
  <c r="G97" i="24"/>
  <c r="F97" i="24"/>
  <c r="E97" i="24"/>
  <c r="D97" i="24"/>
  <c r="C97" i="24"/>
  <c r="B97" i="24"/>
  <c r="Y96" i="24"/>
  <c r="X96" i="24"/>
  <c r="W96" i="24"/>
  <c r="V96" i="24"/>
  <c r="U96" i="24"/>
  <c r="T96" i="24"/>
  <c r="S96" i="24"/>
  <c r="R96" i="24"/>
  <c r="Q96" i="24"/>
  <c r="P96" i="24"/>
  <c r="O96" i="24"/>
  <c r="N96" i="24"/>
  <c r="M96" i="24"/>
  <c r="L96" i="24"/>
  <c r="K96" i="24"/>
  <c r="J96" i="24"/>
  <c r="I96" i="24"/>
  <c r="H96" i="24"/>
  <c r="G96" i="24"/>
  <c r="F96" i="24"/>
  <c r="E96" i="24"/>
  <c r="D96" i="24"/>
  <c r="C96" i="24"/>
  <c r="B96" i="24"/>
  <c r="Y95" i="24"/>
  <c r="X95" i="24"/>
  <c r="W95" i="24"/>
  <c r="V95" i="24"/>
  <c r="U95" i="24"/>
  <c r="T95" i="24"/>
  <c r="S95" i="24"/>
  <c r="R95" i="24"/>
  <c r="Q95" i="24"/>
  <c r="P95" i="24"/>
  <c r="O95" i="24"/>
  <c r="N95" i="24"/>
  <c r="M95" i="24"/>
  <c r="L95" i="24"/>
  <c r="K95" i="24"/>
  <c r="J95" i="24"/>
  <c r="I95" i="24"/>
  <c r="H95" i="24"/>
  <c r="G95" i="24"/>
  <c r="F95" i="24"/>
  <c r="E95" i="24"/>
  <c r="D95" i="24"/>
  <c r="C95" i="24"/>
  <c r="B95" i="24"/>
  <c r="Y94" i="24"/>
  <c r="X94" i="24"/>
  <c r="W94" i="24"/>
  <c r="V94" i="24"/>
  <c r="U94" i="24"/>
  <c r="T94" i="24"/>
  <c r="S94" i="24"/>
  <c r="R94" i="24"/>
  <c r="Q94" i="24"/>
  <c r="P94" i="24"/>
  <c r="O94" i="24"/>
  <c r="N94" i="24"/>
  <c r="M94" i="24"/>
  <c r="L94" i="24"/>
  <c r="K94" i="24"/>
  <c r="J94" i="24"/>
  <c r="I94" i="24"/>
  <c r="H94" i="24"/>
  <c r="G94" i="24"/>
  <c r="F94" i="24"/>
  <c r="E94" i="24"/>
  <c r="D94" i="24"/>
  <c r="C94" i="24"/>
  <c r="B94" i="24"/>
  <c r="Y93" i="24"/>
  <c r="X93" i="24"/>
  <c r="W93" i="24"/>
  <c r="V93" i="24"/>
  <c r="U93" i="24"/>
  <c r="T93" i="24"/>
  <c r="S93" i="24"/>
  <c r="R93" i="24"/>
  <c r="Q93" i="24"/>
  <c r="P93" i="24"/>
  <c r="O93" i="24"/>
  <c r="N93" i="24"/>
  <c r="M93" i="24"/>
  <c r="L93" i="24"/>
  <c r="K93" i="24"/>
  <c r="J93" i="24"/>
  <c r="I93" i="24"/>
  <c r="H93" i="24"/>
  <c r="G93" i="24"/>
  <c r="F93" i="24"/>
  <c r="E93" i="24"/>
  <c r="D93" i="24"/>
  <c r="C93" i="24"/>
  <c r="B93" i="24"/>
  <c r="Y92" i="24"/>
  <c r="X92" i="24"/>
  <c r="W92" i="24"/>
  <c r="V92" i="24"/>
  <c r="U92" i="24"/>
  <c r="T92" i="24"/>
  <c r="S92" i="24"/>
  <c r="R92" i="24"/>
  <c r="Q92" i="24"/>
  <c r="P92" i="24"/>
  <c r="O92" i="24"/>
  <c r="N92" i="24"/>
  <c r="M92" i="24"/>
  <c r="L92" i="24"/>
  <c r="K92" i="24"/>
  <c r="J92" i="24"/>
  <c r="I92" i="24"/>
  <c r="H92" i="24"/>
  <c r="G92" i="24"/>
  <c r="F92" i="24"/>
  <c r="E92" i="24"/>
  <c r="D92" i="24"/>
  <c r="C92" i="24"/>
  <c r="B92" i="24"/>
  <c r="Y91" i="24"/>
  <c r="X91" i="24"/>
  <c r="W91" i="24"/>
  <c r="V91" i="24"/>
  <c r="U91" i="24"/>
  <c r="T91" i="24"/>
  <c r="S91" i="24"/>
  <c r="R91" i="24"/>
  <c r="Q91" i="24"/>
  <c r="P91" i="24"/>
  <c r="O91" i="24"/>
  <c r="N91" i="24"/>
  <c r="M91" i="24"/>
  <c r="L91" i="24"/>
  <c r="K91" i="24"/>
  <c r="J91" i="24"/>
  <c r="I91" i="24"/>
  <c r="H91" i="24"/>
  <c r="G91" i="24"/>
  <c r="F91" i="24"/>
  <c r="E91" i="24"/>
  <c r="D91" i="24"/>
  <c r="C91" i="24"/>
  <c r="B91" i="24"/>
  <c r="Y90" i="24"/>
  <c r="X90" i="24"/>
  <c r="W90" i="24"/>
  <c r="V90" i="24"/>
  <c r="U90" i="24"/>
  <c r="T90" i="24"/>
  <c r="S90" i="24"/>
  <c r="R90" i="24"/>
  <c r="Q90" i="24"/>
  <c r="P90" i="24"/>
  <c r="O90" i="24"/>
  <c r="N90" i="24"/>
  <c r="M90" i="24"/>
  <c r="L90" i="24"/>
  <c r="K90" i="24"/>
  <c r="J90" i="24"/>
  <c r="I90" i="24"/>
  <c r="H90" i="24"/>
  <c r="G90" i="24"/>
  <c r="F90" i="24"/>
  <c r="E90" i="24"/>
  <c r="D90" i="24"/>
  <c r="C90" i="24"/>
  <c r="B90" i="24"/>
  <c r="Y89" i="24"/>
  <c r="X89" i="24"/>
  <c r="W89" i="24"/>
  <c r="V89" i="24"/>
  <c r="U89" i="24"/>
  <c r="T89" i="24"/>
  <c r="S89" i="24"/>
  <c r="R89" i="24"/>
  <c r="Q89" i="24"/>
  <c r="P89" i="24"/>
  <c r="O89" i="24"/>
  <c r="N89" i="24"/>
  <c r="M89" i="24"/>
  <c r="L89" i="24"/>
  <c r="K89" i="24"/>
  <c r="J89" i="24"/>
  <c r="I89" i="24"/>
  <c r="H89" i="24"/>
  <c r="G89" i="24"/>
  <c r="F89" i="24"/>
  <c r="E89" i="24"/>
  <c r="D89" i="24"/>
  <c r="C89" i="24"/>
  <c r="B89" i="24"/>
  <c r="Y88" i="24"/>
  <c r="X88" i="24"/>
  <c r="W88" i="24"/>
  <c r="V88" i="24"/>
  <c r="U88" i="24"/>
  <c r="T88" i="24"/>
  <c r="S88" i="24"/>
  <c r="R88" i="24"/>
  <c r="Q88" i="24"/>
  <c r="P88" i="24"/>
  <c r="O88" i="24"/>
  <c r="N88" i="24"/>
  <c r="M88" i="24"/>
  <c r="L88" i="24"/>
  <c r="K88" i="24"/>
  <c r="J88" i="24"/>
  <c r="I88" i="24"/>
  <c r="H88" i="24"/>
  <c r="G88" i="24"/>
  <c r="F88" i="24"/>
  <c r="E88" i="24"/>
  <c r="D88" i="24"/>
  <c r="C88" i="24"/>
  <c r="B88" i="24"/>
  <c r="Y87" i="24"/>
  <c r="X87" i="24"/>
  <c r="W87" i="24"/>
  <c r="V87" i="24"/>
  <c r="U87" i="24"/>
  <c r="T87" i="24"/>
  <c r="S87" i="24"/>
  <c r="R87" i="24"/>
  <c r="Q87" i="24"/>
  <c r="P87" i="24"/>
  <c r="O87" i="24"/>
  <c r="N87" i="24"/>
  <c r="M87" i="24"/>
  <c r="L87" i="24"/>
  <c r="K87" i="24"/>
  <c r="J87" i="24"/>
  <c r="I87" i="24"/>
  <c r="H87" i="24"/>
  <c r="G87" i="24"/>
  <c r="F87" i="24"/>
  <c r="E87" i="24"/>
  <c r="D87" i="24"/>
  <c r="C87" i="24"/>
  <c r="B87" i="24"/>
  <c r="Y86" i="24"/>
  <c r="X86" i="24"/>
  <c r="W86" i="24"/>
  <c r="V86" i="24"/>
  <c r="U86" i="24"/>
  <c r="T86" i="24"/>
  <c r="S86" i="24"/>
  <c r="R86" i="24"/>
  <c r="Q86" i="24"/>
  <c r="P86" i="24"/>
  <c r="O86" i="24"/>
  <c r="N86" i="24"/>
  <c r="M86" i="24"/>
  <c r="L86" i="24"/>
  <c r="K86" i="24"/>
  <c r="J86" i="24"/>
  <c r="I86" i="24"/>
  <c r="H86" i="24"/>
  <c r="G86" i="24"/>
  <c r="F86" i="24"/>
  <c r="E86" i="24"/>
  <c r="D86" i="24"/>
  <c r="C86" i="24"/>
  <c r="B86" i="24"/>
  <c r="Y85" i="24"/>
  <c r="X85" i="24"/>
  <c r="W85" i="24"/>
  <c r="V85" i="24"/>
  <c r="U85" i="24"/>
  <c r="T85" i="24"/>
  <c r="S85" i="24"/>
  <c r="R85" i="24"/>
  <c r="Q85" i="24"/>
  <c r="P85" i="24"/>
  <c r="O85" i="24"/>
  <c r="N85" i="24"/>
  <c r="M85" i="24"/>
  <c r="L85" i="24"/>
  <c r="K85" i="24"/>
  <c r="J85" i="24"/>
  <c r="I85" i="24"/>
  <c r="H85" i="24"/>
  <c r="G85" i="24"/>
  <c r="F85" i="24"/>
  <c r="E85" i="24"/>
  <c r="D85" i="24"/>
  <c r="C85" i="24"/>
  <c r="B85" i="24"/>
  <c r="Y84" i="24"/>
  <c r="X84" i="24"/>
  <c r="W84" i="24"/>
  <c r="V84" i="24"/>
  <c r="U84" i="24"/>
  <c r="T84" i="24"/>
  <c r="S84" i="24"/>
  <c r="R84" i="24"/>
  <c r="Q84" i="24"/>
  <c r="P84" i="24"/>
  <c r="O84" i="24"/>
  <c r="N84" i="24"/>
  <c r="M84" i="24"/>
  <c r="L84" i="24"/>
  <c r="K84" i="24"/>
  <c r="J84" i="24"/>
  <c r="I84" i="24"/>
  <c r="H84" i="24"/>
  <c r="G84" i="24"/>
  <c r="F84" i="24"/>
  <c r="E84" i="24"/>
  <c r="D84" i="24"/>
  <c r="C84" i="24"/>
  <c r="B84" i="24"/>
  <c r="Y83" i="24"/>
  <c r="X83" i="24"/>
  <c r="W83" i="24"/>
  <c r="V83" i="24"/>
  <c r="U83" i="24"/>
  <c r="T83" i="24"/>
  <c r="S83" i="24"/>
  <c r="R83" i="24"/>
  <c r="Q83" i="24"/>
  <c r="P83" i="24"/>
  <c r="O83" i="24"/>
  <c r="N83" i="24"/>
  <c r="M83" i="24"/>
  <c r="L83" i="24"/>
  <c r="K83" i="24"/>
  <c r="J83" i="24"/>
  <c r="I83" i="24"/>
  <c r="H83" i="24"/>
  <c r="G83" i="24"/>
  <c r="F83" i="24"/>
  <c r="E83" i="24"/>
  <c r="D83" i="24"/>
  <c r="C83" i="24"/>
  <c r="B83" i="24"/>
  <c r="Y82" i="24"/>
  <c r="X82" i="24"/>
  <c r="W82" i="24"/>
  <c r="V82" i="24"/>
  <c r="U82" i="24"/>
  <c r="T82" i="24"/>
  <c r="S82" i="24"/>
  <c r="R82" i="24"/>
  <c r="Q82" i="24"/>
  <c r="P82" i="24"/>
  <c r="O82" i="24"/>
  <c r="N82" i="24"/>
  <c r="M82" i="24"/>
  <c r="L82" i="24"/>
  <c r="K82" i="24"/>
  <c r="J82" i="24"/>
  <c r="I82" i="24"/>
  <c r="H82" i="24"/>
  <c r="G82" i="24"/>
  <c r="F82" i="24"/>
  <c r="E82" i="24"/>
  <c r="D82" i="24"/>
  <c r="C82" i="24"/>
  <c r="B82" i="24"/>
  <c r="Y81" i="24"/>
  <c r="X81" i="24"/>
  <c r="W81" i="24"/>
  <c r="V81" i="24"/>
  <c r="U81" i="24"/>
  <c r="T81" i="24"/>
  <c r="S81" i="24"/>
  <c r="R81" i="24"/>
  <c r="Q81" i="24"/>
  <c r="P81" i="24"/>
  <c r="O81" i="24"/>
  <c r="N81" i="24"/>
  <c r="M81" i="24"/>
  <c r="L81" i="24"/>
  <c r="K81" i="24"/>
  <c r="J81" i="24"/>
  <c r="I81" i="24"/>
  <c r="H81" i="24"/>
  <c r="G81" i="24"/>
  <c r="F81" i="24"/>
  <c r="E81" i="24"/>
  <c r="D81" i="24"/>
  <c r="C81" i="24"/>
  <c r="B81" i="24"/>
  <c r="Y80" i="24"/>
  <c r="X80" i="24"/>
  <c r="W80" i="24"/>
  <c r="V80" i="24"/>
  <c r="U80" i="24"/>
  <c r="T80" i="24"/>
  <c r="S80" i="24"/>
  <c r="R80" i="24"/>
  <c r="Q80" i="24"/>
  <c r="P80" i="24"/>
  <c r="O80" i="24"/>
  <c r="N80" i="24"/>
  <c r="M80" i="24"/>
  <c r="L80" i="24"/>
  <c r="K80" i="24"/>
  <c r="J80" i="24"/>
  <c r="I80" i="24"/>
  <c r="H80" i="24"/>
  <c r="G80" i="24"/>
  <c r="F80" i="24"/>
  <c r="E80" i="24"/>
  <c r="D80" i="24"/>
  <c r="C80" i="24"/>
  <c r="B80" i="24"/>
  <c r="Y79" i="24"/>
  <c r="X79" i="24"/>
  <c r="W79" i="24"/>
  <c r="V79" i="24"/>
  <c r="U79" i="24"/>
  <c r="T79" i="24"/>
  <c r="S79" i="24"/>
  <c r="R79" i="24"/>
  <c r="Q79" i="24"/>
  <c r="P79" i="24"/>
  <c r="O79" i="24"/>
  <c r="N79" i="24"/>
  <c r="M79" i="24"/>
  <c r="L79" i="24"/>
  <c r="K79" i="24"/>
  <c r="J79" i="24"/>
  <c r="I79" i="24"/>
  <c r="H79" i="24"/>
  <c r="G79" i="24"/>
  <c r="F79" i="24"/>
  <c r="E79" i="24"/>
  <c r="D79" i="24"/>
  <c r="C79" i="24"/>
  <c r="B79" i="24"/>
  <c r="Y78" i="24"/>
  <c r="X78" i="24"/>
  <c r="W78" i="24"/>
  <c r="V78" i="24"/>
  <c r="U78" i="24"/>
  <c r="T78" i="24"/>
  <c r="S78" i="24"/>
  <c r="R78" i="24"/>
  <c r="Q78" i="24"/>
  <c r="P78" i="24"/>
  <c r="O78" i="24"/>
  <c r="N78" i="24"/>
  <c r="M78" i="24"/>
  <c r="L78" i="24"/>
  <c r="K78" i="24"/>
  <c r="J78" i="24"/>
  <c r="I78" i="24"/>
  <c r="H78" i="24"/>
  <c r="G78" i="24"/>
  <c r="F78" i="24"/>
  <c r="E78" i="24"/>
  <c r="D78" i="24"/>
  <c r="C78" i="24"/>
  <c r="B78" i="24"/>
  <c r="Y77" i="24"/>
  <c r="X77" i="24"/>
  <c r="W77" i="24"/>
  <c r="V77" i="24"/>
  <c r="U77" i="24"/>
  <c r="T77" i="24"/>
  <c r="S77" i="24"/>
  <c r="R77" i="24"/>
  <c r="Q77" i="24"/>
  <c r="P77" i="24"/>
  <c r="O77" i="24"/>
  <c r="N77" i="24"/>
  <c r="M77" i="24"/>
  <c r="L77" i="24"/>
  <c r="K77" i="24"/>
  <c r="J77" i="24"/>
  <c r="I77" i="24"/>
  <c r="H77" i="24"/>
  <c r="G77" i="24"/>
  <c r="F77" i="24"/>
  <c r="E77" i="24"/>
  <c r="D77" i="24"/>
  <c r="C77" i="24"/>
  <c r="B77" i="24"/>
  <c r="Y76" i="24"/>
  <c r="X76" i="24"/>
  <c r="W76" i="24"/>
  <c r="V76" i="24"/>
  <c r="U76" i="24"/>
  <c r="T76" i="24"/>
  <c r="S76" i="24"/>
  <c r="R76" i="24"/>
  <c r="Q76" i="24"/>
  <c r="P76" i="24"/>
  <c r="O76" i="24"/>
  <c r="N76" i="24"/>
  <c r="M76" i="24"/>
  <c r="L76" i="24"/>
  <c r="K76" i="24"/>
  <c r="J76" i="24"/>
  <c r="I76" i="24"/>
  <c r="H76" i="24"/>
  <c r="G76" i="24"/>
  <c r="F76" i="24"/>
  <c r="E76" i="24"/>
  <c r="D76" i="24"/>
  <c r="C76" i="24"/>
  <c r="B76" i="24"/>
  <c r="Y75" i="24"/>
  <c r="X75" i="24"/>
  <c r="W75" i="24"/>
  <c r="V75" i="24"/>
  <c r="U75" i="24"/>
  <c r="T75" i="24"/>
  <c r="S75" i="24"/>
  <c r="R75" i="24"/>
  <c r="Q75" i="24"/>
  <c r="P75" i="24"/>
  <c r="O75" i="24"/>
  <c r="N75" i="24"/>
  <c r="M75" i="24"/>
  <c r="L75" i="24"/>
  <c r="K75" i="24"/>
  <c r="J75" i="24"/>
  <c r="I75" i="24"/>
  <c r="H75" i="24"/>
  <c r="G75" i="24"/>
  <c r="F75" i="24"/>
  <c r="E75" i="24"/>
  <c r="D75" i="24"/>
  <c r="C75" i="24"/>
  <c r="B75" i="24"/>
  <c r="Y74" i="24"/>
  <c r="X74" i="24"/>
  <c r="W74" i="24"/>
  <c r="V74" i="24"/>
  <c r="U74" i="24"/>
  <c r="T74" i="24"/>
  <c r="S74" i="24"/>
  <c r="R74" i="24"/>
  <c r="Q74" i="24"/>
  <c r="P74" i="24"/>
  <c r="O74" i="24"/>
  <c r="N74" i="24"/>
  <c r="M74" i="24"/>
  <c r="L74" i="24"/>
  <c r="K74" i="24"/>
  <c r="J74" i="24"/>
  <c r="I74" i="24"/>
  <c r="H74" i="24"/>
  <c r="G74" i="24"/>
  <c r="F74" i="24"/>
  <c r="E74" i="24"/>
  <c r="D74" i="24"/>
  <c r="C74" i="24"/>
  <c r="B74" i="24"/>
  <c r="Y73" i="24"/>
  <c r="X73" i="24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Y72" i="24"/>
  <c r="X72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Y71" i="24"/>
  <c r="X71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Y70" i="24"/>
  <c r="X70" i="24"/>
  <c r="W70" i="24"/>
  <c r="V70" i="24"/>
  <c r="U70" i="24"/>
  <c r="T70" i="24"/>
  <c r="S70" i="24"/>
  <c r="R70" i="24"/>
  <c r="Q70" i="24"/>
  <c r="P70" i="24"/>
  <c r="O70" i="24"/>
  <c r="N70" i="24"/>
  <c r="M70" i="24"/>
  <c r="L70" i="24"/>
  <c r="K70" i="24"/>
  <c r="J70" i="24"/>
  <c r="I70" i="24"/>
  <c r="H70" i="24"/>
  <c r="G70" i="24"/>
  <c r="F70" i="24"/>
  <c r="E70" i="24"/>
  <c r="D70" i="24"/>
  <c r="C70" i="24"/>
  <c r="B70" i="24"/>
  <c r="Y69" i="24"/>
  <c r="X69" i="24"/>
  <c r="W69" i="24"/>
  <c r="V69" i="24"/>
  <c r="U69" i="24"/>
  <c r="T69" i="24"/>
  <c r="S69" i="24"/>
  <c r="R69" i="24"/>
  <c r="Q69" i="24"/>
  <c r="P69" i="24"/>
  <c r="O69" i="24"/>
  <c r="N69" i="24"/>
  <c r="M69" i="24"/>
  <c r="L69" i="24"/>
  <c r="K69" i="24"/>
  <c r="J69" i="24"/>
  <c r="I69" i="24"/>
  <c r="H69" i="24"/>
  <c r="G69" i="24"/>
  <c r="F69" i="24"/>
  <c r="E69" i="24"/>
  <c r="D69" i="24"/>
  <c r="C69" i="24"/>
  <c r="B69" i="24"/>
  <c r="Y68" i="24"/>
  <c r="X68" i="24"/>
  <c r="W68" i="24"/>
  <c r="V68" i="24"/>
  <c r="U68" i="24"/>
  <c r="T68" i="24"/>
  <c r="S68" i="24"/>
  <c r="R68" i="24"/>
  <c r="Q68" i="24"/>
  <c r="P68" i="24"/>
  <c r="O68" i="24"/>
  <c r="N68" i="24"/>
  <c r="M68" i="24"/>
  <c r="L68" i="24"/>
  <c r="K68" i="24"/>
  <c r="J68" i="24"/>
  <c r="I68" i="24"/>
  <c r="H68" i="24"/>
  <c r="G68" i="24"/>
  <c r="F68" i="24"/>
  <c r="E68" i="24"/>
  <c r="D68" i="24"/>
  <c r="C68" i="24"/>
  <c r="B68" i="24"/>
  <c r="Y67" i="24"/>
  <c r="X67" i="24"/>
  <c r="W67" i="24"/>
  <c r="V67" i="24"/>
  <c r="U67" i="24"/>
  <c r="T67" i="24"/>
  <c r="S67" i="24"/>
  <c r="R67" i="24"/>
  <c r="Q67" i="24"/>
  <c r="P67" i="24"/>
  <c r="O67" i="24"/>
  <c r="N67" i="24"/>
  <c r="M67" i="24"/>
  <c r="L67" i="24"/>
  <c r="K67" i="24"/>
  <c r="J67" i="24"/>
  <c r="I67" i="24"/>
  <c r="H67" i="24"/>
  <c r="G67" i="24"/>
  <c r="F67" i="24"/>
  <c r="E67" i="24"/>
  <c r="D67" i="24"/>
  <c r="C67" i="24"/>
  <c r="B67" i="24"/>
  <c r="Y66" i="24"/>
  <c r="X66" i="24"/>
  <c r="W66" i="24"/>
  <c r="V66" i="24"/>
  <c r="U66" i="24"/>
  <c r="T66" i="24"/>
  <c r="S66" i="24"/>
  <c r="R66" i="24"/>
  <c r="Q66" i="24"/>
  <c r="P66" i="24"/>
  <c r="O66" i="24"/>
  <c r="N66" i="24"/>
  <c r="M66" i="24"/>
  <c r="L66" i="24"/>
  <c r="K66" i="24"/>
  <c r="J66" i="24"/>
  <c r="I66" i="24"/>
  <c r="H66" i="24"/>
  <c r="G66" i="24"/>
  <c r="F66" i="24"/>
  <c r="E66" i="24"/>
  <c r="D66" i="24"/>
  <c r="C66" i="24"/>
  <c r="B66" i="24"/>
  <c r="Y65" i="24"/>
  <c r="X65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Y64" i="24"/>
  <c r="X64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Y63" i="24"/>
  <c r="X63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Y62" i="24"/>
  <c r="X62" i="24"/>
  <c r="W62" i="24"/>
  <c r="V62" i="24"/>
  <c r="U62" i="24"/>
  <c r="T62" i="24"/>
  <c r="S62" i="24"/>
  <c r="R62" i="24"/>
  <c r="Q62" i="24"/>
  <c r="P62" i="24"/>
  <c r="O62" i="24"/>
  <c r="N62" i="24"/>
  <c r="M62" i="24"/>
  <c r="L62" i="24"/>
  <c r="K62" i="24"/>
  <c r="J62" i="24"/>
  <c r="I62" i="24"/>
  <c r="H62" i="24"/>
  <c r="G62" i="24"/>
  <c r="F62" i="24"/>
  <c r="E62" i="24"/>
  <c r="D62" i="24"/>
  <c r="C62" i="24"/>
  <c r="B62" i="24"/>
  <c r="Y61" i="24"/>
  <c r="X61" i="24"/>
  <c r="W61" i="24"/>
  <c r="V61" i="24"/>
  <c r="U61" i="24"/>
  <c r="T61" i="24"/>
  <c r="S61" i="24"/>
  <c r="R61" i="24"/>
  <c r="Q61" i="24"/>
  <c r="P61" i="24"/>
  <c r="O61" i="24"/>
  <c r="N61" i="24"/>
  <c r="M61" i="24"/>
  <c r="L61" i="24"/>
  <c r="K61" i="24"/>
  <c r="J61" i="24"/>
  <c r="I61" i="24"/>
  <c r="H61" i="24"/>
  <c r="G61" i="24"/>
  <c r="F61" i="24"/>
  <c r="E61" i="24"/>
  <c r="D61" i="24"/>
  <c r="C61" i="24"/>
  <c r="B61" i="24"/>
  <c r="Y60" i="24"/>
  <c r="X60" i="24"/>
  <c r="W60" i="24"/>
  <c r="V60" i="24"/>
  <c r="U60" i="24"/>
  <c r="T60" i="24"/>
  <c r="S60" i="24"/>
  <c r="R60" i="24"/>
  <c r="Q60" i="24"/>
  <c r="P60" i="24"/>
  <c r="O60" i="24"/>
  <c r="N60" i="24"/>
  <c r="M60" i="24"/>
  <c r="L60" i="24"/>
  <c r="K60" i="24"/>
  <c r="J60" i="24"/>
  <c r="I60" i="24"/>
  <c r="H60" i="24"/>
  <c r="G60" i="24"/>
  <c r="F60" i="24"/>
  <c r="E60" i="24"/>
  <c r="D60" i="24"/>
  <c r="C60" i="24"/>
  <c r="B60" i="24"/>
  <c r="Y59" i="24"/>
  <c r="X59" i="24"/>
  <c r="W59" i="24"/>
  <c r="V59" i="24"/>
  <c r="U59" i="24"/>
  <c r="T59" i="24"/>
  <c r="S59" i="24"/>
  <c r="R59" i="24"/>
  <c r="Q59" i="24"/>
  <c r="P59" i="24"/>
  <c r="O59" i="24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Y58" i="24"/>
  <c r="X58" i="24"/>
  <c r="W58" i="24"/>
  <c r="V58" i="24"/>
  <c r="U58" i="24"/>
  <c r="T58" i="24"/>
  <c r="S58" i="24"/>
  <c r="R58" i="24"/>
  <c r="Q58" i="24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Y57" i="24"/>
  <c r="X57" i="24"/>
  <c r="W57" i="24"/>
  <c r="V57" i="24"/>
  <c r="U57" i="24"/>
  <c r="T57" i="24"/>
  <c r="S57" i="24"/>
  <c r="R57" i="24"/>
  <c r="Q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D57" i="24"/>
  <c r="C57" i="24"/>
  <c r="B57" i="24"/>
  <c r="Y56" i="24"/>
  <c r="X56" i="24"/>
  <c r="W56" i="24"/>
  <c r="V56" i="24"/>
  <c r="U56" i="24"/>
  <c r="T56" i="24"/>
  <c r="S56" i="24"/>
  <c r="R56" i="24"/>
  <c r="Q56" i="24"/>
  <c r="P56" i="24"/>
  <c r="O56" i="24"/>
  <c r="N56" i="24"/>
  <c r="M56" i="24"/>
  <c r="L56" i="24"/>
  <c r="K56" i="24"/>
  <c r="J56" i="24"/>
  <c r="I56" i="24"/>
  <c r="H56" i="24"/>
  <c r="G56" i="24"/>
  <c r="F56" i="24"/>
  <c r="E56" i="24"/>
  <c r="D56" i="24"/>
  <c r="C56" i="24"/>
  <c r="B56" i="24"/>
  <c r="Y55" i="24"/>
  <c r="X55" i="24"/>
  <c r="W55" i="24"/>
  <c r="V55" i="24"/>
  <c r="U55" i="24"/>
  <c r="T55" i="24"/>
  <c r="S55" i="24"/>
  <c r="R55" i="24"/>
  <c r="Q55" i="24"/>
  <c r="P55" i="24"/>
  <c r="O55" i="24"/>
  <c r="N55" i="24"/>
  <c r="M55" i="24"/>
  <c r="L55" i="24"/>
  <c r="K55" i="24"/>
  <c r="J55" i="24"/>
  <c r="I55" i="24"/>
  <c r="H55" i="24"/>
  <c r="G55" i="24"/>
  <c r="F55" i="24"/>
  <c r="E55" i="24"/>
  <c r="D55" i="24"/>
  <c r="C55" i="24"/>
  <c r="B55" i="24"/>
  <c r="Y54" i="24"/>
  <c r="X54" i="24"/>
  <c r="W54" i="24"/>
  <c r="V54" i="24"/>
  <c r="U54" i="24"/>
  <c r="T54" i="24"/>
  <c r="S54" i="24"/>
  <c r="R54" i="24"/>
  <c r="Q54" i="24"/>
  <c r="P54" i="24"/>
  <c r="O54" i="24"/>
  <c r="N54" i="24"/>
  <c r="M54" i="24"/>
  <c r="L54" i="24"/>
  <c r="K54" i="24"/>
  <c r="J54" i="24"/>
  <c r="I54" i="24"/>
  <c r="H54" i="24"/>
  <c r="G54" i="24"/>
  <c r="F54" i="24"/>
  <c r="E54" i="24"/>
  <c r="D54" i="24"/>
  <c r="C54" i="24"/>
  <c r="B54" i="24"/>
  <c r="Y53" i="24"/>
  <c r="X53" i="24"/>
  <c r="W53" i="24"/>
  <c r="V53" i="24"/>
  <c r="U53" i="24"/>
  <c r="T53" i="24"/>
  <c r="S53" i="24"/>
  <c r="R53" i="24"/>
  <c r="Q53" i="24"/>
  <c r="P53" i="24"/>
  <c r="O53" i="24"/>
  <c r="N53" i="24"/>
  <c r="M53" i="24"/>
  <c r="L53" i="24"/>
  <c r="K53" i="24"/>
  <c r="J53" i="24"/>
  <c r="I53" i="24"/>
  <c r="H53" i="24"/>
  <c r="G53" i="24"/>
  <c r="F53" i="24"/>
  <c r="E53" i="24"/>
  <c r="D53" i="24"/>
  <c r="C53" i="24"/>
  <c r="B53" i="24"/>
  <c r="Y52" i="24"/>
  <c r="X52" i="24"/>
  <c r="W52" i="24"/>
  <c r="V52" i="24"/>
  <c r="U52" i="24"/>
  <c r="T52" i="24"/>
  <c r="S52" i="24"/>
  <c r="R52" i="24"/>
  <c r="Q52" i="24"/>
  <c r="P52" i="24"/>
  <c r="O52" i="24"/>
  <c r="N52" i="24"/>
  <c r="M52" i="24"/>
  <c r="L52" i="24"/>
  <c r="K52" i="24"/>
  <c r="J52" i="24"/>
  <c r="I52" i="24"/>
  <c r="H52" i="24"/>
  <c r="G52" i="24"/>
  <c r="F52" i="24"/>
  <c r="E52" i="24"/>
  <c r="D52" i="24"/>
  <c r="C52" i="24"/>
  <c r="B52" i="24"/>
  <c r="Y51" i="24"/>
  <c r="X51" i="24"/>
  <c r="W51" i="24"/>
  <c r="V51" i="24"/>
  <c r="U51" i="24"/>
  <c r="T51" i="24"/>
  <c r="S51" i="24"/>
  <c r="R51" i="24"/>
  <c r="Q51" i="24"/>
  <c r="P51" i="24"/>
  <c r="O51" i="24"/>
  <c r="N51" i="24"/>
  <c r="M51" i="24"/>
  <c r="L51" i="24"/>
  <c r="K51" i="24"/>
  <c r="J51" i="24"/>
  <c r="I51" i="24"/>
  <c r="H51" i="24"/>
  <c r="G51" i="24"/>
  <c r="F51" i="24"/>
  <c r="E51" i="24"/>
  <c r="D51" i="24"/>
  <c r="C51" i="24"/>
  <c r="B51" i="24"/>
  <c r="Y50" i="24"/>
  <c r="X50" i="24"/>
  <c r="W50" i="24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B50" i="24"/>
  <c r="Y49" i="24"/>
  <c r="X49" i="24"/>
  <c r="W49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B49" i="24"/>
  <c r="Y48" i="24"/>
  <c r="X48" i="24"/>
  <c r="W48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B48" i="24"/>
  <c r="Y47" i="24"/>
  <c r="X47" i="24"/>
  <c r="W47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B47" i="24"/>
  <c r="Y46" i="24"/>
  <c r="X46" i="24"/>
  <c r="W46" i="24"/>
  <c r="V46" i="24"/>
  <c r="U46" i="24"/>
  <c r="T46" i="24"/>
  <c r="S46" i="24"/>
  <c r="R46" i="24"/>
  <c r="Q46" i="24"/>
  <c r="P46" i="24"/>
  <c r="O46" i="24"/>
  <c r="N46" i="24"/>
  <c r="M46" i="24"/>
  <c r="L46" i="24"/>
  <c r="K46" i="24"/>
  <c r="J46" i="24"/>
  <c r="I46" i="24"/>
  <c r="H46" i="24"/>
  <c r="G46" i="24"/>
  <c r="F46" i="24"/>
  <c r="E46" i="24"/>
  <c r="D46" i="24"/>
  <c r="C46" i="24"/>
  <c r="B46" i="24"/>
  <c r="Y45" i="24"/>
  <c r="X45" i="24"/>
  <c r="W45" i="24"/>
  <c r="V45" i="24"/>
  <c r="U45" i="24"/>
  <c r="T45" i="24"/>
  <c r="S45" i="24"/>
  <c r="R45" i="24"/>
  <c r="Q45" i="24"/>
  <c r="P45" i="24"/>
  <c r="O45" i="24"/>
  <c r="N45" i="24"/>
  <c r="M45" i="24"/>
  <c r="L45" i="24"/>
  <c r="K45" i="24"/>
  <c r="J45" i="24"/>
  <c r="I45" i="24"/>
  <c r="H45" i="24"/>
  <c r="G45" i="24"/>
  <c r="F45" i="24"/>
  <c r="E45" i="24"/>
  <c r="D45" i="24"/>
  <c r="C45" i="24"/>
  <c r="B45" i="24"/>
  <c r="Y44" i="24"/>
  <c r="X44" i="24"/>
  <c r="W44" i="24"/>
  <c r="V44" i="24"/>
  <c r="U44" i="24"/>
  <c r="T44" i="24"/>
  <c r="S44" i="24"/>
  <c r="R44" i="24"/>
  <c r="Q44" i="24"/>
  <c r="P44" i="24"/>
  <c r="O44" i="24"/>
  <c r="N44" i="24"/>
  <c r="M44" i="24"/>
  <c r="L44" i="24"/>
  <c r="K44" i="24"/>
  <c r="J44" i="24"/>
  <c r="I44" i="24"/>
  <c r="H44" i="24"/>
  <c r="G44" i="24"/>
  <c r="F44" i="24"/>
  <c r="E44" i="24"/>
  <c r="D44" i="24"/>
  <c r="C44" i="24"/>
  <c r="B44" i="24"/>
  <c r="Y43" i="24"/>
  <c r="X43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Y42" i="24"/>
  <c r="X42" i="24"/>
  <c r="W42" i="24"/>
  <c r="V42" i="24"/>
  <c r="U42" i="24"/>
  <c r="T42" i="24"/>
  <c r="S42" i="24"/>
  <c r="R42" i="24"/>
  <c r="Q42" i="24"/>
  <c r="P42" i="24"/>
  <c r="O42" i="24"/>
  <c r="N42" i="24"/>
  <c r="M42" i="24"/>
  <c r="L42" i="24"/>
  <c r="K42" i="24"/>
  <c r="J42" i="24"/>
  <c r="I42" i="24"/>
  <c r="H42" i="24"/>
  <c r="G42" i="24"/>
  <c r="F42" i="24"/>
  <c r="E42" i="24"/>
  <c r="D42" i="24"/>
  <c r="C42" i="24"/>
  <c r="B42" i="24"/>
  <c r="Y41" i="24"/>
  <c r="X41" i="24"/>
  <c r="W41" i="24"/>
  <c r="V41" i="24"/>
  <c r="U41" i="24"/>
  <c r="T41" i="24"/>
  <c r="S41" i="24"/>
  <c r="R41" i="24"/>
  <c r="Q41" i="24"/>
  <c r="P41" i="24"/>
  <c r="O41" i="24"/>
  <c r="N41" i="24"/>
  <c r="M41" i="24"/>
  <c r="L41" i="24"/>
  <c r="K41" i="24"/>
  <c r="J41" i="24"/>
  <c r="I41" i="24"/>
  <c r="H41" i="24"/>
  <c r="G41" i="24"/>
  <c r="F41" i="24"/>
  <c r="E41" i="24"/>
  <c r="D41" i="24"/>
  <c r="C41" i="24"/>
  <c r="B41" i="24"/>
  <c r="Y40" i="24"/>
  <c r="X40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Y39" i="24"/>
  <c r="X39" i="24"/>
  <c r="W39" i="24"/>
  <c r="V39" i="24"/>
  <c r="U39" i="24"/>
  <c r="T39" i="24"/>
  <c r="S39" i="24"/>
  <c r="R39" i="24"/>
  <c r="Q39" i="24"/>
  <c r="P39" i="24"/>
  <c r="O39" i="24"/>
  <c r="N39" i="24"/>
  <c r="M39" i="24"/>
  <c r="L39" i="24"/>
  <c r="K39" i="24"/>
  <c r="J39" i="24"/>
  <c r="I39" i="24"/>
  <c r="H39" i="24"/>
  <c r="G39" i="24"/>
  <c r="F39" i="24"/>
  <c r="E39" i="24"/>
  <c r="D39" i="24"/>
  <c r="C39" i="24"/>
  <c r="B39" i="24"/>
  <c r="Y38" i="24"/>
  <c r="X38" i="24"/>
  <c r="W38" i="24"/>
  <c r="V38" i="24"/>
  <c r="U38" i="24"/>
  <c r="T38" i="24"/>
  <c r="S38" i="24"/>
  <c r="R38" i="24"/>
  <c r="Q38" i="24"/>
  <c r="P38" i="24"/>
  <c r="O38" i="24"/>
  <c r="N38" i="24"/>
  <c r="M38" i="24"/>
  <c r="L38" i="24"/>
  <c r="K38" i="24"/>
  <c r="J38" i="24"/>
  <c r="I38" i="24"/>
  <c r="H38" i="24"/>
  <c r="G38" i="24"/>
  <c r="F38" i="24"/>
  <c r="E38" i="24"/>
  <c r="D38" i="24"/>
  <c r="C38" i="24"/>
  <c r="B38" i="24"/>
  <c r="Y37" i="24"/>
  <c r="X37" i="24"/>
  <c r="W37" i="24"/>
  <c r="V37" i="24"/>
  <c r="U37" i="24"/>
  <c r="T37" i="24"/>
  <c r="S37" i="24"/>
  <c r="R37" i="24"/>
  <c r="Q37" i="24"/>
  <c r="P37" i="24"/>
  <c r="O37" i="24"/>
  <c r="N37" i="24"/>
  <c r="M37" i="24"/>
  <c r="L37" i="24"/>
  <c r="K37" i="24"/>
  <c r="J37" i="24"/>
  <c r="I37" i="24"/>
  <c r="H37" i="24"/>
  <c r="G37" i="24"/>
  <c r="F37" i="24"/>
  <c r="E37" i="24"/>
  <c r="D37" i="24"/>
  <c r="C37" i="24"/>
  <c r="B37" i="24"/>
  <c r="Y36" i="24"/>
  <c r="X36" i="24"/>
  <c r="W36" i="24"/>
  <c r="V36" i="24"/>
  <c r="U36" i="24"/>
  <c r="T36" i="24"/>
  <c r="S36" i="24"/>
  <c r="R36" i="24"/>
  <c r="Q36" i="24"/>
  <c r="P36" i="24"/>
  <c r="O36" i="24"/>
  <c r="N36" i="24"/>
  <c r="M36" i="24"/>
  <c r="L36" i="24"/>
  <c r="K36" i="24"/>
  <c r="J36" i="24"/>
  <c r="I36" i="24"/>
  <c r="H36" i="24"/>
  <c r="G36" i="24"/>
  <c r="F36" i="24"/>
  <c r="E36" i="24"/>
  <c r="D36" i="24"/>
  <c r="C36" i="24"/>
  <c r="B36" i="24"/>
  <c r="Y35" i="24"/>
  <c r="X35" i="24"/>
  <c r="W35" i="24"/>
  <c r="V35" i="24"/>
  <c r="U35" i="24"/>
  <c r="T35" i="24"/>
  <c r="S35" i="24"/>
  <c r="R35" i="24"/>
  <c r="Q35" i="24"/>
  <c r="P35" i="24"/>
  <c r="O35" i="24"/>
  <c r="N35" i="24"/>
  <c r="M35" i="24"/>
  <c r="L35" i="24"/>
  <c r="K35" i="24"/>
  <c r="J35" i="24"/>
  <c r="I35" i="24"/>
  <c r="H35" i="24"/>
  <c r="G35" i="24"/>
  <c r="F35" i="24"/>
  <c r="E35" i="24"/>
  <c r="D35" i="24"/>
  <c r="C35" i="24"/>
  <c r="B35" i="24"/>
  <c r="Y34" i="24"/>
  <c r="X34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Y33" i="24"/>
  <c r="X33" i="24"/>
  <c r="W33" i="24"/>
  <c r="V33" i="24"/>
  <c r="U33" i="24"/>
  <c r="T33" i="24"/>
  <c r="S33" i="24"/>
  <c r="R33" i="24"/>
  <c r="Q33" i="24"/>
  <c r="P33" i="24"/>
  <c r="O33" i="24"/>
  <c r="N33" i="24"/>
  <c r="M33" i="24"/>
  <c r="L33" i="24"/>
  <c r="K33" i="24"/>
  <c r="J33" i="24"/>
  <c r="I33" i="24"/>
  <c r="H33" i="24"/>
  <c r="G33" i="24"/>
  <c r="F33" i="24"/>
  <c r="E33" i="24"/>
  <c r="D33" i="24"/>
  <c r="C33" i="24"/>
  <c r="B33" i="24"/>
  <c r="Y32" i="24"/>
  <c r="X32" i="24"/>
  <c r="W32" i="24"/>
  <c r="V32" i="24"/>
  <c r="U32" i="24"/>
  <c r="T32" i="24"/>
  <c r="S32" i="24"/>
  <c r="R32" i="24"/>
  <c r="Q32" i="24"/>
  <c r="P32" i="24"/>
  <c r="O32" i="24"/>
  <c r="N32" i="24"/>
  <c r="M32" i="24"/>
  <c r="L32" i="24"/>
  <c r="K32" i="24"/>
  <c r="J32" i="24"/>
  <c r="I32" i="24"/>
  <c r="H32" i="24"/>
  <c r="G32" i="24"/>
  <c r="F32" i="24"/>
  <c r="E32" i="24"/>
  <c r="D32" i="24"/>
  <c r="C32" i="24"/>
  <c r="B32" i="24"/>
  <c r="Y31" i="24"/>
  <c r="X31" i="24"/>
  <c r="W31" i="24"/>
  <c r="V31" i="24"/>
  <c r="U31" i="24"/>
  <c r="T31" i="24"/>
  <c r="S31" i="24"/>
  <c r="R31" i="24"/>
  <c r="Q31" i="24"/>
  <c r="P31" i="24"/>
  <c r="O31" i="24"/>
  <c r="N31" i="24"/>
  <c r="M31" i="24"/>
  <c r="L31" i="24"/>
  <c r="K31" i="24"/>
  <c r="J31" i="24"/>
  <c r="I31" i="24"/>
  <c r="H31" i="24"/>
  <c r="G31" i="24"/>
  <c r="F31" i="24"/>
  <c r="E31" i="24"/>
  <c r="D31" i="24"/>
  <c r="C31" i="24"/>
  <c r="B31" i="24"/>
  <c r="Y30" i="24"/>
  <c r="X30" i="24"/>
  <c r="W30" i="24"/>
  <c r="V30" i="24"/>
  <c r="U30" i="24"/>
  <c r="T30" i="24"/>
  <c r="S30" i="24"/>
  <c r="R30" i="24"/>
  <c r="Q30" i="24"/>
  <c r="P30" i="24"/>
  <c r="O30" i="24"/>
  <c r="N30" i="24"/>
  <c r="M30" i="24"/>
  <c r="L30" i="24"/>
  <c r="K30" i="24"/>
  <c r="J30" i="24"/>
  <c r="I30" i="24"/>
  <c r="H30" i="24"/>
  <c r="G30" i="24"/>
  <c r="F30" i="24"/>
  <c r="E30" i="24"/>
  <c r="D30" i="24"/>
  <c r="C30" i="24"/>
  <c r="B30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Y27" i="24"/>
  <c r="X27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B26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B25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B24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B23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B22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B21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B20" i="24"/>
  <c r="Y19" i="24"/>
  <c r="X19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B19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B18" i="24"/>
  <c r="Y17" i="24"/>
  <c r="X17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B17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B16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B15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B14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B13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B12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B11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B10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B9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B6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B3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AB71" i="16" l="1"/>
  <c r="C9" i="5" l="1"/>
  <c r="C42" i="16"/>
  <c r="E72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D72" i="16"/>
  <c r="C12" i="5" l="1"/>
  <c r="C20" i="16"/>
  <c r="C11" i="5" s="1"/>
  <c r="D41" i="16"/>
  <c r="D43" i="16"/>
  <c r="D48" i="16"/>
  <c r="C40" i="16"/>
  <c r="C39" i="16"/>
  <c r="E69" i="16"/>
  <c r="F69" i="16" s="1"/>
  <c r="G69" i="16" s="1"/>
  <c r="H69" i="16" s="1"/>
  <c r="I69" i="16" s="1"/>
  <c r="J69" i="16" s="1"/>
  <c r="K69" i="16" s="1"/>
  <c r="L69" i="16" s="1"/>
  <c r="M69" i="16" s="1"/>
  <c r="N69" i="16" s="1"/>
  <c r="O69" i="16" s="1"/>
  <c r="P69" i="16" s="1"/>
  <c r="Q69" i="16" s="1"/>
  <c r="R69" i="16" s="1"/>
  <c r="S69" i="16" s="1"/>
  <c r="T69" i="16" s="1"/>
  <c r="U69" i="16" s="1"/>
  <c r="V69" i="16" s="1"/>
  <c r="W69" i="16" s="1"/>
  <c r="X69" i="16" s="1"/>
  <c r="Y69" i="16" s="1"/>
  <c r="Z69" i="16" s="1"/>
  <c r="AA69" i="16" s="1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2" i="18"/>
  <c r="C21" i="16" l="1"/>
  <c r="H326" i="18"/>
  <c r="L326" i="18"/>
  <c r="P326" i="18"/>
  <c r="T326" i="18"/>
  <c r="X326" i="18"/>
  <c r="AB326" i="18"/>
  <c r="E326" i="18"/>
  <c r="I326" i="18"/>
  <c r="M326" i="18"/>
  <c r="Q326" i="18"/>
  <c r="U326" i="18"/>
  <c r="Y326" i="18"/>
  <c r="F326" i="18"/>
  <c r="J326" i="18"/>
  <c r="N326" i="18"/>
  <c r="R326" i="18"/>
  <c r="V326" i="18"/>
  <c r="Z326" i="18"/>
  <c r="G326" i="18"/>
  <c r="K326" i="18"/>
  <c r="O326" i="18"/>
  <c r="S326" i="18"/>
  <c r="W326" i="18"/>
  <c r="AA326" i="18"/>
  <c r="H314" i="18"/>
  <c r="L314" i="18"/>
  <c r="P314" i="18"/>
  <c r="T314" i="18"/>
  <c r="X314" i="18"/>
  <c r="AB314" i="18"/>
  <c r="E314" i="18"/>
  <c r="I314" i="18"/>
  <c r="M314" i="18"/>
  <c r="Q314" i="18"/>
  <c r="U314" i="18"/>
  <c r="Y314" i="18"/>
  <c r="F314" i="18"/>
  <c r="J314" i="18"/>
  <c r="N314" i="18"/>
  <c r="R314" i="18"/>
  <c r="V314" i="18"/>
  <c r="Z314" i="18"/>
  <c r="G314" i="18"/>
  <c r="K314" i="18"/>
  <c r="O314" i="18"/>
  <c r="S314" i="18"/>
  <c r="W314" i="18"/>
  <c r="AA314" i="18"/>
  <c r="F298" i="18"/>
  <c r="J298" i="18"/>
  <c r="N298" i="18"/>
  <c r="R298" i="18"/>
  <c r="G298" i="18"/>
  <c r="K298" i="18"/>
  <c r="O298" i="18"/>
  <c r="S298" i="18"/>
  <c r="W298" i="18"/>
  <c r="AA298" i="18"/>
  <c r="H298" i="18"/>
  <c r="L298" i="18"/>
  <c r="P298" i="18"/>
  <c r="T298" i="18"/>
  <c r="X298" i="18"/>
  <c r="AB298" i="18"/>
  <c r="E298" i="18"/>
  <c r="I298" i="18"/>
  <c r="M298" i="18"/>
  <c r="Q298" i="18"/>
  <c r="U298" i="18"/>
  <c r="V298" i="18"/>
  <c r="Y298" i="18"/>
  <c r="Z298" i="18"/>
  <c r="F286" i="18"/>
  <c r="J286" i="18"/>
  <c r="N286" i="18"/>
  <c r="R286" i="18"/>
  <c r="V286" i="18"/>
  <c r="Z286" i="18"/>
  <c r="G286" i="18"/>
  <c r="K286" i="18"/>
  <c r="O286" i="18"/>
  <c r="S286" i="18"/>
  <c r="W286" i="18"/>
  <c r="AA286" i="18"/>
  <c r="H286" i="18"/>
  <c r="L286" i="18"/>
  <c r="P286" i="18"/>
  <c r="T286" i="18"/>
  <c r="X286" i="18"/>
  <c r="AB286" i="18"/>
  <c r="E286" i="18"/>
  <c r="I286" i="18"/>
  <c r="M286" i="18"/>
  <c r="Q286" i="18"/>
  <c r="U286" i="18"/>
  <c r="Y286" i="18"/>
  <c r="H341" i="18"/>
  <c r="L341" i="18"/>
  <c r="P341" i="18"/>
  <c r="T341" i="18"/>
  <c r="X341" i="18"/>
  <c r="AB341" i="18"/>
  <c r="E341" i="18"/>
  <c r="I341" i="18"/>
  <c r="M341" i="18"/>
  <c r="Q341" i="18"/>
  <c r="U341" i="18"/>
  <c r="Y341" i="18"/>
  <c r="F341" i="18"/>
  <c r="J341" i="18"/>
  <c r="N341" i="18"/>
  <c r="R341" i="18"/>
  <c r="V341" i="18"/>
  <c r="Z341" i="18"/>
  <c r="G341" i="18"/>
  <c r="K341" i="18"/>
  <c r="O341" i="18"/>
  <c r="S341" i="18"/>
  <c r="W341" i="18"/>
  <c r="AA341" i="18"/>
  <c r="H329" i="18"/>
  <c r="L329" i="18"/>
  <c r="P329" i="18"/>
  <c r="T329" i="18"/>
  <c r="X329" i="18"/>
  <c r="AB329" i="18"/>
  <c r="E329" i="18"/>
  <c r="I329" i="18"/>
  <c r="M329" i="18"/>
  <c r="Q329" i="18"/>
  <c r="U329" i="18"/>
  <c r="Y329" i="18"/>
  <c r="F329" i="18"/>
  <c r="J329" i="18"/>
  <c r="N329" i="18"/>
  <c r="R329" i="18"/>
  <c r="V329" i="18"/>
  <c r="Z329" i="18"/>
  <c r="G329" i="18"/>
  <c r="K329" i="18"/>
  <c r="O329" i="18"/>
  <c r="S329" i="18"/>
  <c r="W329" i="18"/>
  <c r="AA329" i="18"/>
  <c r="H317" i="18"/>
  <c r="L317" i="18"/>
  <c r="P317" i="18"/>
  <c r="T317" i="18"/>
  <c r="X317" i="18"/>
  <c r="AB317" i="18"/>
  <c r="E317" i="18"/>
  <c r="I317" i="18"/>
  <c r="M317" i="18"/>
  <c r="Q317" i="18"/>
  <c r="U317" i="18"/>
  <c r="Y317" i="18"/>
  <c r="F317" i="18"/>
  <c r="J317" i="18"/>
  <c r="N317" i="18"/>
  <c r="R317" i="18"/>
  <c r="V317" i="18"/>
  <c r="Z317" i="18"/>
  <c r="G317" i="18"/>
  <c r="K317" i="18"/>
  <c r="O317" i="18"/>
  <c r="S317" i="18"/>
  <c r="W317" i="18"/>
  <c r="AA317" i="18"/>
  <c r="H305" i="18"/>
  <c r="L305" i="18"/>
  <c r="P305" i="18"/>
  <c r="T305" i="18"/>
  <c r="X305" i="18"/>
  <c r="AB305" i="18"/>
  <c r="E305" i="18"/>
  <c r="I305" i="18"/>
  <c r="M305" i="18"/>
  <c r="Q305" i="18"/>
  <c r="U305" i="18"/>
  <c r="Y305" i="18"/>
  <c r="F305" i="18"/>
  <c r="J305" i="18"/>
  <c r="N305" i="18"/>
  <c r="R305" i="18"/>
  <c r="V305" i="18"/>
  <c r="Z305" i="18"/>
  <c r="G305" i="18"/>
  <c r="K305" i="18"/>
  <c r="O305" i="18"/>
  <c r="S305" i="18"/>
  <c r="W305" i="18"/>
  <c r="AA305" i="18"/>
  <c r="F297" i="18"/>
  <c r="J297" i="18"/>
  <c r="N297" i="18"/>
  <c r="R297" i="18"/>
  <c r="V297" i="18"/>
  <c r="Z297" i="18"/>
  <c r="G297" i="18"/>
  <c r="K297" i="18"/>
  <c r="O297" i="18"/>
  <c r="S297" i="18"/>
  <c r="W297" i="18"/>
  <c r="AA297" i="18"/>
  <c r="H297" i="18"/>
  <c r="L297" i="18"/>
  <c r="P297" i="18"/>
  <c r="T297" i="18"/>
  <c r="X297" i="18"/>
  <c r="AB297" i="18"/>
  <c r="E297" i="18"/>
  <c r="I297" i="18"/>
  <c r="M297" i="18"/>
  <c r="Q297" i="18"/>
  <c r="U297" i="18"/>
  <c r="Y297" i="18"/>
  <c r="F281" i="18"/>
  <c r="J281" i="18"/>
  <c r="N281" i="18"/>
  <c r="R281" i="18"/>
  <c r="V281" i="18"/>
  <c r="Z281" i="18"/>
  <c r="G281" i="18"/>
  <c r="K281" i="18"/>
  <c r="O281" i="18"/>
  <c r="S281" i="18"/>
  <c r="W281" i="18"/>
  <c r="AA281" i="18"/>
  <c r="H281" i="18"/>
  <c r="L281" i="18"/>
  <c r="P281" i="18"/>
  <c r="T281" i="18"/>
  <c r="X281" i="18"/>
  <c r="AB281" i="18"/>
  <c r="E281" i="18"/>
  <c r="I281" i="18"/>
  <c r="M281" i="18"/>
  <c r="Q281" i="18"/>
  <c r="U281" i="18"/>
  <c r="Y281" i="18"/>
  <c r="F261" i="18"/>
  <c r="J261" i="18"/>
  <c r="N261" i="18"/>
  <c r="R261" i="18"/>
  <c r="V261" i="18"/>
  <c r="Z261" i="18"/>
  <c r="G261" i="18"/>
  <c r="K261" i="18"/>
  <c r="O261" i="18"/>
  <c r="S261" i="18"/>
  <c r="W261" i="18"/>
  <c r="AA261" i="18"/>
  <c r="H261" i="18"/>
  <c r="L261" i="18"/>
  <c r="P261" i="18"/>
  <c r="T261" i="18"/>
  <c r="X261" i="18"/>
  <c r="AB261" i="18"/>
  <c r="E261" i="18"/>
  <c r="I261" i="18"/>
  <c r="M261" i="18"/>
  <c r="Q261" i="18"/>
  <c r="U261" i="18"/>
  <c r="Y261" i="18"/>
  <c r="E237" i="18"/>
  <c r="F237" i="18"/>
  <c r="J237" i="18"/>
  <c r="N237" i="18"/>
  <c r="R237" i="18"/>
  <c r="V237" i="18"/>
  <c r="Z237" i="18"/>
  <c r="G237" i="18"/>
  <c r="K237" i="18"/>
  <c r="O237" i="18"/>
  <c r="S237" i="18"/>
  <c r="W237" i="18"/>
  <c r="AA237" i="18"/>
  <c r="H237" i="18"/>
  <c r="I237" i="18"/>
  <c r="Q237" i="18"/>
  <c r="Y237" i="18"/>
  <c r="L237" i="18"/>
  <c r="T237" i="18"/>
  <c r="AB237" i="18"/>
  <c r="M237" i="18"/>
  <c r="U237" i="18"/>
  <c r="P237" i="18"/>
  <c r="X237" i="18"/>
  <c r="H340" i="18"/>
  <c r="L340" i="18"/>
  <c r="P340" i="18"/>
  <c r="T340" i="18"/>
  <c r="X340" i="18"/>
  <c r="AB340" i="18"/>
  <c r="E340" i="18"/>
  <c r="I340" i="18"/>
  <c r="M340" i="18"/>
  <c r="Q340" i="18"/>
  <c r="U340" i="18"/>
  <c r="Y340" i="18"/>
  <c r="F340" i="18"/>
  <c r="J340" i="18"/>
  <c r="N340" i="18"/>
  <c r="R340" i="18"/>
  <c r="V340" i="18"/>
  <c r="Z340" i="18"/>
  <c r="G340" i="18"/>
  <c r="K340" i="18"/>
  <c r="O340" i="18"/>
  <c r="S340" i="18"/>
  <c r="W340" i="18"/>
  <c r="AA340" i="18"/>
  <c r="H316" i="18"/>
  <c r="L316" i="18"/>
  <c r="P316" i="18"/>
  <c r="T316" i="18"/>
  <c r="X316" i="18"/>
  <c r="AB316" i="18"/>
  <c r="E316" i="18"/>
  <c r="I316" i="18"/>
  <c r="M316" i="18"/>
  <c r="Q316" i="18"/>
  <c r="U316" i="18"/>
  <c r="Y316" i="18"/>
  <c r="F316" i="18"/>
  <c r="J316" i="18"/>
  <c r="N316" i="18"/>
  <c r="R316" i="18"/>
  <c r="V316" i="18"/>
  <c r="Z316" i="18"/>
  <c r="G316" i="18"/>
  <c r="K316" i="18"/>
  <c r="O316" i="18"/>
  <c r="S316" i="18"/>
  <c r="W316" i="18"/>
  <c r="AA316" i="18"/>
  <c r="G300" i="18"/>
  <c r="K300" i="18"/>
  <c r="O300" i="18"/>
  <c r="S300" i="18"/>
  <c r="W300" i="18"/>
  <c r="AA300" i="18"/>
  <c r="H300" i="18"/>
  <c r="L300" i="18"/>
  <c r="P300" i="18"/>
  <c r="T300" i="18"/>
  <c r="X300" i="18"/>
  <c r="AB300" i="18"/>
  <c r="F300" i="18"/>
  <c r="N300" i="18"/>
  <c r="V300" i="18"/>
  <c r="I300" i="18"/>
  <c r="Q300" i="18"/>
  <c r="Y300" i="18"/>
  <c r="J300" i="18"/>
  <c r="R300" i="18"/>
  <c r="Z300" i="18"/>
  <c r="E300" i="18"/>
  <c r="M300" i="18"/>
  <c r="U300" i="18"/>
  <c r="F288" i="18"/>
  <c r="J288" i="18"/>
  <c r="N288" i="18"/>
  <c r="R288" i="18"/>
  <c r="V288" i="18"/>
  <c r="Z288" i="18"/>
  <c r="G288" i="18"/>
  <c r="K288" i="18"/>
  <c r="O288" i="18"/>
  <c r="S288" i="18"/>
  <c r="W288" i="18"/>
  <c r="AA288" i="18"/>
  <c r="H288" i="18"/>
  <c r="L288" i="18"/>
  <c r="P288" i="18"/>
  <c r="T288" i="18"/>
  <c r="X288" i="18"/>
  <c r="AB288" i="18"/>
  <c r="E288" i="18"/>
  <c r="I288" i="18"/>
  <c r="M288" i="18"/>
  <c r="Q288" i="18"/>
  <c r="U288" i="18"/>
  <c r="Y288" i="18"/>
  <c r="F280" i="18"/>
  <c r="J280" i="18"/>
  <c r="N280" i="18"/>
  <c r="R280" i="18"/>
  <c r="V280" i="18"/>
  <c r="Z280" i="18"/>
  <c r="G280" i="18"/>
  <c r="K280" i="18"/>
  <c r="O280" i="18"/>
  <c r="S280" i="18"/>
  <c r="W280" i="18"/>
  <c r="AA280" i="18"/>
  <c r="H280" i="18"/>
  <c r="L280" i="18"/>
  <c r="P280" i="18"/>
  <c r="T280" i="18"/>
  <c r="X280" i="18"/>
  <c r="AB280" i="18"/>
  <c r="E280" i="18"/>
  <c r="I280" i="18"/>
  <c r="M280" i="18"/>
  <c r="Q280" i="18"/>
  <c r="U280" i="18"/>
  <c r="Y280" i="18"/>
  <c r="F276" i="18"/>
  <c r="J276" i="18"/>
  <c r="N276" i="18"/>
  <c r="R276" i="18"/>
  <c r="V276" i="18"/>
  <c r="Z276" i="18"/>
  <c r="G276" i="18"/>
  <c r="K276" i="18"/>
  <c r="O276" i="18"/>
  <c r="S276" i="18"/>
  <c r="W276" i="18"/>
  <c r="AA276" i="18"/>
  <c r="H276" i="18"/>
  <c r="L276" i="18"/>
  <c r="P276" i="18"/>
  <c r="T276" i="18"/>
  <c r="X276" i="18"/>
  <c r="AB276" i="18"/>
  <c r="E276" i="18"/>
  <c r="I276" i="18"/>
  <c r="M276" i="18"/>
  <c r="Q276" i="18"/>
  <c r="U276" i="18"/>
  <c r="Y276" i="18"/>
  <c r="F272" i="18"/>
  <c r="J272" i="18"/>
  <c r="N272" i="18"/>
  <c r="R272" i="18"/>
  <c r="V272" i="18"/>
  <c r="Z272" i="18"/>
  <c r="G272" i="18"/>
  <c r="K272" i="18"/>
  <c r="O272" i="18"/>
  <c r="S272" i="18"/>
  <c r="W272" i="18"/>
  <c r="AA272" i="18"/>
  <c r="H272" i="18"/>
  <c r="L272" i="18"/>
  <c r="P272" i="18"/>
  <c r="T272" i="18"/>
  <c r="X272" i="18"/>
  <c r="AB272" i="18"/>
  <c r="E272" i="18"/>
  <c r="I272" i="18"/>
  <c r="M272" i="18"/>
  <c r="Q272" i="18"/>
  <c r="U272" i="18"/>
  <c r="Y272" i="18"/>
  <c r="F268" i="18"/>
  <c r="J268" i="18"/>
  <c r="N268" i="18"/>
  <c r="R268" i="18"/>
  <c r="V268" i="18"/>
  <c r="Z268" i="18"/>
  <c r="G268" i="18"/>
  <c r="K268" i="18"/>
  <c r="O268" i="18"/>
  <c r="S268" i="18"/>
  <c r="W268" i="18"/>
  <c r="AA268" i="18"/>
  <c r="H268" i="18"/>
  <c r="L268" i="18"/>
  <c r="P268" i="18"/>
  <c r="T268" i="18"/>
  <c r="X268" i="18"/>
  <c r="AB268" i="18"/>
  <c r="E268" i="18"/>
  <c r="I268" i="18"/>
  <c r="M268" i="18"/>
  <c r="Q268" i="18"/>
  <c r="U268" i="18"/>
  <c r="Y268" i="18"/>
  <c r="F264" i="18"/>
  <c r="J264" i="18"/>
  <c r="N264" i="18"/>
  <c r="R264" i="18"/>
  <c r="V264" i="18"/>
  <c r="Z264" i="18"/>
  <c r="G264" i="18"/>
  <c r="K264" i="18"/>
  <c r="O264" i="18"/>
  <c r="S264" i="18"/>
  <c r="W264" i="18"/>
  <c r="AA264" i="18"/>
  <c r="H264" i="18"/>
  <c r="L264" i="18"/>
  <c r="P264" i="18"/>
  <c r="T264" i="18"/>
  <c r="X264" i="18"/>
  <c r="AB264" i="18"/>
  <c r="E264" i="18"/>
  <c r="I264" i="18"/>
  <c r="M264" i="18"/>
  <c r="Q264" i="18"/>
  <c r="U264" i="18"/>
  <c r="Y264" i="18"/>
  <c r="F260" i="18"/>
  <c r="J260" i="18"/>
  <c r="N260" i="18"/>
  <c r="R260" i="18"/>
  <c r="V260" i="18"/>
  <c r="Z260" i="18"/>
  <c r="G260" i="18"/>
  <c r="K260" i="18"/>
  <c r="O260" i="18"/>
  <c r="S260" i="18"/>
  <c r="W260" i="18"/>
  <c r="AA260" i="18"/>
  <c r="H260" i="18"/>
  <c r="L260" i="18"/>
  <c r="P260" i="18"/>
  <c r="T260" i="18"/>
  <c r="X260" i="18"/>
  <c r="AB260" i="18"/>
  <c r="E260" i="18"/>
  <c r="I260" i="18"/>
  <c r="M260" i="18"/>
  <c r="Q260" i="18"/>
  <c r="U260" i="18"/>
  <c r="Y260" i="18"/>
  <c r="F256" i="18"/>
  <c r="J256" i="18"/>
  <c r="N256" i="18"/>
  <c r="R256" i="18"/>
  <c r="V256" i="18"/>
  <c r="Z256" i="18"/>
  <c r="G256" i="18"/>
  <c r="K256" i="18"/>
  <c r="O256" i="18"/>
  <c r="S256" i="18"/>
  <c r="W256" i="18"/>
  <c r="AA256" i="18"/>
  <c r="H256" i="18"/>
  <c r="L256" i="18"/>
  <c r="P256" i="18"/>
  <c r="T256" i="18"/>
  <c r="X256" i="18"/>
  <c r="AB256" i="18"/>
  <c r="E256" i="18"/>
  <c r="I256" i="18"/>
  <c r="M256" i="18"/>
  <c r="Q256" i="18"/>
  <c r="U256" i="18"/>
  <c r="Y256" i="18"/>
  <c r="F252" i="18"/>
  <c r="J252" i="18"/>
  <c r="N252" i="18"/>
  <c r="R252" i="18"/>
  <c r="V252" i="18"/>
  <c r="Z252" i="18"/>
  <c r="G252" i="18"/>
  <c r="K252" i="18"/>
  <c r="O252" i="18"/>
  <c r="S252" i="18"/>
  <c r="W252" i="18"/>
  <c r="AA252" i="18"/>
  <c r="H252" i="18"/>
  <c r="L252" i="18"/>
  <c r="P252" i="18"/>
  <c r="T252" i="18"/>
  <c r="X252" i="18"/>
  <c r="AB252" i="18"/>
  <c r="E252" i="18"/>
  <c r="I252" i="18"/>
  <c r="M252" i="18"/>
  <c r="Q252" i="18"/>
  <c r="U252" i="18"/>
  <c r="Y252" i="18"/>
  <c r="F248" i="18"/>
  <c r="J248" i="18"/>
  <c r="N248" i="18"/>
  <c r="R248" i="18"/>
  <c r="V248" i="18"/>
  <c r="Z248" i="18"/>
  <c r="G248" i="18"/>
  <c r="K248" i="18"/>
  <c r="O248" i="18"/>
  <c r="S248" i="18"/>
  <c r="W248" i="18"/>
  <c r="AA248" i="18"/>
  <c r="H248" i="18"/>
  <c r="L248" i="18"/>
  <c r="P248" i="18"/>
  <c r="T248" i="18"/>
  <c r="X248" i="18"/>
  <c r="AB248" i="18"/>
  <c r="E248" i="18"/>
  <c r="I248" i="18"/>
  <c r="M248" i="18"/>
  <c r="Q248" i="18"/>
  <c r="U248" i="18"/>
  <c r="Y248" i="18"/>
  <c r="F244" i="18"/>
  <c r="J244" i="18"/>
  <c r="N244" i="18"/>
  <c r="R244" i="18"/>
  <c r="V244" i="18"/>
  <c r="Z244" i="18"/>
  <c r="G244" i="18"/>
  <c r="K244" i="18"/>
  <c r="O244" i="18"/>
  <c r="S244" i="18"/>
  <c r="W244" i="18"/>
  <c r="AA244" i="18"/>
  <c r="I244" i="18"/>
  <c r="Q244" i="18"/>
  <c r="Y244" i="18"/>
  <c r="L244" i="18"/>
  <c r="T244" i="18"/>
  <c r="AB244" i="18"/>
  <c r="E244" i="18"/>
  <c r="M244" i="18"/>
  <c r="U244" i="18"/>
  <c r="H244" i="18"/>
  <c r="P244" i="18"/>
  <c r="X244" i="18"/>
  <c r="F240" i="18"/>
  <c r="J240" i="18"/>
  <c r="N240" i="18"/>
  <c r="R240" i="18"/>
  <c r="V240" i="18"/>
  <c r="Z240" i="18"/>
  <c r="G240" i="18"/>
  <c r="K240" i="18"/>
  <c r="O240" i="18"/>
  <c r="S240" i="18"/>
  <c r="W240" i="18"/>
  <c r="AA240" i="18"/>
  <c r="I240" i="18"/>
  <c r="Q240" i="18"/>
  <c r="Y240" i="18"/>
  <c r="L240" i="18"/>
  <c r="T240" i="18"/>
  <c r="AB240" i="18"/>
  <c r="E240" i="18"/>
  <c r="M240" i="18"/>
  <c r="U240" i="18"/>
  <c r="H240" i="18"/>
  <c r="P240" i="18"/>
  <c r="X240" i="18"/>
  <c r="E236" i="18"/>
  <c r="I236" i="18"/>
  <c r="M236" i="18"/>
  <c r="Q236" i="18"/>
  <c r="U236" i="18"/>
  <c r="Y236" i="18"/>
  <c r="F236" i="18"/>
  <c r="J236" i="18"/>
  <c r="N236" i="18"/>
  <c r="R236" i="18"/>
  <c r="V236" i="18"/>
  <c r="Z236" i="18"/>
  <c r="G236" i="18"/>
  <c r="K236" i="18"/>
  <c r="O236" i="18"/>
  <c r="S236" i="18"/>
  <c r="W236" i="18"/>
  <c r="AA236" i="18"/>
  <c r="H236" i="18"/>
  <c r="L236" i="18"/>
  <c r="P236" i="18"/>
  <c r="T236" i="18"/>
  <c r="X236" i="18"/>
  <c r="AB236" i="18"/>
  <c r="E232" i="18"/>
  <c r="I232" i="18"/>
  <c r="M232" i="18"/>
  <c r="Q232" i="18"/>
  <c r="U232" i="18"/>
  <c r="Y232" i="18"/>
  <c r="F232" i="18"/>
  <c r="J232" i="18"/>
  <c r="N232" i="18"/>
  <c r="R232" i="18"/>
  <c r="V232" i="18"/>
  <c r="Z232" i="18"/>
  <c r="G232" i="18"/>
  <c r="K232" i="18"/>
  <c r="O232" i="18"/>
  <c r="S232" i="18"/>
  <c r="W232" i="18"/>
  <c r="AA232" i="18"/>
  <c r="H232" i="18"/>
  <c r="L232" i="18"/>
  <c r="P232" i="18"/>
  <c r="T232" i="18"/>
  <c r="X232" i="18"/>
  <c r="AB232" i="18"/>
  <c r="E228" i="18"/>
  <c r="I228" i="18"/>
  <c r="M228" i="18"/>
  <c r="Q228" i="18"/>
  <c r="U228" i="18"/>
  <c r="Y228" i="18"/>
  <c r="F228" i="18"/>
  <c r="J228" i="18"/>
  <c r="N228" i="18"/>
  <c r="R228" i="18"/>
  <c r="V228" i="18"/>
  <c r="Z228" i="18"/>
  <c r="G228" i="18"/>
  <c r="K228" i="18"/>
  <c r="O228" i="18"/>
  <c r="S228" i="18"/>
  <c r="W228" i="18"/>
  <c r="AA228" i="18"/>
  <c r="H228" i="18"/>
  <c r="L228" i="18"/>
  <c r="P228" i="18"/>
  <c r="T228" i="18"/>
  <c r="X228" i="18"/>
  <c r="AB228" i="18"/>
  <c r="E224" i="18"/>
  <c r="I224" i="18"/>
  <c r="M224" i="18"/>
  <c r="Q224" i="18"/>
  <c r="U224" i="18"/>
  <c r="Y224" i="18"/>
  <c r="F224" i="18"/>
  <c r="J224" i="18"/>
  <c r="N224" i="18"/>
  <c r="R224" i="18"/>
  <c r="V224" i="18"/>
  <c r="Z224" i="18"/>
  <c r="G224" i="18"/>
  <c r="K224" i="18"/>
  <c r="O224" i="18"/>
  <c r="S224" i="18"/>
  <c r="W224" i="18"/>
  <c r="AA224" i="18"/>
  <c r="H224" i="18"/>
  <c r="L224" i="18"/>
  <c r="P224" i="18"/>
  <c r="T224" i="18"/>
  <c r="X224" i="18"/>
  <c r="AB224" i="18"/>
  <c r="E220" i="18"/>
  <c r="I220" i="18"/>
  <c r="M220" i="18"/>
  <c r="Q220" i="18"/>
  <c r="U220" i="18"/>
  <c r="Y220" i="18"/>
  <c r="F220" i="18"/>
  <c r="J220" i="18"/>
  <c r="N220" i="18"/>
  <c r="R220" i="18"/>
  <c r="V220" i="18"/>
  <c r="Z220" i="18"/>
  <c r="G220" i="18"/>
  <c r="K220" i="18"/>
  <c r="O220" i="18"/>
  <c r="S220" i="18"/>
  <c r="W220" i="18"/>
  <c r="AA220" i="18"/>
  <c r="H220" i="18"/>
  <c r="L220" i="18"/>
  <c r="P220" i="18"/>
  <c r="T220" i="18"/>
  <c r="X220" i="18"/>
  <c r="AB220" i="18"/>
  <c r="E216" i="18"/>
  <c r="I216" i="18"/>
  <c r="M216" i="18"/>
  <c r="Q216" i="18"/>
  <c r="U216" i="18"/>
  <c r="Y216" i="18"/>
  <c r="F216" i="18"/>
  <c r="J216" i="18"/>
  <c r="N216" i="18"/>
  <c r="R216" i="18"/>
  <c r="V216" i="18"/>
  <c r="Z216" i="18"/>
  <c r="G216" i="18"/>
  <c r="K216" i="18"/>
  <c r="O216" i="18"/>
  <c r="S216" i="18"/>
  <c r="W216" i="18"/>
  <c r="AA216" i="18"/>
  <c r="H216" i="18"/>
  <c r="L216" i="18"/>
  <c r="P216" i="18"/>
  <c r="T216" i="18"/>
  <c r="X216" i="18"/>
  <c r="AB216" i="18"/>
  <c r="E212" i="18"/>
  <c r="I212" i="18"/>
  <c r="M212" i="18"/>
  <c r="Q212" i="18"/>
  <c r="U212" i="18"/>
  <c r="Y212" i="18"/>
  <c r="F212" i="18"/>
  <c r="J212" i="18"/>
  <c r="N212" i="18"/>
  <c r="R212" i="18"/>
  <c r="V212" i="18"/>
  <c r="Z212" i="18"/>
  <c r="G212" i="18"/>
  <c r="K212" i="18"/>
  <c r="O212" i="18"/>
  <c r="S212" i="18"/>
  <c r="W212" i="18"/>
  <c r="AA212" i="18"/>
  <c r="H212" i="18"/>
  <c r="L212" i="18"/>
  <c r="P212" i="18"/>
  <c r="T212" i="18"/>
  <c r="X212" i="18"/>
  <c r="AB212" i="18"/>
  <c r="E208" i="18"/>
  <c r="I208" i="18"/>
  <c r="M208" i="18"/>
  <c r="Q208" i="18"/>
  <c r="U208" i="18"/>
  <c r="Y208" i="18"/>
  <c r="F208" i="18"/>
  <c r="J208" i="18"/>
  <c r="N208" i="18"/>
  <c r="R208" i="18"/>
  <c r="V208" i="18"/>
  <c r="Z208" i="18"/>
  <c r="G208" i="18"/>
  <c r="K208" i="18"/>
  <c r="O208" i="18"/>
  <c r="S208" i="18"/>
  <c r="W208" i="18"/>
  <c r="AA208" i="18"/>
  <c r="H208" i="18"/>
  <c r="L208" i="18"/>
  <c r="P208" i="18"/>
  <c r="T208" i="18"/>
  <c r="X208" i="18"/>
  <c r="AB208" i="18"/>
  <c r="E204" i="18"/>
  <c r="I204" i="18"/>
  <c r="M204" i="18"/>
  <c r="Q204" i="18"/>
  <c r="U204" i="18"/>
  <c r="Y204" i="18"/>
  <c r="F204" i="18"/>
  <c r="J204" i="18"/>
  <c r="N204" i="18"/>
  <c r="R204" i="18"/>
  <c r="V204" i="18"/>
  <c r="Z204" i="18"/>
  <c r="G204" i="18"/>
  <c r="K204" i="18"/>
  <c r="O204" i="18"/>
  <c r="S204" i="18"/>
  <c r="W204" i="18"/>
  <c r="AA204" i="18"/>
  <c r="H204" i="18"/>
  <c r="L204" i="18"/>
  <c r="P204" i="18"/>
  <c r="T204" i="18"/>
  <c r="X204" i="18"/>
  <c r="AB204" i="18"/>
  <c r="E200" i="18"/>
  <c r="I200" i="18"/>
  <c r="M200" i="18"/>
  <c r="Q200" i="18"/>
  <c r="U200" i="18"/>
  <c r="Y200" i="18"/>
  <c r="F200" i="18"/>
  <c r="J200" i="18"/>
  <c r="N200" i="18"/>
  <c r="R200" i="18"/>
  <c r="V200" i="18"/>
  <c r="Z200" i="18"/>
  <c r="G200" i="18"/>
  <c r="K200" i="18"/>
  <c r="O200" i="18"/>
  <c r="S200" i="18"/>
  <c r="W200" i="18"/>
  <c r="AA200" i="18"/>
  <c r="H200" i="18"/>
  <c r="L200" i="18"/>
  <c r="P200" i="18"/>
  <c r="T200" i="18"/>
  <c r="X200" i="18"/>
  <c r="AB200" i="18"/>
  <c r="E196" i="18"/>
  <c r="I196" i="18"/>
  <c r="M196" i="18"/>
  <c r="Q196" i="18"/>
  <c r="U196" i="18"/>
  <c r="Y196" i="18"/>
  <c r="F196" i="18"/>
  <c r="J196" i="18"/>
  <c r="N196" i="18"/>
  <c r="R196" i="18"/>
  <c r="V196" i="18"/>
  <c r="Z196" i="18"/>
  <c r="G196" i="18"/>
  <c r="K196" i="18"/>
  <c r="O196" i="18"/>
  <c r="S196" i="18"/>
  <c r="W196" i="18"/>
  <c r="AA196" i="18"/>
  <c r="H196" i="18"/>
  <c r="L196" i="18"/>
  <c r="P196" i="18"/>
  <c r="T196" i="18"/>
  <c r="X196" i="18"/>
  <c r="AB196" i="18"/>
  <c r="E192" i="18"/>
  <c r="I192" i="18"/>
  <c r="M192" i="18"/>
  <c r="Q192" i="18"/>
  <c r="U192" i="18"/>
  <c r="Y192" i="18"/>
  <c r="F192" i="18"/>
  <c r="J192" i="18"/>
  <c r="N192" i="18"/>
  <c r="R192" i="18"/>
  <c r="V192" i="18"/>
  <c r="Z192" i="18"/>
  <c r="G192" i="18"/>
  <c r="K192" i="18"/>
  <c r="O192" i="18"/>
  <c r="S192" i="18"/>
  <c r="W192" i="18"/>
  <c r="AA192" i="18"/>
  <c r="H192" i="18"/>
  <c r="L192" i="18"/>
  <c r="P192" i="18"/>
  <c r="T192" i="18"/>
  <c r="X192" i="18"/>
  <c r="AB192" i="18"/>
  <c r="E188" i="18"/>
  <c r="I188" i="18"/>
  <c r="M188" i="18"/>
  <c r="Q188" i="18"/>
  <c r="U188" i="18"/>
  <c r="Y188" i="18"/>
  <c r="F188" i="18"/>
  <c r="J188" i="18"/>
  <c r="N188" i="18"/>
  <c r="R188" i="18"/>
  <c r="V188" i="18"/>
  <c r="Z188" i="18"/>
  <c r="G188" i="18"/>
  <c r="K188" i="18"/>
  <c r="H188" i="18"/>
  <c r="S188" i="18"/>
  <c r="AA188" i="18"/>
  <c r="L188" i="18"/>
  <c r="T188" i="18"/>
  <c r="AB188" i="18"/>
  <c r="O188" i="18"/>
  <c r="W188" i="18"/>
  <c r="P188" i="18"/>
  <c r="X188" i="18"/>
  <c r="H184" i="18"/>
  <c r="L184" i="18"/>
  <c r="P184" i="18"/>
  <c r="T184" i="18"/>
  <c r="X184" i="18"/>
  <c r="AB184" i="18"/>
  <c r="E184" i="18"/>
  <c r="I184" i="18"/>
  <c r="M184" i="18"/>
  <c r="Q184" i="18"/>
  <c r="U184" i="18"/>
  <c r="Y184" i="18"/>
  <c r="F184" i="18"/>
  <c r="J184" i="18"/>
  <c r="N184" i="18"/>
  <c r="R184" i="18"/>
  <c r="V184" i="18"/>
  <c r="Z184" i="18"/>
  <c r="G184" i="18"/>
  <c r="K184" i="18"/>
  <c r="O184" i="18"/>
  <c r="S184" i="18"/>
  <c r="W184" i="18"/>
  <c r="AA184" i="18"/>
  <c r="H180" i="18"/>
  <c r="L180" i="18"/>
  <c r="P180" i="18"/>
  <c r="T180" i="18"/>
  <c r="X180" i="18"/>
  <c r="AB180" i="18"/>
  <c r="E180" i="18"/>
  <c r="I180" i="18"/>
  <c r="M180" i="18"/>
  <c r="Q180" i="18"/>
  <c r="U180" i="18"/>
  <c r="Y180" i="18"/>
  <c r="F180" i="18"/>
  <c r="J180" i="18"/>
  <c r="N180" i="18"/>
  <c r="R180" i="18"/>
  <c r="V180" i="18"/>
  <c r="Z180" i="18"/>
  <c r="G180" i="18"/>
  <c r="K180" i="18"/>
  <c r="O180" i="18"/>
  <c r="S180" i="18"/>
  <c r="W180" i="18"/>
  <c r="AA180" i="18"/>
  <c r="H176" i="18"/>
  <c r="L176" i="18"/>
  <c r="P176" i="18"/>
  <c r="T176" i="18"/>
  <c r="X176" i="18"/>
  <c r="AB176" i="18"/>
  <c r="E176" i="18"/>
  <c r="I176" i="18"/>
  <c r="M176" i="18"/>
  <c r="Q176" i="18"/>
  <c r="U176" i="18"/>
  <c r="Y176" i="18"/>
  <c r="F176" i="18"/>
  <c r="J176" i="18"/>
  <c r="N176" i="18"/>
  <c r="R176" i="18"/>
  <c r="V176" i="18"/>
  <c r="Z176" i="18"/>
  <c r="G176" i="18"/>
  <c r="K176" i="18"/>
  <c r="O176" i="18"/>
  <c r="S176" i="18"/>
  <c r="W176" i="18"/>
  <c r="AA176" i="18"/>
  <c r="H172" i="18"/>
  <c r="L172" i="18"/>
  <c r="P172" i="18"/>
  <c r="T172" i="18"/>
  <c r="X172" i="18"/>
  <c r="AB172" i="18"/>
  <c r="E172" i="18"/>
  <c r="I172" i="18"/>
  <c r="M172" i="18"/>
  <c r="Q172" i="18"/>
  <c r="U172" i="18"/>
  <c r="Y172" i="18"/>
  <c r="F172" i="18"/>
  <c r="J172" i="18"/>
  <c r="N172" i="18"/>
  <c r="R172" i="18"/>
  <c r="V172" i="18"/>
  <c r="Z172" i="18"/>
  <c r="G172" i="18"/>
  <c r="K172" i="18"/>
  <c r="O172" i="18"/>
  <c r="S172" i="18"/>
  <c r="W172" i="18"/>
  <c r="AA172" i="18"/>
  <c r="H168" i="18"/>
  <c r="L168" i="18"/>
  <c r="P168" i="18"/>
  <c r="T168" i="18"/>
  <c r="X168" i="18"/>
  <c r="AB168" i="18"/>
  <c r="E168" i="18"/>
  <c r="I168" i="18"/>
  <c r="M168" i="18"/>
  <c r="Q168" i="18"/>
  <c r="U168" i="18"/>
  <c r="Y168" i="18"/>
  <c r="F168" i="18"/>
  <c r="J168" i="18"/>
  <c r="N168" i="18"/>
  <c r="R168" i="18"/>
  <c r="V168" i="18"/>
  <c r="Z168" i="18"/>
  <c r="G168" i="18"/>
  <c r="K168" i="18"/>
  <c r="O168" i="18"/>
  <c r="S168" i="18"/>
  <c r="W168" i="18"/>
  <c r="AA168" i="18"/>
  <c r="H164" i="18"/>
  <c r="L164" i="18"/>
  <c r="P164" i="18"/>
  <c r="T164" i="18"/>
  <c r="X164" i="18"/>
  <c r="AB164" i="18"/>
  <c r="E164" i="18"/>
  <c r="I164" i="18"/>
  <c r="M164" i="18"/>
  <c r="Q164" i="18"/>
  <c r="U164" i="18"/>
  <c r="Y164" i="18"/>
  <c r="F164" i="18"/>
  <c r="J164" i="18"/>
  <c r="N164" i="18"/>
  <c r="R164" i="18"/>
  <c r="V164" i="18"/>
  <c r="Z164" i="18"/>
  <c r="G164" i="18"/>
  <c r="K164" i="18"/>
  <c r="O164" i="18"/>
  <c r="S164" i="18"/>
  <c r="W164" i="18"/>
  <c r="AA164" i="18"/>
  <c r="H160" i="18"/>
  <c r="L160" i="18"/>
  <c r="P160" i="18"/>
  <c r="T160" i="18"/>
  <c r="X160" i="18"/>
  <c r="AB160" i="18"/>
  <c r="E160" i="18"/>
  <c r="I160" i="18"/>
  <c r="M160" i="18"/>
  <c r="Q160" i="18"/>
  <c r="U160" i="18"/>
  <c r="Y160" i="18"/>
  <c r="F160" i="18"/>
  <c r="J160" i="18"/>
  <c r="N160" i="18"/>
  <c r="R160" i="18"/>
  <c r="V160" i="18"/>
  <c r="Z160" i="18"/>
  <c r="G160" i="18"/>
  <c r="K160" i="18"/>
  <c r="O160" i="18"/>
  <c r="S160" i="18"/>
  <c r="W160" i="18"/>
  <c r="AA160" i="18"/>
  <c r="H156" i="18"/>
  <c r="L156" i="18"/>
  <c r="P156" i="18"/>
  <c r="T156" i="18"/>
  <c r="X156" i="18"/>
  <c r="AB156" i="18"/>
  <c r="E156" i="18"/>
  <c r="I156" i="18"/>
  <c r="M156" i="18"/>
  <c r="Q156" i="18"/>
  <c r="U156" i="18"/>
  <c r="Y156" i="18"/>
  <c r="F156" i="18"/>
  <c r="J156" i="18"/>
  <c r="N156" i="18"/>
  <c r="R156" i="18"/>
  <c r="V156" i="18"/>
  <c r="Z156" i="18"/>
  <c r="G156" i="18"/>
  <c r="K156" i="18"/>
  <c r="O156" i="18"/>
  <c r="S156" i="18"/>
  <c r="W156" i="18"/>
  <c r="AA156" i="18"/>
  <c r="H152" i="18"/>
  <c r="L152" i="18"/>
  <c r="P152" i="18"/>
  <c r="T152" i="18"/>
  <c r="X152" i="18"/>
  <c r="AB152" i="18"/>
  <c r="E152" i="18"/>
  <c r="I152" i="18"/>
  <c r="M152" i="18"/>
  <c r="Q152" i="18"/>
  <c r="U152" i="18"/>
  <c r="Y152" i="18"/>
  <c r="F152" i="18"/>
  <c r="J152" i="18"/>
  <c r="N152" i="18"/>
  <c r="R152" i="18"/>
  <c r="V152" i="18"/>
  <c r="Z152" i="18"/>
  <c r="G152" i="18"/>
  <c r="K152" i="18"/>
  <c r="O152" i="18"/>
  <c r="S152" i="18"/>
  <c r="W152" i="18"/>
  <c r="AA152" i="18"/>
  <c r="H148" i="18"/>
  <c r="L148" i="18"/>
  <c r="P148" i="18"/>
  <c r="T148" i="18"/>
  <c r="X148" i="18"/>
  <c r="AB148" i="18"/>
  <c r="E148" i="18"/>
  <c r="I148" i="18"/>
  <c r="M148" i="18"/>
  <c r="Q148" i="18"/>
  <c r="U148" i="18"/>
  <c r="Y148" i="18"/>
  <c r="F148" i="18"/>
  <c r="J148" i="18"/>
  <c r="N148" i="18"/>
  <c r="R148" i="18"/>
  <c r="V148" i="18"/>
  <c r="Z148" i="18"/>
  <c r="G148" i="18"/>
  <c r="K148" i="18"/>
  <c r="O148" i="18"/>
  <c r="S148" i="18"/>
  <c r="W148" i="18"/>
  <c r="AA148" i="18"/>
  <c r="H144" i="18"/>
  <c r="L144" i="18"/>
  <c r="P144" i="18"/>
  <c r="T144" i="18"/>
  <c r="X144" i="18"/>
  <c r="AB144" i="18"/>
  <c r="E144" i="18"/>
  <c r="I144" i="18"/>
  <c r="M144" i="18"/>
  <c r="Q144" i="18"/>
  <c r="U144" i="18"/>
  <c r="Y144" i="18"/>
  <c r="F144" i="18"/>
  <c r="J144" i="18"/>
  <c r="N144" i="18"/>
  <c r="R144" i="18"/>
  <c r="V144" i="18"/>
  <c r="Z144" i="18"/>
  <c r="G144" i="18"/>
  <c r="K144" i="18"/>
  <c r="O144" i="18"/>
  <c r="S144" i="18"/>
  <c r="W144" i="18"/>
  <c r="AA144" i="18"/>
  <c r="H140" i="18"/>
  <c r="L140" i="18"/>
  <c r="P140" i="18"/>
  <c r="T140" i="18"/>
  <c r="X140" i="18"/>
  <c r="AB140" i="18"/>
  <c r="E140" i="18"/>
  <c r="I140" i="18"/>
  <c r="M140" i="18"/>
  <c r="Q140" i="18"/>
  <c r="U140" i="18"/>
  <c r="Y140" i="18"/>
  <c r="F140" i="18"/>
  <c r="J140" i="18"/>
  <c r="N140" i="18"/>
  <c r="R140" i="18"/>
  <c r="V140" i="18"/>
  <c r="Z140" i="18"/>
  <c r="G140" i="18"/>
  <c r="K140" i="18"/>
  <c r="O140" i="18"/>
  <c r="S140" i="18"/>
  <c r="W140" i="18"/>
  <c r="AA140" i="18"/>
  <c r="H136" i="18"/>
  <c r="L136" i="18"/>
  <c r="P136" i="18"/>
  <c r="T136" i="18"/>
  <c r="X136" i="18"/>
  <c r="AB136" i="18"/>
  <c r="E136" i="18"/>
  <c r="I136" i="18"/>
  <c r="M136" i="18"/>
  <c r="Q136" i="18"/>
  <c r="U136" i="18"/>
  <c r="Y136" i="18"/>
  <c r="F136" i="18"/>
  <c r="J136" i="18"/>
  <c r="N136" i="18"/>
  <c r="R136" i="18"/>
  <c r="V136" i="18"/>
  <c r="Z136" i="18"/>
  <c r="G136" i="18"/>
  <c r="K136" i="18"/>
  <c r="O136" i="18"/>
  <c r="S136" i="18"/>
  <c r="W136" i="18"/>
  <c r="AA136" i="18"/>
  <c r="H132" i="18"/>
  <c r="L132" i="18"/>
  <c r="P132" i="18"/>
  <c r="T132" i="18"/>
  <c r="X132" i="18"/>
  <c r="AB132" i="18"/>
  <c r="E132" i="18"/>
  <c r="I132" i="18"/>
  <c r="M132" i="18"/>
  <c r="Q132" i="18"/>
  <c r="U132" i="18"/>
  <c r="Y132" i="18"/>
  <c r="F132" i="18"/>
  <c r="J132" i="18"/>
  <c r="N132" i="18"/>
  <c r="R132" i="18"/>
  <c r="V132" i="18"/>
  <c r="Z132" i="18"/>
  <c r="G132" i="18"/>
  <c r="K132" i="18"/>
  <c r="O132" i="18"/>
  <c r="S132" i="18"/>
  <c r="W132" i="18"/>
  <c r="AA132" i="18"/>
  <c r="H128" i="18"/>
  <c r="L128" i="18"/>
  <c r="P128" i="18"/>
  <c r="T128" i="18"/>
  <c r="X128" i="18"/>
  <c r="AB128" i="18"/>
  <c r="E128" i="18"/>
  <c r="I128" i="18"/>
  <c r="M128" i="18"/>
  <c r="Q128" i="18"/>
  <c r="U128" i="18"/>
  <c r="Y128" i="18"/>
  <c r="F128" i="18"/>
  <c r="J128" i="18"/>
  <c r="N128" i="18"/>
  <c r="R128" i="18"/>
  <c r="V128" i="18"/>
  <c r="Z128" i="18"/>
  <c r="G128" i="18"/>
  <c r="K128" i="18"/>
  <c r="O128" i="18"/>
  <c r="S128" i="18"/>
  <c r="W128" i="18"/>
  <c r="AA128" i="18"/>
  <c r="H124" i="18"/>
  <c r="L124" i="18"/>
  <c r="P124" i="18"/>
  <c r="T124" i="18"/>
  <c r="X124" i="18"/>
  <c r="AB124" i="18"/>
  <c r="E124" i="18"/>
  <c r="I124" i="18"/>
  <c r="M124" i="18"/>
  <c r="Q124" i="18"/>
  <c r="U124" i="18"/>
  <c r="Y124" i="18"/>
  <c r="F124" i="18"/>
  <c r="J124" i="18"/>
  <c r="N124" i="18"/>
  <c r="R124" i="18"/>
  <c r="V124" i="18"/>
  <c r="Z124" i="18"/>
  <c r="G124" i="18"/>
  <c r="K124" i="18"/>
  <c r="O124" i="18"/>
  <c r="S124" i="18"/>
  <c r="W124" i="18"/>
  <c r="AA124" i="18"/>
  <c r="H120" i="18"/>
  <c r="L120" i="18"/>
  <c r="P120" i="18"/>
  <c r="T120" i="18"/>
  <c r="X120" i="18"/>
  <c r="AB120" i="18"/>
  <c r="E120" i="18"/>
  <c r="I120" i="18"/>
  <c r="M120" i="18"/>
  <c r="Q120" i="18"/>
  <c r="U120" i="18"/>
  <c r="Y120" i="18"/>
  <c r="F120" i="18"/>
  <c r="J120" i="18"/>
  <c r="N120" i="18"/>
  <c r="R120" i="18"/>
  <c r="V120" i="18"/>
  <c r="Z120" i="18"/>
  <c r="G120" i="18"/>
  <c r="K120" i="18"/>
  <c r="O120" i="18"/>
  <c r="S120" i="18"/>
  <c r="W120" i="18"/>
  <c r="AA120" i="18"/>
  <c r="H116" i="18"/>
  <c r="L116" i="18"/>
  <c r="P116" i="18"/>
  <c r="T116" i="18"/>
  <c r="X116" i="18"/>
  <c r="AB116" i="18"/>
  <c r="E116" i="18"/>
  <c r="I116" i="18"/>
  <c r="M116" i="18"/>
  <c r="Q116" i="18"/>
  <c r="U116" i="18"/>
  <c r="Y116" i="18"/>
  <c r="F116" i="18"/>
  <c r="J116" i="18"/>
  <c r="N116" i="18"/>
  <c r="R116" i="18"/>
  <c r="V116" i="18"/>
  <c r="Z116" i="18"/>
  <c r="G116" i="18"/>
  <c r="K116" i="18"/>
  <c r="O116" i="18"/>
  <c r="S116" i="18"/>
  <c r="W116" i="18"/>
  <c r="AA116" i="18"/>
  <c r="E112" i="18"/>
  <c r="I112" i="18"/>
  <c r="M112" i="18"/>
  <c r="Q112" i="18"/>
  <c r="U112" i="18"/>
  <c r="Y112" i="18"/>
  <c r="F112" i="18"/>
  <c r="J112" i="18"/>
  <c r="N112" i="18"/>
  <c r="R112" i="18"/>
  <c r="V112" i="18"/>
  <c r="Z112" i="18"/>
  <c r="H112" i="18"/>
  <c r="P112" i="18"/>
  <c r="X112" i="18"/>
  <c r="K112" i="18"/>
  <c r="S112" i="18"/>
  <c r="AA112" i="18"/>
  <c r="L112" i="18"/>
  <c r="T112" i="18"/>
  <c r="AB112" i="18"/>
  <c r="G112" i="18"/>
  <c r="O112" i="18"/>
  <c r="W112" i="18"/>
  <c r="E108" i="18"/>
  <c r="I108" i="18"/>
  <c r="M108" i="18"/>
  <c r="Q108" i="18"/>
  <c r="U108" i="18"/>
  <c r="Y108" i="18"/>
  <c r="F108" i="18"/>
  <c r="J108" i="18"/>
  <c r="N108" i="18"/>
  <c r="R108" i="18"/>
  <c r="V108" i="18"/>
  <c r="Z108" i="18"/>
  <c r="H108" i="18"/>
  <c r="P108" i="18"/>
  <c r="X108" i="18"/>
  <c r="K108" i="18"/>
  <c r="S108" i="18"/>
  <c r="AA108" i="18"/>
  <c r="L108" i="18"/>
  <c r="T108" i="18"/>
  <c r="AB108" i="18"/>
  <c r="G108" i="18"/>
  <c r="O108" i="18"/>
  <c r="W108" i="18"/>
  <c r="E104" i="18"/>
  <c r="I104" i="18"/>
  <c r="M104" i="18"/>
  <c r="Q104" i="18"/>
  <c r="U104" i="18"/>
  <c r="Y104" i="18"/>
  <c r="F104" i="18"/>
  <c r="J104" i="18"/>
  <c r="N104" i="18"/>
  <c r="R104" i="18"/>
  <c r="V104" i="18"/>
  <c r="Z104" i="18"/>
  <c r="H104" i="18"/>
  <c r="P104" i="18"/>
  <c r="X104" i="18"/>
  <c r="K104" i="18"/>
  <c r="S104" i="18"/>
  <c r="AA104" i="18"/>
  <c r="L104" i="18"/>
  <c r="T104" i="18"/>
  <c r="AB104" i="18"/>
  <c r="G104" i="18"/>
  <c r="O104" i="18"/>
  <c r="W104" i="18"/>
  <c r="H100" i="18"/>
  <c r="L100" i="18"/>
  <c r="P100" i="18"/>
  <c r="T100" i="18"/>
  <c r="E100" i="18"/>
  <c r="I100" i="18"/>
  <c r="M100" i="18"/>
  <c r="Q100" i="18"/>
  <c r="U100" i="18"/>
  <c r="Y100" i="18"/>
  <c r="F100" i="18"/>
  <c r="J100" i="18"/>
  <c r="N100" i="18"/>
  <c r="R100" i="18"/>
  <c r="V100" i="18"/>
  <c r="Z100" i="18"/>
  <c r="K100" i="18"/>
  <c r="X100" i="18"/>
  <c r="O100" i="18"/>
  <c r="AA100" i="18"/>
  <c r="S100" i="18"/>
  <c r="AB100" i="18"/>
  <c r="G100" i="18"/>
  <c r="W100" i="18"/>
  <c r="H96" i="18"/>
  <c r="L96" i="18"/>
  <c r="P96" i="18"/>
  <c r="T96" i="18"/>
  <c r="X96" i="18"/>
  <c r="AB96" i="18"/>
  <c r="E96" i="18"/>
  <c r="I96" i="18"/>
  <c r="M96" i="18"/>
  <c r="Q96" i="18"/>
  <c r="U96" i="18"/>
  <c r="Y96" i="18"/>
  <c r="F96" i="18"/>
  <c r="J96" i="18"/>
  <c r="N96" i="18"/>
  <c r="R96" i="18"/>
  <c r="V96" i="18"/>
  <c r="Z96" i="18"/>
  <c r="K96" i="18"/>
  <c r="AA96" i="18"/>
  <c r="O96" i="18"/>
  <c r="S96" i="18"/>
  <c r="G96" i="18"/>
  <c r="W96" i="18"/>
  <c r="G92" i="18"/>
  <c r="K92" i="18"/>
  <c r="O92" i="18"/>
  <c r="S92" i="18"/>
  <c r="W92" i="18"/>
  <c r="AA92" i="18"/>
  <c r="H92" i="18"/>
  <c r="L92" i="18"/>
  <c r="P92" i="18"/>
  <c r="T92" i="18"/>
  <c r="X92" i="18"/>
  <c r="AB92" i="18"/>
  <c r="E92" i="18"/>
  <c r="I92" i="18"/>
  <c r="M92" i="18"/>
  <c r="Q92" i="18"/>
  <c r="U92" i="18"/>
  <c r="Y92" i="18"/>
  <c r="F92" i="18"/>
  <c r="J92" i="18"/>
  <c r="N92" i="18"/>
  <c r="R92" i="18"/>
  <c r="V92" i="18"/>
  <c r="Z92" i="18"/>
  <c r="G88" i="18"/>
  <c r="K88" i="18"/>
  <c r="O88" i="18"/>
  <c r="S88" i="18"/>
  <c r="W88" i="18"/>
  <c r="AA88" i="18"/>
  <c r="H88" i="18"/>
  <c r="L88" i="18"/>
  <c r="P88" i="18"/>
  <c r="T88" i="18"/>
  <c r="X88" i="18"/>
  <c r="AB88" i="18"/>
  <c r="E88" i="18"/>
  <c r="I88" i="18"/>
  <c r="M88" i="18"/>
  <c r="Q88" i="18"/>
  <c r="U88" i="18"/>
  <c r="Y88" i="18"/>
  <c r="F88" i="18"/>
  <c r="J88" i="18"/>
  <c r="N88" i="18"/>
  <c r="R88" i="18"/>
  <c r="V88" i="18"/>
  <c r="Z88" i="18"/>
  <c r="F84" i="18"/>
  <c r="J84" i="18"/>
  <c r="N84" i="18"/>
  <c r="R84" i="18"/>
  <c r="V84" i="18"/>
  <c r="Z84" i="18"/>
  <c r="G84" i="18"/>
  <c r="K84" i="18"/>
  <c r="O84" i="18"/>
  <c r="S84" i="18"/>
  <c r="W84" i="18"/>
  <c r="AA84" i="18"/>
  <c r="H84" i="18"/>
  <c r="L84" i="18"/>
  <c r="P84" i="18"/>
  <c r="T84" i="18"/>
  <c r="X84" i="18"/>
  <c r="AB84" i="18"/>
  <c r="E84" i="18"/>
  <c r="I84" i="18"/>
  <c r="M84" i="18"/>
  <c r="Q84" i="18"/>
  <c r="U84" i="18"/>
  <c r="Y84" i="18"/>
  <c r="F80" i="18"/>
  <c r="J80" i="18"/>
  <c r="N80" i="18"/>
  <c r="R80" i="18"/>
  <c r="V80" i="18"/>
  <c r="Z80" i="18"/>
  <c r="G80" i="18"/>
  <c r="K80" i="18"/>
  <c r="O80" i="18"/>
  <c r="S80" i="18"/>
  <c r="W80" i="18"/>
  <c r="AA80" i="18"/>
  <c r="H80" i="18"/>
  <c r="L80" i="18"/>
  <c r="P80" i="18"/>
  <c r="T80" i="18"/>
  <c r="X80" i="18"/>
  <c r="AB80" i="18"/>
  <c r="E80" i="18"/>
  <c r="I80" i="18"/>
  <c r="M80" i="18"/>
  <c r="Q80" i="18"/>
  <c r="U80" i="18"/>
  <c r="Y80" i="18"/>
  <c r="F76" i="18"/>
  <c r="J76" i="18"/>
  <c r="N76" i="18"/>
  <c r="R76" i="18"/>
  <c r="V76" i="18"/>
  <c r="Z76" i="18"/>
  <c r="G76" i="18"/>
  <c r="K76" i="18"/>
  <c r="O76" i="18"/>
  <c r="S76" i="18"/>
  <c r="W76" i="18"/>
  <c r="AA76" i="18"/>
  <c r="H76" i="18"/>
  <c r="L76" i="18"/>
  <c r="P76" i="18"/>
  <c r="T76" i="18"/>
  <c r="X76" i="18"/>
  <c r="AB76" i="18"/>
  <c r="E76" i="18"/>
  <c r="I76" i="18"/>
  <c r="M76" i="18"/>
  <c r="Q76" i="18"/>
  <c r="U76" i="18"/>
  <c r="Y76" i="18"/>
  <c r="F72" i="18"/>
  <c r="J72" i="18"/>
  <c r="N72" i="18"/>
  <c r="R72" i="18"/>
  <c r="V72" i="18"/>
  <c r="Z72" i="18"/>
  <c r="G72" i="18"/>
  <c r="K72" i="18"/>
  <c r="O72" i="18"/>
  <c r="S72" i="18"/>
  <c r="W72" i="18"/>
  <c r="AA72" i="18"/>
  <c r="H72" i="18"/>
  <c r="L72" i="18"/>
  <c r="P72" i="18"/>
  <c r="T72" i="18"/>
  <c r="X72" i="18"/>
  <c r="AB72" i="18"/>
  <c r="E72" i="18"/>
  <c r="I72" i="18"/>
  <c r="M72" i="18"/>
  <c r="Q72" i="18"/>
  <c r="U72" i="18"/>
  <c r="Y72" i="18"/>
  <c r="F68" i="18"/>
  <c r="J68" i="18"/>
  <c r="N68" i="18"/>
  <c r="R68" i="18"/>
  <c r="V68" i="18"/>
  <c r="Z68" i="18"/>
  <c r="G68" i="18"/>
  <c r="K68" i="18"/>
  <c r="O68" i="18"/>
  <c r="S68" i="18"/>
  <c r="W68" i="18"/>
  <c r="AA68" i="18"/>
  <c r="H68" i="18"/>
  <c r="L68" i="18"/>
  <c r="P68" i="18"/>
  <c r="T68" i="18"/>
  <c r="X68" i="18"/>
  <c r="AB68" i="18"/>
  <c r="E68" i="18"/>
  <c r="I68" i="18"/>
  <c r="M68" i="18"/>
  <c r="Q68" i="18"/>
  <c r="U68" i="18"/>
  <c r="Y68" i="18"/>
  <c r="F64" i="18"/>
  <c r="J64" i="18"/>
  <c r="N64" i="18"/>
  <c r="R64" i="18"/>
  <c r="V64" i="18"/>
  <c r="Z64" i="18"/>
  <c r="G64" i="18"/>
  <c r="K64" i="18"/>
  <c r="O64" i="18"/>
  <c r="S64" i="18"/>
  <c r="W64" i="18"/>
  <c r="AA64" i="18"/>
  <c r="H64" i="18"/>
  <c r="L64" i="18"/>
  <c r="P64" i="18"/>
  <c r="T64" i="18"/>
  <c r="X64" i="18"/>
  <c r="AB64" i="18"/>
  <c r="E64" i="18"/>
  <c r="I64" i="18"/>
  <c r="M64" i="18"/>
  <c r="Q64" i="18"/>
  <c r="U64" i="18"/>
  <c r="Y64" i="18"/>
  <c r="G60" i="18"/>
  <c r="K60" i="18"/>
  <c r="O60" i="18"/>
  <c r="H60" i="18"/>
  <c r="L60" i="18"/>
  <c r="P60" i="18"/>
  <c r="T60" i="18"/>
  <c r="X60" i="18"/>
  <c r="AB60" i="18"/>
  <c r="J60" i="18"/>
  <c r="R60" i="18"/>
  <c r="W60" i="18"/>
  <c r="E60" i="18"/>
  <c r="M60" i="18"/>
  <c r="S60" i="18"/>
  <c r="Y60" i="18"/>
  <c r="F60" i="18"/>
  <c r="N60" i="18"/>
  <c r="U60" i="18"/>
  <c r="Z60" i="18"/>
  <c r="I60" i="18"/>
  <c r="Q60" i="18"/>
  <c r="V60" i="18"/>
  <c r="AA60" i="18"/>
  <c r="E56" i="18"/>
  <c r="I56" i="18"/>
  <c r="M56" i="18"/>
  <c r="Q56" i="18"/>
  <c r="U56" i="18"/>
  <c r="Y56" i="18"/>
  <c r="F56" i="18"/>
  <c r="J56" i="18"/>
  <c r="N56" i="18"/>
  <c r="R56" i="18"/>
  <c r="V56" i="18"/>
  <c r="Z56" i="18"/>
  <c r="G56" i="18"/>
  <c r="K56" i="18"/>
  <c r="O56" i="18"/>
  <c r="S56" i="18"/>
  <c r="W56" i="18"/>
  <c r="AA56" i="18"/>
  <c r="H56" i="18"/>
  <c r="L56" i="18"/>
  <c r="P56" i="18"/>
  <c r="T56" i="18"/>
  <c r="X56" i="18"/>
  <c r="AB56" i="18"/>
  <c r="E52" i="18"/>
  <c r="I52" i="18"/>
  <c r="M52" i="18"/>
  <c r="Q52" i="18"/>
  <c r="U52" i="18"/>
  <c r="Y52" i="18"/>
  <c r="F52" i="18"/>
  <c r="J52" i="18"/>
  <c r="N52" i="18"/>
  <c r="R52" i="18"/>
  <c r="V52" i="18"/>
  <c r="Z52" i="18"/>
  <c r="G52" i="18"/>
  <c r="K52" i="18"/>
  <c r="O52" i="18"/>
  <c r="S52" i="18"/>
  <c r="W52" i="18"/>
  <c r="AA52" i="18"/>
  <c r="H52" i="18"/>
  <c r="L52" i="18"/>
  <c r="P52" i="18"/>
  <c r="T52" i="18"/>
  <c r="X52" i="18"/>
  <c r="AB52" i="18"/>
  <c r="E48" i="18"/>
  <c r="I48" i="18"/>
  <c r="M48" i="18"/>
  <c r="Q48" i="18"/>
  <c r="U48" i="18"/>
  <c r="Y48" i="18"/>
  <c r="F48" i="18"/>
  <c r="J48" i="18"/>
  <c r="N48" i="18"/>
  <c r="R48" i="18"/>
  <c r="V48" i="18"/>
  <c r="Z48" i="18"/>
  <c r="G48" i="18"/>
  <c r="K48" i="18"/>
  <c r="O48" i="18"/>
  <c r="S48" i="18"/>
  <c r="W48" i="18"/>
  <c r="AA48" i="18"/>
  <c r="H48" i="18"/>
  <c r="L48" i="18"/>
  <c r="P48" i="18"/>
  <c r="T48" i="18"/>
  <c r="X48" i="18"/>
  <c r="AB48" i="18"/>
  <c r="E44" i="18"/>
  <c r="I44" i="18"/>
  <c r="M44" i="18"/>
  <c r="Q44" i="18"/>
  <c r="U44" i="18"/>
  <c r="Y44" i="18"/>
  <c r="F44" i="18"/>
  <c r="J44" i="18"/>
  <c r="N44" i="18"/>
  <c r="R44" i="18"/>
  <c r="V44" i="18"/>
  <c r="Z44" i="18"/>
  <c r="G44" i="18"/>
  <c r="K44" i="18"/>
  <c r="O44" i="18"/>
  <c r="S44" i="18"/>
  <c r="W44" i="18"/>
  <c r="AA44" i="18"/>
  <c r="H44" i="18"/>
  <c r="L44" i="18"/>
  <c r="P44" i="18"/>
  <c r="T44" i="18"/>
  <c r="X44" i="18"/>
  <c r="AB44" i="18"/>
  <c r="H40" i="18"/>
  <c r="L40" i="18"/>
  <c r="P40" i="18"/>
  <c r="T40" i="18"/>
  <c r="X40" i="18"/>
  <c r="AB40" i="18"/>
  <c r="E40" i="18"/>
  <c r="I40" i="18"/>
  <c r="M40" i="18"/>
  <c r="Q40" i="18"/>
  <c r="U40" i="18"/>
  <c r="Y40" i="18"/>
  <c r="F40" i="18"/>
  <c r="J40" i="18"/>
  <c r="N40" i="18"/>
  <c r="R40" i="18"/>
  <c r="V40" i="18"/>
  <c r="Z40" i="18"/>
  <c r="G40" i="18"/>
  <c r="K40" i="18"/>
  <c r="O40" i="18"/>
  <c r="S40" i="18"/>
  <c r="W40" i="18"/>
  <c r="AA40" i="18"/>
  <c r="H36" i="18"/>
  <c r="L36" i="18"/>
  <c r="P36" i="18"/>
  <c r="T36" i="18"/>
  <c r="X36" i="18"/>
  <c r="AB36" i="18"/>
  <c r="E36" i="18"/>
  <c r="I36" i="18"/>
  <c r="M36" i="18"/>
  <c r="Q36" i="18"/>
  <c r="U36" i="18"/>
  <c r="Y36" i="18"/>
  <c r="F36" i="18"/>
  <c r="J36" i="18"/>
  <c r="N36" i="18"/>
  <c r="R36" i="18"/>
  <c r="V36" i="18"/>
  <c r="Z36" i="18"/>
  <c r="G36" i="18"/>
  <c r="K36" i="18"/>
  <c r="O36" i="18"/>
  <c r="S36" i="18"/>
  <c r="W36" i="18"/>
  <c r="AA36" i="18"/>
  <c r="H32" i="18"/>
  <c r="L32" i="18"/>
  <c r="P32" i="18"/>
  <c r="T32" i="18"/>
  <c r="X32" i="18"/>
  <c r="AB32" i="18"/>
  <c r="E32" i="18"/>
  <c r="I32" i="18"/>
  <c r="M32" i="18"/>
  <c r="Q32" i="18"/>
  <c r="U32" i="18"/>
  <c r="Y32" i="18"/>
  <c r="F32" i="18"/>
  <c r="J32" i="18"/>
  <c r="N32" i="18"/>
  <c r="R32" i="18"/>
  <c r="V32" i="18"/>
  <c r="Z32" i="18"/>
  <c r="G32" i="18"/>
  <c r="K32" i="18"/>
  <c r="O32" i="18"/>
  <c r="S32" i="18"/>
  <c r="W32" i="18"/>
  <c r="AA32" i="18"/>
  <c r="E28" i="18"/>
  <c r="I28" i="18"/>
  <c r="M28" i="18"/>
  <c r="F28" i="18"/>
  <c r="G28" i="18"/>
  <c r="K28" i="18"/>
  <c r="O28" i="18"/>
  <c r="S28" i="18"/>
  <c r="W28" i="18"/>
  <c r="AA28" i="18"/>
  <c r="H28" i="18"/>
  <c r="L28" i="18"/>
  <c r="P28" i="18"/>
  <c r="T28" i="18"/>
  <c r="X28" i="18"/>
  <c r="AB28" i="18"/>
  <c r="J28" i="18"/>
  <c r="U28" i="18"/>
  <c r="N28" i="18"/>
  <c r="V28" i="18"/>
  <c r="Q28" i="18"/>
  <c r="Y28" i="18"/>
  <c r="R28" i="18"/>
  <c r="Z28" i="18"/>
  <c r="E24" i="18"/>
  <c r="I24" i="18"/>
  <c r="M24" i="18"/>
  <c r="Q24" i="18"/>
  <c r="U24" i="18"/>
  <c r="Y24" i="18"/>
  <c r="F24" i="18"/>
  <c r="J24" i="18"/>
  <c r="N24" i="18"/>
  <c r="R24" i="18"/>
  <c r="V24" i="18"/>
  <c r="Z24" i="18"/>
  <c r="G24" i="18"/>
  <c r="K24" i="18"/>
  <c r="O24" i="18"/>
  <c r="S24" i="18"/>
  <c r="W24" i="18"/>
  <c r="AA24" i="18"/>
  <c r="H24" i="18"/>
  <c r="L24" i="18"/>
  <c r="P24" i="18"/>
  <c r="T24" i="18"/>
  <c r="X24" i="18"/>
  <c r="AB24" i="18"/>
  <c r="E20" i="18"/>
  <c r="I20" i="18"/>
  <c r="M20" i="18"/>
  <c r="Q20" i="18"/>
  <c r="U20" i="18"/>
  <c r="Y20" i="18"/>
  <c r="F20" i="18"/>
  <c r="J20" i="18"/>
  <c r="N20" i="18"/>
  <c r="R20" i="18"/>
  <c r="V20" i="18"/>
  <c r="Z20" i="18"/>
  <c r="G20" i="18"/>
  <c r="K20" i="18"/>
  <c r="O20" i="18"/>
  <c r="S20" i="18"/>
  <c r="W20" i="18"/>
  <c r="AA20" i="18"/>
  <c r="H20" i="18"/>
  <c r="L20" i="18"/>
  <c r="P20" i="18"/>
  <c r="T20" i="18"/>
  <c r="X20" i="18"/>
  <c r="AB20" i="18"/>
  <c r="E16" i="18"/>
  <c r="F16" i="18"/>
  <c r="G16" i="18"/>
  <c r="K16" i="18"/>
  <c r="O16" i="18"/>
  <c r="S16" i="18"/>
  <c r="W16" i="18"/>
  <c r="AA16" i="18"/>
  <c r="H16" i="18"/>
  <c r="L16" i="18"/>
  <c r="P16" i="18"/>
  <c r="T16" i="18"/>
  <c r="X16" i="18"/>
  <c r="AB16" i="18"/>
  <c r="I16" i="18"/>
  <c r="Q16" i="18"/>
  <c r="Y16" i="18"/>
  <c r="J16" i="18"/>
  <c r="R16" i="18"/>
  <c r="Z16" i="18"/>
  <c r="M16" i="18"/>
  <c r="U16" i="18"/>
  <c r="N16" i="18"/>
  <c r="V16" i="18"/>
  <c r="E12" i="18"/>
  <c r="I12" i="18"/>
  <c r="M12" i="18"/>
  <c r="Q12" i="18"/>
  <c r="U12" i="18"/>
  <c r="Y12" i="18"/>
  <c r="F12" i="18"/>
  <c r="J12" i="18"/>
  <c r="N12" i="18"/>
  <c r="R12" i="18"/>
  <c r="V12" i="18"/>
  <c r="Z12" i="18"/>
  <c r="G12" i="18"/>
  <c r="K12" i="18"/>
  <c r="O12" i="18"/>
  <c r="S12" i="18"/>
  <c r="W12" i="18"/>
  <c r="AA12" i="18"/>
  <c r="H12" i="18"/>
  <c r="L12" i="18"/>
  <c r="P12" i="18"/>
  <c r="T12" i="18"/>
  <c r="X12" i="18"/>
  <c r="AB12" i="18"/>
  <c r="E8" i="18"/>
  <c r="I8" i="18"/>
  <c r="M8" i="18"/>
  <c r="Q8" i="18"/>
  <c r="U8" i="18"/>
  <c r="Y8" i="18"/>
  <c r="F8" i="18"/>
  <c r="J8" i="18"/>
  <c r="N8" i="18"/>
  <c r="R8" i="18"/>
  <c r="V8" i="18"/>
  <c r="Z8" i="18"/>
  <c r="G8" i="18"/>
  <c r="K8" i="18"/>
  <c r="O8" i="18"/>
  <c r="S8" i="18"/>
  <c r="W8" i="18"/>
  <c r="AA8" i="18"/>
  <c r="H8" i="18"/>
  <c r="L8" i="18"/>
  <c r="P8" i="18"/>
  <c r="T8" i="18"/>
  <c r="X8" i="18"/>
  <c r="AB8" i="18"/>
  <c r="E4" i="18"/>
  <c r="I4" i="18"/>
  <c r="M4" i="18"/>
  <c r="Q4" i="18"/>
  <c r="U4" i="18"/>
  <c r="Y4" i="18"/>
  <c r="F4" i="18"/>
  <c r="J4" i="18"/>
  <c r="N4" i="18"/>
  <c r="R4" i="18"/>
  <c r="V4" i="18"/>
  <c r="Z4" i="18"/>
  <c r="G4" i="18"/>
  <c r="K4" i="18"/>
  <c r="O4" i="18"/>
  <c r="S4" i="18"/>
  <c r="W4" i="18"/>
  <c r="AA4" i="18"/>
  <c r="H4" i="18"/>
  <c r="L4" i="18"/>
  <c r="P4" i="18"/>
  <c r="T4" i="18"/>
  <c r="X4" i="18"/>
  <c r="AB4" i="18"/>
  <c r="O949" i="18"/>
  <c r="H949" i="18"/>
  <c r="L949" i="18"/>
  <c r="P949" i="18"/>
  <c r="T949" i="18"/>
  <c r="X949" i="18"/>
  <c r="AB949" i="18"/>
  <c r="F949" i="18"/>
  <c r="N949" i="18"/>
  <c r="Z949" i="18"/>
  <c r="K949" i="18"/>
  <c r="W949" i="18"/>
  <c r="E949" i="18"/>
  <c r="I949" i="18"/>
  <c r="M949" i="18"/>
  <c r="Q949" i="18"/>
  <c r="U949" i="18"/>
  <c r="Y949" i="18"/>
  <c r="J949" i="18"/>
  <c r="R949" i="18"/>
  <c r="G949" i="18"/>
  <c r="S949" i="18"/>
  <c r="V949" i="18"/>
  <c r="AA949" i="18"/>
  <c r="G945" i="18"/>
  <c r="H945" i="18"/>
  <c r="L945" i="18"/>
  <c r="P945" i="18"/>
  <c r="T945" i="18"/>
  <c r="X945" i="18"/>
  <c r="AB945" i="18"/>
  <c r="J945" i="18"/>
  <c r="V945" i="18"/>
  <c r="K945" i="18"/>
  <c r="S945" i="18"/>
  <c r="E945" i="18"/>
  <c r="I945" i="18"/>
  <c r="M945" i="18"/>
  <c r="Q945" i="18"/>
  <c r="U945" i="18"/>
  <c r="Y945" i="18"/>
  <c r="F945" i="18"/>
  <c r="N945" i="18"/>
  <c r="Z945" i="18"/>
  <c r="O945" i="18"/>
  <c r="AA945" i="18"/>
  <c r="R945" i="18"/>
  <c r="W945" i="18"/>
  <c r="S941" i="18"/>
  <c r="H941" i="18"/>
  <c r="L941" i="18"/>
  <c r="P941" i="18"/>
  <c r="T941" i="18"/>
  <c r="X941" i="18"/>
  <c r="AB941" i="18"/>
  <c r="J941" i="18"/>
  <c r="K941" i="18"/>
  <c r="AA941" i="18"/>
  <c r="E941" i="18"/>
  <c r="I941" i="18"/>
  <c r="M941" i="18"/>
  <c r="Q941" i="18"/>
  <c r="U941" i="18"/>
  <c r="Y941" i="18"/>
  <c r="F941" i="18"/>
  <c r="R941" i="18"/>
  <c r="V941" i="18"/>
  <c r="G941" i="18"/>
  <c r="W941" i="18"/>
  <c r="N941" i="18"/>
  <c r="Z941" i="18"/>
  <c r="O941" i="18"/>
  <c r="O937" i="18"/>
  <c r="W937" i="18"/>
  <c r="H937" i="18"/>
  <c r="L937" i="18"/>
  <c r="P937" i="18"/>
  <c r="T937" i="18"/>
  <c r="X937" i="18"/>
  <c r="AB937" i="18"/>
  <c r="G937" i="18"/>
  <c r="AA937" i="18"/>
  <c r="E937" i="18"/>
  <c r="I937" i="18"/>
  <c r="M937" i="18"/>
  <c r="Q937" i="18"/>
  <c r="U937" i="18"/>
  <c r="Y937" i="18"/>
  <c r="S937" i="18"/>
  <c r="F937" i="18"/>
  <c r="J937" i="18"/>
  <c r="N937" i="18"/>
  <c r="R937" i="18"/>
  <c r="V937" i="18"/>
  <c r="Z937" i="18"/>
  <c r="K937" i="18"/>
  <c r="G933" i="18"/>
  <c r="K933" i="18"/>
  <c r="O933" i="18"/>
  <c r="S933" i="18"/>
  <c r="W933" i="18"/>
  <c r="AA933" i="18"/>
  <c r="H933" i="18"/>
  <c r="L933" i="18"/>
  <c r="P933" i="18"/>
  <c r="T933" i="18"/>
  <c r="X933" i="18"/>
  <c r="AB933" i="18"/>
  <c r="E933" i="18"/>
  <c r="I933" i="18"/>
  <c r="M933" i="18"/>
  <c r="Q933" i="18"/>
  <c r="U933" i="18"/>
  <c r="Y933" i="18"/>
  <c r="F933" i="18"/>
  <c r="J933" i="18"/>
  <c r="N933" i="18"/>
  <c r="R933" i="18"/>
  <c r="V933" i="18"/>
  <c r="Z933" i="18"/>
  <c r="G929" i="18"/>
  <c r="K929" i="18"/>
  <c r="O929" i="18"/>
  <c r="S929" i="18"/>
  <c r="W929" i="18"/>
  <c r="AA929" i="18"/>
  <c r="H929" i="18"/>
  <c r="L929" i="18"/>
  <c r="P929" i="18"/>
  <c r="T929" i="18"/>
  <c r="X929" i="18"/>
  <c r="AB929" i="18"/>
  <c r="E929" i="18"/>
  <c r="I929" i="18"/>
  <c r="M929" i="18"/>
  <c r="Q929" i="18"/>
  <c r="U929" i="18"/>
  <c r="Y929" i="18"/>
  <c r="F929" i="18"/>
  <c r="J929" i="18"/>
  <c r="N929" i="18"/>
  <c r="R929" i="18"/>
  <c r="V929" i="18"/>
  <c r="Z929" i="18"/>
  <c r="G925" i="18"/>
  <c r="K925" i="18"/>
  <c r="O925" i="18"/>
  <c r="S925" i="18"/>
  <c r="W925" i="18"/>
  <c r="AA925" i="18"/>
  <c r="H925" i="18"/>
  <c r="L925" i="18"/>
  <c r="P925" i="18"/>
  <c r="T925" i="18"/>
  <c r="X925" i="18"/>
  <c r="AB925" i="18"/>
  <c r="E925" i="18"/>
  <c r="I925" i="18"/>
  <c r="M925" i="18"/>
  <c r="Q925" i="18"/>
  <c r="U925" i="18"/>
  <c r="Y925" i="18"/>
  <c r="F925" i="18"/>
  <c r="J925" i="18"/>
  <c r="N925" i="18"/>
  <c r="R925" i="18"/>
  <c r="V925" i="18"/>
  <c r="Z925" i="18"/>
  <c r="G921" i="18"/>
  <c r="K921" i="18"/>
  <c r="O921" i="18"/>
  <c r="S921" i="18"/>
  <c r="W921" i="18"/>
  <c r="AA921" i="18"/>
  <c r="H921" i="18"/>
  <c r="L921" i="18"/>
  <c r="P921" i="18"/>
  <c r="T921" i="18"/>
  <c r="X921" i="18"/>
  <c r="AB921" i="18"/>
  <c r="E921" i="18"/>
  <c r="I921" i="18"/>
  <c r="M921" i="18"/>
  <c r="Q921" i="18"/>
  <c r="U921" i="18"/>
  <c r="Y921" i="18"/>
  <c r="F921" i="18"/>
  <c r="J921" i="18"/>
  <c r="N921" i="18"/>
  <c r="R921" i="18"/>
  <c r="V921" i="18"/>
  <c r="Z921" i="18"/>
  <c r="G917" i="18"/>
  <c r="K917" i="18"/>
  <c r="O917" i="18"/>
  <c r="S917" i="18"/>
  <c r="W917" i="18"/>
  <c r="AA917" i="18"/>
  <c r="H917" i="18"/>
  <c r="L917" i="18"/>
  <c r="P917" i="18"/>
  <c r="T917" i="18"/>
  <c r="X917" i="18"/>
  <c r="AB917" i="18"/>
  <c r="E917" i="18"/>
  <c r="I917" i="18"/>
  <c r="M917" i="18"/>
  <c r="Q917" i="18"/>
  <c r="U917" i="18"/>
  <c r="Y917" i="18"/>
  <c r="F917" i="18"/>
  <c r="J917" i="18"/>
  <c r="N917" i="18"/>
  <c r="R917" i="18"/>
  <c r="V917" i="18"/>
  <c r="Z917" i="18"/>
  <c r="G913" i="18"/>
  <c r="K913" i="18"/>
  <c r="O913" i="18"/>
  <c r="S913" i="18"/>
  <c r="W913" i="18"/>
  <c r="AA913" i="18"/>
  <c r="H913" i="18"/>
  <c r="L913" i="18"/>
  <c r="P913" i="18"/>
  <c r="T913" i="18"/>
  <c r="X913" i="18"/>
  <c r="AB913" i="18"/>
  <c r="E913" i="18"/>
  <c r="I913" i="18"/>
  <c r="M913" i="18"/>
  <c r="Q913" i="18"/>
  <c r="U913" i="18"/>
  <c r="Y913" i="18"/>
  <c r="F913" i="18"/>
  <c r="J913" i="18"/>
  <c r="N913" i="18"/>
  <c r="R913" i="18"/>
  <c r="V913" i="18"/>
  <c r="Z913" i="18"/>
  <c r="G909" i="18"/>
  <c r="K909" i="18"/>
  <c r="O909" i="18"/>
  <c r="S909" i="18"/>
  <c r="W909" i="18"/>
  <c r="AA909" i="18"/>
  <c r="H909" i="18"/>
  <c r="L909" i="18"/>
  <c r="P909" i="18"/>
  <c r="T909" i="18"/>
  <c r="X909" i="18"/>
  <c r="AB909" i="18"/>
  <c r="E909" i="18"/>
  <c r="I909" i="18"/>
  <c r="M909" i="18"/>
  <c r="Q909" i="18"/>
  <c r="U909" i="18"/>
  <c r="Y909" i="18"/>
  <c r="F909" i="18"/>
  <c r="J909" i="18"/>
  <c r="N909" i="18"/>
  <c r="R909" i="18"/>
  <c r="V909" i="18"/>
  <c r="Z909" i="18"/>
  <c r="G905" i="18"/>
  <c r="K905" i="18"/>
  <c r="O905" i="18"/>
  <c r="S905" i="18"/>
  <c r="W905" i="18"/>
  <c r="AA905" i="18"/>
  <c r="H905" i="18"/>
  <c r="L905" i="18"/>
  <c r="P905" i="18"/>
  <c r="T905" i="18"/>
  <c r="X905" i="18"/>
  <c r="AB905" i="18"/>
  <c r="E905" i="18"/>
  <c r="I905" i="18"/>
  <c r="M905" i="18"/>
  <c r="Q905" i="18"/>
  <c r="U905" i="18"/>
  <c r="Y905" i="18"/>
  <c r="F905" i="18"/>
  <c r="J905" i="18"/>
  <c r="N905" i="18"/>
  <c r="R905" i="18"/>
  <c r="V905" i="18"/>
  <c r="Z905" i="18"/>
  <c r="G901" i="18"/>
  <c r="K901" i="18"/>
  <c r="O901" i="18"/>
  <c r="S901" i="18"/>
  <c r="W901" i="18"/>
  <c r="AA901" i="18"/>
  <c r="H901" i="18"/>
  <c r="L901" i="18"/>
  <c r="P901" i="18"/>
  <c r="T901" i="18"/>
  <c r="X901" i="18"/>
  <c r="AB901" i="18"/>
  <c r="E901" i="18"/>
  <c r="I901" i="18"/>
  <c r="M901" i="18"/>
  <c r="Q901" i="18"/>
  <c r="U901" i="18"/>
  <c r="Y901" i="18"/>
  <c r="F901" i="18"/>
  <c r="J901" i="18"/>
  <c r="N901" i="18"/>
  <c r="R901" i="18"/>
  <c r="V901" i="18"/>
  <c r="Z901" i="18"/>
  <c r="G897" i="18"/>
  <c r="K897" i="18"/>
  <c r="O897" i="18"/>
  <c r="S897" i="18"/>
  <c r="W897" i="18"/>
  <c r="AA897" i="18"/>
  <c r="H897" i="18"/>
  <c r="L897" i="18"/>
  <c r="P897" i="18"/>
  <c r="T897" i="18"/>
  <c r="X897" i="18"/>
  <c r="AB897" i="18"/>
  <c r="E897" i="18"/>
  <c r="I897" i="18"/>
  <c r="M897" i="18"/>
  <c r="Q897" i="18"/>
  <c r="U897" i="18"/>
  <c r="Y897" i="18"/>
  <c r="F897" i="18"/>
  <c r="J897" i="18"/>
  <c r="N897" i="18"/>
  <c r="R897" i="18"/>
  <c r="V897" i="18"/>
  <c r="Z897" i="18"/>
  <c r="G893" i="18"/>
  <c r="K893" i="18"/>
  <c r="O893" i="18"/>
  <c r="S893" i="18"/>
  <c r="W893" i="18"/>
  <c r="AA893" i="18"/>
  <c r="H893" i="18"/>
  <c r="L893" i="18"/>
  <c r="P893" i="18"/>
  <c r="T893" i="18"/>
  <c r="X893" i="18"/>
  <c r="AB893" i="18"/>
  <c r="E893" i="18"/>
  <c r="I893" i="18"/>
  <c r="M893" i="18"/>
  <c r="Q893" i="18"/>
  <c r="U893" i="18"/>
  <c r="Y893" i="18"/>
  <c r="F893" i="18"/>
  <c r="J893" i="18"/>
  <c r="N893" i="18"/>
  <c r="R893" i="18"/>
  <c r="V893" i="18"/>
  <c r="Z893" i="18"/>
  <c r="G889" i="18"/>
  <c r="K889" i="18"/>
  <c r="O889" i="18"/>
  <c r="S889" i="18"/>
  <c r="W889" i="18"/>
  <c r="AA889" i="18"/>
  <c r="H889" i="18"/>
  <c r="L889" i="18"/>
  <c r="P889" i="18"/>
  <c r="T889" i="18"/>
  <c r="X889" i="18"/>
  <c r="AB889" i="18"/>
  <c r="E889" i="18"/>
  <c r="I889" i="18"/>
  <c r="M889" i="18"/>
  <c r="Q889" i="18"/>
  <c r="U889" i="18"/>
  <c r="Y889" i="18"/>
  <c r="F889" i="18"/>
  <c r="J889" i="18"/>
  <c r="N889" i="18"/>
  <c r="R889" i="18"/>
  <c r="V889" i="18"/>
  <c r="Z889" i="18"/>
  <c r="G885" i="18"/>
  <c r="K885" i="18"/>
  <c r="O885" i="18"/>
  <c r="S885" i="18"/>
  <c r="W885" i="18"/>
  <c r="AA885" i="18"/>
  <c r="H885" i="18"/>
  <c r="L885" i="18"/>
  <c r="P885" i="18"/>
  <c r="T885" i="18"/>
  <c r="X885" i="18"/>
  <c r="AB885" i="18"/>
  <c r="E885" i="18"/>
  <c r="I885" i="18"/>
  <c r="M885" i="18"/>
  <c r="Q885" i="18"/>
  <c r="U885" i="18"/>
  <c r="Y885" i="18"/>
  <c r="F885" i="18"/>
  <c r="J885" i="18"/>
  <c r="N885" i="18"/>
  <c r="R885" i="18"/>
  <c r="V885" i="18"/>
  <c r="Z885" i="18"/>
  <c r="G881" i="18"/>
  <c r="K881" i="18"/>
  <c r="O881" i="18"/>
  <c r="S881" i="18"/>
  <c r="W881" i="18"/>
  <c r="AA881" i="18"/>
  <c r="H881" i="18"/>
  <c r="L881" i="18"/>
  <c r="P881" i="18"/>
  <c r="T881" i="18"/>
  <c r="X881" i="18"/>
  <c r="AB881" i="18"/>
  <c r="E881" i="18"/>
  <c r="I881" i="18"/>
  <c r="M881" i="18"/>
  <c r="Q881" i="18"/>
  <c r="U881" i="18"/>
  <c r="Y881" i="18"/>
  <c r="F881" i="18"/>
  <c r="J881" i="18"/>
  <c r="N881" i="18"/>
  <c r="R881" i="18"/>
  <c r="V881" i="18"/>
  <c r="Z881" i="18"/>
  <c r="G877" i="18"/>
  <c r="K877" i="18"/>
  <c r="O877" i="18"/>
  <c r="S877" i="18"/>
  <c r="W877" i="18"/>
  <c r="AA877" i="18"/>
  <c r="H877" i="18"/>
  <c r="L877" i="18"/>
  <c r="P877" i="18"/>
  <c r="T877" i="18"/>
  <c r="X877" i="18"/>
  <c r="AB877" i="18"/>
  <c r="E877" i="18"/>
  <c r="I877" i="18"/>
  <c r="M877" i="18"/>
  <c r="Q877" i="18"/>
  <c r="U877" i="18"/>
  <c r="Y877" i="18"/>
  <c r="F877" i="18"/>
  <c r="J877" i="18"/>
  <c r="N877" i="18"/>
  <c r="R877" i="18"/>
  <c r="V877" i="18"/>
  <c r="Z877" i="18"/>
  <c r="G873" i="18"/>
  <c r="K873" i="18"/>
  <c r="O873" i="18"/>
  <c r="S873" i="18"/>
  <c r="W873" i="18"/>
  <c r="AA873" i="18"/>
  <c r="H873" i="18"/>
  <c r="L873" i="18"/>
  <c r="P873" i="18"/>
  <c r="T873" i="18"/>
  <c r="X873" i="18"/>
  <c r="AB873" i="18"/>
  <c r="E873" i="18"/>
  <c r="I873" i="18"/>
  <c r="M873" i="18"/>
  <c r="Q873" i="18"/>
  <c r="U873" i="18"/>
  <c r="Y873" i="18"/>
  <c r="F873" i="18"/>
  <c r="J873" i="18"/>
  <c r="N873" i="18"/>
  <c r="R873" i="18"/>
  <c r="V873" i="18"/>
  <c r="Z873" i="18"/>
  <c r="G869" i="18"/>
  <c r="K869" i="18"/>
  <c r="O869" i="18"/>
  <c r="S869" i="18"/>
  <c r="W869" i="18"/>
  <c r="AA869" i="18"/>
  <c r="H869" i="18"/>
  <c r="L869" i="18"/>
  <c r="P869" i="18"/>
  <c r="T869" i="18"/>
  <c r="X869" i="18"/>
  <c r="AB869" i="18"/>
  <c r="E869" i="18"/>
  <c r="I869" i="18"/>
  <c r="M869" i="18"/>
  <c r="Q869" i="18"/>
  <c r="U869" i="18"/>
  <c r="Y869" i="18"/>
  <c r="F869" i="18"/>
  <c r="J869" i="18"/>
  <c r="N869" i="18"/>
  <c r="R869" i="18"/>
  <c r="V869" i="18"/>
  <c r="Z869" i="18"/>
  <c r="G865" i="18"/>
  <c r="K865" i="18"/>
  <c r="O865" i="18"/>
  <c r="S865" i="18"/>
  <c r="W865" i="18"/>
  <c r="AA865" i="18"/>
  <c r="H865" i="18"/>
  <c r="L865" i="18"/>
  <c r="P865" i="18"/>
  <c r="T865" i="18"/>
  <c r="X865" i="18"/>
  <c r="AB865" i="18"/>
  <c r="E865" i="18"/>
  <c r="I865" i="18"/>
  <c r="M865" i="18"/>
  <c r="Q865" i="18"/>
  <c r="U865" i="18"/>
  <c r="Y865" i="18"/>
  <c r="F865" i="18"/>
  <c r="J865" i="18"/>
  <c r="N865" i="18"/>
  <c r="R865" i="18"/>
  <c r="V865" i="18"/>
  <c r="Z865" i="18"/>
  <c r="G861" i="18"/>
  <c r="K861" i="18"/>
  <c r="O861" i="18"/>
  <c r="S861" i="18"/>
  <c r="W861" i="18"/>
  <c r="AA861" i="18"/>
  <c r="H861" i="18"/>
  <c r="L861" i="18"/>
  <c r="P861" i="18"/>
  <c r="T861" i="18"/>
  <c r="X861" i="18"/>
  <c r="AB861" i="18"/>
  <c r="E861" i="18"/>
  <c r="I861" i="18"/>
  <c r="M861" i="18"/>
  <c r="Q861" i="18"/>
  <c r="U861" i="18"/>
  <c r="Y861" i="18"/>
  <c r="F861" i="18"/>
  <c r="J861" i="18"/>
  <c r="N861" i="18"/>
  <c r="R861" i="18"/>
  <c r="V861" i="18"/>
  <c r="Z861" i="18"/>
  <c r="G857" i="18"/>
  <c r="K857" i="18"/>
  <c r="O857" i="18"/>
  <c r="S857" i="18"/>
  <c r="W857" i="18"/>
  <c r="AA857" i="18"/>
  <c r="H857" i="18"/>
  <c r="L857" i="18"/>
  <c r="P857" i="18"/>
  <c r="T857" i="18"/>
  <c r="X857" i="18"/>
  <c r="AB857" i="18"/>
  <c r="E857" i="18"/>
  <c r="I857" i="18"/>
  <c r="M857" i="18"/>
  <c r="Q857" i="18"/>
  <c r="U857" i="18"/>
  <c r="Y857" i="18"/>
  <c r="F857" i="18"/>
  <c r="J857" i="18"/>
  <c r="N857" i="18"/>
  <c r="R857" i="18"/>
  <c r="V857" i="18"/>
  <c r="Z857" i="18"/>
  <c r="G853" i="18"/>
  <c r="K853" i="18"/>
  <c r="O853" i="18"/>
  <c r="S853" i="18"/>
  <c r="W853" i="18"/>
  <c r="AA853" i="18"/>
  <c r="H853" i="18"/>
  <c r="L853" i="18"/>
  <c r="P853" i="18"/>
  <c r="T853" i="18"/>
  <c r="X853" i="18"/>
  <c r="AB853" i="18"/>
  <c r="E853" i="18"/>
  <c r="I853" i="18"/>
  <c r="M853" i="18"/>
  <c r="Q853" i="18"/>
  <c r="U853" i="18"/>
  <c r="Y853" i="18"/>
  <c r="F853" i="18"/>
  <c r="J853" i="18"/>
  <c r="N853" i="18"/>
  <c r="R853" i="18"/>
  <c r="V853" i="18"/>
  <c r="Z853" i="18"/>
  <c r="G849" i="18"/>
  <c r="K849" i="18"/>
  <c r="O849" i="18"/>
  <c r="S849" i="18"/>
  <c r="W849" i="18"/>
  <c r="AA849" i="18"/>
  <c r="H849" i="18"/>
  <c r="L849" i="18"/>
  <c r="P849" i="18"/>
  <c r="T849" i="18"/>
  <c r="X849" i="18"/>
  <c r="AB849" i="18"/>
  <c r="E849" i="18"/>
  <c r="I849" i="18"/>
  <c r="M849" i="18"/>
  <c r="Q849" i="18"/>
  <c r="U849" i="18"/>
  <c r="Y849" i="18"/>
  <c r="F849" i="18"/>
  <c r="J849" i="18"/>
  <c r="N849" i="18"/>
  <c r="R849" i="18"/>
  <c r="V849" i="18"/>
  <c r="Z849" i="18"/>
  <c r="G845" i="18"/>
  <c r="K845" i="18"/>
  <c r="O845" i="18"/>
  <c r="S845" i="18"/>
  <c r="W845" i="18"/>
  <c r="AA845" i="18"/>
  <c r="H845" i="18"/>
  <c r="L845" i="18"/>
  <c r="P845" i="18"/>
  <c r="T845" i="18"/>
  <c r="X845" i="18"/>
  <c r="AB845" i="18"/>
  <c r="E845" i="18"/>
  <c r="I845" i="18"/>
  <c r="M845" i="18"/>
  <c r="Q845" i="18"/>
  <c r="U845" i="18"/>
  <c r="Y845" i="18"/>
  <c r="F845" i="18"/>
  <c r="J845" i="18"/>
  <c r="N845" i="18"/>
  <c r="R845" i="18"/>
  <c r="V845" i="18"/>
  <c r="Z845" i="18"/>
  <c r="G841" i="18"/>
  <c r="K841" i="18"/>
  <c r="O841" i="18"/>
  <c r="S841" i="18"/>
  <c r="W841" i="18"/>
  <c r="AA841" i="18"/>
  <c r="H841" i="18"/>
  <c r="L841" i="18"/>
  <c r="P841" i="18"/>
  <c r="T841" i="18"/>
  <c r="X841" i="18"/>
  <c r="AB841" i="18"/>
  <c r="E841" i="18"/>
  <c r="I841" i="18"/>
  <c r="M841" i="18"/>
  <c r="Q841" i="18"/>
  <c r="U841" i="18"/>
  <c r="Y841" i="18"/>
  <c r="F841" i="18"/>
  <c r="J841" i="18"/>
  <c r="N841" i="18"/>
  <c r="R841" i="18"/>
  <c r="V841" i="18"/>
  <c r="Z841" i="18"/>
  <c r="G837" i="18"/>
  <c r="K837" i="18"/>
  <c r="O837" i="18"/>
  <c r="S837" i="18"/>
  <c r="W837" i="18"/>
  <c r="AA837" i="18"/>
  <c r="H837" i="18"/>
  <c r="L837" i="18"/>
  <c r="P837" i="18"/>
  <c r="T837" i="18"/>
  <c r="X837" i="18"/>
  <c r="AB837" i="18"/>
  <c r="E837" i="18"/>
  <c r="I837" i="18"/>
  <c r="M837" i="18"/>
  <c r="Q837" i="18"/>
  <c r="U837" i="18"/>
  <c r="Y837" i="18"/>
  <c r="F837" i="18"/>
  <c r="J837" i="18"/>
  <c r="N837" i="18"/>
  <c r="R837" i="18"/>
  <c r="V837" i="18"/>
  <c r="Z837" i="18"/>
  <c r="G833" i="18"/>
  <c r="K833" i="18"/>
  <c r="O833" i="18"/>
  <c r="S833" i="18"/>
  <c r="W833" i="18"/>
  <c r="AA833" i="18"/>
  <c r="H833" i="18"/>
  <c r="L833" i="18"/>
  <c r="P833" i="18"/>
  <c r="T833" i="18"/>
  <c r="X833" i="18"/>
  <c r="AB833" i="18"/>
  <c r="E833" i="18"/>
  <c r="M833" i="18"/>
  <c r="U833" i="18"/>
  <c r="F833" i="18"/>
  <c r="N833" i="18"/>
  <c r="V833" i="18"/>
  <c r="I833" i="18"/>
  <c r="Q833" i="18"/>
  <c r="Y833" i="18"/>
  <c r="J833" i="18"/>
  <c r="R833" i="18"/>
  <c r="Z833" i="18"/>
  <c r="G829" i="18"/>
  <c r="K829" i="18"/>
  <c r="O829" i="18"/>
  <c r="S829" i="18"/>
  <c r="W829" i="18"/>
  <c r="AA829" i="18"/>
  <c r="H829" i="18"/>
  <c r="L829" i="18"/>
  <c r="P829" i="18"/>
  <c r="T829" i="18"/>
  <c r="X829" i="18"/>
  <c r="AB829" i="18"/>
  <c r="E829" i="18"/>
  <c r="M829" i="18"/>
  <c r="U829" i="18"/>
  <c r="F829" i="18"/>
  <c r="N829" i="18"/>
  <c r="V829" i="18"/>
  <c r="I829" i="18"/>
  <c r="Q829" i="18"/>
  <c r="Y829" i="18"/>
  <c r="J829" i="18"/>
  <c r="R829" i="18"/>
  <c r="Z829" i="18"/>
  <c r="E825" i="18"/>
  <c r="I825" i="18"/>
  <c r="M825" i="18"/>
  <c r="Q825" i="18"/>
  <c r="U825" i="18"/>
  <c r="Y825" i="18"/>
  <c r="G825" i="18"/>
  <c r="K825" i="18"/>
  <c r="O825" i="18"/>
  <c r="S825" i="18"/>
  <c r="W825" i="18"/>
  <c r="AA825" i="18"/>
  <c r="H825" i="18"/>
  <c r="L825" i="18"/>
  <c r="P825" i="18"/>
  <c r="T825" i="18"/>
  <c r="X825" i="18"/>
  <c r="AB825" i="18"/>
  <c r="J825" i="18"/>
  <c r="Z825" i="18"/>
  <c r="N825" i="18"/>
  <c r="R825" i="18"/>
  <c r="F825" i="18"/>
  <c r="V825" i="18"/>
  <c r="E821" i="18"/>
  <c r="I821" i="18"/>
  <c r="M821" i="18"/>
  <c r="Q821" i="18"/>
  <c r="U821" i="18"/>
  <c r="Y821" i="18"/>
  <c r="F821" i="18"/>
  <c r="G821" i="18"/>
  <c r="K821" i="18"/>
  <c r="O821" i="18"/>
  <c r="S821" i="18"/>
  <c r="W821" i="18"/>
  <c r="AA821" i="18"/>
  <c r="H821" i="18"/>
  <c r="L821" i="18"/>
  <c r="P821" i="18"/>
  <c r="T821" i="18"/>
  <c r="X821" i="18"/>
  <c r="AB821" i="18"/>
  <c r="J821" i="18"/>
  <c r="Z821" i="18"/>
  <c r="N821" i="18"/>
  <c r="R821" i="18"/>
  <c r="V821" i="18"/>
  <c r="E817" i="18"/>
  <c r="I817" i="18"/>
  <c r="M817" i="18"/>
  <c r="Q817" i="18"/>
  <c r="U817" i="18"/>
  <c r="Y817" i="18"/>
  <c r="F817" i="18"/>
  <c r="J817" i="18"/>
  <c r="N817" i="18"/>
  <c r="R817" i="18"/>
  <c r="V817" i="18"/>
  <c r="Z817" i="18"/>
  <c r="G817" i="18"/>
  <c r="K817" i="18"/>
  <c r="O817" i="18"/>
  <c r="S817" i="18"/>
  <c r="W817" i="18"/>
  <c r="AA817" i="18"/>
  <c r="H817" i="18"/>
  <c r="L817" i="18"/>
  <c r="P817" i="18"/>
  <c r="T817" i="18"/>
  <c r="X817" i="18"/>
  <c r="AB817" i="18"/>
  <c r="E813" i="18"/>
  <c r="I813" i="18"/>
  <c r="M813" i="18"/>
  <c r="Q813" i="18"/>
  <c r="U813" i="18"/>
  <c r="Y813" i="18"/>
  <c r="F813" i="18"/>
  <c r="J813" i="18"/>
  <c r="N813" i="18"/>
  <c r="R813" i="18"/>
  <c r="V813" i="18"/>
  <c r="Z813" i="18"/>
  <c r="G813" i="18"/>
  <c r="K813" i="18"/>
  <c r="O813" i="18"/>
  <c r="S813" i="18"/>
  <c r="W813" i="18"/>
  <c r="AA813" i="18"/>
  <c r="H813" i="18"/>
  <c r="L813" i="18"/>
  <c r="P813" i="18"/>
  <c r="T813" i="18"/>
  <c r="X813" i="18"/>
  <c r="AB813" i="18"/>
  <c r="E809" i="18"/>
  <c r="I809" i="18"/>
  <c r="M809" i="18"/>
  <c r="Q809" i="18"/>
  <c r="U809" i="18"/>
  <c r="Y809" i="18"/>
  <c r="F809" i="18"/>
  <c r="J809" i="18"/>
  <c r="N809" i="18"/>
  <c r="R809" i="18"/>
  <c r="V809" i="18"/>
  <c r="Z809" i="18"/>
  <c r="G809" i="18"/>
  <c r="K809" i="18"/>
  <c r="O809" i="18"/>
  <c r="S809" i="18"/>
  <c r="W809" i="18"/>
  <c r="AA809" i="18"/>
  <c r="H809" i="18"/>
  <c r="L809" i="18"/>
  <c r="P809" i="18"/>
  <c r="T809" i="18"/>
  <c r="X809" i="18"/>
  <c r="AB809" i="18"/>
  <c r="E805" i="18"/>
  <c r="I805" i="18"/>
  <c r="M805" i="18"/>
  <c r="Q805" i="18"/>
  <c r="U805" i="18"/>
  <c r="Y805" i="18"/>
  <c r="F805" i="18"/>
  <c r="J805" i="18"/>
  <c r="N805" i="18"/>
  <c r="R805" i="18"/>
  <c r="V805" i="18"/>
  <c r="Z805" i="18"/>
  <c r="G805" i="18"/>
  <c r="K805" i="18"/>
  <c r="O805" i="18"/>
  <c r="S805" i="18"/>
  <c r="W805" i="18"/>
  <c r="AA805" i="18"/>
  <c r="H805" i="18"/>
  <c r="L805" i="18"/>
  <c r="P805" i="18"/>
  <c r="T805" i="18"/>
  <c r="X805" i="18"/>
  <c r="AB805" i="18"/>
  <c r="E801" i="18"/>
  <c r="I801" i="18"/>
  <c r="M801" i="18"/>
  <c r="Q801" i="18"/>
  <c r="U801" i="18"/>
  <c r="Y801" i="18"/>
  <c r="F801" i="18"/>
  <c r="J801" i="18"/>
  <c r="N801" i="18"/>
  <c r="R801" i="18"/>
  <c r="V801" i="18"/>
  <c r="Z801" i="18"/>
  <c r="G801" i="18"/>
  <c r="K801" i="18"/>
  <c r="O801" i="18"/>
  <c r="S801" i="18"/>
  <c r="W801" i="18"/>
  <c r="AA801" i="18"/>
  <c r="H801" i="18"/>
  <c r="L801" i="18"/>
  <c r="P801" i="18"/>
  <c r="T801" i="18"/>
  <c r="X801" i="18"/>
  <c r="AB801" i="18"/>
  <c r="E797" i="18"/>
  <c r="I797" i="18"/>
  <c r="M797" i="18"/>
  <c r="Q797" i="18"/>
  <c r="U797" i="18"/>
  <c r="Y797" i="18"/>
  <c r="F797" i="18"/>
  <c r="J797" i="18"/>
  <c r="N797" i="18"/>
  <c r="R797" i="18"/>
  <c r="V797" i="18"/>
  <c r="Z797" i="18"/>
  <c r="G797" i="18"/>
  <c r="K797" i="18"/>
  <c r="O797" i="18"/>
  <c r="S797" i="18"/>
  <c r="W797" i="18"/>
  <c r="AA797" i="18"/>
  <c r="H797" i="18"/>
  <c r="L797" i="18"/>
  <c r="P797" i="18"/>
  <c r="T797" i="18"/>
  <c r="X797" i="18"/>
  <c r="AB797" i="18"/>
  <c r="E793" i="18"/>
  <c r="I793" i="18"/>
  <c r="M793" i="18"/>
  <c r="Q793" i="18"/>
  <c r="U793" i="18"/>
  <c r="Y793" i="18"/>
  <c r="F793" i="18"/>
  <c r="J793" i="18"/>
  <c r="N793" i="18"/>
  <c r="R793" i="18"/>
  <c r="V793" i="18"/>
  <c r="Z793" i="18"/>
  <c r="G793" i="18"/>
  <c r="K793" i="18"/>
  <c r="O793" i="18"/>
  <c r="S793" i="18"/>
  <c r="W793" i="18"/>
  <c r="AA793" i="18"/>
  <c r="H793" i="18"/>
  <c r="L793" i="18"/>
  <c r="P793" i="18"/>
  <c r="T793" i="18"/>
  <c r="X793" i="18"/>
  <c r="AB793" i="18"/>
  <c r="E789" i="18"/>
  <c r="I789" i="18"/>
  <c r="M789" i="18"/>
  <c r="Q789" i="18"/>
  <c r="U789" i="18"/>
  <c r="Y789" i="18"/>
  <c r="F789" i="18"/>
  <c r="J789" i="18"/>
  <c r="N789" i="18"/>
  <c r="R789" i="18"/>
  <c r="V789" i="18"/>
  <c r="Z789" i="18"/>
  <c r="G789" i="18"/>
  <c r="K789" i="18"/>
  <c r="O789" i="18"/>
  <c r="S789" i="18"/>
  <c r="W789" i="18"/>
  <c r="AA789" i="18"/>
  <c r="H789" i="18"/>
  <c r="L789" i="18"/>
  <c r="P789" i="18"/>
  <c r="T789" i="18"/>
  <c r="X789" i="18"/>
  <c r="AB789" i="18"/>
  <c r="E785" i="18"/>
  <c r="I785" i="18"/>
  <c r="M785" i="18"/>
  <c r="Q785" i="18"/>
  <c r="U785" i="18"/>
  <c r="Y785" i="18"/>
  <c r="F785" i="18"/>
  <c r="J785" i="18"/>
  <c r="N785" i="18"/>
  <c r="R785" i="18"/>
  <c r="V785" i="18"/>
  <c r="Z785" i="18"/>
  <c r="G785" i="18"/>
  <c r="K785" i="18"/>
  <c r="O785" i="18"/>
  <c r="S785" i="18"/>
  <c r="W785" i="18"/>
  <c r="AA785" i="18"/>
  <c r="H785" i="18"/>
  <c r="L785" i="18"/>
  <c r="P785" i="18"/>
  <c r="T785" i="18"/>
  <c r="X785" i="18"/>
  <c r="AB785" i="18"/>
  <c r="E781" i="18"/>
  <c r="I781" i="18"/>
  <c r="M781" i="18"/>
  <c r="Q781" i="18"/>
  <c r="U781" i="18"/>
  <c r="Y781" i="18"/>
  <c r="F781" i="18"/>
  <c r="J781" i="18"/>
  <c r="N781" i="18"/>
  <c r="R781" i="18"/>
  <c r="V781" i="18"/>
  <c r="Z781" i="18"/>
  <c r="G781" i="18"/>
  <c r="K781" i="18"/>
  <c r="O781" i="18"/>
  <c r="S781" i="18"/>
  <c r="W781" i="18"/>
  <c r="AA781" i="18"/>
  <c r="H781" i="18"/>
  <c r="L781" i="18"/>
  <c r="P781" i="18"/>
  <c r="T781" i="18"/>
  <c r="X781" i="18"/>
  <c r="AB781" i="18"/>
  <c r="E777" i="18"/>
  <c r="I777" i="18"/>
  <c r="M777" i="18"/>
  <c r="Q777" i="18"/>
  <c r="U777" i="18"/>
  <c r="Y777" i="18"/>
  <c r="F777" i="18"/>
  <c r="J777" i="18"/>
  <c r="N777" i="18"/>
  <c r="R777" i="18"/>
  <c r="V777" i="18"/>
  <c r="Z777" i="18"/>
  <c r="G777" i="18"/>
  <c r="K777" i="18"/>
  <c r="O777" i="18"/>
  <c r="S777" i="18"/>
  <c r="W777" i="18"/>
  <c r="AA777" i="18"/>
  <c r="H777" i="18"/>
  <c r="L777" i="18"/>
  <c r="P777" i="18"/>
  <c r="T777" i="18"/>
  <c r="X777" i="18"/>
  <c r="AB777" i="18"/>
  <c r="E773" i="18"/>
  <c r="I773" i="18"/>
  <c r="M773" i="18"/>
  <c r="Q773" i="18"/>
  <c r="U773" i="18"/>
  <c r="Y773" i="18"/>
  <c r="F773" i="18"/>
  <c r="J773" i="18"/>
  <c r="N773" i="18"/>
  <c r="R773" i="18"/>
  <c r="V773" i="18"/>
  <c r="Z773" i="18"/>
  <c r="G773" i="18"/>
  <c r="K773" i="18"/>
  <c r="O773" i="18"/>
  <c r="S773" i="18"/>
  <c r="W773" i="18"/>
  <c r="AA773" i="18"/>
  <c r="H773" i="18"/>
  <c r="L773" i="18"/>
  <c r="P773" i="18"/>
  <c r="T773" i="18"/>
  <c r="X773" i="18"/>
  <c r="AB773" i="18"/>
  <c r="E769" i="18"/>
  <c r="I769" i="18"/>
  <c r="M769" i="18"/>
  <c r="Q769" i="18"/>
  <c r="U769" i="18"/>
  <c r="Y769" i="18"/>
  <c r="F769" i="18"/>
  <c r="J769" i="18"/>
  <c r="N769" i="18"/>
  <c r="R769" i="18"/>
  <c r="V769" i="18"/>
  <c r="Z769" i="18"/>
  <c r="G769" i="18"/>
  <c r="K769" i="18"/>
  <c r="O769" i="18"/>
  <c r="S769" i="18"/>
  <c r="W769" i="18"/>
  <c r="AA769" i="18"/>
  <c r="H769" i="18"/>
  <c r="L769" i="18"/>
  <c r="P769" i="18"/>
  <c r="T769" i="18"/>
  <c r="X769" i="18"/>
  <c r="AB769" i="18"/>
  <c r="E765" i="18"/>
  <c r="I765" i="18"/>
  <c r="M765" i="18"/>
  <c r="Q765" i="18"/>
  <c r="U765" i="18"/>
  <c r="Y765" i="18"/>
  <c r="F765" i="18"/>
  <c r="J765" i="18"/>
  <c r="N765" i="18"/>
  <c r="R765" i="18"/>
  <c r="V765" i="18"/>
  <c r="Z765" i="18"/>
  <c r="G765" i="18"/>
  <c r="K765" i="18"/>
  <c r="O765" i="18"/>
  <c r="S765" i="18"/>
  <c r="W765" i="18"/>
  <c r="AA765" i="18"/>
  <c r="H765" i="18"/>
  <c r="L765" i="18"/>
  <c r="P765" i="18"/>
  <c r="T765" i="18"/>
  <c r="X765" i="18"/>
  <c r="AB765" i="18"/>
  <c r="E761" i="18"/>
  <c r="I761" i="18"/>
  <c r="M761" i="18"/>
  <c r="Q761" i="18"/>
  <c r="U761" i="18"/>
  <c r="Y761" i="18"/>
  <c r="F761" i="18"/>
  <c r="J761" i="18"/>
  <c r="N761" i="18"/>
  <c r="R761" i="18"/>
  <c r="V761" i="18"/>
  <c r="Z761" i="18"/>
  <c r="G761" i="18"/>
  <c r="K761" i="18"/>
  <c r="O761" i="18"/>
  <c r="S761" i="18"/>
  <c r="W761" i="18"/>
  <c r="AA761" i="18"/>
  <c r="H761" i="18"/>
  <c r="L761" i="18"/>
  <c r="P761" i="18"/>
  <c r="T761" i="18"/>
  <c r="X761" i="18"/>
  <c r="AB761" i="18"/>
  <c r="E757" i="18"/>
  <c r="I757" i="18"/>
  <c r="M757" i="18"/>
  <c r="Q757" i="18"/>
  <c r="U757" i="18"/>
  <c r="Y757" i="18"/>
  <c r="F757" i="18"/>
  <c r="J757" i="18"/>
  <c r="N757" i="18"/>
  <c r="R757" i="18"/>
  <c r="V757" i="18"/>
  <c r="Z757" i="18"/>
  <c r="G757" i="18"/>
  <c r="K757" i="18"/>
  <c r="O757" i="18"/>
  <c r="S757" i="18"/>
  <c r="W757" i="18"/>
  <c r="AA757" i="18"/>
  <c r="H757" i="18"/>
  <c r="L757" i="18"/>
  <c r="P757" i="18"/>
  <c r="T757" i="18"/>
  <c r="X757" i="18"/>
  <c r="AB757" i="18"/>
  <c r="E753" i="18"/>
  <c r="I753" i="18"/>
  <c r="M753" i="18"/>
  <c r="Q753" i="18"/>
  <c r="U753" i="18"/>
  <c r="Y753" i="18"/>
  <c r="F753" i="18"/>
  <c r="J753" i="18"/>
  <c r="N753" i="18"/>
  <c r="R753" i="18"/>
  <c r="V753" i="18"/>
  <c r="Z753" i="18"/>
  <c r="G753" i="18"/>
  <c r="K753" i="18"/>
  <c r="O753" i="18"/>
  <c r="S753" i="18"/>
  <c r="W753" i="18"/>
  <c r="AA753" i="18"/>
  <c r="H753" i="18"/>
  <c r="L753" i="18"/>
  <c r="P753" i="18"/>
  <c r="T753" i="18"/>
  <c r="X753" i="18"/>
  <c r="AB753" i="18"/>
  <c r="E749" i="18"/>
  <c r="I749" i="18"/>
  <c r="M749" i="18"/>
  <c r="Q749" i="18"/>
  <c r="U749" i="18"/>
  <c r="Y749" i="18"/>
  <c r="F749" i="18"/>
  <c r="J749" i="18"/>
  <c r="N749" i="18"/>
  <c r="R749" i="18"/>
  <c r="V749" i="18"/>
  <c r="Z749" i="18"/>
  <c r="G749" i="18"/>
  <c r="K749" i="18"/>
  <c r="O749" i="18"/>
  <c r="S749" i="18"/>
  <c r="W749" i="18"/>
  <c r="AA749" i="18"/>
  <c r="H749" i="18"/>
  <c r="L749" i="18"/>
  <c r="P749" i="18"/>
  <c r="T749" i="18"/>
  <c r="X749" i="18"/>
  <c r="AB749" i="18"/>
  <c r="E745" i="18"/>
  <c r="I745" i="18"/>
  <c r="M745" i="18"/>
  <c r="Q745" i="18"/>
  <c r="U745" i="18"/>
  <c r="Y745" i="18"/>
  <c r="F745" i="18"/>
  <c r="J745" i="18"/>
  <c r="N745" i="18"/>
  <c r="R745" i="18"/>
  <c r="V745" i="18"/>
  <c r="Z745" i="18"/>
  <c r="G745" i="18"/>
  <c r="K745" i="18"/>
  <c r="O745" i="18"/>
  <c r="S745" i="18"/>
  <c r="W745" i="18"/>
  <c r="AA745" i="18"/>
  <c r="H745" i="18"/>
  <c r="L745" i="18"/>
  <c r="P745" i="18"/>
  <c r="T745" i="18"/>
  <c r="X745" i="18"/>
  <c r="AB745" i="18"/>
  <c r="E741" i="18"/>
  <c r="I741" i="18"/>
  <c r="M741" i="18"/>
  <c r="Q741" i="18"/>
  <c r="U741" i="18"/>
  <c r="Y741" i="18"/>
  <c r="F741" i="18"/>
  <c r="J741" i="18"/>
  <c r="N741" i="18"/>
  <c r="R741" i="18"/>
  <c r="V741" i="18"/>
  <c r="Z741" i="18"/>
  <c r="G741" i="18"/>
  <c r="K741" i="18"/>
  <c r="O741" i="18"/>
  <c r="S741" i="18"/>
  <c r="W741" i="18"/>
  <c r="AA741" i="18"/>
  <c r="H741" i="18"/>
  <c r="L741" i="18"/>
  <c r="P741" i="18"/>
  <c r="T741" i="18"/>
  <c r="X741" i="18"/>
  <c r="AB741" i="18"/>
  <c r="E737" i="18"/>
  <c r="I737" i="18"/>
  <c r="M737" i="18"/>
  <c r="Q737" i="18"/>
  <c r="U737" i="18"/>
  <c r="Y737" i="18"/>
  <c r="F737" i="18"/>
  <c r="J737" i="18"/>
  <c r="N737" i="18"/>
  <c r="R737" i="18"/>
  <c r="V737" i="18"/>
  <c r="Z737" i="18"/>
  <c r="G737" i="18"/>
  <c r="K737" i="18"/>
  <c r="O737" i="18"/>
  <c r="S737" i="18"/>
  <c r="W737" i="18"/>
  <c r="AA737" i="18"/>
  <c r="H737" i="18"/>
  <c r="L737" i="18"/>
  <c r="P737" i="18"/>
  <c r="T737" i="18"/>
  <c r="X737" i="18"/>
  <c r="AB737" i="18"/>
  <c r="E733" i="18"/>
  <c r="I733" i="18"/>
  <c r="M733" i="18"/>
  <c r="Q733" i="18"/>
  <c r="U733" i="18"/>
  <c r="Y733" i="18"/>
  <c r="F733" i="18"/>
  <c r="J733" i="18"/>
  <c r="N733" i="18"/>
  <c r="R733" i="18"/>
  <c r="V733" i="18"/>
  <c r="Z733" i="18"/>
  <c r="G733" i="18"/>
  <c r="K733" i="18"/>
  <c r="O733" i="18"/>
  <c r="S733" i="18"/>
  <c r="W733" i="18"/>
  <c r="AA733" i="18"/>
  <c r="H733" i="18"/>
  <c r="L733" i="18"/>
  <c r="P733" i="18"/>
  <c r="T733" i="18"/>
  <c r="X733" i="18"/>
  <c r="AB733" i="18"/>
  <c r="E729" i="18"/>
  <c r="I729" i="18"/>
  <c r="M729" i="18"/>
  <c r="Q729" i="18"/>
  <c r="U729" i="18"/>
  <c r="Y729" i="18"/>
  <c r="F729" i="18"/>
  <c r="J729" i="18"/>
  <c r="N729" i="18"/>
  <c r="R729" i="18"/>
  <c r="V729" i="18"/>
  <c r="Z729" i="18"/>
  <c r="G729" i="18"/>
  <c r="K729" i="18"/>
  <c r="O729" i="18"/>
  <c r="S729" i="18"/>
  <c r="W729" i="18"/>
  <c r="AA729" i="18"/>
  <c r="H729" i="18"/>
  <c r="L729" i="18"/>
  <c r="P729" i="18"/>
  <c r="T729" i="18"/>
  <c r="X729" i="18"/>
  <c r="AB729" i="18"/>
  <c r="E725" i="18"/>
  <c r="I725" i="18"/>
  <c r="M725" i="18"/>
  <c r="Q725" i="18"/>
  <c r="U725" i="18"/>
  <c r="Y725" i="18"/>
  <c r="F725" i="18"/>
  <c r="J725" i="18"/>
  <c r="N725" i="18"/>
  <c r="R725" i="18"/>
  <c r="V725" i="18"/>
  <c r="Z725" i="18"/>
  <c r="G725" i="18"/>
  <c r="K725" i="18"/>
  <c r="O725" i="18"/>
  <c r="S725" i="18"/>
  <c r="W725" i="18"/>
  <c r="AA725" i="18"/>
  <c r="H725" i="18"/>
  <c r="L725" i="18"/>
  <c r="P725" i="18"/>
  <c r="T725" i="18"/>
  <c r="X725" i="18"/>
  <c r="AB725" i="18"/>
  <c r="E721" i="18"/>
  <c r="I721" i="18"/>
  <c r="M721" i="18"/>
  <c r="Q721" i="18"/>
  <c r="U721" i="18"/>
  <c r="Y721" i="18"/>
  <c r="F721" i="18"/>
  <c r="J721" i="18"/>
  <c r="N721" i="18"/>
  <c r="R721" i="18"/>
  <c r="V721" i="18"/>
  <c r="Z721" i="18"/>
  <c r="G721" i="18"/>
  <c r="K721" i="18"/>
  <c r="O721" i="18"/>
  <c r="S721" i="18"/>
  <c r="W721" i="18"/>
  <c r="AA721" i="18"/>
  <c r="H721" i="18"/>
  <c r="L721" i="18"/>
  <c r="P721" i="18"/>
  <c r="T721" i="18"/>
  <c r="X721" i="18"/>
  <c r="AB721" i="18"/>
  <c r="H717" i="18"/>
  <c r="L717" i="18"/>
  <c r="P717" i="18"/>
  <c r="T717" i="18"/>
  <c r="X717" i="18"/>
  <c r="AB717" i="18"/>
  <c r="G717" i="18"/>
  <c r="M717" i="18"/>
  <c r="R717" i="18"/>
  <c r="W717" i="18"/>
  <c r="I717" i="18"/>
  <c r="N717" i="18"/>
  <c r="S717" i="18"/>
  <c r="Y717" i="18"/>
  <c r="E717" i="18"/>
  <c r="J717" i="18"/>
  <c r="O717" i="18"/>
  <c r="U717" i="18"/>
  <c r="Z717" i="18"/>
  <c r="F717" i="18"/>
  <c r="K717" i="18"/>
  <c r="Q717" i="18"/>
  <c r="V717" i="18"/>
  <c r="AA717" i="18"/>
  <c r="H713" i="18"/>
  <c r="L713" i="18"/>
  <c r="P713" i="18"/>
  <c r="T713" i="18"/>
  <c r="X713" i="18"/>
  <c r="AB713" i="18"/>
  <c r="E713" i="18"/>
  <c r="I713" i="18"/>
  <c r="M713" i="18"/>
  <c r="Q713" i="18"/>
  <c r="U713" i="18"/>
  <c r="Y713" i="18"/>
  <c r="K713" i="18"/>
  <c r="S713" i="18"/>
  <c r="AA713" i="18"/>
  <c r="F713" i="18"/>
  <c r="N713" i="18"/>
  <c r="V713" i="18"/>
  <c r="G713" i="18"/>
  <c r="O713" i="18"/>
  <c r="W713" i="18"/>
  <c r="J713" i="18"/>
  <c r="R713" i="18"/>
  <c r="Z713" i="18"/>
  <c r="H709" i="18"/>
  <c r="L709" i="18"/>
  <c r="P709" i="18"/>
  <c r="T709" i="18"/>
  <c r="X709" i="18"/>
  <c r="AB709" i="18"/>
  <c r="E709" i="18"/>
  <c r="I709" i="18"/>
  <c r="M709" i="18"/>
  <c r="Q709" i="18"/>
  <c r="U709" i="18"/>
  <c r="Y709" i="18"/>
  <c r="K709" i="18"/>
  <c r="S709" i="18"/>
  <c r="AA709" i="18"/>
  <c r="F709" i="18"/>
  <c r="N709" i="18"/>
  <c r="V709" i="18"/>
  <c r="G709" i="18"/>
  <c r="O709" i="18"/>
  <c r="W709" i="18"/>
  <c r="J709" i="18"/>
  <c r="R709" i="18"/>
  <c r="Z709" i="18"/>
  <c r="G705" i="18"/>
  <c r="K705" i="18"/>
  <c r="O705" i="18"/>
  <c r="S705" i="18"/>
  <c r="W705" i="18"/>
  <c r="AA705" i="18"/>
  <c r="H705" i="18"/>
  <c r="L705" i="18"/>
  <c r="P705" i="18"/>
  <c r="T705" i="18"/>
  <c r="X705" i="18"/>
  <c r="AB705" i="18"/>
  <c r="E705" i="18"/>
  <c r="I705" i="18"/>
  <c r="M705" i="18"/>
  <c r="Q705" i="18"/>
  <c r="U705" i="18"/>
  <c r="Y705" i="18"/>
  <c r="N705" i="18"/>
  <c r="R705" i="18"/>
  <c r="F705" i="18"/>
  <c r="V705" i="18"/>
  <c r="J705" i="18"/>
  <c r="Z705" i="18"/>
  <c r="F701" i="18"/>
  <c r="J701" i="18"/>
  <c r="N701" i="18"/>
  <c r="R701" i="18"/>
  <c r="V701" i="18"/>
  <c r="Z701" i="18"/>
  <c r="G701" i="18"/>
  <c r="K701" i="18"/>
  <c r="O701" i="18"/>
  <c r="S701" i="18"/>
  <c r="W701" i="18"/>
  <c r="AA701" i="18"/>
  <c r="H701" i="18"/>
  <c r="L701" i="18"/>
  <c r="P701" i="18"/>
  <c r="T701" i="18"/>
  <c r="X701" i="18"/>
  <c r="AB701" i="18"/>
  <c r="E701" i="18"/>
  <c r="I701" i="18"/>
  <c r="M701" i="18"/>
  <c r="Q701" i="18"/>
  <c r="U701" i="18"/>
  <c r="Y701" i="18"/>
  <c r="F697" i="18"/>
  <c r="J697" i="18"/>
  <c r="N697" i="18"/>
  <c r="R697" i="18"/>
  <c r="V697" i="18"/>
  <c r="Z697" i="18"/>
  <c r="G697" i="18"/>
  <c r="K697" i="18"/>
  <c r="O697" i="18"/>
  <c r="S697" i="18"/>
  <c r="W697" i="18"/>
  <c r="AA697" i="18"/>
  <c r="H697" i="18"/>
  <c r="L697" i="18"/>
  <c r="P697" i="18"/>
  <c r="T697" i="18"/>
  <c r="X697" i="18"/>
  <c r="AB697" i="18"/>
  <c r="E697" i="18"/>
  <c r="I697" i="18"/>
  <c r="M697" i="18"/>
  <c r="Q697" i="18"/>
  <c r="U697" i="18"/>
  <c r="Y697" i="18"/>
  <c r="F693" i="18"/>
  <c r="J693" i="18"/>
  <c r="N693" i="18"/>
  <c r="R693" i="18"/>
  <c r="V693" i="18"/>
  <c r="Z693" i="18"/>
  <c r="G693" i="18"/>
  <c r="K693" i="18"/>
  <c r="O693" i="18"/>
  <c r="S693" i="18"/>
  <c r="W693" i="18"/>
  <c r="AA693" i="18"/>
  <c r="H693" i="18"/>
  <c r="L693" i="18"/>
  <c r="P693" i="18"/>
  <c r="T693" i="18"/>
  <c r="X693" i="18"/>
  <c r="AB693" i="18"/>
  <c r="E693" i="18"/>
  <c r="I693" i="18"/>
  <c r="M693" i="18"/>
  <c r="Q693" i="18"/>
  <c r="U693" i="18"/>
  <c r="Y693" i="18"/>
  <c r="F689" i="18"/>
  <c r="J689" i="18"/>
  <c r="N689" i="18"/>
  <c r="R689" i="18"/>
  <c r="V689" i="18"/>
  <c r="Z689" i="18"/>
  <c r="G689" i="18"/>
  <c r="K689" i="18"/>
  <c r="O689" i="18"/>
  <c r="S689" i="18"/>
  <c r="W689" i="18"/>
  <c r="AA689" i="18"/>
  <c r="H689" i="18"/>
  <c r="L689" i="18"/>
  <c r="P689" i="18"/>
  <c r="T689" i="18"/>
  <c r="X689" i="18"/>
  <c r="AB689" i="18"/>
  <c r="E689" i="18"/>
  <c r="I689" i="18"/>
  <c r="M689" i="18"/>
  <c r="Q689" i="18"/>
  <c r="U689" i="18"/>
  <c r="Y689" i="18"/>
  <c r="F685" i="18"/>
  <c r="J685" i="18"/>
  <c r="N685" i="18"/>
  <c r="R685" i="18"/>
  <c r="V685" i="18"/>
  <c r="Z685" i="18"/>
  <c r="G685" i="18"/>
  <c r="K685" i="18"/>
  <c r="O685" i="18"/>
  <c r="S685" i="18"/>
  <c r="W685" i="18"/>
  <c r="AA685" i="18"/>
  <c r="H685" i="18"/>
  <c r="L685" i="18"/>
  <c r="P685" i="18"/>
  <c r="T685" i="18"/>
  <c r="X685" i="18"/>
  <c r="AB685" i="18"/>
  <c r="E685" i="18"/>
  <c r="I685" i="18"/>
  <c r="M685" i="18"/>
  <c r="Q685" i="18"/>
  <c r="U685" i="18"/>
  <c r="Y685" i="18"/>
  <c r="F681" i="18"/>
  <c r="J681" i="18"/>
  <c r="N681" i="18"/>
  <c r="R681" i="18"/>
  <c r="V681" i="18"/>
  <c r="Z681" i="18"/>
  <c r="G681" i="18"/>
  <c r="K681" i="18"/>
  <c r="O681" i="18"/>
  <c r="S681" i="18"/>
  <c r="W681" i="18"/>
  <c r="AA681" i="18"/>
  <c r="H681" i="18"/>
  <c r="L681" i="18"/>
  <c r="P681" i="18"/>
  <c r="T681" i="18"/>
  <c r="X681" i="18"/>
  <c r="AB681" i="18"/>
  <c r="E681" i="18"/>
  <c r="I681" i="18"/>
  <c r="M681" i="18"/>
  <c r="Q681" i="18"/>
  <c r="U681" i="18"/>
  <c r="Y681" i="18"/>
  <c r="F677" i="18"/>
  <c r="J677" i="18"/>
  <c r="N677" i="18"/>
  <c r="R677" i="18"/>
  <c r="V677" i="18"/>
  <c r="Z677" i="18"/>
  <c r="G677" i="18"/>
  <c r="K677" i="18"/>
  <c r="O677" i="18"/>
  <c r="S677" i="18"/>
  <c r="W677" i="18"/>
  <c r="AA677" i="18"/>
  <c r="H677" i="18"/>
  <c r="L677" i="18"/>
  <c r="P677" i="18"/>
  <c r="T677" i="18"/>
  <c r="X677" i="18"/>
  <c r="AB677" i="18"/>
  <c r="E677" i="18"/>
  <c r="I677" i="18"/>
  <c r="M677" i="18"/>
  <c r="Q677" i="18"/>
  <c r="U677" i="18"/>
  <c r="Y677" i="18"/>
  <c r="F673" i="18"/>
  <c r="J673" i="18"/>
  <c r="N673" i="18"/>
  <c r="R673" i="18"/>
  <c r="V673" i="18"/>
  <c r="Z673" i="18"/>
  <c r="G673" i="18"/>
  <c r="K673" i="18"/>
  <c r="O673" i="18"/>
  <c r="S673" i="18"/>
  <c r="W673" i="18"/>
  <c r="AA673" i="18"/>
  <c r="H673" i="18"/>
  <c r="L673" i="18"/>
  <c r="P673" i="18"/>
  <c r="T673" i="18"/>
  <c r="X673" i="18"/>
  <c r="AB673" i="18"/>
  <c r="E673" i="18"/>
  <c r="I673" i="18"/>
  <c r="M673" i="18"/>
  <c r="Q673" i="18"/>
  <c r="U673" i="18"/>
  <c r="Y673" i="18"/>
  <c r="F669" i="18"/>
  <c r="J669" i="18"/>
  <c r="N669" i="18"/>
  <c r="R669" i="18"/>
  <c r="V669" i="18"/>
  <c r="Z669" i="18"/>
  <c r="G669" i="18"/>
  <c r="K669" i="18"/>
  <c r="O669" i="18"/>
  <c r="S669" i="18"/>
  <c r="W669" i="18"/>
  <c r="AA669" i="18"/>
  <c r="H669" i="18"/>
  <c r="L669" i="18"/>
  <c r="P669" i="18"/>
  <c r="T669" i="18"/>
  <c r="X669" i="18"/>
  <c r="AB669" i="18"/>
  <c r="E669" i="18"/>
  <c r="I669" i="18"/>
  <c r="M669" i="18"/>
  <c r="Q669" i="18"/>
  <c r="U669" i="18"/>
  <c r="Y669" i="18"/>
  <c r="F665" i="18"/>
  <c r="J665" i="18"/>
  <c r="N665" i="18"/>
  <c r="R665" i="18"/>
  <c r="V665" i="18"/>
  <c r="Z665" i="18"/>
  <c r="G665" i="18"/>
  <c r="K665" i="18"/>
  <c r="O665" i="18"/>
  <c r="S665" i="18"/>
  <c r="W665" i="18"/>
  <c r="AA665" i="18"/>
  <c r="H665" i="18"/>
  <c r="L665" i="18"/>
  <c r="P665" i="18"/>
  <c r="T665" i="18"/>
  <c r="X665" i="18"/>
  <c r="AB665" i="18"/>
  <c r="E665" i="18"/>
  <c r="I665" i="18"/>
  <c r="M665" i="18"/>
  <c r="Q665" i="18"/>
  <c r="U665" i="18"/>
  <c r="Y665" i="18"/>
  <c r="F661" i="18"/>
  <c r="J661" i="18"/>
  <c r="N661" i="18"/>
  <c r="R661" i="18"/>
  <c r="V661" i="18"/>
  <c r="Z661" i="18"/>
  <c r="G661" i="18"/>
  <c r="K661" i="18"/>
  <c r="O661" i="18"/>
  <c r="S661" i="18"/>
  <c r="W661" i="18"/>
  <c r="AA661" i="18"/>
  <c r="H661" i="18"/>
  <c r="L661" i="18"/>
  <c r="P661" i="18"/>
  <c r="T661" i="18"/>
  <c r="X661" i="18"/>
  <c r="AB661" i="18"/>
  <c r="E661" i="18"/>
  <c r="I661" i="18"/>
  <c r="M661" i="18"/>
  <c r="Q661" i="18"/>
  <c r="U661" i="18"/>
  <c r="Y661" i="18"/>
  <c r="F657" i="18"/>
  <c r="J657" i="18"/>
  <c r="N657" i="18"/>
  <c r="R657" i="18"/>
  <c r="V657" i="18"/>
  <c r="Z657" i="18"/>
  <c r="G657" i="18"/>
  <c r="K657" i="18"/>
  <c r="O657" i="18"/>
  <c r="S657" i="18"/>
  <c r="W657" i="18"/>
  <c r="AA657" i="18"/>
  <c r="H657" i="18"/>
  <c r="L657" i="18"/>
  <c r="P657" i="18"/>
  <c r="T657" i="18"/>
  <c r="X657" i="18"/>
  <c r="AB657" i="18"/>
  <c r="E657" i="18"/>
  <c r="I657" i="18"/>
  <c r="M657" i="18"/>
  <c r="Q657" i="18"/>
  <c r="U657" i="18"/>
  <c r="Y657" i="18"/>
  <c r="F653" i="18"/>
  <c r="J653" i="18"/>
  <c r="N653" i="18"/>
  <c r="R653" i="18"/>
  <c r="V653" i="18"/>
  <c r="Z653" i="18"/>
  <c r="G653" i="18"/>
  <c r="K653" i="18"/>
  <c r="O653" i="18"/>
  <c r="S653" i="18"/>
  <c r="W653" i="18"/>
  <c r="AA653" i="18"/>
  <c r="H653" i="18"/>
  <c r="L653" i="18"/>
  <c r="P653" i="18"/>
  <c r="T653" i="18"/>
  <c r="X653" i="18"/>
  <c r="AB653" i="18"/>
  <c r="E653" i="18"/>
  <c r="I653" i="18"/>
  <c r="M653" i="18"/>
  <c r="Q653" i="18"/>
  <c r="U653" i="18"/>
  <c r="Y653" i="18"/>
  <c r="F649" i="18"/>
  <c r="J649" i="18"/>
  <c r="N649" i="18"/>
  <c r="R649" i="18"/>
  <c r="V649" i="18"/>
  <c r="Z649" i="18"/>
  <c r="G649" i="18"/>
  <c r="K649" i="18"/>
  <c r="O649" i="18"/>
  <c r="S649" i="18"/>
  <c r="W649" i="18"/>
  <c r="AA649" i="18"/>
  <c r="H649" i="18"/>
  <c r="L649" i="18"/>
  <c r="P649" i="18"/>
  <c r="T649" i="18"/>
  <c r="X649" i="18"/>
  <c r="AB649" i="18"/>
  <c r="E649" i="18"/>
  <c r="I649" i="18"/>
  <c r="M649" i="18"/>
  <c r="Q649" i="18"/>
  <c r="U649" i="18"/>
  <c r="Y649" i="18"/>
  <c r="F645" i="18"/>
  <c r="J645" i="18"/>
  <c r="N645" i="18"/>
  <c r="R645" i="18"/>
  <c r="V645" i="18"/>
  <c r="Z645" i="18"/>
  <c r="G645" i="18"/>
  <c r="K645" i="18"/>
  <c r="O645" i="18"/>
  <c r="S645" i="18"/>
  <c r="W645" i="18"/>
  <c r="AA645" i="18"/>
  <c r="H645" i="18"/>
  <c r="L645" i="18"/>
  <c r="P645" i="18"/>
  <c r="T645" i="18"/>
  <c r="X645" i="18"/>
  <c r="AB645" i="18"/>
  <c r="E645" i="18"/>
  <c r="I645" i="18"/>
  <c r="M645" i="18"/>
  <c r="Q645" i="18"/>
  <c r="U645" i="18"/>
  <c r="Y645" i="18"/>
  <c r="F641" i="18"/>
  <c r="J641" i="18"/>
  <c r="N641" i="18"/>
  <c r="R641" i="18"/>
  <c r="V641" i="18"/>
  <c r="Z641" i="18"/>
  <c r="G641" i="18"/>
  <c r="K641" i="18"/>
  <c r="O641" i="18"/>
  <c r="S641" i="18"/>
  <c r="W641" i="18"/>
  <c r="AA641" i="18"/>
  <c r="H641" i="18"/>
  <c r="L641" i="18"/>
  <c r="P641" i="18"/>
  <c r="T641" i="18"/>
  <c r="X641" i="18"/>
  <c r="AB641" i="18"/>
  <c r="E641" i="18"/>
  <c r="I641" i="18"/>
  <c r="M641" i="18"/>
  <c r="Q641" i="18"/>
  <c r="U641" i="18"/>
  <c r="Y641" i="18"/>
  <c r="F637" i="18"/>
  <c r="J637" i="18"/>
  <c r="N637" i="18"/>
  <c r="R637" i="18"/>
  <c r="V637" i="18"/>
  <c r="Z637" i="18"/>
  <c r="G637" i="18"/>
  <c r="K637" i="18"/>
  <c r="O637" i="18"/>
  <c r="S637" i="18"/>
  <c r="W637" i="18"/>
  <c r="AA637" i="18"/>
  <c r="H637" i="18"/>
  <c r="L637" i="18"/>
  <c r="P637" i="18"/>
  <c r="T637" i="18"/>
  <c r="X637" i="18"/>
  <c r="AB637" i="18"/>
  <c r="E637" i="18"/>
  <c r="I637" i="18"/>
  <c r="M637" i="18"/>
  <c r="Q637" i="18"/>
  <c r="U637" i="18"/>
  <c r="Y637" i="18"/>
  <c r="F633" i="18"/>
  <c r="J633" i="18"/>
  <c r="N633" i="18"/>
  <c r="R633" i="18"/>
  <c r="V633" i="18"/>
  <c r="Z633" i="18"/>
  <c r="G633" i="18"/>
  <c r="K633" i="18"/>
  <c r="O633" i="18"/>
  <c r="S633" i="18"/>
  <c r="W633" i="18"/>
  <c r="AA633" i="18"/>
  <c r="H633" i="18"/>
  <c r="L633" i="18"/>
  <c r="P633" i="18"/>
  <c r="T633" i="18"/>
  <c r="X633" i="18"/>
  <c r="AB633" i="18"/>
  <c r="E633" i="18"/>
  <c r="I633" i="18"/>
  <c r="M633" i="18"/>
  <c r="Q633" i="18"/>
  <c r="U633" i="18"/>
  <c r="Y633" i="18"/>
  <c r="F629" i="18"/>
  <c r="J629" i="18"/>
  <c r="N629" i="18"/>
  <c r="R629" i="18"/>
  <c r="V629" i="18"/>
  <c r="Z629" i="18"/>
  <c r="G629" i="18"/>
  <c r="K629" i="18"/>
  <c r="O629" i="18"/>
  <c r="S629" i="18"/>
  <c r="W629" i="18"/>
  <c r="AA629" i="18"/>
  <c r="H629" i="18"/>
  <c r="L629" i="18"/>
  <c r="P629" i="18"/>
  <c r="T629" i="18"/>
  <c r="X629" i="18"/>
  <c r="AB629" i="18"/>
  <c r="E629" i="18"/>
  <c r="I629" i="18"/>
  <c r="M629" i="18"/>
  <c r="Q629" i="18"/>
  <c r="U629" i="18"/>
  <c r="Y629" i="18"/>
  <c r="F625" i="18"/>
  <c r="J625" i="18"/>
  <c r="N625" i="18"/>
  <c r="R625" i="18"/>
  <c r="V625" i="18"/>
  <c r="Z625" i="18"/>
  <c r="G625" i="18"/>
  <c r="K625" i="18"/>
  <c r="O625" i="18"/>
  <c r="S625" i="18"/>
  <c r="W625" i="18"/>
  <c r="AA625" i="18"/>
  <c r="H625" i="18"/>
  <c r="L625" i="18"/>
  <c r="P625" i="18"/>
  <c r="T625" i="18"/>
  <c r="X625" i="18"/>
  <c r="AB625" i="18"/>
  <c r="E625" i="18"/>
  <c r="I625" i="18"/>
  <c r="M625" i="18"/>
  <c r="Q625" i="18"/>
  <c r="U625" i="18"/>
  <c r="Y625" i="18"/>
  <c r="F621" i="18"/>
  <c r="J621" i="18"/>
  <c r="N621" i="18"/>
  <c r="R621" i="18"/>
  <c r="V621" i="18"/>
  <c r="Z621" i="18"/>
  <c r="G621" i="18"/>
  <c r="K621" i="18"/>
  <c r="O621" i="18"/>
  <c r="S621" i="18"/>
  <c r="W621" i="18"/>
  <c r="AA621" i="18"/>
  <c r="H621" i="18"/>
  <c r="L621" i="18"/>
  <c r="P621" i="18"/>
  <c r="T621" i="18"/>
  <c r="X621" i="18"/>
  <c r="AB621" i="18"/>
  <c r="E621" i="18"/>
  <c r="I621" i="18"/>
  <c r="M621" i="18"/>
  <c r="Q621" i="18"/>
  <c r="U621" i="18"/>
  <c r="Y621" i="18"/>
  <c r="F617" i="18"/>
  <c r="J617" i="18"/>
  <c r="N617" i="18"/>
  <c r="R617" i="18"/>
  <c r="V617" i="18"/>
  <c r="Z617" i="18"/>
  <c r="G617" i="18"/>
  <c r="K617" i="18"/>
  <c r="O617" i="18"/>
  <c r="S617" i="18"/>
  <c r="W617" i="18"/>
  <c r="AA617" i="18"/>
  <c r="H617" i="18"/>
  <c r="L617" i="18"/>
  <c r="P617" i="18"/>
  <c r="T617" i="18"/>
  <c r="X617" i="18"/>
  <c r="AB617" i="18"/>
  <c r="E617" i="18"/>
  <c r="I617" i="18"/>
  <c r="M617" i="18"/>
  <c r="Q617" i="18"/>
  <c r="U617" i="18"/>
  <c r="Y617" i="18"/>
  <c r="F613" i="18"/>
  <c r="J613" i="18"/>
  <c r="N613" i="18"/>
  <c r="R613" i="18"/>
  <c r="V613" i="18"/>
  <c r="Z613" i="18"/>
  <c r="G613" i="18"/>
  <c r="K613" i="18"/>
  <c r="O613" i="18"/>
  <c r="S613" i="18"/>
  <c r="W613" i="18"/>
  <c r="AA613" i="18"/>
  <c r="H613" i="18"/>
  <c r="L613" i="18"/>
  <c r="P613" i="18"/>
  <c r="T613" i="18"/>
  <c r="X613" i="18"/>
  <c r="AB613" i="18"/>
  <c r="E613" i="18"/>
  <c r="I613" i="18"/>
  <c r="M613" i="18"/>
  <c r="Q613" i="18"/>
  <c r="U613" i="18"/>
  <c r="Y613" i="18"/>
  <c r="F609" i="18"/>
  <c r="J609" i="18"/>
  <c r="N609" i="18"/>
  <c r="R609" i="18"/>
  <c r="V609" i="18"/>
  <c r="Z609" i="18"/>
  <c r="G609" i="18"/>
  <c r="K609" i="18"/>
  <c r="O609" i="18"/>
  <c r="S609" i="18"/>
  <c r="W609" i="18"/>
  <c r="AA609" i="18"/>
  <c r="H609" i="18"/>
  <c r="L609" i="18"/>
  <c r="P609" i="18"/>
  <c r="T609" i="18"/>
  <c r="X609" i="18"/>
  <c r="AB609" i="18"/>
  <c r="E609" i="18"/>
  <c r="I609" i="18"/>
  <c r="M609" i="18"/>
  <c r="Q609" i="18"/>
  <c r="U609" i="18"/>
  <c r="Y609" i="18"/>
  <c r="F605" i="18"/>
  <c r="J605" i="18"/>
  <c r="N605" i="18"/>
  <c r="R605" i="18"/>
  <c r="V605" i="18"/>
  <c r="Z605" i="18"/>
  <c r="G605" i="18"/>
  <c r="K605" i="18"/>
  <c r="O605" i="18"/>
  <c r="S605" i="18"/>
  <c r="W605" i="18"/>
  <c r="AA605" i="18"/>
  <c r="H605" i="18"/>
  <c r="L605" i="18"/>
  <c r="P605" i="18"/>
  <c r="T605" i="18"/>
  <c r="X605" i="18"/>
  <c r="AB605" i="18"/>
  <c r="E605" i="18"/>
  <c r="I605" i="18"/>
  <c r="M605" i="18"/>
  <c r="Q605" i="18"/>
  <c r="U605" i="18"/>
  <c r="Y605" i="18"/>
  <c r="F601" i="18"/>
  <c r="J601" i="18"/>
  <c r="N601" i="18"/>
  <c r="R601" i="18"/>
  <c r="V601" i="18"/>
  <c r="Z601" i="18"/>
  <c r="G601" i="18"/>
  <c r="K601" i="18"/>
  <c r="O601" i="18"/>
  <c r="S601" i="18"/>
  <c r="W601" i="18"/>
  <c r="AA601" i="18"/>
  <c r="H601" i="18"/>
  <c r="L601" i="18"/>
  <c r="P601" i="18"/>
  <c r="T601" i="18"/>
  <c r="X601" i="18"/>
  <c r="AB601" i="18"/>
  <c r="E601" i="18"/>
  <c r="I601" i="18"/>
  <c r="M601" i="18"/>
  <c r="Q601" i="18"/>
  <c r="U601" i="18"/>
  <c r="Y601" i="18"/>
  <c r="H597" i="18"/>
  <c r="L597" i="18"/>
  <c r="P597" i="18"/>
  <c r="T597" i="18"/>
  <c r="X597" i="18"/>
  <c r="AB597" i="18"/>
  <c r="E597" i="18"/>
  <c r="I597" i="18"/>
  <c r="M597" i="18"/>
  <c r="Q597" i="18"/>
  <c r="U597" i="18"/>
  <c r="Y597" i="18"/>
  <c r="G597" i="18"/>
  <c r="O597" i="18"/>
  <c r="W597" i="18"/>
  <c r="J597" i="18"/>
  <c r="R597" i="18"/>
  <c r="Z597" i="18"/>
  <c r="K597" i="18"/>
  <c r="S597" i="18"/>
  <c r="AA597" i="18"/>
  <c r="F597" i="18"/>
  <c r="N597" i="18"/>
  <c r="V597" i="18"/>
  <c r="H593" i="18"/>
  <c r="L593" i="18"/>
  <c r="P593" i="18"/>
  <c r="T593" i="18"/>
  <c r="X593" i="18"/>
  <c r="AB593" i="18"/>
  <c r="E593" i="18"/>
  <c r="I593" i="18"/>
  <c r="M593" i="18"/>
  <c r="Q593" i="18"/>
  <c r="U593" i="18"/>
  <c r="Y593" i="18"/>
  <c r="G593" i="18"/>
  <c r="O593" i="18"/>
  <c r="W593" i="18"/>
  <c r="J593" i="18"/>
  <c r="R593" i="18"/>
  <c r="Z593" i="18"/>
  <c r="K593" i="18"/>
  <c r="S593" i="18"/>
  <c r="AA593" i="18"/>
  <c r="F593" i="18"/>
  <c r="N593" i="18"/>
  <c r="V593" i="18"/>
  <c r="F589" i="18"/>
  <c r="J589" i="18"/>
  <c r="N589" i="18"/>
  <c r="R589" i="18"/>
  <c r="V589" i="18"/>
  <c r="Z589" i="18"/>
  <c r="G589" i="18"/>
  <c r="K589" i="18"/>
  <c r="O589" i="18"/>
  <c r="S589" i="18"/>
  <c r="W589" i="18"/>
  <c r="AA589" i="18"/>
  <c r="H589" i="18"/>
  <c r="L589" i="18"/>
  <c r="P589" i="18"/>
  <c r="T589" i="18"/>
  <c r="X589" i="18"/>
  <c r="AB589" i="18"/>
  <c r="E589" i="18"/>
  <c r="I589" i="18"/>
  <c r="M589" i="18"/>
  <c r="Q589" i="18"/>
  <c r="U589" i="18"/>
  <c r="Y589" i="18"/>
  <c r="F585" i="18"/>
  <c r="J585" i="18"/>
  <c r="N585" i="18"/>
  <c r="R585" i="18"/>
  <c r="V585" i="18"/>
  <c r="Z585" i="18"/>
  <c r="G585" i="18"/>
  <c r="K585" i="18"/>
  <c r="O585" i="18"/>
  <c r="S585" i="18"/>
  <c r="W585" i="18"/>
  <c r="AA585" i="18"/>
  <c r="H585" i="18"/>
  <c r="L585" i="18"/>
  <c r="P585" i="18"/>
  <c r="T585" i="18"/>
  <c r="X585" i="18"/>
  <c r="AB585" i="18"/>
  <c r="E585" i="18"/>
  <c r="I585" i="18"/>
  <c r="M585" i="18"/>
  <c r="Q585" i="18"/>
  <c r="U585" i="18"/>
  <c r="Y585" i="18"/>
  <c r="F581" i="18"/>
  <c r="J581" i="18"/>
  <c r="N581" i="18"/>
  <c r="R581" i="18"/>
  <c r="V581" i="18"/>
  <c r="Z581" i="18"/>
  <c r="G581" i="18"/>
  <c r="K581" i="18"/>
  <c r="O581" i="18"/>
  <c r="S581" i="18"/>
  <c r="W581" i="18"/>
  <c r="AA581" i="18"/>
  <c r="H581" i="18"/>
  <c r="L581" i="18"/>
  <c r="P581" i="18"/>
  <c r="T581" i="18"/>
  <c r="X581" i="18"/>
  <c r="AB581" i="18"/>
  <c r="E581" i="18"/>
  <c r="I581" i="18"/>
  <c r="M581" i="18"/>
  <c r="Q581" i="18"/>
  <c r="U581" i="18"/>
  <c r="Y581" i="18"/>
  <c r="F577" i="18"/>
  <c r="J577" i="18"/>
  <c r="N577" i="18"/>
  <c r="R577" i="18"/>
  <c r="V577" i="18"/>
  <c r="Z577" i="18"/>
  <c r="G577" i="18"/>
  <c r="K577" i="18"/>
  <c r="O577" i="18"/>
  <c r="S577" i="18"/>
  <c r="W577" i="18"/>
  <c r="AA577" i="18"/>
  <c r="H577" i="18"/>
  <c r="L577" i="18"/>
  <c r="P577" i="18"/>
  <c r="T577" i="18"/>
  <c r="X577" i="18"/>
  <c r="AB577" i="18"/>
  <c r="E577" i="18"/>
  <c r="I577" i="18"/>
  <c r="M577" i="18"/>
  <c r="Q577" i="18"/>
  <c r="U577" i="18"/>
  <c r="Y577" i="18"/>
  <c r="F573" i="18"/>
  <c r="J573" i="18"/>
  <c r="N573" i="18"/>
  <c r="R573" i="18"/>
  <c r="V573" i="18"/>
  <c r="Z573" i="18"/>
  <c r="G573" i="18"/>
  <c r="K573" i="18"/>
  <c r="O573" i="18"/>
  <c r="S573" i="18"/>
  <c r="W573" i="18"/>
  <c r="AA573" i="18"/>
  <c r="H573" i="18"/>
  <c r="L573" i="18"/>
  <c r="P573" i="18"/>
  <c r="T573" i="18"/>
  <c r="X573" i="18"/>
  <c r="AB573" i="18"/>
  <c r="E573" i="18"/>
  <c r="I573" i="18"/>
  <c r="M573" i="18"/>
  <c r="Q573" i="18"/>
  <c r="U573" i="18"/>
  <c r="Y573" i="18"/>
  <c r="F569" i="18"/>
  <c r="J569" i="18"/>
  <c r="N569" i="18"/>
  <c r="R569" i="18"/>
  <c r="V569" i="18"/>
  <c r="Z569" i="18"/>
  <c r="G569" i="18"/>
  <c r="K569" i="18"/>
  <c r="O569" i="18"/>
  <c r="S569" i="18"/>
  <c r="W569" i="18"/>
  <c r="AA569" i="18"/>
  <c r="H569" i="18"/>
  <c r="L569" i="18"/>
  <c r="P569" i="18"/>
  <c r="T569" i="18"/>
  <c r="X569" i="18"/>
  <c r="AB569" i="18"/>
  <c r="E569" i="18"/>
  <c r="I569" i="18"/>
  <c r="M569" i="18"/>
  <c r="Q569" i="18"/>
  <c r="U569" i="18"/>
  <c r="Y569" i="18"/>
  <c r="F565" i="18"/>
  <c r="J565" i="18"/>
  <c r="N565" i="18"/>
  <c r="R565" i="18"/>
  <c r="V565" i="18"/>
  <c r="Z565" i="18"/>
  <c r="G565" i="18"/>
  <c r="K565" i="18"/>
  <c r="O565" i="18"/>
  <c r="S565" i="18"/>
  <c r="W565" i="18"/>
  <c r="AA565" i="18"/>
  <c r="H565" i="18"/>
  <c r="L565" i="18"/>
  <c r="P565" i="18"/>
  <c r="T565" i="18"/>
  <c r="X565" i="18"/>
  <c r="AB565" i="18"/>
  <c r="E565" i="18"/>
  <c r="I565" i="18"/>
  <c r="M565" i="18"/>
  <c r="Q565" i="18"/>
  <c r="U565" i="18"/>
  <c r="Y565" i="18"/>
  <c r="F561" i="18"/>
  <c r="J561" i="18"/>
  <c r="N561" i="18"/>
  <c r="R561" i="18"/>
  <c r="V561" i="18"/>
  <c r="Z561" i="18"/>
  <c r="G561" i="18"/>
  <c r="K561" i="18"/>
  <c r="O561" i="18"/>
  <c r="S561" i="18"/>
  <c r="W561" i="18"/>
  <c r="AA561" i="18"/>
  <c r="H561" i="18"/>
  <c r="L561" i="18"/>
  <c r="P561" i="18"/>
  <c r="T561" i="18"/>
  <c r="X561" i="18"/>
  <c r="AB561" i="18"/>
  <c r="E561" i="18"/>
  <c r="I561" i="18"/>
  <c r="M561" i="18"/>
  <c r="Q561" i="18"/>
  <c r="U561" i="18"/>
  <c r="Y561" i="18"/>
  <c r="F557" i="18"/>
  <c r="J557" i="18"/>
  <c r="N557" i="18"/>
  <c r="R557" i="18"/>
  <c r="V557" i="18"/>
  <c r="Z557" i="18"/>
  <c r="G557" i="18"/>
  <c r="K557" i="18"/>
  <c r="O557" i="18"/>
  <c r="S557" i="18"/>
  <c r="W557" i="18"/>
  <c r="AA557" i="18"/>
  <c r="H557" i="18"/>
  <c r="L557" i="18"/>
  <c r="P557" i="18"/>
  <c r="T557" i="18"/>
  <c r="X557" i="18"/>
  <c r="AB557" i="18"/>
  <c r="E557" i="18"/>
  <c r="I557" i="18"/>
  <c r="M557" i="18"/>
  <c r="Q557" i="18"/>
  <c r="U557" i="18"/>
  <c r="Y557" i="18"/>
  <c r="F553" i="18"/>
  <c r="J553" i="18"/>
  <c r="N553" i="18"/>
  <c r="R553" i="18"/>
  <c r="V553" i="18"/>
  <c r="Z553" i="18"/>
  <c r="G553" i="18"/>
  <c r="K553" i="18"/>
  <c r="O553" i="18"/>
  <c r="S553" i="18"/>
  <c r="W553" i="18"/>
  <c r="AA553" i="18"/>
  <c r="H553" i="18"/>
  <c r="L553" i="18"/>
  <c r="P553" i="18"/>
  <c r="T553" i="18"/>
  <c r="X553" i="18"/>
  <c r="AB553" i="18"/>
  <c r="E553" i="18"/>
  <c r="I553" i="18"/>
  <c r="M553" i="18"/>
  <c r="Q553" i="18"/>
  <c r="U553" i="18"/>
  <c r="Y553" i="18"/>
  <c r="F549" i="18"/>
  <c r="J549" i="18"/>
  <c r="N549" i="18"/>
  <c r="R549" i="18"/>
  <c r="V549" i="18"/>
  <c r="Z549" i="18"/>
  <c r="G549" i="18"/>
  <c r="K549" i="18"/>
  <c r="O549" i="18"/>
  <c r="S549" i="18"/>
  <c r="W549" i="18"/>
  <c r="AA549" i="18"/>
  <c r="H549" i="18"/>
  <c r="L549" i="18"/>
  <c r="P549" i="18"/>
  <c r="T549" i="18"/>
  <c r="X549" i="18"/>
  <c r="AB549" i="18"/>
  <c r="E549" i="18"/>
  <c r="I549" i="18"/>
  <c r="M549" i="18"/>
  <c r="Q549" i="18"/>
  <c r="U549" i="18"/>
  <c r="Y549" i="18"/>
  <c r="F545" i="18"/>
  <c r="J545" i="18"/>
  <c r="N545" i="18"/>
  <c r="R545" i="18"/>
  <c r="V545" i="18"/>
  <c r="Z545" i="18"/>
  <c r="G545" i="18"/>
  <c r="K545" i="18"/>
  <c r="O545" i="18"/>
  <c r="S545" i="18"/>
  <c r="W545" i="18"/>
  <c r="AA545" i="18"/>
  <c r="H545" i="18"/>
  <c r="L545" i="18"/>
  <c r="P545" i="18"/>
  <c r="T545" i="18"/>
  <c r="X545" i="18"/>
  <c r="AB545" i="18"/>
  <c r="E545" i="18"/>
  <c r="I545" i="18"/>
  <c r="M545" i="18"/>
  <c r="Q545" i="18"/>
  <c r="U545" i="18"/>
  <c r="Y545" i="18"/>
  <c r="F541" i="18"/>
  <c r="J541" i="18"/>
  <c r="N541" i="18"/>
  <c r="R541" i="18"/>
  <c r="V541" i="18"/>
  <c r="Z541" i="18"/>
  <c r="G541" i="18"/>
  <c r="K541" i="18"/>
  <c r="O541" i="18"/>
  <c r="S541" i="18"/>
  <c r="W541" i="18"/>
  <c r="AA541" i="18"/>
  <c r="H541" i="18"/>
  <c r="L541" i="18"/>
  <c r="P541" i="18"/>
  <c r="T541" i="18"/>
  <c r="X541" i="18"/>
  <c r="AB541" i="18"/>
  <c r="E541" i="18"/>
  <c r="I541" i="18"/>
  <c r="M541" i="18"/>
  <c r="Q541" i="18"/>
  <c r="U541" i="18"/>
  <c r="Y541" i="18"/>
  <c r="F537" i="18"/>
  <c r="J537" i="18"/>
  <c r="N537" i="18"/>
  <c r="R537" i="18"/>
  <c r="V537" i="18"/>
  <c r="Z537" i="18"/>
  <c r="G537" i="18"/>
  <c r="K537" i="18"/>
  <c r="O537" i="18"/>
  <c r="S537" i="18"/>
  <c r="W537" i="18"/>
  <c r="AA537" i="18"/>
  <c r="H537" i="18"/>
  <c r="L537" i="18"/>
  <c r="P537" i="18"/>
  <c r="T537" i="18"/>
  <c r="X537" i="18"/>
  <c r="AB537" i="18"/>
  <c r="E537" i="18"/>
  <c r="I537" i="18"/>
  <c r="M537" i="18"/>
  <c r="Q537" i="18"/>
  <c r="U537" i="18"/>
  <c r="Y537" i="18"/>
  <c r="F533" i="18"/>
  <c r="J533" i="18"/>
  <c r="N533" i="18"/>
  <c r="R533" i="18"/>
  <c r="V533" i="18"/>
  <c r="Z533" i="18"/>
  <c r="G533" i="18"/>
  <c r="K533" i="18"/>
  <c r="O533" i="18"/>
  <c r="S533" i="18"/>
  <c r="W533" i="18"/>
  <c r="AA533" i="18"/>
  <c r="H533" i="18"/>
  <c r="L533" i="18"/>
  <c r="P533" i="18"/>
  <c r="T533" i="18"/>
  <c r="X533" i="18"/>
  <c r="AB533" i="18"/>
  <c r="E533" i="18"/>
  <c r="I533" i="18"/>
  <c r="M533" i="18"/>
  <c r="Q533" i="18"/>
  <c r="U533" i="18"/>
  <c r="Y533" i="18"/>
  <c r="F529" i="18"/>
  <c r="J529" i="18"/>
  <c r="N529" i="18"/>
  <c r="R529" i="18"/>
  <c r="V529" i="18"/>
  <c r="Z529" i="18"/>
  <c r="G529" i="18"/>
  <c r="K529" i="18"/>
  <c r="O529" i="18"/>
  <c r="S529" i="18"/>
  <c r="W529" i="18"/>
  <c r="AA529" i="18"/>
  <c r="H529" i="18"/>
  <c r="L529" i="18"/>
  <c r="P529" i="18"/>
  <c r="T529" i="18"/>
  <c r="X529" i="18"/>
  <c r="AB529" i="18"/>
  <c r="E529" i="18"/>
  <c r="I529" i="18"/>
  <c r="M529" i="18"/>
  <c r="Q529" i="18"/>
  <c r="U529" i="18"/>
  <c r="Y529" i="18"/>
  <c r="F525" i="18"/>
  <c r="J525" i="18"/>
  <c r="N525" i="18"/>
  <c r="R525" i="18"/>
  <c r="V525" i="18"/>
  <c r="Z525" i="18"/>
  <c r="G525" i="18"/>
  <c r="K525" i="18"/>
  <c r="O525" i="18"/>
  <c r="S525" i="18"/>
  <c r="W525" i="18"/>
  <c r="AA525" i="18"/>
  <c r="H525" i="18"/>
  <c r="L525" i="18"/>
  <c r="P525" i="18"/>
  <c r="T525" i="18"/>
  <c r="X525" i="18"/>
  <c r="AB525" i="18"/>
  <c r="E525" i="18"/>
  <c r="I525" i="18"/>
  <c r="M525" i="18"/>
  <c r="Q525" i="18"/>
  <c r="U525" i="18"/>
  <c r="Y525" i="18"/>
  <c r="F521" i="18"/>
  <c r="J521" i="18"/>
  <c r="N521" i="18"/>
  <c r="R521" i="18"/>
  <c r="V521" i="18"/>
  <c r="Z521" i="18"/>
  <c r="G521" i="18"/>
  <c r="K521" i="18"/>
  <c r="O521" i="18"/>
  <c r="S521" i="18"/>
  <c r="W521" i="18"/>
  <c r="AA521" i="18"/>
  <c r="H521" i="18"/>
  <c r="L521" i="18"/>
  <c r="P521" i="18"/>
  <c r="T521" i="18"/>
  <c r="X521" i="18"/>
  <c r="AB521" i="18"/>
  <c r="E521" i="18"/>
  <c r="I521" i="18"/>
  <c r="M521" i="18"/>
  <c r="Q521" i="18"/>
  <c r="U521" i="18"/>
  <c r="Y521" i="18"/>
  <c r="F517" i="18"/>
  <c r="J517" i="18"/>
  <c r="N517" i="18"/>
  <c r="R517" i="18"/>
  <c r="V517" i="18"/>
  <c r="Z517" i="18"/>
  <c r="G517" i="18"/>
  <c r="K517" i="18"/>
  <c r="O517" i="18"/>
  <c r="S517" i="18"/>
  <c r="W517" i="18"/>
  <c r="AA517" i="18"/>
  <c r="H517" i="18"/>
  <c r="L517" i="18"/>
  <c r="P517" i="18"/>
  <c r="T517" i="18"/>
  <c r="X517" i="18"/>
  <c r="AB517" i="18"/>
  <c r="E517" i="18"/>
  <c r="I517" i="18"/>
  <c r="M517" i="18"/>
  <c r="Q517" i="18"/>
  <c r="U517" i="18"/>
  <c r="Y517" i="18"/>
  <c r="F513" i="18"/>
  <c r="J513" i="18"/>
  <c r="N513" i="18"/>
  <c r="R513" i="18"/>
  <c r="V513" i="18"/>
  <c r="Z513" i="18"/>
  <c r="G513" i="18"/>
  <c r="K513" i="18"/>
  <c r="O513" i="18"/>
  <c r="S513" i="18"/>
  <c r="W513" i="18"/>
  <c r="AA513" i="18"/>
  <c r="H513" i="18"/>
  <c r="L513" i="18"/>
  <c r="P513" i="18"/>
  <c r="T513" i="18"/>
  <c r="X513" i="18"/>
  <c r="AB513" i="18"/>
  <c r="E513" i="18"/>
  <c r="I513" i="18"/>
  <c r="M513" i="18"/>
  <c r="Q513" i="18"/>
  <c r="U513" i="18"/>
  <c r="Y513" i="18"/>
  <c r="F509" i="18"/>
  <c r="J509" i="18"/>
  <c r="N509" i="18"/>
  <c r="R509" i="18"/>
  <c r="V509" i="18"/>
  <c r="Z509" i="18"/>
  <c r="G509" i="18"/>
  <c r="K509" i="18"/>
  <c r="O509" i="18"/>
  <c r="S509" i="18"/>
  <c r="W509" i="18"/>
  <c r="AA509" i="18"/>
  <c r="H509" i="18"/>
  <c r="L509" i="18"/>
  <c r="P509" i="18"/>
  <c r="T509" i="18"/>
  <c r="X509" i="18"/>
  <c r="AB509" i="18"/>
  <c r="E509" i="18"/>
  <c r="I509" i="18"/>
  <c r="M509" i="18"/>
  <c r="Q509" i="18"/>
  <c r="U509" i="18"/>
  <c r="Y509" i="18"/>
  <c r="F505" i="18"/>
  <c r="J505" i="18"/>
  <c r="N505" i="18"/>
  <c r="R505" i="18"/>
  <c r="V505" i="18"/>
  <c r="Z505" i="18"/>
  <c r="G505" i="18"/>
  <c r="K505" i="18"/>
  <c r="O505" i="18"/>
  <c r="S505" i="18"/>
  <c r="W505" i="18"/>
  <c r="AA505" i="18"/>
  <c r="H505" i="18"/>
  <c r="L505" i="18"/>
  <c r="P505" i="18"/>
  <c r="T505" i="18"/>
  <c r="X505" i="18"/>
  <c r="AB505" i="18"/>
  <c r="E505" i="18"/>
  <c r="I505" i="18"/>
  <c r="M505" i="18"/>
  <c r="Q505" i="18"/>
  <c r="U505" i="18"/>
  <c r="Y505" i="18"/>
  <c r="F501" i="18"/>
  <c r="J501" i="18"/>
  <c r="N501" i="18"/>
  <c r="R501" i="18"/>
  <c r="V501" i="18"/>
  <c r="Z501" i="18"/>
  <c r="G501" i="18"/>
  <c r="K501" i="18"/>
  <c r="O501" i="18"/>
  <c r="S501" i="18"/>
  <c r="W501" i="18"/>
  <c r="AA501" i="18"/>
  <c r="H501" i="18"/>
  <c r="L501" i="18"/>
  <c r="P501" i="18"/>
  <c r="T501" i="18"/>
  <c r="X501" i="18"/>
  <c r="AB501" i="18"/>
  <c r="E501" i="18"/>
  <c r="I501" i="18"/>
  <c r="M501" i="18"/>
  <c r="Q501" i="18"/>
  <c r="U501" i="18"/>
  <c r="Y501" i="18"/>
  <c r="F497" i="18"/>
  <c r="J497" i="18"/>
  <c r="N497" i="18"/>
  <c r="R497" i="18"/>
  <c r="V497" i="18"/>
  <c r="Z497" i="18"/>
  <c r="G497" i="18"/>
  <c r="K497" i="18"/>
  <c r="O497" i="18"/>
  <c r="S497" i="18"/>
  <c r="W497" i="18"/>
  <c r="AA497" i="18"/>
  <c r="H497" i="18"/>
  <c r="L497" i="18"/>
  <c r="P497" i="18"/>
  <c r="T497" i="18"/>
  <c r="X497" i="18"/>
  <c r="AB497" i="18"/>
  <c r="E497" i="18"/>
  <c r="I497" i="18"/>
  <c r="M497" i="18"/>
  <c r="Q497" i="18"/>
  <c r="U497" i="18"/>
  <c r="Y497" i="18"/>
  <c r="F493" i="18"/>
  <c r="J493" i="18"/>
  <c r="N493" i="18"/>
  <c r="R493" i="18"/>
  <c r="V493" i="18"/>
  <c r="Z493" i="18"/>
  <c r="G493" i="18"/>
  <c r="K493" i="18"/>
  <c r="O493" i="18"/>
  <c r="S493" i="18"/>
  <c r="W493" i="18"/>
  <c r="AA493" i="18"/>
  <c r="H493" i="18"/>
  <c r="L493" i="18"/>
  <c r="P493" i="18"/>
  <c r="T493" i="18"/>
  <c r="X493" i="18"/>
  <c r="AB493" i="18"/>
  <c r="E493" i="18"/>
  <c r="I493" i="18"/>
  <c r="M493" i="18"/>
  <c r="Q493" i="18"/>
  <c r="U493" i="18"/>
  <c r="Y493" i="18"/>
  <c r="F489" i="18"/>
  <c r="J489" i="18"/>
  <c r="G489" i="18"/>
  <c r="K489" i="18"/>
  <c r="H489" i="18"/>
  <c r="N489" i="18"/>
  <c r="R489" i="18"/>
  <c r="V489" i="18"/>
  <c r="Z489" i="18"/>
  <c r="I489" i="18"/>
  <c r="O489" i="18"/>
  <c r="S489" i="18"/>
  <c r="W489" i="18"/>
  <c r="AA489" i="18"/>
  <c r="L489" i="18"/>
  <c r="P489" i="18"/>
  <c r="T489" i="18"/>
  <c r="X489" i="18"/>
  <c r="AB489" i="18"/>
  <c r="E489" i="18"/>
  <c r="M489" i="18"/>
  <c r="Q489" i="18"/>
  <c r="U489" i="18"/>
  <c r="Y489" i="18"/>
  <c r="F485" i="18"/>
  <c r="J485" i="18"/>
  <c r="N485" i="18"/>
  <c r="R485" i="18"/>
  <c r="V485" i="18"/>
  <c r="Z485" i="18"/>
  <c r="G485" i="18"/>
  <c r="K485" i="18"/>
  <c r="O485" i="18"/>
  <c r="S485" i="18"/>
  <c r="W485" i="18"/>
  <c r="AA485" i="18"/>
  <c r="H485" i="18"/>
  <c r="P485" i="18"/>
  <c r="X485" i="18"/>
  <c r="I485" i="18"/>
  <c r="Q485" i="18"/>
  <c r="Y485" i="18"/>
  <c r="L485" i="18"/>
  <c r="T485" i="18"/>
  <c r="AB485" i="18"/>
  <c r="E485" i="18"/>
  <c r="M485" i="18"/>
  <c r="U485" i="18"/>
  <c r="E481" i="18"/>
  <c r="F481" i="18"/>
  <c r="J481" i="18"/>
  <c r="N481" i="18"/>
  <c r="R481" i="18"/>
  <c r="V481" i="18"/>
  <c r="Z481" i="18"/>
  <c r="G481" i="18"/>
  <c r="K481" i="18"/>
  <c r="O481" i="18"/>
  <c r="S481" i="18"/>
  <c r="W481" i="18"/>
  <c r="AA481" i="18"/>
  <c r="H481" i="18"/>
  <c r="P481" i="18"/>
  <c r="X481" i="18"/>
  <c r="I481" i="18"/>
  <c r="Q481" i="18"/>
  <c r="Y481" i="18"/>
  <c r="L481" i="18"/>
  <c r="T481" i="18"/>
  <c r="AB481" i="18"/>
  <c r="M481" i="18"/>
  <c r="U481" i="18"/>
  <c r="H477" i="18"/>
  <c r="L477" i="18"/>
  <c r="P477" i="18"/>
  <c r="T477" i="18"/>
  <c r="X477" i="18"/>
  <c r="AB477" i="18"/>
  <c r="E477" i="18"/>
  <c r="I477" i="18"/>
  <c r="M477" i="18"/>
  <c r="Q477" i="18"/>
  <c r="U477" i="18"/>
  <c r="Y477" i="18"/>
  <c r="F477" i="18"/>
  <c r="J477" i="18"/>
  <c r="N477" i="18"/>
  <c r="R477" i="18"/>
  <c r="V477" i="18"/>
  <c r="Z477" i="18"/>
  <c r="G477" i="18"/>
  <c r="K477" i="18"/>
  <c r="O477" i="18"/>
  <c r="S477" i="18"/>
  <c r="W477" i="18"/>
  <c r="AA477" i="18"/>
  <c r="H473" i="18"/>
  <c r="L473" i="18"/>
  <c r="P473" i="18"/>
  <c r="T473" i="18"/>
  <c r="X473" i="18"/>
  <c r="AB473" i="18"/>
  <c r="E473" i="18"/>
  <c r="I473" i="18"/>
  <c r="M473" i="18"/>
  <c r="Q473" i="18"/>
  <c r="U473" i="18"/>
  <c r="Y473" i="18"/>
  <c r="F473" i="18"/>
  <c r="J473" i="18"/>
  <c r="N473" i="18"/>
  <c r="R473" i="18"/>
  <c r="V473" i="18"/>
  <c r="Z473" i="18"/>
  <c r="G473" i="18"/>
  <c r="K473" i="18"/>
  <c r="O473" i="18"/>
  <c r="S473" i="18"/>
  <c r="W473" i="18"/>
  <c r="AA473" i="18"/>
  <c r="H469" i="18"/>
  <c r="L469" i="18"/>
  <c r="P469" i="18"/>
  <c r="T469" i="18"/>
  <c r="X469" i="18"/>
  <c r="AB469" i="18"/>
  <c r="E469" i="18"/>
  <c r="I469" i="18"/>
  <c r="M469" i="18"/>
  <c r="Q469" i="18"/>
  <c r="U469" i="18"/>
  <c r="Y469" i="18"/>
  <c r="F469" i="18"/>
  <c r="J469" i="18"/>
  <c r="N469" i="18"/>
  <c r="R469" i="18"/>
  <c r="V469" i="18"/>
  <c r="Z469" i="18"/>
  <c r="G469" i="18"/>
  <c r="K469" i="18"/>
  <c r="O469" i="18"/>
  <c r="S469" i="18"/>
  <c r="W469" i="18"/>
  <c r="AA469" i="18"/>
  <c r="H465" i="18"/>
  <c r="L465" i="18"/>
  <c r="P465" i="18"/>
  <c r="T465" i="18"/>
  <c r="X465" i="18"/>
  <c r="AB465" i="18"/>
  <c r="E465" i="18"/>
  <c r="I465" i="18"/>
  <c r="M465" i="18"/>
  <c r="Q465" i="18"/>
  <c r="U465" i="18"/>
  <c r="Y465" i="18"/>
  <c r="F465" i="18"/>
  <c r="J465" i="18"/>
  <c r="N465" i="18"/>
  <c r="R465" i="18"/>
  <c r="V465" i="18"/>
  <c r="Z465" i="18"/>
  <c r="G465" i="18"/>
  <c r="K465" i="18"/>
  <c r="O465" i="18"/>
  <c r="S465" i="18"/>
  <c r="W465" i="18"/>
  <c r="AA465" i="18"/>
  <c r="H461" i="18"/>
  <c r="L461" i="18"/>
  <c r="P461" i="18"/>
  <c r="T461" i="18"/>
  <c r="X461" i="18"/>
  <c r="AB461" i="18"/>
  <c r="E461" i="18"/>
  <c r="I461" i="18"/>
  <c r="M461" i="18"/>
  <c r="Q461" i="18"/>
  <c r="U461" i="18"/>
  <c r="Y461" i="18"/>
  <c r="F461" i="18"/>
  <c r="J461" i="18"/>
  <c r="N461" i="18"/>
  <c r="R461" i="18"/>
  <c r="V461" i="18"/>
  <c r="Z461" i="18"/>
  <c r="G461" i="18"/>
  <c r="K461" i="18"/>
  <c r="O461" i="18"/>
  <c r="S461" i="18"/>
  <c r="W461" i="18"/>
  <c r="AA461" i="18"/>
  <c r="H457" i="18"/>
  <c r="L457" i="18"/>
  <c r="P457" i="18"/>
  <c r="T457" i="18"/>
  <c r="X457" i="18"/>
  <c r="AB457" i="18"/>
  <c r="E457" i="18"/>
  <c r="I457" i="18"/>
  <c r="M457" i="18"/>
  <c r="Q457" i="18"/>
  <c r="U457" i="18"/>
  <c r="Y457" i="18"/>
  <c r="F457" i="18"/>
  <c r="J457" i="18"/>
  <c r="N457" i="18"/>
  <c r="R457" i="18"/>
  <c r="V457" i="18"/>
  <c r="Z457" i="18"/>
  <c r="G457" i="18"/>
  <c r="K457" i="18"/>
  <c r="O457" i="18"/>
  <c r="S457" i="18"/>
  <c r="W457" i="18"/>
  <c r="AA457" i="18"/>
  <c r="H453" i="18"/>
  <c r="L453" i="18"/>
  <c r="P453" i="18"/>
  <c r="T453" i="18"/>
  <c r="X453" i="18"/>
  <c r="AB453" i="18"/>
  <c r="E453" i="18"/>
  <c r="I453" i="18"/>
  <c r="M453" i="18"/>
  <c r="Q453" i="18"/>
  <c r="U453" i="18"/>
  <c r="Y453" i="18"/>
  <c r="F453" i="18"/>
  <c r="J453" i="18"/>
  <c r="N453" i="18"/>
  <c r="R453" i="18"/>
  <c r="V453" i="18"/>
  <c r="Z453" i="18"/>
  <c r="G453" i="18"/>
  <c r="K453" i="18"/>
  <c r="O453" i="18"/>
  <c r="S453" i="18"/>
  <c r="W453" i="18"/>
  <c r="AA453" i="18"/>
  <c r="H449" i="18"/>
  <c r="L449" i="18"/>
  <c r="P449" i="18"/>
  <c r="T449" i="18"/>
  <c r="X449" i="18"/>
  <c r="AB449" i="18"/>
  <c r="E449" i="18"/>
  <c r="I449" i="18"/>
  <c r="M449" i="18"/>
  <c r="Q449" i="18"/>
  <c r="U449" i="18"/>
  <c r="Y449" i="18"/>
  <c r="F449" i="18"/>
  <c r="J449" i="18"/>
  <c r="N449" i="18"/>
  <c r="R449" i="18"/>
  <c r="V449" i="18"/>
  <c r="Z449" i="18"/>
  <c r="G449" i="18"/>
  <c r="K449" i="18"/>
  <c r="O449" i="18"/>
  <c r="S449" i="18"/>
  <c r="W449" i="18"/>
  <c r="AA449" i="18"/>
  <c r="H445" i="18"/>
  <c r="L445" i="18"/>
  <c r="P445" i="18"/>
  <c r="T445" i="18"/>
  <c r="X445" i="18"/>
  <c r="AB445" i="18"/>
  <c r="E445" i="18"/>
  <c r="I445" i="18"/>
  <c r="M445" i="18"/>
  <c r="Q445" i="18"/>
  <c r="U445" i="18"/>
  <c r="Y445" i="18"/>
  <c r="F445" i="18"/>
  <c r="J445" i="18"/>
  <c r="N445" i="18"/>
  <c r="R445" i="18"/>
  <c r="V445" i="18"/>
  <c r="Z445" i="18"/>
  <c r="G445" i="18"/>
  <c r="K445" i="18"/>
  <c r="O445" i="18"/>
  <c r="S445" i="18"/>
  <c r="W445" i="18"/>
  <c r="AA445" i="18"/>
  <c r="H441" i="18"/>
  <c r="L441" i="18"/>
  <c r="P441" i="18"/>
  <c r="T441" i="18"/>
  <c r="X441" i="18"/>
  <c r="AB441" i="18"/>
  <c r="E441" i="18"/>
  <c r="I441" i="18"/>
  <c r="M441" i="18"/>
  <c r="Q441" i="18"/>
  <c r="U441" i="18"/>
  <c r="Y441" i="18"/>
  <c r="F441" i="18"/>
  <c r="J441" i="18"/>
  <c r="N441" i="18"/>
  <c r="R441" i="18"/>
  <c r="V441" i="18"/>
  <c r="Z441" i="18"/>
  <c r="G441" i="18"/>
  <c r="K441" i="18"/>
  <c r="O441" i="18"/>
  <c r="S441" i="18"/>
  <c r="W441" i="18"/>
  <c r="AA441" i="18"/>
  <c r="H437" i="18"/>
  <c r="L437" i="18"/>
  <c r="P437" i="18"/>
  <c r="T437" i="18"/>
  <c r="X437" i="18"/>
  <c r="AB437" i="18"/>
  <c r="E437" i="18"/>
  <c r="I437" i="18"/>
  <c r="M437" i="18"/>
  <c r="Q437" i="18"/>
  <c r="U437" i="18"/>
  <c r="Y437" i="18"/>
  <c r="F437" i="18"/>
  <c r="J437" i="18"/>
  <c r="N437" i="18"/>
  <c r="R437" i="18"/>
  <c r="V437" i="18"/>
  <c r="Z437" i="18"/>
  <c r="G437" i="18"/>
  <c r="K437" i="18"/>
  <c r="O437" i="18"/>
  <c r="S437" i="18"/>
  <c r="W437" i="18"/>
  <c r="AA437" i="18"/>
  <c r="H433" i="18"/>
  <c r="L433" i="18"/>
  <c r="P433" i="18"/>
  <c r="T433" i="18"/>
  <c r="X433" i="18"/>
  <c r="AB433" i="18"/>
  <c r="E433" i="18"/>
  <c r="I433" i="18"/>
  <c r="M433" i="18"/>
  <c r="Q433" i="18"/>
  <c r="U433" i="18"/>
  <c r="Y433" i="18"/>
  <c r="F433" i="18"/>
  <c r="J433" i="18"/>
  <c r="N433" i="18"/>
  <c r="R433" i="18"/>
  <c r="V433" i="18"/>
  <c r="Z433" i="18"/>
  <c r="G433" i="18"/>
  <c r="K433" i="18"/>
  <c r="O433" i="18"/>
  <c r="S433" i="18"/>
  <c r="W433" i="18"/>
  <c r="AA433" i="18"/>
  <c r="H429" i="18"/>
  <c r="L429" i="18"/>
  <c r="P429" i="18"/>
  <c r="T429" i="18"/>
  <c r="X429" i="18"/>
  <c r="AB429" i="18"/>
  <c r="E429" i="18"/>
  <c r="I429" i="18"/>
  <c r="M429" i="18"/>
  <c r="Q429" i="18"/>
  <c r="U429" i="18"/>
  <c r="Y429" i="18"/>
  <c r="F429" i="18"/>
  <c r="J429" i="18"/>
  <c r="N429" i="18"/>
  <c r="R429" i="18"/>
  <c r="V429" i="18"/>
  <c r="Z429" i="18"/>
  <c r="G429" i="18"/>
  <c r="K429" i="18"/>
  <c r="O429" i="18"/>
  <c r="S429" i="18"/>
  <c r="W429" i="18"/>
  <c r="AA429" i="18"/>
  <c r="H425" i="18"/>
  <c r="L425" i="18"/>
  <c r="P425" i="18"/>
  <c r="T425" i="18"/>
  <c r="X425" i="18"/>
  <c r="AB425" i="18"/>
  <c r="E425" i="18"/>
  <c r="I425" i="18"/>
  <c r="M425" i="18"/>
  <c r="Q425" i="18"/>
  <c r="U425" i="18"/>
  <c r="Y425" i="18"/>
  <c r="F425" i="18"/>
  <c r="J425" i="18"/>
  <c r="N425" i="18"/>
  <c r="R425" i="18"/>
  <c r="V425" i="18"/>
  <c r="Z425" i="18"/>
  <c r="G425" i="18"/>
  <c r="K425" i="18"/>
  <c r="O425" i="18"/>
  <c r="S425" i="18"/>
  <c r="W425" i="18"/>
  <c r="AA425" i="18"/>
  <c r="H421" i="18"/>
  <c r="L421" i="18"/>
  <c r="P421" i="18"/>
  <c r="T421" i="18"/>
  <c r="X421" i="18"/>
  <c r="AB421" i="18"/>
  <c r="E421" i="18"/>
  <c r="I421" i="18"/>
  <c r="M421" i="18"/>
  <c r="Q421" i="18"/>
  <c r="U421" i="18"/>
  <c r="Y421" i="18"/>
  <c r="F421" i="18"/>
  <c r="J421" i="18"/>
  <c r="N421" i="18"/>
  <c r="R421" i="18"/>
  <c r="V421" i="18"/>
  <c r="Z421" i="18"/>
  <c r="G421" i="18"/>
  <c r="K421" i="18"/>
  <c r="O421" i="18"/>
  <c r="S421" i="18"/>
  <c r="W421" i="18"/>
  <c r="AA421" i="18"/>
  <c r="H417" i="18"/>
  <c r="L417" i="18"/>
  <c r="P417" i="18"/>
  <c r="T417" i="18"/>
  <c r="X417" i="18"/>
  <c r="AB417" i="18"/>
  <c r="E417" i="18"/>
  <c r="I417" i="18"/>
  <c r="M417" i="18"/>
  <c r="Q417" i="18"/>
  <c r="U417" i="18"/>
  <c r="Y417" i="18"/>
  <c r="F417" i="18"/>
  <c r="J417" i="18"/>
  <c r="N417" i="18"/>
  <c r="R417" i="18"/>
  <c r="V417" i="18"/>
  <c r="Z417" i="18"/>
  <c r="G417" i="18"/>
  <c r="K417" i="18"/>
  <c r="O417" i="18"/>
  <c r="S417" i="18"/>
  <c r="W417" i="18"/>
  <c r="AA417" i="18"/>
  <c r="H413" i="18"/>
  <c r="L413" i="18"/>
  <c r="P413" i="18"/>
  <c r="T413" i="18"/>
  <c r="X413" i="18"/>
  <c r="AB413" i="18"/>
  <c r="E413" i="18"/>
  <c r="I413" i="18"/>
  <c r="M413" i="18"/>
  <c r="Q413" i="18"/>
  <c r="U413" i="18"/>
  <c r="Y413" i="18"/>
  <c r="F413" i="18"/>
  <c r="J413" i="18"/>
  <c r="N413" i="18"/>
  <c r="R413" i="18"/>
  <c r="V413" i="18"/>
  <c r="Z413" i="18"/>
  <c r="G413" i="18"/>
  <c r="K413" i="18"/>
  <c r="O413" i="18"/>
  <c r="S413" i="18"/>
  <c r="W413" i="18"/>
  <c r="AA413" i="18"/>
  <c r="H409" i="18"/>
  <c r="L409" i="18"/>
  <c r="P409" i="18"/>
  <c r="T409" i="18"/>
  <c r="X409" i="18"/>
  <c r="AB409" i="18"/>
  <c r="E409" i="18"/>
  <c r="I409" i="18"/>
  <c r="M409" i="18"/>
  <c r="Q409" i="18"/>
  <c r="U409" i="18"/>
  <c r="Y409" i="18"/>
  <c r="F409" i="18"/>
  <c r="J409" i="18"/>
  <c r="N409" i="18"/>
  <c r="R409" i="18"/>
  <c r="V409" i="18"/>
  <c r="Z409" i="18"/>
  <c r="G409" i="18"/>
  <c r="K409" i="18"/>
  <c r="O409" i="18"/>
  <c r="S409" i="18"/>
  <c r="W409" i="18"/>
  <c r="AA409" i="18"/>
  <c r="H405" i="18"/>
  <c r="L405" i="18"/>
  <c r="P405" i="18"/>
  <c r="T405" i="18"/>
  <c r="X405" i="18"/>
  <c r="AB405" i="18"/>
  <c r="E405" i="18"/>
  <c r="I405" i="18"/>
  <c r="M405" i="18"/>
  <c r="Q405" i="18"/>
  <c r="U405" i="18"/>
  <c r="Y405" i="18"/>
  <c r="F405" i="18"/>
  <c r="J405" i="18"/>
  <c r="N405" i="18"/>
  <c r="R405" i="18"/>
  <c r="V405" i="18"/>
  <c r="Z405" i="18"/>
  <c r="G405" i="18"/>
  <c r="K405" i="18"/>
  <c r="O405" i="18"/>
  <c r="S405" i="18"/>
  <c r="W405" i="18"/>
  <c r="AA405" i="18"/>
  <c r="H401" i="18"/>
  <c r="L401" i="18"/>
  <c r="P401" i="18"/>
  <c r="T401" i="18"/>
  <c r="X401" i="18"/>
  <c r="AB401" i="18"/>
  <c r="E401" i="18"/>
  <c r="I401" i="18"/>
  <c r="M401" i="18"/>
  <c r="Q401" i="18"/>
  <c r="U401" i="18"/>
  <c r="Y401" i="18"/>
  <c r="F401" i="18"/>
  <c r="J401" i="18"/>
  <c r="N401" i="18"/>
  <c r="R401" i="18"/>
  <c r="V401" i="18"/>
  <c r="Z401" i="18"/>
  <c r="G401" i="18"/>
  <c r="K401" i="18"/>
  <c r="O401" i="18"/>
  <c r="S401" i="18"/>
  <c r="W401" i="18"/>
  <c r="AA401" i="18"/>
  <c r="H397" i="18"/>
  <c r="L397" i="18"/>
  <c r="P397" i="18"/>
  <c r="T397" i="18"/>
  <c r="X397" i="18"/>
  <c r="AB397" i="18"/>
  <c r="E397" i="18"/>
  <c r="I397" i="18"/>
  <c r="M397" i="18"/>
  <c r="Q397" i="18"/>
  <c r="U397" i="18"/>
  <c r="Y397" i="18"/>
  <c r="F397" i="18"/>
  <c r="J397" i="18"/>
  <c r="N397" i="18"/>
  <c r="R397" i="18"/>
  <c r="V397" i="18"/>
  <c r="Z397" i="18"/>
  <c r="G397" i="18"/>
  <c r="K397" i="18"/>
  <c r="O397" i="18"/>
  <c r="S397" i="18"/>
  <c r="W397" i="18"/>
  <c r="AA397" i="18"/>
  <c r="H393" i="18"/>
  <c r="L393" i="18"/>
  <c r="P393" i="18"/>
  <c r="T393" i="18"/>
  <c r="X393" i="18"/>
  <c r="AB393" i="18"/>
  <c r="E393" i="18"/>
  <c r="I393" i="18"/>
  <c r="M393" i="18"/>
  <c r="Q393" i="18"/>
  <c r="U393" i="18"/>
  <c r="Y393" i="18"/>
  <c r="F393" i="18"/>
  <c r="J393" i="18"/>
  <c r="N393" i="18"/>
  <c r="R393" i="18"/>
  <c r="V393" i="18"/>
  <c r="Z393" i="18"/>
  <c r="G393" i="18"/>
  <c r="K393" i="18"/>
  <c r="O393" i="18"/>
  <c r="S393" i="18"/>
  <c r="W393" i="18"/>
  <c r="AA393" i="18"/>
  <c r="H389" i="18"/>
  <c r="L389" i="18"/>
  <c r="P389" i="18"/>
  <c r="T389" i="18"/>
  <c r="X389" i="18"/>
  <c r="AB389" i="18"/>
  <c r="E389" i="18"/>
  <c r="I389" i="18"/>
  <c r="M389" i="18"/>
  <c r="Q389" i="18"/>
  <c r="U389" i="18"/>
  <c r="Y389" i="18"/>
  <c r="F389" i="18"/>
  <c r="J389" i="18"/>
  <c r="N389" i="18"/>
  <c r="R389" i="18"/>
  <c r="V389" i="18"/>
  <c r="Z389" i="18"/>
  <c r="G389" i="18"/>
  <c r="K389" i="18"/>
  <c r="O389" i="18"/>
  <c r="S389" i="18"/>
  <c r="W389" i="18"/>
  <c r="AA389" i="18"/>
  <c r="H385" i="18"/>
  <c r="L385" i="18"/>
  <c r="P385" i="18"/>
  <c r="T385" i="18"/>
  <c r="X385" i="18"/>
  <c r="AB385" i="18"/>
  <c r="E385" i="18"/>
  <c r="I385" i="18"/>
  <c r="M385" i="18"/>
  <c r="Q385" i="18"/>
  <c r="U385" i="18"/>
  <c r="Y385" i="18"/>
  <c r="F385" i="18"/>
  <c r="J385" i="18"/>
  <c r="N385" i="18"/>
  <c r="R385" i="18"/>
  <c r="V385" i="18"/>
  <c r="Z385" i="18"/>
  <c r="G385" i="18"/>
  <c r="K385" i="18"/>
  <c r="O385" i="18"/>
  <c r="S385" i="18"/>
  <c r="W385" i="18"/>
  <c r="AA385" i="18"/>
  <c r="E381" i="18"/>
  <c r="I381" i="18"/>
  <c r="M381" i="18"/>
  <c r="Q381" i="18"/>
  <c r="U381" i="18"/>
  <c r="Y381" i="18"/>
  <c r="F381" i="18"/>
  <c r="J381" i="18"/>
  <c r="N381" i="18"/>
  <c r="R381" i="18"/>
  <c r="V381" i="18"/>
  <c r="Z381" i="18"/>
  <c r="H381" i="18"/>
  <c r="P381" i="18"/>
  <c r="X381" i="18"/>
  <c r="K381" i="18"/>
  <c r="S381" i="18"/>
  <c r="AA381" i="18"/>
  <c r="L381" i="18"/>
  <c r="T381" i="18"/>
  <c r="AB381" i="18"/>
  <c r="G381" i="18"/>
  <c r="O381" i="18"/>
  <c r="W381" i="18"/>
  <c r="E377" i="18"/>
  <c r="I377" i="18"/>
  <c r="M377" i="18"/>
  <c r="Q377" i="18"/>
  <c r="U377" i="18"/>
  <c r="Y377" i="18"/>
  <c r="F377" i="18"/>
  <c r="J377" i="18"/>
  <c r="N377" i="18"/>
  <c r="R377" i="18"/>
  <c r="V377" i="18"/>
  <c r="Z377" i="18"/>
  <c r="H377" i="18"/>
  <c r="P377" i="18"/>
  <c r="X377" i="18"/>
  <c r="K377" i="18"/>
  <c r="S377" i="18"/>
  <c r="AA377" i="18"/>
  <c r="L377" i="18"/>
  <c r="T377" i="18"/>
  <c r="AB377" i="18"/>
  <c r="G377" i="18"/>
  <c r="O377" i="18"/>
  <c r="W377" i="18"/>
  <c r="H373" i="18"/>
  <c r="L373" i="18"/>
  <c r="P373" i="18"/>
  <c r="T373" i="18"/>
  <c r="X373" i="18"/>
  <c r="AB373" i="18"/>
  <c r="E373" i="18"/>
  <c r="I373" i="18"/>
  <c r="M373" i="18"/>
  <c r="Q373" i="18"/>
  <c r="U373" i="18"/>
  <c r="Y373" i="18"/>
  <c r="F373" i="18"/>
  <c r="J373" i="18"/>
  <c r="N373" i="18"/>
  <c r="R373" i="18"/>
  <c r="V373" i="18"/>
  <c r="Z373" i="18"/>
  <c r="O373" i="18"/>
  <c r="S373" i="18"/>
  <c r="G373" i="18"/>
  <c r="W373" i="18"/>
  <c r="K373" i="18"/>
  <c r="AA373" i="18"/>
  <c r="H369" i="18"/>
  <c r="L369" i="18"/>
  <c r="P369" i="18"/>
  <c r="T369" i="18"/>
  <c r="X369" i="18"/>
  <c r="AB369" i="18"/>
  <c r="E369" i="18"/>
  <c r="I369" i="18"/>
  <c r="M369" i="18"/>
  <c r="Q369" i="18"/>
  <c r="U369" i="18"/>
  <c r="Y369" i="18"/>
  <c r="F369" i="18"/>
  <c r="J369" i="18"/>
  <c r="N369" i="18"/>
  <c r="R369" i="18"/>
  <c r="V369" i="18"/>
  <c r="Z369" i="18"/>
  <c r="O369" i="18"/>
  <c r="S369" i="18"/>
  <c r="G369" i="18"/>
  <c r="W369" i="18"/>
  <c r="K369" i="18"/>
  <c r="AA369" i="18"/>
  <c r="H365" i="18"/>
  <c r="L365" i="18"/>
  <c r="P365" i="18"/>
  <c r="T365" i="18"/>
  <c r="X365" i="18"/>
  <c r="AB365" i="18"/>
  <c r="E365" i="18"/>
  <c r="I365" i="18"/>
  <c r="M365" i="18"/>
  <c r="Q365" i="18"/>
  <c r="U365" i="18"/>
  <c r="Y365" i="18"/>
  <c r="F365" i="18"/>
  <c r="J365" i="18"/>
  <c r="N365" i="18"/>
  <c r="R365" i="18"/>
  <c r="V365" i="18"/>
  <c r="Z365" i="18"/>
  <c r="O365" i="18"/>
  <c r="S365" i="18"/>
  <c r="G365" i="18"/>
  <c r="W365" i="18"/>
  <c r="K365" i="18"/>
  <c r="AA365" i="18"/>
  <c r="H361" i="18"/>
  <c r="L361" i="18"/>
  <c r="P361" i="18"/>
  <c r="T361" i="18"/>
  <c r="X361" i="18"/>
  <c r="AB361" i="18"/>
  <c r="E361" i="18"/>
  <c r="I361" i="18"/>
  <c r="M361" i="18"/>
  <c r="Q361" i="18"/>
  <c r="U361" i="18"/>
  <c r="Y361" i="18"/>
  <c r="F361" i="18"/>
  <c r="J361" i="18"/>
  <c r="N361" i="18"/>
  <c r="R361" i="18"/>
  <c r="V361" i="18"/>
  <c r="Z361" i="18"/>
  <c r="O361" i="18"/>
  <c r="S361" i="18"/>
  <c r="G361" i="18"/>
  <c r="W361" i="18"/>
  <c r="K361" i="18"/>
  <c r="AA361" i="18"/>
  <c r="H357" i="18"/>
  <c r="L357" i="18"/>
  <c r="P357" i="18"/>
  <c r="T357" i="18"/>
  <c r="X357" i="18"/>
  <c r="AB357" i="18"/>
  <c r="E357" i="18"/>
  <c r="I357" i="18"/>
  <c r="M357" i="18"/>
  <c r="Q357" i="18"/>
  <c r="U357" i="18"/>
  <c r="Y357" i="18"/>
  <c r="F357" i="18"/>
  <c r="J357" i="18"/>
  <c r="N357" i="18"/>
  <c r="R357" i="18"/>
  <c r="V357" i="18"/>
  <c r="Z357" i="18"/>
  <c r="G357" i="18"/>
  <c r="K357" i="18"/>
  <c r="O357" i="18"/>
  <c r="S357" i="18"/>
  <c r="W357" i="18"/>
  <c r="AA357" i="18"/>
  <c r="H353" i="18"/>
  <c r="L353" i="18"/>
  <c r="P353" i="18"/>
  <c r="T353" i="18"/>
  <c r="X353" i="18"/>
  <c r="AB353" i="18"/>
  <c r="E353" i="18"/>
  <c r="I353" i="18"/>
  <c r="M353" i="18"/>
  <c r="Q353" i="18"/>
  <c r="U353" i="18"/>
  <c r="Y353" i="18"/>
  <c r="F353" i="18"/>
  <c r="J353" i="18"/>
  <c r="N353" i="18"/>
  <c r="R353" i="18"/>
  <c r="V353" i="18"/>
  <c r="Z353" i="18"/>
  <c r="G353" i="18"/>
  <c r="K353" i="18"/>
  <c r="O353" i="18"/>
  <c r="S353" i="18"/>
  <c r="W353" i="18"/>
  <c r="AA353" i="18"/>
  <c r="H349" i="18"/>
  <c r="L349" i="18"/>
  <c r="P349" i="18"/>
  <c r="T349" i="18"/>
  <c r="X349" i="18"/>
  <c r="AB349" i="18"/>
  <c r="E349" i="18"/>
  <c r="I349" i="18"/>
  <c r="M349" i="18"/>
  <c r="Q349" i="18"/>
  <c r="U349" i="18"/>
  <c r="Y349" i="18"/>
  <c r="F349" i="18"/>
  <c r="J349" i="18"/>
  <c r="N349" i="18"/>
  <c r="R349" i="18"/>
  <c r="V349" i="18"/>
  <c r="Z349" i="18"/>
  <c r="G349" i="18"/>
  <c r="K349" i="18"/>
  <c r="O349" i="18"/>
  <c r="S349" i="18"/>
  <c r="W349" i="18"/>
  <c r="AA349" i="18"/>
  <c r="H345" i="18"/>
  <c r="L345" i="18"/>
  <c r="P345" i="18"/>
  <c r="T345" i="18"/>
  <c r="X345" i="18"/>
  <c r="AB345" i="18"/>
  <c r="E345" i="18"/>
  <c r="I345" i="18"/>
  <c r="M345" i="18"/>
  <c r="Q345" i="18"/>
  <c r="U345" i="18"/>
  <c r="Y345" i="18"/>
  <c r="F345" i="18"/>
  <c r="J345" i="18"/>
  <c r="N345" i="18"/>
  <c r="R345" i="18"/>
  <c r="V345" i="18"/>
  <c r="Z345" i="18"/>
  <c r="G345" i="18"/>
  <c r="K345" i="18"/>
  <c r="O345" i="18"/>
  <c r="S345" i="18"/>
  <c r="W345" i="18"/>
  <c r="AA345" i="18"/>
  <c r="H342" i="18"/>
  <c r="L342" i="18"/>
  <c r="P342" i="18"/>
  <c r="T342" i="18"/>
  <c r="X342" i="18"/>
  <c r="AB342" i="18"/>
  <c r="E342" i="18"/>
  <c r="I342" i="18"/>
  <c r="M342" i="18"/>
  <c r="Q342" i="18"/>
  <c r="U342" i="18"/>
  <c r="Y342" i="18"/>
  <c r="F342" i="18"/>
  <c r="J342" i="18"/>
  <c r="N342" i="18"/>
  <c r="R342" i="18"/>
  <c r="V342" i="18"/>
  <c r="Z342" i="18"/>
  <c r="G342" i="18"/>
  <c r="K342" i="18"/>
  <c r="O342" i="18"/>
  <c r="S342" i="18"/>
  <c r="W342" i="18"/>
  <c r="AA342" i="18"/>
  <c r="H334" i="18"/>
  <c r="L334" i="18"/>
  <c r="P334" i="18"/>
  <c r="T334" i="18"/>
  <c r="X334" i="18"/>
  <c r="AB334" i="18"/>
  <c r="E334" i="18"/>
  <c r="I334" i="18"/>
  <c r="M334" i="18"/>
  <c r="Q334" i="18"/>
  <c r="U334" i="18"/>
  <c r="Y334" i="18"/>
  <c r="F334" i="18"/>
  <c r="J334" i="18"/>
  <c r="N334" i="18"/>
  <c r="R334" i="18"/>
  <c r="V334" i="18"/>
  <c r="Z334" i="18"/>
  <c r="G334" i="18"/>
  <c r="K334" i="18"/>
  <c r="O334" i="18"/>
  <c r="S334" i="18"/>
  <c r="W334" i="18"/>
  <c r="AA334" i="18"/>
  <c r="H318" i="18"/>
  <c r="L318" i="18"/>
  <c r="P318" i="18"/>
  <c r="T318" i="18"/>
  <c r="X318" i="18"/>
  <c r="AB318" i="18"/>
  <c r="E318" i="18"/>
  <c r="I318" i="18"/>
  <c r="M318" i="18"/>
  <c r="Q318" i="18"/>
  <c r="U318" i="18"/>
  <c r="Y318" i="18"/>
  <c r="F318" i="18"/>
  <c r="J318" i="18"/>
  <c r="N318" i="18"/>
  <c r="R318" i="18"/>
  <c r="V318" i="18"/>
  <c r="Z318" i="18"/>
  <c r="G318" i="18"/>
  <c r="K318" i="18"/>
  <c r="O318" i="18"/>
  <c r="S318" i="18"/>
  <c r="W318" i="18"/>
  <c r="AA318" i="18"/>
  <c r="G302" i="18"/>
  <c r="K302" i="18"/>
  <c r="O302" i="18"/>
  <c r="S302" i="18"/>
  <c r="W302" i="18"/>
  <c r="AA302" i="18"/>
  <c r="H302" i="18"/>
  <c r="L302" i="18"/>
  <c r="P302" i="18"/>
  <c r="T302" i="18"/>
  <c r="X302" i="18"/>
  <c r="AB302" i="18"/>
  <c r="F302" i="18"/>
  <c r="N302" i="18"/>
  <c r="V302" i="18"/>
  <c r="I302" i="18"/>
  <c r="Q302" i="18"/>
  <c r="Y302" i="18"/>
  <c r="J302" i="18"/>
  <c r="R302" i="18"/>
  <c r="Z302" i="18"/>
  <c r="E302" i="18"/>
  <c r="M302" i="18"/>
  <c r="U302" i="18"/>
  <c r="F290" i="18"/>
  <c r="J290" i="18"/>
  <c r="N290" i="18"/>
  <c r="R290" i="18"/>
  <c r="V290" i="18"/>
  <c r="Z290" i="18"/>
  <c r="G290" i="18"/>
  <c r="K290" i="18"/>
  <c r="O290" i="18"/>
  <c r="S290" i="18"/>
  <c r="W290" i="18"/>
  <c r="AA290" i="18"/>
  <c r="H290" i="18"/>
  <c r="L290" i="18"/>
  <c r="P290" i="18"/>
  <c r="T290" i="18"/>
  <c r="X290" i="18"/>
  <c r="AB290" i="18"/>
  <c r="E290" i="18"/>
  <c r="I290" i="18"/>
  <c r="M290" i="18"/>
  <c r="Q290" i="18"/>
  <c r="U290" i="18"/>
  <c r="Y290" i="18"/>
  <c r="F278" i="18"/>
  <c r="J278" i="18"/>
  <c r="N278" i="18"/>
  <c r="R278" i="18"/>
  <c r="V278" i="18"/>
  <c r="Z278" i="18"/>
  <c r="G278" i="18"/>
  <c r="K278" i="18"/>
  <c r="O278" i="18"/>
  <c r="S278" i="18"/>
  <c r="W278" i="18"/>
  <c r="AA278" i="18"/>
  <c r="H278" i="18"/>
  <c r="L278" i="18"/>
  <c r="P278" i="18"/>
  <c r="T278" i="18"/>
  <c r="X278" i="18"/>
  <c r="AB278" i="18"/>
  <c r="E278" i="18"/>
  <c r="I278" i="18"/>
  <c r="M278" i="18"/>
  <c r="Q278" i="18"/>
  <c r="U278" i="18"/>
  <c r="Y278" i="18"/>
  <c r="G2" i="18"/>
  <c r="K2" i="18"/>
  <c r="F2" i="18"/>
  <c r="R2" i="18"/>
  <c r="V2" i="18"/>
  <c r="Z2" i="18"/>
  <c r="H2" i="18"/>
  <c r="L2" i="18"/>
  <c r="O2" i="18"/>
  <c r="S2" i="18"/>
  <c r="W2" i="18"/>
  <c r="T2" i="18"/>
  <c r="I2" i="18"/>
  <c r="AB2" i="18"/>
  <c r="J2" i="18"/>
  <c r="N2" i="18"/>
  <c r="Q2" i="18"/>
  <c r="U2" i="18"/>
  <c r="Y2" i="18"/>
  <c r="E2" i="18"/>
  <c r="AA2" i="18"/>
  <c r="M2" i="18"/>
  <c r="P2" i="18"/>
  <c r="X2" i="18"/>
  <c r="H333" i="18"/>
  <c r="L333" i="18"/>
  <c r="P333" i="18"/>
  <c r="T333" i="18"/>
  <c r="X333" i="18"/>
  <c r="AB333" i="18"/>
  <c r="E333" i="18"/>
  <c r="I333" i="18"/>
  <c r="M333" i="18"/>
  <c r="Q333" i="18"/>
  <c r="U333" i="18"/>
  <c r="Y333" i="18"/>
  <c r="F333" i="18"/>
  <c r="J333" i="18"/>
  <c r="N333" i="18"/>
  <c r="R333" i="18"/>
  <c r="V333" i="18"/>
  <c r="Z333" i="18"/>
  <c r="G333" i="18"/>
  <c r="K333" i="18"/>
  <c r="O333" i="18"/>
  <c r="S333" i="18"/>
  <c r="W333" i="18"/>
  <c r="AA333" i="18"/>
  <c r="H325" i="18"/>
  <c r="L325" i="18"/>
  <c r="P325" i="18"/>
  <c r="T325" i="18"/>
  <c r="X325" i="18"/>
  <c r="AB325" i="18"/>
  <c r="E325" i="18"/>
  <c r="I325" i="18"/>
  <c r="M325" i="18"/>
  <c r="Q325" i="18"/>
  <c r="U325" i="18"/>
  <c r="Y325" i="18"/>
  <c r="F325" i="18"/>
  <c r="J325" i="18"/>
  <c r="N325" i="18"/>
  <c r="R325" i="18"/>
  <c r="V325" i="18"/>
  <c r="Z325" i="18"/>
  <c r="G325" i="18"/>
  <c r="K325" i="18"/>
  <c r="O325" i="18"/>
  <c r="S325" i="18"/>
  <c r="W325" i="18"/>
  <c r="AA325" i="18"/>
  <c r="H321" i="18"/>
  <c r="L321" i="18"/>
  <c r="P321" i="18"/>
  <c r="T321" i="18"/>
  <c r="X321" i="18"/>
  <c r="AB321" i="18"/>
  <c r="E321" i="18"/>
  <c r="I321" i="18"/>
  <c r="M321" i="18"/>
  <c r="Q321" i="18"/>
  <c r="U321" i="18"/>
  <c r="Y321" i="18"/>
  <c r="F321" i="18"/>
  <c r="J321" i="18"/>
  <c r="N321" i="18"/>
  <c r="R321" i="18"/>
  <c r="V321" i="18"/>
  <c r="Z321" i="18"/>
  <c r="G321" i="18"/>
  <c r="K321" i="18"/>
  <c r="O321" i="18"/>
  <c r="S321" i="18"/>
  <c r="W321" i="18"/>
  <c r="AA321" i="18"/>
  <c r="H309" i="18"/>
  <c r="L309" i="18"/>
  <c r="P309" i="18"/>
  <c r="T309" i="18"/>
  <c r="X309" i="18"/>
  <c r="AB309" i="18"/>
  <c r="E309" i="18"/>
  <c r="I309" i="18"/>
  <c r="M309" i="18"/>
  <c r="Q309" i="18"/>
  <c r="U309" i="18"/>
  <c r="Y309" i="18"/>
  <c r="F309" i="18"/>
  <c r="J309" i="18"/>
  <c r="N309" i="18"/>
  <c r="R309" i="18"/>
  <c r="V309" i="18"/>
  <c r="Z309" i="18"/>
  <c r="G309" i="18"/>
  <c r="K309" i="18"/>
  <c r="O309" i="18"/>
  <c r="S309" i="18"/>
  <c r="W309" i="18"/>
  <c r="AA309" i="18"/>
  <c r="G301" i="18"/>
  <c r="K301" i="18"/>
  <c r="O301" i="18"/>
  <c r="S301" i="18"/>
  <c r="W301" i="18"/>
  <c r="AA301" i="18"/>
  <c r="H301" i="18"/>
  <c r="L301" i="18"/>
  <c r="P301" i="18"/>
  <c r="T301" i="18"/>
  <c r="X301" i="18"/>
  <c r="AB301" i="18"/>
  <c r="F301" i="18"/>
  <c r="N301" i="18"/>
  <c r="V301" i="18"/>
  <c r="I301" i="18"/>
  <c r="Q301" i="18"/>
  <c r="Y301" i="18"/>
  <c r="J301" i="18"/>
  <c r="R301" i="18"/>
  <c r="Z301" i="18"/>
  <c r="E301" i="18"/>
  <c r="M301" i="18"/>
  <c r="U301" i="18"/>
  <c r="F293" i="18"/>
  <c r="J293" i="18"/>
  <c r="N293" i="18"/>
  <c r="R293" i="18"/>
  <c r="V293" i="18"/>
  <c r="Z293" i="18"/>
  <c r="G293" i="18"/>
  <c r="K293" i="18"/>
  <c r="O293" i="18"/>
  <c r="S293" i="18"/>
  <c r="W293" i="18"/>
  <c r="AA293" i="18"/>
  <c r="H293" i="18"/>
  <c r="L293" i="18"/>
  <c r="P293" i="18"/>
  <c r="T293" i="18"/>
  <c r="X293" i="18"/>
  <c r="AB293" i="18"/>
  <c r="E293" i="18"/>
  <c r="I293" i="18"/>
  <c r="M293" i="18"/>
  <c r="Q293" i="18"/>
  <c r="U293" i="18"/>
  <c r="Y293" i="18"/>
  <c r="F285" i="18"/>
  <c r="J285" i="18"/>
  <c r="N285" i="18"/>
  <c r="R285" i="18"/>
  <c r="V285" i="18"/>
  <c r="Z285" i="18"/>
  <c r="G285" i="18"/>
  <c r="K285" i="18"/>
  <c r="O285" i="18"/>
  <c r="S285" i="18"/>
  <c r="W285" i="18"/>
  <c r="AA285" i="18"/>
  <c r="H285" i="18"/>
  <c r="L285" i="18"/>
  <c r="P285" i="18"/>
  <c r="T285" i="18"/>
  <c r="X285" i="18"/>
  <c r="AB285" i="18"/>
  <c r="E285" i="18"/>
  <c r="I285" i="18"/>
  <c r="M285" i="18"/>
  <c r="Q285" i="18"/>
  <c r="U285" i="18"/>
  <c r="Y285" i="18"/>
  <c r="F277" i="18"/>
  <c r="J277" i="18"/>
  <c r="N277" i="18"/>
  <c r="R277" i="18"/>
  <c r="V277" i="18"/>
  <c r="Z277" i="18"/>
  <c r="G277" i="18"/>
  <c r="K277" i="18"/>
  <c r="O277" i="18"/>
  <c r="S277" i="18"/>
  <c r="W277" i="18"/>
  <c r="AA277" i="18"/>
  <c r="H277" i="18"/>
  <c r="L277" i="18"/>
  <c r="P277" i="18"/>
  <c r="T277" i="18"/>
  <c r="X277" i="18"/>
  <c r="AB277" i="18"/>
  <c r="E277" i="18"/>
  <c r="I277" i="18"/>
  <c r="M277" i="18"/>
  <c r="Q277" i="18"/>
  <c r="U277" i="18"/>
  <c r="Y277" i="18"/>
  <c r="F273" i="18"/>
  <c r="J273" i="18"/>
  <c r="N273" i="18"/>
  <c r="R273" i="18"/>
  <c r="V273" i="18"/>
  <c r="Z273" i="18"/>
  <c r="G273" i="18"/>
  <c r="K273" i="18"/>
  <c r="O273" i="18"/>
  <c r="S273" i="18"/>
  <c r="W273" i="18"/>
  <c r="AA273" i="18"/>
  <c r="H273" i="18"/>
  <c r="L273" i="18"/>
  <c r="P273" i="18"/>
  <c r="T273" i="18"/>
  <c r="X273" i="18"/>
  <c r="AB273" i="18"/>
  <c r="E273" i="18"/>
  <c r="I273" i="18"/>
  <c r="M273" i="18"/>
  <c r="Q273" i="18"/>
  <c r="U273" i="18"/>
  <c r="Y273" i="18"/>
  <c r="F265" i="18"/>
  <c r="J265" i="18"/>
  <c r="N265" i="18"/>
  <c r="R265" i="18"/>
  <c r="V265" i="18"/>
  <c r="Z265" i="18"/>
  <c r="G265" i="18"/>
  <c r="K265" i="18"/>
  <c r="O265" i="18"/>
  <c r="S265" i="18"/>
  <c r="W265" i="18"/>
  <c r="AA265" i="18"/>
  <c r="H265" i="18"/>
  <c r="L265" i="18"/>
  <c r="P265" i="18"/>
  <c r="T265" i="18"/>
  <c r="X265" i="18"/>
  <c r="AB265" i="18"/>
  <c r="E265" i="18"/>
  <c r="I265" i="18"/>
  <c r="M265" i="18"/>
  <c r="Q265" i="18"/>
  <c r="U265" i="18"/>
  <c r="Y265" i="18"/>
  <c r="F257" i="18"/>
  <c r="J257" i="18"/>
  <c r="N257" i="18"/>
  <c r="R257" i="18"/>
  <c r="V257" i="18"/>
  <c r="Z257" i="18"/>
  <c r="G257" i="18"/>
  <c r="K257" i="18"/>
  <c r="O257" i="18"/>
  <c r="S257" i="18"/>
  <c r="W257" i="18"/>
  <c r="AA257" i="18"/>
  <c r="H257" i="18"/>
  <c r="L257" i="18"/>
  <c r="P257" i="18"/>
  <c r="T257" i="18"/>
  <c r="X257" i="18"/>
  <c r="AB257" i="18"/>
  <c r="E257" i="18"/>
  <c r="I257" i="18"/>
  <c r="M257" i="18"/>
  <c r="Q257" i="18"/>
  <c r="U257" i="18"/>
  <c r="Y257" i="18"/>
  <c r="F249" i="18"/>
  <c r="J249" i="18"/>
  <c r="N249" i="18"/>
  <c r="R249" i="18"/>
  <c r="V249" i="18"/>
  <c r="Z249" i="18"/>
  <c r="G249" i="18"/>
  <c r="K249" i="18"/>
  <c r="O249" i="18"/>
  <c r="S249" i="18"/>
  <c r="W249" i="18"/>
  <c r="AA249" i="18"/>
  <c r="H249" i="18"/>
  <c r="L249" i="18"/>
  <c r="P249" i="18"/>
  <c r="T249" i="18"/>
  <c r="X249" i="18"/>
  <c r="AB249" i="18"/>
  <c r="E249" i="18"/>
  <c r="I249" i="18"/>
  <c r="M249" i="18"/>
  <c r="Q249" i="18"/>
  <c r="U249" i="18"/>
  <c r="Y249" i="18"/>
  <c r="F241" i="18"/>
  <c r="J241" i="18"/>
  <c r="N241" i="18"/>
  <c r="R241" i="18"/>
  <c r="V241" i="18"/>
  <c r="Z241" i="18"/>
  <c r="G241" i="18"/>
  <c r="K241" i="18"/>
  <c r="O241" i="18"/>
  <c r="S241" i="18"/>
  <c r="W241" i="18"/>
  <c r="AA241" i="18"/>
  <c r="I241" i="18"/>
  <c r="Q241" i="18"/>
  <c r="Y241" i="18"/>
  <c r="L241" i="18"/>
  <c r="T241" i="18"/>
  <c r="AB241" i="18"/>
  <c r="E241" i="18"/>
  <c r="M241" i="18"/>
  <c r="U241" i="18"/>
  <c r="H241" i="18"/>
  <c r="P241" i="18"/>
  <c r="X241" i="18"/>
  <c r="E221" i="18"/>
  <c r="I221" i="18"/>
  <c r="M221" i="18"/>
  <c r="Q221" i="18"/>
  <c r="U221" i="18"/>
  <c r="Y221" i="18"/>
  <c r="F221" i="18"/>
  <c r="J221" i="18"/>
  <c r="N221" i="18"/>
  <c r="R221" i="18"/>
  <c r="V221" i="18"/>
  <c r="Z221" i="18"/>
  <c r="G221" i="18"/>
  <c r="K221" i="18"/>
  <c r="O221" i="18"/>
  <c r="S221" i="18"/>
  <c r="W221" i="18"/>
  <c r="AA221" i="18"/>
  <c r="H221" i="18"/>
  <c r="L221" i="18"/>
  <c r="P221" i="18"/>
  <c r="T221" i="18"/>
  <c r="X221" i="18"/>
  <c r="AB221" i="18"/>
  <c r="H344" i="18"/>
  <c r="L344" i="18"/>
  <c r="P344" i="18"/>
  <c r="T344" i="18"/>
  <c r="X344" i="18"/>
  <c r="AB344" i="18"/>
  <c r="E344" i="18"/>
  <c r="I344" i="18"/>
  <c r="M344" i="18"/>
  <c r="Q344" i="18"/>
  <c r="U344" i="18"/>
  <c r="Y344" i="18"/>
  <c r="F344" i="18"/>
  <c r="J344" i="18"/>
  <c r="N344" i="18"/>
  <c r="R344" i="18"/>
  <c r="V344" i="18"/>
  <c r="Z344" i="18"/>
  <c r="G344" i="18"/>
  <c r="K344" i="18"/>
  <c r="O344" i="18"/>
  <c r="S344" i="18"/>
  <c r="W344" i="18"/>
  <c r="AA344" i="18"/>
  <c r="H336" i="18"/>
  <c r="L336" i="18"/>
  <c r="P336" i="18"/>
  <c r="T336" i="18"/>
  <c r="X336" i="18"/>
  <c r="AB336" i="18"/>
  <c r="E336" i="18"/>
  <c r="I336" i="18"/>
  <c r="M336" i="18"/>
  <c r="Q336" i="18"/>
  <c r="U336" i="18"/>
  <c r="Y336" i="18"/>
  <c r="F336" i="18"/>
  <c r="J336" i="18"/>
  <c r="N336" i="18"/>
  <c r="R336" i="18"/>
  <c r="V336" i="18"/>
  <c r="Z336" i="18"/>
  <c r="G336" i="18"/>
  <c r="K336" i="18"/>
  <c r="O336" i="18"/>
  <c r="S336" i="18"/>
  <c r="W336" i="18"/>
  <c r="AA336" i="18"/>
  <c r="H332" i="18"/>
  <c r="L332" i="18"/>
  <c r="P332" i="18"/>
  <c r="T332" i="18"/>
  <c r="X332" i="18"/>
  <c r="AB332" i="18"/>
  <c r="E332" i="18"/>
  <c r="I332" i="18"/>
  <c r="M332" i="18"/>
  <c r="Q332" i="18"/>
  <c r="U332" i="18"/>
  <c r="Y332" i="18"/>
  <c r="F332" i="18"/>
  <c r="J332" i="18"/>
  <c r="N332" i="18"/>
  <c r="R332" i="18"/>
  <c r="V332" i="18"/>
  <c r="Z332" i="18"/>
  <c r="G332" i="18"/>
  <c r="K332" i="18"/>
  <c r="O332" i="18"/>
  <c r="S332" i="18"/>
  <c r="W332" i="18"/>
  <c r="AA332" i="18"/>
  <c r="H328" i="18"/>
  <c r="L328" i="18"/>
  <c r="P328" i="18"/>
  <c r="T328" i="18"/>
  <c r="X328" i="18"/>
  <c r="AB328" i="18"/>
  <c r="E328" i="18"/>
  <c r="I328" i="18"/>
  <c r="M328" i="18"/>
  <c r="Q328" i="18"/>
  <c r="U328" i="18"/>
  <c r="Y328" i="18"/>
  <c r="F328" i="18"/>
  <c r="J328" i="18"/>
  <c r="N328" i="18"/>
  <c r="R328" i="18"/>
  <c r="V328" i="18"/>
  <c r="Z328" i="18"/>
  <c r="G328" i="18"/>
  <c r="K328" i="18"/>
  <c r="O328" i="18"/>
  <c r="S328" i="18"/>
  <c r="W328" i="18"/>
  <c r="AA328" i="18"/>
  <c r="H324" i="18"/>
  <c r="L324" i="18"/>
  <c r="P324" i="18"/>
  <c r="T324" i="18"/>
  <c r="X324" i="18"/>
  <c r="AB324" i="18"/>
  <c r="E324" i="18"/>
  <c r="I324" i="18"/>
  <c r="M324" i="18"/>
  <c r="Q324" i="18"/>
  <c r="U324" i="18"/>
  <c r="Y324" i="18"/>
  <c r="F324" i="18"/>
  <c r="J324" i="18"/>
  <c r="N324" i="18"/>
  <c r="R324" i="18"/>
  <c r="V324" i="18"/>
  <c r="Z324" i="18"/>
  <c r="G324" i="18"/>
  <c r="K324" i="18"/>
  <c r="O324" i="18"/>
  <c r="S324" i="18"/>
  <c r="W324" i="18"/>
  <c r="AA324" i="18"/>
  <c r="H320" i="18"/>
  <c r="L320" i="18"/>
  <c r="P320" i="18"/>
  <c r="T320" i="18"/>
  <c r="X320" i="18"/>
  <c r="AB320" i="18"/>
  <c r="E320" i="18"/>
  <c r="I320" i="18"/>
  <c r="M320" i="18"/>
  <c r="Q320" i="18"/>
  <c r="U320" i="18"/>
  <c r="Y320" i="18"/>
  <c r="F320" i="18"/>
  <c r="J320" i="18"/>
  <c r="N320" i="18"/>
  <c r="R320" i="18"/>
  <c r="V320" i="18"/>
  <c r="Z320" i="18"/>
  <c r="G320" i="18"/>
  <c r="K320" i="18"/>
  <c r="O320" i="18"/>
  <c r="S320" i="18"/>
  <c r="W320" i="18"/>
  <c r="AA320" i="18"/>
  <c r="H312" i="18"/>
  <c r="L312" i="18"/>
  <c r="P312" i="18"/>
  <c r="T312" i="18"/>
  <c r="X312" i="18"/>
  <c r="AB312" i="18"/>
  <c r="E312" i="18"/>
  <c r="I312" i="18"/>
  <c r="M312" i="18"/>
  <c r="Q312" i="18"/>
  <c r="U312" i="18"/>
  <c r="Y312" i="18"/>
  <c r="F312" i="18"/>
  <c r="J312" i="18"/>
  <c r="N312" i="18"/>
  <c r="R312" i="18"/>
  <c r="V312" i="18"/>
  <c r="Z312" i="18"/>
  <c r="G312" i="18"/>
  <c r="K312" i="18"/>
  <c r="O312" i="18"/>
  <c r="S312" i="18"/>
  <c r="W312" i="18"/>
  <c r="AA312" i="18"/>
  <c r="H308" i="18"/>
  <c r="L308" i="18"/>
  <c r="P308" i="18"/>
  <c r="T308" i="18"/>
  <c r="X308" i="18"/>
  <c r="AB308" i="18"/>
  <c r="E308" i="18"/>
  <c r="I308" i="18"/>
  <c r="M308" i="18"/>
  <c r="Q308" i="18"/>
  <c r="U308" i="18"/>
  <c r="Y308" i="18"/>
  <c r="F308" i="18"/>
  <c r="J308" i="18"/>
  <c r="N308" i="18"/>
  <c r="R308" i="18"/>
  <c r="V308" i="18"/>
  <c r="Z308" i="18"/>
  <c r="G308" i="18"/>
  <c r="K308" i="18"/>
  <c r="O308" i="18"/>
  <c r="S308" i="18"/>
  <c r="W308" i="18"/>
  <c r="AA308" i="18"/>
  <c r="G304" i="18"/>
  <c r="K304" i="18"/>
  <c r="O304" i="18"/>
  <c r="S304" i="18"/>
  <c r="W304" i="18"/>
  <c r="H304" i="18"/>
  <c r="L304" i="18"/>
  <c r="P304" i="18"/>
  <c r="T304" i="18"/>
  <c r="X304" i="18"/>
  <c r="F304" i="18"/>
  <c r="N304" i="18"/>
  <c r="V304" i="18"/>
  <c r="AB304" i="18"/>
  <c r="I304" i="18"/>
  <c r="Q304" i="18"/>
  <c r="Y304" i="18"/>
  <c r="J304" i="18"/>
  <c r="R304" i="18"/>
  <c r="Z304" i="18"/>
  <c r="E304" i="18"/>
  <c r="M304" i="18"/>
  <c r="U304" i="18"/>
  <c r="AA304" i="18"/>
  <c r="F296" i="18"/>
  <c r="J296" i="18"/>
  <c r="N296" i="18"/>
  <c r="R296" i="18"/>
  <c r="V296" i="18"/>
  <c r="Z296" i="18"/>
  <c r="G296" i="18"/>
  <c r="K296" i="18"/>
  <c r="O296" i="18"/>
  <c r="S296" i="18"/>
  <c r="W296" i="18"/>
  <c r="AA296" i="18"/>
  <c r="H296" i="18"/>
  <c r="L296" i="18"/>
  <c r="P296" i="18"/>
  <c r="T296" i="18"/>
  <c r="X296" i="18"/>
  <c r="AB296" i="18"/>
  <c r="E296" i="18"/>
  <c r="I296" i="18"/>
  <c r="M296" i="18"/>
  <c r="Q296" i="18"/>
  <c r="U296" i="18"/>
  <c r="Y296" i="18"/>
  <c r="F292" i="18"/>
  <c r="J292" i="18"/>
  <c r="N292" i="18"/>
  <c r="R292" i="18"/>
  <c r="V292" i="18"/>
  <c r="Z292" i="18"/>
  <c r="G292" i="18"/>
  <c r="K292" i="18"/>
  <c r="O292" i="18"/>
  <c r="S292" i="18"/>
  <c r="W292" i="18"/>
  <c r="AA292" i="18"/>
  <c r="H292" i="18"/>
  <c r="L292" i="18"/>
  <c r="P292" i="18"/>
  <c r="T292" i="18"/>
  <c r="X292" i="18"/>
  <c r="AB292" i="18"/>
  <c r="E292" i="18"/>
  <c r="I292" i="18"/>
  <c r="M292" i="18"/>
  <c r="Q292" i="18"/>
  <c r="U292" i="18"/>
  <c r="Y292" i="18"/>
  <c r="F284" i="18"/>
  <c r="J284" i="18"/>
  <c r="N284" i="18"/>
  <c r="R284" i="18"/>
  <c r="V284" i="18"/>
  <c r="Z284" i="18"/>
  <c r="G284" i="18"/>
  <c r="K284" i="18"/>
  <c r="O284" i="18"/>
  <c r="S284" i="18"/>
  <c r="W284" i="18"/>
  <c r="AA284" i="18"/>
  <c r="H284" i="18"/>
  <c r="L284" i="18"/>
  <c r="P284" i="18"/>
  <c r="T284" i="18"/>
  <c r="X284" i="18"/>
  <c r="AB284" i="18"/>
  <c r="E284" i="18"/>
  <c r="I284" i="18"/>
  <c r="M284" i="18"/>
  <c r="Q284" i="18"/>
  <c r="U284" i="18"/>
  <c r="Y284" i="18"/>
  <c r="H343" i="18"/>
  <c r="L343" i="18"/>
  <c r="P343" i="18"/>
  <c r="T343" i="18"/>
  <c r="X343" i="18"/>
  <c r="AB343" i="18"/>
  <c r="E343" i="18"/>
  <c r="I343" i="18"/>
  <c r="M343" i="18"/>
  <c r="Q343" i="18"/>
  <c r="U343" i="18"/>
  <c r="Y343" i="18"/>
  <c r="F343" i="18"/>
  <c r="J343" i="18"/>
  <c r="N343" i="18"/>
  <c r="R343" i="18"/>
  <c r="V343" i="18"/>
  <c r="Z343" i="18"/>
  <c r="G343" i="18"/>
  <c r="K343" i="18"/>
  <c r="O343" i="18"/>
  <c r="S343" i="18"/>
  <c r="W343" i="18"/>
  <c r="AA343" i="18"/>
  <c r="H339" i="18"/>
  <c r="L339" i="18"/>
  <c r="P339" i="18"/>
  <c r="T339" i="18"/>
  <c r="X339" i="18"/>
  <c r="AB339" i="18"/>
  <c r="E339" i="18"/>
  <c r="I339" i="18"/>
  <c r="M339" i="18"/>
  <c r="Q339" i="18"/>
  <c r="U339" i="18"/>
  <c r="Y339" i="18"/>
  <c r="F339" i="18"/>
  <c r="J339" i="18"/>
  <c r="N339" i="18"/>
  <c r="R339" i="18"/>
  <c r="V339" i="18"/>
  <c r="Z339" i="18"/>
  <c r="G339" i="18"/>
  <c r="K339" i="18"/>
  <c r="O339" i="18"/>
  <c r="S339" i="18"/>
  <c r="W339" i="18"/>
  <c r="AA339" i="18"/>
  <c r="H335" i="18"/>
  <c r="L335" i="18"/>
  <c r="P335" i="18"/>
  <c r="T335" i="18"/>
  <c r="X335" i="18"/>
  <c r="AB335" i="18"/>
  <c r="E335" i="18"/>
  <c r="I335" i="18"/>
  <c r="M335" i="18"/>
  <c r="Q335" i="18"/>
  <c r="U335" i="18"/>
  <c r="Y335" i="18"/>
  <c r="F335" i="18"/>
  <c r="J335" i="18"/>
  <c r="N335" i="18"/>
  <c r="R335" i="18"/>
  <c r="V335" i="18"/>
  <c r="Z335" i="18"/>
  <c r="G335" i="18"/>
  <c r="K335" i="18"/>
  <c r="O335" i="18"/>
  <c r="S335" i="18"/>
  <c r="W335" i="18"/>
  <c r="AA335" i="18"/>
  <c r="H331" i="18"/>
  <c r="L331" i="18"/>
  <c r="P331" i="18"/>
  <c r="T331" i="18"/>
  <c r="X331" i="18"/>
  <c r="AB331" i="18"/>
  <c r="E331" i="18"/>
  <c r="I331" i="18"/>
  <c r="M331" i="18"/>
  <c r="Q331" i="18"/>
  <c r="U331" i="18"/>
  <c r="Y331" i="18"/>
  <c r="F331" i="18"/>
  <c r="J331" i="18"/>
  <c r="N331" i="18"/>
  <c r="R331" i="18"/>
  <c r="V331" i="18"/>
  <c r="Z331" i="18"/>
  <c r="G331" i="18"/>
  <c r="K331" i="18"/>
  <c r="O331" i="18"/>
  <c r="S331" i="18"/>
  <c r="W331" i="18"/>
  <c r="AA331" i="18"/>
  <c r="H327" i="18"/>
  <c r="L327" i="18"/>
  <c r="P327" i="18"/>
  <c r="T327" i="18"/>
  <c r="X327" i="18"/>
  <c r="AB327" i="18"/>
  <c r="E327" i="18"/>
  <c r="I327" i="18"/>
  <c r="M327" i="18"/>
  <c r="Q327" i="18"/>
  <c r="U327" i="18"/>
  <c r="Y327" i="18"/>
  <c r="F327" i="18"/>
  <c r="J327" i="18"/>
  <c r="N327" i="18"/>
  <c r="R327" i="18"/>
  <c r="V327" i="18"/>
  <c r="Z327" i="18"/>
  <c r="G327" i="18"/>
  <c r="K327" i="18"/>
  <c r="O327" i="18"/>
  <c r="S327" i="18"/>
  <c r="W327" i="18"/>
  <c r="AA327" i="18"/>
  <c r="H323" i="18"/>
  <c r="L323" i="18"/>
  <c r="P323" i="18"/>
  <c r="T323" i="18"/>
  <c r="X323" i="18"/>
  <c r="AB323" i="18"/>
  <c r="E323" i="18"/>
  <c r="I323" i="18"/>
  <c r="M323" i="18"/>
  <c r="Q323" i="18"/>
  <c r="U323" i="18"/>
  <c r="Y323" i="18"/>
  <c r="F323" i="18"/>
  <c r="J323" i="18"/>
  <c r="N323" i="18"/>
  <c r="R323" i="18"/>
  <c r="V323" i="18"/>
  <c r="Z323" i="18"/>
  <c r="G323" i="18"/>
  <c r="K323" i="18"/>
  <c r="O323" i="18"/>
  <c r="S323" i="18"/>
  <c r="W323" i="18"/>
  <c r="AA323" i="18"/>
  <c r="H319" i="18"/>
  <c r="L319" i="18"/>
  <c r="P319" i="18"/>
  <c r="T319" i="18"/>
  <c r="X319" i="18"/>
  <c r="AB319" i="18"/>
  <c r="E319" i="18"/>
  <c r="I319" i="18"/>
  <c r="M319" i="18"/>
  <c r="Q319" i="18"/>
  <c r="U319" i="18"/>
  <c r="Y319" i="18"/>
  <c r="F319" i="18"/>
  <c r="J319" i="18"/>
  <c r="N319" i="18"/>
  <c r="R319" i="18"/>
  <c r="V319" i="18"/>
  <c r="Z319" i="18"/>
  <c r="G319" i="18"/>
  <c r="K319" i="18"/>
  <c r="O319" i="18"/>
  <c r="S319" i="18"/>
  <c r="W319" i="18"/>
  <c r="AA319" i="18"/>
  <c r="H315" i="18"/>
  <c r="L315" i="18"/>
  <c r="P315" i="18"/>
  <c r="T315" i="18"/>
  <c r="X315" i="18"/>
  <c r="AB315" i="18"/>
  <c r="E315" i="18"/>
  <c r="I315" i="18"/>
  <c r="M315" i="18"/>
  <c r="Q315" i="18"/>
  <c r="U315" i="18"/>
  <c r="Y315" i="18"/>
  <c r="F315" i="18"/>
  <c r="J315" i="18"/>
  <c r="N315" i="18"/>
  <c r="R315" i="18"/>
  <c r="V315" i="18"/>
  <c r="Z315" i="18"/>
  <c r="G315" i="18"/>
  <c r="K315" i="18"/>
  <c r="O315" i="18"/>
  <c r="S315" i="18"/>
  <c r="W315" i="18"/>
  <c r="AA315" i="18"/>
  <c r="H311" i="18"/>
  <c r="L311" i="18"/>
  <c r="P311" i="18"/>
  <c r="T311" i="18"/>
  <c r="X311" i="18"/>
  <c r="AB311" i="18"/>
  <c r="E311" i="18"/>
  <c r="I311" i="18"/>
  <c r="M311" i="18"/>
  <c r="Q311" i="18"/>
  <c r="U311" i="18"/>
  <c r="Y311" i="18"/>
  <c r="F311" i="18"/>
  <c r="J311" i="18"/>
  <c r="N311" i="18"/>
  <c r="R311" i="18"/>
  <c r="V311" i="18"/>
  <c r="Z311" i="18"/>
  <c r="G311" i="18"/>
  <c r="K311" i="18"/>
  <c r="O311" i="18"/>
  <c r="S311" i="18"/>
  <c r="W311" i="18"/>
  <c r="AA311" i="18"/>
  <c r="H307" i="18"/>
  <c r="L307" i="18"/>
  <c r="P307" i="18"/>
  <c r="T307" i="18"/>
  <c r="X307" i="18"/>
  <c r="AB307" i="18"/>
  <c r="E307" i="18"/>
  <c r="I307" i="18"/>
  <c r="M307" i="18"/>
  <c r="Q307" i="18"/>
  <c r="U307" i="18"/>
  <c r="Y307" i="18"/>
  <c r="F307" i="18"/>
  <c r="J307" i="18"/>
  <c r="N307" i="18"/>
  <c r="R307" i="18"/>
  <c r="V307" i="18"/>
  <c r="Z307" i="18"/>
  <c r="G307" i="18"/>
  <c r="K307" i="18"/>
  <c r="O307" i="18"/>
  <c r="S307" i="18"/>
  <c r="W307" i="18"/>
  <c r="AA307" i="18"/>
  <c r="G303" i="18"/>
  <c r="K303" i="18"/>
  <c r="O303" i="18"/>
  <c r="S303" i="18"/>
  <c r="W303" i="18"/>
  <c r="AA303" i="18"/>
  <c r="H303" i="18"/>
  <c r="L303" i="18"/>
  <c r="P303" i="18"/>
  <c r="T303" i="18"/>
  <c r="X303" i="18"/>
  <c r="AB303" i="18"/>
  <c r="F303" i="18"/>
  <c r="N303" i="18"/>
  <c r="V303" i="18"/>
  <c r="I303" i="18"/>
  <c r="Q303" i="18"/>
  <c r="Y303" i="18"/>
  <c r="J303" i="18"/>
  <c r="R303" i="18"/>
  <c r="Z303" i="18"/>
  <c r="E303" i="18"/>
  <c r="M303" i="18"/>
  <c r="U303" i="18"/>
  <c r="G299" i="18"/>
  <c r="K299" i="18"/>
  <c r="O299" i="18"/>
  <c r="S299" i="18"/>
  <c r="W299" i="18"/>
  <c r="AA299" i="18"/>
  <c r="H299" i="18"/>
  <c r="L299" i="18"/>
  <c r="P299" i="18"/>
  <c r="T299" i="18"/>
  <c r="X299" i="18"/>
  <c r="AB299" i="18"/>
  <c r="F299" i="18"/>
  <c r="N299" i="18"/>
  <c r="V299" i="18"/>
  <c r="I299" i="18"/>
  <c r="Q299" i="18"/>
  <c r="Y299" i="18"/>
  <c r="J299" i="18"/>
  <c r="R299" i="18"/>
  <c r="Z299" i="18"/>
  <c r="E299" i="18"/>
  <c r="M299" i="18"/>
  <c r="U299" i="18"/>
  <c r="F295" i="18"/>
  <c r="J295" i="18"/>
  <c r="N295" i="18"/>
  <c r="R295" i="18"/>
  <c r="V295" i="18"/>
  <c r="Z295" i="18"/>
  <c r="G295" i="18"/>
  <c r="K295" i="18"/>
  <c r="O295" i="18"/>
  <c r="S295" i="18"/>
  <c r="W295" i="18"/>
  <c r="AA295" i="18"/>
  <c r="H295" i="18"/>
  <c r="L295" i="18"/>
  <c r="P295" i="18"/>
  <c r="T295" i="18"/>
  <c r="X295" i="18"/>
  <c r="AB295" i="18"/>
  <c r="E295" i="18"/>
  <c r="I295" i="18"/>
  <c r="M295" i="18"/>
  <c r="Q295" i="18"/>
  <c r="U295" i="18"/>
  <c r="Y295" i="18"/>
  <c r="F291" i="18"/>
  <c r="J291" i="18"/>
  <c r="N291" i="18"/>
  <c r="R291" i="18"/>
  <c r="V291" i="18"/>
  <c r="Z291" i="18"/>
  <c r="G291" i="18"/>
  <c r="K291" i="18"/>
  <c r="O291" i="18"/>
  <c r="S291" i="18"/>
  <c r="W291" i="18"/>
  <c r="AA291" i="18"/>
  <c r="H291" i="18"/>
  <c r="L291" i="18"/>
  <c r="P291" i="18"/>
  <c r="T291" i="18"/>
  <c r="X291" i="18"/>
  <c r="AB291" i="18"/>
  <c r="E291" i="18"/>
  <c r="I291" i="18"/>
  <c r="M291" i="18"/>
  <c r="Q291" i="18"/>
  <c r="U291" i="18"/>
  <c r="Y291" i="18"/>
  <c r="F287" i="18"/>
  <c r="J287" i="18"/>
  <c r="N287" i="18"/>
  <c r="R287" i="18"/>
  <c r="V287" i="18"/>
  <c r="Z287" i="18"/>
  <c r="G287" i="18"/>
  <c r="K287" i="18"/>
  <c r="O287" i="18"/>
  <c r="S287" i="18"/>
  <c r="W287" i="18"/>
  <c r="AA287" i="18"/>
  <c r="H287" i="18"/>
  <c r="L287" i="18"/>
  <c r="P287" i="18"/>
  <c r="T287" i="18"/>
  <c r="X287" i="18"/>
  <c r="AB287" i="18"/>
  <c r="E287" i="18"/>
  <c r="I287" i="18"/>
  <c r="M287" i="18"/>
  <c r="Q287" i="18"/>
  <c r="U287" i="18"/>
  <c r="Y287" i="18"/>
  <c r="F283" i="18"/>
  <c r="J283" i="18"/>
  <c r="N283" i="18"/>
  <c r="R283" i="18"/>
  <c r="V283" i="18"/>
  <c r="Z283" i="18"/>
  <c r="G283" i="18"/>
  <c r="K283" i="18"/>
  <c r="O283" i="18"/>
  <c r="S283" i="18"/>
  <c r="W283" i="18"/>
  <c r="AA283" i="18"/>
  <c r="H283" i="18"/>
  <c r="L283" i="18"/>
  <c r="P283" i="18"/>
  <c r="T283" i="18"/>
  <c r="X283" i="18"/>
  <c r="AB283" i="18"/>
  <c r="E283" i="18"/>
  <c r="I283" i="18"/>
  <c r="M283" i="18"/>
  <c r="Q283" i="18"/>
  <c r="U283" i="18"/>
  <c r="Y283" i="18"/>
  <c r="F279" i="18"/>
  <c r="J279" i="18"/>
  <c r="N279" i="18"/>
  <c r="R279" i="18"/>
  <c r="V279" i="18"/>
  <c r="Z279" i="18"/>
  <c r="G279" i="18"/>
  <c r="K279" i="18"/>
  <c r="O279" i="18"/>
  <c r="S279" i="18"/>
  <c r="W279" i="18"/>
  <c r="AA279" i="18"/>
  <c r="H279" i="18"/>
  <c r="L279" i="18"/>
  <c r="P279" i="18"/>
  <c r="T279" i="18"/>
  <c r="X279" i="18"/>
  <c r="AB279" i="18"/>
  <c r="E279" i="18"/>
  <c r="I279" i="18"/>
  <c r="M279" i="18"/>
  <c r="Q279" i="18"/>
  <c r="U279" i="18"/>
  <c r="Y279" i="18"/>
  <c r="F275" i="18"/>
  <c r="J275" i="18"/>
  <c r="N275" i="18"/>
  <c r="R275" i="18"/>
  <c r="V275" i="18"/>
  <c r="Z275" i="18"/>
  <c r="G275" i="18"/>
  <c r="K275" i="18"/>
  <c r="O275" i="18"/>
  <c r="S275" i="18"/>
  <c r="W275" i="18"/>
  <c r="AA275" i="18"/>
  <c r="H275" i="18"/>
  <c r="L275" i="18"/>
  <c r="P275" i="18"/>
  <c r="T275" i="18"/>
  <c r="X275" i="18"/>
  <c r="AB275" i="18"/>
  <c r="E275" i="18"/>
  <c r="I275" i="18"/>
  <c r="M275" i="18"/>
  <c r="Q275" i="18"/>
  <c r="U275" i="18"/>
  <c r="Y275" i="18"/>
  <c r="F271" i="18"/>
  <c r="J271" i="18"/>
  <c r="N271" i="18"/>
  <c r="R271" i="18"/>
  <c r="V271" i="18"/>
  <c r="Z271" i="18"/>
  <c r="G271" i="18"/>
  <c r="K271" i="18"/>
  <c r="O271" i="18"/>
  <c r="S271" i="18"/>
  <c r="W271" i="18"/>
  <c r="AA271" i="18"/>
  <c r="H271" i="18"/>
  <c r="L271" i="18"/>
  <c r="P271" i="18"/>
  <c r="T271" i="18"/>
  <c r="X271" i="18"/>
  <c r="AB271" i="18"/>
  <c r="E271" i="18"/>
  <c r="I271" i="18"/>
  <c r="M271" i="18"/>
  <c r="Q271" i="18"/>
  <c r="U271" i="18"/>
  <c r="Y271" i="18"/>
  <c r="F267" i="18"/>
  <c r="J267" i="18"/>
  <c r="N267" i="18"/>
  <c r="R267" i="18"/>
  <c r="V267" i="18"/>
  <c r="Z267" i="18"/>
  <c r="G267" i="18"/>
  <c r="K267" i="18"/>
  <c r="O267" i="18"/>
  <c r="S267" i="18"/>
  <c r="W267" i="18"/>
  <c r="AA267" i="18"/>
  <c r="H267" i="18"/>
  <c r="L267" i="18"/>
  <c r="P267" i="18"/>
  <c r="T267" i="18"/>
  <c r="X267" i="18"/>
  <c r="AB267" i="18"/>
  <c r="E267" i="18"/>
  <c r="I267" i="18"/>
  <c r="M267" i="18"/>
  <c r="Q267" i="18"/>
  <c r="U267" i="18"/>
  <c r="Y267" i="18"/>
  <c r="F263" i="18"/>
  <c r="J263" i="18"/>
  <c r="N263" i="18"/>
  <c r="R263" i="18"/>
  <c r="V263" i="18"/>
  <c r="Z263" i="18"/>
  <c r="G263" i="18"/>
  <c r="K263" i="18"/>
  <c r="O263" i="18"/>
  <c r="S263" i="18"/>
  <c r="W263" i="18"/>
  <c r="AA263" i="18"/>
  <c r="H263" i="18"/>
  <c r="L263" i="18"/>
  <c r="P263" i="18"/>
  <c r="T263" i="18"/>
  <c r="X263" i="18"/>
  <c r="AB263" i="18"/>
  <c r="E263" i="18"/>
  <c r="I263" i="18"/>
  <c r="M263" i="18"/>
  <c r="Q263" i="18"/>
  <c r="U263" i="18"/>
  <c r="Y263" i="18"/>
  <c r="F259" i="18"/>
  <c r="J259" i="18"/>
  <c r="N259" i="18"/>
  <c r="R259" i="18"/>
  <c r="V259" i="18"/>
  <c r="Z259" i="18"/>
  <c r="G259" i="18"/>
  <c r="K259" i="18"/>
  <c r="O259" i="18"/>
  <c r="S259" i="18"/>
  <c r="W259" i="18"/>
  <c r="AA259" i="18"/>
  <c r="H259" i="18"/>
  <c r="L259" i="18"/>
  <c r="P259" i="18"/>
  <c r="T259" i="18"/>
  <c r="X259" i="18"/>
  <c r="AB259" i="18"/>
  <c r="E259" i="18"/>
  <c r="I259" i="18"/>
  <c r="M259" i="18"/>
  <c r="Q259" i="18"/>
  <c r="U259" i="18"/>
  <c r="Y259" i="18"/>
  <c r="F255" i="18"/>
  <c r="J255" i="18"/>
  <c r="N255" i="18"/>
  <c r="R255" i="18"/>
  <c r="V255" i="18"/>
  <c r="Z255" i="18"/>
  <c r="G255" i="18"/>
  <c r="K255" i="18"/>
  <c r="O255" i="18"/>
  <c r="S255" i="18"/>
  <c r="W255" i="18"/>
  <c r="AA255" i="18"/>
  <c r="H255" i="18"/>
  <c r="L255" i="18"/>
  <c r="P255" i="18"/>
  <c r="T255" i="18"/>
  <c r="X255" i="18"/>
  <c r="AB255" i="18"/>
  <c r="E255" i="18"/>
  <c r="I255" i="18"/>
  <c r="M255" i="18"/>
  <c r="Q255" i="18"/>
  <c r="U255" i="18"/>
  <c r="Y255" i="18"/>
  <c r="F251" i="18"/>
  <c r="J251" i="18"/>
  <c r="N251" i="18"/>
  <c r="R251" i="18"/>
  <c r="V251" i="18"/>
  <c r="Z251" i="18"/>
  <c r="G251" i="18"/>
  <c r="K251" i="18"/>
  <c r="O251" i="18"/>
  <c r="S251" i="18"/>
  <c r="W251" i="18"/>
  <c r="AA251" i="18"/>
  <c r="H251" i="18"/>
  <c r="L251" i="18"/>
  <c r="P251" i="18"/>
  <c r="T251" i="18"/>
  <c r="X251" i="18"/>
  <c r="AB251" i="18"/>
  <c r="E251" i="18"/>
  <c r="I251" i="18"/>
  <c r="M251" i="18"/>
  <c r="Q251" i="18"/>
  <c r="U251" i="18"/>
  <c r="Y251" i="18"/>
  <c r="F247" i="18"/>
  <c r="J247" i="18"/>
  <c r="N247" i="18"/>
  <c r="R247" i="18"/>
  <c r="V247" i="18"/>
  <c r="Z247" i="18"/>
  <c r="G247" i="18"/>
  <c r="K247" i="18"/>
  <c r="O247" i="18"/>
  <c r="S247" i="18"/>
  <c r="W247" i="18"/>
  <c r="AA247" i="18"/>
  <c r="H247" i="18"/>
  <c r="L247" i="18"/>
  <c r="P247" i="18"/>
  <c r="T247" i="18"/>
  <c r="X247" i="18"/>
  <c r="AB247" i="18"/>
  <c r="E247" i="18"/>
  <c r="I247" i="18"/>
  <c r="M247" i="18"/>
  <c r="Q247" i="18"/>
  <c r="U247" i="18"/>
  <c r="Y247" i="18"/>
  <c r="F243" i="18"/>
  <c r="J243" i="18"/>
  <c r="N243" i="18"/>
  <c r="R243" i="18"/>
  <c r="V243" i="18"/>
  <c r="Z243" i="18"/>
  <c r="G243" i="18"/>
  <c r="K243" i="18"/>
  <c r="O243" i="18"/>
  <c r="S243" i="18"/>
  <c r="W243" i="18"/>
  <c r="AA243" i="18"/>
  <c r="I243" i="18"/>
  <c r="Q243" i="18"/>
  <c r="Y243" i="18"/>
  <c r="L243" i="18"/>
  <c r="T243" i="18"/>
  <c r="AB243" i="18"/>
  <c r="E243" i="18"/>
  <c r="M243" i="18"/>
  <c r="U243" i="18"/>
  <c r="H243" i="18"/>
  <c r="P243" i="18"/>
  <c r="X243" i="18"/>
  <c r="F239" i="18"/>
  <c r="J239" i="18"/>
  <c r="N239" i="18"/>
  <c r="R239" i="18"/>
  <c r="V239" i="18"/>
  <c r="Z239" i="18"/>
  <c r="G239" i="18"/>
  <c r="K239" i="18"/>
  <c r="O239" i="18"/>
  <c r="S239" i="18"/>
  <c r="W239" i="18"/>
  <c r="AA239" i="18"/>
  <c r="I239" i="18"/>
  <c r="Q239" i="18"/>
  <c r="Y239" i="18"/>
  <c r="L239" i="18"/>
  <c r="T239" i="18"/>
  <c r="AB239" i="18"/>
  <c r="E239" i="18"/>
  <c r="M239" i="18"/>
  <c r="U239" i="18"/>
  <c r="H239" i="18"/>
  <c r="P239" i="18"/>
  <c r="X239" i="18"/>
  <c r="E235" i="18"/>
  <c r="I235" i="18"/>
  <c r="M235" i="18"/>
  <c r="Q235" i="18"/>
  <c r="U235" i="18"/>
  <c r="Y235" i="18"/>
  <c r="F235" i="18"/>
  <c r="J235" i="18"/>
  <c r="N235" i="18"/>
  <c r="R235" i="18"/>
  <c r="V235" i="18"/>
  <c r="Z235" i="18"/>
  <c r="G235" i="18"/>
  <c r="K235" i="18"/>
  <c r="O235" i="18"/>
  <c r="S235" i="18"/>
  <c r="W235" i="18"/>
  <c r="AA235" i="18"/>
  <c r="H235" i="18"/>
  <c r="L235" i="18"/>
  <c r="P235" i="18"/>
  <c r="T235" i="18"/>
  <c r="X235" i="18"/>
  <c r="AB235" i="18"/>
  <c r="E231" i="18"/>
  <c r="I231" i="18"/>
  <c r="M231" i="18"/>
  <c r="Q231" i="18"/>
  <c r="U231" i="18"/>
  <c r="Y231" i="18"/>
  <c r="F231" i="18"/>
  <c r="J231" i="18"/>
  <c r="N231" i="18"/>
  <c r="R231" i="18"/>
  <c r="V231" i="18"/>
  <c r="Z231" i="18"/>
  <c r="G231" i="18"/>
  <c r="K231" i="18"/>
  <c r="O231" i="18"/>
  <c r="S231" i="18"/>
  <c r="W231" i="18"/>
  <c r="AA231" i="18"/>
  <c r="H231" i="18"/>
  <c r="L231" i="18"/>
  <c r="P231" i="18"/>
  <c r="T231" i="18"/>
  <c r="X231" i="18"/>
  <c r="AB231" i="18"/>
  <c r="E227" i="18"/>
  <c r="I227" i="18"/>
  <c r="M227" i="18"/>
  <c r="Q227" i="18"/>
  <c r="U227" i="18"/>
  <c r="Y227" i="18"/>
  <c r="F227" i="18"/>
  <c r="J227" i="18"/>
  <c r="N227" i="18"/>
  <c r="R227" i="18"/>
  <c r="V227" i="18"/>
  <c r="Z227" i="18"/>
  <c r="G227" i="18"/>
  <c r="K227" i="18"/>
  <c r="O227" i="18"/>
  <c r="S227" i="18"/>
  <c r="W227" i="18"/>
  <c r="AA227" i="18"/>
  <c r="H227" i="18"/>
  <c r="L227" i="18"/>
  <c r="P227" i="18"/>
  <c r="T227" i="18"/>
  <c r="X227" i="18"/>
  <c r="AB227" i="18"/>
  <c r="E223" i="18"/>
  <c r="I223" i="18"/>
  <c r="M223" i="18"/>
  <c r="Q223" i="18"/>
  <c r="U223" i="18"/>
  <c r="Y223" i="18"/>
  <c r="F223" i="18"/>
  <c r="J223" i="18"/>
  <c r="N223" i="18"/>
  <c r="R223" i="18"/>
  <c r="V223" i="18"/>
  <c r="Z223" i="18"/>
  <c r="G223" i="18"/>
  <c r="K223" i="18"/>
  <c r="O223" i="18"/>
  <c r="S223" i="18"/>
  <c r="W223" i="18"/>
  <c r="AA223" i="18"/>
  <c r="H223" i="18"/>
  <c r="L223" i="18"/>
  <c r="P223" i="18"/>
  <c r="T223" i="18"/>
  <c r="X223" i="18"/>
  <c r="AB223" i="18"/>
  <c r="E219" i="18"/>
  <c r="I219" i="18"/>
  <c r="M219" i="18"/>
  <c r="Q219" i="18"/>
  <c r="U219" i="18"/>
  <c r="Y219" i="18"/>
  <c r="F219" i="18"/>
  <c r="J219" i="18"/>
  <c r="N219" i="18"/>
  <c r="R219" i="18"/>
  <c r="V219" i="18"/>
  <c r="Z219" i="18"/>
  <c r="G219" i="18"/>
  <c r="K219" i="18"/>
  <c r="O219" i="18"/>
  <c r="S219" i="18"/>
  <c r="W219" i="18"/>
  <c r="AA219" i="18"/>
  <c r="H219" i="18"/>
  <c r="L219" i="18"/>
  <c r="P219" i="18"/>
  <c r="T219" i="18"/>
  <c r="X219" i="18"/>
  <c r="AB219" i="18"/>
  <c r="E215" i="18"/>
  <c r="I215" i="18"/>
  <c r="M215" i="18"/>
  <c r="Q215" i="18"/>
  <c r="U215" i="18"/>
  <c r="Y215" i="18"/>
  <c r="F215" i="18"/>
  <c r="J215" i="18"/>
  <c r="N215" i="18"/>
  <c r="R215" i="18"/>
  <c r="V215" i="18"/>
  <c r="Z215" i="18"/>
  <c r="G215" i="18"/>
  <c r="K215" i="18"/>
  <c r="O215" i="18"/>
  <c r="S215" i="18"/>
  <c r="W215" i="18"/>
  <c r="AA215" i="18"/>
  <c r="H215" i="18"/>
  <c r="L215" i="18"/>
  <c r="P215" i="18"/>
  <c r="T215" i="18"/>
  <c r="X215" i="18"/>
  <c r="AB215" i="18"/>
  <c r="E211" i="18"/>
  <c r="I211" i="18"/>
  <c r="M211" i="18"/>
  <c r="Q211" i="18"/>
  <c r="U211" i="18"/>
  <c r="Y211" i="18"/>
  <c r="F211" i="18"/>
  <c r="J211" i="18"/>
  <c r="N211" i="18"/>
  <c r="R211" i="18"/>
  <c r="V211" i="18"/>
  <c r="Z211" i="18"/>
  <c r="G211" i="18"/>
  <c r="K211" i="18"/>
  <c r="O211" i="18"/>
  <c r="S211" i="18"/>
  <c r="W211" i="18"/>
  <c r="AA211" i="18"/>
  <c r="H211" i="18"/>
  <c r="L211" i="18"/>
  <c r="P211" i="18"/>
  <c r="T211" i="18"/>
  <c r="X211" i="18"/>
  <c r="AB211" i="18"/>
  <c r="E207" i="18"/>
  <c r="I207" i="18"/>
  <c r="M207" i="18"/>
  <c r="Q207" i="18"/>
  <c r="U207" i="18"/>
  <c r="Y207" i="18"/>
  <c r="F207" i="18"/>
  <c r="J207" i="18"/>
  <c r="N207" i="18"/>
  <c r="R207" i="18"/>
  <c r="V207" i="18"/>
  <c r="Z207" i="18"/>
  <c r="G207" i="18"/>
  <c r="K207" i="18"/>
  <c r="O207" i="18"/>
  <c r="S207" i="18"/>
  <c r="W207" i="18"/>
  <c r="AA207" i="18"/>
  <c r="H207" i="18"/>
  <c r="L207" i="18"/>
  <c r="P207" i="18"/>
  <c r="T207" i="18"/>
  <c r="X207" i="18"/>
  <c r="AB207" i="18"/>
  <c r="E203" i="18"/>
  <c r="I203" i="18"/>
  <c r="M203" i="18"/>
  <c r="Q203" i="18"/>
  <c r="U203" i="18"/>
  <c r="Y203" i="18"/>
  <c r="F203" i="18"/>
  <c r="J203" i="18"/>
  <c r="N203" i="18"/>
  <c r="R203" i="18"/>
  <c r="V203" i="18"/>
  <c r="Z203" i="18"/>
  <c r="G203" i="18"/>
  <c r="K203" i="18"/>
  <c r="O203" i="18"/>
  <c r="S203" i="18"/>
  <c r="W203" i="18"/>
  <c r="AA203" i="18"/>
  <c r="H203" i="18"/>
  <c r="L203" i="18"/>
  <c r="P203" i="18"/>
  <c r="T203" i="18"/>
  <c r="X203" i="18"/>
  <c r="AB203" i="18"/>
  <c r="E199" i="18"/>
  <c r="I199" i="18"/>
  <c r="M199" i="18"/>
  <c r="Q199" i="18"/>
  <c r="U199" i="18"/>
  <c r="Y199" i="18"/>
  <c r="F199" i="18"/>
  <c r="J199" i="18"/>
  <c r="N199" i="18"/>
  <c r="R199" i="18"/>
  <c r="V199" i="18"/>
  <c r="Z199" i="18"/>
  <c r="G199" i="18"/>
  <c r="K199" i="18"/>
  <c r="O199" i="18"/>
  <c r="S199" i="18"/>
  <c r="W199" i="18"/>
  <c r="AA199" i="18"/>
  <c r="H199" i="18"/>
  <c r="L199" i="18"/>
  <c r="P199" i="18"/>
  <c r="T199" i="18"/>
  <c r="X199" i="18"/>
  <c r="AB199" i="18"/>
  <c r="E195" i="18"/>
  <c r="I195" i="18"/>
  <c r="M195" i="18"/>
  <c r="Q195" i="18"/>
  <c r="U195" i="18"/>
  <c r="Y195" i="18"/>
  <c r="F195" i="18"/>
  <c r="J195" i="18"/>
  <c r="N195" i="18"/>
  <c r="R195" i="18"/>
  <c r="V195" i="18"/>
  <c r="Z195" i="18"/>
  <c r="G195" i="18"/>
  <c r="K195" i="18"/>
  <c r="O195" i="18"/>
  <c r="S195" i="18"/>
  <c r="W195" i="18"/>
  <c r="AA195" i="18"/>
  <c r="H195" i="18"/>
  <c r="L195" i="18"/>
  <c r="P195" i="18"/>
  <c r="T195" i="18"/>
  <c r="X195" i="18"/>
  <c r="AB195" i="18"/>
  <c r="E191" i="18"/>
  <c r="I191" i="18"/>
  <c r="M191" i="18"/>
  <c r="F191" i="18"/>
  <c r="J191" i="18"/>
  <c r="N191" i="18"/>
  <c r="K191" i="18"/>
  <c r="Q191" i="18"/>
  <c r="U191" i="18"/>
  <c r="Y191" i="18"/>
  <c r="L191" i="18"/>
  <c r="R191" i="18"/>
  <c r="V191" i="18"/>
  <c r="Z191" i="18"/>
  <c r="G191" i="18"/>
  <c r="O191" i="18"/>
  <c r="S191" i="18"/>
  <c r="W191" i="18"/>
  <c r="AA191" i="18"/>
  <c r="H191" i="18"/>
  <c r="P191" i="18"/>
  <c r="T191" i="18"/>
  <c r="X191" i="18"/>
  <c r="AB191" i="18"/>
  <c r="H187" i="18"/>
  <c r="L187" i="18"/>
  <c r="E187" i="18"/>
  <c r="I187" i="18"/>
  <c r="M187" i="18"/>
  <c r="Q187" i="18"/>
  <c r="U187" i="18"/>
  <c r="Y187" i="18"/>
  <c r="F187" i="18"/>
  <c r="J187" i="18"/>
  <c r="N187" i="18"/>
  <c r="R187" i="18"/>
  <c r="V187" i="18"/>
  <c r="Z187" i="18"/>
  <c r="G187" i="18"/>
  <c r="K187" i="18"/>
  <c r="O187" i="18"/>
  <c r="S187" i="18"/>
  <c r="W187" i="18"/>
  <c r="AA187" i="18"/>
  <c r="P187" i="18"/>
  <c r="T187" i="18"/>
  <c r="X187" i="18"/>
  <c r="AB187" i="18"/>
  <c r="H183" i="18"/>
  <c r="L183" i="18"/>
  <c r="P183" i="18"/>
  <c r="T183" i="18"/>
  <c r="X183" i="18"/>
  <c r="AB183" i="18"/>
  <c r="E183" i="18"/>
  <c r="I183" i="18"/>
  <c r="M183" i="18"/>
  <c r="Q183" i="18"/>
  <c r="U183" i="18"/>
  <c r="Y183" i="18"/>
  <c r="F183" i="18"/>
  <c r="J183" i="18"/>
  <c r="N183" i="18"/>
  <c r="R183" i="18"/>
  <c r="V183" i="18"/>
  <c r="Z183" i="18"/>
  <c r="G183" i="18"/>
  <c r="K183" i="18"/>
  <c r="O183" i="18"/>
  <c r="S183" i="18"/>
  <c r="W183" i="18"/>
  <c r="AA183" i="18"/>
  <c r="H179" i="18"/>
  <c r="L179" i="18"/>
  <c r="P179" i="18"/>
  <c r="T179" i="18"/>
  <c r="X179" i="18"/>
  <c r="AB179" i="18"/>
  <c r="E179" i="18"/>
  <c r="I179" i="18"/>
  <c r="M179" i="18"/>
  <c r="Q179" i="18"/>
  <c r="U179" i="18"/>
  <c r="Y179" i="18"/>
  <c r="F179" i="18"/>
  <c r="J179" i="18"/>
  <c r="N179" i="18"/>
  <c r="R179" i="18"/>
  <c r="V179" i="18"/>
  <c r="Z179" i="18"/>
  <c r="G179" i="18"/>
  <c r="K179" i="18"/>
  <c r="O179" i="18"/>
  <c r="S179" i="18"/>
  <c r="W179" i="18"/>
  <c r="AA179" i="18"/>
  <c r="H175" i="18"/>
  <c r="L175" i="18"/>
  <c r="P175" i="18"/>
  <c r="T175" i="18"/>
  <c r="X175" i="18"/>
  <c r="AB175" i="18"/>
  <c r="E175" i="18"/>
  <c r="I175" i="18"/>
  <c r="M175" i="18"/>
  <c r="Q175" i="18"/>
  <c r="U175" i="18"/>
  <c r="Y175" i="18"/>
  <c r="F175" i="18"/>
  <c r="J175" i="18"/>
  <c r="N175" i="18"/>
  <c r="R175" i="18"/>
  <c r="V175" i="18"/>
  <c r="Z175" i="18"/>
  <c r="G175" i="18"/>
  <c r="K175" i="18"/>
  <c r="O175" i="18"/>
  <c r="S175" i="18"/>
  <c r="W175" i="18"/>
  <c r="AA175" i="18"/>
  <c r="H171" i="18"/>
  <c r="L171" i="18"/>
  <c r="P171" i="18"/>
  <c r="T171" i="18"/>
  <c r="X171" i="18"/>
  <c r="AB171" i="18"/>
  <c r="E171" i="18"/>
  <c r="I171" i="18"/>
  <c r="M171" i="18"/>
  <c r="Q171" i="18"/>
  <c r="U171" i="18"/>
  <c r="Y171" i="18"/>
  <c r="F171" i="18"/>
  <c r="J171" i="18"/>
  <c r="N171" i="18"/>
  <c r="R171" i="18"/>
  <c r="V171" i="18"/>
  <c r="Z171" i="18"/>
  <c r="G171" i="18"/>
  <c r="K171" i="18"/>
  <c r="O171" i="18"/>
  <c r="S171" i="18"/>
  <c r="W171" i="18"/>
  <c r="AA171" i="18"/>
  <c r="H167" i="18"/>
  <c r="L167" i="18"/>
  <c r="P167" i="18"/>
  <c r="T167" i="18"/>
  <c r="X167" i="18"/>
  <c r="AB167" i="18"/>
  <c r="E167" i="18"/>
  <c r="I167" i="18"/>
  <c r="M167" i="18"/>
  <c r="Q167" i="18"/>
  <c r="U167" i="18"/>
  <c r="Y167" i="18"/>
  <c r="F167" i="18"/>
  <c r="J167" i="18"/>
  <c r="N167" i="18"/>
  <c r="R167" i="18"/>
  <c r="V167" i="18"/>
  <c r="Z167" i="18"/>
  <c r="G167" i="18"/>
  <c r="K167" i="18"/>
  <c r="O167" i="18"/>
  <c r="S167" i="18"/>
  <c r="W167" i="18"/>
  <c r="AA167" i="18"/>
  <c r="H163" i="18"/>
  <c r="L163" i="18"/>
  <c r="P163" i="18"/>
  <c r="T163" i="18"/>
  <c r="X163" i="18"/>
  <c r="AB163" i="18"/>
  <c r="E163" i="18"/>
  <c r="I163" i="18"/>
  <c r="M163" i="18"/>
  <c r="Q163" i="18"/>
  <c r="U163" i="18"/>
  <c r="Y163" i="18"/>
  <c r="F163" i="18"/>
  <c r="J163" i="18"/>
  <c r="N163" i="18"/>
  <c r="R163" i="18"/>
  <c r="V163" i="18"/>
  <c r="Z163" i="18"/>
  <c r="G163" i="18"/>
  <c r="K163" i="18"/>
  <c r="O163" i="18"/>
  <c r="S163" i="18"/>
  <c r="W163" i="18"/>
  <c r="AA163" i="18"/>
  <c r="H159" i="18"/>
  <c r="L159" i="18"/>
  <c r="P159" i="18"/>
  <c r="T159" i="18"/>
  <c r="X159" i="18"/>
  <c r="AB159" i="18"/>
  <c r="E159" i="18"/>
  <c r="I159" i="18"/>
  <c r="M159" i="18"/>
  <c r="Q159" i="18"/>
  <c r="U159" i="18"/>
  <c r="Y159" i="18"/>
  <c r="F159" i="18"/>
  <c r="J159" i="18"/>
  <c r="N159" i="18"/>
  <c r="R159" i="18"/>
  <c r="V159" i="18"/>
  <c r="Z159" i="18"/>
  <c r="G159" i="18"/>
  <c r="K159" i="18"/>
  <c r="O159" i="18"/>
  <c r="S159" i="18"/>
  <c r="W159" i="18"/>
  <c r="AA159" i="18"/>
  <c r="H155" i="18"/>
  <c r="L155" i="18"/>
  <c r="P155" i="18"/>
  <c r="T155" i="18"/>
  <c r="X155" i="18"/>
  <c r="AB155" i="18"/>
  <c r="E155" i="18"/>
  <c r="I155" i="18"/>
  <c r="M155" i="18"/>
  <c r="Q155" i="18"/>
  <c r="U155" i="18"/>
  <c r="Y155" i="18"/>
  <c r="F155" i="18"/>
  <c r="J155" i="18"/>
  <c r="N155" i="18"/>
  <c r="R155" i="18"/>
  <c r="V155" i="18"/>
  <c r="Z155" i="18"/>
  <c r="G155" i="18"/>
  <c r="K155" i="18"/>
  <c r="O155" i="18"/>
  <c r="S155" i="18"/>
  <c r="W155" i="18"/>
  <c r="AA155" i="18"/>
  <c r="H151" i="18"/>
  <c r="L151" i="18"/>
  <c r="P151" i="18"/>
  <c r="T151" i="18"/>
  <c r="X151" i="18"/>
  <c r="AB151" i="18"/>
  <c r="E151" i="18"/>
  <c r="I151" i="18"/>
  <c r="M151" i="18"/>
  <c r="Q151" i="18"/>
  <c r="U151" i="18"/>
  <c r="Y151" i="18"/>
  <c r="F151" i="18"/>
  <c r="J151" i="18"/>
  <c r="N151" i="18"/>
  <c r="R151" i="18"/>
  <c r="V151" i="18"/>
  <c r="Z151" i="18"/>
  <c r="G151" i="18"/>
  <c r="K151" i="18"/>
  <c r="O151" i="18"/>
  <c r="S151" i="18"/>
  <c r="W151" i="18"/>
  <c r="AA151" i="18"/>
  <c r="H147" i="18"/>
  <c r="L147" i="18"/>
  <c r="P147" i="18"/>
  <c r="T147" i="18"/>
  <c r="X147" i="18"/>
  <c r="AB147" i="18"/>
  <c r="E147" i="18"/>
  <c r="I147" i="18"/>
  <c r="M147" i="18"/>
  <c r="Q147" i="18"/>
  <c r="U147" i="18"/>
  <c r="Y147" i="18"/>
  <c r="F147" i="18"/>
  <c r="J147" i="18"/>
  <c r="N147" i="18"/>
  <c r="R147" i="18"/>
  <c r="V147" i="18"/>
  <c r="Z147" i="18"/>
  <c r="G147" i="18"/>
  <c r="K147" i="18"/>
  <c r="O147" i="18"/>
  <c r="S147" i="18"/>
  <c r="W147" i="18"/>
  <c r="AA147" i="18"/>
  <c r="H143" i="18"/>
  <c r="L143" i="18"/>
  <c r="P143" i="18"/>
  <c r="T143" i="18"/>
  <c r="X143" i="18"/>
  <c r="AB143" i="18"/>
  <c r="E143" i="18"/>
  <c r="I143" i="18"/>
  <c r="M143" i="18"/>
  <c r="Q143" i="18"/>
  <c r="U143" i="18"/>
  <c r="Y143" i="18"/>
  <c r="F143" i="18"/>
  <c r="J143" i="18"/>
  <c r="N143" i="18"/>
  <c r="R143" i="18"/>
  <c r="V143" i="18"/>
  <c r="Z143" i="18"/>
  <c r="G143" i="18"/>
  <c r="K143" i="18"/>
  <c r="O143" i="18"/>
  <c r="S143" i="18"/>
  <c r="W143" i="18"/>
  <c r="AA143" i="18"/>
  <c r="H139" i="18"/>
  <c r="L139" i="18"/>
  <c r="P139" i="18"/>
  <c r="T139" i="18"/>
  <c r="X139" i="18"/>
  <c r="AB139" i="18"/>
  <c r="E139" i="18"/>
  <c r="I139" i="18"/>
  <c r="M139" i="18"/>
  <c r="Q139" i="18"/>
  <c r="U139" i="18"/>
  <c r="Y139" i="18"/>
  <c r="F139" i="18"/>
  <c r="J139" i="18"/>
  <c r="N139" i="18"/>
  <c r="R139" i="18"/>
  <c r="V139" i="18"/>
  <c r="Z139" i="18"/>
  <c r="G139" i="18"/>
  <c r="K139" i="18"/>
  <c r="O139" i="18"/>
  <c r="S139" i="18"/>
  <c r="W139" i="18"/>
  <c r="AA139" i="18"/>
  <c r="H135" i="18"/>
  <c r="L135" i="18"/>
  <c r="P135" i="18"/>
  <c r="T135" i="18"/>
  <c r="X135" i="18"/>
  <c r="AB135" i="18"/>
  <c r="E135" i="18"/>
  <c r="I135" i="18"/>
  <c r="M135" i="18"/>
  <c r="Q135" i="18"/>
  <c r="U135" i="18"/>
  <c r="Y135" i="18"/>
  <c r="F135" i="18"/>
  <c r="J135" i="18"/>
  <c r="N135" i="18"/>
  <c r="R135" i="18"/>
  <c r="V135" i="18"/>
  <c r="Z135" i="18"/>
  <c r="G135" i="18"/>
  <c r="K135" i="18"/>
  <c r="O135" i="18"/>
  <c r="S135" i="18"/>
  <c r="W135" i="18"/>
  <c r="AA135" i="18"/>
  <c r="H131" i="18"/>
  <c r="L131" i="18"/>
  <c r="P131" i="18"/>
  <c r="T131" i="18"/>
  <c r="X131" i="18"/>
  <c r="AB131" i="18"/>
  <c r="E131" i="18"/>
  <c r="I131" i="18"/>
  <c r="M131" i="18"/>
  <c r="Q131" i="18"/>
  <c r="U131" i="18"/>
  <c r="Y131" i="18"/>
  <c r="F131" i="18"/>
  <c r="J131" i="18"/>
  <c r="N131" i="18"/>
  <c r="R131" i="18"/>
  <c r="V131" i="18"/>
  <c r="Z131" i="18"/>
  <c r="G131" i="18"/>
  <c r="K131" i="18"/>
  <c r="O131" i="18"/>
  <c r="S131" i="18"/>
  <c r="W131" i="18"/>
  <c r="AA131" i="18"/>
  <c r="H127" i="18"/>
  <c r="L127" i="18"/>
  <c r="P127" i="18"/>
  <c r="T127" i="18"/>
  <c r="X127" i="18"/>
  <c r="AB127" i="18"/>
  <c r="E127" i="18"/>
  <c r="I127" i="18"/>
  <c r="M127" i="18"/>
  <c r="Q127" i="18"/>
  <c r="U127" i="18"/>
  <c r="Y127" i="18"/>
  <c r="F127" i="18"/>
  <c r="J127" i="18"/>
  <c r="N127" i="18"/>
  <c r="R127" i="18"/>
  <c r="V127" i="18"/>
  <c r="Z127" i="18"/>
  <c r="G127" i="18"/>
  <c r="K127" i="18"/>
  <c r="O127" i="18"/>
  <c r="S127" i="18"/>
  <c r="W127" i="18"/>
  <c r="AA127" i="18"/>
  <c r="H123" i="18"/>
  <c r="L123" i="18"/>
  <c r="P123" i="18"/>
  <c r="T123" i="18"/>
  <c r="X123" i="18"/>
  <c r="AB123" i="18"/>
  <c r="E123" i="18"/>
  <c r="I123" i="18"/>
  <c r="M123" i="18"/>
  <c r="Q123" i="18"/>
  <c r="U123" i="18"/>
  <c r="Y123" i="18"/>
  <c r="F123" i="18"/>
  <c r="J123" i="18"/>
  <c r="N123" i="18"/>
  <c r="R123" i="18"/>
  <c r="V123" i="18"/>
  <c r="Z123" i="18"/>
  <c r="G123" i="18"/>
  <c r="K123" i="18"/>
  <c r="O123" i="18"/>
  <c r="S123" i="18"/>
  <c r="W123" i="18"/>
  <c r="AA123" i="18"/>
  <c r="H119" i="18"/>
  <c r="L119" i="18"/>
  <c r="P119" i="18"/>
  <c r="T119" i="18"/>
  <c r="X119" i="18"/>
  <c r="AB119" i="18"/>
  <c r="E119" i="18"/>
  <c r="I119" i="18"/>
  <c r="M119" i="18"/>
  <c r="Q119" i="18"/>
  <c r="U119" i="18"/>
  <c r="Y119" i="18"/>
  <c r="F119" i="18"/>
  <c r="J119" i="18"/>
  <c r="N119" i="18"/>
  <c r="R119" i="18"/>
  <c r="V119" i="18"/>
  <c r="Z119" i="18"/>
  <c r="G119" i="18"/>
  <c r="K119" i="18"/>
  <c r="O119" i="18"/>
  <c r="S119" i="18"/>
  <c r="W119" i="18"/>
  <c r="AA119" i="18"/>
  <c r="E115" i="18"/>
  <c r="F115" i="18"/>
  <c r="H115" i="18"/>
  <c r="L115" i="18"/>
  <c r="P115" i="18"/>
  <c r="T115" i="18"/>
  <c r="X115" i="18"/>
  <c r="AB115" i="18"/>
  <c r="I115" i="18"/>
  <c r="M115" i="18"/>
  <c r="Q115" i="18"/>
  <c r="U115" i="18"/>
  <c r="Y115" i="18"/>
  <c r="J115" i="18"/>
  <c r="N115" i="18"/>
  <c r="R115" i="18"/>
  <c r="V115" i="18"/>
  <c r="Z115" i="18"/>
  <c r="G115" i="18"/>
  <c r="K115" i="18"/>
  <c r="O115" i="18"/>
  <c r="S115" i="18"/>
  <c r="W115" i="18"/>
  <c r="AA115" i="18"/>
  <c r="E111" i="18"/>
  <c r="I111" i="18"/>
  <c r="M111" i="18"/>
  <c r="Q111" i="18"/>
  <c r="U111" i="18"/>
  <c r="Y111" i="18"/>
  <c r="F111" i="18"/>
  <c r="J111" i="18"/>
  <c r="N111" i="18"/>
  <c r="R111" i="18"/>
  <c r="V111" i="18"/>
  <c r="Z111" i="18"/>
  <c r="H111" i="18"/>
  <c r="P111" i="18"/>
  <c r="X111" i="18"/>
  <c r="K111" i="18"/>
  <c r="S111" i="18"/>
  <c r="AA111" i="18"/>
  <c r="L111" i="18"/>
  <c r="T111" i="18"/>
  <c r="AB111" i="18"/>
  <c r="G111" i="18"/>
  <c r="O111" i="18"/>
  <c r="W111" i="18"/>
  <c r="E107" i="18"/>
  <c r="I107" i="18"/>
  <c r="M107" i="18"/>
  <c r="Q107" i="18"/>
  <c r="U107" i="18"/>
  <c r="Y107" i="18"/>
  <c r="F107" i="18"/>
  <c r="J107" i="18"/>
  <c r="N107" i="18"/>
  <c r="R107" i="18"/>
  <c r="V107" i="18"/>
  <c r="Z107" i="18"/>
  <c r="H107" i="18"/>
  <c r="P107" i="18"/>
  <c r="X107" i="18"/>
  <c r="K107" i="18"/>
  <c r="S107" i="18"/>
  <c r="AA107" i="18"/>
  <c r="L107" i="18"/>
  <c r="T107" i="18"/>
  <c r="AB107" i="18"/>
  <c r="G107" i="18"/>
  <c r="O107" i="18"/>
  <c r="W107" i="18"/>
  <c r="E103" i="18"/>
  <c r="I103" i="18"/>
  <c r="M103" i="18"/>
  <c r="Q103" i="18"/>
  <c r="U103" i="18"/>
  <c r="Y103" i="18"/>
  <c r="F103" i="18"/>
  <c r="J103" i="18"/>
  <c r="N103" i="18"/>
  <c r="R103" i="18"/>
  <c r="V103" i="18"/>
  <c r="Z103" i="18"/>
  <c r="H103" i="18"/>
  <c r="P103" i="18"/>
  <c r="X103" i="18"/>
  <c r="K103" i="18"/>
  <c r="S103" i="18"/>
  <c r="AA103" i="18"/>
  <c r="L103" i="18"/>
  <c r="T103" i="18"/>
  <c r="AB103" i="18"/>
  <c r="G103" i="18"/>
  <c r="O103" i="18"/>
  <c r="W103" i="18"/>
  <c r="H99" i="18"/>
  <c r="L99" i="18"/>
  <c r="P99" i="18"/>
  <c r="T99" i="18"/>
  <c r="X99" i="18"/>
  <c r="AB99" i="18"/>
  <c r="E99" i="18"/>
  <c r="I99" i="18"/>
  <c r="M99" i="18"/>
  <c r="Q99" i="18"/>
  <c r="U99" i="18"/>
  <c r="Y99" i="18"/>
  <c r="F99" i="18"/>
  <c r="J99" i="18"/>
  <c r="N99" i="18"/>
  <c r="R99" i="18"/>
  <c r="V99" i="18"/>
  <c r="Z99" i="18"/>
  <c r="S99" i="18"/>
  <c r="G99" i="18"/>
  <c r="W99" i="18"/>
  <c r="K99" i="18"/>
  <c r="AA99" i="18"/>
  <c r="O99" i="18"/>
  <c r="H95" i="18"/>
  <c r="L95" i="18"/>
  <c r="P95" i="18"/>
  <c r="T95" i="18"/>
  <c r="X95" i="18"/>
  <c r="AB95" i="18"/>
  <c r="E95" i="18"/>
  <c r="I95" i="18"/>
  <c r="M95" i="18"/>
  <c r="Q95" i="18"/>
  <c r="U95" i="18"/>
  <c r="Y95" i="18"/>
  <c r="F95" i="18"/>
  <c r="J95" i="18"/>
  <c r="N95" i="18"/>
  <c r="R95" i="18"/>
  <c r="V95" i="18"/>
  <c r="Z95" i="18"/>
  <c r="S95" i="18"/>
  <c r="G95" i="18"/>
  <c r="W95" i="18"/>
  <c r="K95" i="18"/>
  <c r="AA95" i="18"/>
  <c r="O95" i="18"/>
  <c r="G91" i="18"/>
  <c r="K91" i="18"/>
  <c r="O91" i="18"/>
  <c r="S91" i="18"/>
  <c r="W91" i="18"/>
  <c r="AA91" i="18"/>
  <c r="H91" i="18"/>
  <c r="L91" i="18"/>
  <c r="P91" i="18"/>
  <c r="T91" i="18"/>
  <c r="X91" i="18"/>
  <c r="AB91" i="18"/>
  <c r="E91" i="18"/>
  <c r="I91" i="18"/>
  <c r="M91" i="18"/>
  <c r="Q91" i="18"/>
  <c r="U91" i="18"/>
  <c r="Y91" i="18"/>
  <c r="F91" i="18"/>
  <c r="J91" i="18"/>
  <c r="N91" i="18"/>
  <c r="R91" i="18"/>
  <c r="V91" i="18"/>
  <c r="Z91" i="18"/>
  <c r="G87" i="18"/>
  <c r="K87" i="18"/>
  <c r="O87" i="18"/>
  <c r="S87" i="18"/>
  <c r="H87" i="18"/>
  <c r="L87" i="18"/>
  <c r="P87" i="18"/>
  <c r="T87" i="18"/>
  <c r="I87" i="18"/>
  <c r="Q87" i="18"/>
  <c r="W87" i="18"/>
  <c r="AA87" i="18"/>
  <c r="J87" i="18"/>
  <c r="R87" i="18"/>
  <c r="X87" i="18"/>
  <c r="AB87" i="18"/>
  <c r="E87" i="18"/>
  <c r="M87" i="18"/>
  <c r="U87" i="18"/>
  <c r="Y87" i="18"/>
  <c r="F87" i="18"/>
  <c r="N87" i="18"/>
  <c r="V87" i="18"/>
  <c r="Z87" i="18"/>
  <c r="F83" i="18"/>
  <c r="J83" i="18"/>
  <c r="N83" i="18"/>
  <c r="R83" i="18"/>
  <c r="V83" i="18"/>
  <c r="Z83" i="18"/>
  <c r="G83" i="18"/>
  <c r="K83" i="18"/>
  <c r="O83" i="18"/>
  <c r="S83" i="18"/>
  <c r="W83" i="18"/>
  <c r="AA83" i="18"/>
  <c r="H83" i="18"/>
  <c r="L83" i="18"/>
  <c r="P83" i="18"/>
  <c r="T83" i="18"/>
  <c r="X83" i="18"/>
  <c r="AB83" i="18"/>
  <c r="E83" i="18"/>
  <c r="I83" i="18"/>
  <c r="M83" i="18"/>
  <c r="Q83" i="18"/>
  <c r="U83" i="18"/>
  <c r="Y83" i="18"/>
  <c r="F79" i="18"/>
  <c r="J79" i="18"/>
  <c r="N79" i="18"/>
  <c r="R79" i="18"/>
  <c r="V79" i="18"/>
  <c r="Z79" i="18"/>
  <c r="G79" i="18"/>
  <c r="K79" i="18"/>
  <c r="O79" i="18"/>
  <c r="S79" i="18"/>
  <c r="W79" i="18"/>
  <c r="AA79" i="18"/>
  <c r="H79" i="18"/>
  <c r="L79" i="18"/>
  <c r="P79" i="18"/>
  <c r="T79" i="18"/>
  <c r="X79" i="18"/>
  <c r="AB79" i="18"/>
  <c r="E79" i="18"/>
  <c r="I79" i="18"/>
  <c r="M79" i="18"/>
  <c r="Q79" i="18"/>
  <c r="U79" i="18"/>
  <c r="Y79" i="18"/>
  <c r="F75" i="18"/>
  <c r="J75" i="18"/>
  <c r="N75" i="18"/>
  <c r="R75" i="18"/>
  <c r="V75" i="18"/>
  <c r="Z75" i="18"/>
  <c r="G75" i="18"/>
  <c r="K75" i="18"/>
  <c r="O75" i="18"/>
  <c r="S75" i="18"/>
  <c r="W75" i="18"/>
  <c r="AA75" i="18"/>
  <c r="H75" i="18"/>
  <c r="L75" i="18"/>
  <c r="P75" i="18"/>
  <c r="T75" i="18"/>
  <c r="X75" i="18"/>
  <c r="AB75" i="18"/>
  <c r="E75" i="18"/>
  <c r="I75" i="18"/>
  <c r="M75" i="18"/>
  <c r="Q75" i="18"/>
  <c r="U75" i="18"/>
  <c r="Y75" i="18"/>
  <c r="F71" i="18"/>
  <c r="J71" i="18"/>
  <c r="N71" i="18"/>
  <c r="R71" i="18"/>
  <c r="V71" i="18"/>
  <c r="Z71" i="18"/>
  <c r="G71" i="18"/>
  <c r="K71" i="18"/>
  <c r="O71" i="18"/>
  <c r="S71" i="18"/>
  <c r="W71" i="18"/>
  <c r="AA71" i="18"/>
  <c r="H71" i="18"/>
  <c r="L71" i="18"/>
  <c r="P71" i="18"/>
  <c r="T71" i="18"/>
  <c r="X71" i="18"/>
  <c r="AB71" i="18"/>
  <c r="E71" i="18"/>
  <c r="I71" i="18"/>
  <c r="M71" i="18"/>
  <c r="Q71" i="18"/>
  <c r="U71" i="18"/>
  <c r="Y71" i="18"/>
  <c r="F67" i="18"/>
  <c r="J67" i="18"/>
  <c r="N67" i="18"/>
  <c r="R67" i="18"/>
  <c r="V67" i="18"/>
  <c r="Z67" i="18"/>
  <c r="G67" i="18"/>
  <c r="K67" i="18"/>
  <c r="O67" i="18"/>
  <c r="S67" i="18"/>
  <c r="W67" i="18"/>
  <c r="AA67" i="18"/>
  <c r="H67" i="18"/>
  <c r="L67" i="18"/>
  <c r="P67" i="18"/>
  <c r="T67" i="18"/>
  <c r="X67" i="18"/>
  <c r="AB67" i="18"/>
  <c r="E67" i="18"/>
  <c r="I67" i="18"/>
  <c r="M67" i="18"/>
  <c r="Q67" i="18"/>
  <c r="U67" i="18"/>
  <c r="Y67" i="18"/>
  <c r="F63" i="18"/>
  <c r="J63" i="18"/>
  <c r="N63" i="18"/>
  <c r="R63" i="18"/>
  <c r="V63" i="18"/>
  <c r="Z63" i="18"/>
  <c r="G63" i="18"/>
  <c r="K63" i="18"/>
  <c r="O63" i="18"/>
  <c r="S63" i="18"/>
  <c r="W63" i="18"/>
  <c r="AA63" i="18"/>
  <c r="H63" i="18"/>
  <c r="L63" i="18"/>
  <c r="P63" i="18"/>
  <c r="T63" i="18"/>
  <c r="X63" i="18"/>
  <c r="AB63" i="18"/>
  <c r="E63" i="18"/>
  <c r="I63" i="18"/>
  <c r="M63" i="18"/>
  <c r="Q63" i="18"/>
  <c r="U63" i="18"/>
  <c r="Y63" i="18"/>
  <c r="G59" i="18"/>
  <c r="K59" i="18"/>
  <c r="O59" i="18"/>
  <c r="S59" i="18"/>
  <c r="W59" i="18"/>
  <c r="AA59" i="18"/>
  <c r="H59" i="18"/>
  <c r="L59" i="18"/>
  <c r="P59" i="18"/>
  <c r="T59" i="18"/>
  <c r="X59" i="18"/>
  <c r="AB59" i="18"/>
  <c r="J59" i="18"/>
  <c r="R59" i="18"/>
  <c r="Z59" i="18"/>
  <c r="E59" i="18"/>
  <c r="M59" i="18"/>
  <c r="U59" i="18"/>
  <c r="F59" i="18"/>
  <c r="N59" i="18"/>
  <c r="V59" i="18"/>
  <c r="I59" i="18"/>
  <c r="Q59" i="18"/>
  <c r="Y59" i="18"/>
  <c r="E55" i="18"/>
  <c r="I55" i="18"/>
  <c r="M55" i="18"/>
  <c r="Q55" i="18"/>
  <c r="U55" i="18"/>
  <c r="Y55" i="18"/>
  <c r="F55" i="18"/>
  <c r="J55" i="18"/>
  <c r="N55" i="18"/>
  <c r="R55" i="18"/>
  <c r="V55" i="18"/>
  <c r="Z55" i="18"/>
  <c r="G55" i="18"/>
  <c r="K55" i="18"/>
  <c r="O55" i="18"/>
  <c r="S55" i="18"/>
  <c r="W55" i="18"/>
  <c r="AA55" i="18"/>
  <c r="H55" i="18"/>
  <c r="L55" i="18"/>
  <c r="P55" i="18"/>
  <c r="T55" i="18"/>
  <c r="X55" i="18"/>
  <c r="AB55" i="18"/>
  <c r="E51" i="18"/>
  <c r="I51" i="18"/>
  <c r="M51" i="18"/>
  <c r="Q51" i="18"/>
  <c r="U51" i="18"/>
  <c r="Y51" i="18"/>
  <c r="F51" i="18"/>
  <c r="J51" i="18"/>
  <c r="N51" i="18"/>
  <c r="R51" i="18"/>
  <c r="V51" i="18"/>
  <c r="Z51" i="18"/>
  <c r="G51" i="18"/>
  <c r="K51" i="18"/>
  <c r="O51" i="18"/>
  <c r="S51" i="18"/>
  <c r="W51" i="18"/>
  <c r="AA51" i="18"/>
  <c r="H51" i="18"/>
  <c r="L51" i="18"/>
  <c r="P51" i="18"/>
  <c r="T51" i="18"/>
  <c r="X51" i="18"/>
  <c r="AB51" i="18"/>
  <c r="E47" i="18"/>
  <c r="I47" i="18"/>
  <c r="M47" i="18"/>
  <c r="Q47" i="18"/>
  <c r="U47" i="18"/>
  <c r="Y47" i="18"/>
  <c r="F47" i="18"/>
  <c r="J47" i="18"/>
  <c r="N47" i="18"/>
  <c r="R47" i="18"/>
  <c r="V47" i="18"/>
  <c r="Z47" i="18"/>
  <c r="G47" i="18"/>
  <c r="K47" i="18"/>
  <c r="O47" i="18"/>
  <c r="S47" i="18"/>
  <c r="W47" i="18"/>
  <c r="AA47" i="18"/>
  <c r="H47" i="18"/>
  <c r="L47" i="18"/>
  <c r="P47" i="18"/>
  <c r="T47" i="18"/>
  <c r="X47" i="18"/>
  <c r="AB47" i="18"/>
  <c r="H43" i="18"/>
  <c r="F43" i="18"/>
  <c r="J43" i="18"/>
  <c r="N43" i="18"/>
  <c r="R43" i="18"/>
  <c r="V43" i="18"/>
  <c r="G43" i="18"/>
  <c r="K43" i="18"/>
  <c r="O43" i="18"/>
  <c r="S43" i="18"/>
  <c r="W43" i="18"/>
  <c r="AA43" i="18"/>
  <c r="E43" i="18"/>
  <c r="P43" i="18"/>
  <c r="X43" i="18"/>
  <c r="I43" i="18"/>
  <c r="Q43" i="18"/>
  <c r="Y43" i="18"/>
  <c r="L43" i="18"/>
  <c r="T43" i="18"/>
  <c r="Z43" i="18"/>
  <c r="M43" i="18"/>
  <c r="U43" i="18"/>
  <c r="AB43" i="18"/>
  <c r="H39" i="18"/>
  <c r="L39" i="18"/>
  <c r="P39" i="18"/>
  <c r="T39" i="18"/>
  <c r="X39" i="18"/>
  <c r="AB39" i="18"/>
  <c r="E39" i="18"/>
  <c r="I39" i="18"/>
  <c r="M39" i="18"/>
  <c r="Q39" i="18"/>
  <c r="U39" i="18"/>
  <c r="Y39" i="18"/>
  <c r="F39" i="18"/>
  <c r="J39" i="18"/>
  <c r="N39" i="18"/>
  <c r="R39" i="18"/>
  <c r="V39" i="18"/>
  <c r="Z39" i="18"/>
  <c r="G39" i="18"/>
  <c r="K39" i="18"/>
  <c r="O39" i="18"/>
  <c r="S39" i="18"/>
  <c r="W39" i="18"/>
  <c r="AA39" i="18"/>
  <c r="H35" i="18"/>
  <c r="L35" i="18"/>
  <c r="P35" i="18"/>
  <c r="T35" i="18"/>
  <c r="X35" i="18"/>
  <c r="AB35" i="18"/>
  <c r="E35" i="18"/>
  <c r="I35" i="18"/>
  <c r="M35" i="18"/>
  <c r="Q35" i="18"/>
  <c r="U35" i="18"/>
  <c r="Y35" i="18"/>
  <c r="F35" i="18"/>
  <c r="J35" i="18"/>
  <c r="N35" i="18"/>
  <c r="R35" i="18"/>
  <c r="V35" i="18"/>
  <c r="Z35" i="18"/>
  <c r="G35" i="18"/>
  <c r="K35" i="18"/>
  <c r="O35" i="18"/>
  <c r="S35" i="18"/>
  <c r="W35" i="18"/>
  <c r="AA35" i="18"/>
  <c r="H31" i="18"/>
  <c r="L31" i="18"/>
  <c r="P31" i="18"/>
  <c r="T31" i="18"/>
  <c r="X31" i="18"/>
  <c r="AB31" i="18"/>
  <c r="E31" i="18"/>
  <c r="I31" i="18"/>
  <c r="M31" i="18"/>
  <c r="Q31" i="18"/>
  <c r="U31" i="18"/>
  <c r="Y31" i="18"/>
  <c r="F31" i="18"/>
  <c r="J31" i="18"/>
  <c r="N31" i="18"/>
  <c r="R31" i="18"/>
  <c r="V31" i="18"/>
  <c r="Z31" i="18"/>
  <c r="G31" i="18"/>
  <c r="K31" i="18"/>
  <c r="O31" i="18"/>
  <c r="S31" i="18"/>
  <c r="W31" i="18"/>
  <c r="AA31" i="18"/>
  <c r="E27" i="18"/>
  <c r="I27" i="18"/>
  <c r="M27" i="18"/>
  <c r="Q27" i="18"/>
  <c r="U27" i="18"/>
  <c r="Y27" i="18"/>
  <c r="F27" i="18"/>
  <c r="J27" i="18"/>
  <c r="N27" i="18"/>
  <c r="R27" i="18"/>
  <c r="V27" i="18"/>
  <c r="Z27" i="18"/>
  <c r="G27" i="18"/>
  <c r="K27" i="18"/>
  <c r="O27" i="18"/>
  <c r="S27" i="18"/>
  <c r="W27" i="18"/>
  <c r="AA27" i="18"/>
  <c r="H27" i="18"/>
  <c r="L27" i="18"/>
  <c r="P27" i="18"/>
  <c r="T27" i="18"/>
  <c r="X27" i="18"/>
  <c r="AB27" i="18"/>
  <c r="E23" i="18"/>
  <c r="I23" i="18"/>
  <c r="M23" i="18"/>
  <c r="Q23" i="18"/>
  <c r="U23" i="18"/>
  <c r="Y23" i="18"/>
  <c r="F23" i="18"/>
  <c r="J23" i="18"/>
  <c r="N23" i="18"/>
  <c r="R23" i="18"/>
  <c r="V23" i="18"/>
  <c r="Z23" i="18"/>
  <c r="G23" i="18"/>
  <c r="K23" i="18"/>
  <c r="O23" i="18"/>
  <c r="S23" i="18"/>
  <c r="W23" i="18"/>
  <c r="AA23" i="18"/>
  <c r="H23" i="18"/>
  <c r="L23" i="18"/>
  <c r="P23" i="18"/>
  <c r="T23" i="18"/>
  <c r="X23" i="18"/>
  <c r="AB23" i="18"/>
  <c r="E19" i="18"/>
  <c r="I19" i="18"/>
  <c r="M19" i="18"/>
  <c r="Q19" i="18"/>
  <c r="U19" i="18"/>
  <c r="Y19" i="18"/>
  <c r="F19" i="18"/>
  <c r="J19" i="18"/>
  <c r="N19" i="18"/>
  <c r="R19" i="18"/>
  <c r="V19" i="18"/>
  <c r="Z19" i="18"/>
  <c r="G19" i="18"/>
  <c r="K19" i="18"/>
  <c r="O19" i="18"/>
  <c r="S19" i="18"/>
  <c r="W19" i="18"/>
  <c r="AA19" i="18"/>
  <c r="H19" i="18"/>
  <c r="L19" i="18"/>
  <c r="P19" i="18"/>
  <c r="T19" i="18"/>
  <c r="X19" i="18"/>
  <c r="AB19" i="18"/>
  <c r="E15" i="18"/>
  <c r="I15" i="18"/>
  <c r="M15" i="18"/>
  <c r="Q15" i="18"/>
  <c r="U15" i="18"/>
  <c r="Y15" i="18"/>
  <c r="F15" i="18"/>
  <c r="J15" i="18"/>
  <c r="N15" i="18"/>
  <c r="R15" i="18"/>
  <c r="V15" i="18"/>
  <c r="Z15" i="18"/>
  <c r="G15" i="18"/>
  <c r="K15" i="18"/>
  <c r="O15" i="18"/>
  <c r="S15" i="18"/>
  <c r="W15" i="18"/>
  <c r="AA15" i="18"/>
  <c r="H15" i="18"/>
  <c r="L15" i="18"/>
  <c r="P15" i="18"/>
  <c r="T15" i="18"/>
  <c r="X15" i="18"/>
  <c r="AB15" i="18"/>
  <c r="E11" i="18"/>
  <c r="I11" i="18"/>
  <c r="M11" i="18"/>
  <c r="Q11" i="18"/>
  <c r="U11" i="18"/>
  <c r="Y11" i="18"/>
  <c r="F11" i="18"/>
  <c r="J11" i="18"/>
  <c r="N11" i="18"/>
  <c r="R11" i="18"/>
  <c r="V11" i="18"/>
  <c r="Z11" i="18"/>
  <c r="G11" i="18"/>
  <c r="K11" i="18"/>
  <c r="O11" i="18"/>
  <c r="S11" i="18"/>
  <c r="W11" i="18"/>
  <c r="AA11" i="18"/>
  <c r="H11" i="18"/>
  <c r="L11" i="18"/>
  <c r="P11" i="18"/>
  <c r="T11" i="18"/>
  <c r="X11" i="18"/>
  <c r="AB11" i="18"/>
  <c r="E7" i="18"/>
  <c r="I7" i="18"/>
  <c r="M7" i="18"/>
  <c r="Q7" i="18"/>
  <c r="U7" i="18"/>
  <c r="Y7" i="18"/>
  <c r="F7" i="18"/>
  <c r="J7" i="18"/>
  <c r="N7" i="18"/>
  <c r="R7" i="18"/>
  <c r="V7" i="18"/>
  <c r="Z7" i="18"/>
  <c r="G7" i="18"/>
  <c r="K7" i="18"/>
  <c r="O7" i="18"/>
  <c r="S7" i="18"/>
  <c r="W7" i="18"/>
  <c r="AA7" i="18"/>
  <c r="H7" i="18"/>
  <c r="L7" i="18"/>
  <c r="P7" i="18"/>
  <c r="T7" i="18"/>
  <c r="X7" i="18"/>
  <c r="AB7" i="18"/>
  <c r="E3" i="18"/>
  <c r="I3" i="18"/>
  <c r="M3" i="18"/>
  <c r="Q3" i="18"/>
  <c r="U3" i="18"/>
  <c r="Y3" i="18"/>
  <c r="F3" i="18"/>
  <c r="J3" i="18"/>
  <c r="N3" i="18"/>
  <c r="R3" i="18"/>
  <c r="V3" i="18"/>
  <c r="Z3" i="18"/>
  <c r="G3" i="18"/>
  <c r="K3" i="18"/>
  <c r="O3" i="18"/>
  <c r="S3" i="18"/>
  <c r="W3" i="18"/>
  <c r="AA3" i="18"/>
  <c r="H3" i="18"/>
  <c r="L3" i="18"/>
  <c r="P3" i="18"/>
  <c r="T3" i="18"/>
  <c r="X3" i="18"/>
  <c r="AB3" i="18"/>
  <c r="O948" i="18"/>
  <c r="H948" i="18"/>
  <c r="L948" i="18"/>
  <c r="P948" i="18"/>
  <c r="T948" i="18"/>
  <c r="X948" i="18"/>
  <c r="AB948" i="18"/>
  <c r="J948" i="18"/>
  <c r="R948" i="18"/>
  <c r="K948" i="18"/>
  <c r="W948" i="18"/>
  <c r="E948" i="18"/>
  <c r="I948" i="18"/>
  <c r="M948" i="18"/>
  <c r="Q948" i="18"/>
  <c r="U948" i="18"/>
  <c r="Y948" i="18"/>
  <c r="N948" i="18"/>
  <c r="V948" i="18"/>
  <c r="S948" i="18"/>
  <c r="F948" i="18"/>
  <c r="Z948" i="18"/>
  <c r="G948" i="18"/>
  <c r="AA948" i="18"/>
  <c r="K944" i="18"/>
  <c r="H944" i="18"/>
  <c r="L944" i="18"/>
  <c r="P944" i="18"/>
  <c r="T944" i="18"/>
  <c r="X944" i="18"/>
  <c r="AB944" i="18"/>
  <c r="N944" i="18"/>
  <c r="V944" i="18"/>
  <c r="S944" i="18"/>
  <c r="E944" i="18"/>
  <c r="I944" i="18"/>
  <c r="M944" i="18"/>
  <c r="Q944" i="18"/>
  <c r="U944" i="18"/>
  <c r="Y944" i="18"/>
  <c r="J944" i="18"/>
  <c r="R944" i="18"/>
  <c r="O944" i="18"/>
  <c r="W944" i="18"/>
  <c r="F944" i="18"/>
  <c r="Z944" i="18"/>
  <c r="G944" i="18"/>
  <c r="AA944" i="18"/>
  <c r="S940" i="18"/>
  <c r="H940" i="18"/>
  <c r="L940" i="18"/>
  <c r="P940" i="18"/>
  <c r="T940" i="18"/>
  <c r="X940" i="18"/>
  <c r="AB940" i="18"/>
  <c r="K940" i="18"/>
  <c r="W940" i="18"/>
  <c r="E940" i="18"/>
  <c r="I940" i="18"/>
  <c r="M940" i="18"/>
  <c r="Q940" i="18"/>
  <c r="U940" i="18"/>
  <c r="Y940" i="18"/>
  <c r="F940" i="18"/>
  <c r="J940" i="18"/>
  <c r="R940" i="18"/>
  <c r="Z940" i="18"/>
  <c r="G940" i="18"/>
  <c r="O940" i="18"/>
  <c r="N940" i="18"/>
  <c r="V940" i="18"/>
  <c r="AA940" i="18"/>
  <c r="G936" i="18"/>
  <c r="K936" i="18"/>
  <c r="O936" i="18"/>
  <c r="S936" i="18"/>
  <c r="AA936" i="18"/>
  <c r="H936" i="18"/>
  <c r="L936" i="18"/>
  <c r="P936" i="18"/>
  <c r="T936" i="18"/>
  <c r="X936" i="18"/>
  <c r="AB936" i="18"/>
  <c r="E936" i="18"/>
  <c r="I936" i="18"/>
  <c r="M936" i="18"/>
  <c r="Q936" i="18"/>
  <c r="U936" i="18"/>
  <c r="Y936" i="18"/>
  <c r="W936" i="18"/>
  <c r="F936" i="18"/>
  <c r="J936" i="18"/>
  <c r="N936" i="18"/>
  <c r="R936" i="18"/>
  <c r="V936" i="18"/>
  <c r="Z936" i="18"/>
  <c r="G932" i="18"/>
  <c r="K932" i="18"/>
  <c r="O932" i="18"/>
  <c r="S932" i="18"/>
  <c r="W932" i="18"/>
  <c r="AA932" i="18"/>
  <c r="H932" i="18"/>
  <c r="L932" i="18"/>
  <c r="P932" i="18"/>
  <c r="T932" i="18"/>
  <c r="X932" i="18"/>
  <c r="AB932" i="18"/>
  <c r="E932" i="18"/>
  <c r="I932" i="18"/>
  <c r="M932" i="18"/>
  <c r="Q932" i="18"/>
  <c r="U932" i="18"/>
  <c r="Y932" i="18"/>
  <c r="F932" i="18"/>
  <c r="J932" i="18"/>
  <c r="N932" i="18"/>
  <c r="R932" i="18"/>
  <c r="V932" i="18"/>
  <c r="Z932" i="18"/>
  <c r="G928" i="18"/>
  <c r="K928" i="18"/>
  <c r="O928" i="18"/>
  <c r="S928" i="18"/>
  <c r="W928" i="18"/>
  <c r="AA928" i="18"/>
  <c r="H928" i="18"/>
  <c r="L928" i="18"/>
  <c r="P928" i="18"/>
  <c r="T928" i="18"/>
  <c r="X928" i="18"/>
  <c r="AB928" i="18"/>
  <c r="E928" i="18"/>
  <c r="I928" i="18"/>
  <c r="M928" i="18"/>
  <c r="Q928" i="18"/>
  <c r="U928" i="18"/>
  <c r="Y928" i="18"/>
  <c r="F928" i="18"/>
  <c r="J928" i="18"/>
  <c r="N928" i="18"/>
  <c r="R928" i="18"/>
  <c r="V928" i="18"/>
  <c r="Z928" i="18"/>
  <c r="G924" i="18"/>
  <c r="K924" i="18"/>
  <c r="O924" i="18"/>
  <c r="S924" i="18"/>
  <c r="W924" i="18"/>
  <c r="AA924" i="18"/>
  <c r="H924" i="18"/>
  <c r="L924" i="18"/>
  <c r="P924" i="18"/>
  <c r="T924" i="18"/>
  <c r="X924" i="18"/>
  <c r="AB924" i="18"/>
  <c r="E924" i="18"/>
  <c r="I924" i="18"/>
  <c r="M924" i="18"/>
  <c r="Q924" i="18"/>
  <c r="U924" i="18"/>
  <c r="Y924" i="18"/>
  <c r="F924" i="18"/>
  <c r="J924" i="18"/>
  <c r="N924" i="18"/>
  <c r="R924" i="18"/>
  <c r="V924" i="18"/>
  <c r="Z924" i="18"/>
  <c r="G920" i="18"/>
  <c r="K920" i="18"/>
  <c r="O920" i="18"/>
  <c r="S920" i="18"/>
  <c r="W920" i="18"/>
  <c r="AA920" i="18"/>
  <c r="H920" i="18"/>
  <c r="L920" i="18"/>
  <c r="P920" i="18"/>
  <c r="T920" i="18"/>
  <c r="X920" i="18"/>
  <c r="AB920" i="18"/>
  <c r="E920" i="18"/>
  <c r="I920" i="18"/>
  <c r="M920" i="18"/>
  <c r="Q920" i="18"/>
  <c r="U920" i="18"/>
  <c r="Y920" i="18"/>
  <c r="F920" i="18"/>
  <c r="J920" i="18"/>
  <c r="N920" i="18"/>
  <c r="R920" i="18"/>
  <c r="V920" i="18"/>
  <c r="Z920" i="18"/>
  <c r="G916" i="18"/>
  <c r="K916" i="18"/>
  <c r="O916" i="18"/>
  <c r="S916" i="18"/>
  <c r="W916" i="18"/>
  <c r="AA916" i="18"/>
  <c r="H916" i="18"/>
  <c r="L916" i="18"/>
  <c r="P916" i="18"/>
  <c r="T916" i="18"/>
  <c r="X916" i="18"/>
  <c r="AB916" i="18"/>
  <c r="E916" i="18"/>
  <c r="I916" i="18"/>
  <c r="M916" i="18"/>
  <c r="Q916" i="18"/>
  <c r="U916" i="18"/>
  <c r="Y916" i="18"/>
  <c r="F916" i="18"/>
  <c r="J916" i="18"/>
  <c r="N916" i="18"/>
  <c r="R916" i="18"/>
  <c r="V916" i="18"/>
  <c r="Z916" i="18"/>
  <c r="G912" i="18"/>
  <c r="K912" i="18"/>
  <c r="O912" i="18"/>
  <c r="S912" i="18"/>
  <c r="W912" i="18"/>
  <c r="AA912" i="18"/>
  <c r="H912" i="18"/>
  <c r="L912" i="18"/>
  <c r="P912" i="18"/>
  <c r="T912" i="18"/>
  <c r="X912" i="18"/>
  <c r="AB912" i="18"/>
  <c r="E912" i="18"/>
  <c r="I912" i="18"/>
  <c r="M912" i="18"/>
  <c r="Q912" i="18"/>
  <c r="U912" i="18"/>
  <c r="Y912" i="18"/>
  <c r="F912" i="18"/>
  <c r="J912" i="18"/>
  <c r="N912" i="18"/>
  <c r="R912" i="18"/>
  <c r="V912" i="18"/>
  <c r="Z912" i="18"/>
  <c r="G908" i="18"/>
  <c r="K908" i="18"/>
  <c r="O908" i="18"/>
  <c r="S908" i="18"/>
  <c r="W908" i="18"/>
  <c r="AA908" i="18"/>
  <c r="H908" i="18"/>
  <c r="L908" i="18"/>
  <c r="P908" i="18"/>
  <c r="T908" i="18"/>
  <c r="X908" i="18"/>
  <c r="AB908" i="18"/>
  <c r="E908" i="18"/>
  <c r="I908" i="18"/>
  <c r="M908" i="18"/>
  <c r="Q908" i="18"/>
  <c r="U908" i="18"/>
  <c r="Y908" i="18"/>
  <c r="F908" i="18"/>
  <c r="J908" i="18"/>
  <c r="N908" i="18"/>
  <c r="R908" i="18"/>
  <c r="V908" i="18"/>
  <c r="Z908" i="18"/>
  <c r="G904" i="18"/>
  <c r="K904" i="18"/>
  <c r="O904" i="18"/>
  <c r="S904" i="18"/>
  <c r="W904" i="18"/>
  <c r="AA904" i="18"/>
  <c r="H904" i="18"/>
  <c r="L904" i="18"/>
  <c r="P904" i="18"/>
  <c r="T904" i="18"/>
  <c r="X904" i="18"/>
  <c r="AB904" i="18"/>
  <c r="E904" i="18"/>
  <c r="I904" i="18"/>
  <c r="M904" i="18"/>
  <c r="Q904" i="18"/>
  <c r="U904" i="18"/>
  <c r="Y904" i="18"/>
  <c r="F904" i="18"/>
  <c r="J904" i="18"/>
  <c r="N904" i="18"/>
  <c r="R904" i="18"/>
  <c r="V904" i="18"/>
  <c r="Z904" i="18"/>
  <c r="G900" i="18"/>
  <c r="K900" i="18"/>
  <c r="O900" i="18"/>
  <c r="S900" i="18"/>
  <c r="W900" i="18"/>
  <c r="AA900" i="18"/>
  <c r="H900" i="18"/>
  <c r="L900" i="18"/>
  <c r="P900" i="18"/>
  <c r="T900" i="18"/>
  <c r="X900" i="18"/>
  <c r="AB900" i="18"/>
  <c r="E900" i="18"/>
  <c r="I900" i="18"/>
  <c r="M900" i="18"/>
  <c r="Q900" i="18"/>
  <c r="U900" i="18"/>
  <c r="Y900" i="18"/>
  <c r="F900" i="18"/>
  <c r="J900" i="18"/>
  <c r="N900" i="18"/>
  <c r="R900" i="18"/>
  <c r="V900" i="18"/>
  <c r="Z900" i="18"/>
  <c r="G896" i="18"/>
  <c r="K896" i="18"/>
  <c r="O896" i="18"/>
  <c r="S896" i="18"/>
  <c r="W896" i="18"/>
  <c r="AA896" i="18"/>
  <c r="H896" i="18"/>
  <c r="L896" i="18"/>
  <c r="P896" i="18"/>
  <c r="T896" i="18"/>
  <c r="X896" i="18"/>
  <c r="AB896" i="18"/>
  <c r="E896" i="18"/>
  <c r="I896" i="18"/>
  <c r="M896" i="18"/>
  <c r="Q896" i="18"/>
  <c r="U896" i="18"/>
  <c r="Y896" i="18"/>
  <c r="F896" i="18"/>
  <c r="J896" i="18"/>
  <c r="N896" i="18"/>
  <c r="R896" i="18"/>
  <c r="V896" i="18"/>
  <c r="Z896" i="18"/>
  <c r="G892" i="18"/>
  <c r="K892" i="18"/>
  <c r="O892" i="18"/>
  <c r="S892" i="18"/>
  <c r="W892" i="18"/>
  <c r="AA892" i="18"/>
  <c r="H892" i="18"/>
  <c r="L892" i="18"/>
  <c r="P892" i="18"/>
  <c r="T892" i="18"/>
  <c r="X892" i="18"/>
  <c r="AB892" i="18"/>
  <c r="E892" i="18"/>
  <c r="I892" i="18"/>
  <c r="M892" i="18"/>
  <c r="Q892" i="18"/>
  <c r="U892" i="18"/>
  <c r="Y892" i="18"/>
  <c r="F892" i="18"/>
  <c r="J892" i="18"/>
  <c r="N892" i="18"/>
  <c r="R892" i="18"/>
  <c r="V892" i="18"/>
  <c r="Z892" i="18"/>
  <c r="G888" i="18"/>
  <c r="K888" i="18"/>
  <c r="O888" i="18"/>
  <c r="S888" i="18"/>
  <c r="W888" i="18"/>
  <c r="AA888" i="18"/>
  <c r="H888" i="18"/>
  <c r="L888" i="18"/>
  <c r="P888" i="18"/>
  <c r="T888" i="18"/>
  <c r="X888" i="18"/>
  <c r="AB888" i="18"/>
  <c r="E888" i="18"/>
  <c r="I888" i="18"/>
  <c r="M888" i="18"/>
  <c r="Q888" i="18"/>
  <c r="U888" i="18"/>
  <c r="Y888" i="18"/>
  <c r="F888" i="18"/>
  <c r="J888" i="18"/>
  <c r="N888" i="18"/>
  <c r="R888" i="18"/>
  <c r="V888" i="18"/>
  <c r="Z888" i="18"/>
  <c r="G884" i="18"/>
  <c r="K884" i="18"/>
  <c r="O884" i="18"/>
  <c r="S884" i="18"/>
  <c r="W884" i="18"/>
  <c r="AA884" i="18"/>
  <c r="H884" i="18"/>
  <c r="L884" i="18"/>
  <c r="P884" i="18"/>
  <c r="T884" i="18"/>
  <c r="X884" i="18"/>
  <c r="AB884" i="18"/>
  <c r="E884" i="18"/>
  <c r="I884" i="18"/>
  <c r="M884" i="18"/>
  <c r="Q884" i="18"/>
  <c r="U884" i="18"/>
  <c r="Y884" i="18"/>
  <c r="F884" i="18"/>
  <c r="J884" i="18"/>
  <c r="N884" i="18"/>
  <c r="R884" i="18"/>
  <c r="V884" i="18"/>
  <c r="Z884" i="18"/>
  <c r="G880" i="18"/>
  <c r="K880" i="18"/>
  <c r="O880" i="18"/>
  <c r="S880" i="18"/>
  <c r="W880" i="18"/>
  <c r="AA880" i="18"/>
  <c r="H880" i="18"/>
  <c r="L880" i="18"/>
  <c r="P880" i="18"/>
  <c r="T880" i="18"/>
  <c r="X880" i="18"/>
  <c r="AB880" i="18"/>
  <c r="E880" i="18"/>
  <c r="I880" i="18"/>
  <c r="M880" i="18"/>
  <c r="Q880" i="18"/>
  <c r="U880" i="18"/>
  <c r="Y880" i="18"/>
  <c r="F880" i="18"/>
  <c r="J880" i="18"/>
  <c r="N880" i="18"/>
  <c r="R880" i="18"/>
  <c r="V880" i="18"/>
  <c r="Z880" i="18"/>
  <c r="G876" i="18"/>
  <c r="K876" i="18"/>
  <c r="O876" i="18"/>
  <c r="S876" i="18"/>
  <c r="W876" i="18"/>
  <c r="AA876" i="18"/>
  <c r="H876" i="18"/>
  <c r="L876" i="18"/>
  <c r="P876" i="18"/>
  <c r="T876" i="18"/>
  <c r="X876" i="18"/>
  <c r="AB876" i="18"/>
  <c r="E876" i="18"/>
  <c r="I876" i="18"/>
  <c r="M876" i="18"/>
  <c r="Q876" i="18"/>
  <c r="U876" i="18"/>
  <c r="Y876" i="18"/>
  <c r="F876" i="18"/>
  <c r="J876" i="18"/>
  <c r="N876" i="18"/>
  <c r="R876" i="18"/>
  <c r="V876" i="18"/>
  <c r="Z876" i="18"/>
  <c r="G872" i="18"/>
  <c r="K872" i="18"/>
  <c r="O872" i="18"/>
  <c r="S872" i="18"/>
  <c r="W872" i="18"/>
  <c r="AA872" i="18"/>
  <c r="H872" i="18"/>
  <c r="L872" i="18"/>
  <c r="P872" i="18"/>
  <c r="T872" i="18"/>
  <c r="X872" i="18"/>
  <c r="AB872" i="18"/>
  <c r="E872" i="18"/>
  <c r="I872" i="18"/>
  <c r="M872" i="18"/>
  <c r="Q872" i="18"/>
  <c r="U872" i="18"/>
  <c r="Y872" i="18"/>
  <c r="F872" i="18"/>
  <c r="J872" i="18"/>
  <c r="N872" i="18"/>
  <c r="R872" i="18"/>
  <c r="V872" i="18"/>
  <c r="Z872" i="18"/>
  <c r="G868" i="18"/>
  <c r="K868" i="18"/>
  <c r="O868" i="18"/>
  <c r="S868" i="18"/>
  <c r="W868" i="18"/>
  <c r="AA868" i="18"/>
  <c r="H868" i="18"/>
  <c r="L868" i="18"/>
  <c r="P868" i="18"/>
  <c r="T868" i="18"/>
  <c r="X868" i="18"/>
  <c r="AB868" i="18"/>
  <c r="E868" i="18"/>
  <c r="I868" i="18"/>
  <c r="M868" i="18"/>
  <c r="Q868" i="18"/>
  <c r="U868" i="18"/>
  <c r="Y868" i="18"/>
  <c r="F868" i="18"/>
  <c r="J868" i="18"/>
  <c r="N868" i="18"/>
  <c r="R868" i="18"/>
  <c r="V868" i="18"/>
  <c r="Z868" i="18"/>
  <c r="G864" i="18"/>
  <c r="K864" i="18"/>
  <c r="O864" i="18"/>
  <c r="S864" i="18"/>
  <c r="W864" i="18"/>
  <c r="AA864" i="18"/>
  <c r="H864" i="18"/>
  <c r="L864" i="18"/>
  <c r="P864" i="18"/>
  <c r="T864" i="18"/>
  <c r="X864" i="18"/>
  <c r="AB864" i="18"/>
  <c r="E864" i="18"/>
  <c r="I864" i="18"/>
  <c r="M864" i="18"/>
  <c r="Q864" i="18"/>
  <c r="U864" i="18"/>
  <c r="Y864" i="18"/>
  <c r="F864" i="18"/>
  <c r="J864" i="18"/>
  <c r="N864" i="18"/>
  <c r="R864" i="18"/>
  <c r="V864" i="18"/>
  <c r="Z864" i="18"/>
  <c r="G860" i="18"/>
  <c r="K860" i="18"/>
  <c r="O860" i="18"/>
  <c r="S860" i="18"/>
  <c r="W860" i="18"/>
  <c r="AA860" i="18"/>
  <c r="H860" i="18"/>
  <c r="L860" i="18"/>
  <c r="P860" i="18"/>
  <c r="T860" i="18"/>
  <c r="X860" i="18"/>
  <c r="AB860" i="18"/>
  <c r="E860" i="18"/>
  <c r="I860" i="18"/>
  <c r="M860" i="18"/>
  <c r="Q860" i="18"/>
  <c r="U860" i="18"/>
  <c r="Y860" i="18"/>
  <c r="F860" i="18"/>
  <c r="J860" i="18"/>
  <c r="N860" i="18"/>
  <c r="R860" i="18"/>
  <c r="V860" i="18"/>
  <c r="Z860" i="18"/>
  <c r="G856" i="18"/>
  <c r="K856" i="18"/>
  <c r="O856" i="18"/>
  <c r="S856" i="18"/>
  <c r="W856" i="18"/>
  <c r="AA856" i="18"/>
  <c r="H856" i="18"/>
  <c r="L856" i="18"/>
  <c r="P856" i="18"/>
  <c r="T856" i="18"/>
  <c r="X856" i="18"/>
  <c r="AB856" i="18"/>
  <c r="E856" i="18"/>
  <c r="I856" i="18"/>
  <c r="M856" i="18"/>
  <c r="Q856" i="18"/>
  <c r="U856" i="18"/>
  <c r="Y856" i="18"/>
  <c r="F856" i="18"/>
  <c r="J856" i="18"/>
  <c r="N856" i="18"/>
  <c r="R856" i="18"/>
  <c r="V856" i="18"/>
  <c r="Z856" i="18"/>
  <c r="G852" i="18"/>
  <c r="K852" i="18"/>
  <c r="O852" i="18"/>
  <c r="S852" i="18"/>
  <c r="W852" i="18"/>
  <c r="AA852" i="18"/>
  <c r="H852" i="18"/>
  <c r="L852" i="18"/>
  <c r="P852" i="18"/>
  <c r="T852" i="18"/>
  <c r="X852" i="18"/>
  <c r="AB852" i="18"/>
  <c r="E852" i="18"/>
  <c r="I852" i="18"/>
  <c r="M852" i="18"/>
  <c r="Q852" i="18"/>
  <c r="U852" i="18"/>
  <c r="Y852" i="18"/>
  <c r="F852" i="18"/>
  <c r="J852" i="18"/>
  <c r="N852" i="18"/>
  <c r="R852" i="18"/>
  <c r="V852" i="18"/>
  <c r="Z852" i="18"/>
  <c r="G848" i="18"/>
  <c r="K848" i="18"/>
  <c r="O848" i="18"/>
  <c r="S848" i="18"/>
  <c r="W848" i="18"/>
  <c r="AA848" i="18"/>
  <c r="H848" i="18"/>
  <c r="L848" i="18"/>
  <c r="P848" i="18"/>
  <c r="T848" i="18"/>
  <c r="X848" i="18"/>
  <c r="AB848" i="18"/>
  <c r="E848" i="18"/>
  <c r="I848" i="18"/>
  <c r="M848" i="18"/>
  <c r="Q848" i="18"/>
  <c r="U848" i="18"/>
  <c r="Y848" i="18"/>
  <c r="F848" i="18"/>
  <c r="J848" i="18"/>
  <c r="N848" i="18"/>
  <c r="R848" i="18"/>
  <c r="V848" i="18"/>
  <c r="Z848" i="18"/>
  <c r="G844" i="18"/>
  <c r="K844" i="18"/>
  <c r="O844" i="18"/>
  <c r="S844" i="18"/>
  <c r="W844" i="18"/>
  <c r="AA844" i="18"/>
  <c r="H844" i="18"/>
  <c r="L844" i="18"/>
  <c r="P844" i="18"/>
  <c r="T844" i="18"/>
  <c r="X844" i="18"/>
  <c r="AB844" i="18"/>
  <c r="E844" i="18"/>
  <c r="I844" i="18"/>
  <c r="M844" i="18"/>
  <c r="Q844" i="18"/>
  <c r="U844" i="18"/>
  <c r="Y844" i="18"/>
  <c r="F844" i="18"/>
  <c r="J844" i="18"/>
  <c r="N844" i="18"/>
  <c r="R844" i="18"/>
  <c r="V844" i="18"/>
  <c r="Z844" i="18"/>
  <c r="G840" i="18"/>
  <c r="K840" i="18"/>
  <c r="O840" i="18"/>
  <c r="S840" i="18"/>
  <c r="W840" i="18"/>
  <c r="AA840" i="18"/>
  <c r="H840" i="18"/>
  <c r="L840" i="18"/>
  <c r="P840" i="18"/>
  <c r="T840" i="18"/>
  <c r="X840" i="18"/>
  <c r="AB840" i="18"/>
  <c r="E840" i="18"/>
  <c r="I840" i="18"/>
  <c r="M840" i="18"/>
  <c r="Q840" i="18"/>
  <c r="U840" i="18"/>
  <c r="Y840" i="18"/>
  <c r="F840" i="18"/>
  <c r="J840" i="18"/>
  <c r="N840" i="18"/>
  <c r="R840" i="18"/>
  <c r="V840" i="18"/>
  <c r="Z840" i="18"/>
  <c r="G836" i="18"/>
  <c r="K836" i="18"/>
  <c r="O836" i="18"/>
  <c r="S836" i="18"/>
  <c r="W836" i="18"/>
  <c r="AA836" i="18"/>
  <c r="H836" i="18"/>
  <c r="L836" i="18"/>
  <c r="P836" i="18"/>
  <c r="T836" i="18"/>
  <c r="X836" i="18"/>
  <c r="AB836" i="18"/>
  <c r="E836" i="18"/>
  <c r="I836" i="18"/>
  <c r="M836" i="18"/>
  <c r="Q836" i="18"/>
  <c r="U836" i="18"/>
  <c r="Y836" i="18"/>
  <c r="F836" i="18"/>
  <c r="J836" i="18"/>
  <c r="N836" i="18"/>
  <c r="R836" i="18"/>
  <c r="V836" i="18"/>
  <c r="Z836" i="18"/>
  <c r="G832" i="18"/>
  <c r="K832" i="18"/>
  <c r="O832" i="18"/>
  <c r="S832" i="18"/>
  <c r="W832" i="18"/>
  <c r="AA832" i="18"/>
  <c r="H832" i="18"/>
  <c r="L832" i="18"/>
  <c r="P832" i="18"/>
  <c r="T832" i="18"/>
  <c r="X832" i="18"/>
  <c r="AB832" i="18"/>
  <c r="E832" i="18"/>
  <c r="M832" i="18"/>
  <c r="U832" i="18"/>
  <c r="F832" i="18"/>
  <c r="N832" i="18"/>
  <c r="V832" i="18"/>
  <c r="I832" i="18"/>
  <c r="Q832" i="18"/>
  <c r="Y832" i="18"/>
  <c r="J832" i="18"/>
  <c r="R832" i="18"/>
  <c r="Z832" i="18"/>
  <c r="G828" i="18"/>
  <c r="K828" i="18"/>
  <c r="O828" i="18"/>
  <c r="S828" i="18"/>
  <c r="W828" i="18"/>
  <c r="AA828" i="18"/>
  <c r="H828" i="18"/>
  <c r="L828" i="18"/>
  <c r="P828" i="18"/>
  <c r="T828" i="18"/>
  <c r="X828" i="18"/>
  <c r="AB828" i="18"/>
  <c r="E828" i="18"/>
  <c r="M828" i="18"/>
  <c r="U828" i="18"/>
  <c r="F828" i="18"/>
  <c r="N828" i="18"/>
  <c r="V828" i="18"/>
  <c r="I828" i="18"/>
  <c r="Q828" i="18"/>
  <c r="Y828" i="18"/>
  <c r="J828" i="18"/>
  <c r="R828" i="18"/>
  <c r="Z828" i="18"/>
  <c r="E824" i="18"/>
  <c r="I824" i="18"/>
  <c r="M824" i="18"/>
  <c r="Q824" i="18"/>
  <c r="U824" i="18"/>
  <c r="Y824" i="18"/>
  <c r="G824" i="18"/>
  <c r="K824" i="18"/>
  <c r="O824" i="18"/>
  <c r="S824" i="18"/>
  <c r="W824" i="18"/>
  <c r="AA824" i="18"/>
  <c r="H824" i="18"/>
  <c r="L824" i="18"/>
  <c r="P824" i="18"/>
  <c r="T824" i="18"/>
  <c r="X824" i="18"/>
  <c r="AB824" i="18"/>
  <c r="R824" i="18"/>
  <c r="F824" i="18"/>
  <c r="V824" i="18"/>
  <c r="J824" i="18"/>
  <c r="Z824" i="18"/>
  <c r="N824" i="18"/>
  <c r="E820" i="18"/>
  <c r="I820" i="18"/>
  <c r="M820" i="18"/>
  <c r="Q820" i="18"/>
  <c r="U820" i="18"/>
  <c r="Y820" i="18"/>
  <c r="F820" i="18"/>
  <c r="J820" i="18"/>
  <c r="N820" i="18"/>
  <c r="R820" i="18"/>
  <c r="V820" i="18"/>
  <c r="Z820" i="18"/>
  <c r="G820" i="18"/>
  <c r="K820" i="18"/>
  <c r="O820" i="18"/>
  <c r="S820" i="18"/>
  <c r="W820" i="18"/>
  <c r="AA820" i="18"/>
  <c r="H820" i="18"/>
  <c r="L820" i="18"/>
  <c r="P820" i="18"/>
  <c r="T820" i="18"/>
  <c r="X820" i="18"/>
  <c r="AB820" i="18"/>
  <c r="E816" i="18"/>
  <c r="I816" i="18"/>
  <c r="M816" i="18"/>
  <c r="Q816" i="18"/>
  <c r="U816" i="18"/>
  <c r="Y816" i="18"/>
  <c r="F816" i="18"/>
  <c r="J816" i="18"/>
  <c r="N816" i="18"/>
  <c r="R816" i="18"/>
  <c r="V816" i="18"/>
  <c r="Z816" i="18"/>
  <c r="G816" i="18"/>
  <c r="K816" i="18"/>
  <c r="O816" i="18"/>
  <c r="S816" i="18"/>
  <c r="W816" i="18"/>
  <c r="AA816" i="18"/>
  <c r="H816" i="18"/>
  <c r="L816" i="18"/>
  <c r="P816" i="18"/>
  <c r="T816" i="18"/>
  <c r="X816" i="18"/>
  <c r="AB816" i="18"/>
  <c r="E812" i="18"/>
  <c r="I812" i="18"/>
  <c r="M812" i="18"/>
  <c r="Q812" i="18"/>
  <c r="U812" i="18"/>
  <c r="Y812" i="18"/>
  <c r="F812" i="18"/>
  <c r="J812" i="18"/>
  <c r="N812" i="18"/>
  <c r="R812" i="18"/>
  <c r="V812" i="18"/>
  <c r="Z812" i="18"/>
  <c r="G812" i="18"/>
  <c r="K812" i="18"/>
  <c r="O812" i="18"/>
  <c r="S812" i="18"/>
  <c r="W812" i="18"/>
  <c r="AA812" i="18"/>
  <c r="H812" i="18"/>
  <c r="L812" i="18"/>
  <c r="P812" i="18"/>
  <c r="T812" i="18"/>
  <c r="X812" i="18"/>
  <c r="AB812" i="18"/>
  <c r="E808" i="18"/>
  <c r="I808" i="18"/>
  <c r="M808" i="18"/>
  <c r="Q808" i="18"/>
  <c r="U808" i="18"/>
  <c r="Y808" i="18"/>
  <c r="F808" i="18"/>
  <c r="J808" i="18"/>
  <c r="N808" i="18"/>
  <c r="R808" i="18"/>
  <c r="V808" i="18"/>
  <c r="Z808" i="18"/>
  <c r="G808" i="18"/>
  <c r="K808" i="18"/>
  <c r="O808" i="18"/>
  <c r="S808" i="18"/>
  <c r="W808" i="18"/>
  <c r="AA808" i="18"/>
  <c r="H808" i="18"/>
  <c r="L808" i="18"/>
  <c r="P808" i="18"/>
  <c r="T808" i="18"/>
  <c r="X808" i="18"/>
  <c r="AB808" i="18"/>
  <c r="E804" i="18"/>
  <c r="I804" i="18"/>
  <c r="M804" i="18"/>
  <c r="Q804" i="18"/>
  <c r="U804" i="18"/>
  <c r="Y804" i="18"/>
  <c r="F804" i="18"/>
  <c r="J804" i="18"/>
  <c r="N804" i="18"/>
  <c r="R804" i="18"/>
  <c r="V804" i="18"/>
  <c r="Z804" i="18"/>
  <c r="G804" i="18"/>
  <c r="K804" i="18"/>
  <c r="O804" i="18"/>
  <c r="S804" i="18"/>
  <c r="W804" i="18"/>
  <c r="AA804" i="18"/>
  <c r="H804" i="18"/>
  <c r="L804" i="18"/>
  <c r="P804" i="18"/>
  <c r="T804" i="18"/>
  <c r="X804" i="18"/>
  <c r="AB804" i="18"/>
  <c r="E800" i="18"/>
  <c r="I800" i="18"/>
  <c r="M800" i="18"/>
  <c r="Q800" i="18"/>
  <c r="U800" i="18"/>
  <c r="Y800" i="18"/>
  <c r="F800" i="18"/>
  <c r="J800" i="18"/>
  <c r="N800" i="18"/>
  <c r="R800" i="18"/>
  <c r="V800" i="18"/>
  <c r="Z800" i="18"/>
  <c r="G800" i="18"/>
  <c r="K800" i="18"/>
  <c r="O800" i="18"/>
  <c r="S800" i="18"/>
  <c r="W800" i="18"/>
  <c r="AA800" i="18"/>
  <c r="H800" i="18"/>
  <c r="L800" i="18"/>
  <c r="P800" i="18"/>
  <c r="T800" i="18"/>
  <c r="X800" i="18"/>
  <c r="AB800" i="18"/>
  <c r="E796" i="18"/>
  <c r="I796" i="18"/>
  <c r="M796" i="18"/>
  <c r="Q796" i="18"/>
  <c r="U796" i="18"/>
  <c r="Y796" i="18"/>
  <c r="F796" i="18"/>
  <c r="J796" i="18"/>
  <c r="N796" i="18"/>
  <c r="R796" i="18"/>
  <c r="V796" i="18"/>
  <c r="Z796" i="18"/>
  <c r="G796" i="18"/>
  <c r="K796" i="18"/>
  <c r="O796" i="18"/>
  <c r="S796" i="18"/>
  <c r="W796" i="18"/>
  <c r="AA796" i="18"/>
  <c r="H796" i="18"/>
  <c r="L796" i="18"/>
  <c r="P796" i="18"/>
  <c r="T796" i="18"/>
  <c r="X796" i="18"/>
  <c r="AB796" i="18"/>
  <c r="E792" i="18"/>
  <c r="I792" i="18"/>
  <c r="M792" i="18"/>
  <c r="Q792" i="18"/>
  <c r="U792" i="18"/>
  <c r="Y792" i="18"/>
  <c r="F792" i="18"/>
  <c r="J792" i="18"/>
  <c r="N792" i="18"/>
  <c r="R792" i="18"/>
  <c r="V792" i="18"/>
  <c r="Z792" i="18"/>
  <c r="G792" i="18"/>
  <c r="K792" i="18"/>
  <c r="O792" i="18"/>
  <c r="S792" i="18"/>
  <c r="W792" i="18"/>
  <c r="AA792" i="18"/>
  <c r="H792" i="18"/>
  <c r="L792" i="18"/>
  <c r="P792" i="18"/>
  <c r="T792" i="18"/>
  <c r="X792" i="18"/>
  <c r="AB792" i="18"/>
  <c r="E788" i="18"/>
  <c r="I788" i="18"/>
  <c r="M788" i="18"/>
  <c r="Q788" i="18"/>
  <c r="U788" i="18"/>
  <c r="Y788" i="18"/>
  <c r="F788" i="18"/>
  <c r="J788" i="18"/>
  <c r="N788" i="18"/>
  <c r="R788" i="18"/>
  <c r="V788" i="18"/>
  <c r="Z788" i="18"/>
  <c r="G788" i="18"/>
  <c r="K788" i="18"/>
  <c r="O788" i="18"/>
  <c r="S788" i="18"/>
  <c r="W788" i="18"/>
  <c r="AA788" i="18"/>
  <c r="H788" i="18"/>
  <c r="L788" i="18"/>
  <c r="P788" i="18"/>
  <c r="T788" i="18"/>
  <c r="X788" i="18"/>
  <c r="AB788" i="18"/>
  <c r="E784" i="18"/>
  <c r="I784" i="18"/>
  <c r="M784" i="18"/>
  <c r="Q784" i="18"/>
  <c r="U784" i="18"/>
  <c r="Y784" i="18"/>
  <c r="F784" i="18"/>
  <c r="J784" i="18"/>
  <c r="N784" i="18"/>
  <c r="R784" i="18"/>
  <c r="V784" i="18"/>
  <c r="Z784" i="18"/>
  <c r="G784" i="18"/>
  <c r="K784" i="18"/>
  <c r="O784" i="18"/>
  <c r="S784" i="18"/>
  <c r="W784" i="18"/>
  <c r="AA784" i="18"/>
  <c r="H784" i="18"/>
  <c r="L784" i="18"/>
  <c r="P784" i="18"/>
  <c r="T784" i="18"/>
  <c r="X784" i="18"/>
  <c r="AB784" i="18"/>
  <c r="E780" i="18"/>
  <c r="I780" i="18"/>
  <c r="M780" i="18"/>
  <c r="Q780" i="18"/>
  <c r="U780" i="18"/>
  <c r="Y780" i="18"/>
  <c r="F780" i="18"/>
  <c r="J780" i="18"/>
  <c r="N780" i="18"/>
  <c r="R780" i="18"/>
  <c r="V780" i="18"/>
  <c r="Z780" i="18"/>
  <c r="G780" i="18"/>
  <c r="K780" i="18"/>
  <c r="O780" i="18"/>
  <c r="S780" i="18"/>
  <c r="W780" i="18"/>
  <c r="AA780" i="18"/>
  <c r="H780" i="18"/>
  <c r="L780" i="18"/>
  <c r="P780" i="18"/>
  <c r="T780" i="18"/>
  <c r="X780" i="18"/>
  <c r="AB780" i="18"/>
  <c r="E776" i="18"/>
  <c r="I776" i="18"/>
  <c r="M776" i="18"/>
  <c r="Q776" i="18"/>
  <c r="U776" i="18"/>
  <c r="Y776" i="18"/>
  <c r="F776" i="18"/>
  <c r="J776" i="18"/>
  <c r="N776" i="18"/>
  <c r="R776" i="18"/>
  <c r="V776" i="18"/>
  <c r="Z776" i="18"/>
  <c r="G776" i="18"/>
  <c r="K776" i="18"/>
  <c r="O776" i="18"/>
  <c r="S776" i="18"/>
  <c r="W776" i="18"/>
  <c r="AA776" i="18"/>
  <c r="H776" i="18"/>
  <c r="L776" i="18"/>
  <c r="P776" i="18"/>
  <c r="T776" i="18"/>
  <c r="X776" i="18"/>
  <c r="AB776" i="18"/>
  <c r="E772" i="18"/>
  <c r="I772" i="18"/>
  <c r="M772" i="18"/>
  <c r="Q772" i="18"/>
  <c r="U772" i="18"/>
  <c r="Y772" i="18"/>
  <c r="F772" i="18"/>
  <c r="J772" i="18"/>
  <c r="N772" i="18"/>
  <c r="R772" i="18"/>
  <c r="V772" i="18"/>
  <c r="Z772" i="18"/>
  <c r="G772" i="18"/>
  <c r="K772" i="18"/>
  <c r="O772" i="18"/>
  <c r="S772" i="18"/>
  <c r="W772" i="18"/>
  <c r="AA772" i="18"/>
  <c r="H772" i="18"/>
  <c r="L772" i="18"/>
  <c r="P772" i="18"/>
  <c r="T772" i="18"/>
  <c r="X772" i="18"/>
  <c r="AB772" i="18"/>
  <c r="E768" i="18"/>
  <c r="I768" i="18"/>
  <c r="M768" i="18"/>
  <c r="Q768" i="18"/>
  <c r="U768" i="18"/>
  <c r="Y768" i="18"/>
  <c r="F768" i="18"/>
  <c r="J768" i="18"/>
  <c r="N768" i="18"/>
  <c r="R768" i="18"/>
  <c r="V768" i="18"/>
  <c r="Z768" i="18"/>
  <c r="G768" i="18"/>
  <c r="K768" i="18"/>
  <c r="O768" i="18"/>
  <c r="S768" i="18"/>
  <c r="W768" i="18"/>
  <c r="AA768" i="18"/>
  <c r="H768" i="18"/>
  <c r="L768" i="18"/>
  <c r="P768" i="18"/>
  <c r="T768" i="18"/>
  <c r="X768" i="18"/>
  <c r="AB768" i="18"/>
  <c r="E764" i="18"/>
  <c r="I764" i="18"/>
  <c r="M764" i="18"/>
  <c r="Q764" i="18"/>
  <c r="U764" i="18"/>
  <c r="Y764" i="18"/>
  <c r="F764" i="18"/>
  <c r="J764" i="18"/>
  <c r="N764" i="18"/>
  <c r="R764" i="18"/>
  <c r="V764" i="18"/>
  <c r="Z764" i="18"/>
  <c r="G764" i="18"/>
  <c r="K764" i="18"/>
  <c r="O764" i="18"/>
  <c r="S764" i="18"/>
  <c r="W764" i="18"/>
  <c r="AA764" i="18"/>
  <c r="H764" i="18"/>
  <c r="L764" i="18"/>
  <c r="P764" i="18"/>
  <c r="T764" i="18"/>
  <c r="X764" i="18"/>
  <c r="AB764" i="18"/>
  <c r="E760" i="18"/>
  <c r="I760" i="18"/>
  <c r="M760" i="18"/>
  <c r="Q760" i="18"/>
  <c r="U760" i="18"/>
  <c r="Y760" i="18"/>
  <c r="F760" i="18"/>
  <c r="J760" i="18"/>
  <c r="N760" i="18"/>
  <c r="R760" i="18"/>
  <c r="V760" i="18"/>
  <c r="Z760" i="18"/>
  <c r="G760" i="18"/>
  <c r="K760" i="18"/>
  <c r="O760" i="18"/>
  <c r="S760" i="18"/>
  <c r="W760" i="18"/>
  <c r="AA760" i="18"/>
  <c r="H760" i="18"/>
  <c r="L760" i="18"/>
  <c r="P760" i="18"/>
  <c r="T760" i="18"/>
  <c r="X760" i="18"/>
  <c r="AB760" i="18"/>
  <c r="E756" i="18"/>
  <c r="I756" i="18"/>
  <c r="M756" i="18"/>
  <c r="Q756" i="18"/>
  <c r="U756" i="18"/>
  <c r="Y756" i="18"/>
  <c r="F756" i="18"/>
  <c r="J756" i="18"/>
  <c r="N756" i="18"/>
  <c r="R756" i="18"/>
  <c r="V756" i="18"/>
  <c r="Z756" i="18"/>
  <c r="G756" i="18"/>
  <c r="K756" i="18"/>
  <c r="O756" i="18"/>
  <c r="S756" i="18"/>
  <c r="W756" i="18"/>
  <c r="AA756" i="18"/>
  <c r="H756" i="18"/>
  <c r="L756" i="18"/>
  <c r="P756" i="18"/>
  <c r="T756" i="18"/>
  <c r="X756" i="18"/>
  <c r="AB756" i="18"/>
  <c r="E752" i="18"/>
  <c r="I752" i="18"/>
  <c r="M752" i="18"/>
  <c r="Q752" i="18"/>
  <c r="U752" i="18"/>
  <c r="Y752" i="18"/>
  <c r="F752" i="18"/>
  <c r="J752" i="18"/>
  <c r="N752" i="18"/>
  <c r="R752" i="18"/>
  <c r="V752" i="18"/>
  <c r="Z752" i="18"/>
  <c r="G752" i="18"/>
  <c r="K752" i="18"/>
  <c r="O752" i="18"/>
  <c r="S752" i="18"/>
  <c r="W752" i="18"/>
  <c r="AA752" i="18"/>
  <c r="H752" i="18"/>
  <c r="L752" i="18"/>
  <c r="P752" i="18"/>
  <c r="T752" i="18"/>
  <c r="X752" i="18"/>
  <c r="AB752" i="18"/>
  <c r="E748" i="18"/>
  <c r="I748" i="18"/>
  <c r="M748" i="18"/>
  <c r="Q748" i="18"/>
  <c r="U748" i="18"/>
  <c r="Y748" i="18"/>
  <c r="F748" i="18"/>
  <c r="J748" i="18"/>
  <c r="N748" i="18"/>
  <c r="R748" i="18"/>
  <c r="V748" i="18"/>
  <c r="Z748" i="18"/>
  <c r="G748" i="18"/>
  <c r="K748" i="18"/>
  <c r="O748" i="18"/>
  <c r="S748" i="18"/>
  <c r="W748" i="18"/>
  <c r="AA748" i="18"/>
  <c r="H748" i="18"/>
  <c r="L748" i="18"/>
  <c r="P748" i="18"/>
  <c r="T748" i="18"/>
  <c r="X748" i="18"/>
  <c r="AB748" i="18"/>
  <c r="E744" i="18"/>
  <c r="I744" i="18"/>
  <c r="M744" i="18"/>
  <c r="Q744" i="18"/>
  <c r="U744" i="18"/>
  <c r="Y744" i="18"/>
  <c r="F744" i="18"/>
  <c r="J744" i="18"/>
  <c r="N744" i="18"/>
  <c r="R744" i="18"/>
  <c r="V744" i="18"/>
  <c r="Z744" i="18"/>
  <c r="G744" i="18"/>
  <c r="K744" i="18"/>
  <c r="O744" i="18"/>
  <c r="S744" i="18"/>
  <c r="W744" i="18"/>
  <c r="AA744" i="18"/>
  <c r="H744" i="18"/>
  <c r="L744" i="18"/>
  <c r="P744" i="18"/>
  <c r="T744" i="18"/>
  <c r="X744" i="18"/>
  <c r="AB744" i="18"/>
  <c r="E740" i="18"/>
  <c r="I740" i="18"/>
  <c r="M740" i="18"/>
  <c r="Q740" i="18"/>
  <c r="U740" i="18"/>
  <c r="Y740" i="18"/>
  <c r="F740" i="18"/>
  <c r="J740" i="18"/>
  <c r="N740" i="18"/>
  <c r="R740" i="18"/>
  <c r="V740" i="18"/>
  <c r="Z740" i="18"/>
  <c r="G740" i="18"/>
  <c r="K740" i="18"/>
  <c r="O740" i="18"/>
  <c r="S740" i="18"/>
  <c r="W740" i="18"/>
  <c r="AA740" i="18"/>
  <c r="H740" i="18"/>
  <c r="L740" i="18"/>
  <c r="P740" i="18"/>
  <c r="T740" i="18"/>
  <c r="X740" i="18"/>
  <c r="AB740" i="18"/>
  <c r="E736" i="18"/>
  <c r="I736" i="18"/>
  <c r="M736" i="18"/>
  <c r="Q736" i="18"/>
  <c r="U736" i="18"/>
  <c r="Y736" i="18"/>
  <c r="F736" i="18"/>
  <c r="J736" i="18"/>
  <c r="N736" i="18"/>
  <c r="R736" i="18"/>
  <c r="V736" i="18"/>
  <c r="Z736" i="18"/>
  <c r="G736" i="18"/>
  <c r="K736" i="18"/>
  <c r="O736" i="18"/>
  <c r="S736" i="18"/>
  <c r="W736" i="18"/>
  <c r="AA736" i="18"/>
  <c r="H736" i="18"/>
  <c r="L736" i="18"/>
  <c r="P736" i="18"/>
  <c r="T736" i="18"/>
  <c r="X736" i="18"/>
  <c r="AB736" i="18"/>
  <c r="E732" i="18"/>
  <c r="I732" i="18"/>
  <c r="M732" i="18"/>
  <c r="Q732" i="18"/>
  <c r="U732" i="18"/>
  <c r="Y732" i="18"/>
  <c r="F732" i="18"/>
  <c r="J732" i="18"/>
  <c r="N732" i="18"/>
  <c r="R732" i="18"/>
  <c r="V732" i="18"/>
  <c r="Z732" i="18"/>
  <c r="G732" i="18"/>
  <c r="K732" i="18"/>
  <c r="O732" i="18"/>
  <c r="S732" i="18"/>
  <c r="W732" i="18"/>
  <c r="AA732" i="18"/>
  <c r="H732" i="18"/>
  <c r="L732" i="18"/>
  <c r="P732" i="18"/>
  <c r="T732" i="18"/>
  <c r="X732" i="18"/>
  <c r="AB732" i="18"/>
  <c r="E728" i="18"/>
  <c r="I728" i="18"/>
  <c r="M728" i="18"/>
  <c r="Q728" i="18"/>
  <c r="U728" i="18"/>
  <c r="Y728" i="18"/>
  <c r="F728" i="18"/>
  <c r="J728" i="18"/>
  <c r="N728" i="18"/>
  <c r="R728" i="18"/>
  <c r="V728" i="18"/>
  <c r="Z728" i="18"/>
  <c r="G728" i="18"/>
  <c r="K728" i="18"/>
  <c r="O728" i="18"/>
  <c r="S728" i="18"/>
  <c r="W728" i="18"/>
  <c r="AA728" i="18"/>
  <c r="H728" i="18"/>
  <c r="L728" i="18"/>
  <c r="P728" i="18"/>
  <c r="T728" i="18"/>
  <c r="X728" i="18"/>
  <c r="AB728" i="18"/>
  <c r="E724" i="18"/>
  <c r="I724" i="18"/>
  <c r="M724" i="18"/>
  <c r="Q724" i="18"/>
  <c r="U724" i="18"/>
  <c r="Y724" i="18"/>
  <c r="F724" i="18"/>
  <c r="J724" i="18"/>
  <c r="N724" i="18"/>
  <c r="R724" i="18"/>
  <c r="V724" i="18"/>
  <c r="Z724" i="18"/>
  <c r="G724" i="18"/>
  <c r="K724" i="18"/>
  <c r="O724" i="18"/>
  <c r="S724" i="18"/>
  <c r="W724" i="18"/>
  <c r="AA724" i="18"/>
  <c r="H724" i="18"/>
  <c r="L724" i="18"/>
  <c r="P724" i="18"/>
  <c r="T724" i="18"/>
  <c r="X724" i="18"/>
  <c r="AB724" i="18"/>
  <c r="E720" i="18"/>
  <c r="I720" i="18"/>
  <c r="M720" i="18"/>
  <c r="Q720" i="18"/>
  <c r="U720" i="18"/>
  <c r="Y720" i="18"/>
  <c r="F720" i="18"/>
  <c r="J720" i="18"/>
  <c r="N720" i="18"/>
  <c r="R720" i="18"/>
  <c r="V720" i="18"/>
  <c r="Z720" i="18"/>
  <c r="G720" i="18"/>
  <c r="K720" i="18"/>
  <c r="O720" i="18"/>
  <c r="S720" i="18"/>
  <c r="W720" i="18"/>
  <c r="AA720" i="18"/>
  <c r="H720" i="18"/>
  <c r="L720" i="18"/>
  <c r="P720" i="18"/>
  <c r="T720" i="18"/>
  <c r="X720" i="18"/>
  <c r="AB720" i="18"/>
  <c r="H716" i="18"/>
  <c r="L716" i="18"/>
  <c r="P716" i="18"/>
  <c r="T716" i="18"/>
  <c r="X716" i="18"/>
  <c r="AB716" i="18"/>
  <c r="E716" i="18"/>
  <c r="I716" i="18"/>
  <c r="M716" i="18"/>
  <c r="Q716" i="18"/>
  <c r="U716" i="18"/>
  <c r="K716" i="18"/>
  <c r="S716" i="18"/>
  <c r="Z716" i="18"/>
  <c r="F716" i="18"/>
  <c r="N716" i="18"/>
  <c r="V716" i="18"/>
  <c r="AA716" i="18"/>
  <c r="G716" i="18"/>
  <c r="O716" i="18"/>
  <c r="W716" i="18"/>
  <c r="J716" i="18"/>
  <c r="R716" i="18"/>
  <c r="Y716" i="18"/>
  <c r="H712" i="18"/>
  <c r="L712" i="18"/>
  <c r="P712" i="18"/>
  <c r="T712" i="18"/>
  <c r="X712" i="18"/>
  <c r="AB712" i="18"/>
  <c r="E712" i="18"/>
  <c r="I712" i="18"/>
  <c r="M712" i="18"/>
  <c r="Q712" i="18"/>
  <c r="U712" i="18"/>
  <c r="Y712" i="18"/>
  <c r="K712" i="18"/>
  <c r="S712" i="18"/>
  <c r="AA712" i="18"/>
  <c r="F712" i="18"/>
  <c r="N712" i="18"/>
  <c r="V712" i="18"/>
  <c r="G712" i="18"/>
  <c r="O712" i="18"/>
  <c r="W712" i="18"/>
  <c r="J712" i="18"/>
  <c r="R712" i="18"/>
  <c r="Z712" i="18"/>
  <c r="G708" i="18"/>
  <c r="K708" i="18"/>
  <c r="O708" i="18"/>
  <c r="H708" i="18"/>
  <c r="L708" i="18"/>
  <c r="P708" i="18"/>
  <c r="T708" i="18"/>
  <c r="X708" i="18"/>
  <c r="AB708" i="18"/>
  <c r="E708" i="18"/>
  <c r="I708" i="18"/>
  <c r="M708" i="18"/>
  <c r="Q708" i="18"/>
  <c r="U708" i="18"/>
  <c r="Y708" i="18"/>
  <c r="F708" i="18"/>
  <c r="S708" i="18"/>
  <c r="AA708" i="18"/>
  <c r="J708" i="18"/>
  <c r="V708" i="18"/>
  <c r="N708" i="18"/>
  <c r="W708" i="18"/>
  <c r="R708" i="18"/>
  <c r="Z708" i="18"/>
  <c r="F704" i="18"/>
  <c r="J704" i="18"/>
  <c r="N704" i="18"/>
  <c r="R704" i="18"/>
  <c r="G704" i="18"/>
  <c r="K704" i="18"/>
  <c r="O704" i="18"/>
  <c r="S704" i="18"/>
  <c r="W704" i="18"/>
  <c r="AA704" i="18"/>
  <c r="H704" i="18"/>
  <c r="L704" i="18"/>
  <c r="P704" i="18"/>
  <c r="T704" i="18"/>
  <c r="X704" i="18"/>
  <c r="AB704" i="18"/>
  <c r="E704" i="18"/>
  <c r="I704" i="18"/>
  <c r="M704" i="18"/>
  <c r="Q704" i="18"/>
  <c r="U704" i="18"/>
  <c r="Y704" i="18"/>
  <c r="V704" i="18"/>
  <c r="Z704" i="18"/>
  <c r="F700" i="18"/>
  <c r="J700" i="18"/>
  <c r="N700" i="18"/>
  <c r="R700" i="18"/>
  <c r="V700" i="18"/>
  <c r="Z700" i="18"/>
  <c r="G700" i="18"/>
  <c r="K700" i="18"/>
  <c r="O700" i="18"/>
  <c r="S700" i="18"/>
  <c r="W700" i="18"/>
  <c r="AA700" i="18"/>
  <c r="H700" i="18"/>
  <c r="L700" i="18"/>
  <c r="P700" i="18"/>
  <c r="T700" i="18"/>
  <c r="X700" i="18"/>
  <c r="AB700" i="18"/>
  <c r="E700" i="18"/>
  <c r="I700" i="18"/>
  <c r="M700" i="18"/>
  <c r="Q700" i="18"/>
  <c r="U700" i="18"/>
  <c r="Y700" i="18"/>
  <c r="F696" i="18"/>
  <c r="J696" i="18"/>
  <c r="N696" i="18"/>
  <c r="R696" i="18"/>
  <c r="V696" i="18"/>
  <c r="Z696" i="18"/>
  <c r="G696" i="18"/>
  <c r="K696" i="18"/>
  <c r="O696" i="18"/>
  <c r="S696" i="18"/>
  <c r="W696" i="18"/>
  <c r="AA696" i="18"/>
  <c r="H696" i="18"/>
  <c r="L696" i="18"/>
  <c r="P696" i="18"/>
  <c r="T696" i="18"/>
  <c r="X696" i="18"/>
  <c r="AB696" i="18"/>
  <c r="E696" i="18"/>
  <c r="I696" i="18"/>
  <c r="M696" i="18"/>
  <c r="Q696" i="18"/>
  <c r="U696" i="18"/>
  <c r="Y696" i="18"/>
  <c r="F692" i="18"/>
  <c r="J692" i="18"/>
  <c r="N692" i="18"/>
  <c r="R692" i="18"/>
  <c r="V692" i="18"/>
  <c r="Z692" i="18"/>
  <c r="G692" i="18"/>
  <c r="K692" i="18"/>
  <c r="O692" i="18"/>
  <c r="S692" i="18"/>
  <c r="W692" i="18"/>
  <c r="AA692" i="18"/>
  <c r="H692" i="18"/>
  <c r="L692" i="18"/>
  <c r="P692" i="18"/>
  <c r="T692" i="18"/>
  <c r="X692" i="18"/>
  <c r="AB692" i="18"/>
  <c r="E692" i="18"/>
  <c r="I692" i="18"/>
  <c r="M692" i="18"/>
  <c r="Q692" i="18"/>
  <c r="U692" i="18"/>
  <c r="Y692" i="18"/>
  <c r="F688" i="18"/>
  <c r="J688" i="18"/>
  <c r="N688" i="18"/>
  <c r="R688" i="18"/>
  <c r="V688" i="18"/>
  <c r="Z688" i="18"/>
  <c r="G688" i="18"/>
  <c r="K688" i="18"/>
  <c r="O688" i="18"/>
  <c r="S688" i="18"/>
  <c r="W688" i="18"/>
  <c r="AA688" i="18"/>
  <c r="H688" i="18"/>
  <c r="L688" i="18"/>
  <c r="P688" i="18"/>
  <c r="T688" i="18"/>
  <c r="X688" i="18"/>
  <c r="AB688" i="18"/>
  <c r="E688" i="18"/>
  <c r="I688" i="18"/>
  <c r="M688" i="18"/>
  <c r="Q688" i="18"/>
  <c r="U688" i="18"/>
  <c r="Y688" i="18"/>
  <c r="F684" i="18"/>
  <c r="J684" i="18"/>
  <c r="N684" i="18"/>
  <c r="R684" i="18"/>
  <c r="V684" i="18"/>
  <c r="Z684" i="18"/>
  <c r="G684" i="18"/>
  <c r="K684" i="18"/>
  <c r="O684" i="18"/>
  <c r="S684" i="18"/>
  <c r="W684" i="18"/>
  <c r="AA684" i="18"/>
  <c r="H684" i="18"/>
  <c r="L684" i="18"/>
  <c r="P684" i="18"/>
  <c r="T684" i="18"/>
  <c r="X684" i="18"/>
  <c r="AB684" i="18"/>
  <c r="E684" i="18"/>
  <c r="I684" i="18"/>
  <c r="M684" i="18"/>
  <c r="Q684" i="18"/>
  <c r="U684" i="18"/>
  <c r="Y684" i="18"/>
  <c r="F680" i="18"/>
  <c r="J680" i="18"/>
  <c r="N680" i="18"/>
  <c r="R680" i="18"/>
  <c r="V680" i="18"/>
  <c r="Z680" i="18"/>
  <c r="G680" i="18"/>
  <c r="K680" i="18"/>
  <c r="O680" i="18"/>
  <c r="S680" i="18"/>
  <c r="W680" i="18"/>
  <c r="AA680" i="18"/>
  <c r="H680" i="18"/>
  <c r="L680" i="18"/>
  <c r="P680" i="18"/>
  <c r="T680" i="18"/>
  <c r="X680" i="18"/>
  <c r="AB680" i="18"/>
  <c r="E680" i="18"/>
  <c r="I680" i="18"/>
  <c r="M680" i="18"/>
  <c r="Q680" i="18"/>
  <c r="U680" i="18"/>
  <c r="Y680" i="18"/>
  <c r="F676" i="18"/>
  <c r="J676" i="18"/>
  <c r="N676" i="18"/>
  <c r="R676" i="18"/>
  <c r="V676" i="18"/>
  <c r="Z676" i="18"/>
  <c r="G676" i="18"/>
  <c r="K676" i="18"/>
  <c r="O676" i="18"/>
  <c r="S676" i="18"/>
  <c r="W676" i="18"/>
  <c r="AA676" i="18"/>
  <c r="H676" i="18"/>
  <c r="L676" i="18"/>
  <c r="P676" i="18"/>
  <c r="T676" i="18"/>
  <c r="X676" i="18"/>
  <c r="AB676" i="18"/>
  <c r="E676" i="18"/>
  <c r="I676" i="18"/>
  <c r="M676" i="18"/>
  <c r="Q676" i="18"/>
  <c r="U676" i="18"/>
  <c r="Y676" i="18"/>
  <c r="F672" i="18"/>
  <c r="J672" i="18"/>
  <c r="N672" i="18"/>
  <c r="R672" i="18"/>
  <c r="V672" i="18"/>
  <c r="Z672" i="18"/>
  <c r="G672" i="18"/>
  <c r="K672" i="18"/>
  <c r="O672" i="18"/>
  <c r="S672" i="18"/>
  <c r="W672" i="18"/>
  <c r="AA672" i="18"/>
  <c r="H672" i="18"/>
  <c r="L672" i="18"/>
  <c r="P672" i="18"/>
  <c r="T672" i="18"/>
  <c r="X672" i="18"/>
  <c r="AB672" i="18"/>
  <c r="E672" i="18"/>
  <c r="I672" i="18"/>
  <c r="M672" i="18"/>
  <c r="Q672" i="18"/>
  <c r="U672" i="18"/>
  <c r="Y672" i="18"/>
  <c r="F668" i="18"/>
  <c r="J668" i="18"/>
  <c r="N668" i="18"/>
  <c r="R668" i="18"/>
  <c r="V668" i="18"/>
  <c r="Z668" i="18"/>
  <c r="G668" i="18"/>
  <c r="K668" i="18"/>
  <c r="O668" i="18"/>
  <c r="S668" i="18"/>
  <c r="W668" i="18"/>
  <c r="AA668" i="18"/>
  <c r="H668" i="18"/>
  <c r="L668" i="18"/>
  <c r="P668" i="18"/>
  <c r="T668" i="18"/>
  <c r="X668" i="18"/>
  <c r="AB668" i="18"/>
  <c r="E668" i="18"/>
  <c r="I668" i="18"/>
  <c r="M668" i="18"/>
  <c r="Q668" i="18"/>
  <c r="U668" i="18"/>
  <c r="Y668" i="18"/>
  <c r="F664" i="18"/>
  <c r="J664" i="18"/>
  <c r="N664" i="18"/>
  <c r="R664" i="18"/>
  <c r="V664" i="18"/>
  <c r="Z664" i="18"/>
  <c r="G664" i="18"/>
  <c r="K664" i="18"/>
  <c r="O664" i="18"/>
  <c r="S664" i="18"/>
  <c r="W664" i="18"/>
  <c r="AA664" i="18"/>
  <c r="H664" i="18"/>
  <c r="L664" i="18"/>
  <c r="P664" i="18"/>
  <c r="T664" i="18"/>
  <c r="X664" i="18"/>
  <c r="AB664" i="18"/>
  <c r="E664" i="18"/>
  <c r="I664" i="18"/>
  <c r="M664" i="18"/>
  <c r="Q664" i="18"/>
  <c r="U664" i="18"/>
  <c r="Y664" i="18"/>
  <c r="F660" i="18"/>
  <c r="J660" i="18"/>
  <c r="N660" i="18"/>
  <c r="R660" i="18"/>
  <c r="V660" i="18"/>
  <c r="Z660" i="18"/>
  <c r="G660" i="18"/>
  <c r="K660" i="18"/>
  <c r="O660" i="18"/>
  <c r="S660" i="18"/>
  <c r="W660" i="18"/>
  <c r="AA660" i="18"/>
  <c r="H660" i="18"/>
  <c r="L660" i="18"/>
  <c r="P660" i="18"/>
  <c r="T660" i="18"/>
  <c r="X660" i="18"/>
  <c r="AB660" i="18"/>
  <c r="E660" i="18"/>
  <c r="I660" i="18"/>
  <c r="M660" i="18"/>
  <c r="Q660" i="18"/>
  <c r="U660" i="18"/>
  <c r="Y660" i="18"/>
  <c r="F656" i="18"/>
  <c r="J656" i="18"/>
  <c r="N656" i="18"/>
  <c r="R656" i="18"/>
  <c r="V656" i="18"/>
  <c r="Z656" i="18"/>
  <c r="G656" i="18"/>
  <c r="K656" i="18"/>
  <c r="O656" i="18"/>
  <c r="S656" i="18"/>
  <c r="W656" i="18"/>
  <c r="AA656" i="18"/>
  <c r="H656" i="18"/>
  <c r="L656" i="18"/>
  <c r="P656" i="18"/>
  <c r="T656" i="18"/>
  <c r="X656" i="18"/>
  <c r="AB656" i="18"/>
  <c r="E656" i="18"/>
  <c r="I656" i="18"/>
  <c r="M656" i="18"/>
  <c r="Q656" i="18"/>
  <c r="U656" i="18"/>
  <c r="Y656" i="18"/>
  <c r="F652" i="18"/>
  <c r="J652" i="18"/>
  <c r="N652" i="18"/>
  <c r="R652" i="18"/>
  <c r="V652" i="18"/>
  <c r="Z652" i="18"/>
  <c r="G652" i="18"/>
  <c r="K652" i="18"/>
  <c r="O652" i="18"/>
  <c r="S652" i="18"/>
  <c r="W652" i="18"/>
  <c r="AA652" i="18"/>
  <c r="H652" i="18"/>
  <c r="L652" i="18"/>
  <c r="P652" i="18"/>
  <c r="T652" i="18"/>
  <c r="X652" i="18"/>
  <c r="AB652" i="18"/>
  <c r="E652" i="18"/>
  <c r="I652" i="18"/>
  <c r="M652" i="18"/>
  <c r="Q652" i="18"/>
  <c r="U652" i="18"/>
  <c r="Y652" i="18"/>
  <c r="F648" i="18"/>
  <c r="J648" i="18"/>
  <c r="N648" i="18"/>
  <c r="R648" i="18"/>
  <c r="V648" i="18"/>
  <c r="Z648" i="18"/>
  <c r="G648" i="18"/>
  <c r="K648" i="18"/>
  <c r="O648" i="18"/>
  <c r="S648" i="18"/>
  <c r="W648" i="18"/>
  <c r="AA648" i="18"/>
  <c r="H648" i="18"/>
  <c r="L648" i="18"/>
  <c r="P648" i="18"/>
  <c r="T648" i="18"/>
  <c r="X648" i="18"/>
  <c r="AB648" i="18"/>
  <c r="E648" i="18"/>
  <c r="I648" i="18"/>
  <c r="M648" i="18"/>
  <c r="Q648" i="18"/>
  <c r="U648" i="18"/>
  <c r="Y648" i="18"/>
  <c r="F644" i="18"/>
  <c r="J644" i="18"/>
  <c r="N644" i="18"/>
  <c r="R644" i="18"/>
  <c r="V644" i="18"/>
  <c r="Z644" i="18"/>
  <c r="G644" i="18"/>
  <c r="K644" i="18"/>
  <c r="O644" i="18"/>
  <c r="S644" i="18"/>
  <c r="W644" i="18"/>
  <c r="AA644" i="18"/>
  <c r="H644" i="18"/>
  <c r="L644" i="18"/>
  <c r="P644" i="18"/>
  <c r="T644" i="18"/>
  <c r="X644" i="18"/>
  <c r="AB644" i="18"/>
  <c r="E644" i="18"/>
  <c r="I644" i="18"/>
  <c r="M644" i="18"/>
  <c r="Q644" i="18"/>
  <c r="U644" i="18"/>
  <c r="Y644" i="18"/>
  <c r="F640" i="18"/>
  <c r="J640" i="18"/>
  <c r="N640" i="18"/>
  <c r="R640" i="18"/>
  <c r="V640" i="18"/>
  <c r="Z640" i="18"/>
  <c r="G640" i="18"/>
  <c r="K640" i="18"/>
  <c r="O640" i="18"/>
  <c r="S640" i="18"/>
  <c r="W640" i="18"/>
  <c r="AA640" i="18"/>
  <c r="H640" i="18"/>
  <c r="L640" i="18"/>
  <c r="P640" i="18"/>
  <c r="T640" i="18"/>
  <c r="X640" i="18"/>
  <c r="AB640" i="18"/>
  <c r="E640" i="18"/>
  <c r="I640" i="18"/>
  <c r="M640" i="18"/>
  <c r="Q640" i="18"/>
  <c r="U640" i="18"/>
  <c r="Y640" i="18"/>
  <c r="F636" i="18"/>
  <c r="J636" i="18"/>
  <c r="N636" i="18"/>
  <c r="R636" i="18"/>
  <c r="V636" i="18"/>
  <c r="Z636" i="18"/>
  <c r="G636" i="18"/>
  <c r="K636" i="18"/>
  <c r="O636" i="18"/>
  <c r="S636" i="18"/>
  <c r="W636" i="18"/>
  <c r="AA636" i="18"/>
  <c r="H636" i="18"/>
  <c r="L636" i="18"/>
  <c r="P636" i="18"/>
  <c r="T636" i="18"/>
  <c r="X636" i="18"/>
  <c r="AB636" i="18"/>
  <c r="E636" i="18"/>
  <c r="I636" i="18"/>
  <c r="M636" i="18"/>
  <c r="Q636" i="18"/>
  <c r="U636" i="18"/>
  <c r="Y636" i="18"/>
  <c r="F632" i="18"/>
  <c r="J632" i="18"/>
  <c r="N632" i="18"/>
  <c r="R632" i="18"/>
  <c r="V632" i="18"/>
  <c r="Z632" i="18"/>
  <c r="G632" i="18"/>
  <c r="K632" i="18"/>
  <c r="O632" i="18"/>
  <c r="S632" i="18"/>
  <c r="W632" i="18"/>
  <c r="AA632" i="18"/>
  <c r="H632" i="18"/>
  <c r="L632" i="18"/>
  <c r="P632" i="18"/>
  <c r="T632" i="18"/>
  <c r="X632" i="18"/>
  <c r="AB632" i="18"/>
  <c r="E632" i="18"/>
  <c r="I632" i="18"/>
  <c r="M632" i="18"/>
  <c r="Q632" i="18"/>
  <c r="U632" i="18"/>
  <c r="Y632" i="18"/>
  <c r="F628" i="18"/>
  <c r="J628" i="18"/>
  <c r="N628" i="18"/>
  <c r="R628" i="18"/>
  <c r="V628" i="18"/>
  <c r="Z628" i="18"/>
  <c r="G628" i="18"/>
  <c r="K628" i="18"/>
  <c r="O628" i="18"/>
  <c r="S628" i="18"/>
  <c r="W628" i="18"/>
  <c r="AA628" i="18"/>
  <c r="H628" i="18"/>
  <c r="L628" i="18"/>
  <c r="P628" i="18"/>
  <c r="T628" i="18"/>
  <c r="X628" i="18"/>
  <c r="AB628" i="18"/>
  <c r="E628" i="18"/>
  <c r="I628" i="18"/>
  <c r="M628" i="18"/>
  <c r="Q628" i="18"/>
  <c r="U628" i="18"/>
  <c r="Y628" i="18"/>
  <c r="F624" i="18"/>
  <c r="J624" i="18"/>
  <c r="N624" i="18"/>
  <c r="R624" i="18"/>
  <c r="V624" i="18"/>
  <c r="Z624" i="18"/>
  <c r="G624" i="18"/>
  <c r="K624" i="18"/>
  <c r="O624" i="18"/>
  <c r="S624" i="18"/>
  <c r="W624" i="18"/>
  <c r="AA624" i="18"/>
  <c r="H624" i="18"/>
  <c r="L624" i="18"/>
  <c r="P624" i="18"/>
  <c r="T624" i="18"/>
  <c r="X624" i="18"/>
  <c r="AB624" i="18"/>
  <c r="E624" i="18"/>
  <c r="I624" i="18"/>
  <c r="M624" i="18"/>
  <c r="Q624" i="18"/>
  <c r="U624" i="18"/>
  <c r="Y624" i="18"/>
  <c r="F620" i="18"/>
  <c r="J620" i="18"/>
  <c r="N620" i="18"/>
  <c r="R620" i="18"/>
  <c r="V620" i="18"/>
  <c r="Z620" i="18"/>
  <c r="G620" i="18"/>
  <c r="K620" i="18"/>
  <c r="O620" i="18"/>
  <c r="S620" i="18"/>
  <c r="W620" i="18"/>
  <c r="AA620" i="18"/>
  <c r="H620" i="18"/>
  <c r="L620" i="18"/>
  <c r="P620" i="18"/>
  <c r="T620" i="18"/>
  <c r="X620" i="18"/>
  <c r="AB620" i="18"/>
  <c r="E620" i="18"/>
  <c r="I620" i="18"/>
  <c r="M620" i="18"/>
  <c r="Q620" i="18"/>
  <c r="U620" i="18"/>
  <c r="Y620" i="18"/>
  <c r="F616" i="18"/>
  <c r="J616" i="18"/>
  <c r="N616" i="18"/>
  <c r="R616" i="18"/>
  <c r="V616" i="18"/>
  <c r="Z616" i="18"/>
  <c r="G616" i="18"/>
  <c r="K616" i="18"/>
  <c r="O616" i="18"/>
  <c r="S616" i="18"/>
  <c r="W616" i="18"/>
  <c r="AA616" i="18"/>
  <c r="H616" i="18"/>
  <c r="L616" i="18"/>
  <c r="P616" i="18"/>
  <c r="T616" i="18"/>
  <c r="X616" i="18"/>
  <c r="AB616" i="18"/>
  <c r="E616" i="18"/>
  <c r="I616" i="18"/>
  <c r="M616" i="18"/>
  <c r="Q616" i="18"/>
  <c r="U616" i="18"/>
  <c r="Y616" i="18"/>
  <c r="F612" i="18"/>
  <c r="J612" i="18"/>
  <c r="N612" i="18"/>
  <c r="R612" i="18"/>
  <c r="V612" i="18"/>
  <c r="Z612" i="18"/>
  <c r="G612" i="18"/>
  <c r="K612" i="18"/>
  <c r="O612" i="18"/>
  <c r="S612" i="18"/>
  <c r="W612" i="18"/>
  <c r="AA612" i="18"/>
  <c r="H612" i="18"/>
  <c r="L612" i="18"/>
  <c r="P612" i="18"/>
  <c r="T612" i="18"/>
  <c r="X612" i="18"/>
  <c r="AB612" i="18"/>
  <c r="E612" i="18"/>
  <c r="I612" i="18"/>
  <c r="M612" i="18"/>
  <c r="Q612" i="18"/>
  <c r="U612" i="18"/>
  <c r="Y612" i="18"/>
  <c r="F608" i="18"/>
  <c r="J608" i="18"/>
  <c r="N608" i="18"/>
  <c r="R608" i="18"/>
  <c r="V608" i="18"/>
  <c r="Z608" i="18"/>
  <c r="G608" i="18"/>
  <c r="K608" i="18"/>
  <c r="O608" i="18"/>
  <c r="S608" i="18"/>
  <c r="W608" i="18"/>
  <c r="AA608" i="18"/>
  <c r="H608" i="18"/>
  <c r="L608" i="18"/>
  <c r="P608" i="18"/>
  <c r="T608" i="18"/>
  <c r="X608" i="18"/>
  <c r="AB608" i="18"/>
  <c r="E608" i="18"/>
  <c r="I608" i="18"/>
  <c r="M608" i="18"/>
  <c r="Q608" i="18"/>
  <c r="U608" i="18"/>
  <c r="Y608" i="18"/>
  <c r="F604" i="18"/>
  <c r="J604" i="18"/>
  <c r="N604" i="18"/>
  <c r="R604" i="18"/>
  <c r="V604" i="18"/>
  <c r="Z604" i="18"/>
  <c r="G604" i="18"/>
  <c r="K604" i="18"/>
  <c r="O604" i="18"/>
  <c r="S604" i="18"/>
  <c r="W604" i="18"/>
  <c r="AA604" i="18"/>
  <c r="H604" i="18"/>
  <c r="L604" i="18"/>
  <c r="P604" i="18"/>
  <c r="T604" i="18"/>
  <c r="X604" i="18"/>
  <c r="AB604" i="18"/>
  <c r="E604" i="18"/>
  <c r="I604" i="18"/>
  <c r="M604" i="18"/>
  <c r="Q604" i="18"/>
  <c r="U604" i="18"/>
  <c r="Y604" i="18"/>
  <c r="F600" i="18"/>
  <c r="J600" i="18"/>
  <c r="N600" i="18"/>
  <c r="R600" i="18"/>
  <c r="V600" i="18"/>
  <c r="Z600" i="18"/>
  <c r="G600" i="18"/>
  <c r="K600" i="18"/>
  <c r="O600" i="18"/>
  <c r="S600" i="18"/>
  <c r="W600" i="18"/>
  <c r="AA600" i="18"/>
  <c r="H600" i="18"/>
  <c r="L600" i="18"/>
  <c r="P600" i="18"/>
  <c r="T600" i="18"/>
  <c r="X600" i="18"/>
  <c r="AB600" i="18"/>
  <c r="E600" i="18"/>
  <c r="I600" i="18"/>
  <c r="M600" i="18"/>
  <c r="Q600" i="18"/>
  <c r="U600" i="18"/>
  <c r="Y600" i="18"/>
  <c r="H596" i="18"/>
  <c r="L596" i="18"/>
  <c r="P596" i="18"/>
  <c r="T596" i="18"/>
  <c r="X596" i="18"/>
  <c r="AB596" i="18"/>
  <c r="E596" i="18"/>
  <c r="I596" i="18"/>
  <c r="M596" i="18"/>
  <c r="Q596" i="18"/>
  <c r="U596" i="18"/>
  <c r="Y596" i="18"/>
  <c r="G596" i="18"/>
  <c r="O596" i="18"/>
  <c r="W596" i="18"/>
  <c r="J596" i="18"/>
  <c r="R596" i="18"/>
  <c r="Z596" i="18"/>
  <c r="K596" i="18"/>
  <c r="S596" i="18"/>
  <c r="AA596" i="18"/>
  <c r="F596" i="18"/>
  <c r="N596" i="18"/>
  <c r="V596" i="18"/>
  <c r="H592" i="18"/>
  <c r="L592" i="18"/>
  <c r="P592" i="18"/>
  <c r="T592" i="18"/>
  <c r="X592" i="18"/>
  <c r="AB592" i="18"/>
  <c r="E592" i="18"/>
  <c r="I592" i="18"/>
  <c r="M592" i="18"/>
  <c r="Q592" i="18"/>
  <c r="U592" i="18"/>
  <c r="Y592" i="18"/>
  <c r="G592" i="18"/>
  <c r="O592" i="18"/>
  <c r="W592" i="18"/>
  <c r="J592" i="18"/>
  <c r="R592" i="18"/>
  <c r="Z592" i="18"/>
  <c r="K592" i="18"/>
  <c r="S592" i="18"/>
  <c r="AA592" i="18"/>
  <c r="F592" i="18"/>
  <c r="N592" i="18"/>
  <c r="V592" i="18"/>
  <c r="F588" i="18"/>
  <c r="J588" i="18"/>
  <c r="N588" i="18"/>
  <c r="R588" i="18"/>
  <c r="V588" i="18"/>
  <c r="Z588" i="18"/>
  <c r="G588" i="18"/>
  <c r="K588" i="18"/>
  <c r="O588" i="18"/>
  <c r="S588" i="18"/>
  <c r="W588" i="18"/>
  <c r="AA588" i="18"/>
  <c r="H588" i="18"/>
  <c r="L588" i="18"/>
  <c r="P588" i="18"/>
  <c r="T588" i="18"/>
  <c r="X588" i="18"/>
  <c r="AB588" i="18"/>
  <c r="E588" i="18"/>
  <c r="I588" i="18"/>
  <c r="M588" i="18"/>
  <c r="Q588" i="18"/>
  <c r="U588" i="18"/>
  <c r="Y588" i="18"/>
  <c r="F584" i="18"/>
  <c r="J584" i="18"/>
  <c r="N584" i="18"/>
  <c r="R584" i="18"/>
  <c r="V584" i="18"/>
  <c r="Z584" i="18"/>
  <c r="G584" i="18"/>
  <c r="K584" i="18"/>
  <c r="O584" i="18"/>
  <c r="S584" i="18"/>
  <c r="W584" i="18"/>
  <c r="AA584" i="18"/>
  <c r="H584" i="18"/>
  <c r="L584" i="18"/>
  <c r="P584" i="18"/>
  <c r="T584" i="18"/>
  <c r="X584" i="18"/>
  <c r="AB584" i="18"/>
  <c r="E584" i="18"/>
  <c r="I584" i="18"/>
  <c r="M584" i="18"/>
  <c r="Q584" i="18"/>
  <c r="U584" i="18"/>
  <c r="Y584" i="18"/>
  <c r="F580" i="18"/>
  <c r="J580" i="18"/>
  <c r="N580" i="18"/>
  <c r="R580" i="18"/>
  <c r="V580" i="18"/>
  <c r="Z580" i="18"/>
  <c r="G580" i="18"/>
  <c r="K580" i="18"/>
  <c r="O580" i="18"/>
  <c r="S580" i="18"/>
  <c r="W580" i="18"/>
  <c r="AA580" i="18"/>
  <c r="H580" i="18"/>
  <c r="L580" i="18"/>
  <c r="P580" i="18"/>
  <c r="T580" i="18"/>
  <c r="X580" i="18"/>
  <c r="AB580" i="18"/>
  <c r="E580" i="18"/>
  <c r="I580" i="18"/>
  <c r="M580" i="18"/>
  <c r="Q580" i="18"/>
  <c r="U580" i="18"/>
  <c r="Y580" i="18"/>
  <c r="F576" i="18"/>
  <c r="J576" i="18"/>
  <c r="N576" i="18"/>
  <c r="R576" i="18"/>
  <c r="V576" i="18"/>
  <c r="Z576" i="18"/>
  <c r="G576" i="18"/>
  <c r="K576" i="18"/>
  <c r="O576" i="18"/>
  <c r="S576" i="18"/>
  <c r="W576" i="18"/>
  <c r="AA576" i="18"/>
  <c r="H576" i="18"/>
  <c r="L576" i="18"/>
  <c r="P576" i="18"/>
  <c r="T576" i="18"/>
  <c r="X576" i="18"/>
  <c r="AB576" i="18"/>
  <c r="E576" i="18"/>
  <c r="I576" i="18"/>
  <c r="M576" i="18"/>
  <c r="Q576" i="18"/>
  <c r="U576" i="18"/>
  <c r="Y576" i="18"/>
  <c r="F572" i="18"/>
  <c r="J572" i="18"/>
  <c r="N572" i="18"/>
  <c r="R572" i="18"/>
  <c r="V572" i="18"/>
  <c r="Z572" i="18"/>
  <c r="G572" i="18"/>
  <c r="K572" i="18"/>
  <c r="O572" i="18"/>
  <c r="S572" i="18"/>
  <c r="W572" i="18"/>
  <c r="AA572" i="18"/>
  <c r="H572" i="18"/>
  <c r="L572" i="18"/>
  <c r="P572" i="18"/>
  <c r="T572" i="18"/>
  <c r="X572" i="18"/>
  <c r="AB572" i="18"/>
  <c r="E572" i="18"/>
  <c r="I572" i="18"/>
  <c r="M572" i="18"/>
  <c r="Q572" i="18"/>
  <c r="U572" i="18"/>
  <c r="Y572" i="18"/>
  <c r="F568" i="18"/>
  <c r="J568" i="18"/>
  <c r="N568" i="18"/>
  <c r="R568" i="18"/>
  <c r="V568" i="18"/>
  <c r="Z568" i="18"/>
  <c r="G568" i="18"/>
  <c r="K568" i="18"/>
  <c r="O568" i="18"/>
  <c r="S568" i="18"/>
  <c r="W568" i="18"/>
  <c r="AA568" i="18"/>
  <c r="H568" i="18"/>
  <c r="L568" i="18"/>
  <c r="P568" i="18"/>
  <c r="T568" i="18"/>
  <c r="X568" i="18"/>
  <c r="AB568" i="18"/>
  <c r="E568" i="18"/>
  <c r="I568" i="18"/>
  <c r="M568" i="18"/>
  <c r="Q568" i="18"/>
  <c r="U568" i="18"/>
  <c r="Y568" i="18"/>
  <c r="F564" i="18"/>
  <c r="J564" i="18"/>
  <c r="N564" i="18"/>
  <c r="R564" i="18"/>
  <c r="V564" i="18"/>
  <c r="Z564" i="18"/>
  <c r="G564" i="18"/>
  <c r="K564" i="18"/>
  <c r="O564" i="18"/>
  <c r="S564" i="18"/>
  <c r="W564" i="18"/>
  <c r="AA564" i="18"/>
  <c r="H564" i="18"/>
  <c r="L564" i="18"/>
  <c r="P564" i="18"/>
  <c r="T564" i="18"/>
  <c r="X564" i="18"/>
  <c r="AB564" i="18"/>
  <c r="E564" i="18"/>
  <c r="I564" i="18"/>
  <c r="M564" i="18"/>
  <c r="Q564" i="18"/>
  <c r="U564" i="18"/>
  <c r="Y564" i="18"/>
  <c r="F560" i="18"/>
  <c r="J560" i="18"/>
  <c r="N560" i="18"/>
  <c r="R560" i="18"/>
  <c r="V560" i="18"/>
  <c r="Z560" i="18"/>
  <c r="G560" i="18"/>
  <c r="K560" i="18"/>
  <c r="O560" i="18"/>
  <c r="S560" i="18"/>
  <c r="W560" i="18"/>
  <c r="AA560" i="18"/>
  <c r="H560" i="18"/>
  <c r="L560" i="18"/>
  <c r="P560" i="18"/>
  <c r="T560" i="18"/>
  <c r="X560" i="18"/>
  <c r="AB560" i="18"/>
  <c r="E560" i="18"/>
  <c r="I560" i="18"/>
  <c r="M560" i="18"/>
  <c r="Q560" i="18"/>
  <c r="U560" i="18"/>
  <c r="Y560" i="18"/>
  <c r="F556" i="18"/>
  <c r="J556" i="18"/>
  <c r="N556" i="18"/>
  <c r="R556" i="18"/>
  <c r="V556" i="18"/>
  <c r="Z556" i="18"/>
  <c r="G556" i="18"/>
  <c r="K556" i="18"/>
  <c r="O556" i="18"/>
  <c r="S556" i="18"/>
  <c r="W556" i="18"/>
  <c r="AA556" i="18"/>
  <c r="H556" i="18"/>
  <c r="L556" i="18"/>
  <c r="P556" i="18"/>
  <c r="T556" i="18"/>
  <c r="X556" i="18"/>
  <c r="AB556" i="18"/>
  <c r="E556" i="18"/>
  <c r="I556" i="18"/>
  <c r="M556" i="18"/>
  <c r="Q556" i="18"/>
  <c r="U556" i="18"/>
  <c r="Y556" i="18"/>
  <c r="F552" i="18"/>
  <c r="J552" i="18"/>
  <c r="N552" i="18"/>
  <c r="R552" i="18"/>
  <c r="V552" i="18"/>
  <c r="Z552" i="18"/>
  <c r="G552" i="18"/>
  <c r="K552" i="18"/>
  <c r="O552" i="18"/>
  <c r="S552" i="18"/>
  <c r="W552" i="18"/>
  <c r="AA552" i="18"/>
  <c r="H552" i="18"/>
  <c r="L552" i="18"/>
  <c r="P552" i="18"/>
  <c r="T552" i="18"/>
  <c r="X552" i="18"/>
  <c r="AB552" i="18"/>
  <c r="E552" i="18"/>
  <c r="I552" i="18"/>
  <c r="M552" i="18"/>
  <c r="Q552" i="18"/>
  <c r="U552" i="18"/>
  <c r="Y552" i="18"/>
  <c r="F548" i="18"/>
  <c r="J548" i="18"/>
  <c r="N548" i="18"/>
  <c r="R548" i="18"/>
  <c r="V548" i="18"/>
  <c r="Z548" i="18"/>
  <c r="G548" i="18"/>
  <c r="K548" i="18"/>
  <c r="O548" i="18"/>
  <c r="S548" i="18"/>
  <c r="W548" i="18"/>
  <c r="AA548" i="18"/>
  <c r="H548" i="18"/>
  <c r="L548" i="18"/>
  <c r="P548" i="18"/>
  <c r="T548" i="18"/>
  <c r="X548" i="18"/>
  <c r="AB548" i="18"/>
  <c r="E548" i="18"/>
  <c r="I548" i="18"/>
  <c r="M548" i="18"/>
  <c r="Q548" i="18"/>
  <c r="U548" i="18"/>
  <c r="Y548" i="18"/>
  <c r="F544" i="18"/>
  <c r="J544" i="18"/>
  <c r="N544" i="18"/>
  <c r="R544" i="18"/>
  <c r="V544" i="18"/>
  <c r="Z544" i="18"/>
  <c r="G544" i="18"/>
  <c r="K544" i="18"/>
  <c r="O544" i="18"/>
  <c r="S544" i="18"/>
  <c r="W544" i="18"/>
  <c r="AA544" i="18"/>
  <c r="H544" i="18"/>
  <c r="L544" i="18"/>
  <c r="P544" i="18"/>
  <c r="T544" i="18"/>
  <c r="X544" i="18"/>
  <c r="AB544" i="18"/>
  <c r="E544" i="18"/>
  <c r="I544" i="18"/>
  <c r="M544" i="18"/>
  <c r="Q544" i="18"/>
  <c r="U544" i="18"/>
  <c r="Y544" i="18"/>
  <c r="F540" i="18"/>
  <c r="J540" i="18"/>
  <c r="N540" i="18"/>
  <c r="R540" i="18"/>
  <c r="V540" i="18"/>
  <c r="Z540" i="18"/>
  <c r="G540" i="18"/>
  <c r="K540" i="18"/>
  <c r="O540" i="18"/>
  <c r="S540" i="18"/>
  <c r="W540" i="18"/>
  <c r="AA540" i="18"/>
  <c r="H540" i="18"/>
  <c r="L540" i="18"/>
  <c r="P540" i="18"/>
  <c r="T540" i="18"/>
  <c r="X540" i="18"/>
  <c r="AB540" i="18"/>
  <c r="E540" i="18"/>
  <c r="I540" i="18"/>
  <c r="M540" i="18"/>
  <c r="Q540" i="18"/>
  <c r="U540" i="18"/>
  <c r="Y540" i="18"/>
  <c r="F536" i="18"/>
  <c r="J536" i="18"/>
  <c r="N536" i="18"/>
  <c r="R536" i="18"/>
  <c r="V536" i="18"/>
  <c r="Z536" i="18"/>
  <c r="G536" i="18"/>
  <c r="K536" i="18"/>
  <c r="O536" i="18"/>
  <c r="S536" i="18"/>
  <c r="W536" i="18"/>
  <c r="AA536" i="18"/>
  <c r="H536" i="18"/>
  <c r="L536" i="18"/>
  <c r="P536" i="18"/>
  <c r="T536" i="18"/>
  <c r="X536" i="18"/>
  <c r="AB536" i="18"/>
  <c r="E536" i="18"/>
  <c r="I536" i="18"/>
  <c r="M536" i="18"/>
  <c r="Q536" i="18"/>
  <c r="U536" i="18"/>
  <c r="Y536" i="18"/>
  <c r="F532" i="18"/>
  <c r="J532" i="18"/>
  <c r="N532" i="18"/>
  <c r="R532" i="18"/>
  <c r="V532" i="18"/>
  <c r="Z532" i="18"/>
  <c r="G532" i="18"/>
  <c r="K532" i="18"/>
  <c r="O532" i="18"/>
  <c r="S532" i="18"/>
  <c r="W532" i="18"/>
  <c r="AA532" i="18"/>
  <c r="H532" i="18"/>
  <c r="L532" i="18"/>
  <c r="P532" i="18"/>
  <c r="T532" i="18"/>
  <c r="X532" i="18"/>
  <c r="AB532" i="18"/>
  <c r="E532" i="18"/>
  <c r="I532" i="18"/>
  <c r="M532" i="18"/>
  <c r="Q532" i="18"/>
  <c r="U532" i="18"/>
  <c r="Y532" i="18"/>
  <c r="F528" i="18"/>
  <c r="J528" i="18"/>
  <c r="N528" i="18"/>
  <c r="R528" i="18"/>
  <c r="V528" i="18"/>
  <c r="Z528" i="18"/>
  <c r="G528" i="18"/>
  <c r="K528" i="18"/>
  <c r="O528" i="18"/>
  <c r="S528" i="18"/>
  <c r="W528" i="18"/>
  <c r="AA528" i="18"/>
  <c r="H528" i="18"/>
  <c r="L528" i="18"/>
  <c r="P528" i="18"/>
  <c r="T528" i="18"/>
  <c r="X528" i="18"/>
  <c r="AB528" i="18"/>
  <c r="E528" i="18"/>
  <c r="I528" i="18"/>
  <c r="M528" i="18"/>
  <c r="Q528" i="18"/>
  <c r="U528" i="18"/>
  <c r="Y528" i="18"/>
  <c r="F524" i="18"/>
  <c r="J524" i="18"/>
  <c r="N524" i="18"/>
  <c r="R524" i="18"/>
  <c r="V524" i="18"/>
  <c r="Z524" i="18"/>
  <c r="G524" i="18"/>
  <c r="K524" i="18"/>
  <c r="O524" i="18"/>
  <c r="S524" i="18"/>
  <c r="W524" i="18"/>
  <c r="AA524" i="18"/>
  <c r="H524" i="18"/>
  <c r="L524" i="18"/>
  <c r="P524" i="18"/>
  <c r="T524" i="18"/>
  <c r="X524" i="18"/>
  <c r="AB524" i="18"/>
  <c r="E524" i="18"/>
  <c r="I524" i="18"/>
  <c r="M524" i="18"/>
  <c r="Q524" i="18"/>
  <c r="U524" i="18"/>
  <c r="Y524" i="18"/>
  <c r="F520" i="18"/>
  <c r="J520" i="18"/>
  <c r="N520" i="18"/>
  <c r="R520" i="18"/>
  <c r="V520" i="18"/>
  <c r="Z520" i="18"/>
  <c r="G520" i="18"/>
  <c r="K520" i="18"/>
  <c r="O520" i="18"/>
  <c r="S520" i="18"/>
  <c r="W520" i="18"/>
  <c r="AA520" i="18"/>
  <c r="H520" i="18"/>
  <c r="L520" i="18"/>
  <c r="P520" i="18"/>
  <c r="T520" i="18"/>
  <c r="X520" i="18"/>
  <c r="AB520" i="18"/>
  <c r="E520" i="18"/>
  <c r="I520" i="18"/>
  <c r="M520" i="18"/>
  <c r="Q520" i="18"/>
  <c r="U520" i="18"/>
  <c r="Y520" i="18"/>
  <c r="F516" i="18"/>
  <c r="J516" i="18"/>
  <c r="N516" i="18"/>
  <c r="R516" i="18"/>
  <c r="V516" i="18"/>
  <c r="Z516" i="18"/>
  <c r="G516" i="18"/>
  <c r="K516" i="18"/>
  <c r="O516" i="18"/>
  <c r="S516" i="18"/>
  <c r="W516" i="18"/>
  <c r="AA516" i="18"/>
  <c r="H516" i="18"/>
  <c r="L516" i="18"/>
  <c r="P516" i="18"/>
  <c r="T516" i="18"/>
  <c r="X516" i="18"/>
  <c r="AB516" i="18"/>
  <c r="E516" i="18"/>
  <c r="I516" i="18"/>
  <c r="M516" i="18"/>
  <c r="Q516" i="18"/>
  <c r="U516" i="18"/>
  <c r="Y516" i="18"/>
  <c r="F512" i="18"/>
  <c r="J512" i="18"/>
  <c r="N512" i="18"/>
  <c r="R512" i="18"/>
  <c r="V512" i="18"/>
  <c r="Z512" i="18"/>
  <c r="G512" i="18"/>
  <c r="K512" i="18"/>
  <c r="O512" i="18"/>
  <c r="S512" i="18"/>
  <c r="W512" i="18"/>
  <c r="AA512" i="18"/>
  <c r="H512" i="18"/>
  <c r="L512" i="18"/>
  <c r="P512" i="18"/>
  <c r="T512" i="18"/>
  <c r="X512" i="18"/>
  <c r="AB512" i="18"/>
  <c r="E512" i="18"/>
  <c r="I512" i="18"/>
  <c r="M512" i="18"/>
  <c r="Q512" i="18"/>
  <c r="U512" i="18"/>
  <c r="Y512" i="18"/>
  <c r="F508" i="18"/>
  <c r="J508" i="18"/>
  <c r="N508" i="18"/>
  <c r="R508" i="18"/>
  <c r="V508" i="18"/>
  <c r="Z508" i="18"/>
  <c r="G508" i="18"/>
  <c r="K508" i="18"/>
  <c r="O508" i="18"/>
  <c r="S508" i="18"/>
  <c r="W508" i="18"/>
  <c r="AA508" i="18"/>
  <c r="H508" i="18"/>
  <c r="L508" i="18"/>
  <c r="P508" i="18"/>
  <c r="T508" i="18"/>
  <c r="X508" i="18"/>
  <c r="AB508" i="18"/>
  <c r="E508" i="18"/>
  <c r="I508" i="18"/>
  <c r="M508" i="18"/>
  <c r="Q508" i="18"/>
  <c r="U508" i="18"/>
  <c r="Y508" i="18"/>
  <c r="F504" i="18"/>
  <c r="J504" i="18"/>
  <c r="N504" i="18"/>
  <c r="R504" i="18"/>
  <c r="V504" i="18"/>
  <c r="Z504" i="18"/>
  <c r="G504" i="18"/>
  <c r="K504" i="18"/>
  <c r="O504" i="18"/>
  <c r="S504" i="18"/>
  <c r="W504" i="18"/>
  <c r="AA504" i="18"/>
  <c r="H504" i="18"/>
  <c r="L504" i="18"/>
  <c r="P504" i="18"/>
  <c r="T504" i="18"/>
  <c r="X504" i="18"/>
  <c r="AB504" i="18"/>
  <c r="E504" i="18"/>
  <c r="I504" i="18"/>
  <c r="M504" i="18"/>
  <c r="Q504" i="18"/>
  <c r="U504" i="18"/>
  <c r="Y504" i="18"/>
  <c r="F500" i="18"/>
  <c r="J500" i="18"/>
  <c r="N500" i="18"/>
  <c r="R500" i="18"/>
  <c r="V500" i="18"/>
  <c r="Z500" i="18"/>
  <c r="G500" i="18"/>
  <c r="K500" i="18"/>
  <c r="O500" i="18"/>
  <c r="S500" i="18"/>
  <c r="W500" i="18"/>
  <c r="AA500" i="18"/>
  <c r="H500" i="18"/>
  <c r="L500" i="18"/>
  <c r="P500" i="18"/>
  <c r="T500" i="18"/>
  <c r="X500" i="18"/>
  <c r="AB500" i="18"/>
  <c r="E500" i="18"/>
  <c r="I500" i="18"/>
  <c r="M500" i="18"/>
  <c r="Q500" i="18"/>
  <c r="U500" i="18"/>
  <c r="Y500" i="18"/>
  <c r="F496" i="18"/>
  <c r="J496" i="18"/>
  <c r="N496" i="18"/>
  <c r="R496" i="18"/>
  <c r="V496" i="18"/>
  <c r="Z496" i="18"/>
  <c r="G496" i="18"/>
  <c r="K496" i="18"/>
  <c r="O496" i="18"/>
  <c r="S496" i="18"/>
  <c r="W496" i="18"/>
  <c r="AA496" i="18"/>
  <c r="H496" i="18"/>
  <c r="L496" i="18"/>
  <c r="P496" i="18"/>
  <c r="T496" i="18"/>
  <c r="X496" i="18"/>
  <c r="AB496" i="18"/>
  <c r="E496" i="18"/>
  <c r="I496" i="18"/>
  <c r="M496" i="18"/>
  <c r="Q496" i="18"/>
  <c r="U496" i="18"/>
  <c r="Y496" i="18"/>
  <c r="F492" i="18"/>
  <c r="J492" i="18"/>
  <c r="N492" i="18"/>
  <c r="R492" i="18"/>
  <c r="V492" i="18"/>
  <c r="Z492" i="18"/>
  <c r="G492" i="18"/>
  <c r="K492" i="18"/>
  <c r="O492" i="18"/>
  <c r="S492" i="18"/>
  <c r="W492" i="18"/>
  <c r="AA492" i="18"/>
  <c r="H492" i="18"/>
  <c r="L492" i="18"/>
  <c r="P492" i="18"/>
  <c r="T492" i="18"/>
  <c r="X492" i="18"/>
  <c r="AB492" i="18"/>
  <c r="E492" i="18"/>
  <c r="I492" i="18"/>
  <c r="M492" i="18"/>
  <c r="Q492" i="18"/>
  <c r="U492" i="18"/>
  <c r="Y492" i="18"/>
  <c r="F488" i="18"/>
  <c r="J488" i="18"/>
  <c r="N488" i="18"/>
  <c r="R488" i="18"/>
  <c r="V488" i="18"/>
  <c r="Z488" i="18"/>
  <c r="G488" i="18"/>
  <c r="K488" i="18"/>
  <c r="O488" i="18"/>
  <c r="S488" i="18"/>
  <c r="W488" i="18"/>
  <c r="AA488" i="18"/>
  <c r="H488" i="18"/>
  <c r="P488" i="18"/>
  <c r="X488" i="18"/>
  <c r="I488" i="18"/>
  <c r="Q488" i="18"/>
  <c r="Y488" i="18"/>
  <c r="L488" i="18"/>
  <c r="T488" i="18"/>
  <c r="AB488" i="18"/>
  <c r="E488" i="18"/>
  <c r="M488" i="18"/>
  <c r="U488" i="18"/>
  <c r="F484" i="18"/>
  <c r="J484" i="18"/>
  <c r="N484" i="18"/>
  <c r="R484" i="18"/>
  <c r="V484" i="18"/>
  <c r="Z484" i="18"/>
  <c r="G484" i="18"/>
  <c r="K484" i="18"/>
  <c r="O484" i="18"/>
  <c r="S484" i="18"/>
  <c r="W484" i="18"/>
  <c r="AA484" i="18"/>
  <c r="H484" i="18"/>
  <c r="P484" i="18"/>
  <c r="X484" i="18"/>
  <c r="I484" i="18"/>
  <c r="Q484" i="18"/>
  <c r="Y484" i="18"/>
  <c r="L484" i="18"/>
  <c r="T484" i="18"/>
  <c r="AB484" i="18"/>
  <c r="E484" i="18"/>
  <c r="M484" i="18"/>
  <c r="U484" i="18"/>
  <c r="H480" i="18"/>
  <c r="L480" i="18"/>
  <c r="P480" i="18"/>
  <c r="T480" i="18"/>
  <c r="X480" i="18"/>
  <c r="AB480" i="18"/>
  <c r="E480" i="18"/>
  <c r="I480" i="18"/>
  <c r="M480" i="18"/>
  <c r="Q480" i="18"/>
  <c r="U480" i="18"/>
  <c r="Y480" i="18"/>
  <c r="F480" i="18"/>
  <c r="J480" i="18"/>
  <c r="N480" i="18"/>
  <c r="R480" i="18"/>
  <c r="V480" i="18"/>
  <c r="Z480" i="18"/>
  <c r="G480" i="18"/>
  <c r="K480" i="18"/>
  <c r="O480" i="18"/>
  <c r="S480" i="18"/>
  <c r="W480" i="18"/>
  <c r="AA480" i="18"/>
  <c r="H476" i="18"/>
  <c r="L476" i="18"/>
  <c r="P476" i="18"/>
  <c r="T476" i="18"/>
  <c r="X476" i="18"/>
  <c r="AB476" i="18"/>
  <c r="E476" i="18"/>
  <c r="I476" i="18"/>
  <c r="M476" i="18"/>
  <c r="Q476" i="18"/>
  <c r="U476" i="18"/>
  <c r="Y476" i="18"/>
  <c r="F476" i="18"/>
  <c r="J476" i="18"/>
  <c r="N476" i="18"/>
  <c r="R476" i="18"/>
  <c r="V476" i="18"/>
  <c r="Z476" i="18"/>
  <c r="G476" i="18"/>
  <c r="K476" i="18"/>
  <c r="O476" i="18"/>
  <c r="S476" i="18"/>
  <c r="W476" i="18"/>
  <c r="AA476" i="18"/>
  <c r="H472" i="18"/>
  <c r="L472" i="18"/>
  <c r="P472" i="18"/>
  <c r="T472" i="18"/>
  <c r="X472" i="18"/>
  <c r="AB472" i="18"/>
  <c r="E472" i="18"/>
  <c r="I472" i="18"/>
  <c r="M472" i="18"/>
  <c r="Q472" i="18"/>
  <c r="U472" i="18"/>
  <c r="Y472" i="18"/>
  <c r="F472" i="18"/>
  <c r="J472" i="18"/>
  <c r="N472" i="18"/>
  <c r="R472" i="18"/>
  <c r="V472" i="18"/>
  <c r="Z472" i="18"/>
  <c r="G472" i="18"/>
  <c r="K472" i="18"/>
  <c r="O472" i="18"/>
  <c r="S472" i="18"/>
  <c r="W472" i="18"/>
  <c r="AA472" i="18"/>
  <c r="H468" i="18"/>
  <c r="L468" i="18"/>
  <c r="P468" i="18"/>
  <c r="T468" i="18"/>
  <c r="X468" i="18"/>
  <c r="AB468" i="18"/>
  <c r="E468" i="18"/>
  <c r="I468" i="18"/>
  <c r="M468" i="18"/>
  <c r="Q468" i="18"/>
  <c r="U468" i="18"/>
  <c r="Y468" i="18"/>
  <c r="F468" i="18"/>
  <c r="J468" i="18"/>
  <c r="N468" i="18"/>
  <c r="R468" i="18"/>
  <c r="V468" i="18"/>
  <c r="Z468" i="18"/>
  <c r="G468" i="18"/>
  <c r="K468" i="18"/>
  <c r="O468" i="18"/>
  <c r="S468" i="18"/>
  <c r="W468" i="18"/>
  <c r="AA468" i="18"/>
  <c r="H464" i="18"/>
  <c r="L464" i="18"/>
  <c r="P464" i="18"/>
  <c r="T464" i="18"/>
  <c r="X464" i="18"/>
  <c r="AB464" i="18"/>
  <c r="E464" i="18"/>
  <c r="I464" i="18"/>
  <c r="M464" i="18"/>
  <c r="Q464" i="18"/>
  <c r="U464" i="18"/>
  <c r="Y464" i="18"/>
  <c r="F464" i="18"/>
  <c r="J464" i="18"/>
  <c r="N464" i="18"/>
  <c r="R464" i="18"/>
  <c r="V464" i="18"/>
  <c r="Z464" i="18"/>
  <c r="G464" i="18"/>
  <c r="K464" i="18"/>
  <c r="O464" i="18"/>
  <c r="S464" i="18"/>
  <c r="W464" i="18"/>
  <c r="AA464" i="18"/>
  <c r="H460" i="18"/>
  <c r="L460" i="18"/>
  <c r="P460" i="18"/>
  <c r="T460" i="18"/>
  <c r="X460" i="18"/>
  <c r="AB460" i="18"/>
  <c r="E460" i="18"/>
  <c r="I460" i="18"/>
  <c r="M460" i="18"/>
  <c r="Q460" i="18"/>
  <c r="U460" i="18"/>
  <c r="Y460" i="18"/>
  <c r="F460" i="18"/>
  <c r="J460" i="18"/>
  <c r="N460" i="18"/>
  <c r="R460" i="18"/>
  <c r="V460" i="18"/>
  <c r="Z460" i="18"/>
  <c r="G460" i="18"/>
  <c r="K460" i="18"/>
  <c r="O460" i="18"/>
  <c r="S460" i="18"/>
  <c r="W460" i="18"/>
  <c r="AA460" i="18"/>
  <c r="H456" i="18"/>
  <c r="L456" i="18"/>
  <c r="P456" i="18"/>
  <c r="T456" i="18"/>
  <c r="X456" i="18"/>
  <c r="AB456" i="18"/>
  <c r="E456" i="18"/>
  <c r="I456" i="18"/>
  <c r="M456" i="18"/>
  <c r="Q456" i="18"/>
  <c r="U456" i="18"/>
  <c r="Y456" i="18"/>
  <c r="F456" i="18"/>
  <c r="J456" i="18"/>
  <c r="N456" i="18"/>
  <c r="R456" i="18"/>
  <c r="V456" i="18"/>
  <c r="Z456" i="18"/>
  <c r="G456" i="18"/>
  <c r="K456" i="18"/>
  <c r="O456" i="18"/>
  <c r="S456" i="18"/>
  <c r="W456" i="18"/>
  <c r="AA456" i="18"/>
  <c r="H452" i="18"/>
  <c r="L452" i="18"/>
  <c r="P452" i="18"/>
  <c r="T452" i="18"/>
  <c r="X452" i="18"/>
  <c r="AB452" i="18"/>
  <c r="E452" i="18"/>
  <c r="I452" i="18"/>
  <c r="M452" i="18"/>
  <c r="Q452" i="18"/>
  <c r="U452" i="18"/>
  <c r="Y452" i="18"/>
  <c r="F452" i="18"/>
  <c r="J452" i="18"/>
  <c r="N452" i="18"/>
  <c r="R452" i="18"/>
  <c r="V452" i="18"/>
  <c r="Z452" i="18"/>
  <c r="G452" i="18"/>
  <c r="K452" i="18"/>
  <c r="O452" i="18"/>
  <c r="S452" i="18"/>
  <c r="W452" i="18"/>
  <c r="AA452" i="18"/>
  <c r="H448" i="18"/>
  <c r="L448" i="18"/>
  <c r="P448" i="18"/>
  <c r="T448" i="18"/>
  <c r="X448" i="18"/>
  <c r="AB448" i="18"/>
  <c r="E448" i="18"/>
  <c r="I448" i="18"/>
  <c r="M448" i="18"/>
  <c r="Q448" i="18"/>
  <c r="U448" i="18"/>
  <c r="Y448" i="18"/>
  <c r="F448" i="18"/>
  <c r="J448" i="18"/>
  <c r="N448" i="18"/>
  <c r="R448" i="18"/>
  <c r="V448" i="18"/>
  <c r="Z448" i="18"/>
  <c r="G448" i="18"/>
  <c r="K448" i="18"/>
  <c r="O448" i="18"/>
  <c r="S448" i="18"/>
  <c r="W448" i="18"/>
  <c r="AA448" i="18"/>
  <c r="H444" i="18"/>
  <c r="L444" i="18"/>
  <c r="P444" i="18"/>
  <c r="T444" i="18"/>
  <c r="X444" i="18"/>
  <c r="AB444" i="18"/>
  <c r="E444" i="18"/>
  <c r="I444" i="18"/>
  <c r="M444" i="18"/>
  <c r="Q444" i="18"/>
  <c r="U444" i="18"/>
  <c r="Y444" i="18"/>
  <c r="F444" i="18"/>
  <c r="J444" i="18"/>
  <c r="N444" i="18"/>
  <c r="R444" i="18"/>
  <c r="V444" i="18"/>
  <c r="Z444" i="18"/>
  <c r="G444" i="18"/>
  <c r="K444" i="18"/>
  <c r="O444" i="18"/>
  <c r="S444" i="18"/>
  <c r="W444" i="18"/>
  <c r="AA444" i="18"/>
  <c r="H440" i="18"/>
  <c r="L440" i="18"/>
  <c r="P440" i="18"/>
  <c r="T440" i="18"/>
  <c r="X440" i="18"/>
  <c r="AB440" i="18"/>
  <c r="E440" i="18"/>
  <c r="I440" i="18"/>
  <c r="M440" i="18"/>
  <c r="Q440" i="18"/>
  <c r="U440" i="18"/>
  <c r="Y440" i="18"/>
  <c r="F440" i="18"/>
  <c r="J440" i="18"/>
  <c r="N440" i="18"/>
  <c r="R440" i="18"/>
  <c r="V440" i="18"/>
  <c r="Z440" i="18"/>
  <c r="G440" i="18"/>
  <c r="K440" i="18"/>
  <c r="O440" i="18"/>
  <c r="S440" i="18"/>
  <c r="W440" i="18"/>
  <c r="AA440" i="18"/>
  <c r="H436" i="18"/>
  <c r="L436" i="18"/>
  <c r="P436" i="18"/>
  <c r="T436" i="18"/>
  <c r="X436" i="18"/>
  <c r="AB436" i="18"/>
  <c r="E436" i="18"/>
  <c r="I436" i="18"/>
  <c r="M436" i="18"/>
  <c r="Q436" i="18"/>
  <c r="U436" i="18"/>
  <c r="Y436" i="18"/>
  <c r="F436" i="18"/>
  <c r="J436" i="18"/>
  <c r="N436" i="18"/>
  <c r="R436" i="18"/>
  <c r="V436" i="18"/>
  <c r="Z436" i="18"/>
  <c r="G436" i="18"/>
  <c r="K436" i="18"/>
  <c r="O436" i="18"/>
  <c r="S436" i="18"/>
  <c r="W436" i="18"/>
  <c r="AA436" i="18"/>
  <c r="H432" i="18"/>
  <c r="L432" i="18"/>
  <c r="P432" i="18"/>
  <c r="T432" i="18"/>
  <c r="X432" i="18"/>
  <c r="AB432" i="18"/>
  <c r="E432" i="18"/>
  <c r="I432" i="18"/>
  <c r="M432" i="18"/>
  <c r="Q432" i="18"/>
  <c r="U432" i="18"/>
  <c r="Y432" i="18"/>
  <c r="F432" i="18"/>
  <c r="J432" i="18"/>
  <c r="N432" i="18"/>
  <c r="R432" i="18"/>
  <c r="V432" i="18"/>
  <c r="Z432" i="18"/>
  <c r="G432" i="18"/>
  <c r="K432" i="18"/>
  <c r="O432" i="18"/>
  <c r="S432" i="18"/>
  <c r="W432" i="18"/>
  <c r="AA432" i="18"/>
  <c r="H428" i="18"/>
  <c r="L428" i="18"/>
  <c r="P428" i="18"/>
  <c r="T428" i="18"/>
  <c r="X428" i="18"/>
  <c r="AB428" i="18"/>
  <c r="E428" i="18"/>
  <c r="I428" i="18"/>
  <c r="M428" i="18"/>
  <c r="Q428" i="18"/>
  <c r="U428" i="18"/>
  <c r="Y428" i="18"/>
  <c r="F428" i="18"/>
  <c r="J428" i="18"/>
  <c r="N428" i="18"/>
  <c r="R428" i="18"/>
  <c r="V428" i="18"/>
  <c r="Z428" i="18"/>
  <c r="G428" i="18"/>
  <c r="K428" i="18"/>
  <c r="O428" i="18"/>
  <c r="S428" i="18"/>
  <c r="W428" i="18"/>
  <c r="AA428" i="18"/>
  <c r="H424" i="18"/>
  <c r="L424" i="18"/>
  <c r="P424" i="18"/>
  <c r="T424" i="18"/>
  <c r="X424" i="18"/>
  <c r="AB424" i="18"/>
  <c r="E424" i="18"/>
  <c r="I424" i="18"/>
  <c r="M424" i="18"/>
  <c r="Q424" i="18"/>
  <c r="U424" i="18"/>
  <c r="Y424" i="18"/>
  <c r="F424" i="18"/>
  <c r="J424" i="18"/>
  <c r="N424" i="18"/>
  <c r="R424" i="18"/>
  <c r="V424" i="18"/>
  <c r="Z424" i="18"/>
  <c r="G424" i="18"/>
  <c r="K424" i="18"/>
  <c r="O424" i="18"/>
  <c r="S424" i="18"/>
  <c r="W424" i="18"/>
  <c r="AA424" i="18"/>
  <c r="H420" i="18"/>
  <c r="L420" i="18"/>
  <c r="P420" i="18"/>
  <c r="T420" i="18"/>
  <c r="X420" i="18"/>
  <c r="AB420" i="18"/>
  <c r="E420" i="18"/>
  <c r="I420" i="18"/>
  <c r="M420" i="18"/>
  <c r="Q420" i="18"/>
  <c r="U420" i="18"/>
  <c r="Y420" i="18"/>
  <c r="F420" i="18"/>
  <c r="J420" i="18"/>
  <c r="N420" i="18"/>
  <c r="R420" i="18"/>
  <c r="V420" i="18"/>
  <c r="Z420" i="18"/>
  <c r="G420" i="18"/>
  <c r="K420" i="18"/>
  <c r="O420" i="18"/>
  <c r="S420" i="18"/>
  <c r="W420" i="18"/>
  <c r="AA420" i="18"/>
  <c r="H416" i="18"/>
  <c r="L416" i="18"/>
  <c r="P416" i="18"/>
  <c r="T416" i="18"/>
  <c r="X416" i="18"/>
  <c r="AB416" i="18"/>
  <c r="E416" i="18"/>
  <c r="I416" i="18"/>
  <c r="M416" i="18"/>
  <c r="Q416" i="18"/>
  <c r="U416" i="18"/>
  <c r="Y416" i="18"/>
  <c r="F416" i="18"/>
  <c r="J416" i="18"/>
  <c r="N416" i="18"/>
  <c r="R416" i="18"/>
  <c r="V416" i="18"/>
  <c r="Z416" i="18"/>
  <c r="G416" i="18"/>
  <c r="K416" i="18"/>
  <c r="O416" i="18"/>
  <c r="S416" i="18"/>
  <c r="W416" i="18"/>
  <c r="AA416" i="18"/>
  <c r="H412" i="18"/>
  <c r="L412" i="18"/>
  <c r="P412" i="18"/>
  <c r="T412" i="18"/>
  <c r="X412" i="18"/>
  <c r="AB412" i="18"/>
  <c r="E412" i="18"/>
  <c r="I412" i="18"/>
  <c r="M412" i="18"/>
  <c r="Q412" i="18"/>
  <c r="U412" i="18"/>
  <c r="Y412" i="18"/>
  <c r="F412" i="18"/>
  <c r="J412" i="18"/>
  <c r="N412" i="18"/>
  <c r="R412" i="18"/>
  <c r="V412" i="18"/>
  <c r="Z412" i="18"/>
  <c r="G412" i="18"/>
  <c r="K412" i="18"/>
  <c r="O412" i="18"/>
  <c r="S412" i="18"/>
  <c r="W412" i="18"/>
  <c r="AA412" i="18"/>
  <c r="H408" i="18"/>
  <c r="L408" i="18"/>
  <c r="P408" i="18"/>
  <c r="T408" i="18"/>
  <c r="X408" i="18"/>
  <c r="AB408" i="18"/>
  <c r="E408" i="18"/>
  <c r="I408" i="18"/>
  <c r="M408" i="18"/>
  <c r="Q408" i="18"/>
  <c r="U408" i="18"/>
  <c r="Y408" i="18"/>
  <c r="F408" i="18"/>
  <c r="J408" i="18"/>
  <c r="N408" i="18"/>
  <c r="R408" i="18"/>
  <c r="V408" i="18"/>
  <c r="Z408" i="18"/>
  <c r="G408" i="18"/>
  <c r="K408" i="18"/>
  <c r="O408" i="18"/>
  <c r="S408" i="18"/>
  <c r="W408" i="18"/>
  <c r="AA408" i="18"/>
  <c r="H404" i="18"/>
  <c r="L404" i="18"/>
  <c r="P404" i="18"/>
  <c r="T404" i="18"/>
  <c r="X404" i="18"/>
  <c r="AB404" i="18"/>
  <c r="E404" i="18"/>
  <c r="I404" i="18"/>
  <c r="M404" i="18"/>
  <c r="Q404" i="18"/>
  <c r="U404" i="18"/>
  <c r="Y404" i="18"/>
  <c r="F404" i="18"/>
  <c r="J404" i="18"/>
  <c r="N404" i="18"/>
  <c r="R404" i="18"/>
  <c r="V404" i="18"/>
  <c r="Z404" i="18"/>
  <c r="G404" i="18"/>
  <c r="K404" i="18"/>
  <c r="O404" i="18"/>
  <c r="S404" i="18"/>
  <c r="W404" i="18"/>
  <c r="AA404" i="18"/>
  <c r="H400" i="18"/>
  <c r="L400" i="18"/>
  <c r="P400" i="18"/>
  <c r="T400" i="18"/>
  <c r="X400" i="18"/>
  <c r="AB400" i="18"/>
  <c r="E400" i="18"/>
  <c r="I400" i="18"/>
  <c r="M400" i="18"/>
  <c r="Q400" i="18"/>
  <c r="U400" i="18"/>
  <c r="Y400" i="18"/>
  <c r="F400" i="18"/>
  <c r="J400" i="18"/>
  <c r="N400" i="18"/>
  <c r="R400" i="18"/>
  <c r="V400" i="18"/>
  <c r="Z400" i="18"/>
  <c r="G400" i="18"/>
  <c r="K400" i="18"/>
  <c r="O400" i="18"/>
  <c r="S400" i="18"/>
  <c r="W400" i="18"/>
  <c r="AA400" i="18"/>
  <c r="H396" i="18"/>
  <c r="L396" i="18"/>
  <c r="P396" i="18"/>
  <c r="T396" i="18"/>
  <c r="X396" i="18"/>
  <c r="AB396" i="18"/>
  <c r="E396" i="18"/>
  <c r="I396" i="18"/>
  <c r="M396" i="18"/>
  <c r="Q396" i="18"/>
  <c r="U396" i="18"/>
  <c r="Y396" i="18"/>
  <c r="F396" i="18"/>
  <c r="J396" i="18"/>
  <c r="N396" i="18"/>
  <c r="R396" i="18"/>
  <c r="V396" i="18"/>
  <c r="Z396" i="18"/>
  <c r="G396" i="18"/>
  <c r="K396" i="18"/>
  <c r="O396" i="18"/>
  <c r="S396" i="18"/>
  <c r="W396" i="18"/>
  <c r="AA396" i="18"/>
  <c r="H392" i="18"/>
  <c r="L392" i="18"/>
  <c r="P392" i="18"/>
  <c r="T392" i="18"/>
  <c r="X392" i="18"/>
  <c r="AB392" i="18"/>
  <c r="E392" i="18"/>
  <c r="I392" i="18"/>
  <c r="M392" i="18"/>
  <c r="Q392" i="18"/>
  <c r="U392" i="18"/>
  <c r="Y392" i="18"/>
  <c r="F392" i="18"/>
  <c r="J392" i="18"/>
  <c r="N392" i="18"/>
  <c r="R392" i="18"/>
  <c r="V392" i="18"/>
  <c r="Z392" i="18"/>
  <c r="G392" i="18"/>
  <c r="K392" i="18"/>
  <c r="O392" i="18"/>
  <c r="S392" i="18"/>
  <c r="W392" i="18"/>
  <c r="AA392" i="18"/>
  <c r="H388" i="18"/>
  <c r="L388" i="18"/>
  <c r="P388" i="18"/>
  <c r="T388" i="18"/>
  <c r="X388" i="18"/>
  <c r="AB388" i="18"/>
  <c r="E388" i="18"/>
  <c r="I388" i="18"/>
  <c r="M388" i="18"/>
  <c r="Q388" i="18"/>
  <c r="U388" i="18"/>
  <c r="Y388" i="18"/>
  <c r="F388" i="18"/>
  <c r="J388" i="18"/>
  <c r="N388" i="18"/>
  <c r="R388" i="18"/>
  <c r="V388" i="18"/>
  <c r="Z388" i="18"/>
  <c r="G388" i="18"/>
  <c r="K388" i="18"/>
  <c r="O388" i="18"/>
  <c r="S388" i="18"/>
  <c r="W388" i="18"/>
  <c r="AA388" i="18"/>
  <c r="H384" i="18"/>
  <c r="L384" i="18"/>
  <c r="P384" i="18"/>
  <c r="T384" i="18"/>
  <c r="X384" i="18"/>
  <c r="AB384" i="18"/>
  <c r="E384" i="18"/>
  <c r="I384" i="18"/>
  <c r="M384" i="18"/>
  <c r="Q384" i="18"/>
  <c r="U384" i="18"/>
  <c r="Y384" i="18"/>
  <c r="F384" i="18"/>
  <c r="J384" i="18"/>
  <c r="N384" i="18"/>
  <c r="R384" i="18"/>
  <c r="V384" i="18"/>
  <c r="Z384" i="18"/>
  <c r="G384" i="18"/>
  <c r="K384" i="18"/>
  <c r="O384" i="18"/>
  <c r="S384" i="18"/>
  <c r="W384" i="18"/>
  <c r="AA384" i="18"/>
  <c r="E380" i="18"/>
  <c r="I380" i="18"/>
  <c r="M380" i="18"/>
  <c r="Q380" i="18"/>
  <c r="U380" i="18"/>
  <c r="Y380" i="18"/>
  <c r="F380" i="18"/>
  <c r="J380" i="18"/>
  <c r="N380" i="18"/>
  <c r="R380" i="18"/>
  <c r="V380" i="18"/>
  <c r="Z380" i="18"/>
  <c r="H380" i="18"/>
  <c r="P380" i="18"/>
  <c r="X380" i="18"/>
  <c r="K380" i="18"/>
  <c r="S380" i="18"/>
  <c r="AA380" i="18"/>
  <c r="L380" i="18"/>
  <c r="T380" i="18"/>
  <c r="AB380" i="18"/>
  <c r="G380" i="18"/>
  <c r="O380" i="18"/>
  <c r="W380" i="18"/>
  <c r="H376" i="18"/>
  <c r="E376" i="18"/>
  <c r="I376" i="18"/>
  <c r="M376" i="18"/>
  <c r="Q376" i="18"/>
  <c r="U376" i="18"/>
  <c r="Y376" i="18"/>
  <c r="F376" i="18"/>
  <c r="J376" i="18"/>
  <c r="N376" i="18"/>
  <c r="R376" i="18"/>
  <c r="V376" i="18"/>
  <c r="Z376" i="18"/>
  <c r="G376" i="18"/>
  <c r="P376" i="18"/>
  <c r="X376" i="18"/>
  <c r="K376" i="18"/>
  <c r="S376" i="18"/>
  <c r="AA376" i="18"/>
  <c r="L376" i="18"/>
  <c r="T376" i="18"/>
  <c r="AB376" i="18"/>
  <c r="O376" i="18"/>
  <c r="W376" i="18"/>
  <c r="H372" i="18"/>
  <c r="L372" i="18"/>
  <c r="P372" i="18"/>
  <c r="T372" i="18"/>
  <c r="X372" i="18"/>
  <c r="AB372" i="18"/>
  <c r="E372" i="18"/>
  <c r="I372" i="18"/>
  <c r="M372" i="18"/>
  <c r="Q372" i="18"/>
  <c r="U372" i="18"/>
  <c r="Y372" i="18"/>
  <c r="F372" i="18"/>
  <c r="J372" i="18"/>
  <c r="N372" i="18"/>
  <c r="R372" i="18"/>
  <c r="V372" i="18"/>
  <c r="Z372" i="18"/>
  <c r="G372" i="18"/>
  <c r="W372" i="18"/>
  <c r="K372" i="18"/>
  <c r="AA372" i="18"/>
  <c r="O372" i="18"/>
  <c r="S372" i="18"/>
  <c r="H368" i="18"/>
  <c r="L368" i="18"/>
  <c r="P368" i="18"/>
  <c r="T368" i="18"/>
  <c r="X368" i="18"/>
  <c r="AB368" i="18"/>
  <c r="E368" i="18"/>
  <c r="I368" i="18"/>
  <c r="M368" i="18"/>
  <c r="Q368" i="18"/>
  <c r="U368" i="18"/>
  <c r="Y368" i="18"/>
  <c r="F368" i="18"/>
  <c r="J368" i="18"/>
  <c r="N368" i="18"/>
  <c r="R368" i="18"/>
  <c r="V368" i="18"/>
  <c r="Z368" i="18"/>
  <c r="G368" i="18"/>
  <c r="W368" i="18"/>
  <c r="K368" i="18"/>
  <c r="AA368" i="18"/>
  <c r="O368" i="18"/>
  <c r="S368" i="18"/>
  <c r="H364" i="18"/>
  <c r="L364" i="18"/>
  <c r="P364" i="18"/>
  <c r="T364" i="18"/>
  <c r="X364" i="18"/>
  <c r="AB364" i="18"/>
  <c r="E364" i="18"/>
  <c r="I364" i="18"/>
  <c r="M364" i="18"/>
  <c r="Q364" i="18"/>
  <c r="U364" i="18"/>
  <c r="Y364" i="18"/>
  <c r="F364" i="18"/>
  <c r="J364" i="18"/>
  <c r="N364" i="18"/>
  <c r="R364" i="18"/>
  <c r="V364" i="18"/>
  <c r="Z364" i="18"/>
  <c r="G364" i="18"/>
  <c r="W364" i="18"/>
  <c r="K364" i="18"/>
  <c r="AA364" i="18"/>
  <c r="O364" i="18"/>
  <c r="S364" i="18"/>
  <c r="H360" i="18"/>
  <c r="L360" i="18"/>
  <c r="P360" i="18"/>
  <c r="T360" i="18"/>
  <c r="X360" i="18"/>
  <c r="AB360" i="18"/>
  <c r="E360" i="18"/>
  <c r="I360" i="18"/>
  <c r="M360" i="18"/>
  <c r="Q360" i="18"/>
  <c r="U360" i="18"/>
  <c r="Y360" i="18"/>
  <c r="F360" i="18"/>
  <c r="J360" i="18"/>
  <c r="N360" i="18"/>
  <c r="R360" i="18"/>
  <c r="V360" i="18"/>
  <c r="Z360" i="18"/>
  <c r="G360" i="18"/>
  <c r="W360" i="18"/>
  <c r="K360" i="18"/>
  <c r="AA360" i="18"/>
  <c r="O360" i="18"/>
  <c r="S360" i="18"/>
  <c r="H356" i="18"/>
  <c r="L356" i="18"/>
  <c r="P356" i="18"/>
  <c r="T356" i="18"/>
  <c r="X356" i="18"/>
  <c r="AB356" i="18"/>
  <c r="E356" i="18"/>
  <c r="I356" i="18"/>
  <c r="M356" i="18"/>
  <c r="Q356" i="18"/>
  <c r="U356" i="18"/>
  <c r="Y356" i="18"/>
  <c r="F356" i="18"/>
  <c r="J356" i="18"/>
  <c r="N356" i="18"/>
  <c r="R356" i="18"/>
  <c r="V356" i="18"/>
  <c r="Z356" i="18"/>
  <c r="G356" i="18"/>
  <c r="K356" i="18"/>
  <c r="O356" i="18"/>
  <c r="S356" i="18"/>
  <c r="W356" i="18"/>
  <c r="AA356" i="18"/>
  <c r="H352" i="18"/>
  <c r="L352" i="18"/>
  <c r="P352" i="18"/>
  <c r="T352" i="18"/>
  <c r="X352" i="18"/>
  <c r="AB352" i="18"/>
  <c r="E352" i="18"/>
  <c r="I352" i="18"/>
  <c r="M352" i="18"/>
  <c r="Q352" i="18"/>
  <c r="U352" i="18"/>
  <c r="Y352" i="18"/>
  <c r="F352" i="18"/>
  <c r="J352" i="18"/>
  <c r="N352" i="18"/>
  <c r="R352" i="18"/>
  <c r="V352" i="18"/>
  <c r="Z352" i="18"/>
  <c r="G352" i="18"/>
  <c r="K352" i="18"/>
  <c r="O352" i="18"/>
  <c r="S352" i="18"/>
  <c r="W352" i="18"/>
  <c r="AA352" i="18"/>
  <c r="H348" i="18"/>
  <c r="L348" i="18"/>
  <c r="P348" i="18"/>
  <c r="T348" i="18"/>
  <c r="X348" i="18"/>
  <c r="AB348" i="18"/>
  <c r="E348" i="18"/>
  <c r="I348" i="18"/>
  <c r="M348" i="18"/>
  <c r="Q348" i="18"/>
  <c r="U348" i="18"/>
  <c r="Y348" i="18"/>
  <c r="F348" i="18"/>
  <c r="J348" i="18"/>
  <c r="N348" i="18"/>
  <c r="R348" i="18"/>
  <c r="V348" i="18"/>
  <c r="Z348" i="18"/>
  <c r="G348" i="18"/>
  <c r="K348" i="18"/>
  <c r="O348" i="18"/>
  <c r="S348" i="18"/>
  <c r="W348" i="18"/>
  <c r="AA348" i="18"/>
  <c r="H330" i="18"/>
  <c r="L330" i="18"/>
  <c r="P330" i="18"/>
  <c r="T330" i="18"/>
  <c r="X330" i="18"/>
  <c r="AB330" i="18"/>
  <c r="E330" i="18"/>
  <c r="I330" i="18"/>
  <c r="M330" i="18"/>
  <c r="Q330" i="18"/>
  <c r="U330" i="18"/>
  <c r="Y330" i="18"/>
  <c r="F330" i="18"/>
  <c r="J330" i="18"/>
  <c r="N330" i="18"/>
  <c r="R330" i="18"/>
  <c r="V330" i="18"/>
  <c r="Z330" i="18"/>
  <c r="G330" i="18"/>
  <c r="K330" i="18"/>
  <c r="O330" i="18"/>
  <c r="S330" i="18"/>
  <c r="W330" i="18"/>
  <c r="AA330" i="18"/>
  <c r="H310" i="18"/>
  <c r="L310" i="18"/>
  <c r="P310" i="18"/>
  <c r="T310" i="18"/>
  <c r="X310" i="18"/>
  <c r="AB310" i="18"/>
  <c r="E310" i="18"/>
  <c r="I310" i="18"/>
  <c r="M310" i="18"/>
  <c r="Q310" i="18"/>
  <c r="U310" i="18"/>
  <c r="Y310" i="18"/>
  <c r="F310" i="18"/>
  <c r="J310" i="18"/>
  <c r="N310" i="18"/>
  <c r="R310" i="18"/>
  <c r="V310" i="18"/>
  <c r="Z310" i="18"/>
  <c r="G310" i="18"/>
  <c r="K310" i="18"/>
  <c r="O310" i="18"/>
  <c r="S310" i="18"/>
  <c r="W310" i="18"/>
  <c r="AA310" i="18"/>
  <c r="F294" i="18"/>
  <c r="J294" i="18"/>
  <c r="N294" i="18"/>
  <c r="R294" i="18"/>
  <c r="V294" i="18"/>
  <c r="Z294" i="18"/>
  <c r="G294" i="18"/>
  <c r="K294" i="18"/>
  <c r="O294" i="18"/>
  <c r="S294" i="18"/>
  <c r="W294" i="18"/>
  <c r="AA294" i="18"/>
  <c r="H294" i="18"/>
  <c r="L294" i="18"/>
  <c r="P294" i="18"/>
  <c r="T294" i="18"/>
  <c r="X294" i="18"/>
  <c r="AB294" i="18"/>
  <c r="E294" i="18"/>
  <c r="I294" i="18"/>
  <c r="M294" i="18"/>
  <c r="Q294" i="18"/>
  <c r="U294" i="18"/>
  <c r="Y294" i="18"/>
  <c r="F282" i="18"/>
  <c r="J282" i="18"/>
  <c r="N282" i="18"/>
  <c r="R282" i="18"/>
  <c r="V282" i="18"/>
  <c r="Z282" i="18"/>
  <c r="G282" i="18"/>
  <c r="K282" i="18"/>
  <c r="O282" i="18"/>
  <c r="S282" i="18"/>
  <c r="W282" i="18"/>
  <c r="AA282" i="18"/>
  <c r="H282" i="18"/>
  <c r="L282" i="18"/>
  <c r="P282" i="18"/>
  <c r="T282" i="18"/>
  <c r="X282" i="18"/>
  <c r="AB282" i="18"/>
  <c r="E282" i="18"/>
  <c r="I282" i="18"/>
  <c r="M282" i="18"/>
  <c r="Q282" i="18"/>
  <c r="U282" i="18"/>
  <c r="Y282" i="18"/>
  <c r="F274" i="18"/>
  <c r="J274" i="18"/>
  <c r="N274" i="18"/>
  <c r="R274" i="18"/>
  <c r="V274" i="18"/>
  <c r="Z274" i="18"/>
  <c r="G274" i="18"/>
  <c r="K274" i="18"/>
  <c r="O274" i="18"/>
  <c r="S274" i="18"/>
  <c r="W274" i="18"/>
  <c r="AA274" i="18"/>
  <c r="H274" i="18"/>
  <c r="L274" i="18"/>
  <c r="P274" i="18"/>
  <c r="T274" i="18"/>
  <c r="X274" i="18"/>
  <c r="AB274" i="18"/>
  <c r="E274" i="18"/>
  <c r="I274" i="18"/>
  <c r="M274" i="18"/>
  <c r="Q274" i="18"/>
  <c r="U274" i="18"/>
  <c r="Y274" i="18"/>
  <c r="F270" i="18"/>
  <c r="J270" i="18"/>
  <c r="N270" i="18"/>
  <c r="R270" i="18"/>
  <c r="V270" i="18"/>
  <c r="Z270" i="18"/>
  <c r="G270" i="18"/>
  <c r="K270" i="18"/>
  <c r="O270" i="18"/>
  <c r="S270" i="18"/>
  <c r="W270" i="18"/>
  <c r="AA270" i="18"/>
  <c r="H270" i="18"/>
  <c r="L270" i="18"/>
  <c r="P270" i="18"/>
  <c r="T270" i="18"/>
  <c r="X270" i="18"/>
  <c r="AB270" i="18"/>
  <c r="E270" i="18"/>
  <c r="I270" i="18"/>
  <c r="M270" i="18"/>
  <c r="Q270" i="18"/>
  <c r="U270" i="18"/>
  <c r="Y270" i="18"/>
  <c r="F266" i="18"/>
  <c r="J266" i="18"/>
  <c r="N266" i="18"/>
  <c r="R266" i="18"/>
  <c r="V266" i="18"/>
  <c r="Z266" i="18"/>
  <c r="G266" i="18"/>
  <c r="K266" i="18"/>
  <c r="O266" i="18"/>
  <c r="S266" i="18"/>
  <c r="W266" i="18"/>
  <c r="AA266" i="18"/>
  <c r="H266" i="18"/>
  <c r="L266" i="18"/>
  <c r="P266" i="18"/>
  <c r="T266" i="18"/>
  <c r="X266" i="18"/>
  <c r="AB266" i="18"/>
  <c r="E266" i="18"/>
  <c r="I266" i="18"/>
  <c r="M266" i="18"/>
  <c r="Q266" i="18"/>
  <c r="U266" i="18"/>
  <c r="Y266" i="18"/>
  <c r="F262" i="18"/>
  <c r="J262" i="18"/>
  <c r="N262" i="18"/>
  <c r="R262" i="18"/>
  <c r="V262" i="18"/>
  <c r="Z262" i="18"/>
  <c r="G262" i="18"/>
  <c r="K262" i="18"/>
  <c r="O262" i="18"/>
  <c r="S262" i="18"/>
  <c r="W262" i="18"/>
  <c r="AA262" i="18"/>
  <c r="H262" i="18"/>
  <c r="L262" i="18"/>
  <c r="P262" i="18"/>
  <c r="T262" i="18"/>
  <c r="X262" i="18"/>
  <c r="AB262" i="18"/>
  <c r="E262" i="18"/>
  <c r="I262" i="18"/>
  <c r="M262" i="18"/>
  <c r="Q262" i="18"/>
  <c r="U262" i="18"/>
  <c r="Y262" i="18"/>
  <c r="F258" i="18"/>
  <c r="J258" i="18"/>
  <c r="N258" i="18"/>
  <c r="R258" i="18"/>
  <c r="V258" i="18"/>
  <c r="Z258" i="18"/>
  <c r="G258" i="18"/>
  <c r="K258" i="18"/>
  <c r="O258" i="18"/>
  <c r="S258" i="18"/>
  <c r="W258" i="18"/>
  <c r="AA258" i="18"/>
  <c r="H258" i="18"/>
  <c r="L258" i="18"/>
  <c r="P258" i="18"/>
  <c r="T258" i="18"/>
  <c r="X258" i="18"/>
  <c r="AB258" i="18"/>
  <c r="E258" i="18"/>
  <c r="I258" i="18"/>
  <c r="M258" i="18"/>
  <c r="Q258" i="18"/>
  <c r="U258" i="18"/>
  <c r="Y258" i="18"/>
  <c r="F254" i="18"/>
  <c r="J254" i="18"/>
  <c r="N254" i="18"/>
  <c r="R254" i="18"/>
  <c r="V254" i="18"/>
  <c r="Z254" i="18"/>
  <c r="G254" i="18"/>
  <c r="K254" i="18"/>
  <c r="O254" i="18"/>
  <c r="S254" i="18"/>
  <c r="W254" i="18"/>
  <c r="AA254" i="18"/>
  <c r="H254" i="18"/>
  <c r="L254" i="18"/>
  <c r="P254" i="18"/>
  <c r="T254" i="18"/>
  <c r="X254" i="18"/>
  <c r="AB254" i="18"/>
  <c r="E254" i="18"/>
  <c r="I254" i="18"/>
  <c r="M254" i="18"/>
  <c r="Q254" i="18"/>
  <c r="U254" i="18"/>
  <c r="Y254" i="18"/>
  <c r="F250" i="18"/>
  <c r="J250" i="18"/>
  <c r="N250" i="18"/>
  <c r="R250" i="18"/>
  <c r="V250" i="18"/>
  <c r="Z250" i="18"/>
  <c r="G250" i="18"/>
  <c r="K250" i="18"/>
  <c r="O250" i="18"/>
  <c r="S250" i="18"/>
  <c r="W250" i="18"/>
  <c r="AA250" i="18"/>
  <c r="H250" i="18"/>
  <c r="L250" i="18"/>
  <c r="P250" i="18"/>
  <c r="T250" i="18"/>
  <c r="X250" i="18"/>
  <c r="AB250" i="18"/>
  <c r="E250" i="18"/>
  <c r="I250" i="18"/>
  <c r="M250" i="18"/>
  <c r="Q250" i="18"/>
  <c r="U250" i="18"/>
  <c r="Y250" i="18"/>
  <c r="F246" i="18"/>
  <c r="J246" i="18"/>
  <c r="N246" i="18"/>
  <c r="R246" i="18"/>
  <c r="G246" i="18"/>
  <c r="K246" i="18"/>
  <c r="O246" i="18"/>
  <c r="I246" i="18"/>
  <c r="Q246" i="18"/>
  <c r="V246" i="18"/>
  <c r="Z246" i="18"/>
  <c r="L246" i="18"/>
  <c r="S246" i="18"/>
  <c r="W246" i="18"/>
  <c r="AA246" i="18"/>
  <c r="E246" i="18"/>
  <c r="M246" i="18"/>
  <c r="T246" i="18"/>
  <c r="X246" i="18"/>
  <c r="AB246" i="18"/>
  <c r="H246" i="18"/>
  <c r="P246" i="18"/>
  <c r="U246" i="18"/>
  <c r="Y246" i="18"/>
  <c r="F242" i="18"/>
  <c r="J242" i="18"/>
  <c r="N242" i="18"/>
  <c r="R242" i="18"/>
  <c r="V242" i="18"/>
  <c r="Z242" i="18"/>
  <c r="G242" i="18"/>
  <c r="K242" i="18"/>
  <c r="O242" i="18"/>
  <c r="S242" i="18"/>
  <c r="W242" i="18"/>
  <c r="AA242" i="18"/>
  <c r="I242" i="18"/>
  <c r="Q242" i="18"/>
  <c r="Y242" i="18"/>
  <c r="L242" i="18"/>
  <c r="T242" i="18"/>
  <c r="AB242" i="18"/>
  <c r="E242" i="18"/>
  <c r="M242" i="18"/>
  <c r="U242" i="18"/>
  <c r="H242" i="18"/>
  <c r="P242" i="18"/>
  <c r="X242" i="18"/>
  <c r="F238" i="18"/>
  <c r="J238" i="18"/>
  <c r="N238" i="18"/>
  <c r="R238" i="18"/>
  <c r="V238" i="18"/>
  <c r="Z238" i="18"/>
  <c r="G238" i="18"/>
  <c r="K238" i="18"/>
  <c r="O238" i="18"/>
  <c r="S238" i="18"/>
  <c r="W238" i="18"/>
  <c r="AA238" i="18"/>
  <c r="I238" i="18"/>
  <c r="Q238" i="18"/>
  <c r="Y238" i="18"/>
  <c r="L238" i="18"/>
  <c r="T238" i="18"/>
  <c r="AB238" i="18"/>
  <c r="E238" i="18"/>
  <c r="M238" i="18"/>
  <c r="U238" i="18"/>
  <c r="H238" i="18"/>
  <c r="P238" i="18"/>
  <c r="X238" i="18"/>
  <c r="E234" i="18"/>
  <c r="I234" i="18"/>
  <c r="M234" i="18"/>
  <c r="Q234" i="18"/>
  <c r="U234" i="18"/>
  <c r="Y234" i="18"/>
  <c r="F234" i="18"/>
  <c r="J234" i="18"/>
  <c r="N234" i="18"/>
  <c r="R234" i="18"/>
  <c r="V234" i="18"/>
  <c r="Z234" i="18"/>
  <c r="G234" i="18"/>
  <c r="K234" i="18"/>
  <c r="O234" i="18"/>
  <c r="S234" i="18"/>
  <c r="W234" i="18"/>
  <c r="AA234" i="18"/>
  <c r="H234" i="18"/>
  <c r="L234" i="18"/>
  <c r="P234" i="18"/>
  <c r="T234" i="18"/>
  <c r="X234" i="18"/>
  <c r="AB234" i="18"/>
  <c r="E230" i="18"/>
  <c r="I230" i="18"/>
  <c r="M230" i="18"/>
  <c r="Q230" i="18"/>
  <c r="U230" i="18"/>
  <c r="Y230" i="18"/>
  <c r="F230" i="18"/>
  <c r="J230" i="18"/>
  <c r="N230" i="18"/>
  <c r="R230" i="18"/>
  <c r="V230" i="18"/>
  <c r="Z230" i="18"/>
  <c r="G230" i="18"/>
  <c r="K230" i="18"/>
  <c r="O230" i="18"/>
  <c r="S230" i="18"/>
  <c r="W230" i="18"/>
  <c r="AA230" i="18"/>
  <c r="H230" i="18"/>
  <c r="L230" i="18"/>
  <c r="P230" i="18"/>
  <c r="T230" i="18"/>
  <c r="X230" i="18"/>
  <c r="AB230" i="18"/>
  <c r="E226" i="18"/>
  <c r="I226" i="18"/>
  <c r="M226" i="18"/>
  <c r="Q226" i="18"/>
  <c r="U226" i="18"/>
  <c r="Y226" i="18"/>
  <c r="F226" i="18"/>
  <c r="J226" i="18"/>
  <c r="N226" i="18"/>
  <c r="R226" i="18"/>
  <c r="V226" i="18"/>
  <c r="Z226" i="18"/>
  <c r="G226" i="18"/>
  <c r="K226" i="18"/>
  <c r="O226" i="18"/>
  <c r="S226" i="18"/>
  <c r="W226" i="18"/>
  <c r="AA226" i="18"/>
  <c r="H226" i="18"/>
  <c r="L226" i="18"/>
  <c r="P226" i="18"/>
  <c r="T226" i="18"/>
  <c r="X226" i="18"/>
  <c r="AB226" i="18"/>
  <c r="E222" i="18"/>
  <c r="I222" i="18"/>
  <c r="M222" i="18"/>
  <c r="Q222" i="18"/>
  <c r="U222" i="18"/>
  <c r="Y222" i="18"/>
  <c r="F222" i="18"/>
  <c r="J222" i="18"/>
  <c r="N222" i="18"/>
  <c r="R222" i="18"/>
  <c r="V222" i="18"/>
  <c r="Z222" i="18"/>
  <c r="G222" i="18"/>
  <c r="K222" i="18"/>
  <c r="O222" i="18"/>
  <c r="S222" i="18"/>
  <c r="W222" i="18"/>
  <c r="AA222" i="18"/>
  <c r="H222" i="18"/>
  <c r="L222" i="18"/>
  <c r="P222" i="18"/>
  <c r="T222" i="18"/>
  <c r="X222" i="18"/>
  <c r="AB222" i="18"/>
  <c r="E218" i="18"/>
  <c r="I218" i="18"/>
  <c r="M218" i="18"/>
  <c r="Q218" i="18"/>
  <c r="U218" i="18"/>
  <c r="Y218" i="18"/>
  <c r="F218" i="18"/>
  <c r="J218" i="18"/>
  <c r="N218" i="18"/>
  <c r="R218" i="18"/>
  <c r="V218" i="18"/>
  <c r="Z218" i="18"/>
  <c r="G218" i="18"/>
  <c r="K218" i="18"/>
  <c r="O218" i="18"/>
  <c r="S218" i="18"/>
  <c r="W218" i="18"/>
  <c r="AA218" i="18"/>
  <c r="H218" i="18"/>
  <c r="L218" i="18"/>
  <c r="P218" i="18"/>
  <c r="T218" i="18"/>
  <c r="X218" i="18"/>
  <c r="AB218" i="18"/>
  <c r="E214" i="18"/>
  <c r="I214" i="18"/>
  <c r="M214" i="18"/>
  <c r="Q214" i="18"/>
  <c r="U214" i="18"/>
  <c r="Y214" i="18"/>
  <c r="F214" i="18"/>
  <c r="J214" i="18"/>
  <c r="N214" i="18"/>
  <c r="R214" i="18"/>
  <c r="V214" i="18"/>
  <c r="Z214" i="18"/>
  <c r="G214" i="18"/>
  <c r="K214" i="18"/>
  <c r="O214" i="18"/>
  <c r="S214" i="18"/>
  <c r="W214" i="18"/>
  <c r="AA214" i="18"/>
  <c r="H214" i="18"/>
  <c r="L214" i="18"/>
  <c r="P214" i="18"/>
  <c r="T214" i="18"/>
  <c r="X214" i="18"/>
  <c r="AB214" i="18"/>
  <c r="E210" i="18"/>
  <c r="I210" i="18"/>
  <c r="M210" i="18"/>
  <c r="Q210" i="18"/>
  <c r="U210" i="18"/>
  <c r="Y210" i="18"/>
  <c r="F210" i="18"/>
  <c r="J210" i="18"/>
  <c r="N210" i="18"/>
  <c r="R210" i="18"/>
  <c r="V210" i="18"/>
  <c r="Z210" i="18"/>
  <c r="G210" i="18"/>
  <c r="K210" i="18"/>
  <c r="O210" i="18"/>
  <c r="S210" i="18"/>
  <c r="W210" i="18"/>
  <c r="AA210" i="18"/>
  <c r="H210" i="18"/>
  <c r="L210" i="18"/>
  <c r="P210" i="18"/>
  <c r="T210" i="18"/>
  <c r="X210" i="18"/>
  <c r="AB210" i="18"/>
  <c r="E206" i="18"/>
  <c r="I206" i="18"/>
  <c r="M206" i="18"/>
  <c r="Q206" i="18"/>
  <c r="U206" i="18"/>
  <c r="Y206" i="18"/>
  <c r="F206" i="18"/>
  <c r="J206" i="18"/>
  <c r="N206" i="18"/>
  <c r="R206" i="18"/>
  <c r="V206" i="18"/>
  <c r="Z206" i="18"/>
  <c r="G206" i="18"/>
  <c r="K206" i="18"/>
  <c r="O206" i="18"/>
  <c r="S206" i="18"/>
  <c r="W206" i="18"/>
  <c r="AA206" i="18"/>
  <c r="H206" i="18"/>
  <c r="L206" i="18"/>
  <c r="P206" i="18"/>
  <c r="T206" i="18"/>
  <c r="X206" i="18"/>
  <c r="AB206" i="18"/>
  <c r="E202" i="18"/>
  <c r="I202" i="18"/>
  <c r="M202" i="18"/>
  <c r="Q202" i="18"/>
  <c r="U202" i="18"/>
  <c r="Y202" i="18"/>
  <c r="F202" i="18"/>
  <c r="J202" i="18"/>
  <c r="N202" i="18"/>
  <c r="R202" i="18"/>
  <c r="V202" i="18"/>
  <c r="Z202" i="18"/>
  <c r="G202" i="18"/>
  <c r="K202" i="18"/>
  <c r="O202" i="18"/>
  <c r="S202" i="18"/>
  <c r="W202" i="18"/>
  <c r="AA202" i="18"/>
  <c r="H202" i="18"/>
  <c r="L202" i="18"/>
  <c r="P202" i="18"/>
  <c r="T202" i="18"/>
  <c r="X202" i="18"/>
  <c r="AB202" i="18"/>
  <c r="E198" i="18"/>
  <c r="I198" i="18"/>
  <c r="M198" i="18"/>
  <c r="Q198" i="18"/>
  <c r="U198" i="18"/>
  <c r="Y198" i="18"/>
  <c r="F198" i="18"/>
  <c r="J198" i="18"/>
  <c r="N198" i="18"/>
  <c r="R198" i="18"/>
  <c r="V198" i="18"/>
  <c r="Z198" i="18"/>
  <c r="G198" i="18"/>
  <c r="K198" i="18"/>
  <c r="O198" i="18"/>
  <c r="S198" i="18"/>
  <c r="W198" i="18"/>
  <c r="AA198" i="18"/>
  <c r="H198" i="18"/>
  <c r="L198" i="18"/>
  <c r="P198" i="18"/>
  <c r="T198" i="18"/>
  <c r="X198" i="18"/>
  <c r="AB198" i="18"/>
  <c r="E194" i="18"/>
  <c r="I194" i="18"/>
  <c r="M194" i="18"/>
  <c r="Q194" i="18"/>
  <c r="U194" i="18"/>
  <c r="Y194" i="18"/>
  <c r="F194" i="18"/>
  <c r="J194" i="18"/>
  <c r="N194" i="18"/>
  <c r="R194" i="18"/>
  <c r="V194" i="18"/>
  <c r="Z194" i="18"/>
  <c r="G194" i="18"/>
  <c r="K194" i="18"/>
  <c r="O194" i="18"/>
  <c r="S194" i="18"/>
  <c r="W194" i="18"/>
  <c r="AA194" i="18"/>
  <c r="H194" i="18"/>
  <c r="L194" i="18"/>
  <c r="P194" i="18"/>
  <c r="T194" i="18"/>
  <c r="X194" i="18"/>
  <c r="AB194" i="18"/>
  <c r="E190" i="18"/>
  <c r="I190" i="18"/>
  <c r="M190" i="18"/>
  <c r="Q190" i="18"/>
  <c r="U190" i="18"/>
  <c r="Y190" i="18"/>
  <c r="F190" i="18"/>
  <c r="J190" i="18"/>
  <c r="N190" i="18"/>
  <c r="R190" i="18"/>
  <c r="V190" i="18"/>
  <c r="Z190" i="18"/>
  <c r="K190" i="18"/>
  <c r="S190" i="18"/>
  <c r="AA190" i="18"/>
  <c r="L190" i="18"/>
  <c r="T190" i="18"/>
  <c r="AB190" i="18"/>
  <c r="G190" i="18"/>
  <c r="O190" i="18"/>
  <c r="W190" i="18"/>
  <c r="H190" i="18"/>
  <c r="P190" i="18"/>
  <c r="X190" i="18"/>
  <c r="H186" i="18"/>
  <c r="L186" i="18"/>
  <c r="P186" i="18"/>
  <c r="T186" i="18"/>
  <c r="X186" i="18"/>
  <c r="AB186" i="18"/>
  <c r="E186" i="18"/>
  <c r="I186" i="18"/>
  <c r="M186" i="18"/>
  <c r="Q186" i="18"/>
  <c r="U186" i="18"/>
  <c r="Y186" i="18"/>
  <c r="F186" i="18"/>
  <c r="J186" i="18"/>
  <c r="N186" i="18"/>
  <c r="R186" i="18"/>
  <c r="V186" i="18"/>
  <c r="Z186" i="18"/>
  <c r="G186" i="18"/>
  <c r="K186" i="18"/>
  <c r="O186" i="18"/>
  <c r="S186" i="18"/>
  <c r="W186" i="18"/>
  <c r="AA186" i="18"/>
  <c r="H182" i="18"/>
  <c r="L182" i="18"/>
  <c r="P182" i="18"/>
  <c r="T182" i="18"/>
  <c r="X182" i="18"/>
  <c r="AB182" i="18"/>
  <c r="E182" i="18"/>
  <c r="I182" i="18"/>
  <c r="M182" i="18"/>
  <c r="Q182" i="18"/>
  <c r="U182" i="18"/>
  <c r="Y182" i="18"/>
  <c r="F182" i="18"/>
  <c r="J182" i="18"/>
  <c r="N182" i="18"/>
  <c r="R182" i="18"/>
  <c r="V182" i="18"/>
  <c r="Z182" i="18"/>
  <c r="G182" i="18"/>
  <c r="K182" i="18"/>
  <c r="O182" i="18"/>
  <c r="S182" i="18"/>
  <c r="W182" i="18"/>
  <c r="AA182" i="18"/>
  <c r="H178" i="18"/>
  <c r="L178" i="18"/>
  <c r="P178" i="18"/>
  <c r="T178" i="18"/>
  <c r="X178" i="18"/>
  <c r="AB178" i="18"/>
  <c r="E178" i="18"/>
  <c r="I178" i="18"/>
  <c r="M178" i="18"/>
  <c r="Q178" i="18"/>
  <c r="U178" i="18"/>
  <c r="Y178" i="18"/>
  <c r="F178" i="18"/>
  <c r="J178" i="18"/>
  <c r="N178" i="18"/>
  <c r="R178" i="18"/>
  <c r="V178" i="18"/>
  <c r="Z178" i="18"/>
  <c r="G178" i="18"/>
  <c r="K178" i="18"/>
  <c r="O178" i="18"/>
  <c r="S178" i="18"/>
  <c r="W178" i="18"/>
  <c r="AA178" i="18"/>
  <c r="H174" i="18"/>
  <c r="L174" i="18"/>
  <c r="P174" i="18"/>
  <c r="T174" i="18"/>
  <c r="X174" i="18"/>
  <c r="AB174" i="18"/>
  <c r="E174" i="18"/>
  <c r="I174" i="18"/>
  <c r="M174" i="18"/>
  <c r="Q174" i="18"/>
  <c r="U174" i="18"/>
  <c r="Y174" i="18"/>
  <c r="F174" i="18"/>
  <c r="J174" i="18"/>
  <c r="N174" i="18"/>
  <c r="R174" i="18"/>
  <c r="V174" i="18"/>
  <c r="Z174" i="18"/>
  <c r="G174" i="18"/>
  <c r="K174" i="18"/>
  <c r="O174" i="18"/>
  <c r="S174" i="18"/>
  <c r="W174" i="18"/>
  <c r="AA174" i="18"/>
  <c r="H170" i="18"/>
  <c r="L170" i="18"/>
  <c r="P170" i="18"/>
  <c r="T170" i="18"/>
  <c r="X170" i="18"/>
  <c r="AB170" i="18"/>
  <c r="E170" i="18"/>
  <c r="I170" i="18"/>
  <c r="M170" i="18"/>
  <c r="Q170" i="18"/>
  <c r="U170" i="18"/>
  <c r="Y170" i="18"/>
  <c r="F170" i="18"/>
  <c r="J170" i="18"/>
  <c r="N170" i="18"/>
  <c r="R170" i="18"/>
  <c r="V170" i="18"/>
  <c r="Z170" i="18"/>
  <c r="G170" i="18"/>
  <c r="K170" i="18"/>
  <c r="O170" i="18"/>
  <c r="S170" i="18"/>
  <c r="W170" i="18"/>
  <c r="AA170" i="18"/>
  <c r="H166" i="18"/>
  <c r="L166" i="18"/>
  <c r="P166" i="18"/>
  <c r="T166" i="18"/>
  <c r="X166" i="18"/>
  <c r="AB166" i="18"/>
  <c r="E166" i="18"/>
  <c r="I166" i="18"/>
  <c r="M166" i="18"/>
  <c r="Q166" i="18"/>
  <c r="U166" i="18"/>
  <c r="Y166" i="18"/>
  <c r="F166" i="18"/>
  <c r="J166" i="18"/>
  <c r="N166" i="18"/>
  <c r="R166" i="18"/>
  <c r="V166" i="18"/>
  <c r="Z166" i="18"/>
  <c r="G166" i="18"/>
  <c r="K166" i="18"/>
  <c r="O166" i="18"/>
  <c r="S166" i="18"/>
  <c r="W166" i="18"/>
  <c r="AA166" i="18"/>
  <c r="H162" i="18"/>
  <c r="L162" i="18"/>
  <c r="P162" i="18"/>
  <c r="T162" i="18"/>
  <c r="X162" i="18"/>
  <c r="AB162" i="18"/>
  <c r="E162" i="18"/>
  <c r="I162" i="18"/>
  <c r="M162" i="18"/>
  <c r="Q162" i="18"/>
  <c r="U162" i="18"/>
  <c r="Y162" i="18"/>
  <c r="F162" i="18"/>
  <c r="J162" i="18"/>
  <c r="N162" i="18"/>
  <c r="R162" i="18"/>
  <c r="V162" i="18"/>
  <c r="Z162" i="18"/>
  <c r="G162" i="18"/>
  <c r="K162" i="18"/>
  <c r="O162" i="18"/>
  <c r="S162" i="18"/>
  <c r="W162" i="18"/>
  <c r="AA162" i="18"/>
  <c r="H158" i="18"/>
  <c r="L158" i="18"/>
  <c r="P158" i="18"/>
  <c r="T158" i="18"/>
  <c r="X158" i="18"/>
  <c r="AB158" i="18"/>
  <c r="E158" i="18"/>
  <c r="I158" i="18"/>
  <c r="M158" i="18"/>
  <c r="Q158" i="18"/>
  <c r="U158" i="18"/>
  <c r="Y158" i="18"/>
  <c r="F158" i="18"/>
  <c r="J158" i="18"/>
  <c r="N158" i="18"/>
  <c r="R158" i="18"/>
  <c r="V158" i="18"/>
  <c r="Z158" i="18"/>
  <c r="G158" i="18"/>
  <c r="K158" i="18"/>
  <c r="O158" i="18"/>
  <c r="S158" i="18"/>
  <c r="W158" i="18"/>
  <c r="AA158" i="18"/>
  <c r="H154" i="18"/>
  <c r="L154" i="18"/>
  <c r="P154" i="18"/>
  <c r="T154" i="18"/>
  <c r="X154" i="18"/>
  <c r="AB154" i="18"/>
  <c r="E154" i="18"/>
  <c r="I154" i="18"/>
  <c r="M154" i="18"/>
  <c r="Q154" i="18"/>
  <c r="U154" i="18"/>
  <c r="Y154" i="18"/>
  <c r="F154" i="18"/>
  <c r="J154" i="18"/>
  <c r="N154" i="18"/>
  <c r="R154" i="18"/>
  <c r="V154" i="18"/>
  <c r="Z154" i="18"/>
  <c r="G154" i="18"/>
  <c r="K154" i="18"/>
  <c r="O154" i="18"/>
  <c r="S154" i="18"/>
  <c r="W154" i="18"/>
  <c r="AA154" i="18"/>
  <c r="H150" i="18"/>
  <c r="L150" i="18"/>
  <c r="P150" i="18"/>
  <c r="T150" i="18"/>
  <c r="X150" i="18"/>
  <c r="AB150" i="18"/>
  <c r="E150" i="18"/>
  <c r="I150" i="18"/>
  <c r="M150" i="18"/>
  <c r="Q150" i="18"/>
  <c r="U150" i="18"/>
  <c r="Y150" i="18"/>
  <c r="F150" i="18"/>
  <c r="J150" i="18"/>
  <c r="N150" i="18"/>
  <c r="R150" i="18"/>
  <c r="V150" i="18"/>
  <c r="Z150" i="18"/>
  <c r="G150" i="18"/>
  <c r="K150" i="18"/>
  <c r="O150" i="18"/>
  <c r="S150" i="18"/>
  <c r="W150" i="18"/>
  <c r="AA150" i="18"/>
  <c r="H146" i="18"/>
  <c r="L146" i="18"/>
  <c r="P146" i="18"/>
  <c r="T146" i="18"/>
  <c r="X146" i="18"/>
  <c r="AB146" i="18"/>
  <c r="E146" i="18"/>
  <c r="I146" i="18"/>
  <c r="M146" i="18"/>
  <c r="Q146" i="18"/>
  <c r="U146" i="18"/>
  <c r="Y146" i="18"/>
  <c r="F146" i="18"/>
  <c r="J146" i="18"/>
  <c r="N146" i="18"/>
  <c r="R146" i="18"/>
  <c r="V146" i="18"/>
  <c r="Z146" i="18"/>
  <c r="G146" i="18"/>
  <c r="K146" i="18"/>
  <c r="O146" i="18"/>
  <c r="S146" i="18"/>
  <c r="W146" i="18"/>
  <c r="AA146" i="18"/>
  <c r="H142" i="18"/>
  <c r="L142" i="18"/>
  <c r="P142" i="18"/>
  <c r="T142" i="18"/>
  <c r="X142" i="18"/>
  <c r="AB142" i="18"/>
  <c r="E142" i="18"/>
  <c r="I142" i="18"/>
  <c r="M142" i="18"/>
  <c r="Q142" i="18"/>
  <c r="U142" i="18"/>
  <c r="Y142" i="18"/>
  <c r="F142" i="18"/>
  <c r="J142" i="18"/>
  <c r="N142" i="18"/>
  <c r="R142" i="18"/>
  <c r="V142" i="18"/>
  <c r="Z142" i="18"/>
  <c r="G142" i="18"/>
  <c r="K142" i="18"/>
  <c r="O142" i="18"/>
  <c r="S142" i="18"/>
  <c r="W142" i="18"/>
  <c r="AA142" i="18"/>
  <c r="H138" i="18"/>
  <c r="L138" i="18"/>
  <c r="P138" i="18"/>
  <c r="T138" i="18"/>
  <c r="X138" i="18"/>
  <c r="AB138" i="18"/>
  <c r="E138" i="18"/>
  <c r="I138" i="18"/>
  <c r="M138" i="18"/>
  <c r="Q138" i="18"/>
  <c r="U138" i="18"/>
  <c r="Y138" i="18"/>
  <c r="F138" i="18"/>
  <c r="J138" i="18"/>
  <c r="N138" i="18"/>
  <c r="R138" i="18"/>
  <c r="V138" i="18"/>
  <c r="Z138" i="18"/>
  <c r="G138" i="18"/>
  <c r="K138" i="18"/>
  <c r="O138" i="18"/>
  <c r="S138" i="18"/>
  <c r="W138" i="18"/>
  <c r="AA138" i="18"/>
  <c r="H134" i="18"/>
  <c r="L134" i="18"/>
  <c r="E134" i="18"/>
  <c r="I134" i="18"/>
  <c r="M134" i="18"/>
  <c r="F134" i="18"/>
  <c r="J134" i="18"/>
  <c r="N134" i="18"/>
  <c r="R134" i="18"/>
  <c r="V134" i="18"/>
  <c r="G134" i="18"/>
  <c r="K134" i="18"/>
  <c r="O134" i="18"/>
  <c r="S134" i="18"/>
  <c r="W134" i="18"/>
  <c r="P134" i="18"/>
  <c r="X134" i="18"/>
  <c r="AB134" i="18"/>
  <c r="Q134" i="18"/>
  <c r="Y134" i="18"/>
  <c r="T134" i="18"/>
  <c r="Z134" i="18"/>
  <c r="U134" i="18"/>
  <c r="AA134" i="18"/>
  <c r="H130" i="18"/>
  <c r="L130" i="18"/>
  <c r="P130" i="18"/>
  <c r="T130" i="18"/>
  <c r="X130" i="18"/>
  <c r="AB130" i="18"/>
  <c r="E130" i="18"/>
  <c r="I130" i="18"/>
  <c r="M130" i="18"/>
  <c r="Q130" i="18"/>
  <c r="U130" i="18"/>
  <c r="Y130" i="18"/>
  <c r="F130" i="18"/>
  <c r="J130" i="18"/>
  <c r="N130" i="18"/>
  <c r="R130" i="18"/>
  <c r="V130" i="18"/>
  <c r="Z130" i="18"/>
  <c r="G130" i="18"/>
  <c r="K130" i="18"/>
  <c r="O130" i="18"/>
  <c r="S130" i="18"/>
  <c r="W130" i="18"/>
  <c r="AA130" i="18"/>
  <c r="H126" i="18"/>
  <c r="L126" i="18"/>
  <c r="P126" i="18"/>
  <c r="T126" i="18"/>
  <c r="X126" i="18"/>
  <c r="AB126" i="18"/>
  <c r="E126" i="18"/>
  <c r="I126" i="18"/>
  <c r="M126" i="18"/>
  <c r="Q126" i="18"/>
  <c r="U126" i="18"/>
  <c r="Y126" i="18"/>
  <c r="F126" i="18"/>
  <c r="J126" i="18"/>
  <c r="N126" i="18"/>
  <c r="R126" i="18"/>
  <c r="V126" i="18"/>
  <c r="Z126" i="18"/>
  <c r="G126" i="18"/>
  <c r="K126" i="18"/>
  <c r="O126" i="18"/>
  <c r="S126" i="18"/>
  <c r="W126" i="18"/>
  <c r="AA126" i="18"/>
  <c r="H122" i="18"/>
  <c r="L122" i="18"/>
  <c r="P122" i="18"/>
  <c r="T122" i="18"/>
  <c r="X122" i="18"/>
  <c r="AB122" i="18"/>
  <c r="E122" i="18"/>
  <c r="I122" i="18"/>
  <c r="M122" i="18"/>
  <c r="Q122" i="18"/>
  <c r="U122" i="18"/>
  <c r="Y122" i="18"/>
  <c r="F122" i="18"/>
  <c r="J122" i="18"/>
  <c r="N122" i="18"/>
  <c r="R122" i="18"/>
  <c r="V122" i="18"/>
  <c r="Z122" i="18"/>
  <c r="G122" i="18"/>
  <c r="K122" i="18"/>
  <c r="O122" i="18"/>
  <c r="S122" i="18"/>
  <c r="W122" i="18"/>
  <c r="AA122" i="18"/>
  <c r="H118" i="18"/>
  <c r="L118" i="18"/>
  <c r="P118" i="18"/>
  <c r="T118" i="18"/>
  <c r="X118" i="18"/>
  <c r="AB118" i="18"/>
  <c r="E118" i="18"/>
  <c r="I118" i="18"/>
  <c r="M118" i="18"/>
  <c r="Q118" i="18"/>
  <c r="U118" i="18"/>
  <c r="Y118" i="18"/>
  <c r="F118" i="18"/>
  <c r="J118" i="18"/>
  <c r="N118" i="18"/>
  <c r="R118" i="18"/>
  <c r="V118" i="18"/>
  <c r="Z118" i="18"/>
  <c r="G118" i="18"/>
  <c r="K118" i="18"/>
  <c r="O118" i="18"/>
  <c r="S118" i="18"/>
  <c r="W118" i="18"/>
  <c r="AA118" i="18"/>
  <c r="E114" i="18"/>
  <c r="I114" i="18"/>
  <c r="M114" i="18"/>
  <c r="Q114" i="18"/>
  <c r="U114" i="18"/>
  <c r="Y114" i="18"/>
  <c r="F114" i="18"/>
  <c r="J114" i="18"/>
  <c r="N114" i="18"/>
  <c r="R114" i="18"/>
  <c r="V114" i="18"/>
  <c r="Z114" i="18"/>
  <c r="H114" i="18"/>
  <c r="P114" i="18"/>
  <c r="X114" i="18"/>
  <c r="K114" i="18"/>
  <c r="S114" i="18"/>
  <c r="AA114" i="18"/>
  <c r="L114" i="18"/>
  <c r="T114" i="18"/>
  <c r="AB114" i="18"/>
  <c r="G114" i="18"/>
  <c r="O114" i="18"/>
  <c r="W114" i="18"/>
  <c r="E110" i="18"/>
  <c r="I110" i="18"/>
  <c r="M110" i="18"/>
  <c r="Q110" i="18"/>
  <c r="U110" i="18"/>
  <c r="Y110" i="18"/>
  <c r="F110" i="18"/>
  <c r="J110" i="18"/>
  <c r="N110" i="18"/>
  <c r="R110" i="18"/>
  <c r="V110" i="18"/>
  <c r="Z110" i="18"/>
  <c r="H110" i="18"/>
  <c r="P110" i="18"/>
  <c r="X110" i="18"/>
  <c r="K110" i="18"/>
  <c r="S110" i="18"/>
  <c r="AA110" i="18"/>
  <c r="L110" i="18"/>
  <c r="T110" i="18"/>
  <c r="AB110" i="18"/>
  <c r="G110" i="18"/>
  <c r="O110" i="18"/>
  <c r="W110" i="18"/>
  <c r="E106" i="18"/>
  <c r="I106" i="18"/>
  <c r="M106" i="18"/>
  <c r="Q106" i="18"/>
  <c r="U106" i="18"/>
  <c r="Y106" i="18"/>
  <c r="F106" i="18"/>
  <c r="J106" i="18"/>
  <c r="N106" i="18"/>
  <c r="R106" i="18"/>
  <c r="V106" i="18"/>
  <c r="Z106" i="18"/>
  <c r="H106" i="18"/>
  <c r="P106" i="18"/>
  <c r="X106" i="18"/>
  <c r="K106" i="18"/>
  <c r="S106" i="18"/>
  <c r="AA106" i="18"/>
  <c r="L106" i="18"/>
  <c r="T106" i="18"/>
  <c r="AB106" i="18"/>
  <c r="G106" i="18"/>
  <c r="O106" i="18"/>
  <c r="W106" i="18"/>
  <c r="E102" i="18"/>
  <c r="I102" i="18"/>
  <c r="M102" i="18"/>
  <c r="Q102" i="18"/>
  <c r="U102" i="18"/>
  <c r="Y102" i="18"/>
  <c r="F102" i="18"/>
  <c r="J102" i="18"/>
  <c r="N102" i="18"/>
  <c r="R102" i="18"/>
  <c r="V102" i="18"/>
  <c r="Z102" i="18"/>
  <c r="H102" i="18"/>
  <c r="P102" i="18"/>
  <c r="X102" i="18"/>
  <c r="K102" i="18"/>
  <c r="S102" i="18"/>
  <c r="AA102" i="18"/>
  <c r="L102" i="18"/>
  <c r="T102" i="18"/>
  <c r="AB102" i="18"/>
  <c r="G102" i="18"/>
  <c r="O102" i="18"/>
  <c r="W102" i="18"/>
  <c r="H98" i="18"/>
  <c r="L98" i="18"/>
  <c r="P98" i="18"/>
  <c r="T98" i="18"/>
  <c r="X98" i="18"/>
  <c r="AB98" i="18"/>
  <c r="E98" i="18"/>
  <c r="I98" i="18"/>
  <c r="M98" i="18"/>
  <c r="Q98" i="18"/>
  <c r="U98" i="18"/>
  <c r="Y98" i="18"/>
  <c r="F98" i="18"/>
  <c r="J98" i="18"/>
  <c r="N98" i="18"/>
  <c r="R98" i="18"/>
  <c r="V98" i="18"/>
  <c r="Z98" i="18"/>
  <c r="K98" i="18"/>
  <c r="AA98" i="18"/>
  <c r="O98" i="18"/>
  <c r="S98" i="18"/>
  <c r="G98" i="18"/>
  <c r="W98" i="18"/>
  <c r="H94" i="18"/>
  <c r="L94" i="18"/>
  <c r="P94" i="18"/>
  <c r="T94" i="18"/>
  <c r="X94" i="18"/>
  <c r="AB94" i="18"/>
  <c r="E94" i="18"/>
  <c r="I94" i="18"/>
  <c r="M94" i="18"/>
  <c r="Q94" i="18"/>
  <c r="U94" i="18"/>
  <c r="Y94" i="18"/>
  <c r="F94" i="18"/>
  <c r="J94" i="18"/>
  <c r="N94" i="18"/>
  <c r="R94" i="18"/>
  <c r="V94" i="18"/>
  <c r="Z94" i="18"/>
  <c r="K94" i="18"/>
  <c r="AA94" i="18"/>
  <c r="O94" i="18"/>
  <c r="S94" i="18"/>
  <c r="G94" i="18"/>
  <c r="W94" i="18"/>
  <c r="G90" i="18"/>
  <c r="K90" i="18"/>
  <c r="O90" i="18"/>
  <c r="S90" i="18"/>
  <c r="W90" i="18"/>
  <c r="AA90" i="18"/>
  <c r="H90" i="18"/>
  <c r="L90" i="18"/>
  <c r="P90" i="18"/>
  <c r="T90" i="18"/>
  <c r="X90" i="18"/>
  <c r="AB90" i="18"/>
  <c r="E90" i="18"/>
  <c r="I90" i="18"/>
  <c r="M90" i="18"/>
  <c r="Q90" i="18"/>
  <c r="U90" i="18"/>
  <c r="Y90" i="18"/>
  <c r="F90" i="18"/>
  <c r="J90" i="18"/>
  <c r="N90" i="18"/>
  <c r="R90" i="18"/>
  <c r="V90" i="18"/>
  <c r="Z90" i="18"/>
  <c r="G86" i="18"/>
  <c r="K86" i="18"/>
  <c r="O86" i="18"/>
  <c r="S86" i="18"/>
  <c r="W86" i="18"/>
  <c r="AA86" i="18"/>
  <c r="H86" i="18"/>
  <c r="L86" i="18"/>
  <c r="P86" i="18"/>
  <c r="T86" i="18"/>
  <c r="X86" i="18"/>
  <c r="AB86" i="18"/>
  <c r="I86" i="18"/>
  <c r="Q86" i="18"/>
  <c r="Y86" i="18"/>
  <c r="J86" i="18"/>
  <c r="R86" i="18"/>
  <c r="Z86" i="18"/>
  <c r="E86" i="18"/>
  <c r="M86" i="18"/>
  <c r="U86" i="18"/>
  <c r="F86" i="18"/>
  <c r="N86" i="18"/>
  <c r="V86" i="18"/>
  <c r="F82" i="18"/>
  <c r="J82" i="18"/>
  <c r="N82" i="18"/>
  <c r="R82" i="18"/>
  <c r="V82" i="18"/>
  <c r="Z82" i="18"/>
  <c r="G82" i="18"/>
  <c r="K82" i="18"/>
  <c r="O82" i="18"/>
  <c r="S82" i="18"/>
  <c r="W82" i="18"/>
  <c r="AA82" i="18"/>
  <c r="H82" i="18"/>
  <c r="L82" i="18"/>
  <c r="P82" i="18"/>
  <c r="T82" i="18"/>
  <c r="X82" i="18"/>
  <c r="AB82" i="18"/>
  <c r="E82" i="18"/>
  <c r="I82" i="18"/>
  <c r="M82" i="18"/>
  <c r="Q82" i="18"/>
  <c r="U82" i="18"/>
  <c r="Y82" i="18"/>
  <c r="F78" i="18"/>
  <c r="J78" i="18"/>
  <c r="N78" i="18"/>
  <c r="R78" i="18"/>
  <c r="V78" i="18"/>
  <c r="Z78" i="18"/>
  <c r="G78" i="18"/>
  <c r="K78" i="18"/>
  <c r="O78" i="18"/>
  <c r="S78" i="18"/>
  <c r="W78" i="18"/>
  <c r="AA78" i="18"/>
  <c r="H78" i="18"/>
  <c r="L78" i="18"/>
  <c r="P78" i="18"/>
  <c r="T78" i="18"/>
  <c r="X78" i="18"/>
  <c r="AB78" i="18"/>
  <c r="E78" i="18"/>
  <c r="I78" i="18"/>
  <c r="M78" i="18"/>
  <c r="Q78" i="18"/>
  <c r="U78" i="18"/>
  <c r="Y78" i="18"/>
  <c r="F74" i="18"/>
  <c r="J74" i="18"/>
  <c r="N74" i="18"/>
  <c r="R74" i="18"/>
  <c r="V74" i="18"/>
  <c r="Z74" i="18"/>
  <c r="G74" i="18"/>
  <c r="K74" i="18"/>
  <c r="O74" i="18"/>
  <c r="S74" i="18"/>
  <c r="W74" i="18"/>
  <c r="AA74" i="18"/>
  <c r="H74" i="18"/>
  <c r="L74" i="18"/>
  <c r="P74" i="18"/>
  <c r="T74" i="18"/>
  <c r="X74" i="18"/>
  <c r="AB74" i="18"/>
  <c r="E74" i="18"/>
  <c r="I74" i="18"/>
  <c r="M74" i="18"/>
  <c r="Q74" i="18"/>
  <c r="U74" i="18"/>
  <c r="Y74" i="18"/>
  <c r="F70" i="18"/>
  <c r="J70" i="18"/>
  <c r="N70" i="18"/>
  <c r="R70" i="18"/>
  <c r="V70" i="18"/>
  <c r="Z70" i="18"/>
  <c r="G70" i="18"/>
  <c r="K70" i="18"/>
  <c r="O70" i="18"/>
  <c r="S70" i="18"/>
  <c r="W70" i="18"/>
  <c r="AA70" i="18"/>
  <c r="H70" i="18"/>
  <c r="L70" i="18"/>
  <c r="P70" i="18"/>
  <c r="T70" i="18"/>
  <c r="X70" i="18"/>
  <c r="AB70" i="18"/>
  <c r="E70" i="18"/>
  <c r="I70" i="18"/>
  <c r="M70" i="18"/>
  <c r="Q70" i="18"/>
  <c r="U70" i="18"/>
  <c r="Y70" i="18"/>
  <c r="F66" i="18"/>
  <c r="J66" i="18"/>
  <c r="N66" i="18"/>
  <c r="R66" i="18"/>
  <c r="V66" i="18"/>
  <c r="Z66" i="18"/>
  <c r="G66" i="18"/>
  <c r="K66" i="18"/>
  <c r="O66" i="18"/>
  <c r="S66" i="18"/>
  <c r="W66" i="18"/>
  <c r="AA66" i="18"/>
  <c r="H66" i="18"/>
  <c r="L66" i="18"/>
  <c r="P66" i="18"/>
  <c r="T66" i="18"/>
  <c r="X66" i="18"/>
  <c r="AB66" i="18"/>
  <c r="E66" i="18"/>
  <c r="I66" i="18"/>
  <c r="M66" i="18"/>
  <c r="Q66" i="18"/>
  <c r="U66" i="18"/>
  <c r="Y66" i="18"/>
  <c r="F62" i="18"/>
  <c r="J62" i="18"/>
  <c r="N62" i="18"/>
  <c r="R62" i="18"/>
  <c r="V62" i="18"/>
  <c r="Z62" i="18"/>
  <c r="G62" i="18"/>
  <c r="K62" i="18"/>
  <c r="O62" i="18"/>
  <c r="S62" i="18"/>
  <c r="W62" i="18"/>
  <c r="AA62" i="18"/>
  <c r="H62" i="18"/>
  <c r="L62" i="18"/>
  <c r="P62" i="18"/>
  <c r="T62" i="18"/>
  <c r="X62" i="18"/>
  <c r="AB62" i="18"/>
  <c r="E62" i="18"/>
  <c r="I62" i="18"/>
  <c r="M62" i="18"/>
  <c r="Q62" i="18"/>
  <c r="U62" i="18"/>
  <c r="Y62" i="18"/>
  <c r="G58" i="18"/>
  <c r="K58" i="18"/>
  <c r="O58" i="18"/>
  <c r="S58" i="18"/>
  <c r="W58" i="18"/>
  <c r="AA58" i="18"/>
  <c r="H58" i="18"/>
  <c r="L58" i="18"/>
  <c r="P58" i="18"/>
  <c r="T58" i="18"/>
  <c r="X58" i="18"/>
  <c r="AB58" i="18"/>
  <c r="J58" i="18"/>
  <c r="R58" i="18"/>
  <c r="Z58" i="18"/>
  <c r="E58" i="18"/>
  <c r="M58" i="18"/>
  <c r="U58" i="18"/>
  <c r="F58" i="18"/>
  <c r="N58" i="18"/>
  <c r="V58" i="18"/>
  <c r="I58" i="18"/>
  <c r="Q58" i="18"/>
  <c r="Y58" i="18"/>
  <c r="E54" i="18"/>
  <c r="I54" i="18"/>
  <c r="M54" i="18"/>
  <c r="Q54" i="18"/>
  <c r="U54" i="18"/>
  <c r="Y54" i="18"/>
  <c r="F54" i="18"/>
  <c r="J54" i="18"/>
  <c r="N54" i="18"/>
  <c r="R54" i="18"/>
  <c r="V54" i="18"/>
  <c r="Z54" i="18"/>
  <c r="G54" i="18"/>
  <c r="K54" i="18"/>
  <c r="O54" i="18"/>
  <c r="S54" i="18"/>
  <c r="W54" i="18"/>
  <c r="AA54" i="18"/>
  <c r="H54" i="18"/>
  <c r="L54" i="18"/>
  <c r="P54" i="18"/>
  <c r="T54" i="18"/>
  <c r="X54" i="18"/>
  <c r="AB54" i="18"/>
  <c r="E50" i="18"/>
  <c r="I50" i="18"/>
  <c r="M50" i="18"/>
  <c r="Q50" i="18"/>
  <c r="U50" i="18"/>
  <c r="Y50" i="18"/>
  <c r="F50" i="18"/>
  <c r="J50" i="18"/>
  <c r="N50" i="18"/>
  <c r="R50" i="18"/>
  <c r="V50" i="18"/>
  <c r="Z50" i="18"/>
  <c r="G50" i="18"/>
  <c r="K50" i="18"/>
  <c r="O50" i="18"/>
  <c r="S50" i="18"/>
  <c r="W50" i="18"/>
  <c r="AA50" i="18"/>
  <c r="H50" i="18"/>
  <c r="L50" i="18"/>
  <c r="P50" i="18"/>
  <c r="T50" i="18"/>
  <c r="X50" i="18"/>
  <c r="AB50" i="18"/>
  <c r="E46" i="18"/>
  <c r="I46" i="18"/>
  <c r="M46" i="18"/>
  <c r="Q46" i="18"/>
  <c r="U46" i="18"/>
  <c r="Y46" i="18"/>
  <c r="F46" i="18"/>
  <c r="J46" i="18"/>
  <c r="N46" i="18"/>
  <c r="R46" i="18"/>
  <c r="V46" i="18"/>
  <c r="Z46" i="18"/>
  <c r="G46" i="18"/>
  <c r="K46" i="18"/>
  <c r="O46" i="18"/>
  <c r="S46" i="18"/>
  <c r="W46" i="18"/>
  <c r="AA46" i="18"/>
  <c r="H46" i="18"/>
  <c r="L46" i="18"/>
  <c r="P46" i="18"/>
  <c r="T46" i="18"/>
  <c r="X46" i="18"/>
  <c r="AB46" i="18"/>
  <c r="H42" i="18"/>
  <c r="L42" i="18"/>
  <c r="P42" i="18"/>
  <c r="T42" i="18"/>
  <c r="X42" i="18"/>
  <c r="AB42" i="18"/>
  <c r="E42" i="18"/>
  <c r="I42" i="18"/>
  <c r="M42" i="18"/>
  <c r="Q42" i="18"/>
  <c r="U42" i="18"/>
  <c r="Y42" i="18"/>
  <c r="F42" i="18"/>
  <c r="J42" i="18"/>
  <c r="N42" i="18"/>
  <c r="R42" i="18"/>
  <c r="V42" i="18"/>
  <c r="Z42" i="18"/>
  <c r="G42" i="18"/>
  <c r="K42" i="18"/>
  <c r="O42" i="18"/>
  <c r="S42" i="18"/>
  <c r="W42" i="18"/>
  <c r="AA42" i="18"/>
  <c r="H38" i="18"/>
  <c r="L38" i="18"/>
  <c r="P38" i="18"/>
  <c r="T38" i="18"/>
  <c r="X38" i="18"/>
  <c r="AB38" i="18"/>
  <c r="E38" i="18"/>
  <c r="I38" i="18"/>
  <c r="M38" i="18"/>
  <c r="Q38" i="18"/>
  <c r="U38" i="18"/>
  <c r="Y38" i="18"/>
  <c r="F38" i="18"/>
  <c r="J38" i="18"/>
  <c r="N38" i="18"/>
  <c r="R38" i="18"/>
  <c r="V38" i="18"/>
  <c r="Z38" i="18"/>
  <c r="G38" i="18"/>
  <c r="K38" i="18"/>
  <c r="O38" i="18"/>
  <c r="S38" i="18"/>
  <c r="W38" i="18"/>
  <c r="AA38" i="18"/>
  <c r="H34" i="18"/>
  <c r="L34" i="18"/>
  <c r="P34" i="18"/>
  <c r="T34" i="18"/>
  <c r="X34" i="18"/>
  <c r="AB34" i="18"/>
  <c r="E34" i="18"/>
  <c r="I34" i="18"/>
  <c r="M34" i="18"/>
  <c r="Q34" i="18"/>
  <c r="U34" i="18"/>
  <c r="Y34" i="18"/>
  <c r="F34" i="18"/>
  <c r="J34" i="18"/>
  <c r="N34" i="18"/>
  <c r="R34" i="18"/>
  <c r="V34" i="18"/>
  <c r="Z34" i="18"/>
  <c r="G34" i="18"/>
  <c r="K34" i="18"/>
  <c r="O34" i="18"/>
  <c r="S34" i="18"/>
  <c r="W34" i="18"/>
  <c r="AA34" i="18"/>
  <c r="H30" i="18"/>
  <c r="L30" i="18"/>
  <c r="P30" i="18"/>
  <c r="T30" i="18"/>
  <c r="X30" i="18"/>
  <c r="G30" i="18"/>
  <c r="M30" i="18"/>
  <c r="R30" i="18"/>
  <c r="W30" i="18"/>
  <c r="AB30" i="18"/>
  <c r="I30" i="18"/>
  <c r="N30" i="18"/>
  <c r="S30" i="18"/>
  <c r="Y30" i="18"/>
  <c r="E30" i="18"/>
  <c r="J30" i="18"/>
  <c r="O30" i="18"/>
  <c r="U30" i="18"/>
  <c r="Z30" i="18"/>
  <c r="F30" i="18"/>
  <c r="K30" i="18"/>
  <c r="Q30" i="18"/>
  <c r="V30" i="18"/>
  <c r="AA30" i="18"/>
  <c r="E26" i="18"/>
  <c r="I26" i="18"/>
  <c r="M26" i="18"/>
  <c r="Q26" i="18"/>
  <c r="U26" i="18"/>
  <c r="Y26" i="18"/>
  <c r="F26" i="18"/>
  <c r="J26" i="18"/>
  <c r="N26" i="18"/>
  <c r="R26" i="18"/>
  <c r="V26" i="18"/>
  <c r="Z26" i="18"/>
  <c r="G26" i="18"/>
  <c r="K26" i="18"/>
  <c r="O26" i="18"/>
  <c r="S26" i="18"/>
  <c r="W26" i="18"/>
  <c r="AA26" i="18"/>
  <c r="H26" i="18"/>
  <c r="L26" i="18"/>
  <c r="P26" i="18"/>
  <c r="T26" i="18"/>
  <c r="X26" i="18"/>
  <c r="AB26" i="18"/>
  <c r="E22" i="18"/>
  <c r="I22" i="18"/>
  <c r="M22" i="18"/>
  <c r="Q22" i="18"/>
  <c r="U22" i="18"/>
  <c r="Y22" i="18"/>
  <c r="F22" i="18"/>
  <c r="J22" i="18"/>
  <c r="N22" i="18"/>
  <c r="R22" i="18"/>
  <c r="V22" i="18"/>
  <c r="Z22" i="18"/>
  <c r="G22" i="18"/>
  <c r="K22" i="18"/>
  <c r="O22" i="18"/>
  <c r="S22" i="18"/>
  <c r="W22" i="18"/>
  <c r="AA22" i="18"/>
  <c r="H22" i="18"/>
  <c r="L22" i="18"/>
  <c r="P22" i="18"/>
  <c r="T22" i="18"/>
  <c r="X22" i="18"/>
  <c r="AB22" i="18"/>
  <c r="E18" i="18"/>
  <c r="I18" i="18"/>
  <c r="M18" i="18"/>
  <c r="Q18" i="18"/>
  <c r="U18" i="18"/>
  <c r="Y18" i="18"/>
  <c r="F18" i="18"/>
  <c r="J18" i="18"/>
  <c r="N18" i="18"/>
  <c r="R18" i="18"/>
  <c r="V18" i="18"/>
  <c r="Z18" i="18"/>
  <c r="G18" i="18"/>
  <c r="K18" i="18"/>
  <c r="O18" i="18"/>
  <c r="S18" i="18"/>
  <c r="W18" i="18"/>
  <c r="AA18" i="18"/>
  <c r="H18" i="18"/>
  <c r="L18" i="18"/>
  <c r="P18" i="18"/>
  <c r="T18" i="18"/>
  <c r="X18" i="18"/>
  <c r="AB18" i="18"/>
  <c r="E14" i="18"/>
  <c r="I14" i="18"/>
  <c r="M14" i="18"/>
  <c r="Q14" i="18"/>
  <c r="U14" i="18"/>
  <c r="Y14" i="18"/>
  <c r="F14" i="18"/>
  <c r="J14" i="18"/>
  <c r="N14" i="18"/>
  <c r="R14" i="18"/>
  <c r="V14" i="18"/>
  <c r="Z14" i="18"/>
  <c r="G14" i="18"/>
  <c r="K14" i="18"/>
  <c r="O14" i="18"/>
  <c r="S14" i="18"/>
  <c r="W14" i="18"/>
  <c r="AA14" i="18"/>
  <c r="H14" i="18"/>
  <c r="L14" i="18"/>
  <c r="P14" i="18"/>
  <c r="T14" i="18"/>
  <c r="X14" i="18"/>
  <c r="AB14" i="18"/>
  <c r="E10" i="18"/>
  <c r="I10" i="18"/>
  <c r="M10" i="18"/>
  <c r="Q10" i="18"/>
  <c r="U10" i="18"/>
  <c r="Y10" i="18"/>
  <c r="F10" i="18"/>
  <c r="J10" i="18"/>
  <c r="N10" i="18"/>
  <c r="R10" i="18"/>
  <c r="V10" i="18"/>
  <c r="Z10" i="18"/>
  <c r="G10" i="18"/>
  <c r="K10" i="18"/>
  <c r="O10" i="18"/>
  <c r="S10" i="18"/>
  <c r="W10" i="18"/>
  <c r="AA10" i="18"/>
  <c r="H10" i="18"/>
  <c r="L10" i="18"/>
  <c r="P10" i="18"/>
  <c r="T10" i="18"/>
  <c r="X10" i="18"/>
  <c r="AB10" i="18"/>
  <c r="E6" i="18"/>
  <c r="I6" i="18"/>
  <c r="M6" i="18"/>
  <c r="Q6" i="18"/>
  <c r="U6" i="18"/>
  <c r="Y6" i="18"/>
  <c r="F6" i="18"/>
  <c r="J6" i="18"/>
  <c r="N6" i="18"/>
  <c r="R6" i="18"/>
  <c r="V6" i="18"/>
  <c r="Z6" i="18"/>
  <c r="G6" i="18"/>
  <c r="K6" i="18"/>
  <c r="O6" i="18"/>
  <c r="S6" i="18"/>
  <c r="W6" i="18"/>
  <c r="AA6" i="18"/>
  <c r="H6" i="18"/>
  <c r="L6" i="18"/>
  <c r="P6" i="18"/>
  <c r="T6" i="18"/>
  <c r="X6" i="18"/>
  <c r="AB6" i="18"/>
  <c r="K947" i="18"/>
  <c r="H947" i="18"/>
  <c r="L947" i="18"/>
  <c r="P947" i="18"/>
  <c r="T947" i="18"/>
  <c r="X947" i="18"/>
  <c r="AB947" i="18"/>
  <c r="N947" i="18"/>
  <c r="V947" i="18"/>
  <c r="G947" i="18"/>
  <c r="W947" i="18"/>
  <c r="E947" i="18"/>
  <c r="I947" i="18"/>
  <c r="M947" i="18"/>
  <c r="Q947" i="18"/>
  <c r="U947" i="18"/>
  <c r="Y947" i="18"/>
  <c r="F947" i="18"/>
  <c r="R947" i="18"/>
  <c r="Z947" i="18"/>
  <c r="S947" i="18"/>
  <c r="AA947" i="18"/>
  <c r="J947" i="18"/>
  <c r="O947" i="18"/>
  <c r="K943" i="18"/>
  <c r="H943" i="18"/>
  <c r="L943" i="18"/>
  <c r="P943" i="18"/>
  <c r="T943" i="18"/>
  <c r="X943" i="18"/>
  <c r="AB943" i="18"/>
  <c r="N943" i="18"/>
  <c r="Z943" i="18"/>
  <c r="S943" i="18"/>
  <c r="AA943" i="18"/>
  <c r="E943" i="18"/>
  <c r="I943" i="18"/>
  <c r="M943" i="18"/>
  <c r="Q943" i="18"/>
  <c r="U943" i="18"/>
  <c r="Y943" i="18"/>
  <c r="F943" i="18"/>
  <c r="R943" i="18"/>
  <c r="V943" i="18"/>
  <c r="O943" i="18"/>
  <c r="W943" i="18"/>
  <c r="J943" i="18"/>
  <c r="G943" i="18"/>
  <c r="O939" i="18"/>
  <c r="H939" i="18"/>
  <c r="L939" i="18"/>
  <c r="P939" i="18"/>
  <c r="T939" i="18"/>
  <c r="X939" i="18"/>
  <c r="AB939" i="18"/>
  <c r="W939" i="18"/>
  <c r="E939" i="18"/>
  <c r="I939" i="18"/>
  <c r="M939" i="18"/>
  <c r="Q939" i="18"/>
  <c r="U939" i="18"/>
  <c r="Y939" i="18"/>
  <c r="J939" i="18"/>
  <c r="R939" i="18"/>
  <c r="V939" i="18"/>
  <c r="G939" i="18"/>
  <c r="S939" i="18"/>
  <c r="F939" i="18"/>
  <c r="N939" i="18"/>
  <c r="Z939" i="18"/>
  <c r="K939" i="18"/>
  <c r="AA939" i="18"/>
  <c r="G935" i="18"/>
  <c r="K935" i="18"/>
  <c r="O935" i="18"/>
  <c r="S935" i="18"/>
  <c r="W935" i="18"/>
  <c r="AA935" i="18"/>
  <c r="H935" i="18"/>
  <c r="L935" i="18"/>
  <c r="P935" i="18"/>
  <c r="T935" i="18"/>
  <c r="X935" i="18"/>
  <c r="AB935" i="18"/>
  <c r="E935" i="18"/>
  <c r="I935" i="18"/>
  <c r="M935" i="18"/>
  <c r="Q935" i="18"/>
  <c r="U935" i="18"/>
  <c r="Y935" i="18"/>
  <c r="F935" i="18"/>
  <c r="J935" i="18"/>
  <c r="N935" i="18"/>
  <c r="R935" i="18"/>
  <c r="V935" i="18"/>
  <c r="Z935" i="18"/>
  <c r="G931" i="18"/>
  <c r="K931" i="18"/>
  <c r="O931" i="18"/>
  <c r="S931" i="18"/>
  <c r="W931" i="18"/>
  <c r="AA931" i="18"/>
  <c r="H931" i="18"/>
  <c r="L931" i="18"/>
  <c r="P931" i="18"/>
  <c r="T931" i="18"/>
  <c r="X931" i="18"/>
  <c r="AB931" i="18"/>
  <c r="E931" i="18"/>
  <c r="I931" i="18"/>
  <c r="M931" i="18"/>
  <c r="Q931" i="18"/>
  <c r="U931" i="18"/>
  <c r="Y931" i="18"/>
  <c r="F931" i="18"/>
  <c r="J931" i="18"/>
  <c r="N931" i="18"/>
  <c r="R931" i="18"/>
  <c r="V931" i="18"/>
  <c r="Z931" i="18"/>
  <c r="G927" i="18"/>
  <c r="K927" i="18"/>
  <c r="O927" i="18"/>
  <c r="S927" i="18"/>
  <c r="W927" i="18"/>
  <c r="AA927" i="18"/>
  <c r="H927" i="18"/>
  <c r="L927" i="18"/>
  <c r="P927" i="18"/>
  <c r="T927" i="18"/>
  <c r="X927" i="18"/>
  <c r="AB927" i="18"/>
  <c r="E927" i="18"/>
  <c r="I927" i="18"/>
  <c r="M927" i="18"/>
  <c r="Q927" i="18"/>
  <c r="U927" i="18"/>
  <c r="Y927" i="18"/>
  <c r="F927" i="18"/>
  <c r="J927" i="18"/>
  <c r="N927" i="18"/>
  <c r="R927" i="18"/>
  <c r="V927" i="18"/>
  <c r="Z927" i="18"/>
  <c r="G923" i="18"/>
  <c r="K923" i="18"/>
  <c r="O923" i="18"/>
  <c r="S923" i="18"/>
  <c r="W923" i="18"/>
  <c r="AA923" i="18"/>
  <c r="H923" i="18"/>
  <c r="L923" i="18"/>
  <c r="P923" i="18"/>
  <c r="T923" i="18"/>
  <c r="X923" i="18"/>
  <c r="AB923" i="18"/>
  <c r="E923" i="18"/>
  <c r="I923" i="18"/>
  <c r="M923" i="18"/>
  <c r="Q923" i="18"/>
  <c r="U923" i="18"/>
  <c r="Y923" i="18"/>
  <c r="F923" i="18"/>
  <c r="J923" i="18"/>
  <c r="N923" i="18"/>
  <c r="R923" i="18"/>
  <c r="V923" i="18"/>
  <c r="Z923" i="18"/>
  <c r="G919" i="18"/>
  <c r="K919" i="18"/>
  <c r="O919" i="18"/>
  <c r="S919" i="18"/>
  <c r="W919" i="18"/>
  <c r="AA919" i="18"/>
  <c r="H919" i="18"/>
  <c r="L919" i="18"/>
  <c r="P919" i="18"/>
  <c r="T919" i="18"/>
  <c r="X919" i="18"/>
  <c r="AB919" i="18"/>
  <c r="E919" i="18"/>
  <c r="I919" i="18"/>
  <c r="M919" i="18"/>
  <c r="Q919" i="18"/>
  <c r="U919" i="18"/>
  <c r="Y919" i="18"/>
  <c r="F919" i="18"/>
  <c r="J919" i="18"/>
  <c r="N919" i="18"/>
  <c r="R919" i="18"/>
  <c r="V919" i="18"/>
  <c r="Z919" i="18"/>
  <c r="G915" i="18"/>
  <c r="K915" i="18"/>
  <c r="O915" i="18"/>
  <c r="S915" i="18"/>
  <c r="W915" i="18"/>
  <c r="AA915" i="18"/>
  <c r="H915" i="18"/>
  <c r="L915" i="18"/>
  <c r="P915" i="18"/>
  <c r="T915" i="18"/>
  <c r="X915" i="18"/>
  <c r="AB915" i="18"/>
  <c r="E915" i="18"/>
  <c r="I915" i="18"/>
  <c r="M915" i="18"/>
  <c r="Q915" i="18"/>
  <c r="U915" i="18"/>
  <c r="Y915" i="18"/>
  <c r="F915" i="18"/>
  <c r="J915" i="18"/>
  <c r="N915" i="18"/>
  <c r="R915" i="18"/>
  <c r="V915" i="18"/>
  <c r="Z915" i="18"/>
  <c r="G911" i="18"/>
  <c r="K911" i="18"/>
  <c r="O911" i="18"/>
  <c r="S911" i="18"/>
  <c r="W911" i="18"/>
  <c r="AA911" i="18"/>
  <c r="H911" i="18"/>
  <c r="L911" i="18"/>
  <c r="P911" i="18"/>
  <c r="T911" i="18"/>
  <c r="X911" i="18"/>
  <c r="AB911" i="18"/>
  <c r="E911" i="18"/>
  <c r="I911" i="18"/>
  <c r="M911" i="18"/>
  <c r="Q911" i="18"/>
  <c r="U911" i="18"/>
  <c r="Y911" i="18"/>
  <c r="F911" i="18"/>
  <c r="J911" i="18"/>
  <c r="N911" i="18"/>
  <c r="R911" i="18"/>
  <c r="V911" i="18"/>
  <c r="Z911" i="18"/>
  <c r="G907" i="18"/>
  <c r="K907" i="18"/>
  <c r="O907" i="18"/>
  <c r="S907" i="18"/>
  <c r="W907" i="18"/>
  <c r="AA907" i="18"/>
  <c r="H907" i="18"/>
  <c r="L907" i="18"/>
  <c r="P907" i="18"/>
  <c r="T907" i="18"/>
  <c r="X907" i="18"/>
  <c r="AB907" i="18"/>
  <c r="E907" i="18"/>
  <c r="I907" i="18"/>
  <c r="M907" i="18"/>
  <c r="Q907" i="18"/>
  <c r="U907" i="18"/>
  <c r="Y907" i="18"/>
  <c r="F907" i="18"/>
  <c r="J907" i="18"/>
  <c r="N907" i="18"/>
  <c r="R907" i="18"/>
  <c r="V907" i="18"/>
  <c r="Z907" i="18"/>
  <c r="G903" i="18"/>
  <c r="K903" i="18"/>
  <c r="O903" i="18"/>
  <c r="S903" i="18"/>
  <c r="W903" i="18"/>
  <c r="AA903" i="18"/>
  <c r="H903" i="18"/>
  <c r="L903" i="18"/>
  <c r="P903" i="18"/>
  <c r="T903" i="18"/>
  <c r="X903" i="18"/>
  <c r="AB903" i="18"/>
  <c r="E903" i="18"/>
  <c r="I903" i="18"/>
  <c r="M903" i="18"/>
  <c r="Q903" i="18"/>
  <c r="U903" i="18"/>
  <c r="Y903" i="18"/>
  <c r="F903" i="18"/>
  <c r="J903" i="18"/>
  <c r="N903" i="18"/>
  <c r="R903" i="18"/>
  <c r="V903" i="18"/>
  <c r="Z903" i="18"/>
  <c r="G899" i="18"/>
  <c r="K899" i="18"/>
  <c r="O899" i="18"/>
  <c r="S899" i="18"/>
  <c r="W899" i="18"/>
  <c r="AA899" i="18"/>
  <c r="H899" i="18"/>
  <c r="L899" i="18"/>
  <c r="P899" i="18"/>
  <c r="T899" i="18"/>
  <c r="X899" i="18"/>
  <c r="AB899" i="18"/>
  <c r="E899" i="18"/>
  <c r="I899" i="18"/>
  <c r="M899" i="18"/>
  <c r="Q899" i="18"/>
  <c r="U899" i="18"/>
  <c r="Y899" i="18"/>
  <c r="F899" i="18"/>
  <c r="J899" i="18"/>
  <c r="N899" i="18"/>
  <c r="R899" i="18"/>
  <c r="V899" i="18"/>
  <c r="Z899" i="18"/>
  <c r="G895" i="18"/>
  <c r="K895" i="18"/>
  <c r="O895" i="18"/>
  <c r="S895" i="18"/>
  <c r="W895" i="18"/>
  <c r="AA895" i="18"/>
  <c r="H895" i="18"/>
  <c r="L895" i="18"/>
  <c r="P895" i="18"/>
  <c r="T895" i="18"/>
  <c r="X895" i="18"/>
  <c r="AB895" i="18"/>
  <c r="E895" i="18"/>
  <c r="I895" i="18"/>
  <c r="M895" i="18"/>
  <c r="Q895" i="18"/>
  <c r="U895" i="18"/>
  <c r="Y895" i="18"/>
  <c r="F895" i="18"/>
  <c r="J895" i="18"/>
  <c r="N895" i="18"/>
  <c r="R895" i="18"/>
  <c r="V895" i="18"/>
  <c r="Z895" i="18"/>
  <c r="G891" i="18"/>
  <c r="K891" i="18"/>
  <c r="O891" i="18"/>
  <c r="S891" i="18"/>
  <c r="W891" i="18"/>
  <c r="AA891" i="18"/>
  <c r="H891" i="18"/>
  <c r="L891" i="18"/>
  <c r="P891" i="18"/>
  <c r="T891" i="18"/>
  <c r="X891" i="18"/>
  <c r="AB891" i="18"/>
  <c r="E891" i="18"/>
  <c r="I891" i="18"/>
  <c r="M891" i="18"/>
  <c r="Q891" i="18"/>
  <c r="U891" i="18"/>
  <c r="Y891" i="18"/>
  <c r="F891" i="18"/>
  <c r="J891" i="18"/>
  <c r="N891" i="18"/>
  <c r="R891" i="18"/>
  <c r="V891" i="18"/>
  <c r="Z891" i="18"/>
  <c r="G887" i="18"/>
  <c r="K887" i="18"/>
  <c r="O887" i="18"/>
  <c r="S887" i="18"/>
  <c r="W887" i="18"/>
  <c r="AA887" i="18"/>
  <c r="H887" i="18"/>
  <c r="L887" i="18"/>
  <c r="P887" i="18"/>
  <c r="T887" i="18"/>
  <c r="X887" i="18"/>
  <c r="AB887" i="18"/>
  <c r="E887" i="18"/>
  <c r="I887" i="18"/>
  <c r="M887" i="18"/>
  <c r="Q887" i="18"/>
  <c r="U887" i="18"/>
  <c r="Y887" i="18"/>
  <c r="F887" i="18"/>
  <c r="J887" i="18"/>
  <c r="N887" i="18"/>
  <c r="R887" i="18"/>
  <c r="V887" i="18"/>
  <c r="Z887" i="18"/>
  <c r="G883" i="18"/>
  <c r="K883" i="18"/>
  <c r="O883" i="18"/>
  <c r="S883" i="18"/>
  <c r="W883" i="18"/>
  <c r="AA883" i="18"/>
  <c r="H883" i="18"/>
  <c r="L883" i="18"/>
  <c r="P883" i="18"/>
  <c r="T883" i="18"/>
  <c r="X883" i="18"/>
  <c r="AB883" i="18"/>
  <c r="E883" i="18"/>
  <c r="I883" i="18"/>
  <c r="M883" i="18"/>
  <c r="Q883" i="18"/>
  <c r="U883" i="18"/>
  <c r="Y883" i="18"/>
  <c r="F883" i="18"/>
  <c r="J883" i="18"/>
  <c r="N883" i="18"/>
  <c r="R883" i="18"/>
  <c r="V883" i="18"/>
  <c r="Z883" i="18"/>
  <c r="G879" i="18"/>
  <c r="K879" i="18"/>
  <c r="O879" i="18"/>
  <c r="S879" i="18"/>
  <c r="W879" i="18"/>
  <c r="AA879" i="18"/>
  <c r="H879" i="18"/>
  <c r="L879" i="18"/>
  <c r="P879" i="18"/>
  <c r="T879" i="18"/>
  <c r="X879" i="18"/>
  <c r="AB879" i="18"/>
  <c r="E879" i="18"/>
  <c r="I879" i="18"/>
  <c r="M879" i="18"/>
  <c r="Q879" i="18"/>
  <c r="U879" i="18"/>
  <c r="Y879" i="18"/>
  <c r="F879" i="18"/>
  <c r="J879" i="18"/>
  <c r="N879" i="18"/>
  <c r="R879" i="18"/>
  <c r="V879" i="18"/>
  <c r="Z879" i="18"/>
  <c r="G875" i="18"/>
  <c r="K875" i="18"/>
  <c r="O875" i="18"/>
  <c r="S875" i="18"/>
  <c r="W875" i="18"/>
  <c r="AA875" i="18"/>
  <c r="H875" i="18"/>
  <c r="L875" i="18"/>
  <c r="P875" i="18"/>
  <c r="T875" i="18"/>
  <c r="X875" i="18"/>
  <c r="AB875" i="18"/>
  <c r="E875" i="18"/>
  <c r="I875" i="18"/>
  <c r="M875" i="18"/>
  <c r="Q875" i="18"/>
  <c r="U875" i="18"/>
  <c r="Y875" i="18"/>
  <c r="F875" i="18"/>
  <c r="J875" i="18"/>
  <c r="N875" i="18"/>
  <c r="R875" i="18"/>
  <c r="V875" i="18"/>
  <c r="Z875" i="18"/>
  <c r="G871" i="18"/>
  <c r="K871" i="18"/>
  <c r="O871" i="18"/>
  <c r="S871" i="18"/>
  <c r="W871" i="18"/>
  <c r="AA871" i="18"/>
  <c r="H871" i="18"/>
  <c r="L871" i="18"/>
  <c r="P871" i="18"/>
  <c r="T871" i="18"/>
  <c r="X871" i="18"/>
  <c r="AB871" i="18"/>
  <c r="E871" i="18"/>
  <c r="I871" i="18"/>
  <c r="M871" i="18"/>
  <c r="Q871" i="18"/>
  <c r="U871" i="18"/>
  <c r="Y871" i="18"/>
  <c r="F871" i="18"/>
  <c r="J871" i="18"/>
  <c r="N871" i="18"/>
  <c r="R871" i="18"/>
  <c r="V871" i="18"/>
  <c r="Z871" i="18"/>
  <c r="G867" i="18"/>
  <c r="K867" i="18"/>
  <c r="O867" i="18"/>
  <c r="S867" i="18"/>
  <c r="W867" i="18"/>
  <c r="AA867" i="18"/>
  <c r="H867" i="18"/>
  <c r="L867" i="18"/>
  <c r="P867" i="18"/>
  <c r="T867" i="18"/>
  <c r="X867" i="18"/>
  <c r="AB867" i="18"/>
  <c r="E867" i="18"/>
  <c r="I867" i="18"/>
  <c r="M867" i="18"/>
  <c r="Q867" i="18"/>
  <c r="U867" i="18"/>
  <c r="Y867" i="18"/>
  <c r="F867" i="18"/>
  <c r="J867" i="18"/>
  <c r="N867" i="18"/>
  <c r="R867" i="18"/>
  <c r="V867" i="18"/>
  <c r="Z867" i="18"/>
  <c r="G863" i="18"/>
  <c r="K863" i="18"/>
  <c r="O863" i="18"/>
  <c r="S863" i="18"/>
  <c r="W863" i="18"/>
  <c r="AA863" i="18"/>
  <c r="H863" i="18"/>
  <c r="L863" i="18"/>
  <c r="P863" i="18"/>
  <c r="T863" i="18"/>
  <c r="X863" i="18"/>
  <c r="AB863" i="18"/>
  <c r="E863" i="18"/>
  <c r="I863" i="18"/>
  <c r="M863" i="18"/>
  <c r="Q863" i="18"/>
  <c r="U863" i="18"/>
  <c r="Y863" i="18"/>
  <c r="F863" i="18"/>
  <c r="J863" i="18"/>
  <c r="N863" i="18"/>
  <c r="R863" i="18"/>
  <c r="V863" i="18"/>
  <c r="Z863" i="18"/>
  <c r="G859" i="18"/>
  <c r="K859" i="18"/>
  <c r="O859" i="18"/>
  <c r="S859" i="18"/>
  <c r="W859" i="18"/>
  <c r="AA859" i="18"/>
  <c r="H859" i="18"/>
  <c r="L859" i="18"/>
  <c r="P859" i="18"/>
  <c r="T859" i="18"/>
  <c r="X859" i="18"/>
  <c r="AB859" i="18"/>
  <c r="E859" i="18"/>
  <c r="I859" i="18"/>
  <c r="M859" i="18"/>
  <c r="Q859" i="18"/>
  <c r="U859" i="18"/>
  <c r="Y859" i="18"/>
  <c r="F859" i="18"/>
  <c r="J859" i="18"/>
  <c r="N859" i="18"/>
  <c r="R859" i="18"/>
  <c r="V859" i="18"/>
  <c r="Z859" i="18"/>
  <c r="G855" i="18"/>
  <c r="K855" i="18"/>
  <c r="O855" i="18"/>
  <c r="S855" i="18"/>
  <c r="W855" i="18"/>
  <c r="AA855" i="18"/>
  <c r="H855" i="18"/>
  <c r="L855" i="18"/>
  <c r="P855" i="18"/>
  <c r="T855" i="18"/>
  <c r="X855" i="18"/>
  <c r="AB855" i="18"/>
  <c r="E855" i="18"/>
  <c r="I855" i="18"/>
  <c r="M855" i="18"/>
  <c r="Q855" i="18"/>
  <c r="U855" i="18"/>
  <c r="Y855" i="18"/>
  <c r="F855" i="18"/>
  <c r="J855" i="18"/>
  <c r="N855" i="18"/>
  <c r="R855" i="18"/>
  <c r="V855" i="18"/>
  <c r="Z855" i="18"/>
  <c r="G851" i="18"/>
  <c r="K851" i="18"/>
  <c r="O851" i="18"/>
  <c r="S851" i="18"/>
  <c r="W851" i="18"/>
  <c r="AA851" i="18"/>
  <c r="H851" i="18"/>
  <c r="L851" i="18"/>
  <c r="P851" i="18"/>
  <c r="T851" i="18"/>
  <c r="X851" i="18"/>
  <c r="AB851" i="18"/>
  <c r="E851" i="18"/>
  <c r="I851" i="18"/>
  <c r="M851" i="18"/>
  <c r="Q851" i="18"/>
  <c r="U851" i="18"/>
  <c r="Y851" i="18"/>
  <c r="F851" i="18"/>
  <c r="J851" i="18"/>
  <c r="N851" i="18"/>
  <c r="R851" i="18"/>
  <c r="V851" i="18"/>
  <c r="Z851" i="18"/>
  <c r="G847" i="18"/>
  <c r="K847" i="18"/>
  <c r="O847" i="18"/>
  <c r="S847" i="18"/>
  <c r="W847" i="18"/>
  <c r="AA847" i="18"/>
  <c r="H847" i="18"/>
  <c r="L847" i="18"/>
  <c r="P847" i="18"/>
  <c r="T847" i="18"/>
  <c r="X847" i="18"/>
  <c r="AB847" i="18"/>
  <c r="E847" i="18"/>
  <c r="I847" i="18"/>
  <c r="M847" i="18"/>
  <c r="Q847" i="18"/>
  <c r="U847" i="18"/>
  <c r="Y847" i="18"/>
  <c r="F847" i="18"/>
  <c r="J847" i="18"/>
  <c r="N847" i="18"/>
  <c r="R847" i="18"/>
  <c r="V847" i="18"/>
  <c r="Z847" i="18"/>
  <c r="G843" i="18"/>
  <c r="K843" i="18"/>
  <c r="O843" i="18"/>
  <c r="S843" i="18"/>
  <c r="W843" i="18"/>
  <c r="AA843" i="18"/>
  <c r="H843" i="18"/>
  <c r="L843" i="18"/>
  <c r="P843" i="18"/>
  <c r="T843" i="18"/>
  <c r="X843" i="18"/>
  <c r="AB843" i="18"/>
  <c r="E843" i="18"/>
  <c r="I843" i="18"/>
  <c r="M843" i="18"/>
  <c r="Q843" i="18"/>
  <c r="U843" i="18"/>
  <c r="Y843" i="18"/>
  <c r="F843" i="18"/>
  <c r="J843" i="18"/>
  <c r="N843" i="18"/>
  <c r="R843" i="18"/>
  <c r="V843" i="18"/>
  <c r="Z843" i="18"/>
  <c r="G839" i="18"/>
  <c r="K839" i="18"/>
  <c r="O839" i="18"/>
  <c r="S839" i="18"/>
  <c r="W839" i="18"/>
  <c r="AA839" i="18"/>
  <c r="H839" i="18"/>
  <c r="L839" i="18"/>
  <c r="P839" i="18"/>
  <c r="T839" i="18"/>
  <c r="X839" i="18"/>
  <c r="AB839" i="18"/>
  <c r="E839" i="18"/>
  <c r="I839" i="18"/>
  <c r="M839" i="18"/>
  <c r="Q839" i="18"/>
  <c r="U839" i="18"/>
  <c r="Y839" i="18"/>
  <c r="F839" i="18"/>
  <c r="J839" i="18"/>
  <c r="N839" i="18"/>
  <c r="R839" i="18"/>
  <c r="V839" i="18"/>
  <c r="Z839" i="18"/>
  <c r="G835" i="18"/>
  <c r="K835" i="18"/>
  <c r="O835" i="18"/>
  <c r="S835" i="18"/>
  <c r="W835" i="18"/>
  <c r="AA835" i="18"/>
  <c r="H835" i="18"/>
  <c r="L835" i="18"/>
  <c r="P835" i="18"/>
  <c r="T835" i="18"/>
  <c r="X835" i="18"/>
  <c r="AB835" i="18"/>
  <c r="E835" i="18"/>
  <c r="I835" i="18"/>
  <c r="M835" i="18"/>
  <c r="Q835" i="18"/>
  <c r="U835" i="18"/>
  <c r="Y835" i="18"/>
  <c r="F835" i="18"/>
  <c r="J835" i="18"/>
  <c r="N835" i="18"/>
  <c r="R835" i="18"/>
  <c r="V835" i="18"/>
  <c r="Z835" i="18"/>
  <c r="G831" i="18"/>
  <c r="K831" i="18"/>
  <c r="O831" i="18"/>
  <c r="S831" i="18"/>
  <c r="W831" i="18"/>
  <c r="AA831" i="18"/>
  <c r="H831" i="18"/>
  <c r="L831" i="18"/>
  <c r="P831" i="18"/>
  <c r="T831" i="18"/>
  <c r="X831" i="18"/>
  <c r="AB831" i="18"/>
  <c r="E831" i="18"/>
  <c r="M831" i="18"/>
  <c r="U831" i="18"/>
  <c r="F831" i="18"/>
  <c r="N831" i="18"/>
  <c r="V831" i="18"/>
  <c r="I831" i="18"/>
  <c r="Q831" i="18"/>
  <c r="Y831" i="18"/>
  <c r="J831" i="18"/>
  <c r="R831" i="18"/>
  <c r="Z831" i="18"/>
  <c r="G827" i="18"/>
  <c r="K827" i="18"/>
  <c r="O827" i="18"/>
  <c r="S827" i="18"/>
  <c r="W827" i="18"/>
  <c r="AA827" i="18"/>
  <c r="H827" i="18"/>
  <c r="L827" i="18"/>
  <c r="P827" i="18"/>
  <c r="T827" i="18"/>
  <c r="X827" i="18"/>
  <c r="AB827" i="18"/>
  <c r="E827" i="18"/>
  <c r="M827" i="18"/>
  <c r="U827" i="18"/>
  <c r="F827" i="18"/>
  <c r="N827" i="18"/>
  <c r="V827" i="18"/>
  <c r="I827" i="18"/>
  <c r="Q827" i="18"/>
  <c r="Y827" i="18"/>
  <c r="J827" i="18"/>
  <c r="R827" i="18"/>
  <c r="Z827" i="18"/>
  <c r="E823" i="18"/>
  <c r="I823" i="18"/>
  <c r="M823" i="18"/>
  <c r="Q823" i="18"/>
  <c r="U823" i="18"/>
  <c r="Y823" i="18"/>
  <c r="G823" i="18"/>
  <c r="K823" i="18"/>
  <c r="O823" i="18"/>
  <c r="S823" i="18"/>
  <c r="W823" i="18"/>
  <c r="AA823" i="18"/>
  <c r="H823" i="18"/>
  <c r="L823" i="18"/>
  <c r="P823" i="18"/>
  <c r="T823" i="18"/>
  <c r="X823" i="18"/>
  <c r="AB823" i="18"/>
  <c r="J823" i="18"/>
  <c r="Z823" i="18"/>
  <c r="N823" i="18"/>
  <c r="R823" i="18"/>
  <c r="F823" i="18"/>
  <c r="V823" i="18"/>
  <c r="E819" i="18"/>
  <c r="I819" i="18"/>
  <c r="M819" i="18"/>
  <c r="Q819" i="18"/>
  <c r="U819" i="18"/>
  <c r="Y819" i="18"/>
  <c r="F819" i="18"/>
  <c r="J819" i="18"/>
  <c r="N819" i="18"/>
  <c r="R819" i="18"/>
  <c r="V819" i="18"/>
  <c r="Z819" i="18"/>
  <c r="G819" i="18"/>
  <c r="K819" i="18"/>
  <c r="O819" i="18"/>
  <c r="S819" i="18"/>
  <c r="W819" i="18"/>
  <c r="AA819" i="18"/>
  <c r="H819" i="18"/>
  <c r="L819" i="18"/>
  <c r="P819" i="18"/>
  <c r="T819" i="18"/>
  <c r="X819" i="18"/>
  <c r="AB819" i="18"/>
  <c r="E815" i="18"/>
  <c r="I815" i="18"/>
  <c r="M815" i="18"/>
  <c r="Q815" i="18"/>
  <c r="U815" i="18"/>
  <c r="Y815" i="18"/>
  <c r="F815" i="18"/>
  <c r="J815" i="18"/>
  <c r="N815" i="18"/>
  <c r="R815" i="18"/>
  <c r="V815" i="18"/>
  <c r="Z815" i="18"/>
  <c r="G815" i="18"/>
  <c r="K815" i="18"/>
  <c r="O815" i="18"/>
  <c r="S815" i="18"/>
  <c r="W815" i="18"/>
  <c r="AA815" i="18"/>
  <c r="H815" i="18"/>
  <c r="L815" i="18"/>
  <c r="P815" i="18"/>
  <c r="T815" i="18"/>
  <c r="X815" i="18"/>
  <c r="AB815" i="18"/>
  <c r="E811" i="18"/>
  <c r="I811" i="18"/>
  <c r="M811" i="18"/>
  <c r="Q811" i="18"/>
  <c r="U811" i="18"/>
  <c r="Y811" i="18"/>
  <c r="F811" i="18"/>
  <c r="J811" i="18"/>
  <c r="N811" i="18"/>
  <c r="R811" i="18"/>
  <c r="V811" i="18"/>
  <c r="Z811" i="18"/>
  <c r="G811" i="18"/>
  <c r="K811" i="18"/>
  <c r="O811" i="18"/>
  <c r="S811" i="18"/>
  <c r="W811" i="18"/>
  <c r="AA811" i="18"/>
  <c r="H811" i="18"/>
  <c r="L811" i="18"/>
  <c r="P811" i="18"/>
  <c r="T811" i="18"/>
  <c r="X811" i="18"/>
  <c r="AB811" i="18"/>
  <c r="E807" i="18"/>
  <c r="I807" i="18"/>
  <c r="M807" i="18"/>
  <c r="Q807" i="18"/>
  <c r="U807" i="18"/>
  <c r="Y807" i="18"/>
  <c r="F807" i="18"/>
  <c r="J807" i="18"/>
  <c r="N807" i="18"/>
  <c r="R807" i="18"/>
  <c r="V807" i="18"/>
  <c r="Z807" i="18"/>
  <c r="G807" i="18"/>
  <c r="K807" i="18"/>
  <c r="O807" i="18"/>
  <c r="S807" i="18"/>
  <c r="W807" i="18"/>
  <c r="AA807" i="18"/>
  <c r="H807" i="18"/>
  <c r="L807" i="18"/>
  <c r="P807" i="18"/>
  <c r="T807" i="18"/>
  <c r="X807" i="18"/>
  <c r="AB807" i="18"/>
  <c r="E803" i="18"/>
  <c r="I803" i="18"/>
  <c r="M803" i="18"/>
  <c r="Q803" i="18"/>
  <c r="U803" i="18"/>
  <c r="Y803" i="18"/>
  <c r="F803" i="18"/>
  <c r="J803" i="18"/>
  <c r="N803" i="18"/>
  <c r="R803" i="18"/>
  <c r="V803" i="18"/>
  <c r="Z803" i="18"/>
  <c r="G803" i="18"/>
  <c r="K803" i="18"/>
  <c r="O803" i="18"/>
  <c r="S803" i="18"/>
  <c r="W803" i="18"/>
  <c r="AA803" i="18"/>
  <c r="H803" i="18"/>
  <c r="L803" i="18"/>
  <c r="P803" i="18"/>
  <c r="T803" i="18"/>
  <c r="X803" i="18"/>
  <c r="AB803" i="18"/>
  <c r="E799" i="18"/>
  <c r="I799" i="18"/>
  <c r="M799" i="18"/>
  <c r="Q799" i="18"/>
  <c r="U799" i="18"/>
  <c r="Y799" i="18"/>
  <c r="F799" i="18"/>
  <c r="J799" i="18"/>
  <c r="N799" i="18"/>
  <c r="R799" i="18"/>
  <c r="V799" i="18"/>
  <c r="Z799" i="18"/>
  <c r="G799" i="18"/>
  <c r="K799" i="18"/>
  <c r="O799" i="18"/>
  <c r="S799" i="18"/>
  <c r="W799" i="18"/>
  <c r="AA799" i="18"/>
  <c r="H799" i="18"/>
  <c r="L799" i="18"/>
  <c r="P799" i="18"/>
  <c r="T799" i="18"/>
  <c r="X799" i="18"/>
  <c r="AB799" i="18"/>
  <c r="E795" i="18"/>
  <c r="I795" i="18"/>
  <c r="M795" i="18"/>
  <c r="Q795" i="18"/>
  <c r="U795" i="18"/>
  <c r="Y795" i="18"/>
  <c r="F795" i="18"/>
  <c r="J795" i="18"/>
  <c r="N795" i="18"/>
  <c r="R795" i="18"/>
  <c r="V795" i="18"/>
  <c r="Z795" i="18"/>
  <c r="G795" i="18"/>
  <c r="K795" i="18"/>
  <c r="O795" i="18"/>
  <c r="S795" i="18"/>
  <c r="W795" i="18"/>
  <c r="AA795" i="18"/>
  <c r="H795" i="18"/>
  <c r="L795" i="18"/>
  <c r="P795" i="18"/>
  <c r="T795" i="18"/>
  <c r="X795" i="18"/>
  <c r="AB795" i="18"/>
  <c r="E791" i="18"/>
  <c r="I791" i="18"/>
  <c r="M791" i="18"/>
  <c r="Q791" i="18"/>
  <c r="U791" i="18"/>
  <c r="Y791" i="18"/>
  <c r="F791" i="18"/>
  <c r="J791" i="18"/>
  <c r="N791" i="18"/>
  <c r="R791" i="18"/>
  <c r="V791" i="18"/>
  <c r="Z791" i="18"/>
  <c r="G791" i="18"/>
  <c r="K791" i="18"/>
  <c r="O791" i="18"/>
  <c r="S791" i="18"/>
  <c r="W791" i="18"/>
  <c r="AA791" i="18"/>
  <c r="H791" i="18"/>
  <c r="L791" i="18"/>
  <c r="P791" i="18"/>
  <c r="T791" i="18"/>
  <c r="X791" i="18"/>
  <c r="AB791" i="18"/>
  <c r="E787" i="18"/>
  <c r="I787" i="18"/>
  <c r="M787" i="18"/>
  <c r="Q787" i="18"/>
  <c r="U787" i="18"/>
  <c r="Y787" i="18"/>
  <c r="F787" i="18"/>
  <c r="J787" i="18"/>
  <c r="N787" i="18"/>
  <c r="R787" i="18"/>
  <c r="V787" i="18"/>
  <c r="Z787" i="18"/>
  <c r="G787" i="18"/>
  <c r="K787" i="18"/>
  <c r="O787" i="18"/>
  <c r="S787" i="18"/>
  <c r="W787" i="18"/>
  <c r="AA787" i="18"/>
  <c r="H787" i="18"/>
  <c r="L787" i="18"/>
  <c r="P787" i="18"/>
  <c r="T787" i="18"/>
  <c r="X787" i="18"/>
  <c r="AB787" i="18"/>
  <c r="E783" i="18"/>
  <c r="I783" i="18"/>
  <c r="M783" i="18"/>
  <c r="Q783" i="18"/>
  <c r="U783" i="18"/>
  <c r="Y783" i="18"/>
  <c r="F783" i="18"/>
  <c r="J783" i="18"/>
  <c r="N783" i="18"/>
  <c r="R783" i="18"/>
  <c r="V783" i="18"/>
  <c r="Z783" i="18"/>
  <c r="G783" i="18"/>
  <c r="K783" i="18"/>
  <c r="O783" i="18"/>
  <c r="S783" i="18"/>
  <c r="W783" i="18"/>
  <c r="AA783" i="18"/>
  <c r="H783" i="18"/>
  <c r="L783" i="18"/>
  <c r="P783" i="18"/>
  <c r="T783" i="18"/>
  <c r="X783" i="18"/>
  <c r="AB783" i="18"/>
  <c r="E779" i="18"/>
  <c r="I779" i="18"/>
  <c r="M779" i="18"/>
  <c r="Q779" i="18"/>
  <c r="U779" i="18"/>
  <c r="Y779" i="18"/>
  <c r="F779" i="18"/>
  <c r="J779" i="18"/>
  <c r="N779" i="18"/>
  <c r="R779" i="18"/>
  <c r="V779" i="18"/>
  <c r="Z779" i="18"/>
  <c r="G779" i="18"/>
  <c r="K779" i="18"/>
  <c r="O779" i="18"/>
  <c r="S779" i="18"/>
  <c r="W779" i="18"/>
  <c r="AA779" i="18"/>
  <c r="H779" i="18"/>
  <c r="L779" i="18"/>
  <c r="P779" i="18"/>
  <c r="T779" i="18"/>
  <c r="X779" i="18"/>
  <c r="AB779" i="18"/>
  <c r="E775" i="18"/>
  <c r="I775" i="18"/>
  <c r="M775" i="18"/>
  <c r="Q775" i="18"/>
  <c r="U775" i="18"/>
  <c r="Y775" i="18"/>
  <c r="F775" i="18"/>
  <c r="J775" i="18"/>
  <c r="N775" i="18"/>
  <c r="R775" i="18"/>
  <c r="V775" i="18"/>
  <c r="Z775" i="18"/>
  <c r="G775" i="18"/>
  <c r="K775" i="18"/>
  <c r="O775" i="18"/>
  <c r="S775" i="18"/>
  <c r="W775" i="18"/>
  <c r="AA775" i="18"/>
  <c r="H775" i="18"/>
  <c r="L775" i="18"/>
  <c r="P775" i="18"/>
  <c r="T775" i="18"/>
  <c r="X775" i="18"/>
  <c r="AB775" i="18"/>
  <c r="E771" i="18"/>
  <c r="I771" i="18"/>
  <c r="M771" i="18"/>
  <c r="Q771" i="18"/>
  <c r="U771" i="18"/>
  <c r="Y771" i="18"/>
  <c r="F771" i="18"/>
  <c r="J771" i="18"/>
  <c r="N771" i="18"/>
  <c r="R771" i="18"/>
  <c r="V771" i="18"/>
  <c r="Z771" i="18"/>
  <c r="G771" i="18"/>
  <c r="K771" i="18"/>
  <c r="O771" i="18"/>
  <c r="S771" i="18"/>
  <c r="W771" i="18"/>
  <c r="AA771" i="18"/>
  <c r="H771" i="18"/>
  <c r="L771" i="18"/>
  <c r="P771" i="18"/>
  <c r="T771" i="18"/>
  <c r="X771" i="18"/>
  <c r="AB771" i="18"/>
  <c r="E767" i="18"/>
  <c r="I767" i="18"/>
  <c r="M767" i="18"/>
  <c r="Q767" i="18"/>
  <c r="U767" i="18"/>
  <c r="Y767" i="18"/>
  <c r="F767" i="18"/>
  <c r="J767" i="18"/>
  <c r="N767" i="18"/>
  <c r="R767" i="18"/>
  <c r="V767" i="18"/>
  <c r="Z767" i="18"/>
  <c r="G767" i="18"/>
  <c r="K767" i="18"/>
  <c r="O767" i="18"/>
  <c r="S767" i="18"/>
  <c r="W767" i="18"/>
  <c r="AA767" i="18"/>
  <c r="H767" i="18"/>
  <c r="L767" i="18"/>
  <c r="P767" i="18"/>
  <c r="T767" i="18"/>
  <c r="X767" i="18"/>
  <c r="AB767" i="18"/>
  <c r="E763" i="18"/>
  <c r="I763" i="18"/>
  <c r="M763" i="18"/>
  <c r="Q763" i="18"/>
  <c r="U763" i="18"/>
  <c r="Y763" i="18"/>
  <c r="F763" i="18"/>
  <c r="J763" i="18"/>
  <c r="N763" i="18"/>
  <c r="R763" i="18"/>
  <c r="V763" i="18"/>
  <c r="Z763" i="18"/>
  <c r="G763" i="18"/>
  <c r="K763" i="18"/>
  <c r="O763" i="18"/>
  <c r="S763" i="18"/>
  <c r="W763" i="18"/>
  <c r="AA763" i="18"/>
  <c r="H763" i="18"/>
  <c r="L763" i="18"/>
  <c r="P763" i="18"/>
  <c r="T763" i="18"/>
  <c r="X763" i="18"/>
  <c r="AB763" i="18"/>
  <c r="E759" i="18"/>
  <c r="I759" i="18"/>
  <c r="M759" i="18"/>
  <c r="Q759" i="18"/>
  <c r="U759" i="18"/>
  <c r="Y759" i="18"/>
  <c r="F759" i="18"/>
  <c r="J759" i="18"/>
  <c r="N759" i="18"/>
  <c r="R759" i="18"/>
  <c r="V759" i="18"/>
  <c r="Z759" i="18"/>
  <c r="G759" i="18"/>
  <c r="K759" i="18"/>
  <c r="O759" i="18"/>
  <c r="S759" i="18"/>
  <c r="W759" i="18"/>
  <c r="AA759" i="18"/>
  <c r="H759" i="18"/>
  <c r="L759" i="18"/>
  <c r="P759" i="18"/>
  <c r="T759" i="18"/>
  <c r="X759" i="18"/>
  <c r="AB759" i="18"/>
  <c r="E755" i="18"/>
  <c r="I755" i="18"/>
  <c r="M755" i="18"/>
  <c r="Q755" i="18"/>
  <c r="U755" i="18"/>
  <c r="Y755" i="18"/>
  <c r="F755" i="18"/>
  <c r="J755" i="18"/>
  <c r="N755" i="18"/>
  <c r="R755" i="18"/>
  <c r="V755" i="18"/>
  <c r="Z755" i="18"/>
  <c r="G755" i="18"/>
  <c r="K755" i="18"/>
  <c r="O755" i="18"/>
  <c r="S755" i="18"/>
  <c r="W755" i="18"/>
  <c r="AA755" i="18"/>
  <c r="H755" i="18"/>
  <c r="L755" i="18"/>
  <c r="P755" i="18"/>
  <c r="T755" i="18"/>
  <c r="X755" i="18"/>
  <c r="AB755" i="18"/>
  <c r="E751" i="18"/>
  <c r="I751" i="18"/>
  <c r="M751" i="18"/>
  <c r="Q751" i="18"/>
  <c r="U751" i="18"/>
  <c r="Y751" i="18"/>
  <c r="F751" i="18"/>
  <c r="J751" i="18"/>
  <c r="N751" i="18"/>
  <c r="R751" i="18"/>
  <c r="V751" i="18"/>
  <c r="Z751" i="18"/>
  <c r="G751" i="18"/>
  <c r="K751" i="18"/>
  <c r="O751" i="18"/>
  <c r="S751" i="18"/>
  <c r="W751" i="18"/>
  <c r="AA751" i="18"/>
  <c r="H751" i="18"/>
  <c r="L751" i="18"/>
  <c r="P751" i="18"/>
  <c r="T751" i="18"/>
  <c r="X751" i="18"/>
  <c r="AB751" i="18"/>
  <c r="E747" i="18"/>
  <c r="I747" i="18"/>
  <c r="M747" i="18"/>
  <c r="Q747" i="18"/>
  <c r="U747" i="18"/>
  <c r="Y747" i="18"/>
  <c r="F747" i="18"/>
  <c r="J747" i="18"/>
  <c r="N747" i="18"/>
  <c r="R747" i="18"/>
  <c r="V747" i="18"/>
  <c r="Z747" i="18"/>
  <c r="G747" i="18"/>
  <c r="K747" i="18"/>
  <c r="O747" i="18"/>
  <c r="S747" i="18"/>
  <c r="W747" i="18"/>
  <c r="AA747" i="18"/>
  <c r="H747" i="18"/>
  <c r="L747" i="18"/>
  <c r="P747" i="18"/>
  <c r="T747" i="18"/>
  <c r="X747" i="18"/>
  <c r="AB747" i="18"/>
  <c r="E743" i="18"/>
  <c r="I743" i="18"/>
  <c r="M743" i="18"/>
  <c r="Q743" i="18"/>
  <c r="U743" i="18"/>
  <c r="Y743" i="18"/>
  <c r="F743" i="18"/>
  <c r="J743" i="18"/>
  <c r="N743" i="18"/>
  <c r="R743" i="18"/>
  <c r="V743" i="18"/>
  <c r="Z743" i="18"/>
  <c r="G743" i="18"/>
  <c r="K743" i="18"/>
  <c r="O743" i="18"/>
  <c r="S743" i="18"/>
  <c r="W743" i="18"/>
  <c r="AA743" i="18"/>
  <c r="H743" i="18"/>
  <c r="L743" i="18"/>
  <c r="P743" i="18"/>
  <c r="T743" i="18"/>
  <c r="X743" i="18"/>
  <c r="AB743" i="18"/>
  <c r="E739" i="18"/>
  <c r="I739" i="18"/>
  <c r="M739" i="18"/>
  <c r="Q739" i="18"/>
  <c r="U739" i="18"/>
  <c r="Y739" i="18"/>
  <c r="F739" i="18"/>
  <c r="J739" i="18"/>
  <c r="N739" i="18"/>
  <c r="R739" i="18"/>
  <c r="V739" i="18"/>
  <c r="Z739" i="18"/>
  <c r="G739" i="18"/>
  <c r="K739" i="18"/>
  <c r="O739" i="18"/>
  <c r="S739" i="18"/>
  <c r="W739" i="18"/>
  <c r="AA739" i="18"/>
  <c r="H739" i="18"/>
  <c r="L739" i="18"/>
  <c r="P739" i="18"/>
  <c r="T739" i="18"/>
  <c r="X739" i="18"/>
  <c r="AB739" i="18"/>
  <c r="E735" i="18"/>
  <c r="I735" i="18"/>
  <c r="M735" i="18"/>
  <c r="Q735" i="18"/>
  <c r="U735" i="18"/>
  <c r="Y735" i="18"/>
  <c r="F735" i="18"/>
  <c r="J735" i="18"/>
  <c r="N735" i="18"/>
  <c r="R735" i="18"/>
  <c r="V735" i="18"/>
  <c r="Z735" i="18"/>
  <c r="G735" i="18"/>
  <c r="K735" i="18"/>
  <c r="O735" i="18"/>
  <c r="S735" i="18"/>
  <c r="W735" i="18"/>
  <c r="AA735" i="18"/>
  <c r="H735" i="18"/>
  <c r="L735" i="18"/>
  <c r="P735" i="18"/>
  <c r="T735" i="18"/>
  <c r="X735" i="18"/>
  <c r="AB735" i="18"/>
  <c r="E731" i="18"/>
  <c r="I731" i="18"/>
  <c r="M731" i="18"/>
  <c r="Q731" i="18"/>
  <c r="U731" i="18"/>
  <c r="Y731" i="18"/>
  <c r="F731" i="18"/>
  <c r="J731" i="18"/>
  <c r="N731" i="18"/>
  <c r="R731" i="18"/>
  <c r="V731" i="18"/>
  <c r="Z731" i="18"/>
  <c r="G731" i="18"/>
  <c r="K731" i="18"/>
  <c r="O731" i="18"/>
  <c r="S731" i="18"/>
  <c r="W731" i="18"/>
  <c r="AA731" i="18"/>
  <c r="H731" i="18"/>
  <c r="L731" i="18"/>
  <c r="P731" i="18"/>
  <c r="T731" i="18"/>
  <c r="X731" i="18"/>
  <c r="AB731" i="18"/>
  <c r="E727" i="18"/>
  <c r="I727" i="18"/>
  <c r="M727" i="18"/>
  <c r="Q727" i="18"/>
  <c r="U727" i="18"/>
  <c r="Y727" i="18"/>
  <c r="F727" i="18"/>
  <c r="J727" i="18"/>
  <c r="N727" i="18"/>
  <c r="R727" i="18"/>
  <c r="V727" i="18"/>
  <c r="Z727" i="18"/>
  <c r="G727" i="18"/>
  <c r="K727" i="18"/>
  <c r="O727" i="18"/>
  <c r="S727" i="18"/>
  <c r="W727" i="18"/>
  <c r="AA727" i="18"/>
  <c r="H727" i="18"/>
  <c r="L727" i="18"/>
  <c r="P727" i="18"/>
  <c r="T727" i="18"/>
  <c r="X727" i="18"/>
  <c r="AB727" i="18"/>
  <c r="E723" i="18"/>
  <c r="I723" i="18"/>
  <c r="M723" i="18"/>
  <c r="Q723" i="18"/>
  <c r="U723" i="18"/>
  <c r="Y723" i="18"/>
  <c r="F723" i="18"/>
  <c r="J723" i="18"/>
  <c r="N723" i="18"/>
  <c r="R723" i="18"/>
  <c r="V723" i="18"/>
  <c r="Z723" i="18"/>
  <c r="G723" i="18"/>
  <c r="K723" i="18"/>
  <c r="O723" i="18"/>
  <c r="S723" i="18"/>
  <c r="W723" i="18"/>
  <c r="AA723" i="18"/>
  <c r="H723" i="18"/>
  <c r="L723" i="18"/>
  <c r="P723" i="18"/>
  <c r="T723" i="18"/>
  <c r="X723" i="18"/>
  <c r="AB723" i="18"/>
  <c r="H719" i="18"/>
  <c r="L719" i="18"/>
  <c r="P719" i="18"/>
  <c r="T719" i="18"/>
  <c r="X719" i="18"/>
  <c r="AB719" i="18"/>
  <c r="G719" i="18"/>
  <c r="M719" i="18"/>
  <c r="R719" i="18"/>
  <c r="W719" i="18"/>
  <c r="I719" i="18"/>
  <c r="N719" i="18"/>
  <c r="S719" i="18"/>
  <c r="Y719" i="18"/>
  <c r="E719" i="18"/>
  <c r="J719" i="18"/>
  <c r="O719" i="18"/>
  <c r="U719" i="18"/>
  <c r="Z719" i="18"/>
  <c r="F719" i="18"/>
  <c r="K719" i="18"/>
  <c r="Q719" i="18"/>
  <c r="V719" i="18"/>
  <c r="AA719" i="18"/>
  <c r="H715" i="18"/>
  <c r="L715" i="18"/>
  <c r="P715" i="18"/>
  <c r="T715" i="18"/>
  <c r="X715" i="18"/>
  <c r="AB715" i="18"/>
  <c r="E715" i="18"/>
  <c r="I715" i="18"/>
  <c r="M715" i="18"/>
  <c r="Q715" i="18"/>
  <c r="U715" i="18"/>
  <c r="Y715" i="18"/>
  <c r="K715" i="18"/>
  <c r="S715" i="18"/>
  <c r="AA715" i="18"/>
  <c r="F715" i="18"/>
  <c r="N715" i="18"/>
  <c r="V715" i="18"/>
  <c r="G715" i="18"/>
  <c r="O715" i="18"/>
  <c r="W715" i="18"/>
  <c r="J715" i="18"/>
  <c r="R715" i="18"/>
  <c r="Z715" i="18"/>
  <c r="H711" i="18"/>
  <c r="L711" i="18"/>
  <c r="P711" i="18"/>
  <c r="T711" i="18"/>
  <c r="X711" i="18"/>
  <c r="AB711" i="18"/>
  <c r="E711" i="18"/>
  <c r="I711" i="18"/>
  <c r="M711" i="18"/>
  <c r="Q711" i="18"/>
  <c r="U711" i="18"/>
  <c r="Y711" i="18"/>
  <c r="K711" i="18"/>
  <c r="S711" i="18"/>
  <c r="AA711" i="18"/>
  <c r="F711" i="18"/>
  <c r="N711" i="18"/>
  <c r="V711" i="18"/>
  <c r="G711" i="18"/>
  <c r="O711" i="18"/>
  <c r="W711" i="18"/>
  <c r="J711" i="18"/>
  <c r="R711" i="18"/>
  <c r="Z711" i="18"/>
  <c r="G707" i="18"/>
  <c r="K707" i="18"/>
  <c r="O707" i="18"/>
  <c r="S707" i="18"/>
  <c r="W707" i="18"/>
  <c r="AA707" i="18"/>
  <c r="H707" i="18"/>
  <c r="L707" i="18"/>
  <c r="P707" i="18"/>
  <c r="T707" i="18"/>
  <c r="X707" i="18"/>
  <c r="AB707" i="18"/>
  <c r="E707" i="18"/>
  <c r="I707" i="18"/>
  <c r="M707" i="18"/>
  <c r="Q707" i="18"/>
  <c r="U707" i="18"/>
  <c r="Y707" i="18"/>
  <c r="N707" i="18"/>
  <c r="R707" i="18"/>
  <c r="F707" i="18"/>
  <c r="V707" i="18"/>
  <c r="J707" i="18"/>
  <c r="Z707" i="18"/>
  <c r="F703" i="18"/>
  <c r="J703" i="18"/>
  <c r="N703" i="18"/>
  <c r="R703" i="18"/>
  <c r="V703" i="18"/>
  <c r="Z703" i="18"/>
  <c r="G703" i="18"/>
  <c r="K703" i="18"/>
  <c r="O703" i="18"/>
  <c r="S703" i="18"/>
  <c r="W703" i="18"/>
  <c r="AA703" i="18"/>
  <c r="H703" i="18"/>
  <c r="L703" i="18"/>
  <c r="P703" i="18"/>
  <c r="T703" i="18"/>
  <c r="X703" i="18"/>
  <c r="AB703" i="18"/>
  <c r="E703" i="18"/>
  <c r="I703" i="18"/>
  <c r="M703" i="18"/>
  <c r="Q703" i="18"/>
  <c r="U703" i="18"/>
  <c r="Y703" i="18"/>
  <c r="F699" i="18"/>
  <c r="J699" i="18"/>
  <c r="N699" i="18"/>
  <c r="R699" i="18"/>
  <c r="V699" i="18"/>
  <c r="Z699" i="18"/>
  <c r="G699" i="18"/>
  <c r="K699" i="18"/>
  <c r="O699" i="18"/>
  <c r="S699" i="18"/>
  <c r="W699" i="18"/>
  <c r="AA699" i="18"/>
  <c r="H699" i="18"/>
  <c r="L699" i="18"/>
  <c r="P699" i="18"/>
  <c r="T699" i="18"/>
  <c r="X699" i="18"/>
  <c r="AB699" i="18"/>
  <c r="E699" i="18"/>
  <c r="I699" i="18"/>
  <c r="M699" i="18"/>
  <c r="Q699" i="18"/>
  <c r="U699" i="18"/>
  <c r="Y699" i="18"/>
  <c r="F695" i="18"/>
  <c r="J695" i="18"/>
  <c r="N695" i="18"/>
  <c r="R695" i="18"/>
  <c r="V695" i="18"/>
  <c r="Z695" i="18"/>
  <c r="G695" i="18"/>
  <c r="K695" i="18"/>
  <c r="O695" i="18"/>
  <c r="S695" i="18"/>
  <c r="W695" i="18"/>
  <c r="AA695" i="18"/>
  <c r="H695" i="18"/>
  <c r="L695" i="18"/>
  <c r="P695" i="18"/>
  <c r="T695" i="18"/>
  <c r="X695" i="18"/>
  <c r="AB695" i="18"/>
  <c r="E695" i="18"/>
  <c r="I695" i="18"/>
  <c r="M695" i="18"/>
  <c r="Q695" i="18"/>
  <c r="U695" i="18"/>
  <c r="Y695" i="18"/>
  <c r="F691" i="18"/>
  <c r="J691" i="18"/>
  <c r="N691" i="18"/>
  <c r="R691" i="18"/>
  <c r="V691" i="18"/>
  <c r="Z691" i="18"/>
  <c r="G691" i="18"/>
  <c r="K691" i="18"/>
  <c r="O691" i="18"/>
  <c r="S691" i="18"/>
  <c r="W691" i="18"/>
  <c r="AA691" i="18"/>
  <c r="H691" i="18"/>
  <c r="L691" i="18"/>
  <c r="P691" i="18"/>
  <c r="T691" i="18"/>
  <c r="X691" i="18"/>
  <c r="AB691" i="18"/>
  <c r="E691" i="18"/>
  <c r="I691" i="18"/>
  <c r="M691" i="18"/>
  <c r="Q691" i="18"/>
  <c r="U691" i="18"/>
  <c r="Y691" i="18"/>
  <c r="F687" i="18"/>
  <c r="J687" i="18"/>
  <c r="N687" i="18"/>
  <c r="R687" i="18"/>
  <c r="V687" i="18"/>
  <c r="Z687" i="18"/>
  <c r="G687" i="18"/>
  <c r="K687" i="18"/>
  <c r="O687" i="18"/>
  <c r="S687" i="18"/>
  <c r="W687" i="18"/>
  <c r="AA687" i="18"/>
  <c r="H687" i="18"/>
  <c r="L687" i="18"/>
  <c r="P687" i="18"/>
  <c r="T687" i="18"/>
  <c r="X687" i="18"/>
  <c r="AB687" i="18"/>
  <c r="E687" i="18"/>
  <c r="I687" i="18"/>
  <c r="M687" i="18"/>
  <c r="Q687" i="18"/>
  <c r="U687" i="18"/>
  <c r="Y687" i="18"/>
  <c r="F683" i="18"/>
  <c r="J683" i="18"/>
  <c r="N683" i="18"/>
  <c r="R683" i="18"/>
  <c r="V683" i="18"/>
  <c r="Z683" i="18"/>
  <c r="G683" i="18"/>
  <c r="K683" i="18"/>
  <c r="O683" i="18"/>
  <c r="S683" i="18"/>
  <c r="W683" i="18"/>
  <c r="AA683" i="18"/>
  <c r="H683" i="18"/>
  <c r="L683" i="18"/>
  <c r="P683" i="18"/>
  <c r="T683" i="18"/>
  <c r="X683" i="18"/>
  <c r="AB683" i="18"/>
  <c r="E683" i="18"/>
  <c r="I683" i="18"/>
  <c r="M683" i="18"/>
  <c r="Q683" i="18"/>
  <c r="U683" i="18"/>
  <c r="Y683" i="18"/>
  <c r="F679" i="18"/>
  <c r="J679" i="18"/>
  <c r="N679" i="18"/>
  <c r="R679" i="18"/>
  <c r="V679" i="18"/>
  <c r="Z679" i="18"/>
  <c r="G679" i="18"/>
  <c r="K679" i="18"/>
  <c r="O679" i="18"/>
  <c r="S679" i="18"/>
  <c r="W679" i="18"/>
  <c r="AA679" i="18"/>
  <c r="H679" i="18"/>
  <c r="L679" i="18"/>
  <c r="P679" i="18"/>
  <c r="T679" i="18"/>
  <c r="X679" i="18"/>
  <c r="AB679" i="18"/>
  <c r="E679" i="18"/>
  <c r="I679" i="18"/>
  <c r="M679" i="18"/>
  <c r="Q679" i="18"/>
  <c r="U679" i="18"/>
  <c r="Y679" i="18"/>
  <c r="F675" i="18"/>
  <c r="J675" i="18"/>
  <c r="N675" i="18"/>
  <c r="R675" i="18"/>
  <c r="V675" i="18"/>
  <c r="Z675" i="18"/>
  <c r="G675" i="18"/>
  <c r="K675" i="18"/>
  <c r="O675" i="18"/>
  <c r="S675" i="18"/>
  <c r="W675" i="18"/>
  <c r="AA675" i="18"/>
  <c r="H675" i="18"/>
  <c r="L675" i="18"/>
  <c r="P675" i="18"/>
  <c r="T675" i="18"/>
  <c r="X675" i="18"/>
  <c r="AB675" i="18"/>
  <c r="E675" i="18"/>
  <c r="I675" i="18"/>
  <c r="M675" i="18"/>
  <c r="Q675" i="18"/>
  <c r="U675" i="18"/>
  <c r="Y675" i="18"/>
  <c r="F671" i="18"/>
  <c r="J671" i="18"/>
  <c r="N671" i="18"/>
  <c r="R671" i="18"/>
  <c r="V671" i="18"/>
  <c r="Z671" i="18"/>
  <c r="G671" i="18"/>
  <c r="K671" i="18"/>
  <c r="O671" i="18"/>
  <c r="S671" i="18"/>
  <c r="W671" i="18"/>
  <c r="AA671" i="18"/>
  <c r="H671" i="18"/>
  <c r="L671" i="18"/>
  <c r="P671" i="18"/>
  <c r="T671" i="18"/>
  <c r="X671" i="18"/>
  <c r="AB671" i="18"/>
  <c r="E671" i="18"/>
  <c r="I671" i="18"/>
  <c r="M671" i="18"/>
  <c r="Q671" i="18"/>
  <c r="U671" i="18"/>
  <c r="Y671" i="18"/>
  <c r="F667" i="18"/>
  <c r="J667" i="18"/>
  <c r="N667" i="18"/>
  <c r="R667" i="18"/>
  <c r="V667" i="18"/>
  <c r="Z667" i="18"/>
  <c r="G667" i="18"/>
  <c r="K667" i="18"/>
  <c r="O667" i="18"/>
  <c r="S667" i="18"/>
  <c r="W667" i="18"/>
  <c r="AA667" i="18"/>
  <c r="H667" i="18"/>
  <c r="L667" i="18"/>
  <c r="P667" i="18"/>
  <c r="T667" i="18"/>
  <c r="X667" i="18"/>
  <c r="AB667" i="18"/>
  <c r="E667" i="18"/>
  <c r="I667" i="18"/>
  <c r="M667" i="18"/>
  <c r="Q667" i="18"/>
  <c r="U667" i="18"/>
  <c r="Y667" i="18"/>
  <c r="F663" i="18"/>
  <c r="J663" i="18"/>
  <c r="N663" i="18"/>
  <c r="R663" i="18"/>
  <c r="V663" i="18"/>
  <c r="Z663" i="18"/>
  <c r="G663" i="18"/>
  <c r="K663" i="18"/>
  <c r="O663" i="18"/>
  <c r="S663" i="18"/>
  <c r="W663" i="18"/>
  <c r="AA663" i="18"/>
  <c r="H663" i="18"/>
  <c r="L663" i="18"/>
  <c r="P663" i="18"/>
  <c r="T663" i="18"/>
  <c r="X663" i="18"/>
  <c r="AB663" i="18"/>
  <c r="E663" i="18"/>
  <c r="I663" i="18"/>
  <c r="M663" i="18"/>
  <c r="Q663" i="18"/>
  <c r="U663" i="18"/>
  <c r="Y663" i="18"/>
  <c r="F659" i="18"/>
  <c r="J659" i="18"/>
  <c r="N659" i="18"/>
  <c r="R659" i="18"/>
  <c r="V659" i="18"/>
  <c r="Z659" i="18"/>
  <c r="G659" i="18"/>
  <c r="K659" i="18"/>
  <c r="O659" i="18"/>
  <c r="S659" i="18"/>
  <c r="W659" i="18"/>
  <c r="AA659" i="18"/>
  <c r="H659" i="18"/>
  <c r="L659" i="18"/>
  <c r="P659" i="18"/>
  <c r="T659" i="18"/>
  <c r="X659" i="18"/>
  <c r="AB659" i="18"/>
  <c r="E659" i="18"/>
  <c r="I659" i="18"/>
  <c r="M659" i="18"/>
  <c r="Q659" i="18"/>
  <c r="U659" i="18"/>
  <c r="Y659" i="18"/>
  <c r="F655" i="18"/>
  <c r="J655" i="18"/>
  <c r="N655" i="18"/>
  <c r="R655" i="18"/>
  <c r="V655" i="18"/>
  <c r="Z655" i="18"/>
  <c r="G655" i="18"/>
  <c r="K655" i="18"/>
  <c r="O655" i="18"/>
  <c r="S655" i="18"/>
  <c r="W655" i="18"/>
  <c r="AA655" i="18"/>
  <c r="H655" i="18"/>
  <c r="L655" i="18"/>
  <c r="P655" i="18"/>
  <c r="T655" i="18"/>
  <c r="X655" i="18"/>
  <c r="AB655" i="18"/>
  <c r="E655" i="18"/>
  <c r="I655" i="18"/>
  <c r="M655" i="18"/>
  <c r="Q655" i="18"/>
  <c r="U655" i="18"/>
  <c r="Y655" i="18"/>
  <c r="F651" i="18"/>
  <c r="J651" i="18"/>
  <c r="N651" i="18"/>
  <c r="R651" i="18"/>
  <c r="V651" i="18"/>
  <c r="Z651" i="18"/>
  <c r="G651" i="18"/>
  <c r="K651" i="18"/>
  <c r="O651" i="18"/>
  <c r="S651" i="18"/>
  <c r="W651" i="18"/>
  <c r="AA651" i="18"/>
  <c r="H651" i="18"/>
  <c r="L651" i="18"/>
  <c r="P651" i="18"/>
  <c r="T651" i="18"/>
  <c r="X651" i="18"/>
  <c r="AB651" i="18"/>
  <c r="E651" i="18"/>
  <c r="I651" i="18"/>
  <c r="M651" i="18"/>
  <c r="Q651" i="18"/>
  <c r="U651" i="18"/>
  <c r="Y651" i="18"/>
  <c r="F647" i="18"/>
  <c r="J647" i="18"/>
  <c r="N647" i="18"/>
  <c r="R647" i="18"/>
  <c r="V647" i="18"/>
  <c r="Z647" i="18"/>
  <c r="G647" i="18"/>
  <c r="K647" i="18"/>
  <c r="O647" i="18"/>
  <c r="S647" i="18"/>
  <c r="W647" i="18"/>
  <c r="AA647" i="18"/>
  <c r="H647" i="18"/>
  <c r="L647" i="18"/>
  <c r="P647" i="18"/>
  <c r="T647" i="18"/>
  <c r="X647" i="18"/>
  <c r="AB647" i="18"/>
  <c r="E647" i="18"/>
  <c r="I647" i="18"/>
  <c r="M647" i="18"/>
  <c r="Q647" i="18"/>
  <c r="U647" i="18"/>
  <c r="Y647" i="18"/>
  <c r="F643" i="18"/>
  <c r="J643" i="18"/>
  <c r="N643" i="18"/>
  <c r="R643" i="18"/>
  <c r="V643" i="18"/>
  <c r="Z643" i="18"/>
  <c r="G643" i="18"/>
  <c r="K643" i="18"/>
  <c r="O643" i="18"/>
  <c r="S643" i="18"/>
  <c r="W643" i="18"/>
  <c r="AA643" i="18"/>
  <c r="H643" i="18"/>
  <c r="L643" i="18"/>
  <c r="P643" i="18"/>
  <c r="T643" i="18"/>
  <c r="X643" i="18"/>
  <c r="AB643" i="18"/>
  <c r="E643" i="18"/>
  <c r="I643" i="18"/>
  <c r="M643" i="18"/>
  <c r="Q643" i="18"/>
  <c r="U643" i="18"/>
  <c r="Y643" i="18"/>
  <c r="F639" i="18"/>
  <c r="J639" i="18"/>
  <c r="N639" i="18"/>
  <c r="R639" i="18"/>
  <c r="V639" i="18"/>
  <c r="Z639" i="18"/>
  <c r="G639" i="18"/>
  <c r="K639" i="18"/>
  <c r="O639" i="18"/>
  <c r="S639" i="18"/>
  <c r="W639" i="18"/>
  <c r="AA639" i="18"/>
  <c r="H639" i="18"/>
  <c r="L639" i="18"/>
  <c r="P639" i="18"/>
  <c r="T639" i="18"/>
  <c r="X639" i="18"/>
  <c r="AB639" i="18"/>
  <c r="E639" i="18"/>
  <c r="I639" i="18"/>
  <c r="M639" i="18"/>
  <c r="Q639" i="18"/>
  <c r="U639" i="18"/>
  <c r="Y639" i="18"/>
  <c r="F635" i="18"/>
  <c r="J635" i="18"/>
  <c r="N635" i="18"/>
  <c r="R635" i="18"/>
  <c r="V635" i="18"/>
  <c r="Z635" i="18"/>
  <c r="G635" i="18"/>
  <c r="K635" i="18"/>
  <c r="O635" i="18"/>
  <c r="S635" i="18"/>
  <c r="W635" i="18"/>
  <c r="AA635" i="18"/>
  <c r="H635" i="18"/>
  <c r="L635" i="18"/>
  <c r="P635" i="18"/>
  <c r="T635" i="18"/>
  <c r="X635" i="18"/>
  <c r="AB635" i="18"/>
  <c r="E635" i="18"/>
  <c r="I635" i="18"/>
  <c r="M635" i="18"/>
  <c r="Q635" i="18"/>
  <c r="U635" i="18"/>
  <c r="Y635" i="18"/>
  <c r="F631" i="18"/>
  <c r="J631" i="18"/>
  <c r="N631" i="18"/>
  <c r="R631" i="18"/>
  <c r="V631" i="18"/>
  <c r="Z631" i="18"/>
  <c r="G631" i="18"/>
  <c r="K631" i="18"/>
  <c r="O631" i="18"/>
  <c r="S631" i="18"/>
  <c r="W631" i="18"/>
  <c r="AA631" i="18"/>
  <c r="H631" i="18"/>
  <c r="L631" i="18"/>
  <c r="P631" i="18"/>
  <c r="T631" i="18"/>
  <c r="X631" i="18"/>
  <c r="AB631" i="18"/>
  <c r="E631" i="18"/>
  <c r="I631" i="18"/>
  <c r="M631" i="18"/>
  <c r="Q631" i="18"/>
  <c r="U631" i="18"/>
  <c r="Y631" i="18"/>
  <c r="F627" i="18"/>
  <c r="J627" i="18"/>
  <c r="N627" i="18"/>
  <c r="R627" i="18"/>
  <c r="V627" i="18"/>
  <c r="Z627" i="18"/>
  <c r="G627" i="18"/>
  <c r="K627" i="18"/>
  <c r="O627" i="18"/>
  <c r="S627" i="18"/>
  <c r="W627" i="18"/>
  <c r="AA627" i="18"/>
  <c r="H627" i="18"/>
  <c r="L627" i="18"/>
  <c r="P627" i="18"/>
  <c r="T627" i="18"/>
  <c r="X627" i="18"/>
  <c r="AB627" i="18"/>
  <c r="E627" i="18"/>
  <c r="I627" i="18"/>
  <c r="M627" i="18"/>
  <c r="Q627" i="18"/>
  <c r="U627" i="18"/>
  <c r="Y627" i="18"/>
  <c r="F623" i="18"/>
  <c r="J623" i="18"/>
  <c r="N623" i="18"/>
  <c r="R623" i="18"/>
  <c r="V623" i="18"/>
  <c r="Z623" i="18"/>
  <c r="G623" i="18"/>
  <c r="K623" i="18"/>
  <c r="O623" i="18"/>
  <c r="S623" i="18"/>
  <c r="W623" i="18"/>
  <c r="AA623" i="18"/>
  <c r="H623" i="18"/>
  <c r="L623" i="18"/>
  <c r="P623" i="18"/>
  <c r="T623" i="18"/>
  <c r="X623" i="18"/>
  <c r="AB623" i="18"/>
  <c r="E623" i="18"/>
  <c r="I623" i="18"/>
  <c r="M623" i="18"/>
  <c r="Q623" i="18"/>
  <c r="U623" i="18"/>
  <c r="Y623" i="18"/>
  <c r="F619" i="18"/>
  <c r="J619" i="18"/>
  <c r="N619" i="18"/>
  <c r="R619" i="18"/>
  <c r="V619" i="18"/>
  <c r="Z619" i="18"/>
  <c r="G619" i="18"/>
  <c r="K619" i="18"/>
  <c r="O619" i="18"/>
  <c r="S619" i="18"/>
  <c r="W619" i="18"/>
  <c r="AA619" i="18"/>
  <c r="H619" i="18"/>
  <c r="L619" i="18"/>
  <c r="P619" i="18"/>
  <c r="T619" i="18"/>
  <c r="X619" i="18"/>
  <c r="AB619" i="18"/>
  <c r="E619" i="18"/>
  <c r="I619" i="18"/>
  <c r="M619" i="18"/>
  <c r="Q619" i="18"/>
  <c r="U619" i="18"/>
  <c r="Y619" i="18"/>
  <c r="F615" i="18"/>
  <c r="J615" i="18"/>
  <c r="N615" i="18"/>
  <c r="R615" i="18"/>
  <c r="V615" i="18"/>
  <c r="Z615" i="18"/>
  <c r="G615" i="18"/>
  <c r="K615" i="18"/>
  <c r="O615" i="18"/>
  <c r="S615" i="18"/>
  <c r="W615" i="18"/>
  <c r="AA615" i="18"/>
  <c r="H615" i="18"/>
  <c r="L615" i="18"/>
  <c r="P615" i="18"/>
  <c r="T615" i="18"/>
  <c r="X615" i="18"/>
  <c r="AB615" i="18"/>
  <c r="E615" i="18"/>
  <c r="I615" i="18"/>
  <c r="M615" i="18"/>
  <c r="Q615" i="18"/>
  <c r="U615" i="18"/>
  <c r="Y615" i="18"/>
  <c r="F611" i="18"/>
  <c r="J611" i="18"/>
  <c r="N611" i="18"/>
  <c r="R611" i="18"/>
  <c r="V611" i="18"/>
  <c r="Z611" i="18"/>
  <c r="G611" i="18"/>
  <c r="K611" i="18"/>
  <c r="O611" i="18"/>
  <c r="S611" i="18"/>
  <c r="W611" i="18"/>
  <c r="AA611" i="18"/>
  <c r="H611" i="18"/>
  <c r="L611" i="18"/>
  <c r="P611" i="18"/>
  <c r="T611" i="18"/>
  <c r="X611" i="18"/>
  <c r="AB611" i="18"/>
  <c r="E611" i="18"/>
  <c r="I611" i="18"/>
  <c r="M611" i="18"/>
  <c r="Q611" i="18"/>
  <c r="U611" i="18"/>
  <c r="Y611" i="18"/>
  <c r="F607" i="18"/>
  <c r="J607" i="18"/>
  <c r="N607" i="18"/>
  <c r="R607" i="18"/>
  <c r="V607" i="18"/>
  <c r="Z607" i="18"/>
  <c r="G607" i="18"/>
  <c r="K607" i="18"/>
  <c r="O607" i="18"/>
  <c r="S607" i="18"/>
  <c r="W607" i="18"/>
  <c r="AA607" i="18"/>
  <c r="H607" i="18"/>
  <c r="L607" i="18"/>
  <c r="P607" i="18"/>
  <c r="T607" i="18"/>
  <c r="X607" i="18"/>
  <c r="AB607" i="18"/>
  <c r="E607" i="18"/>
  <c r="I607" i="18"/>
  <c r="M607" i="18"/>
  <c r="Q607" i="18"/>
  <c r="U607" i="18"/>
  <c r="Y607" i="18"/>
  <c r="F603" i="18"/>
  <c r="J603" i="18"/>
  <c r="N603" i="18"/>
  <c r="R603" i="18"/>
  <c r="V603" i="18"/>
  <c r="Z603" i="18"/>
  <c r="G603" i="18"/>
  <c r="K603" i="18"/>
  <c r="O603" i="18"/>
  <c r="S603" i="18"/>
  <c r="W603" i="18"/>
  <c r="AA603" i="18"/>
  <c r="H603" i="18"/>
  <c r="L603" i="18"/>
  <c r="P603" i="18"/>
  <c r="T603" i="18"/>
  <c r="X603" i="18"/>
  <c r="AB603" i="18"/>
  <c r="E603" i="18"/>
  <c r="I603" i="18"/>
  <c r="M603" i="18"/>
  <c r="Q603" i="18"/>
  <c r="U603" i="18"/>
  <c r="Y603" i="18"/>
  <c r="F599" i="18"/>
  <c r="J599" i="18"/>
  <c r="N599" i="18"/>
  <c r="R599" i="18"/>
  <c r="V599" i="18"/>
  <c r="Z599" i="18"/>
  <c r="G599" i="18"/>
  <c r="K599" i="18"/>
  <c r="O599" i="18"/>
  <c r="S599" i="18"/>
  <c r="W599" i="18"/>
  <c r="AA599" i="18"/>
  <c r="H599" i="18"/>
  <c r="L599" i="18"/>
  <c r="P599" i="18"/>
  <c r="T599" i="18"/>
  <c r="X599" i="18"/>
  <c r="AB599" i="18"/>
  <c r="E599" i="18"/>
  <c r="I599" i="18"/>
  <c r="M599" i="18"/>
  <c r="Q599" i="18"/>
  <c r="U599" i="18"/>
  <c r="Y599" i="18"/>
  <c r="H595" i="18"/>
  <c r="L595" i="18"/>
  <c r="P595" i="18"/>
  <c r="T595" i="18"/>
  <c r="X595" i="18"/>
  <c r="AB595" i="18"/>
  <c r="E595" i="18"/>
  <c r="I595" i="18"/>
  <c r="M595" i="18"/>
  <c r="Q595" i="18"/>
  <c r="U595" i="18"/>
  <c r="Y595" i="18"/>
  <c r="G595" i="18"/>
  <c r="O595" i="18"/>
  <c r="W595" i="18"/>
  <c r="J595" i="18"/>
  <c r="R595" i="18"/>
  <c r="Z595" i="18"/>
  <c r="K595" i="18"/>
  <c r="S595" i="18"/>
  <c r="AA595" i="18"/>
  <c r="F595" i="18"/>
  <c r="N595" i="18"/>
  <c r="V595" i="18"/>
  <c r="H591" i="18"/>
  <c r="L591" i="18"/>
  <c r="P591" i="18"/>
  <c r="T591" i="18"/>
  <c r="X591" i="18"/>
  <c r="AB591" i="18"/>
  <c r="E591" i="18"/>
  <c r="I591" i="18"/>
  <c r="M591" i="18"/>
  <c r="Q591" i="18"/>
  <c r="U591" i="18"/>
  <c r="Y591" i="18"/>
  <c r="G591" i="18"/>
  <c r="O591" i="18"/>
  <c r="W591" i="18"/>
  <c r="J591" i="18"/>
  <c r="R591" i="18"/>
  <c r="Z591" i="18"/>
  <c r="K591" i="18"/>
  <c r="S591" i="18"/>
  <c r="AA591" i="18"/>
  <c r="F591" i="18"/>
  <c r="N591" i="18"/>
  <c r="V591" i="18"/>
  <c r="F587" i="18"/>
  <c r="J587" i="18"/>
  <c r="N587" i="18"/>
  <c r="R587" i="18"/>
  <c r="V587" i="18"/>
  <c r="Z587" i="18"/>
  <c r="G587" i="18"/>
  <c r="K587" i="18"/>
  <c r="O587" i="18"/>
  <c r="S587" i="18"/>
  <c r="W587" i="18"/>
  <c r="AA587" i="18"/>
  <c r="H587" i="18"/>
  <c r="L587" i="18"/>
  <c r="P587" i="18"/>
  <c r="T587" i="18"/>
  <c r="X587" i="18"/>
  <c r="AB587" i="18"/>
  <c r="E587" i="18"/>
  <c r="I587" i="18"/>
  <c r="M587" i="18"/>
  <c r="Q587" i="18"/>
  <c r="U587" i="18"/>
  <c r="Y587" i="18"/>
  <c r="F583" i="18"/>
  <c r="J583" i="18"/>
  <c r="N583" i="18"/>
  <c r="R583" i="18"/>
  <c r="V583" i="18"/>
  <c r="Z583" i="18"/>
  <c r="G583" i="18"/>
  <c r="K583" i="18"/>
  <c r="O583" i="18"/>
  <c r="S583" i="18"/>
  <c r="W583" i="18"/>
  <c r="AA583" i="18"/>
  <c r="H583" i="18"/>
  <c r="L583" i="18"/>
  <c r="P583" i="18"/>
  <c r="T583" i="18"/>
  <c r="X583" i="18"/>
  <c r="AB583" i="18"/>
  <c r="E583" i="18"/>
  <c r="I583" i="18"/>
  <c r="M583" i="18"/>
  <c r="Q583" i="18"/>
  <c r="U583" i="18"/>
  <c r="Y583" i="18"/>
  <c r="F579" i="18"/>
  <c r="J579" i="18"/>
  <c r="N579" i="18"/>
  <c r="R579" i="18"/>
  <c r="V579" i="18"/>
  <c r="Z579" i="18"/>
  <c r="G579" i="18"/>
  <c r="K579" i="18"/>
  <c r="O579" i="18"/>
  <c r="S579" i="18"/>
  <c r="W579" i="18"/>
  <c r="AA579" i="18"/>
  <c r="H579" i="18"/>
  <c r="L579" i="18"/>
  <c r="P579" i="18"/>
  <c r="T579" i="18"/>
  <c r="X579" i="18"/>
  <c r="AB579" i="18"/>
  <c r="E579" i="18"/>
  <c r="I579" i="18"/>
  <c r="M579" i="18"/>
  <c r="Q579" i="18"/>
  <c r="U579" i="18"/>
  <c r="Y579" i="18"/>
  <c r="F575" i="18"/>
  <c r="J575" i="18"/>
  <c r="N575" i="18"/>
  <c r="R575" i="18"/>
  <c r="V575" i="18"/>
  <c r="Z575" i="18"/>
  <c r="G575" i="18"/>
  <c r="K575" i="18"/>
  <c r="O575" i="18"/>
  <c r="S575" i="18"/>
  <c r="W575" i="18"/>
  <c r="AA575" i="18"/>
  <c r="H575" i="18"/>
  <c r="L575" i="18"/>
  <c r="P575" i="18"/>
  <c r="T575" i="18"/>
  <c r="X575" i="18"/>
  <c r="AB575" i="18"/>
  <c r="E575" i="18"/>
  <c r="I575" i="18"/>
  <c r="M575" i="18"/>
  <c r="Q575" i="18"/>
  <c r="U575" i="18"/>
  <c r="Y575" i="18"/>
  <c r="F571" i="18"/>
  <c r="J571" i="18"/>
  <c r="N571" i="18"/>
  <c r="R571" i="18"/>
  <c r="V571" i="18"/>
  <c r="Z571" i="18"/>
  <c r="G571" i="18"/>
  <c r="K571" i="18"/>
  <c r="O571" i="18"/>
  <c r="S571" i="18"/>
  <c r="W571" i="18"/>
  <c r="AA571" i="18"/>
  <c r="H571" i="18"/>
  <c r="L571" i="18"/>
  <c r="P571" i="18"/>
  <c r="T571" i="18"/>
  <c r="X571" i="18"/>
  <c r="AB571" i="18"/>
  <c r="E571" i="18"/>
  <c r="I571" i="18"/>
  <c r="M571" i="18"/>
  <c r="Q571" i="18"/>
  <c r="U571" i="18"/>
  <c r="Y571" i="18"/>
  <c r="F567" i="18"/>
  <c r="J567" i="18"/>
  <c r="N567" i="18"/>
  <c r="R567" i="18"/>
  <c r="V567" i="18"/>
  <c r="Z567" i="18"/>
  <c r="G567" i="18"/>
  <c r="K567" i="18"/>
  <c r="O567" i="18"/>
  <c r="S567" i="18"/>
  <c r="W567" i="18"/>
  <c r="AA567" i="18"/>
  <c r="H567" i="18"/>
  <c r="L567" i="18"/>
  <c r="P567" i="18"/>
  <c r="T567" i="18"/>
  <c r="X567" i="18"/>
  <c r="AB567" i="18"/>
  <c r="E567" i="18"/>
  <c r="I567" i="18"/>
  <c r="M567" i="18"/>
  <c r="Q567" i="18"/>
  <c r="U567" i="18"/>
  <c r="Y567" i="18"/>
  <c r="F563" i="18"/>
  <c r="J563" i="18"/>
  <c r="N563" i="18"/>
  <c r="R563" i="18"/>
  <c r="V563" i="18"/>
  <c r="Z563" i="18"/>
  <c r="G563" i="18"/>
  <c r="K563" i="18"/>
  <c r="O563" i="18"/>
  <c r="S563" i="18"/>
  <c r="W563" i="18"/>
  <c r="AA563" i="18"/>
  <c r="H563" i="18"/>
  <c r="L563" i="18"/>
  <c r="P563" i="18"/>
  <c r="T563" i="18"/>
  <c r="X563" i="18"/>
  <c r="AB563" i="18"/>
  <c r="E563" i="18"/>
  <c r="I563" i="18"/>
  <c r="M563" i="18"/>
  <c r="Q563" i="18"/>
  <c r="U563" i="18"/>
  <c r="Y563" i="18"/>
  <c r="F559" i="18"/>
  <c r="J559" i="18"/>
  <c r="N559" i="18"/>
  <c r="R559" i="18"/>
  <c r="V559" i="18"/>
  <c r="Z559" i="18"/>
  <c r="G559" i="18"/>
  <c r="K559" i="18"/>
  <c r="O559" i="18"/>
  <c r="S559" i="18"/>
  <c r="W559" i="18"/>
  <c r="AA559" i="18"/>
  <c r="H559" i="18"/>
  <c r="L559" i="18"/>
  <c r="P559" i="18"/>
  <c r="T559" i="18"/>
  <c r="X559" i="18"/>
  <c r="AB559" i="18"/>
  <c r="E559" i="18"/>
  <c r="I559" i="18"/>
  <c r="M559" i="18"/>
  <c r="Q559" i="18"/>
  <c r="U559" i="18"/>
  <c r="Y559" i="18"/>
  <c r="F555" i="18"/>
  <c r="J555" i="18"/>
  <c r="N555" i="18"/>
  <c r="R555" i="18"/>
  <c r="V555" i="18"/>
  <c r="Z555" i="18"/>
  <c r="G555" i="18"/>
  <c r="K555" i="18"/>
  <c r="O555" i="18"/>
  <c r="S555" i="18"/>
  <c r="W555" i="18"/>
  <c r="AA555" i="18"/>
  <c r="H555" i="18"/>
  <c r="L555" i="18"/>
  <c r="P555" i="18"/>
  <c r="T555" i="18"/>
  <c r="X555" i="18"/>
  <c r="AB555" i="18"/>
  <c r="E555" i="18"/>
  <c r="I555" i="18"/>
  <c r="M555" i="18"/>
  <c r="Q555" i="18"/>
  <c r="U555" i="18"/>
  <c r="Y555" i="18"/>
  <c r="F551" i="18"/>
  <c r="J551" i="18"/>
  <c r="N551" i="18"/>
  <c r="R551" i="18"/>
  <c r="V551" i="18"/>
  <c r="Z551" i="18"/>
  <c r="G551" i="18"/>
  <c r="K551" i="18"/>
  <c r="O551" i="18"/>
  <c r="S551" i="18"/>
  <c r="W551" i="18"/>
  <c r="AA551" i="18"/>
  <c r="H551" i="18"/>
  <c r="L551" i="18"/>
  <c r="P551" i="18"/>
  <c r="T551" i="18"/>
  <c r="X551" i="18"/>
  <c r="AB551" i="18"/>
  <c r="E551" i="18"/>
  <c r="I551" i="18"/>
  <c r="M551" i="18"/>
  <c r="Q551" i="18"/>
  <c r="U551" i="18"/>
  <c r="Y551" i="18"/>
  <c r="F547" i="18"/>
  <c r="J547" i="18"/>
  <c r="N547" i="18"/>
  <c r="R547" i="18"/>
  <c r="V547" i="18"/>
  <c r="Z547" i="18"/>
  <c r="G547" i="18"/>
  <c r="K547" i="18"/>
  <c r="O547" i="18"/>
  <c r="S547" i="18"/>
  <c r="W547" i="18"/>
  <c r="AA547" i="18"/>
  <c r="H547" i="18"/>
  <c r="L547" i="18"/>
  <c r="P547" i="18"/>
  <c r="T547" i="18"/>
  <c r="X547" i="18"/>
  <c r="AB547" i="18"/>
  <c r="E547" i="18"/>
  <c r="I547" i="18"/>
  <c r="M547" i="18"/>
  <c r="Q547" i="18"/>
  <c r="U547" i="18"/>
  <c r="Y547" i="18"/>
  <c r="F543" i="18"/>
  <c r="J543" i="18"/>
  <c r="N543" i="18"/>
  <c r="R543" i="18"/>
  <c r="V543" i="18"/>
  <c r="Z543" i="18"/>
  <c r="G543" i="18"/>
  <c r="K543" i="18"/>
  <c r="O543" i="18"/>
  <c r="S543" i="18"/>
  <c r="W543" i="18"/>
  <c r="AA543" i="18"/>
  <c r="H543" i="18"/>
  <c r="L543" i="18"/>
  <c r="P543" i="18"/>
  <c r="T543" i="18"/>
  <c r="X543" i="18"/>
  <c r="AB543" i="18"/>
  <c r="E543" i="18"/>
  <c r="I543" i="18"/>
  <c r="M543" i="18"/>
  <c r="Q543" i="18"/>
  <c r="U543" i="18"/>
  <c r="Y543" i="18"/>
  <c r="F539" i="18"/>
  <c r="J539" i="18"/>
  <c r="N539" i="18"/>
  <c r="R539" i="18"/>
  <c r="V539" i="18"/>
  <c r="Z539" i="18"/>
  <c r="G539" i="18"/>
  <c r="K539" i="18"/>
  <c r="O539" i="18"/>
  <c r="S539" i="18"/>
  <c r="W539" i="18"/>
  <c r="AA539" i="18"/>
  <c r="H539" i="18"/>
  <c r="L539" i="18"/>
  <c r="P539" i="18"/>
  <c r="T539" i="18"/>
  <c r="X539" i="18"/>
  <c r="AB539" i="18"/>
  <c r="E539" i="18"/>
  <c r="I539" i="18"/>
  <c r="M539" i="18"/>
  <c r="Q539" i="18"/>
  <c r="U539" i="18"/>
  <c r="Y539" i="18"/>
  <c r="F535" i="18"/>
  <c r="J535" i="18"/>
  <c r="N535" i="18"/>
  <c r="R535" i="18"/>
  <c r="V535" i="18"/>
  <c r="Z535" i="18"/>
  <c r="G535" i="18"/>
  <c r="K535" i="18"/>
  <c r="O535" i="18"/>
  <c r="S535" i="18"/>
  <c r="W535" i="18"/>
  <c r="AA535" i="18"/>
  <c r="H535" i="18"/>
  <c r="L535" i="18"/>
  <c r="P535" i="18"/>
  <c r="T535" i="18"/>
  <c r="X535" i="18"/>
  <c r="AB535" i="18"/>
  <c r="E535" i="18"/>
  <c r="I535" i="18"/>
  <c r="M535" i="18"/>
  <c r="Q535" i="18"/>
  <c r="U535" i="18"/>
  <c r="Y535" i="18"/>
  <c r="F531" i="18"/>
  <c r="J531" i="18"/>
  <c r="N531" i="18"/>
  <c r="R531" i="18"/>
  <c r="V531" i="18"/>
  <c r="Z531" i="18"/>
  <c r="G531" i="18"/>
  <c r="K531" i="18"/>
  <c r="O531" i="18"/>
  <c r="S531" i="18"/>
  <c r="W531" i="18"/>
  <c r="AA531" i="18"/>
  <c r="H531" i="18"/>
  <c r="L531" i="18"/>
  <c r="P531" i="18"/>
  <c r="T531" i="18"/>
  <c r="X531" i="18"/>
  <c r="AB531" i="18"/>
  <c r="E531" i="18"/>
  <c r="I531" i="18"/>
  <c r="M531" i="18"/>
  <c r="Q531" i="18"/>
  <c r="U531" i="18"/>
  <c r="Y531" i="18"/>
  <c r="F527" i="18"/>
  <c r="J527" i="18"/>
  <c r="N527" i="18"/>
  <c r="R527" i="18"/>
  <c r="V527" i="18"/>
  <c r="Z527" i="18"/>
  <c r="G527" i="18"/>
  <c r="K527" i="18"/>
  <c r="O527" i="18"/>
  <c r="S527" i="18"/>
  <c r="W527" i="18"/>
  <c r="AA527" i="18"/>
  <c r="H527" i="18"/>
  <c r="L527" i="18"/>
  <c r="P527" i="18"/>
  <c r="T527" i="18"/>
  <c r="X527" i="18"/>
  <c r="AB527" i="18"/>
  <c r="E527" i="18"/>
  <c r="I527" i="18"/>
  <c r="M527" i="18"/>
  <c r="Q527" i="18"/>
  <c r="U527" i="18"/>
  <c r="Y527" i="18"/>
  <c r="F523" i="18"/>
  <c r="J523" i="18"/>
  <c r="N523" i="18"/>
  <c r="R523" i="18"/>
  <c r="V523" i="18"/>
  <c r="Z523" i="18"/>
  <c r="G523" i="18"/>
  <c r="K523" i="18"/>
  <c r="O523" i="18"/>
  <c r="S523" i="18"/>
  <c r="W523" i="18"/>
  <c r="AA523" i="18"/>
  <c r="H523" i="18"/>
  <c r="L523" i="18"/>
  <c r="P523" i="18"/>
  <c r="T523" i="18"/>
  <c r="X523" i="18"/>
  <c r="AB523" i="18"/>
  <c r="E523" i="18"/>
  <c r="I523" i="18"/>
  <c r="M523" i="18"/>
  <c r="Q523" i="18"/>
  <c r="U523" i="18"/>
  <c r="Y523" i="18"/>
  <c r="F519" i="18"/>
  <c r="J519" i="18"/>
  <c r="N519" i="18"/>
  <c r="R519" i="18"/>
  <c r="V519" i="18"/>
  <c r="Z519" i="18"/>
  <c r="G519" i="18"/>
  <c r="K519" i="18"/>
  <c r="O519" i="18"/>
  <c r="S519" i="18"/>
  <c r="W519" i="18"/>
  <c r="AA519" i="18"/>
  <c r="H519" i="18"/>
  <c r="L519" i="18"/>
  <c r="P519" i="18"/>
  <c r="T519" i="18"/>
  <c r="X519" i="18"/>
  <c r="AB519" i="18"/>
  <c r="E519" i="18"/>
  <c r="I519" i="18"/>
  <c r="M519" i="18"/>
  <c r="Q519" i="18"/>
  <c r="U519" i="18"/>
  <c r="Y519" i="18"/>
  <c r="F515" i="18"/>
  <c r="J515" i="18"/>
  <c r="N515" i="18"/>
  <c r="R515" i="18"/>
  <c r="V515" i="18"/>
  <c r="Z515" i="18"/>
  <c r="G515" i="18"/>
  <c r="K515" i="18"/>
  <c r="O515" i="18"/>
  <c r="S515" i="18"/>
  <c r="W515" i="18"/>
  <c r="AA515" i="18"/>
  <c r="H515" i="18"/>
  <c r="L515" i="18"/>
  <c r="P515" i="18"/>
  <c r="T515" i="18"/>
  <c r="X515" i="18"/>
  <c r="AB515" i="18"/>
  <c r="E515" i="18"/>
  <c r="I515" i="18"/>
  <c r="M515" i="18"/>
  <c r="Q515" i="18"/>
  <c r="U515" i="18"/>
  <c r="Y515" i="18"/>
  <c r="F511" i="18"/>
  <c r="J511" i="18"/>
  <c r="N511" i="18"/>
  <c r="R511" i="18"/>
  <c r="V511" i="18"/>
  <c r="Z511" i="18"/>
  <c r="G511" i="18"/>
  <c r="K511" i="18"/>
  <c r="O511" i="18"/>
  <c r="S511" i="18"/>
  <c r="W511" i="18"/>
  <c r="AA511" i="18"/>
  <c r="H511" i="18"/>
  <c r="L511" i="18"/>
  <c r="P511" i="18"/>
  <c r="T511" i="18"/>
  <c r="X511" i="18"/>
  <c r="AB511" i="18"/>
  <c r="E511" i="18"/>
  <c r="I511" i="18"/>
  <c r="M511" i="18"/>
  <c r="Q511" i="18"/>
  <c r="U511" i="18"/>
  <c r="Y511" i="18"/>
  <c r="F507" i="18"/>
  <c r="J507" i="18"/>
  <c r="N507" i="18"/>
  <c r="R507" i="18"/>
  <c r="V507" i="18"/>
  <c r="Z507" i="18"/>
  <c r="G507" i="18"/>
  <c r="K507" i="18"/>
  <c r="O507" i="18"/>
  <c r="S507" i="18"/>
  <c r="W507" i="18"/>
  <c r="AA507" i="18"/>
  <c r="H507" i="18"/>
  <c r="L507" i="18"/>
  <c r="P507" i="18"/>
  <c r="T507" i="18"/>
  <c r="X507" i="18"/>
  <c r="AB507" i="18"/>
  <c r="E507" i="18"/>
  <c r="I507" i="18"/>
  <c r="M507" i="18"/>
  <c r="Q507" i="18"/>
  <c r="U507" i="18"/>
  <c r="Y507" i="18"/>
  <c r="F503" i="18"/>
  <c r="J503" i="18"/>
  <c r="N503" i="18"/>
  <c r="R503" i="18"/>
  <c r="V503" i="18"/>
  <c r="Z503" i="18"/>
  <c r="G503" i="18"/>
  <c r="K503" i="18"/>
  <c r="O503" i="18"/>
  <c r="S503" i="18"/>
  <c r="W503" i="18"/>
  <c r="AA503" i="18"/>
  <c r="H503" i="18"/>
  <c r="L503" i="18"/>
  <c r="P503" i="18"/>
  <c r="T503" i="18"/>
  <c r="X503" i="18"/>
  <c r="AB503" i="18"/>
  <c r="E503" i="18"/>
  <c r="I503" i="18"/>
  <c r="M503" i="18"/>
  <c r="Q503" i="18"/>
  <c r="U503" i="18"/>
  <c r="Y503" i="18"/>
  <c r="F499" i="18"/>
  <c r="J499" i="18"/>
  <c r="N499" i="18"/>
  <c r="R499" i="18"/>
  <c r="V499" i="18"/>
  <c r="Z499" i="18"/>
  <c r="G499" i="18"/>
  <c r="K499" i="18"/>
  <c r="O499" i="18"/>
  <c r="S499" i="18"/>
  <c r="W499" i="18"/>
  <c r="AA499" i="18"/>
  <c r="H499" i="18"/>
  <c r="L499" i="18"/>
  <c r="P499" i="18"/>
  <c r="T499" i="18"/>
  <c r="X499" i="18"/>
  <c r="AB499" i="18"/>
  <c r="E499" i="18"/>
  <c r="I499" i="18"/>
  <c r="M499" i="18"/>
  <c r="Q499" i="18"/>
  <c r="U499" i="18"/>
  <c r="Y499" i="18"/>
  <c r="F495" i="18"/>
  <c r="J495" i="18"/>
  <c r="N495" i="18"/>
  <c r="R495" i="18"/>
  <c r="V495" i="18"/>
  <c r="Z495" i="18"/>
  <c r="G495" i="18"/>
  <c r="K495" i="18"/>
  <c r="O495" i="18"/>
  <c r="S495" i="18"/>
  <c r="W495" i="18"/>
  <c r="AA495" i="18"/>
  <c r="H495" i="18"/>
  <c r="L495" i="18"/>
  <c r="P495" i="18"/>
  <c r="T495" i="18"/>
  <c r="X495" i="18"/>
  <c r="AB495" i="18"/>
  <c r="E495" i="18"/>
  <c r="I495" i="18"/>
  <c r="M495" i="18"/>
  <c r="Q495" i="18"/>
  <c r="U495" i="18"/>
  <c r="Y495" i="18"/>
  <c r="F491" i="18"/>
  <c r="J491" i="18"/>
  <c r="N491" i="18"/>
  <c r="R491" i="18"/>
  <c r="V491" i="18"/>
  <c r="Z491" i="18"/>
  <c r="G491" i="18"/>
  <c r="K491" i="18"/>
  <c r="O491" i="18"/>
  <c r="S491" i="18"/>
  <c r="W491" i="18"/>
  <c r="AA491" i="18"/>
  <c r="H491" i="18"/>
  <c r="L491" i="18"/>
  <c r="P491" i="18"/>
  <c r="T491" i="18"/>
  <c r="X491" i="18"/>
  <c r="AB491" i="18"/>
  <c r="E491" i="18"/>
  <c r="I491" i="18"/>
  <c r="M491" i="18"/>
  <c r="Q491" i="18"/>
  <c r="U491" i="18"/>
  <c r="Y491" i="18"/>
  <c r="F487" i="18"/>
  <c r="J487" i="18"/>
  <c r="N487" i="18"/>
  <c r="R487" i="18"/>
  <c r="V487" i="18"/>
  <c r="Z487" i="18"/>
  <c r="G487" i="18"/>
  <c r="K487" i="18"/>
  <c r="O487" i="18"/>
  <c r="S487" i="18"/>
  <c r="W487" i="18"/>
  <c r="AA487" i="18"/>
  <c r="H487" i="18"/>
  <c r="P487" i="18"/>
  <c r="X487" i="18"/>
  <c r="I487" i="18"/>
  <c r="Q487" i="18"/>
  <c r="Y487" i="18"/>
  <c r="L487" i="18"/>
  <c r="T487" i="18"/>
  <c r="AB487" i="18"/>
  <c r="E487" i="18"/>
  <c r="M487" i="18"/>
  <c r="U487" i="18"/>
  <c r="F483" i="18"/>
  <c r="J483" i="18"/>
  <c r="N483" i="18"/>
  <c r="R483" i="18"/>
  <c r="V483" i="18"/>
  <c r="Z483" i="18"/>
  <c r="G483" i="18"/>
  <c r="K483" i="18"/>
  <c r="O483" i="18"/>
  <c r="S483" i="18"/>
  <c r="W483" i="18"/>
  <c r="AA483" i="18"/>
  <c r="H483" i="18"/>
  <c r="P483" i="18"/>
  <c r="X483" i="18"/>
  <c r="I483" i="18"/>
  <c r="Q483" i="18"/>
  <c r="Y483" i="18"/>
  <c r="L483" i="18"/>
  <c r="T483" i="18"/>
  <c r="AB483" i="18"/>
  <c r="E483" i="18"/>
  <c r="M483" i="18"/>
  <c r="U483" i="18"/>
  <c r="H479" i="18"/>
  <c r="L479" i="18"/>
  <c r="P479" i="18"/>
  <c r="T479" i="18"/>
  <c r="X479" i="18"/>
  <c r="AB479" i="18"/>
  <c r="E479" i="18"/>
  <c r="I479" i="18"/>
  <c r="M479" i="18"/>
  <c r="Q479" i="18"/>
  <c r="U479" i="18"/>
  <c r="Y479" i="18"/>
  <c r="F479" i="18"/>
  <c r="J479" i="18"/>
  <c r="N479" i="18"/>
  <c r="R479" i="18"/>
  <c r="V479" i="18"/>
  <c r="Z479" i="18"/>
  <c r="G479" i="18"/>
  <c r="K479" i="18"/>
  <c r="O479" i="18"/>
  <c r="S479" i="18"/>
  <c r="W479" i="18"/>
  <c r="AA479" i="18"/>
  <c r="H475" i="18"/>
  <c r="L475" i="18"/>
  <c r="P475" i="18"/>
  <c r="T475" i="18"/>
  <c r="X475" i="18"/>
  <c r="AB475" i="18"/>
  <c r="E475" i="18"/>
  <c r="I475" i="18"/>
  <c r="M475" i="18"/>
  <c r="Q475" i="18"/>
  <c r="U475" i="18"/>
  <c r="Y475" i="18"/>
  <c r="F475" i="18"/>
  <c r="J475" i="18"/>
  <c r="N475" i="18"/>
  <c r="R475" i="18"/>
  <c r="V475" i="18"/>
  <c r="Z475" i="18"/>
  <c r="G475" i="18"/>
  <c r="K475" i="18"/>
  <c r="O475" i="18"/>
  <c r="S475" i="18"/>
  <c r="W475" i="18"/>
  <c r="AA475" i="18"/>
  <c r="H471" i="18"/>
  <c r="L471" i="18"/>
  <c r="P471" i="18"/>
  <c r="T471" i="18"/>
  <c r="X471" i="18"/>
  <c r="AB471" i="18"/>
  <c r="E471" i="18"/>
  <c r="I471" i="18"/>
  <c r="M471" i="18"/>
  <c r="Q471" i="18"/>
  <c r="U471" i="18"/>
  <c r="Y471" i="18"/>
  <c r="F471" i="18"/>
  <c r="J471" i="18"/>
  <c r="N471" i="18"/>
  <c r="R471" i="18"/>
  <c r="V471" i="18"/>
  <c r="Z471" i="18"/>
  <c r="G471" i="18"/>
  <c r="K471" i="18"/>
  <c r="O471" i="18"/>
  <c r="S471" i="18"/>
  <c r="W471" i="18"/>
  <c r="AA471" i="18"/>
  <c r="H467" i="18"/>
  <c r="L467" i="18"/>
  <c r="P467" i="18"/>
  <c r="T467" i="18"/>
  <c r="X467" i="18"/>
  <c r="AB467" i="18"/>
  <c r="E467" i="18"/>
  <c r="I467" i="18"/>
  <c r="M467" i="18"/>
  <c r="Q467" i="18"/>
  <c r="U467" i="18"/>
  <c r="Y467" i="18"/>
  <c r="F467" i="18"/>
  <c r="J467" i="18"/>
  <c r="N467" i="18"/>
  <c r="R467" i="18"/>
  <c r="V467" i="18"/>
  <c r="Z467" i="18"/>
  <c r="G467" i="18"/>
  <c r="K467" i="18"/>
  <c r="O467" i="18"/>
  <c r="S467" i="18"/>
  <c r="W467" i="18"/>
  <c r="AA467" i="18"/>
  <c r="H463" i="18"/>
  <c r="L463" i="18"/>
  <c r="P463" i="18"/>
  <c r="T463" i="18"/>
  <c r="X463" i="18"/>
  <c r="AB463" i="18"/>
  <c r="E463" i="18"/>
  <c r="I463" i="18"/>
  <c r="M463" i="18"/>
  <c r="Q463" i="18"/>
  <c r="U463" i="18"/>
  <c r="Y463" i="18"/>
  <c r="F463" i="18"/>
  <c r="J463" i="18"/>
  <c r="N463" i="18"/>
  <c r="R463" i="18"/>
  <c r="V463" i="18"/>
  <c r="Z463" i="18"/>
  <c r="G463" i="18"/>
  <c r="K463" i="18"/>
  <c r="O463" i="18"/>
  <c r="S463" i="18"/>
  <c r="W463" i="18"/>
  <c r="AA463" i="18"/>
  <c r="H459" i="18"/>
  <c r="L459" i="18"/>
  <c r="P459" i="18"/>
  <c r="T459" i="18"/>
  <c r="X459" i="18"/>
  <c r="AB459" i="18"/>
  <c r="E459" i="18"/>
  <c r="I459" i="18"/>
  <c r="M459" i="18"/>
  <c r="Q459" i="18"/>
  <c r="U459" i="18"/>
  <c r="Y459" i="18"/>
  <c r="F459" i="18"/>
  <c r="J459" i="18"/>
  <c r="N459" i="18"/>
  <c r="R459" i="18"/>
  <c r="V459" i="18"/>
  <c r="Z459" i="18"/>
  <c r="G459" i="18"/>
  <c r="K459" i="18"/>
  <c r="O459" i="18"/>
  <c r="S459" i="18"/>
  <c r="W459" i="18"/>
  <c r="AA459" i="18"/>
  <c r="H455" i="18"/>
  <c r="L455" i="18"/>
  <c r="P455" i="18"/>
  <c r="T455" i="18"/>
  <c r="X455" i="18"/>
  <c r="AB455" i="18"/>
  <c r="E455" i="18"/>
  <c r="I455" i="18"/>
  <c r="M455" i="18"/>
  <c r="Q455" i="18"/>
  <c r="U455" i="18"/>
  <c r="Y455" i="18"/>
  <c r="F455" i="18"/>
  <c r="J455" i="18"/>
  <c r="N455" i="18"/>
  <c r="R455" i="18"/>
  <c r="V455" i="18"/>
  <c r="Z455" i="18"/>
  <c r="G455" i="18"/>
  <c r="K455" i="18"/>
  <c r="O455" i="18"/>
  <c r="S455" i="18"/>
  <c r="W455" i="18"/>
  <c r="AA455" i="18"/>
  <c r="H451" i="18"/>
  <c r="L451" i="18"/>
  <c r="P451" i="18"/>
  <c r="T451" i="18"/>
  <c r="X451" i="18"/>
  <c r="AB451" i="18"/>
  <c r="E451" i="18"/>
  <c r="I451" i="18"/>
  <c r="M451" i="18"/>
  <c r="Q451" i="18"/>
  <c r="U451" i="18"/>
  <c r="Y451" i="18"/>
  <c r="F451" i="18"/>
  <c r="J451" i="18"/>
  <c r="N451" i="18"/>
  <c r="R451" i="18"/>
  <c r="V451" i="18"/>
  <c r="Z451" i="18"/>
  <c r="G451" i="18"/>
  <c r="K451" i="18"/>
  <c r="O451" i="18"/>
  <c r="S451" i="18"/>
  <c r="W451" i="18"/>
  <c r="AA451" i="18"/>
  <c r="H447" i="18"/>
  <c r="L447" i="18"/>
  <c r="P447" i="18"/>
  <c r="T447" i="18"/>
  <c r="X447" i="18"/>
  <c r="AB447" i="18"/>
  <c r="E447" i="18"/>
  <c r="I447" i="18"/>
  <c r="M447" i="18"/>
  <c r="Q447" i="18"/>
  <c r="U447" i="18"/>
  <c r="Y447" i="18"/>
  <c r="F447" i="18"/>
  <c r="J447" i="18"/>
  <c r="N447" i="18"/>
  <c r="R447" i="18"/>
  <c r="V447" i="18"/>
  <c r="Z447" i="18"/>
  <c r="G447" i="18"/>
  <c r="K447" i="18"/>
  <c r="O447" i="18"/>
  <c r="S447" i="18"/>
  <c r="W447" i="18"/>
  <c r="AA447" i="18"/>
  <c r="H443" i="18"/>
  <c r="L443" i="18"/>
  <c r="P443" i="18"/>
  <c r="T443" i="18"/>
  <c r="X443" i="18"/>
  <c r="AB443" i="18"/>
  <c r="E443" i="18"/>
  <c r="I443" i="18"/>
  <c r="M443" i="18"/>
  <c r="Q443" i="18"/>
  <c r="U443" i="18"/>
  <c r="Y443" i="18"/>
  <c r="F443" i="18"/>
  <c r="J443" i="18"/>
  <c r="N443" i="18"/>
  <c r="R443" i="18"/>
  <c r="V443" i="18"/>
  <c r="Z443" i="18"/>
  <c r="G443" i="18"/>
  <c r="K443" i="18"/>
  <c r="O443" i="18"/>
  <c r="S443" i="18"/>
  <c r="W443" i="18"/>
  <c r="AA443" i="18"/>
  <c r="H439" i="18"/>
  <c r="L439" i="18"/>
  <c r="P439" i="18"/>
  <c r="T439" i="18"/>
  <c r="X439" i="18"/>
  <c r="AB439" i="18"/>
  <c r="E439" i="18"/>
  <c r="I439" i="18"/>
  <c r="M439" i="18"/>
  <c r="Q439" i="18"/>
  <c r="U439" i="18"/>
  <c r="Y439" i="18"/>
  <c r="F439" i="18"/>
  <c r="J439" i="18"/>
  <c r="N439" i="18"/>
  <c r="R439" i="18"/>
  <c r="V439" i="18"/>
  <c r="Z439" i="18"/>
  <c r="G439" i="18"/>
  <c r="K439" i="18"/>
  <c r="O439" i="18"/>
  <c r="S439" i="18"/>
  <c r="W439" i="18"/>
  <c r="AA439" i="18"/>
  <c r="H435" i="18"/>
  <c r="L435" i="18"/>
  <c r="P435" i="18"/>
  <c r="T435" i="18"/>
  <c r="X435" i="18"/>
  <c r="AB435" i="18"/>
  <c r="E435" i="18"/>
  <c r="I435" i="18"/>
  <c r="M435" i="18"/>
  <c r="Q435" i="18"/>
  <c r="U435" i="18"/>
  <c r="Y435" i="18"/>
  <c r="F435" i="18"/>
  <c r="J435" i="18"/>
  <c r="N435" i="18"/>
  <c r="R435" i="18"/>
  <c r="V435" i="18"/>
  <c r="Z435" i="18"/>
  <c r="G435" i="18"/>
  <c r="K435" i="18"/>
  <c r="O435" i="18"/>
  <c r="S435" i="18"/>
  <c r="W435" i="18"/>
  <c r="AA435" i="18"/>
  <c r="H431" i="18"/>
  <c r="L431" i="18"/>
  <c r="P431" i="18"/>
  <c r="T431" i="18"/>
  <c r="X431" i="18"/>
  <c r="AB431" i="18"/>
  <c r="E431" i="18"/>
  <c r="I431" i="18"/>
  <c r="M431" i="18"/>
  <c r="Q431" i="18"/>
  <c r="U431" i="18"/>
  <c r="Y431" i="18"/>
  <c r="F431" i="18"/>
  <c r="J431" i="18"/>
  <c r="N431" i="18"/>
  <c r="R431" i="18"/>
  <c r="V431" i="18"/>
  <c r="Z431" i="18"/>
  <c r="G431" i="18"/>
  <c r="K431" i="18"/>
  <c r="O431" i="18"/>
  <c r="S431" i="18"/>
  <c r="W431" i="18"/>
  <c r="AA431" i="18"/>
  <c r="H427" i="18"/>
  <c r="L427" i="18"/>
  <c r="P427" i="18"/>
  <c r="T427" i="18"/>
  <c r="X427" i="18"/>
  <c r="AB427" i="18"/>
  <c r="E427" i="18"/>
  <c r="I427" i="18"/>
  <c r="M427" i="18"/>
  <c r="Q427" i="18"/>
  <c r="U427" i="18"/>
  <c r="Y427" i="18"/>
  <c r="F427" i="18"/>
  <c r="J427" i="18"/>
  <c r="N427" i="18"/>
  <c r="R427" i="18"/>
  <c r="V427" i="18"/>
  <c r="Z427" i="18"/>
  <c r="G427" i="18"/>
  <c r="K427" i="18"/>
  <c r="O427" i="18"/>
  <c r="S427" i="18"/>
  <c r="W427" i="18"/>
  <c r="AA427" i="18"/>
  <c r="H423" i="18"/>
  <c r="L423" i="18"/>
  <c r="P423" i="18"/>
  <c r="T423" i="18"/>
  <c r="X423" i="18"/>
  <c r="AB423" i="18"/>
  <c r="E423" i="18"/>
  <c r="I423" i="18"/>
  <c r="M423" i="18"/>
  <c r="Q423" i="18"/>
  <c r="U423" i="18"/>
  <c r="Y423" i="18"/>
  <c r="F423" i="18"/>
  <c r="J423" i="18"/>
  <c r="N423" i="18"/>
  <c r="R423" i="18"/>
  <c r="V423" i="18"/>
  <c r="Z423" i="18"/>
  <c r="G423" i="18"/>
  <c r="K423" i="18"/>
  <c r="O423" i="18"/>
  <c r="S423" i="18"/>
  <c r="W423" i="18"/>
  <c r="AA423" i="18"/>
  <c r="H419" i="18"/>
  <c r="L419" i="18"/>
  <c r="P419" i="18"/>
  <c r="T419" i="18"/>
  <c r="X419" i="18"/>
  <c r="AB419" i="18"/>
  <c r="E419" i="18"/>
  <c r="I419" i="18"/>
  <c r="M419" i="18"/>
  <c r="Q419" i="18"/>
  <c r="U419" i="18"/>
  <c r="Y419" i="18"/>
  <c r="F419" i="18"/>
  <c r="J419" i="18"/>
  <c r="N419" i="18"/>
  <c r="R419" i="18"/>
  <c r="V419" i="18"/>
  <c r="Z419" i="18"/>
  <c r="G419" i="18"/>
  <c r="K419" i="18"/>
  <c r="O419" i="18"/>
  <c r="S419" i="18"/>
  <c r="W419" i="18"/>
  <c r="AA419" i="18"/>
  <c r="H415" i="18"/>
  <c r="L415" i="18"/>
  <c r="P415" i="18"/>
  <c r="T415" i="18"/>
  <c r="X415" i="18"/>
  <c r="AB415" i="18"/>
  <c r="E415" i="18"/>
  <c r="I415" i="18"/>
  <c r="M415" i="18"/>
  <c r="Q415" i="18"/>
  <c r="U415" i="18"/>
  <c r="Y415" i="18"/>
  <c r="F415" i="18"/>
  <c r="J415" i="18"/>
  <c r="N415" i="18"/>
  <c r="R415" i="18"/>
  <c r="V415" i="18"/>
  <c r="Z415" i="18"/>
  <c r="G415" i="18"/>
  <c r="K415" i="18"/>
  <c r="O415" i="18"/>
  <c r="S415" i="18"/>
  <c r="W415" i="18"/>
  <c r="AA415" i="18"/>
  <c r="H411" i="18"/>
  <c r="L411" i="18"/>
  <c r="P411" i="18"/>
  <c r="T411" i="18"/>
  <c r="X411" i="18"/>
  <c r="AB411" i="18"/>
  <c r="E411" i="18"/>
  <c r="I411" i="18"/>
  <c r="M411" i="18"/>
  <c r="Q411" i="18"/>
  <c r="U411" i="18"/>
  <c r="Y411" i="18"/>
  <c r="F411" i="18"/>
  <c r="J411" i="18"/>
  <c r="N411" i="18"/>
  <c r="R411" i="18"/>
  <c r="V411" i="18"/>
  <c r="Z411" i="18"/>
  <c r="G411" i="18"/>
  <c r="K411" i="18"/>
  <c r="O411" i="18"/>
  <c r="S411" i="18"/>
  <c r="W411" i="18"/>
  <c r="AA411" i="18"/>
  <c r="H407" i="18"/>
  <c r="L407" i="18"/>
  <c r="P407" i="18"/>
  <c r="T407" i="18"/>
  <c r="X407" i="18"/>
  <c r="AB407" i="18"/>
  <c r="E407" i="18"/>
  <c r="I407" i="18"/>
  <c r="M407" i="18"/>
  <c r="Q407" i="18"/>
  <c r="U407" i="18"/>
  <c r="Y407" i="18"/>
  <c r="F407" i="18"/>
  <c r="J407" i="18"/>
  <c r="N407" i="18"/>
  <c r="R407" i="18"/>
  <c r="V407" i="18"/>
  <c r="Z407" i="18"/>
  <c r="G407" i="18"/>
  <c r="K407" i="18"/>
  <c r="O407" i="18"/>
  <c r="S407" i="18"/>
  <c r="W407" i="18"/>
  <c r="AA407" i="18"/>
  <c r="H403" i="18"/>
  <c r="L403" i="18"/>
  <c r="P403" i="18"/>
  <c r="T403" i="18"/>
  <c r="X403" i="18"/>
  <c r="AB403" i="18"/>
  <c r="E403" i="18"/>
  <c r="I403" i="18"/>
  <c r="M403" i="18"/>
  <c r="Q403" i="18"/>
  <c r="U403" i="18"/>
  <c r="Y403" i="18"/>
  <c r="F403" i="18"/>
  <c r="J403" i="18"/>
  <c r="N403" i="18"/>
  <c r="R403" i="18"/>
  <c r="V403" i="18"/>
  <c r="Z403" i="18"/>
  <c r="G403" i="18"/>
  <c r="K403" i="18"/>
  <c r="O403" i="18"/>
  <c r="S403" i="18"/>
  <c r="W403" i="18"/>
  <c r="AA403" i="18"/>
  <c r="H399" i="18"/>
  <c r="L399" i="18"/>
  <c r="P399" i="18"/>
  <c r="T399" i="18"/>
  <c r="X399" i="18"/>
  <c r="AB399" i="18"/>
  <c r="E399" i="18"/>
  <c r="I399" i="18"/>
  <c r="M399" i="18"/>
  <c r="Q399" i="18"/>
  <c r="U399" i="18"/>
  <c r="Y399" i="18"/>
  <c r="F399" i="18"/>
  <c r="J399" i="18"/>
  <c r="N399" i="18"/>
  <c r="R399" i="18"/>
  <c r="V399" i="18"/>
  <c r="Z399" i="18"/>
  <c r="G399" i="18"/>
  <c r="K399" i="18"/>
  <c r="O399" i="18"/>
  <c r="S399" i="18"/>
  <c r="W399" i="18"/>
  <c r="AA399" i="18"/>
  <c r="H395" i="18"/>
  <c r="L395" i="18"/>
  <c r="P395" i="18"/>
  <c r="T395" i="18"/>
  <c r="X395" i="18"/>
  <c r="AB395" i="18"/>
  <c r="E395" i="18"/>
  <c r="I395" i="18"/>
  <c r="M395" i="18"/>
  <c r="Q395" i="18"/>
  <c r="U395" i="18"/>
  <c r="Y395" i="18"/>
  <c r="F395" i="18"/>
  <c r="J395" i="18"/>
  <c r="N395" i="18"/>
  <c r="R395" i="18"/>
  <c r="V395" i="18"/>
  <c r="Z395" i="18"/>
  <c r="G395" i="18"/>
  <c r="K395" i="18"/>
  <c r="O395" i="18"/>
  <c r="S395" i="18"/>
  <c r="W395" i="18"/>
  <c r="AA395" i="18"/>
  <c r="H391" i="18"/>
  <c r="L391" i="18"/>
  <c r="P391" i="18"/>
  <c r="T391" i="18"/>
  <c r="X391" i="18"/>
  <c r="AB391" i="18"/>
  <c r="E391" i="18"/>
  <c r="I391" i="18"/>
  <c r="M391" i="18"/>
  <c r="Q391" i="18"/>
  <c r="U391" i="18"/>
  <c r="Y391" i="18"/>
  <c r="F391" i="18"/>
  <c r="J391" i="18"/>
  <c r="N391" i="18"/>
  <c r="R391" i="18"/>
  <c r="V391" i="18"/>
  <c r="Z391" i="18"/>
  <c r="G391" i="18"/>
  <c r="K391" i="18"/>
  <c r="O391" i="18"/>
  <c r="S391" i="18"/>
  <c r="W391" i="18"/>
  <c r="AA391" i="18"/>
  <c r="H387" i="18"/>
  <c r="L387" i="18"/>
  <c r="P387" i="18"/>
  <c r="T387" i="18"/>
  <c r="X387" i="18"/>
  <c r="AB387" i="18"/>
  <c r="E387" i="18"/>
  <c r="I387" i="18"/>
  <c r="M387" i="18"/>
  <c r="Q387" i="18"/>
  <c r="U387" i="18"/>
  <c r="Y387" i="18"/>
  <c r="F387" i="18"/>
  <c r="J387" i="18"/>
  <c r="N387" i="18"/>
  <c r="R387" i="18"/>
  <c r="V387" i="18"/>
  <c r="Z387" i="18"/>
  <c r="G387" i="18"/>
  <c r="K387" i="18"/>
  <c r="O387" i="18"/>
  <c r="S387" i="18"/>
  <c r="W387" i="18"/>
  <c r="AA387" i="18"/>
  <c r="E383" i="18"/>
  <c r="I383" i="18"/>
  <c r="M383" i="18"/>
  <c r="Q383" i="18"/>
  <c r="U383" i="18"/>
  <c r="F383" i="18"/>
  <c r="J383" i="18"/>
  <c r="N383" i="18"/>
  <c r="R383" i="18"/>
  <c r="V383" i="18"/>
  <c r="H383" i="18"/>
  <c r="P383" i="18"/>
  <c r="X383" i="18"/>
  <c r="AB383" i="18"/>
  <c r="K383" i="18"/>
  <c r="S383" i="18"/>
  <c r="Y383" i="18"/>
  <c r="L383" i="18"/>
  <c r="T383" i="18"/>
  <c r="Z383" i="18"/>
  <c r="G383" i="18"/>
  <c r="O383" i="18"/>
  <c r="W383" i="18"/>
  <c r="AA383" i="18"/>
  <c r="E379" i="18"/>
  <c r="I379" i="18"/>
  <c r="M379" i="18"/>
  <c r="Q379" i="18"/>
  <c r="U379" i="18"/>
  <c r="Y379" i="18"/>
  <c r="F379" i="18"/>
  <c r="J379" i="18"/>
  <c r="N379" i="18"/>
  <c r="R379" i="18"/>
  <c r="V379" i="18"/>
  <c r="Z379" i="18"/>
  <c r="H379" i="18"/>
  <c r="P379" i="18"/>
  <c r="X379" i="18"/>
  <c r="K379" i="18"/>
  <c r="S379" i="18"/>
  <c r="AA379" i="18"/>
  <c r="L379" i="18"/>
  <c r="T379" i="18"/>
  <c r="AB379" i="18"/>
  <c r="G379" i="18"/>
  <c r="O379" i="18"/>
  <c r="W379" i="18"/>
  <c r="H375" i="18"/>
  <c r="L375" i="18"/>
  <c r="P375" i="18"/>
  <c r="T375" i="18"/>
  <c r="X375" i="18"/>
  <c r="AB375" i="18"/>
  <c r="E375" i="18"/>
  <c r="I375" i="18"/>
  <c r="M375" i="18"/>
  <c r="Q375" i="18"/>
  <c r="U375" i="18"/>
  <c r="Y375" i="18"/>
  <c r="F375" i="18"/>
  <c r="J375" i="18"/>
  <c r="N375" i="18"/>
  <c r="R375" i="18"/>
  <c r="V375" i="18"/>
  <c r="Z375" i="18"/>
  <c r="O375" i="18"/>
  <c r="S375" i="18"/>
  <c r="G375" i="18"/>
  <c r="W375" i="18"/>
  <c r="K375" i="18"/>
  <c r="AA375" i="18"/>
  <c r="H371" i="18"/>
  <c r="L371" i="18"/>
  <c r="P371" i="18"/>
  <c r="T371" i="18"/>
  <c r="X371" i="18"/>
  <c r="AB371" i="18"/>
  <c r="E371" i="18"/>
  <c r="I371" i="18"/>
  <c r="M371" i="18"/>
  <c r="Q371" i="18"/>
  <c r="U371" i="18"/>
  <c r="Y371" i="18"/>
  <c r="F371" i="18"/>
  <c r="J371" i="18"/>
  <c r="N371" i="18"/>
  <c r="R371" i="18"/>
  <c r="V371" i="18"/>
  <c r="Z371" i="18"/>
  <c r="O371" i="18"/>
  <c r="S371" i="18"/>
  <c r="G371" i="18"/>
  <c r="W371" i="18"/>
  <c r="K371" i="18"/>
  <c r="AA371" i="18"/>
  <c r="H367" i="18"/>
  <c r="L367" i="18"/>
  <c r="P367" i="18"/>
  <c r="T367" i="18"/>
  <c r="X367" i="18"/>
  <c r="AB367" i="18"/>
  <c r="E367" i="18"/>
  <c r="I367" i="18"/>
  <c r="M367" i="18"/>
  <c r="Q367" i="18"/>
  <c r="U367" i="18"/>
  <c r="Y367" i="18"/>
  <c r="F367" i="18"/>
  <c r="J367" i="18"/>
  <c r="N367" i="18"/>
  <c r="R367" i="18"/>
  <c r="V367" i="18"/>
  <c r="Z367" i="18"/>
  <c r="O367" i="18"/>
  <c r="S367" i="18"/>
  <c r="G367" i="18"/>
  <c r="W367" i="18"/>
  <c r="K367" i="18"/>
  <c r="AA367" i="18"/>
  <c r="H363" i="18"/>
  <c r="L363" i="18"/>
  <c r="P363" i="18"/>
  <c r="T363" i="18"/>
  <c r="X363" i="18"/>
  <c r="AB363" i="18"/>
  <c r="E363" i="18"/>
  <c r="I363" i="18"/>
  <c r="M363" i="18"/>
  <c r="Q363" i="18"/>
  <c r="U363" i="18"/>
  <c r="Y363" i="18"/>
  <c r="F363" i="18"/>
  <c r="J363" i="18"/>
  <c r="N363" i="18"/>
  <c r="R363" i="18"/>
  <c r="V363" i="18"/>
  <c r="Z363" i="18"/>
  <c r="O363" i="18"/>
  <c r="S363" i="18"/>
  <c r="G363" i="18"/>
  <c r="W363" i="18"/>
  <c r="K363" i="18"/>
  <c r="AA363" i="18"/>
  <c r="H359" i="18"/>
  <c r="L359" i="18"/>
  <c r="P359" i="18"/>
  <c r="T359" i="18"/>
  <c r="X359" i="18"/>
  <c r="AB359" i="18"/>
  <c r="E359" i="18"/>
  <c r="I359" i="18"/>
  <c r="M359" i="18"/>
  <c r="Q359" i="18"/>
  <c r="U359" i="18"/>
  <c r="Y359" i="18"/>
  <c r="F359" i="18"/>
  <c r="J359" i="18"/>
  <c r="N359" i="18"/>
  <c r="R359" i="18"/>
  <c r="V359" i="18"/>
  <c r="Z359" i="18"/>
  <c r="O359" i="18"/>
  <c r="S359" i="18"/>
  <c r="G359" i="18"/>
  <c r="W359" i="18"/>
  <c r="K359" i="18"/>
  <c r="AA359" i="18"/>
  <c r="H355" i="18"/>
  <c r="L355" i="18"/>
  <c r="P355" i="18"/>
  <c r="T355" i="18"/>
  <c r="X355" i="18"/>
  <c r="AB355" i="18"/>
  <c r="E355" i="18"/>
  <c r="I355" i="18"/>
  <c r="M355" i="18"/>
  <c r="Q355" i="18"/>
  <c r="U355" i="18"/>
  <c r="Y355" i="18"/>
  <c r="F355" i="18"/>
  <c r="J355" i="18"/>
  <c r="N355" i="18"/>
  <c r="R355" i="18"/>
  <c r="V355" i="18"/>
  <c r="Z355" i="18"/>
  <c r="G355" i="18"/>
  <c r="K355" i="18"/>
  <c r="O355" i="18"/>
  <c r="S355" i="18"/>
  <c r="W355" i="18"/>
  <c r="AA355" i="18"/>
  <c r="H351" i="18"/>
  <c r="L351" i="18"/>
  <c r="P351" i="18"/>
  <c r="T351" i="18"/>
  <c r="X351" i="18"/>
  <c r="AB351" i="18"/>
  <c r="E351" i="18"/>
  <c r="I351" i="18"/>
  <c r="M351" i="18"/>
  <c r="Q351" i="18"/>
  <c r="U351" i="18"/>
  <c r="Y351" i="18"/>
  <c r="F351" i="18"/>
  <c r="J351" i="18"/>
  <c r="N351" i="18"/>
  <c r="R351" i="18"/>
  <c r="V351" i="18"/>
  <c r="Z351" i="18"/>
  <c r="G351" i="18"/>
  <c r="K351" i="18"/>
  <c r="O351" i="18"/>
  <c r="S351" i="18"/>
  <c r="W351" i="18"/>
  <c r="AA351" i="18"/>
  <c r="H347" i="18"/>
  <c r="L347" i="18"/>
  <c r="P347" i="18"/>
  <c r="T347" i="18"/>
  <c r="X347" i="18"/>
  <c r="AB347" i="18"/>
  <c r="E347" i="18"/>
  <c r="I347" i="18"/>
  <c r="M347" i="18"/>
  <c r="Q347" i="18"/>
  <c r="U347" i="18"/>
  <c r="Y347" i="18"/>
  <c r="F347" i="18"/>
  <c r="J347" i="18"/>
  <c r="N347" i="18"/>
  <c r="R347" i="18"/>
  <c r="V347" i="18"/>
  <c r="Z347" i="18"/>
  <c r="G347" i="18"/>
  <c r="K347" i="18"/>
  <c r="O347" i="18"/>
  <c r="S347" i="18"/>
  <c r="W347" i="18"/>
  <c r="AA347" i="18"/>
  <c r="H338" i="18"/>
  <c r="L338" i="18"/>
  <c r="P338" i="18"/>
  <c r="T338" i="18"/>
  <c r="X338" i="18"/>
  <c r="AB338" i="18"/>
  <c r="E338" i="18"/>
  <c r="I338" i="18"/>
  <c r="M338" i="18"/>
  <c r="Q338" i="18"/>
  <c r="U338" i="18"/>
  <c r="Y338" i="18"/>
  <c r="F338" i="18"/>
  <c r="J338" i="18"/>
  <c r="N338" i="18"/>
  <c r="R338" i="18"/>
  <c r="V338" i="18"/>
  <c r="Z338" i="18"/>
  <c r="G338" i="18"/>
  <c r="K338" i="18"/>
  <c r="O338" i="18"/>
  <c r="S338" i="18"/>
  <c r="W338" i="18"/>
  <c r="AA338" i="18"/>
  <c r="H322" i="18"/>
  <c r="L322" i="18"/>
  <c r="P322" i="18"/>
  <c r="T322" i="18"/>
  <c r="X322" i="18"/>
  <c r="AB322" i="18"/>
  <c r="E322" i="18"/>
  <c r="I322" i="18"/>
  <c r="M322" i="18"/>
  <c r="Q322" i="18"/>
  <c r="U322" i="18"/>
  <c r="Y322" i="18"/>
  <c r="F322" i="18"/>
  <c r="J322" i="18"/>
  <c r="N322" i="18"/>
  <c r="R322" i="18"/>
  <c r="V322" i="18"/>
  <c r="Z322" i="18"/>
  <c r="G322" i="18"/>
  <c r="K322" i="18"/>
  <c r="O322" i="18"/>
  <c r="S322" i="18"/>
  <c r="W322" i="18"/>
  <c r="AA322" i="18"/>
  <c r="H306" i="18"/>
  <c r="L306" i="18"/>
  <c r="P306" i="18"/>
  <c r="T306" i="18"/>
  <c r="X306" i="18"/>
  <c r="AB306" i="18"/>
  <c r="E306" i="18"/>
  <c r="I306" i="18"/>
  <c r="M306" i="18"/>
  <c r="Q306" i="18"/>
  <c r="U306" i="18"/>
  <c r="Y306" i="18"/>
  <c r="F306" i="18"/>
  <c r="J306" i="18"/>
  <c r="N306" i="18"/>
  <c r="R306" i="18"/>
  <c r="V306" i="18"/>
  <c r="Z306" i="18"/>
  <c r="G306" i="18"/>
  <c r="K306" i="18"/>
  <c r="O306" i="18"/>
  <c r="S306" i="18"/>
  <c r="W306" i="18"/>
  <c r="AA306" i="18"/>
  <c r="H337" i="18"/>
  <c r="L337" i="18"/>
  <c r="P337" i="18"/>
  <c r="T337" i="18"/>
  <c r="X337" i="18"/>
  <c r="AB337" i="18"/>
  <c r="E337" i="18"/>
  <c r="I337" i="18"/>
  <c r="M337" i="18"/>
  <c r="Q337" i="18"/>
  <c r="U337" i="18"/>
  <c r="Y337" i="18"/>
  <c r="F337" i="18"/>
  <c r="J337" i="18"/>
  <c r="N337" i="18"/>
  <c r="R337" i="18"/>
  <c r="V337" i="18"/>
  <c r="Z337" i="18"/>
  <c r="G337" i="18"/>
  <c r="K337" i="18"/>
  <c r="O337" i="18"/>
  <c r="S337" i="18"/>
  <c r="W337" i="18"/>
  <c r="AA337" i="18"/>
  <c r="H313" i="18"/>
  <c r="L313" i="18"/>
  <c r="P313" i="18"/>
  <c r="T313" i="18"/>
  <c r="X313" i="18"/>
  <c r="AB313" i="18"/>
  <c r="E313" i="18"/>
  <c r="I313" i="18"/>
  <c r="M313" i="18"/>
  <c r="Q313" i="18"/>
  <c r="U313" i="18"/>
  <c r="Y313" i="18"/>
  <c r="F313" i="18"/>
  <c r="J313" i="18"/>
  <c r="N313" i="18"/>
  <c r="R313" i="18"/>
  <c r="V313" i="18"/>
  <c r="Z313" i="18"/>
  <c r="G313" i="18"/>
  <c r="K313" i="18"/>
  <c r="O313" i="18"/>
  <c r="S313" i="18"/>
  <c r="W313" i="18"/>
  <c r="AA313" i="18"/>
  <c r="F289" i="18"/>
  <c r="J289" i="18"/>
  <c r="N289" i="18"/>
  <c r="R289" i="18"/>
  <c r="V289" i="18"/>
  <c r="Z289" i="18"/>
  <c r="G289" i="18"/>
  <c r="K289" i="18"/>
  <c r="O289" i="18"/>
  <c r="S289" i="18"/>
  <c r="W289" i="18"/>
  <c r="AA289" i="18"/>
  <c r="H289" i="18"/>
  <c r="L289" i="18"/>
  <c r="P289" i="18"/>
  <c r="T289" i="18"/>
  <c r="X289" i="18"/>
  <c r="AB289" i="18"/>
  <c r="E289" i="18"/>
  <c r="I289" i="18"/>
  <c r="M289" i="18"/>
  <c r="Q289" i="18"/>
  <c r="U289" i="18"/>
  <c r="Y289" i="18"/>
  <c r="F269" i="18"/>
  <c r="J269" i="18"/>
  <c r="N269" i="18"/>
  <c r="R269" i="18"/>
  <c r="V269" i="18"/>
  <c r="Z269" i="18"/>
  <c r="G269" i="18"/>
  <c r="K269" i="18"/>
  <c r="O269" i="18"/>
  <c r="S269" i="18"/>
  <c r="W269" i="18"/>
  <c r="AA269" i="18"/>
  <c r="H269" i="18"/>
  <c r="L269" i="18"/>
  <c r="P269" i="18"/>
  <c r="T269" i="18"/>
  <c r="X269" i="18"/>
  <c r="AB269" i="18"/>
  <c r="E269" i="18"/>
  <c r="I269" i="18"/>
  <c r="M269" i="18"/>
  <c r="Q269" i="18"/>
  <c r="U269" i="18"/>
  <c r="Y269" i="18"/>
  <c r="F253" i="18"/>
  <c r="J253" i="18"/>
  <c r="N253" i="18"/>
  <c r="R253" i="18"/>
  <c r="V253" i="18"/>
  <c r="Z253" i="18"/>
  <c r="G253" i="18"/>
  <c r="K253" i="18"/>
  <c r="O253" i="18"/>
  <c r="S253" i="18"/>
  <c r="W253" i="18"/>
  <c r="AA253" i="18"/>
  <c r="H253" i="18"/>
  <c r="L253" i="18"/>
  <c r="P253" i="18"/>
  <c r="T253" i="18"/>
  <c r="X253" i="18"/>
  <c r="AB253" i="18"/>
  <c r="E253" i="18"/>
  <c r="I253" i="18"/>
  <c r="M253" i="18"/>
  <c r="Q253" i="18"/>
  <c r="U253" i="18"/>
  <c r="Y253" i="18"/>
  <c r="F245" i="18"/>
  <c r="J245" i="18"/>
  <c r="N245" i="18"/>
  <c r="R245" i="18"/>
  <c r="V245" i="18"/>
  <c r="Z245" i="18"/>
  <c r="G245" i="18"/>
  <c r="K245" i="18"/>
  <c r="O245" i="18"/>
  <c r="S245" i="18"/>
  <c r="W245" i="18"/>
  <c r="AA245" i="18"/>
  <c r="I245" i="18"/>
  <c r="Q245" i="18"/>
  <c r="Y245" i="18"/>
  <c r="L245" i="18"/>
  <c r="T245" i="18"/>
  <c r="AB245" i="18"/>
  <c r="E245" i="18"/>
  <c r="M245" i="18"/>
  <c r="U245" i="18"/>
  <c r="H245" i="18"/>
  <c r="P245" i="18"/>
  <c r="X245" i="18"/>
  <c r="E233" i="18"/>
  <c r="I233" i="18"/>
  <c r="M233" i="18"/>
  <c r="Q233" i="18"/>
  <c r="U233" i="18"/>
  <c r="Y233" i="18"/>
  <c r="F233" i="18"/>
  <c r="J233" i="18"/>
  <c r="N233" i="18"/>
  <c r="R233" i="18"/>
  <c r="V233" i="18"/>
  <c r="Z233" i="18"/>
  <c r="G233" i="18"/>
  <c r="K233" i="18"/>
  <c r="O233" i="18"/>
  <c r="S233" i="18"/>
  <c r="W233" i="18"/>
  <c r="AA233" i="18"/>
  <c r="H233" i="18"/>
  <c r="L233" i="18"/>
  <c r="P233" i="18"/>
  <c r="T233" i="18"/>
  <c r="X233" i="18"/>
  <c r="AB233" i="18"/>
  <c r="E229" i="18"/>
  <c r="I229" i="18"/>
  <c r="M229" i="18"/>
  <c r="Q229" i="18"/>
  <c r="U229" i="18"/>
  <c r="Y229" i="18"/>
  <c r="F229" i="18"/>
  <c r="J229" i="18"/>
  <c r="N229" i="18"/>
  <c r="R229" i="18"/>
  <c r="V229" i="18"/>
  <c r="Z229" i="18"/>
  <c r="G229" i="18"/>
  <c r="K229" i="18"/>
  <c r="O229" i="18"/>
  <c r="S229" i="18"/>
  <c r="W229" i="18"/>
  <c r="AA229" i="18"/>
  <c r="H229" i="18"/>
  <c r="L229" i="18"/>
  <c r="P229" i="18"/>
  <c r="T229" i="18"/>
  <c r="X229" i="18"/>
  <c r="AB229" i="18"/>
  <c r="E225" i="18"/>
  <c r="I225" i="18"/>
  <c r="M225" i="18"/>
  <c r="Q225" i="18"/>
  <c r="U225" i="18"/>
  <c r="Y225" i="18"/>
  <c r="F225" i="18"/>
  <c r="J225" i="18"/>
  <c r="N225" i="18"/>
  <c r="R225" i="18"/>
  <c r="V225" i="18"/>
  <c r="Z225" i="18"/>
  <c r="G225" i="18"/>
  <c r="K225" i="18"/>
  <c r="O225" i="18"/>
  <c r="S225" i="18"/>
  <c r="W225" i="18"/>
  <c r="AA225" i="18"/>
  <c r="H225" i="18"/>
  <c r="L225" i="18"/>
  <c r="P225" i="18"/>
  <c r="T225" i="18"/>
  <c r="X225" i="18"/>
  <c r="AB225" i="18"/>
  <c r="E217" i="18"/>
  <c r="I217" i="18"/>
  <c r="M217" i="18"/>
  <c r="Q217" i="18"/>
  <c r="U217" i="18"/>
  <c r="Y217" i="18"/>
  <c r="F217" i="18"/>
  <c r="J217" i="18"/>
  <c r="N217" i="18"/>
  <c r="R217" i="18"/>
  <c r="V217" i="18"/>
  <c r="Z217" i="18"/>
  <c r="G217" i="18"/>
  <c r="K217" i="18"/>
  <c r="O217" i="18"/>
  <c r="S217" i="18"/>
  <c r="W217" i="18"/>
  <c r="AA217" i="18"/>
  <c r="H217" i="18"/>
  <c r="L217" i="18"/>
  <c r="P217" i="18"/>
  <c r="T217" i="18"/>
  <c r="X217" i="18"/>
  <c r="AB217" i="18"/>
  <c r="E213" i="18"/>
  <c r="I213" i="18"/>
  <c r="M213" i="18"/>
  <c r="Q213" i="18"/>
  <c r="U213" i="18"/>
  <c r="Y213" i="18"/>
  <c r="F213" i="18"/>
  <c r="J213" i="18"/>
  <c r="N213" i="18"/>
  <c r="R213" i="18"/>
  <c r="V213" i="18"/>
  <c r="Z213" i="18"/>
  <c r="G213" i="18"/>
  <c r="K213" i="18"/>
  <c r="O213" i="18"/>
  <c r="S213" i="18"/>
  <c r="W213" i="18"/>
  <c r="AA213" i="18"/>
  <c r="H213" i="18"/>
  <c r="L213" i="18"/>
  <c r="P213" i="18"/>
  <c r="T213" i="18"/>
  <c r="X213" i="18"/>
  <c r="AB213" i="18"/>
  <c r="E209" i="18"/>
  <c r="I209" i="18"/>
  <c r="M209" i="18"/>
  <c r="Q209" i="18"/>
  <c r="U209" i="18"/>
  <c r="Y209" i="18"/>
  <c r="F209" i="18"/>
  <c r="J209" i="18"/>
  <c r="N209" i="18"/>
  <c r="R209" i="18"/>
  <c r="V209" i="18"/>
  <c r="Z209" i="18"/>
  <c r="G209" i="18"/>
  <c r="K209" i="18"/>
  <c r="O209" i="18"/>
  <c r="S209" i="18"/>
  <c r="W209" i="18"/>
  <c r="AA209" i="18"/>
  <c r="H209" i="18"/>
  <c r="L209" i="18"/>
  <c r="P209" i="18"/>
  <c r="T209" i="18"/>
  <c r="X209" i="18"/>
  <c r="AB209" i="18"/>
  <c r="E205" i="18"/>
  <c r="I205" i="18"/>
  <c r="M205" i="18"/>
  <c r="Q205" i="18"/>
  <c r="U205" i="18"/>
  <c r="Y205" i="18"/>
  <c r="F205" i="18"/>
  <c r="J205" i="18"/>
  <c r="N205" i="18"/>
  <c r="R205" i="18"/>
  <c r="V205" i="18"/>
  <c r="Z205" i="18"/>
  <c r="G205" i="18"/>
  <c r="K205" i="18"/>
  <c r="O205" i="18"/>
  <c r="S205" i="18"/>
  <c r="W205" i="18"/>
  <c r="AA205" i="18"/>
  <c r="H205" i="18"/>
  <c r="L205" i="18"/>
  <c r="P205" i="18"/>
  <c r="T205" i="18"/>
  <c r="X205" i="18"/>
  <c r="AB205" i="18"/>
  <c r="E201" i="18"/>
  <c r="I201" i="18"/>
  <c r="M201" i="18"/>
  <c r="Q201" i="18"/>
  <c r="U201" i="18"/>
  <c r="Y201" i="18"/>
  <c r="F201" i="18"/>
  <c r="J201" i="18"/>
  <c r="N201" i="18"/>
  <c r="R201" i="18"/>
  <c r="V201" i="18"/>
  <c r="Z201" i="18"/>
  <c r="G201" i="18"/>
  <c r="K201" i="18"/>
  <c r="O201" i="18"/>
  <c r="S201" i="18"/>
  <c r="W201" i="18"/>
  <c r="AA201" i="18"/>
  <c r="H201" i="18"/>
  <c r="L201" i="18"/>
  <c r="P201" i="18"/>
  <c r="T201" i="18"/>
  <c r="X201" i="18"/>
  <c r="AB201" i="18"/>
  <c r="E197" i="18"/>
  <c r="I197" i="18"/>
  <c r="M197" i="18"/>
  <c r="Q197" i="18"/>
  <c r="U197" i="18"/>
  <c r="Y197" i="18"/>
  <c r="F197" i="18"/>
  <c r="J197" i="18"/>
  <c r="N197" i="18"/>
  <c r="R197" i="18"/>
  <c r="V197" i="18"/>
  <c r="Z197" i="18"/>
  <c r="G197" i="18"/>
  <c r="K197" i="18"/>
  <c r="O197" i="18"/>
  <c r="S197" i="18"/>
  <c r="W197" i="18"/>
  <c r="AA197" i="18"/>
  <c r="H197" i="18"/>
  <c r="L197" i="18"/>
  <c r="P197" i="18"/>
  <c r="T197" i="18"/>
  <c r="X197" i="18"/>
  <c r="AB197" i="18"/>
  <c r="E193" i="18"/>
  <c r="I193" i="18"/>
  <c r="M193" i="18"/>
  <c r="Q193" i="18"/>
  <c r="U193" i="18"/>
  <c r="Y193" i="18"/>
  <c r="F193" i="18"/>
  <c r="J193" i="18"/>
  <c r="N193" i="18"/>
  <c r="R193" i="18"/>
  <c r="V193" i="18"/>
  <c r="Z193" i="18"/>
  <c r="G193" i="18"/>
  <c r="K193" i="18"/>
  <c r="O193" i="18"/>
  <c r="S193" i="18"/>
  <c r="W193" i="18"/>
  <c r="AA193" i="18"/>
  <c r="H193" i="18"/>
  <c r="L193" i="18"/>
  <c r="P193" i="18"/>
  <c r="T193" i="18"/>
  <c r="X193" i="18"/>
  <c r="AB193" i="18"/>
  <c r="E189" i="18"/>
  <c r="I189" i="18"/>
  <c r="M189" i="18"/>
  <c r="Q189" i="18"/>
  <c r="U189" i="18"/>
  <c r="Y189" i="18"/>
  <c r="F189" i="18"/>
  <c r="J189" i="18"/>
  <c r="N189" i="18"/>
  <c r="R189" i="18"/>
  <c r="V189" i="18"/>
  <c r="Z189" i="18"/>
  <c r="K189" i="18"/>
  <c r="S189" i="18"/>
  <c r="AA189" i="18"/>
  <c r="L189" i="18"/>
  <c r="T189" i="18"/>
  <c r="AB189" i="18"/>
  <c r="G189" i="18"/>
  <c r="O189" i="18"/>
  <c r="W189" i="18"/>
  <c r="H189" i="18"/>
  <c r="P189" i="18"/>
  <c r="X189" i="18"/>
  <c r="H185" i="18"/>
  <c r="L185" i="18"/>
  <c r="P185" i="18"/>
  <c r="T185" i="18"/>
  <c r="X185" i="18"/>
  <c r="AB185" i="18"/>
  <c r="E185" i="18"/>
  <c r="I185" i="18"/>
  <c r="M185" i="18"/>
  <c r="Q185" i="18"/>
  <c r="U185" i="18"/>
  <c r="Y185" i="18"/>
  <c r="F185" i="18"/>
  <c r="J185" i="18"/>
  <c r="N185" i="18"/>
  <c r="R185" i="18"/>
  <c r="V185" i="18"/>
  <c r="Z185" i="18"/>
  <c r="G185" i="18"/>
  <c r="K185" i="18"/>
  <c r="O185" i="18"/>
  <c r="S185" i="18"/>
  <c r="W185" i="18"/>
  <c r="AA185" i="18"/>
  <c r="H181" i="18"/>
  <c r="L181" i="18"/>
  <c r="P181" i="18"/>
  <c r="T181" i="18"/>
  <c r="X181" i="18"/>
  <c r="AB181" i="18"/>
  <c r="E181" i="18"/>
  <c r="I181" i="18"/>
  <c r="M181" i="18"/>
  <c r="Q181" i="18"/>
  <c r="U181" i="18"/>
  <c r="Y181" i="18"/>
  <c r="F181" i="18"/>
  <c r="J181" i="18"/>
  <c r="N181" i="18"/>
  <c r="R181" i="18"/>
  <c r="V181" i="18"/>
  <c r="Z181" i="18"/>
  <c r="G181" i="18"/>
  <c r="K181" i="18"/>
  <c r="O181" i="18"/>
  <c r="S181" i="18"/>
  <c r="W181" i="18"/>
  <c r="AA181" i="18"/>
  <c r="H177" i="18"/>
  <c r="L177" i="18"/>
  <c r="P177" i="18"/>
  <c r="T177" i="18"/>
  <c r="X177" i="18"/>
  <c r="AB177" i="18"/>
  <c r="E177" i="18"/>
  <c r="I177" i="18"/>
  <c r="M177" i="18"/>
  <c r="Q177" i="18"/>
  <c r="U177" i="18"/>
  <c r="Y177" i="18"/>
  <c r="F177" i="18"/>
  <c r="J177" i="18"/>
  <c r="N177" i="18"/>
  <c r="R177" i="18"/>
  <c r="V177" i="18"/>
  <c r="Z177" i="18"/>
  <c r="G177" i="18"/>
  <c r="K177" i="18"/>
  <c r="O177" i="18"/>
  <c r="S177" i="18"/>
  <c r="W177" i="18"/>
  <c r="AA177" i="18"/>
  <c r="H173" i="18"/>
  <c r="L173" i="18"/>
  <c r="P173" i="18"/>
  <c r="T173" i="18"/>
  <c r="X173" i="18"/>
  <c r="AB173" i="18"/>
  <c r="E173" i="18"/>
  <c r="I173" i="18"/>
  <c r="M173" i="18"/>
  <c r="Q173" i="18"/>
  <c r="U173" i="18"/>
  <c r="Y173" i="18"/>
  <c r="F173" i="18"/>
  <c r="J173" i="18"/>
  <c r="N173" i="18"/>
  <c r="R173" i="18"/>
  <c r="V173" i="18"/>
  <c r="Z173" i="18"/>
  <c r="G173" i="18"/>
  <c r="K173" i="18"/>
  <c r="O173" i="18"/>
  <c r="S173" i="18"/>
  <c r="W173" i="18"/>
  <c r="AA173" i="18"/>
  <c r="H169" i="18"/>
  <c r="L169" i="18"/>
  <c r="P169" i="18"/>
  <c r="T169" i="18"/>
  <c r="X169" i="18"/>
  <c r="AB169" i="18"/>
  <c r="E169" i="18"/>
  <c r="I169" i="18"/>
  <c r="M169" i="18"/>
  <c r="Q169" i="18"/>
  <c r="U169" i="18"/>
  <c r="Y169" i="18"/>
  <c r="F169" i="18"/>
  <c r="J169" i="18"/>
  <c r="N169" i="18"/>
  <c r="R169" i="18"/>
  <c r="V169" i="18"/>
  <c r="Z169" i="18"/>
  <c r="G169" i="18"/>
  <c r="K169" i="18"/>
  <c r="O169" i="18"/>
  <c r="S169" i="18"/>
  <c r="W169" i="18"/>
  <c r="AA169" i="18"/>
  <c r="H165" i="18"/>
  <c r="L165" i="18"/>
  <c r="P165" i="18"/>
  <c r="T165" i="18"/>
  <c r="X165" i="18"/>
  <c r="AB165" i="18"/>
  <c r="E165" i="18"/>
  <c r="I165" i="18"/>
  <c r="M165" i="18"/>
  <c r="Q165" i="18"/>
  <c r="U165" i="18"/>
  <c r="Y165" i="18"/>
  <c r="F165" i="18"/>
  <c r="J165" i="18"/>
  <c r="N165" i="18"/>
  <c r="R165" i="18"/>
  <c r="V165" i="18"/>
  <c r="Z165" i="18"/>
  <c r="G165" i="18"/>
  <c r="K165" i="18"/>
  <c r="O165" i="18"/>
  <c r="S165" i="18"/>
  <c r="W165" i="18"/>
  <c r="AA165" i="18"/>
  <c r="H161" i="18"/>
  <c r="L161" i="18"/>
  <c r="P161" i="18"/>
  <c r="T161" i="18"/>
  <c r="X161" i="18"/>
  <c r="AB161" i="18"/>
  <c r="E161" i="18"/>
  <c r="I161" i="18"/>
  <c r="M161" i="18"/>
  <c r="Q161" i="18"/>
  <c r="U161" i="18"/>
  <c r="Y161" i="18"/>
  <c r="F161" i="18"/>
  <c r="J161" i="18"/>
  <c r="N161" i="18"/>
  <c r="R161" i="18"/>
  <c r="V161" i="18"/>
  <c r="Z161" i="18"/>
  <c r="G161" i="18"/>
  <c r="K161" i="18"/>
  <c r="O161" i="18"/>
  <c r="S161" i="18"/>
  <c r="W161" i="18"/>
  <c r="AA161" i="18"/>
  <c r="H157" i="18"/>
  <c r="L157" i="18"/>
  <c r="P157" i="18"/>
  <c r="T157" i="18"/>
  <c r="X157" i="18"/>
  <c r="AB157" i="18"/>
  <c r="E157" i="18"/>
  <c r="I157" i="18"/>
  <c r="M157" i="18"/>
  <c r="Q157" i="18"/>
  <c r="U157" i="18"/>
  <c r="Y157" i="18"/>
  <c r="F157" i="18"/>
  <c r="J157" i="18"/>
  <c r="N157" i="18"/>
  <c r="R157" i="18"/>
  <c r="V157" i="18"/>
  <c r="Z157" i="18"/>
  <c r="G157" i="18"/>
  <c r="K157" i="18"/>
  <c r="O157" i="18"/>
  <c r="S157" i="18"/>
  <c r="W157" i="18"/>
  <c r="AA157" i="18"/>
  <c r="H153" i="18"/>
  <c r="L153" i="18"/>
  <c r="P153" i="18"/>
  <c r="T153" i="18"/>
  <c r="X153" i="18"/>
  <c r="AB153" i="18"/>
  <c r="E153" i="18"/>
  <c r="I153" i="18"/>
  <c r="M153" i="18"/>
  <c r="Q153" i="18"/>
  <c r="U153" i="18"/>
  <c r="Y153" i="18"/>
  <c r="F153" i="18"/>
  <c r="J153" i="18"/>
  <c r="N153" i="18"/>
  <c r="R153" i="18"/>
  <c r="V153" i="18"/>
  <c r="Z153" i="18"/>
  <c r="G153" i="18"/>
  <c r="K153" i="18"/>
  <c r="O153" i="18"/>
  <c r="S153" i="18"/>
  <c r="W153" i="18"/>
  <c r="AA153" i="18"/>
  <c r="H149" i="18"/>
  <c r="L149" i="18"/>
  <c r="P149" i="18"/>
  <c r="T149" i="18"/>
  <c r="X149" i="18"/>
  <c r="AB149" i="18"/>
  <c r="E149" i="18"/>
  <c r="I149" i="18"/>
  <c r="M149" i="18"/>
  <c r="Q149" i="18"/>
  <c r="U149" i="18"/>
  <c r="Y149" i="18"/>
  <c r="F149" i="18"/>
  <c r="J149" i="18"/>
  <c r="N149" i="18"/>
  <c r="R149" i="18"/>
  <c r="V149" i="18"/>
  <c r="Z149" i="18"/>
  <c r="G149" i="18"/>
  <c r="K149" i="18"/>
  <c r="O149" i="18"/>
  <c r="S149" i="18"/>
  <c r="W149" i="18"/>
  <c r="AA149" i="18"/>
  <c r="H145" i="18"/>
  <c r="L145" i="18"/>
  <c r="P145" i="18"/>
  <c r="T145" i="18"/>
  <c r="X145" i="18"/>
  <c r="AB145" i="18"/>
  <c r="E145" i="18"/>
  <c r="I145" i="18"/>
  <c r="M145" i="18"/>
  <c r="Q145" i="18"/>
  <c r="U145" i="18"/>
  <c r="Y145" i="18"/>
  <c r="F145" i="18"/>
  <c r="J145" i="18"/>
  <c r="N145" i="18"/>
  <c r="R145" i="18"/>
  <c r="V145" i="18"/>
  <c r="Z145" i="18"/>
  <c r="G145" i="18"/>
  <c r="K145" i="18"/>
  <c r="O145" i="18"/>
  <c r="S145" i="18"/>
  <c r="W145" i="18"/>
  <c r="AA145" i="18"/>
  <c r="H141" i="18"/>
  <c r="L141" i="18"/>
  <c r="P141" i="18"/>
  <c r="T141" i="18"/>
  <c r="X141" i="18"/>
  <c r="AB141" i="18"/>
  <c r="E141" i="18"/>
  <c r="I141" i="18"/>
  <c r="M141" i="18"/>
  <c r="Q141" i="18"/>
  <c r="U141" i="18"/>
  <c r="Y141" i="18"/>
  <c r="F141" i="18"/>
  <c r="J141" i="18"/>
  <c r="N141" i="18"/>
  <c r="R141" i="18"/>
  <c r="V141" i="18"/>
  <c r="Z141" i="18"/>
  <c r="G141" i="18"/>
  <c r="K141" i="18"/>
  <c r="O141" i="18"/>
  <c r="S141" i="18"/>
  <c r="W141" i="18"/>
  <c r="AA141" i="18"/>
  <c r="H137" i="18"/>
  <c r="L137" i="18"/>
  <c r="P137" i="18"/>
  <c r="T137" i="18"/>
  <c r="X137" i="18"/>
  <c r="AB137" i="18"/>
  <c r="E137" i="18"/>
  <c r="I137" i="18"/>
  <c r="M137" i="18"/>
  <c r="Q137" i="18"/>
  <c r="U137" i="18"/>
  <c r="Y137" i="18"/>
  <c r="F137" i="18"/>
  <c r="J137" i="18"/>
  <c r="N137" i="18"/>
  <c r="R137" i="18"/>
  <c r="V137" i="18"/>
  <c r="Z137" i="18"/>
  <c r="G137" i="18"/>
  <c r="K137" i="18"/>
  <c r="O137" i="18"/>
  <c r="S137" i="18"/>
  <c r="W137" i="18"/>
  <c r="AA137" i="18"/>
  <c r="H133" i="18"/>
  <c r="L133" i="18"/>
  <c r="P133" i="18"/>
  <c r="T133" i="18"/>
  <c r="X133" i="18"/>
  <c r="AB133" i="18"/>
  <c r="E133" i="18"/>
  <c r="I133" i="18"/>
  <c r="M133" i="18"/>
  <c r="Q133" i="18"/>
  <c r="U133" i="18"/>
  <c r="Y133" i="18"/>
  <c r="F133" i="18"/>
  <c r="J133" i="18"/>
  <c r="N133" i="18"/>
  <c r="R133" i="18"/>
  <c r="V133" i="18"/>
  <c r="Z133" i="18"/>
  <c r="G133" i="18"/>
  <c r="K133" i="18"/>
  <c r="O133" i="18"/>
  <c r="S133" i="18"/>
  <c r="W133" i="18"/>
  <c r="AA133" i="18"/>
  <c r="H129" i="18"/>
  <c r="L129" i="18"/>
  <c r="P129" i="18"/>
  <c r="T129" i="18"/>
  <c r="X129" i="18"/>
  <c r="AB129" i="18"/>
  <c r="E129" i="18"/>
  <c r="I129" i="18"/>
  <c r="M129" i="18"/>
  <c r="Q129" i="18"/>
  <c r="U129" i="18"/>
  <c r="Y129" i="18"/>
  <c r="F129" i="18"/>
  <c r="J129" i="18"/>
  <c r="N129" i="18"/>
  <c r="R129" i="18"/>
  <c r="V129" i="18"/>
  <c r="Z129" i="18"/>
  <c r="G129" i="18"/>
  <c r="K129" i="18"/>
  <c r="O129" i="18"/>
  <c r="S129" i="18"/>
  <c r="W129" i="18"/>
  <c r="AA129" i="18"/>
  <c r="H125" i="18"/>
  <c r="L125" i="18"/>
  <c r="P125" i="18"/>
  <c r="T125" i="18"/>
  <c r="X125" i="18"/>
  <c r="AB125" i="18"/>
  <c r="E125" i="18"/>
  <c r="I125" i="18"/>
  <c r="M125" i="18"/>
  <c r="Q125" i="18"/>
  <c r="U125" i="18"/>
  <c r="Y125" i="18"/>
  <c r="F125" i="18"/>
  <c r="J125" i="18"/>
  <c r="N125" i="18"/>
  <c r="R125" i="18"/>
  <c r="V125" i="18"/>
  <c r="Z125" i="18"/>
  <c r="G125" i="18"/>
  <c r="K125" i="18"/>
  <c r="O125" i="18"/>
  <c r="S125" i="18"/>
  <c r="W125" i="18"/>
  <c r="AA125" i="18"/>
  <c r="H121" i="18"/>
  <c r="L121" i="18"/>
  <c r="P121" i="18"/>
  <c r="T121" i="18"/>
  <c r="X121" i="18"/>
  <c r="AB121" i="18"/>
  <c r="E121" i="18"/>
  <c r="I121" i="18"/>
  <c r="M121" i="18"/>
  <c r="Q121" i="18"/>
  <c r="U121" i="18"/>
  <c r="Y121" i="18"/>
  <c r="F121" i="18"/>
  <c r="J121" i="18"/>
  <c r="N121" i="18"/>
  <c r="R121" i="18"/>
  <c r="V121" i="18"/>
  <c r="Z121" i="18"/>
  <c r="G121" i="18"/>
  <c r="K121" i="18"/>
  <c r="O121" i="18"/>
  <c r="S121" i="18"/>
  <c r="W121" i="18"/>
  <c r="AA121" i="18"/>
  <c r="H117" i="18"/>
  <c r="L117" i="18"/>
  <c r="P117" i="18"/>
  <c r="T117" i="18"/>
  <c r="X117" i="18"/>
  <c r="AB117" i="18"/>
  <c r="E117" i="18"/>
  <c r="I117" i="18"/>
  <c r="M117" i="18"/>
  <c r="Q117" i="18"/>
  <c r="U117" i="18"/>
  <c r="Y117" i="18"/>
  <c r="F117" i="18"/>
  <c r="J117" i="18"/>
  <c r="N117" i="18"/>
  <c r="R117" i="18"/>
  <c r="V117" i="18"/>
  <c r="Z117" i="18"/>
  <c r="G117" i="18"/>
  <c r="K117" i="18"/>
  <c r="O117" i="18"/>
  <c r="S117" i="18"/>
  <c r="W117" i="18"/>
  <c r="AA117" i="18"/>
  <c r="E113" i="18"/>
  <c r="I113" i="18"/>
  <c r="M113" i="18"/>
  <c r="Q113" i="18"/>
  <c r="U113" i="18"/>
  <c r="Y113" i="18"/>
  <c r="F113" i="18"/>
  <c r="J113" i="18"/>
  <c r="N113" i="18"/>
  <c r="R113" i="18"/>
  <c r="V113" i="18"/>
  <c r="Z113" i="18"/>
  <c r="H113" i="18"/>
  <c r="P113" i="18"/>
  <c r="X113" i="18"/>
  <c r="K113" i="18"/>
  <c r="S113" i="18"/>
  <c r="AA113" i="18"/>
  <c r="L113" i="18"/>
  <c r="T113" i="18"/>
  <c r="AB113" i="18"/>
  <c r="G113" i="18"/>
  <c r="O113" i="18"/>
  <c r="W113" i="18"/>
  <c r="E109" i="18"/>
  <c r="I109" i="18"/>
  <c r="M109" i="18"/>
  <c r="Q109" i="18"/>
  <c r="U109" i="18"/>
  <c r="Y109" i="18"/>
  <c r="F109" i="18"/>
  <c r="J109" i="18"/>
  <c r="N109" i="18"/>
  <c r="R109" i="18"/>
  <c r="V109" i="18"/>
  <c r="Z109" i="18"/>
  <c r="H109" i="18"/>
  <c r="P109" i="18"/>
  <c r="X109" i="18"/>
  <c r="K109" i="18"/>
  <c r="S109" i="18"/>
  <c r="AA109" i="18"/>
  <c r="L109" i="18"/>
  <c r="T109" i="18"/>
  <c r="AB109" i="18"/>
  <c r="G109" i="18"/>
  <c r="O109" i="18"/>
  <c r="W109" i="18"/>
  <c r="E105" i="18"/>
  <c r="I105" i="18"/>
  <c r="M105" i="18"/>
  <c r="Q105" i="18"/>
  <c r="U105" i="18"/>
  <c r="Y105" i="18"/>
  <c r="F105" i="18"/>
  <c r="J105" i="18"/>
  <c r="N105" i="18"/>
  <c r="R105" i="18"/>
  <c r="V105" i="18"/>
  <c r="Z105" i="18"/>
  <c r="H105" i="18"/>
  <c r="P105" i="18"/>
  <c r="X105" i="18"/>
  <c r="K105" i="18"/>
  <c r="S105" i="18"/>
  <c r="AA105" i="18"/>
  <c r="L105" i="18"/>
  <c r="T105" i="18"/>
  <c r="AB105" i="18"/>
  <c r="G105" i="18"/>
  <c r="O105" i="18"/>
  <c r="W105" i="18"/>
  <c r="E101" i="18"/>
  <c r="I101" i="18"/>
  <c r="M101" i="18"/>
  <c r="Q101" i="18"/>
  <c r="U101" i="18"/>
  <c r="Y101" i="18"/>
  <c r="F101" i="18"/>
  <c r="J101" i="18"/>
  <c r="N101" i="18"/>
  <c r="R101" i="18"/>
  <c r="V101" i="18"/>
  <c r="Z101" i="18"/>
  <c r="H101" i="18"/>
  <c r="P101" i="18"/>
  <c r="X101" i="18"/>
  <c r="K101" i="18"/>
  <c r="S101" i="18"/>
  <c r="AA101" i="18"/>
  <c r="L101" i="18"/>
  <c r="T101" i="18"/>
  <c r="AB101" i="18"/>
  <c r="G101" i="18"/>
  <c r="O101" i="18"/>
  <c r="W101" i="18"/>
  <c r="H97" i="18"/>
  <c r="L97" i="18"/>
  <c r="P97" i="18"/>
  <c r="T97" i="18"/>
  <c r="X97" i="18"/>
  <c r="AB97" i="18"/>
  <c r="E97" i="18"/>
  <c r="I97" i="18"/>
  <c r="M97" i="18"/>
  <c r="Q97" i="18"/>
  <c r="U97" i="18"/>
  <c r="Y97" i="18"/>
  <c r="F97" i="18"/>
  <c r="J97" i="18"/>
  <c r="N97" i="18"/>
  <c r="R97" i="18"/>
  <c r="V97" i="18"/>
  <c r="Z97" i="18"/>
  <c r="S97" i="18"/>
  <c r="G97" i="18"/>
  <c r="W97" i="18"/>
  <c r="K97" i="18"/>
  <c r="AA97" i="18"/>
  <c r="O97" i="18"/>
  <c r="G93" i="18"/>
  <c r="K93" i="18"/>
  <c r="O93" i="18"/>
  <c r="H93" i="18"/>
  <c r="L93" i="18"/>
  <c r="P93" i="18"/>
  <c r="T93" i="18"/>
  <c r="X93" i="18"/>
  <c r="AB93" i="18"/>
  <c r="E93" i="18"/>
  <c r="I93" i="18"/>
  <c r="M93" i="18"/>
  <c r="Q93" i="18"/>
  <c r="U93" i="18"/>
  <c r="Y93" i="18"/>
  <c r="F93" i="18"/>
  <c r="J93" i="18"/>
  <c r="N93" i="18"/>
  <c r="R93" i="18"/>
  <c r="V93" i="18"/>
  <c r="Z93" i="18"/>
  <c r="S93" i="18"/>
  <c r="W93" i="18"/>
  <c r="AA93" i="18"/>
  <c r="G89" i="18"/>
  <c r="K89" i="18"/>
  <c r="O89" i="18"/>
  <c r="S89" i="18"/>
  <c r="W89" i="18"/>
  <c r="AA89" i="18"/>
  <c r="H89" i="18"/>
  <c r="L89" i="18"/>
  <c r="P89" i="18"/>
  <c r="T89" i="18"/>
  <c r="X89" i="18"/>
  <c r="AB89" i="18"/>
  <c r="E89" i="18"/>
  <c r="I89" i="18"/>
  <c r="M89" i="18"/>
  <c r="Q89" i="18"/>
  <c r="U89" i="18"/>
  <c r="Y89" i="18"/>
  <c r="F89" i="18"/>
  <c r="J89" i="18"/>
  <c r="N89" i="18"/>
  <c r="R89" i="18"/>
  <c r="V89" i="18"/>
  <c r="Z89" i="18"/>
  <c r="F85" i="18"/>
  <c r="J85" i="18"/>
  <c r="N85" i="18"/>
  <c r="R85" i="18"/>
  <c r="V85" i="18"/>
  <c r="G85" i="18"/>
  <c r="K85" i="18"/>
  <c r="O85" i="18"/>
  <c r="S85" i="18"/>
  <c r="W85" i="18"/>
  <c r="AA85" i="18"/>
  <c r="H85" i="18"/>
  <c r="L85" i="18"/>
  <c r="P85" i="18"/>
  <c r="T85" i="18"/>
  <c r="X85" i="18"/>
  <c r="AB85" i="18"/>
  <c r="E85" i="18"/>
  <c r="I85" i="18"/>
  <c r="M85" i="18"/>
  <c r="Q85" i="18"/>
  <c r="U85" i="18"/>
  <c r="Y85" i="18"/>
  <c r="Z85" i="18"/>
  <c r="F81" i="18"/>
  <c r="J81" i="18"/>
  <c r="N81" i="18"/>
  <c r="R81" i="18"/>
  <c r="V81" i="18"/>
  <c r="Z81" i="18"/>
  <c r="G81" i="18"/>
  <c r="K81" i="18"/>
  <c r="O81" i="18"/>
  <c r="S81" i="18"/>
  <c r="W81" i="18"/>
  <c r="AA81" i="18"/>
  <c r="H81" i="18"/>
  <c r="L81" i="18"/>
  <c r="P81" i="18"/>
  <c r="T81" i="18"/>
  <c r="X81" i="18"/>
  <c r="AB81" i="18"/>
  <c r="E81" i="18"/>
  <c r="I81" i="18"/>
  <c r="M81" i="18"/>
  <c r="Q81" i="18"/>
  <c r="U81" i="18"/>
  <c r="Y81" i="18"/>
  <c r="F77" i="18"/>
  <c r="J77" i="18"/>
  <c r="N77" i="18"/>
  <c r="R77" i="18"/>
  <c r="V77" i="18"/>
  <c r="Z77" i="18"/>
  <c r="G77" i="18"/>
  <c r="K77" i="18"/>
  <c r="O77" i="18"/>
  <c r="S77" i="18"/>
  <c r="W77" i="18"/>
  <c r="AA77" i="18"/>
  <c r="H77" i="18"/>
  <c r="L77" i="18"/>
  <c r="P77" i="18"/>
  <c r="T77" i="18"/>
  <c r="X77" i="18"/>
  <c r="AB77" i="18"/>
  <c r="E77" i="18"/>
  <c r="I77" i="18"/>
  <c r="M77" i="18"/>
  <c r="Q77" i="18"/>
  <c r="U77" i="18"/>
  <c r="Y77" i="18"/>
  <c r="F73" i="18"/>
  <c r="J73" i="18"/>
  <c r="N73" i="18"/>
  <c r="R73" i="18"/>
  <c r="V73" i="18"/>
  <c r="Z73" i="18"/>
  <c r="G73" i="18"/>
  <c r="K73" i="18"/>
  <c r="O73" i="18"/>
  <c r="S73" i="18"/>
  <c r="W73" i="18"/>
  <c r="AA73" i="18"/>
  <c r="H73" i="18"/>
  <c r="L73" i="18"/>
  <c r="P73" i="18"/>
  <c r="T73" i="18"/>
  <c r="X73" i="18"/>
  <c r="AB73" i="18"/>
  <c r="E73" i="18"/>
  <c r="I73" i="18"/>
  <c r="M73" i="18"/>
  <c r="Q73" i="18"/>
  <c r="U73" i="18"/>
  <c r="Y73" i="18"/>
  <c r="F69" i="18"/>
  <c r="J69" i="18"/>
  <c r="N69" i="18"/>
  <c r="R69" i="18"/>
  <c r="V69" i="18"/>
  <c r="Z69" i="18"/>
  <c r="G69" i="18"/>
  <c r="K69" i="18"/>
  <c r="O69" i="18"/>
  <c r="S69" i="18"/>
  <c r="W69" i="18"/>
  <c r="AA69" i="18"/>
  <c r="H69" i="18"/>
  <c r="L69" i="18"/>
  <c r="P69" i="18"/>
  <c r="T69" i="18"/>
  <c r="X69" i="18"/>
  <c r="AB69" i="18"/>
  <c r="E69" i="18"/>
  <c r="I69" i="18"/>
  <c r="M69" i="18"/>
  <c r="Q69" i="18"/>
  <c r="U69" i="18"/>
  <c r="Y69" i="18"/>
  <c r="F65" i="18"/>
  <c r="J65" i="18"/>
  <c r="N65" i="18"/>
  <c r="R65" i="18"/>
  <c r="V65" i="18"/>
  <c r="Z65" i="18"/>
  <c r="G65" i="18"/>
  <c r="K65" i="18"/>
  <c r="O65" i="18"/>
  <c r="S65" i="18"/>
  <c r="W65" i="18"/>
  <c r="AA65" i="18"/>
  <c r="H65" i="18"/>
  <c r="L65" i="18"/>
  <c r="P65" i="18"/>
  <c r="T65" i="18"/>
  <c r="X65" i="18"/>
  <c r="AB65" i="18"/>
  <c r="E65" i="18"/>
  <c r="I65" i="18"/>
  <c r="M65" i="18"/>
  <c r="Q65" i="18"/>
  <c r="U65" i="18"/>
  <c r="Y65" i="18"/>
  <c r="H61" i="18"/>
  <c r="L61" i="18"/>
  <c r="P61" i="18"/>
  <c r="T61" i="18"/>
  <c r="X61" i="18"/>
  <c r="E61" i="18"/>
  <c r="J61" i="18"/>
  <c r="O61" i="18"/>
  <c r="U61" i="18"/>
  <c r="Z61" i="18"/>
  <c r="F61" i="18"/>
  <c r="K61" i="18"/>
  <c r="Q61" i="18"/>
  <c r="V61" i="18"/>
  <c r="AA61" i="18"/>
  <c r="G61" i="18"/>
  <c r="M61" i="18"/>
  <c r="R61" i="18"/>
  <c r="W61" i="18"/>
  <c r="AB61" i="18"/>
  <c r="I61" i="18"/>
  <c r="N61" i="18"/>
  <c r="S61" i="18"/>
  <c r="Y61" i="18"/>
  <c r="E57" i="18"/>
  <c r="I57" i="18"/>
  <c r="M57" i="18"/>
  <c r="F57" i="18"/>
  <c r="J57" i="18"/>
  <c r="N57" i="18"/>
  <c r="R57" i="18"/>
  <c r="G57" i="18"/>
  <c r="K57" i="18"/>
  <c r="O57" i="18"/>
  <c r="S57" i="18"/>
  <c r="W57" i="18"/>
  <c r="AA57" i="18"/>
  <c r="H57" i="18"/>
  <c r="L57" i="18"/>
  <c r="P57" i="18"/>
  <c r="T57" i="18"/>
  <c r="X57" i="18"/>
  <c r="AB57" i="18"/>
  <c r="Q57" i="18"/>
  <c r="Z57" i="18"/>
  <c r="U57" i="18"/>
  <c r="V57" i="18"/>
  <c r="Y57" i="18"/>
  <c r="E53" i="18"/>
  <c r="I53" i="18"/>
  <c r="M53" i="18"/>
  <c r="Q53" i="18"/>
  <c r="U53" i="18"/>
  <c r="Y53" i="18"/>
  <c r="F53" i="18"/>
  <c r="J53" i="18"/>
  <c r="N53" i="18"/>
  <c r="R53" i="18"/>
  <c r="V53" i="18"/>
  <c r="Z53" i="18"/>
  <c r="G53" i="18"/>
  <c r="K53" i="18"/>
  <c r="O53" i="18"/>
  <c r="S53" i="18"/>
  <c r="W53" i="18"/>
  <c r="AA53" i="18"/>
  <c r="H53" i="18"/>
  <c r="L53" i="18"/>
  <c r="P53" i="18"/>
  <c r="T53" i="18"/>
  <c r="X53" i="18"/>
  <c r="AB53" i="18"/>
  <c r="E49" i="18"/>
  <c r="I49" i="18"/>
  <c r="M49" i="18"/>
  <c r="Q49" i="18"/>
  <c r="U49" i="18"/>
  <c r="Y49" i="18"/>
  <c r="F49" i="18"/>
  <c r="J49" i="18"/>
  <c r="N49" i="18"/>
  <c r="R49" i="18"/>
  <c r="V49" i="18"/>
  <c r="Z49" i="18"/>
  <c r="G49" i="18"/>
  <c r="K49" i="18"/>
  <c r="O49" i="18"/>
  <c r="S49" i="18"/>
  <c r="W49" i="18"/>
  <c r="AA49" i="18"/>
  <c r="H49" i="18"/>
  <c r="L49" i="18"/>
  <c r="P49" i="18"/>
  <c r="T49" i="18"/>
  <c r="X49" i="18"/>
  <c r="AB49" i="18"/>
  <c r="E45" i="18"/>
  <c r="I45" i="18"/>
  <c r="M45" i="18"/>
  <c r="Q45" i="18"/>
  <c r="U45" i="18"/>
  <c r="Y45" i="18"/>
  <c r="F45" i="18"/>
  <c r="J45" i="18"/>
  <c r="N45" i="18"/>
  <c r="R45" i="18"/>
  <c r="V45" i="18"/>
  <c r="Z45" i="18"/>
  <c r="G45" i="18"/>
  <c r="K45" i="18"/>
  <c r="O45" i="18"/>
  <c r="S45" i="18"/>
  <c r="W45" i="18"/>
  <c r="AA45" i="18"/>
  <c r="H45" i="18"/>
  <c r="L45" i="18"/>
  <c r="P45" i="18"/>
  <c r="T45" i="18"/>
  <c r="X45" i="18"/>
  <c r="AB45" i="18"/>
  <c r="H41" i="18"/>
  <c r="L41" i="18"/>
  <c r="P41" i="18"/>
  <c r="T41" i="18"/>
  <c r="X41" i="18"/>
  <c r="AB41" i="18"/>
  <c r="E41" i="18"/>
  <c r="I41" i="18"/>
  <c r="M41" i="18"/>
  <c r="Q41" i="18"/>
  <c r="U41" i="18"/>
  <c r="Y41" i="18"/>
  <c r="F41" i="18"/>
  <c r="J41" i="18"/>
  <c r="N41" i="18"/>
  <c r="R41" i="18"/>
  <c r="V41" i="18"/>
  <c r="Z41" i="18"/>
  <c r="G41" i="18"/>
  <c r="K41" i="18"/>
  <c r="O41" i="18"/>
  <c r="S41" i="18"/>
  <c r="W41" i="18"/>
  <c r="AA41" i="18"/>
  <c r="H37" i="18"/>
  <c r="L37" i="18"/>
  <c r="P37" i="18"/>
  <c r="T37" i="18"/>
  <c r="X37" i="18"/>
  <c r="AB37" i="18"/>
  <c r="E37" i="18"/>
  <c r="I37" i="18"/>
  <c r="M37" i="18"/>
  <c r="Q37" i="18"/>
  <c r="U37" i="18"/>
  <c r="Y37" i="18"/>
  <c r="F37" i="18"/>
  <c r="J37" i="18"/>
  <c r="N37" i="18"/>
  <c r="R37" i="18"/>
  <c r="V37" i="18"/>
  <c r="Z37" i="18"/>
  <c r="G37" i="18"/>
  <c r="K37" i="18"/>
  <c r="O37" i="18"/>
  <c r="S37" i="18"/>
  <c r="W37" i="18"/>
  <c r="AA37" i="18"/>
  <c r="H33" i="18"/>
  <c r="L33" i="18"/>
  <c r="P33" i="18"/>
  <c r="T33" i="18"/>
  <c r="X33" i="18"/>
  <c r="AB33" i="18"/>
  <c r="E33" i="18"/>
  <c r="I33" i="18"/>
  <c r="M33" i="18"/>
  <c r="Q33" i="18"/>
  <c r="U33" i="18"/>
  <c r="Y33" i="18"/>
  <c r="F33" i="18"/>
  <c r="J33" i="18"/>
  <c r="N33" i="18"/>
  <c r="R33" i="18"/>
  <c r="V33" i="18"/>
  <c r="Z33" i="18"/>
  <c r="G33" i="18"/>
  <c r="K33" i="18"/>
  <c r="O33" i="18"/>
  <c r="S33" i="18"/>
  <c r="W33" i="18"/>
  <c r="AA33" i="18"/>
  <c r="H29" i="18"/>
  <c r="L29" i="18"/>
  <c r="P29" i="18"/>
  <c r="T29" i="18"/>
  <c r="X29" i="18"/>
  <c r="AB29" i="18"/>
  <c r="E29" i="18"/>
  <c r="J29" i="18"/>
  <c r="O29" i="18"/>
  <c r="U29" i="18"/>
  <c r="Z29" i="18"/>
  <c r="F29" i="18"/>
  <c r="K29" i="18"/>
  <c r="Q29" i="18"/>
  <c r="V29" i="18"/>
  <c r="AA29" i="18"/>
  <c r="G29" i="18"/>
  <c r="M29" i="18"/>
  <c r="R29" i="18"/>
  <c r="W29" i="18"/>
  <c r="I29" i="18"/>
  <c r="N29" i="18"/>
  <c r="S29" i="18"/>
  <c r="Y29" i="18"/>
  <c r="E25" i="18"/>
  <c r="I25" i="18"/>
  <c r="M25" i="18"/>
  <c r="Q25" i="18"/>
  <c r="U25" i="18"/>
  <c r="Y25" i="18"/>
  <c r="F25" i="18"/>
  <c r="J25" i="18"/>
  <c r="N25" i="18"/>
  <c r="R25" i="18"/>
  <c r="V25" i="18"/>
  <c r="Z25" i="18"/>
  <c r="G25" i="18"/>
  <c r="K25" i="18"/>
  <c r="O25" i="18"/>
  <c r="S25" i="18"/>
  <c r="W25" i="18"/>
  <c r="AA25" i="18"/>
  <c r="H25" i="18"/>
  <c r="L25" i="18"/>
  <c r="P25" i="18"/>
  <c r="T25" i="18"/>
  <c r="X25" i="18"/>
  <c r="AB25" i="18"/>
  <c r="E21" i="18"/>
  <c r="I21" i="18"/>
  <c r="M21" i="18"/>
  <c r="Q21" i="18"/>
  <c r="U21" i="18"/>
  <c r="Y21" i="18"/>
  <c r="F21" i="18"/>
  <c r="J21" i="18"/>
  <c r="N21" i="18"/>
  <c r="R21" i="18"/>
  <c r="V21" i="18"/>
  <c r="Z21" i="18"/>
  <c r="G21" i="18"/>
  <c r="K21" i="18"/>
  <c r="O21" i="18"/>
  <c r="S21" i="18"/>
  <c r="W21" i="18"/>
  <c r="AA21" i="18"/>
  <c r="H21" i="18"/>
  <c r="L21" i="18"/>
  <c r="P21" i="18"/>
  <c r="T21" i="18"/>
  <c r="X21" i="18"/>
  <c r="AB21" i="18"/>
  <c r="G17" i="18"/>
  <c r="H17" i="18"/>
  <c r="I17" i="18"/>
  <c r="M17" i="18"/>
  <c r="Q17" i="18"/>
  <c r="U17" i="18"/>
  <c r="Y17" i="18"/>
  <c r="J17" i="18"/>
  <c r="N17" i="18"/>
  <c r="R17" i="18"/>
  <c r="V17" i="18"/>
  <c r="Z17" i="18"/>
  <c r="E17" i="18"/>
  <c r="K17" i="18"/>
  <c r="O17" i="18"/>
  <c r="S17" i="18"/>
  <c r="W17" i="18"/>
  <c r="AA17" i="18"/>
  <c r="F17" i="18"/>
  <c r="L17" i="18"/>
  <c r="P17" i="18"/>
  <c r="T17" i="18"/>
  <c r="X17" i="18"/>
  <c r="AB17" i="18"/>
  <c r="E13" i="18"/>
  <c r="I13" i="18"/>
  <c r="M13" i="18"/>
  <c r="Q13" i="18"/>
  <c r="U13" i="18"/>
  <c r="Y13" i="18"/>
  <c r="F13" i="18"/>
  <c r="J13" i="18"/>
  <c r="N13" i="18"/>
  <c r="R13" i="18"/>
  <c r="V13" i="18"/>
  <c r="Z13" i="18"/>
  <c r="G13" i="18"/>
  <c r="K13" i="18"/>
  <c r="O13" i="18"/>
  <c r="S13" i="18"/>
  <c r="W13" i="18"/>
  <c r="AA13" i="18"/>
  <c r="H13" i="18"/>
  <c r="L13" i="18"/>
  <c r="P13" i="18"/>
  <c r="T13" i="18"/>
  <c r="X13" i="18"/>
  <c r="AB13" i="18"/>
  <c r="E9" i="18"/>
  <c r="I9" i="18"/>
  <c r="M9" i="18"/>
  <c r="Q9" i="18"/>
  <c r="U9" i="18"/>
  <c r="Y9" i="18"/>
  <c r="F9" i="18"/>
  <c r="J9" i="18"/>
  <c r="N9" i="18"/>
  <c r="R9" i="18"/>
  <c r="V9" i="18"/>
  <c r="Z9" i="18"/>
  <c r="G9" i="18"/>
  <c r="K9" i="18"/>
  <c r="O9" i="18"/>
  <c r="S9" i="18"/>
  <c r="W9" i="18"/>
  <c r="AA9" i="18"/>
  <c r="H9" i="18"/>
  <c r="L9" i="18"/>
  <c r="P9" i="18"/>
  <c r="T9" i="18"/>
  <c r="X9" i="18"/>
  <c r="AB9" i="18"/>
  <c r="E5" i="18"/>
  <c r="I5" i="18"/>
  <c r="M5" i="18"/>
  <c r="Q5" i="18"/>
  <c r="U5" i="18"/>
  <c r="Y5" i="18"/>
  <c r="F5" i="18"/>
  <c r="J5" i="18"/>
  <c r="N5" i="18"/>
  <c r="R5" i="18"/>
  <c r="V5" i="18"/>
  <c r="Z5" i="18"/>
  <c r="G5" i="18"/>
  <c r="K5" i="18"/>
  <c r="O5" i="18"/>
  <c r="S5" i="18"/>
  <c r="W5" i="18"/>
  <c r="AA5" i="18"/>
  <c r="H5" i="18"/>
  <c r="L5" i="18"/>
  <c r="P5" i="18"/>
  <c r="T5" i="18"/>
  <c r="X5" i="18"/>
  <c r="AB5" i="18"/>
  <c r="O950" i="18"/>
  <c r="H950" i="18"/>
  <c r="L950" i="18"/>
  <c r="P950" i="18"/>
  <c r="T950" i="18"/>
  <c r="X950" i="18"/>
  <c r="AB950" i="18"/>
  <c r="N950" i="18"/>
  <c r="Z950" i="18"/>
  <c r="K950" i="18"/>
  <c r="AA950" i="18"/>
  <c r="E950" i="18"/>
  <c r="I950" i="18"/>
  <c r="M950" i="18"/>
  <c r="Q950" i="18"/>
  <c r="U950" i="18"/>
  <c r="Y950" i="18"/>
  <c r="F950" i="18"/>
  <c r="R950" i="18"/>
  <c r="V950" i="18"/>
  <c r="G950" i="18"/>
  <c r="W950" i="18"/>
  <c r="J950" i="18"/>
  <c r="S950" i="18"/>
  <c r="K946" i="18"/>
  <c r="H946" i="18"/>
  <c r="L946" i="18"/>
  <c r="P946" i="18"/>
  <c r="T946" i="18"/>
  <c r="X946" i="18"/>
  <c r="AB946" i="18"/>
  <c r="F946" i="18"/>
  <c r="R946" i="18"/>
  <c r="Z946" i="18"/>
  <c r="G946" i="18"/>
  <c r="S946" i="18"/>
  <c r="E946" i="18"/>
  <c r="I946" i="18"/>
  <c r="M946" i="18"/>
  <c r="Q946" i="18"/>
  <c r="U946" i="18"/>
  <c r="Y946" i="18"/>
  <c r="J946" i="18"/>
  <c r="V946" i="18"/>
  <c r="O946" i="18"/>
  <c r="AA946" i="18"/>
  <c r="N946" i="18"/>
  <c r="W946" i="18"/>
  <c r="S942" i="18"/>
  <c r="H942" i="18"/>
  <c r="L942" i="18"/>
  <c r="P942" i="18"/>
  <c r="T942" i="18"/>
  <c r="X942" i="18"/>
  <c r="AB942" i="18"/>
  <c r="F942" i="18"/>
  <c r="N942" i="18"/>
  <c r="Z942" i="18"/>
  <c r="O942" i="18"/>
  <c r="AA942" i="18"/>
  <c r="E942" i="18"/>
  <c r="I942" i="18"/>
  <c r="M942" i="18"/>
  <c r="Q942" i="18"/>
  <c r="U942" i="18"/>
  <c r="Y942" i="18"/>
  <c r="J942" i="18"/>
  <c r="V942" i="18"/>
  <c r="G942" i="18"/>
  <c r="W942" i="18"/>
  <c r="R942" i="18"/>
  <c r="K942" i="18"/>
  <c r="W938" i="18"/>
  <c r="H938" i="18"/>
  <c r="L938" i="18"/>
  <c r="P938" i="18"/>
  <c r="T938" i="18"/>
  <c r="X938" i="18"/>
  <c r="AB938" i="18"/>
  <c r="K938" i="18"/>
  <c r="AA938" i="18"/>
  <c r="E938" i="18"/>
  <c r="I938" i="18"/>
  <c r="M938" i="18"/>
  <c r="Q938" i="18"/>
  <c r="U938" i="18"/>
  <c r="Y938" i="18"/>
  <c r="V938" i="18"/>
  <c r="G938" i="18"/>
  <c r="S938" i="18"/>
  <c r="F938" i="18"/>
  <c r="J938" i="18"/>
  <c r="N938" i="18"/>
  <c r="R938" i="18"/>
  <c r="Z938" i="18"/>
  <c r="O938" i="18"/>
  <c r="G934" i="18"/>
  <c r="K934" i="18"/>
  <c r="O934" i="18"/>
  <c r="S934" i="18"/>
  <c r="W934" i="18"/>
  <c r="AA934" i="18"/>
  <c r="H934" i="18"/>
  <c r="L934" i="18"/>
  <c r="P934" i="18"/>
  <c r="T934" i="18"/>
  <c r="X934" i="18"/>
  <c r="AB934" i="18"/>
  <c r="E934" i="18"/>
  <c r="I934" i="18"/>
  <c r="M934" i="18"/>
  <c r="Q934" i="18"/>
  <c r="U934" i="18"/>
  <c r="Y934" i="18"/>
  <c r="F934" i="18"/>
  <c r="J934" i="18"/>
  <c r="N934" i="18"/>
  <c r="R934" i="18"/>
  <c r="V934" i="18"/>
  <c r="Z934" i="18"/>
  <c r="G930" i="18"/>
  <c r="K930" i="18"/>
  <c r="O930" i="18"/>
  <c r="S930" i="18"/>
  <c r="W930" i="18"/>
  <c r="AA930" i="18"/>
  <c r="H930" i="18"/>
  <c r="L930" i="18"/>
  <c r="P930" i="18"/>
  <c r="T930" i="18"/>
  <c r="X930" i="18"/>
  <c r="AB930" i="18"/>
  <c r="E930" i="18"/>
  <c r="I930" i="18"/>
  <c r="M930" i="18"/>
  <c r="Q930" i="18"/>
  <c r="U930" i="18"/>
  <c r="Y930" i="18"/>
  <c r="F930" i="18"/>
  <c r="J930" i="18"/>
  <c r="N930" i="18"/>
  <c r="R930" i="18"/>
  <c r="V930" i="18"/>
  <c r="Z930" i="18"/>
  <c r="G926" i="18"/>
  <c r="K926" i="18"/>
  <c r="O926" i="18"/>
  <c r="S926" i="18"/>
  <c r="W926" i="18"/>
  <c r="AA926" i="18"/>
  <c r="H926" i="18"/>
  <c r="L926" i="18"/>
  <c r="P926" i="18"/>
  <c r="T926" i="18"/>
  <c r="X926" i="18"/>
  <c r="AB926" i="18"/>
  <c r="E926" i="18"/>
  <c r="I926" i="18"/>
  <c r="M926" i="18"/>
  <c r="Q926" i="18"/>
  <c r="U926" i="18"/>
  <c r="Y926" i="18"/>
  <c r="F926" i="18"/>
  <c r="J926" i="18"/>
  <c r="N926" i="18"/>
  <c r="R926" i="18"/>
  <c r="V926" i="18"/>
  <c r="Z926" i="18"/>
  <c r="G922" i="18"/>
  <c r="K922" i="18"/>
  <c r="O922" i="18"/>
  <c r="S922" i="18"/>
  <c r="W922" i="18"/>
  <c r="AA922" i="18"/>
  <c r="H922" i="18"/>
  <c r="L922" i="18"/>
  <c r="P922" i="18"/>
  <c r="T922" i="18"/>
  <c r="X922" i="18"/>
  <c r="AB922" i="18"/>
  <c r="E922" i="18"/>
  <c r="I922" i="18"/>
  <c r="M922" i="18"/>
  <c r="Q922" i="18"/>
  <c r="U922" i="18"/>
  <c r="Y922" i="18"/>
  <c r="F922" i="18"/>
  <c r="J922" i="18"/>
  <c r="N922" i="18"/>
  <c r="R922" i="18"/>
  <c r="V922" i="18"/>
  <c r="Z922" i="18"/>
  <c r="G918" i="18"/>
  <c r="K918" i="18"/>
  <c r="O918" i="18"/>
  <c r="S918" i="18"/>
  <c r="W918" i="18"/>
  <c r="AA918" i="18"/>
  <c r="H918" i="18"/>
  <c r="L918" i="18"/>
  <c r="P918" i="18"/>
  <c r="T918" i="18"/>
  <c r="X918" i="18"/>
  <c r="AB918" i="18"/>
  <c r="E918" i="18"/>
  <c r="I918" i="18"/>
  <c r="M918" i="18"/>
  <c r="Q918" i="18"/>
  <c r="U918" i="18"/>
  <c r="Y918" i="18"/>
  <c r="F918" i="18"/>
  <c r="J918" i="18"/>
  <c r="N918" i="18"/>
  <c r="R918" i="18"/>
  <c r="V918" i="18"/>
  <c r="Z918" i="18"/>
  <c r="G914" i="18"/>
  <c r="K914" i="18"/>
  <c r="O914" i="18"/>
  <c r="S914" i="18"/>
  <c r="W914" i="18"/>
  <c r="AA914" i="18"/>
  <c r="H914" i="18"/>
  <c r="L914" i="18"/>
  <c r="P914" i="18"/>
  <c r="T914" i="18"/>
  <c r="X914" i="18"/>
  <c r="AB914" i="18"/>
  <c r="E914" i="18"/>
  <c r="I914" i="18"/>
  <c r="M914" i="18"/>
  <c r="Q914" i="18"/>
  <c r="U914" i="18"/>
  <c r="Y914" i="18"/>
  <c r="F914" i="18"/>
  <c r="J914" i="18"/>
  <c r="N914" i="18"/>
  <c r="R914" i="18"/>
  <c r="V914" i="18"/>
  <c r="Z914" i="18"/>
  <c r="G910" i="18"/>
  <c r="K910" i="18"/>
  <c r="O910" i="18"/>
  <c r="S910" i="18"/>
  <c r="W910" i="18"/>
  <c r="AA910" i="18"/>
  <c r="H910" i="18"/>
  <c r="L910" i="18"/>
  <c r="P910" i="18"/>
  <c r="T910" i="18"/>
  <c r="X910" i="18"/>
  <c r="AB910" i="18"/>
  <c r="E910" i="18"/>
  <c r="I910" i="18"/>
  <c r="M910" i="18"/>
  <c r="Q910" i="18"/>
  <c r="U910" i="18"/>
  <c r="Y910" i="18"/>
  <c r="F910" i="18"/>
  <c r="J910" i="18"/>
  <c r="N910" i="18"/>
  <c r="R910" i="18"/>
  <c r="V910" i="18"/>
  <c r="Z910" i="18"/>
  <c r="G906" i="18"/>
  <c r="K906" i="18"/>
  <c r="O906" i="18"/>
  <c r="S906" i="18"/>
  <c r="W906" i="18"/>
  <c r="AA906" i="18"/>
  <c r="H906" i="18"/>
  <c r="L906" i="18"/>
  <c r="P906" i="18"/>
  <c r="T906" i="18"/>
  <c r="X906" i="18"/>
  <c r="AB906" i="18"/>
  <c r="E906" i="18"/>
  <c r="I906" i="18"/>
  <c r="M906" i="18"/>
  <c r="Q906" i="18"/>
  <c r="U906" i="18"/>
  <c r="Y906" i="18"/>
  <c r="F906" i="18"/>
  <c r="J906" i="18"/>
  <c r="N906" i="18"/>
  <c r="R906" i="18"/>
  <c r="V906" i="18"/>
  <c r="Z906" i="18"/>
  <c r="G902" i="18"/>
  <c r="K902" i="18"/>
  <c r="O902" i="18"/>
  <c r="S902" i="18"/>
  <c r="W902" i="18"/>
  <c r="AA902" i="18"/>
  <c r="H902" i="18"/>
  <c r="L902" i="18"/>
  <c r="P902" i="18"/>
  <c r="T902" i="18"/>
  <c r="X902" i="18"/>
  <c r="AB902" i="18"/>
  <c r="E902" i="18"/>
  <c r="I902" i="18"/>
  <c r="M902" i="18"/>
  <c r="Q902" i="18"/>
  <c r="U902" i="18"/>
  <c r="Y902" i="18"/>
  <c r="F902" i="18"/>
  <c r="J902" i="18"/>
  <c r="N902" i="18"/>
  <c r="R902" i="18"/>
  <c r="V902" i="18"/>
  <c r="Z902" i="18"/>
  <c r="G898" i="18"/>
  <c r="K898" i="18"/>
  <c r="O898" i="18"/>
  <c r="S898" i="18"/>
  <c r="W898" i="18"/>
  <c r="AA898" i="18"/>
  <c r="H898" i="18"/>
  <c r="L898" i="18"/>
  <c r="P898" i="18"/>
  <c r="T898" i="18"/>
  <c r="X898" i="18"/>
  <c r="AB898" i="18"/>
  <c r="E898" i="18"/>
  <c r="I898" i="18"/>
  <c r="M898" i="18"/>
  <c r="Q898" i="18"/>
  <c r="U898" i="18"/>
  <c r="Y898" i="18"/>
  <c r="F898" i="18"/>
  <c r="J898" i="18"/>
  <c r="N898" i="18"/>
  <c r="R898" i="18"/>
  <c r="V898" i="18"/>
  <c r="Z898" i="18"/>
  <c r="G894" i="18"/>
  <c r="K894" i="18"/>
  <c r="O894" i="18"/>
  <c r="S894" i="18"/>
  <c r="W894" i="18"/>
  <c r="AA894" i="18"/>
  <c r="H894" i="18"/>
  <c r="L894" i="18"/>
  <c r="P894" i="18"/>
  <c r="T894" i="18"/>
  <c r="X894" i="18"/>
  <c r="AB894" i="18"/>
  <c r="E894" i="18"/>
  <c r="I894" i="18"/>
  <c r="M894" i="18"/>
  <c r="Q894" i="18"/>
  <c r="U894" i="18"/>
  <c r="Y894" i="18"/>
  <c r="F894" i="18"/>
  <c r="J894" i="18"/>
  <c r="N894" i="18"/>
  <c r="R894" i="18"/>
  <c r="V894" i="18"/>
  <c r="Z894" i="18"/>
  <c r="G890" i="18"/>
  <c r="K890" i="18"/>
  <c r="O890" i="18"/>
  <c r="S890" i="18"/>
  <c r="W890" i="18"/>
  <c r="AA890" i="18"/>
  <c r="H890" i="18"/>
  <c r="L890" i="18"/>
  <c r="P890" i="18"/>
  <c r="T890" i="18"/>
  <c r="X890" i="18"/>
  <c r="AB890" i="18"/>
  <c r="E890" i="18"/>
  <c r="I890" i="18"/>
  <c r="M890" i="18"/>
  <c r="Q890" i="18"/>
  <c r="U890" i="18"/>
  <c r="Y890" i="18"/>
  <c r="F890" i="18"/>
  <c r="J890" i="18"/>
  <c r="N890" i="18"/>
  <c r="R890" i="18"/>
  <c r="V890" i="18"/>
  <c r="Z890" i="18"/>
  <c r="G886" i="18"/>
  <c r="K886" i="18"/>
  <c r="O886" i="18"/>
  <c r="S886" i="18"/>
  <c r="W886" i="18"/>
  <c r="AA886" i="18"/>
  <c r="H886" i="18"/>
  <c r="L886" i="18"/>
  <c r="P886" i="18"/>
  <c r="T886" i="18"/>
  <c r="X886" i="18"/>
  <c r="AB886" i="18"/>
  <c r="E886" i="18"/>
  <c r="I886" i="18"/>
  <c r="M886" i="18"/>
  <c r="Q886" i="18"/>
  <c r="U886" i="18"/>
  <c r="Y886" i="18"/>
  <c r="F886" i="18"/>
  <c r="J886" i="18"/>
  <c r="N886" i="18"/>
  <c r="R886" i="18"/>
  <c r="V886" i="18"/>
  <c r="Z886" i="18"/>
  <c r="G882" i="18"/>
  <c r="K882" i="18"/>
  <c r="O882" i="18"/>
  <c r="S882" i="18"/>
  <c r="W882" i="18"/>
  <c r="AA882" i="18"/>
  <c r="H882" i="18"/>
  <c r="L882" i="18"/>
  <c r="P882" i="18"/>
  <c r="T882" i="18"/>
  <c r="X882" i="18"/>
  <c r="AB882" i="18"/>
  <c r="E882" i="18"/>
  <c r="I882" i="18"/>
  <c r="M882" i="18"/>
  <c r="Q882" i="18"/>
  <c r="U882" i="18"/>
  <c r="Y882" i="18"/>
  <c r="F882" i="18"/>
  <c r="J882" i="18"/>
  <c r="N882" i="18"/>
  <c r="R882" i="18"/>
  <c r="V882" i="18"/>
  <c r="Z882" i="18"/>
  <c r="G878" i="18"/>
  <c r="K878" i="18"/>
  <c r="O878" i="18"/>
  <c r="S878" i="18"/>
  <c r="W878" i="18"/>
  <c r="AA878" i="18"/>
  <c r="H878" i="18"/>
  <c r="L878" i="18"/>
  <c r="P878" i="18"/>
  <c r="T878" i="18"/>
  <c r="X878" i="18"/>
  <c r="AB878" i="18"/>
  <c r="E878" i="18"/>
  <c r="I878" i="18"/>
  <c r="M878" i="18"/>
  <c r="Q878" i="18"/>
  <c r="U878" i="18"/>
  <c r="Y878" i="18"/>
  <c r="F878" i="18"/>
  <c r="J878" i="18"/>
  <c r="N878" i="18"/>
  <c r="R878" i="18"/>
  <c r="V878" i="18"/>
  <c r="Z878" i="18"/>
  <c r="G874" i="18"/>
  <c r="K874" i="18"/>
  <c r="O874" i="18"/>
  <c r="S874" i="18"/>
  <c r="W874" i="18"/>
  <c r="AA874" i="18"/>
  <c r="H874" i="18"/>
  <c r="L874" i="18"/>
  <c r="P874" i="18"/>
  <c r="T874" i="18"/>
  <c r="X874" i="18"/>
  <c r="AB874" i="18"/>
  <c r="E874" i="18"/>
  <c r="I874" i="18"/>
  <c r="M874" i="18"/>
  <c r="Q874" i="18"/>
  <c r="U874" i="18"/>
  <c r="Y874" i="18"/>
  <c r="F874" i="18"/>
  <c r="J874" i="18"/>
  <c r="N874" i="18"/>
  <c r="R874" i="18"/>
  <c r="V874" i="18"/>
  <c r="Z874" i="18"/>
  <c r="G870" i="18"/>
  <c r="K870" i="18"/>
  <c r="O870" i="18"/>
  <c r="S870" i="18"/>
  <c r="W870" i="18"/>
  <c r="AA870" i="18"/>
  <c r="H870" i="18"/>
  <c r="L870" i="18"/>
  <c r="P870" i="18"/>
  <c r="T870" i="18"/>
  <c r="X870" i="18"/>
  <c r="AB870" i="18"/>
  <c r="E870" i="18"/>
  <c r="I870" i="18"/>
  <c r="M870" i="18"/>
  <c r="Q870" i="18"/>
  <c r="U870" i="18"/>
  <c r="Y870" i="18"/>
  <c r="F870" i="18"/>
  <c r="J870" i="18"/>
  <c r="N870" i="18"/>
  <c r="R870" i="18"/>
  <c r="V870" i="18"/>
  <c r="Z870" i="18"/>
  <c r="G866" i="18"/>
  <c r="K866" i="18"/>
  <c r="O866" i="18"/>
  <c r="S866" i="18"/>
  <c r="W866" i="18"/>
  <c r="AA866" i="18"/>
  <c r="H866" i="18"/>
  <c r="L866" i="18"/>
  <c r="P866" i="18"/>
  <c r="T866" i="18"/>
  <c r="X866" i="18"/>
  <c r="AB866" i="18"/>
  <c r="E866" i="18"/>
  <c r="I866" i="18"/>
  <c r="M866" i="18"/>
  <c r="Q866" i="18"/>
  <c r="U866" i="18"/>
  <c r="Y866" i="18"/>
  <c r="F866" i="18"/>
  <c r="J866" i="18"/>
  <c r="N866" i="18"/>
  <c r="R866" i="18"/>
  <c r="V866" i="18"/>
  <c r="Z866" i="18"/>
  <c r="G862" i="18"/>
  <c r="K862" i="18"/>
  <c r="O862" i="18"/>
  <c r="S862" i="18"/>
  <c r="W862" i="18"/>
  <c r="AA862" i="18"/>
  <c r="H862" i="18"/>
  <c r="L862" i="18"/>
  <c r="P862" i="18"/>
  <c r="T862" i="18"/>
  <c r="X862" i="18"/>
  <c r="AB862" i="18"/>
  <c r="E862" i="18"/>
  <c r="I862" i="18"/>
  <c r="M862" i="18"/>
  <c r="Q862" i="18"/>
  <c r="U862" i="18"/>
  <c r="Y862" i="18"/>
  <c r="F862" i="18"/>
  <c r="J862" i="18"/>
  <c r="N862" i="18"/>
  <c r="R862" i="18"/>
  <c r="V862" i="18"/>
  <c r="Z862" i="18"/>
  <c r="G858" i="18"/>
  <c r="K858" i="18"/>
  <c r="O858" i="18"/>
  <c r="S858" i="18"/>
  <c r="W858" i="18"/>
  <c r="AA858" i="18"/>
  <c r="H858" i="18"/>
  <c r="L858" i="18"/>
  <c r="P858" i="18"/>
  <c r="T858" i="18"/>
  <c r="X858" i="18"/>
  <c r="AB858" i="18"/>
  <c r="E858" i="18"/>
  <c r="I858" i="18"/>
  <c r="M858" i="18"/>
  <c r="Q858" i="18"/>
  <c r="U858" i="18"/>
  <c r="Y858" i="18"/>
  <c r="F858" i="18"/>
  <c r="J858" i="18"/>
  <c r="N858" i="18"/>
  <c r="R858" i="18"/>
  <c r="V858" i="18"/>
  <c r="Z858" i="18"/>
  <c r="G854" i="18"/>
  <c r="K854" i="18"/>
  <c r="O854" i="18"/>
  <c r="S854" i="18"/>
  <c r="W854" i="18"/>
  <c r="AA854" i="18"/>
  <c r="H854" i="18"/>
  <c r="L854" i="18"/>
  <c r="P854" i="18"/>
  <c r="T854" i="18"/>
  <c r="X854" i="18"/>
  <c r="AB854" i="18"/>
  <c r="E854" i="18"/>
  <c r="I854" i="18"/>
  <c r="M854" i="18"/>
  <c r="Q854" i="18"/>
  <c r="U854" i="18"/>
  <c r="Y854" i="18"/>
  <c r="F854" i="18"/>
  <c r="J854" i="18"/>
  <c r="N854" i="18"/>
  <c r="R854" i="18"/>
  <c r="V854" i="18"/>
  <c r="Z854" i="18"/>
  <c r="G850" i="18"/>
  <c r="K850" i="18"/>
  <c r="O850" i="18"/>
  <c r="S850" i="18"/>
  <c r="W850" i="18"/>
  <c r="AA850" i="18"/>
  <c r="H850" i="18"/>
  <c r="L850" i="18"/>
  <c r="P850" i="18"/>
  <c r="T850" i="18"/>
  <c r="X850" i="18"/>
  <c r="AB850" i="18"/>
  <c r="E850" i="18"/>
  <c r="I850" i="18"/>
  <c r="M850" i="18"/>
  <c r="Q850" i="18"/>
  <c r="U850" i="18"/>
  <c r="Y850" i="18"/>
  <c r="F850" i="18"/>
  <c r="J850" i="18"/>
  <c r="N850" i="18"/>
  <c r="R850" i="18"/>
  <c r="V850" i="18"/>
  <c r="Z850" i="18"/>
  <c r="G846" i="18"/>
  <c r="K846" i="18"/>
  <c r="O846" i="18"/>
  <c r="S846" i="18"/>
  <c r="W846" i="18"/>
  <c r="AA846" i="18"/>
  <c r="H846" i="18"/>
  <c r="L846" i="18"/>
  <c r="P846" i="18"/>
  <c r="T846" i="18"/>
  <c r="X846" i="18"/>
  <c r="AB846" i="18"/>
  <c r="E846" i="18"/>
  <c r="I846" i="18"/>
  <c r="M846" i="18"/>
  <c r="Q846" i="18"/>
  <c r="U846" i="18"/>
  <c r="Y846" i="18"/>
  <c r="F846" i="18"/>
  <c r="J846" i="18"/>
  <c r="N846" i="18"/>
  <c r="R846" i="18"/>
  <c r="V846" i="18"/>
  <c r="Z846" i="18"/>
  <c r="G842" i="18"/>
  <c r="K842" i="18"/>
  <c r="O842" i="18"/>
  <c r="S842" i="18"/>
  <c r="W842" i="18"/>
  <c r="AA842" i="18"/>
  <c r="H842" i="18"/>
  <c r="L842" i="18"/>
  <c r="P842" i="18"/>
  <c r="T842" i="18"/>
  <c r="X842" i="18"/>
  <c r="AB842" i="18"/>
  <c r="E842" i="18"/>
  <c r="I842" i="18"/>
  <c r="M842" i="18"/>
  <c r="Q842" i="18"/>
  <c r="U842" i="18"/>
  <c r="Y842" i="18"/>
  <c r="F842" i="18"/>
  <c r="J842" i="18"/>
  <c r="N842" i="18"/>
  <c r="R842" i="18"/>
  <c r="V842" i="18"/>
  <c r="Z842" i="18"/>
  <c r="G838" i="18"/>
  <c r="K838" i="18"/>
  <c r="O838" i="18"/>
  <c r="S838" i="18"/>
  <c r="W838" i="18"/>
  <c r="AA838" i="18"/>
  <c r="H838" i="18"/>
  <c r="L838" i="18"/>
  <c r="P838" i="18"/>
  <c r="T838" i="18"/>
  <c r="X838" i="18"/>
  <c r="AB838" i="18"/>
  <c r="E838" i="18"/>
  <c r="I838" i="18"/>
  <c r="M838" i="18"/>
  <c r="Q838" i="18"/>
  <c r="U838" i="18"/>
  <c r="Y838" i="18"/>
  <c r="F838" i="18"/>
  <c r="J838" i="18"/>
  <c r="N838" i="18"/>
  <c r="R838" i="18"/>
  <c r="V838" i="18"/>
  <c r="Z838" i="18"/>
  <c r="G834" i="18"/>
  <c r="K834" i="18"/>
  <c r="O834" i="18"/>
  <c r="H834" i="18"/>
  <c r="L834" i="18"/>
  <c r="P834" i="18"/>
  <c r="E834" i="18"/>
  <c r="M834" i="18"/>
  <c r="S834" i="18"/>
  <c r="W834" i="18"/>
  <c r="AA834" i="18"/>
  <c r="F834" i="18"/>
  <c r="N834" i="18"/>
  <c r="T834" i="18"/>
  <c r="X834" i="18"/>
  <c r="AB834" i="18"/>
  <c r="I834" i="18"/>
  <c r="Q834" i="18"/>
  <c r="U834" i="18"/>
  <c r="Y834" i="18"/>
  <c r="J834" i="18"/>
  <c r="R834" i="18"/>
  <c r="V834" i="18"/>
  <c r="Z834" i="18"/>
  <c r="G830" i="18"/>
  <c r="K830" i="18"/>
  <c r="O830" i="18"/>
  <c r="S830" i="18"/>
  <c r="W830" i="18"/>
  <c r="AA830" i="18"/>
  <c r="H830" i="18"/>
  <c r="L830" i="18"/>
  <c r="P830" i="18"/>
  <c r="T830" i="18"/>
  <c r="X830" i="18"/>
  <c r="AB830" i="18"/>
  <c r="E830" i="18"/>
  <c r="M830" i="18"/>
  <c r="U830" i="18"/>
  <c r="F830" i="18"/>
  <c r="N830" i="18"/>
  <c r="V830" i="18"/>
  <c r="I830" i="18"/>
  <c r="Q830" i="18"/>
  <c r="Y830" i="18"/>
  <c r="J830" i="18"/>
  <c r="R830" i="18"/>
  <c r="Z830" i="18"/>
  <c r="E826" i="18"/>
  <c r="G826" i="18"/>
  <c r="K826" i="18"/>
  <c r="O826" i="18"/>
  <c r="S826" i="18"/>
  <c r="W826" i="18"/>
  <c r="AA826" i="18"/>
  <c r="H826" i="18"/>
  <c r="L826" i="18"/>
  <c r="P826" i="18"/>
  <c r="T826" i="18"/>
  <c r="X826" i="18"/>
  <c r="AB826" i="18"/>
  <c r="M826" i="18"/>
  <c r="U826" i="18"/>
  <c r="F826" i="18"/>
  <c r="N826" i="18"/>
  <c r="V826" i="18"/>
  <c r="I826" i="18"/>
  <c r="Q826" i="18"/>
  <c r="Y826" i="18"/>
  <c r="J826" i="18"/>
  <c r="R826" i="18"/>
  <c r="Z826" i="18"/>
  <c r="E822" i="18"/>
  <c r="I822" i="18"/>
  <c r="M822" i="18"/>
  <c r="Q822" i="18"/>
  <c r="U822" i="18"/>
  <c r="Y822" i="18"/>
  <c r="G822" i="18"/>
  <c r="K822" i="18"/>
  <c r="O822" i="18"/>
  <c r="S822" i="18"/>
  <c r="W822" i="18"/>
  <c r="AA822" i="18"/>
  <c r="H822" i="18"/>
  <c r="L822" i="18"/>
  <c r="P822" i="18"/>
  <c r="T822" i="18"/>
  <c r="X822" i="18"/>
  <c r="AB822" i="18"/>
  <c r="R822" i="18"/>
  <c r="F822" i="18"/>
  <c r="V822" i="18"/>
  <c r="J822" i="18"/>
  <c r="Z822" i="18"/>
  <c r="N822" i="18"/>
  <c r="E818" i="18"/>
  <c r="I818" i="18"/>
  <c r="M818" i="18"/>
  <c r="Q818" i="18"/>
  <c r="U818" i="18"/>
  <c r="Y818" i="18"/>
  <c r="F818" i="18"/>
  <c r="J818" i="18"/>
  <c r="N818" i="18"/>
  <c r="R818" i="18"/>
  <c r="V818" i="18"/>
  <c r="Z818" i="18"/>
  <c r="G818" i="18"/>
  <c r="K818" i="18"/>
  <c r="O818" i="18"/>
  <c r="S818" i="18"/>
  <c r="W818" i="18"/>
  <c r="AA818" i="18"/>
  <c r="H818" i="18"/>
  <c r="L818" i="18"/>
  <c r="P818" i="18"/>
  <c r="T818" i="18"/>
  <c r="X818" i="18"/>
  <c r="AB818" i="18"/>
  <c r="E814" i="18"/>
  <c r="I814" i="18"/>
  <c r="M814" i="18"/>
  <c r="Q814" i="18"/>
  <c r="U814" i="18"/>
  <c r="Y814" i="18"/>
  <c r="F814" i="18"/>
  <c r="J814" i="18"/>
  <c r="N814" i="18"/>
  <c r="R814" i="18"/>
  <c r="V814" i="18"/>
  <c r="Z814" i="18"/>
  <c r="G814" i="18"/>
  <c r="K814" i="18"/>
  <c r="O814" i="18"/>
  <c r="S814" i="18"/>
  <c r="W814" i="18"/>
  <c r="AA814" i="18"/>
  <c r="H814" i="18"/>
  <c r="L814" i="18"/>
  <c r="P814" i="18"/>
  <c r="T814" i="18"/>
  <c r="X814" i="18"/>
  <c r="AB814" i="18"/>
  <c r="E810" i="18"/>
  <c r="I810" i="18"/>
  <c r="M810" i="18"/>
  <c r="Q810" i="18"/>
  <c r="U810" i="18"/>
  <c r="Y810" i="18"/>
  <c r="F810" i="18"/>
  <c r="J810" i="18"/>
  <c r="N810" i="18"/>
  <c r="R810" i="18"/>
  <c r="V810" i="18"/>
  <c r="Z810" i="18"/>
  <c r="G810" i="18"/>
  <c r="K810" i="18"/>
  <c r="O810" i="18"/>
  <c r="S810" i="18"/>
  <c r="W810" i="18"/>
  <c r="AA810" i="18"/>
  <c r="H810" i="18"/>
  <c r="L810" i="18"/>
  <c r="P810" i="18"/>
  <c r="T810" i="18"/>
  <c r="X810" i="18"/>
  <c r="AB810" i="18"/>
  <c r="E806" i="18"/>
  <c r="I806" i="18"/>
  <c r="M806" i="18"/>
  <c r="Q806" i="18"/>
  <c r="U806" i="18"/>
  <c r="Y806" i="18"/>
  <c r="F806" i="18"/>
  <c r="J806" i="18"/>
  <c r="N806" i="18"/>
  <c r="R806" i="18"/>
  <c r="V806" i="18"/>
  <c r="Z806" i="18"/>
  <c r="G806" i="18"/>
  <c r="K806" i="18"/>
  <c r="O806" i="18"/>
  <c r="S806" i="18"/>
  <c r="W806" i="18"/>
  <c r="AA806" i="18"/>
  <c r="H806" i="18"/>
  <c r="L806" i="18"/>
  <c r="P806" i="18"/>
  <c r="T806" i="18"/>
  <c r="X806" i="18"/>
  <c r="AB806" i="18"/>
  <c r="E802" i="18"/>
  <c r="I802" i="18"/>
  <c r="M802" i="18"/>
  <c r="Q802" i="18"/>
  <c r="U802" i="18"/>
  <c r="Y802" i="18"/>
  <c r="F802" i="18"/>
  <c r="J802" i="18"/>
  <c r="N802" i="18"/>
  <c r="R802" i="18"/>
  <c r="V802" i="18"/>
  <c r="Z802" i="18"/>
  <c r="G802" i="18"/>
  <c r="K802" i="18"/>
  <c r="O802" i="18"/>
  <c r="S802" i="18"/>
  <c r="W802" i="18"/>
  <c r="AA802" i="18"/>
  <c r="H802" i="18"/>
  <c r="L802" i="18"/>
  <c r="P802" i="18"/>
  <c r="T802" i="18"/>
  <c r="X802" i="18"/>
  <c r="AB802" i="18"/>
  <c r="E798" i="18"/>
  <c r="I798" i="18"/>
  <c r="M798" i="18"/>
  <c r="Q798" i="18"/>
  <c r="U798" i="18"/>
  <c r="Y798" i="18"/>
  <c r="F798" i="18"/>
  <c r="J798" i="18"/>
  <c r="N798" i="18"/>
  <c r="R798" i="18"/>
  <c r="V798" i="18"/>
  <c r="Z798" i="18"/>
  <c r="G798" i="18"/>
  <c r="K798" i="18"/>
  <c r="O798" i="18"/>
  <c r="S798" i="18"/>
  <c r="W798" i="18"/>
  <c r="AA798" i="18"/>
  <c r="H798" i="18"/>
  <c r="L798" i="18"/>
  <c r="P798" i="18"/>
  <c r="T798" i="18"/>
  <c r="X798" i="18"/>
  <c r="AB798" i="18"/>
  <c r="E794" i="18"/>
  <c r="I794" i="18"/>
  <c r="M794" i="18"/>
  <c r="Q794" i="18"/>
  <c r="U794" i="18"/>
  <c r="Y794" i="18"/>
  <c r="F794" i="18"/>
  <c r="J794" i="18"/>
  <c r="N794" i="18"/>
  <c r="R794" i="18"/>
  <c r="V794" i="18"/>
  <c r="Z794" i="18"/>
  <c r="G794" i="18"/>
  <c r="K794" i="18"/>
  <c r="O794" i="18"/>
  <c r="S794" i="18"/>
  <c r="W794" i="18"/>
  <c r="AA794" i="18"/>
  <c r="H794" i="18"/>
  <c r="L794" i="18"/>
  <c r="P794" i="18"/>
  <c r="T794" i="18"/>
  <c r="X794" i="18"/>
  <c r="AB794" i="18"/>
  <c r="E790" i="18"/>
  <c r="I790" i="18"/>
  <c r="M790" i="18"/>
  <c r="Q790" i="18"/>
  <c r="U790" i="18"/>
  <c r="Y790" i="18"/>
  <c r="F790" i="18"/>
  <c r="J790" i="18"/>
  <c r="N790" i="18"/>
  <c r="R790" i="18"/>
  <c r="V790" i="18"/>
  <c r="Z790" i="18"/>
  <c r="G790" i="18"/>
  <c r="K790" i="18"/>
  <c r="O790" i="18"/>
  <c r="S790" i="18"/>
  <c r="W790" i="18"/>
  <c r="AA790" i="18"/>
  <c r="H790" i="18"/>
  <c r="L790" i="18"/>
  <c r="P790" i="18"/>
  <c r="T790" i="18"/>
  <c r="X790" i="18"/>
  <c r="AB790" i="18"/>
  <c r="E786" i="18"/>
  <c r="I786" i="18"/>
  <c r="M786" i="18"/>
  <c r="Q786" i="18"/>
  <c r="U786" i="18"/>
  <c r="Y786" i="18"/>
  <c r="F786" i="18"/>
  <c r="J786" i="18"/>
  <c r="N786" i="18"/>
  <c r="R786" i="18"/>
  <c r="V786" i="18"/>
  <c r="Z786" i="18"/>
  <c r="G786" i="18"/>
  <c r="K786" i="18"/>
  <c r="O786" i="18"/>
  <c r="S786" i="18"/>
  <c r="W786" i="18"/>
  <c r="AA786" i="18"/>
  <c r="H786" i="18"/>
  <c r="L786" i="18"/>
  <c r="P786" i="18"/>
  <c r="T786" i="18"/>
  <c r="X786" i="18"/>
  <c r="AB786" i="18"/>
  <c r="E782" i="18"/>
  <c r="I782" i="18"/>
  <c r="M782" i="18"/>
  <c r="Q782" i="18"/>
  <c r="U782" i="18"/>
  <c r="Y782" i="18"/>
  <c r="F782" i="18"/>
  <c r="J782" i="18"/>
  <c r="N782" i="18"/>
  <c r="R782" i="18"/>
  <c r="V782" i="18"/>
  <c r="Z782" i="18"/>
  <c r="G782" i="18"/>
  <c r="K782" i="18"/>
  <c r="O782" i="18"/>
  <c r="S782" i="18"/>
  <c r="W782" i="18"/>
  <c r="AA782" i="18"/>
  <c r="H782" i="18"/>
  <c r="L782" i="18"/>
  <c r="P782" i="18"/>
  <c r="T782" i="18"/>
  <c r="X782" i="18"/>
  <c r="AB782" i="18"/>
  <c r="E778" i="18"/>
  <c r="I778" i="18"/>
  <c r="M778" i="18"/>
  <c r="Q778" i="18"/>
  <c r="U778" i="18"/>
  <c r="Y778" i="18"/>
  <c r="F778" i="18"/>
  <c r="J778" i="18"/>
  <c r="N778" i="18"/>
  <c r="R778" i="18"/>
  <c r="V778" i="18"/>
  <c r="Z778" i="18"/>
  <c r="G778" i="18"/>
  <c r="K778" i="18"/>
  <c r="O778" i="18"/>
  <c r="S778" i="18"/>
  <c r="W778" i="18"/>
  <c r="AA778" i="18"/>
  <c r="H778" i="18"/>
  <c r="L778" i="18"/>
  <c r="P778" i="18"/>
  <c r="T778" i="18"/>
  <c r="X778" i="18"/>
  <c r="AB778" i="18"/>
  <c r="E774" i="18"/>
  <c r="I774" i="18"/>
  <c r="M774" i="18"/>
  <c r="Q774" i="18"/>
  <c r="U774" i="18"/>
  <c r="Y774" i="18"/>
  <c r="F774" i="18"/>
  <c r="J774" i="18"/>
  <c r="N774" i="18"/>
  <c r="R774" i="18"/>
  <c r="V774" i="18"/>
  <c r="Z774" i="18"/>
  <c r="G774" i="18"/>
  <c r="K774" i="18"/>
  <c r="O774" i="18"/>
  <c r="S774" i="18"/>
  <c r="W774" i="18"/>
  <c r="AA774" i="18"/>
  <c r="H774" i="18"/>
  <c r="L774" i="18"/>
  <c r="P774" i="18"/>
  <c r="T774" i="18"/>
  <c r="X774" i="18"/>
  <c r="AB774" i="18"/>
  <c r="E770" i="18"/>
  <c r="I770" i="18"/>
  <c r="M770" i="18"/>
  <c r="Q770" i="18"/>
  <c r="U770" i="18"/>
  <c r="Y770" i="18"/>
  <c r="F770" i="18"/>
  <c r="J770" i="18"/>
  <c r="N770" i="18"/>
  <c r="R770" i="18"/>
  <c r="V770" i="18"/>
  <c r="Z770" i="18"/>
  <c r="G770" i="18"/>
  <c r="K770" i="18"/>
  <c r="O770" i="18"/>
  <c r="S770" i="18"/>
  <c r="W770" i="18"/>
  <c r="AA770" i="18"/>
  <c r="H770" i="18"/>
  <c r="L770" i="18"/>
  <c r="P770" i="18"/>
  <c r="T770" i="18"/>
  <c r="X770" i="18"/>
  <c r="AB770" i="18"/>
  <c r="E766" i="18"/>
  <c r="I766" i="18"/>
  <c r="M766" i="18"/>
  <c r="Q766" i="18"/>
  <c r="U766" i="18"/>
  <c r="Y766" i="18"/>
  <c r="F766" i="18"/>
  <c r="J766" i="18"/>
  <c r="N766" i="18"/>
  <c r="R766" i="18"/>
  <c r="V766" i="18"/>
  <c r="Z766" i="18"/>
  <c r="G766" i="18"/>
  <c r="K766" i="18"/>
  <c r="O766" i="18"/>
  <c r="S766" i="18"/>
  <c r="W766" i="18"/>
  <c r="AA766" i="18"/>
  <c r="H766" i="18"/>
  <c r="L766" i="18"/>
  <c r="P766" i="18"/>
  <c r="T766" i="18"/>
  <c r="X766" i="18"/>
  <c r="AB766" i="18"/>
  <c r="E762" i="18"/>
  <c r="I762" i="18"/>
  <c r="M762" i="18"/>
  <c r="Q762" i="18"/>
  <c r="U762" i="18"/>
  <c r="Y762" i="18"/>
  <c r="F762" i="18"/>
  <c r="J762" i="18"/>
  <c r="N762" i="18"/>
  <c r="R762" i="18"/>
  <c r="V762" i="18"/>
  <c r="Z762" i="18"/>
  <c r="G762" i="18"/>
  <c r="K762" i="18"/>
  <c r="O762" i="18"/>
  <c r="S762" i="18"/>
  <c r="W762" i="18"/>
  <c r="AA762" i="18"/>
  <c r="H762" i="18"/>
  <c r="L762" i="18"/>
  <c r="P762" i="18"/>
  <c r="T762" i="18"/>
  <c r="X762" i="18"/>
  <c r="AB762" i="18"/>
  <c r="E758" i="18"/>
  <c r="I758" i="18"/>
  <c r="M758" i="18"/>
  <c r="Q758" i="18"/>
  <c r="U758" i="18"/>
  <c r="Y758" i="18"/>
  <c r="F758" i="18"/>
  <c r="J758" i="18"/>
  <c r="N758" i="18"/>
  <c r="R758" i="18"/>
  <c r="V758" i="18"/>
  <c r="Z758" i="18"/>
  <c r="G758" i="18"/>
  <c r="K758" i="18"/>
  <c r="O758" i="18"/>
  <c r="S758" i="18"/>
  <c r="W758" i="18"/>
  <c r="AA758" i="18"/>
  <c r="H758" i="18"/>
  <c r="L758" i="18"/>
  <c r="P758" i="18"/>
  <c r="T758" i="18"/>
  <c r="X758" i="18"/>
  <c r="AB758" i="18"/>
  <c r="E754" i="18"/>
  <c r="I754" i="18"/>
  <c r="M754" i="18"/>
  <c r="Q754" i="18"/>
  <c r="U754" i="18"/>
  <c r="Y754" i="18"/>
  <c r="F754" i="18"/>
  <c r="J754" i="18"/>
  <c r="N754" i="18"/>
  <c r="R754" i="18"/>
  <c r="V754" i="18"/>
  <c r="Z754" i="18"/>
  <c r="G754" i="18"/>
  <c r="K754" i="18"/>
  <c r="O754" i="18"/>
  <c r="S754" i="18"/>
  <c r="W754" i="18"/>
  <c r="AA754" i="18"/>
  <c r="H754" i="18"/>
  <c r="L754" i="18"/>
  <c r="P754" i="18"/>
  <c r="T754" i="18"/>
  <c r="X754" i="18"/>
  <c r="AB754" i="18"/>
  <c r="E750" i="18"/>
  <c r="I750" i="18"/>
  <c r="M750" i="18"/>
  <c r="Q750" i="18"/>
  <c r="U750" i="18"/>
  <c r="Y750" i="18"/>
  <c r="F750" i="18"/>
  <c r="J750" i="18"/>
  <c r="N750" i="18"/>
  <c r="R750" i="18"/>
  <c r="V750" i="18"/>
  <c r="Z750" i="18"/>
  <c r="G750" i="18"/>
  <c r="K750" i="18"/>
  <c r="O750" i="18"/>
  <c r="S750" i="18"/>
  <c r="W750" i="18"/>
  <c r="AA750" i="18"/>
  <c r="H750" i="18"/>
  <c r="L750" i="18"/>
  <c r="P750" i="18"/>
  <c r="T750" i="18"/>
  <c r="X750" i="18"/>
  <c r="AB750" i="18"/>
  <c r="E746" i="18"/>
  <c r="I746" i="18"/>
  <c r="M746" i="18"/>
  <c r="Q746" i="18"/>
  <c r="U746" i="18"/>
  <c r="Y746" i="18"/>
  <c r="F746" i="18"/>
  <c r="J746" i="18"/>
  <c r="N746" i="18"/>
  <c r="R746" i="18"/>
  <c r="V746" i="18"/>
  <c r="Z746" i="18"/>
  <c r="G746" i="18"/>
  <c r="K746" i="18"/>
  <c r="O746" i="18"/>
  <c r="S746" i="18"/>
  <c r="W746" i="18"/>
  <c r="AA746" i="18"/>
  <c r="H746" i="18"/>
  <c r="L746" i="18"/>
  <c r="P746" i="18"/>
  <c r="T746" i="18"/>
  <c r="X746" i="18"/>
  <c r="AB746" i="18"/>
  <c r="E742" i="18"/>
  <c r="I742" i="18"/>
  <c r="M742" i="18"/>
  <c r="Q742" i="18"/>
  <c r="U742" i="18"/>
  <c r="Y742" i="18"/>
  <c r="F742" i="18"/>
  <c r="J742" i="18"/>
  <c r="N742" i="18"/>
  <c r="R742" i="18"/>
  <c r="V742" i="18"/>
  <c r="Z742" i="18"/>
  <c r="G742" i="18"/>
  <c r="K742" i="18"/>
  <c r="O742" i="18"/>
  <c r="S742" i="18"/>
  <c r="W742" i="18"/>
  <c r="AA742" i="18"/>
  <c r="H742" i="18"/>
  <c r="L742" i="18"/>
  <c r="P742" i="18"/>
  <c r="T742" i="18"/>
  <c r="X742" i="18"/>
  <c r="AB742" i="18"/>
  <c r="E738" i="18"/>
  <c r="I738" i="18"/>
  <c r="M738" i="18"/>
  <c r="Q738" i="18"/>
  <c r="U738" i="18"/>
  <c r="Y738" i="18"/>
  <c r="F738" i="18"/>
  <c r="J738" i="18"/>
  <c r="N738" i="18"/>
  <c r="R738" i="18"/>
  <c r="V738" i="18"/>
  <c r="Z738" i="18"/>
  <c r="G738" i="18"/>
  <c r="K738" i="18"/>
  <c r="O738" i="18"/>
  <c r="S738" i="18"/>
  <c r="W738" i="18"/>
  <c r="AA738" i="18"/>
  <c r="H738" i="18"/>
  <c r="L738" i="18"/>
  <c r="P738" i="18"/>
  <c r="T738" i="18"/>
  <c r="X738" i="18"/>
  <c r="AB738" i="18"/>
  <c r="E734" i="18"/>
  <c r="I734" i="18"/>
  <c r="M734" i="18"/>
  <c r="Q734" i="18"/>
  <c r="U734" i="18"/>
  <c r="Y734" i="18"/>
  <c r="F734" i="18"/>
  <c r="J734" i="18"/>
  <c r="N734" i="18"/>
  <c r="R734" i="18"/>
  <c r="V734" i="18"/>
  <c r="Z734" i="18"/>
  <c r="G734" i="18"/>
  <c r="K734" i="18"/>
  <c r="O734" i="18"/>
  <c r="S734" i="18"/>
  <c r="W734" i="18"/>
  <c r="AA734" i="18"/>
  <c r="H734" i="18"/>
  <c r="L734" i="18"/>
  <c r="P734" i="18"/>
  <c r="T734" i="18"/>
  <c r="X734" i="18"/>
  <c r="AB734" i="18"/>
  <c r="E730" i="18"/>
  <c r="I730" i="18"/>
  <c r="M730" i="18"/>
  <c r="Q730" i="18"/>
  <c r="U730" i="18"/>
  <c r="Y730" i="18"/>
  <c r="F730" i="18"/>
  <c r="J730" i="18"/>
  <c r="N730" i="18"/>
  <c r="R730" i="18"/>
  <c r="V730" i="18"/>
  <c r="Z730" i="18"/>
  <c r="G730" i="18"/>
  <c r="K730" i="18"/>
  <c r="O730" i="18"/>
  <c r="S730" i="18"/>
  <c r="W730" i="18"/>
  <c r="AA730" i="18"/>
  <c r="H730" i="18"/>
  <c r="L730" i="18"/>
  <c r="P730" i="18"/>
  <c r="T730" i="18"/>
  <c r="X730" i="18"/>
  <c r="AB730" i="18"/>
  <c r="E726" i="18"/>
  <c r="I726" i="18"/>
  <c r="M726" i="18"/>
  <c r="Q726" i="18"/>
  <c r="U726" i="18"/>
  <c r="Y726" i="18"/>
  <c r="F726" i="18"/>
  <c r="J726" i="18"/>
  <c r="N726" i="18"/>
  <c r="R726" i="18"/>
  <c r="V726" i="18"/>
  <c r="Z726" i="18"/>
  <c r="G726" i="18"/>
  <c r="K726" i="18"/>
  <c r="O726" i="18"/>
  <c r="S726" i="18"/>
  <c r="W726" i="18"/>
  <c r="AA726" i="18"/>
  <c r="H726" i="18"/>
  <c r="L726" i="18"/>
  <c r="P726" i="18"/>
  <c r="T726" i="18"/>
  <c r="X726" i="18"/>
  <c r="AB726" i="18"/>
  <c r="E722" i="18"/>
  <c r="I722" i="18"/>
  <c r="M722" i="18"/>
  <c r="Q722" i="18"/>
  <c r="U722" i="18"/>
  <c r="Y722" i="18"/>
  <c r="F722" i="18"/>
  <c r="J722" i="18"/>
  <c r="N722" i="18"/>
  <c r="R722" i="18"/>
  <c r="V722" i="18"/>
  <c r="Z722" i="18"/>
  <c r="G722" i="18"/>
  <c r="K722" i="18"/>
  <c r="O722" i="18"/>
  <c r="S722" i="18"/>
  <c r="W722" i="18"/>
  <c r="AA722" i="18"/>
  <c r="H722" i="18"/>
  <c r="L722" i="18"/>
  <c r="P722" i="18"/>
  <c r="T722" i="18"/>
  <c r="X722" i="18"/>
  <c r="AB722" i="18"/>
  <c r="H718" i="18"/>
  <c r="L718" i="18"/>
  <c r="P718" i="18"/>
  <c r="T718" i="18"/>
  <c r="X718" i="18"/>
  <c r="AB718" i="18"/>
  <c r="E718" i="18"/>
  <c r="J718" i="18"/>
  <c r="O718" i="18"/>
  <c r="U718" i="18"/>
  <c r="Z718" i="18"/>
  <c r="F718" i="18"/>
  <c r="K718" i="18"/>
  <c r="Q718" i="18"/>
  <c r="V718" i="18"/>
  <c r="AA718" i="18"/>
  <c r="G718" i="18"/>
  <c r="M718" i="18"/>
  <c r="R718" i="18"/>
  <c r="W718" i="18"/>
  <c r="I718" i="18"/>
  <c r="N718" i="18"/>
  <c r="S718" i="18"/>
  <c r="Y718" i="18"/>
  <c r="H714" i="18"/>
  <c r="L714" i="18"/>
  <c r="P714" i="18"/>
  <c r="T714" i="18"/>
  <c r="X714" i="18"/>
  <c r="AB714" i="18"/>
  <c r="E714" i="18"/>
  <c r="I714" i="18"/>
  <c r="M714" i="18"/>
  <c r="Q714" i="18"/>
  <c r="U714" i="18"/>
  <c r="Y714" i="18"/>
  <c r="K714" i="18"/>
  <c r="S714" i="18"/>
  <c r="AA714" i="18"/>
  <c r="F714" i="18"/>
  <c r="N714" i="18"/>
  <c r="V714" i="18"/>
  <c r="G714" i="18"/>
  <c r="O714" i="18"/>
  <c r="W714" i="18"/>
  <c r="J714" i="18"/>
  <c r="R714" i="18"/>
  <c r="Z714" i="18"/>
  <c r="H710" i="18"/>
  <c r="L710" i="18"/>
  <c r="P710" i="18"/>
  <c r="T710" i="18"/>
  <c r="X710" i="18"/>
  <c r="AB710" i="18"/>
  <c r="E710" i="18"/>
  <c r="I710" i="18"/>
  <c r="M710" i="18"/>
  <c r="Q710" i="18"/>
  <c r="U710" i="18"/>
  <c r="Y710" i="18"/>
  <c r="K710" i="18"/>
  <c r="S710" i="18"/>
  <c r="AA710" i="18"/>
  <c r="F710" i="18"/>
  <c r="N710" i="18"/>
  <c r="V710" i="18"/>
  <c r="G710" i="18"/>
  <c r="O710" i="18"/>
  <c r="W710" i="18"/>
  <c r="J710" i="18"/>
  <c r="R710" i="18"/>
  <c r="Z710" i="18"/>
  <c r="G706" i="18"/>
  <c r="K706" i="18"/>
  <c r="O706" i="18"/>
  <c r="S706" i="18"/>
  <c r="W706" i="18"/>
  <c r="AA706" i="18"/>
  <c r="H706" i="18"/>
  <c r="L706" i="18"/>
  <c r="P706" i="18"/>
  <c r="T706" i="18"/>
  <c r="X706" i="18"/>
  <c r="AB706" i="18"/>
  <c r="E706" i="18"/>
  <c r="I706" i="18"/>
  <c r="M706" i="18"/>
  <c r="Q706" i="18"/>
  <c r="U706" i="18"/>
  <c r="Y706" i="18"/>
  <c r="F706" i="18"/>
  <c r="V706" i="18"/>
  <c r="J706" i="18"/>
  <c r="Z706" i="18"/>
  <c r="N706" i="18"/>
  <c r="R706" i="18"/>
  <c r="F702" i="18"/>
  <c r="J702" i="18"/>
  <c r="N702" i="18"/>
  <c r="R702" i="18"/>
  <c r="V702" i="18"/>
  <c r="Z702" i="18"/>
  <c r="G702" i="18"/>
  <c r="K702" i="18"/>
  <c r="O702" i="18"/>
  <c r="S702" i="18"/>
  <c r="W702" i="18"/>
  <c r="AA702" i="18"/>
  <c r="H702" i="18"/>
  <c r="L702" i="18"/>
  <c r="P702" i="18"/>
  <c r="T702" i="18"/>
  <c r="X702" i="18"/>
  <c r="AB702" i="18"/>
  <c r="E702" i="18"/>
  <c r="I702" i="18"/>
  <c r="M702" i="18"/>
  <c r="Q702" i="18"/>
  <c r="U702" i="18"/>
  <c r="Y702" i="18"/>
  <c r="F698" i="18"/>
  <c r="J698" i="18"/>
  <c r="N698" i="18"/>
  <c r="R698" i="18"/>
  <c r="V698" i="18"/>
  <c r="Z698" i="18"/>
  <c r="G698" i="18"/>
  <c r="K698" i="18"/>
  <c r="O698" i="18"/>
  <c r="S698" i="18"/>
  <c r="W698" i="18"/>
  <c r="AA698" i="18"/>
  <c r="H698" i="18"/>
  <c r="L698" i="18"/>
  <c r="P698" i="18"/>
  <c r="T698" i="18"/>
  <c r="X698" i="18"/>
  <c r="AB698" i="18"/>
  <c r="E698" i="18"/>
  <c r="I698" i="18"/>
  <c r="M698" i="18"/>
  <c r="Q698" i="18"/>
  <c r="U698" i="18"/>
  <c r="Y698" i="18"/>
  <c r="F694" i="18"/>
  <c r="J694" i="18"/>
  <c r="N694" i="18"/>
  <c r="R694" i="18"/>
  <c r="V694" i="18"/>
  <c r="Z694" i="18"/>
  <c r="G694" i="18"/>
  <c r="K694" i="18"/>
  <c r="O694" i="18"/>
  <c r="S694" i="18"/>
  <c r="W694" i="18"/>
  <c r="AA694" i="18"/>
  <c r="H694" i="18"/>
  <c r="L694" i="18"/>
  <c r="P694" i="18"/>
  <c r="T694" i="18"/>
  <c r="X694" i="18"/>
  <c r="AB694" i="18"/>
  <c r="E694" i="18"/>
  <c r="I694" i="18"/>
  <c r="M694" i="18"/>
  <c r="Q694" i="18"/>
  <c r="U694" i="18"/>
  <c r="Y694" i="18"/>
  <c r="F690" i="18"/>
  <c r="J690" i="18"/>
  <c r="N690" i="18"/>
  <c r="R690" i="18"/>
  <c r="V690" i="18"/>
  <c r="Z690" i="18"/>
  <c r="G690" i="18"/>
  <c r="K690" i="18"/>
  <c r="O690" i="18"/>
  <c r="S690" i="18"/>
  <c r="W690" i="18"/>
  <c r="AA690" i="18"/>
  <c r="H690" i="18"/>
  <c r="L690" i="18"/>
  <c r="P690" i="18"/>
  <c r="T690" i="18"/>
  <c r="X690" i="18"/>
  <c r="AB690" i="18"/>
  <c r="E690" i="18"/>
  <c r="I690" i="18"/>
  <c r="M690" i="18"/>
  <c r="Q690" i="18"/>
  <c r="U690" i="18"/>
  <c r="Y690" i="18"/>
  <c r="F686" i="18"/>
  <c r="J686" i="18"/>
  <c r="N686" i="18"/>
  <c r="R686" i="18"/>
  <c r="V686" i="18"/>
  <c r="Z686" i="18"/>
  <c r="G686" i="18"/>
  <c r="K686" i="18"/>
  <c r="O686" i="18"/>
  <c r="S686" i="18"/>
  <c r="W686" i="18"/>
  <c r="AA686" i="18"/>
  <c r="H686" i="18"/>
  <c r="L686" i="18"/>
  <c r="P686" i="18"/>
  <c r="T686" i="18"/>
  <c r="X686" i="18"/>
  <c r="AB686" i="18"/>
  <c r="E686" i="18"/>
  <c r="I686" i="18"/>
  <c r="M686" i="18"/>
  <c r="Q686" i="18"/>
  <c r="U686" i="18"/>
  <c r="Y686" i="18"/>
  <c r="F682" i="18"/>
  <c r="J682" i="18"/>
  <c r="N682" i="18"/>
  <c r="R682" i="18"/>
  <c r="V682" i="18"/>
  <c r="Z682" i="18"/>
  <c r="G682" i="18"/>
  <c r="K682" i="18"/>
  <c r="O682" i="18"/>
  <c r="S682" i="18"/>
  <c r="W682" i="18"/>
  <c r="AA682" i="18"/>
  <c r="H682" i="18"/>
  <c r="L682" i="18"/>
  <c r="P682" i="18"/>
  <c r="T682" i="18"/>
  <c r="X682" i="18"/>
  <c r="AB682" i="18"/>
  <c r="E682" i="18"/>
  <c r="I682" i="18"/>
  <c r="M682" i="18"/>
  <c r="Q682" i="18"/>
  <c r="U682" i="18"/>
  <c r="Y682" i="18"/>
  <c r="F678" i="18"/>
  <c r="J678" i="18"/>
  <c r="N678" i="18"/>
  <c r="R678" i="18"/>
  <c r="V678" i="18"/>
  <c r="Z678" i="18"/>
  <c r="G678" i="18"/>
  <c r="K678" i="18"/>
  <c r="O678" i="18"/>
  <c r="S678" i="18"/>
  <c r="W678" i="18"/>
  <c r="AA678" i="18"/>
  <c r="H678" i="18"/>
  <c r="L678" i="18"/>
  <c r="P678" i="18"/>
  <c r="T678" i="18"/>
  <c r="X678" i="18"/>
  <c r="AB678" i="18"/>
  <c r="E678" i="18"/>
  <c r="I678" i="18"/>
  <c r="M678" i="18"/>
  <c r="Q678" i="18"/>
  <c r="U678" i="18"/>
  <c r="Y678" i="18"/>
  <c r="F674" i="18"/>
  <c r="J674" i="18"/>
  <c r="N674" i="18"/>
  <c r="R674" i="18"/>
  <c r="V674" i="18"/>
  <c r="Z674" i="18"/>
  <c r="G674" i="18"/>
  <c r="K674" i="18"/>
  <c r="O674" i="18"/>
  <c r="S674" i="18"/>
  <c r="W674" i="18"/>
  <c r="AA674" i="18"/>
  <c r="H674" i="18"/>
  <c r="L674" i="18"/>
  <c r="P674" i="18"/>
  <c r="T674" i="18"/>
  <c r="X674" i="18"/>
  <c r="AB674" i="18"/>
  <c r="E674" i="18"/>
  <c r="I674" i="18"/>
  <c r="M674" i="18"/>
  <c r="Q674" i="18"/>
  <c r="U674" i="18"/>
  <c r="Y674" i="18"/>
  <c r="F670" i="18"/>
  <c r="J670" i="18"/>
  <c r="N670" i="18"/>
  <c r="R670" i="18"/>
  <c r="V670" i="18"/>
  <c r="Z670" i="18"/>
  <c r="G670" i="18"/>
  <c r="K670" i="18"/>
  <c r="O670" i="18"/>
  <c r="S670" i="18"/>
  <c r="W670" i="18"/>
  <c r="AA670" i="18"/>
  <c r="H670" i="18"/>
  <c r="L670" i="18"/>
  <c r="P670" i="18"/>
  <c r="T670" i="18"/>
  <c r="X670" i="18"/>
  <c r="AB670" i="18"/>
  <c r="E670" i="18"/>
  <c r="I670" i="18"/>
  <c r="M670" i="18"/>
  <c r="Q670" i="18"/>
  <c r="U670" i="18"/>
  <c r="Y670" i="18"/>
  <c r="F666" i="18"/>
  <c r="J666" i="18"/>
  <c r="N666" i="18"/>
  <c r="R666" i="18"/>
  <c r="V666" i="18"/>
  <c r="Z666" i="18"/>
  <c r="G666" i="18"/>
  <c r="K666" i="18"/>
  <c r="O666" i="18"/>
  <c r="S666" i="18"/>
  <c r="W666" i="18"/>
  <c r="AA666" i="18"/>
  <c r="H666" i="18"/>
  <c r="L666" i="18"/>
  <c r="P666" i="18"/>
  <c r="T666" i="18"/>
  <c r="X666" i="18"/>
  <c r="AB666" i="18"/>
  <c r="E666" i="18"/>
  <c r="I666" i="18"/>
  <c r="M666" i="18"/>
  <c r="Q666" i="18"/>
  <c r="U666" i="18"/>
  <c r="Y666" i="18"/>
  <c r="F662" i="18"/>
  <c r="J662" i="18"/>
  <c r="N662" i="18"/>
  <c r="R662" i="18"/>
  <c r="V662" i="18"/>
  <c r="Z662" i="18"/>
  <c r="G662" i="18"/>
  <c r="K662" i="18"/>
  <c r="O662" i="18"/>
  <c r="S662" i="18"/>
  <c r="W662" i="18"/>
  <c r="AA662" i="18"/>
  <c r="H662" i="18"/>
  <c r="L662" i="18"/>
  <c r="P662" i="18"/>
  <c r="T662" i="18"/>
  <c r="X662" i="18"/>
  <c r="AB662" i="18"/>
  <c r="E662" i="18"/>
  <c r="I662" i="18"/>
  <c r="M662" i="18"/>
  <c r="Q662" i="18"/>
  <c r="U662" i="18"/>
  <c r="Y662" i="18"/>
  <c r="F658" i="18"/>
  <c r="J658" i="18"/>
  <c r="N658" i="18"/>
  <c r="R658" i="18"/>
  <c r="V658" i="18"/>
  <c r="Z658" i="18"/>
  <c r="G658" i="18"/>
  <c r="K658" i="18"/>
  <c r="O658" i="18"/>
  <c r="S658" i="18"/>
  <c r="W658" i="18"/>
  <c r="AA658" i="18"/>
  <c r="H658" i="18"/>
  <c r="L658" i="18"/>
  <c r="P658" i="18"/>
  <c r="T658" i="18"/>
  <c r="X658" i="18"/>
  <c r="AB658" i="18"/>
  <c r="E658" i="18"/>
  <c r="I658" i="18"/>
  <c r="M658" i="18"/>
  <c r="Q658" i="18"/>
  <c r="U658" i="18"/>
  <c r="Y658" i="18"/>
  <c r="F654" i="18"/>
  <c r="J654" i="18"/>
  <c r="N654" i="18"/>
  <c r="R654" i="18"/>
  <c r="V654" i="18"/>
  <c r="Z654" i="18"/>
  <c r="G654" i="18"/>
  <c r="K654" i="18"/>
  <c r="O654" i="18"/>
  <c r="S654" i="18"/>
  <c r="W654" i="18"/>
  <c r="AA654" i="18"/>
  <c r="H654" i="18"/>
  <c r="L654" i="18"/>
  <c r="P654" i="18"/>
  <c r="T654" i="18"/>
  <c r="X654" i="18"/>
  <c r="AB654" i="18"/>
  <c r="E654" i="18"/>
  <c r="I654" i="18"/>
  <c r="M654" i="18"/>
  <c r="Q654" i="18"/>
  <c r="U654" i="18"/>
  <c r="Y654" i="18"/>
  <c r="F650" i="18"/>
  <c r="J650" i="18"/>
  <c r="N650" i="18"/>
  <c r="R650" i="18"/>
  <c r="V650" i="18"/>
  <c r="Z650" i="18"/>
  <c r="G650" i="18"/>
  <c r="K650" i="18"/>
  <c r="O650" i="18"/>
  <c r="S650" i="18"/>
  <c r="W650" i="18"/>
  <c r="AA650" i="18"/>
  <c r="H650" i="18"/>
  <c r="L650" i="18"/>
  <c r="P650" i="18"/>
  <c r="T650" i="18"/>
  <c r="X650" i="18"/>
  <c r="AB650" i="18"/>
  <c r="E650" i="18"/>
  <c r="I650" i="18"/>
  <c r="M650" i="18"/>
  <c r="Q650" i="18"/>
  <c r="U650" i="18"/>
  <c r="Y650" i="18"/>
  <c r="F646" i="18"/>
  <c r="J646" i="18"/>
  <c r="N646" i="18"/>
  <c r="R646" i="18"/>
  <c r="V646" i="18"/>
  <c r="Z646" i="18"/>
  <c r="G646" i="18"/>
  <c r="K646" i="18"/>
  <c r="O646" i="18"/>
  <c r="S646" i="18"/>
  <c r="W646" i="18"/>
  <c r="AA646" i="18"/>
  <c r="H646" i="18"/>
  <c r="L646" i="18"/>
  <c r="P646" i="18"/>
  <c r="T646" i="18"/>
  <c r="X646" i="18"/>
  <c r="AB646" i="18"/>
  <c r="E646" i="18"/>
  <c r="I646" i="18"/>
  <c r="M646" i="18"/>
  <c r="Q646" i="18"/>
  <c r="U646" i="18"/>
  <c r="Y646" i="18"/>
  <c r="F642" i="18"/>
  <c r="J642" i="18"/>
  <c r="N642" i="18"/>
  <c r="R642" i="18"/>
  <c r="V642" i="18"/>
  <c r="Z642" i="18"/>
  <c r="G642" i="18"/>
  <c r="K642" i="18"/>
  <c r="O642" i="18"/>
  <c r="S642" i="18"/>
  <c r="W642" i="18"/>
  <c r="AA642" i="18"/>
  <c r="H642" i="18"/>
  <c r="L642" i="18"/>
  <c r="P642" i="18"/>
  <c r="T642" i="18"/>
  <c r="X642" i="18"/>
  <c r="AB642" i="18"/>
  <c r="E642" i="18"/>
  <c r="I642" i="18"/>
  <c r="M642" i="18"/>
  <c r="Q642" i="18"/>
  <c r="U642" i="18"/>
  <c r="Y642" i="18"/>
  <c r="F638" i="18"/>
  <c r="J638" i="18"/>
  <c r="N638" i="18"/>
  <c r="R638" i="18"/>
  <c r="V638" i="18"/>
  <c r="Z638" i="18"/>
  <c r="G638" i="18"/>
  <c r="K638" i="18"/>
  <c r="O638" i="18"/>
  <c r="S638" i="18"/>
  <c r="W638" i="18"/>
  <c r="AA638" i="18"/>
  <c r="H638" i="18"/>
  <c r="L638" i="18"/>
  <c r="P638" i="18"/>
  <c r="T638" i="18"/>
  <c r="X638" i="18"/>
  <c r="AB638" i="18"/>
  <c r="E638" i="18"/>
  <c r="I638" i="18"/>
  <c r="M638" i="18"/>
  <c r="Q638" i="18"/>
  <c r="U638" i="18"/>
  <c r="Y638" i="18"/>
  <c r="F634" i="18"/>
  <c r="J634" i="18"/>
  <c r="N634" i="18"/>
  <c r="R634" i="18"/>
  <c r="V634" i="18"/>
  <c r="Z634" i="18"/>
  <c r="G634" i="18"/>
  <c r="K634" i="18"/>
  <c r="O634" i="18"/>
  <c r="S634" i="18"/>
  <c r="W634" i="18"/>
  <c r="AA634" i="18"/>
  <c r="H634" i="18"/>
  <c r="L634" i="18"/>
  <c r="P634" i="18"/>
  <c r="T634" i="18"/>
  <c r="X634" i="18"/>
  <c r="AB634" i="18"/>
  <c r="E634" i="18"/>
  <c r="I634" i="18"/>
  <c r="M634" i="18"/>
  <c r="Q634" i="18"/>
  <c r="U634" i="18"/>
  <c r="Y634" i="18"/>
  <c r="F630" i="18"/>
  <c r="J630" i="18"/>
  <c r="N630" i="18"/>
  <c r="R630" i="18"/>
  <c r="V630" i="18"/>
  <c r="Z630" i="18"/>
  <c r="G630" i="18"/>
  <c r="K630" i="18"/>
  <c r="O630" i="18"/>
  <c r="S630" i="18"/>
  <c r="W630" i="18"/>
  <c r="AA630" i="18"/>
  <c r="H630" i="18"/>
  <c r="L630" i="18"/>
  <c r="P630" i="18"/>
  <c r="T630" i="18"/>
  <c r="X630" i="18"/>
  <c r="AB630" i="18"/>
  <c r="E630" i="18"/>
  <c r="I630" i="18"/>
  <c r="M630" i="18"/>
  <c r="Q630" i="18"/>
  <c r="U630" i="18"/>
  <c r="Y630" i="18"/>
  <c r="F626" i="18"/>
  <c r="J626" i="18"/>
  <c r="N626" i="18"/>
  <c r="R626" i="18"/>
  <c r="V626" i="18"/>
  <c r="Z626" i="18"/>
  <c r="G626" i="18"/>
  <c r="K626" i="18"/>
  <c r="O626" i="18"/>
  <c r="S626" i="18"/>
  <c r="W626" i="18"/>
  <c r="AA626" i="18"/>
  <c r="H626" i="18"/>
  <c r="L626" i="18"/>
  <c r="P626" i="18"/>
  <c r="T626" i="18"/>
  <c r="X626" i="18"/>
  <c r="AB626" i="18"/>
  <c r="E626" i="18"/>
  <c r="I626" i="18"/>
  <c r="M626" i="18"/>
  <c r="Q626" i="18"/>
  <c r="U626" i="18"/>
  <c r="Y626" i="18"/>
  <c r="F622" i="18"/>
  <c r="J622" i="18"/>
  <c r="N622" i="18"/>
  <c r="R622" i="18"/>
  <c r="V622" i="18"/>
  <c r="Z622" i="18"/>
  <c r="G622" i="18"/>
  <c r="K622" i="18"/>
  <c r="O622" i="18"/>
  <c r="S622" i="18"/>
  <c r="W622" i="18"/>
  <c r="AA622" i="18"/>
  <c r="H622" i="18"/>
  <c r="L622" i="18"/>
  <c r="P622" i="18"/>
  <c r="T622" i="18"/>
  <c r="X622" i="18"/>
  <c r="AB622" i="18"/>
  <c r="E622" i="18"/>
  <c r="I622" i="18"/>
  <c r="M622" i="18"/>
  <c r="Q622" i="18"/>
  <c r="U622" i="18"/>
  <c r="Y622" i="18"/>
  <c r="F618" i="18"/>
  <c r="J618" i="18"/>
  <c r="N618" i="18"/>
  <c r="R618" i="18"/>
  <c r="V618" i="18"/>
  <c r="Z618" i="18"/>
  <c r="G618" i="18"/>
  <c r="K618" i="18"/>
  <c r="O618" i="18"/>
  <c r="S618" i="18"/>
  <c r="W618" i="18"/>
  <c r="AA618" i="18"/>
  <c r="H618" i="18"/>
  <c r="L618" i="18"/>
  <c r="P618" i="18"/>
  <c r="T618" i="18"/>
  <c r="X618" i="18"/>
  <c r="AB618" i="18"/>
  <c r="E618" i="18"/>
  <c r="I618" i="18"/>
  <c r="M618" i="18"/>
  <c r="Q618" i="18"/>
  <c r="U618" i="18"/>
  <c r="Y618" i="18"/>
  <c r="F614" i="18"/>
  <c r="J614" i="18"/>
  <c r="N614" i="18"/>
  <c r="R614" i="18"/>
  <c r="V614" i="18"/>
  <c r="Z614" i="18"/>
  <c r="G614" i="18"/>
  <c r="K614" i="18"/>
  <c r="O614" i="18"/>
  <c r="S614" i="18"/>
  <c r="W614" i="18"/>
  <c r="AA614" i="18"/>
  <c r="H614" i="18"/>
  <c r="L614" i="18"/>
  <c r="P614" i="18"/>
  <c r="T614" i="18"/>
  <c r="X614" i="18"/>
  <c r="AB614" i="18"/>
  <c r="E614" i="18"/>
  <c r="I614" i="18"/>
  <c r="M614" i="18"/>
  <c r="Q614" i="18"/>
  <c r="U614" i="18"/>
  <c r="Y614" i="18"/>
  <c r="F610" i="18"/>
  <c r="J610" i="18"/>
  <c r="N610" i="18"/>
  <c r="R610" i="18"/>
  <c r="V610" i="18"/>
  <c r="Z610" i="18"/>
  <c r="G610" i="18"/>
  <c r="K610" i="18"/>
  <c r="O610" i="18"/>
  <c r="S610" i="18"/>
  <c r="W610" i="18"/>
  <c r="AA610" i="18"/>
  <c r="H610" i="18"/>
  <c r="L610" i="18"/>
  <c r="P610" i="18"/>
  <c r="T610" i="18"/>
  <c r="X610" i="18"/>
  <c r="AB610" i="18"/>
  <c r="E610" i="18"/>
  <c r="I610" i="18"/>
  <c r="M610" i="18"/>
  <c r="Q610" i="18"/>
  <c r="U610" i="18"/>
  <c r="Y610" i="18"/>
  <c r="F606" i="18"/>
  <c r="J606" i="18"/>
  <c r="N606" i="18"/>
  <c r="R606" i="18"/>
  <c r="V606" i="18"/>
  <c r="Z606" i="18"/>
  <c r="G606" i="18"/>
  <c r="K606" i="18"/>
  <c r="O606" i="18"/>
  <c r="S606" i="18"/>
  <c r="W606" i="18"/>
  <c r="AA606" i="18"/>
  <c r="H606" i="18"/>
  <c r="L606" i="18"/>
  <c r="P606" i="18"/>
  <c r="T606" i="18"/>
  <c r="X606" i="18"/>
  <c r="AB606" i="18"/>
  <c r="E606" i="18"/>
  <c r="I606" i="18"/>
  <c r="M606" i="18"/>
  <c r="Q606" i="18"/>
  <c r="U606" i="18"/>
  <c r="Y606" i="18"/>
  <c r="F602" i="18"/>
  <c r="J602" i="18"/>
  <c r="N602" i="18"/>
  <c r="R602" i="18"/>
  <c r="V602" i="18"/>
  <c r="Z602" i="18"/>
  <c r="G602" i="18"/>
  <c r="K602" i="18"/>
  <c r="O602" i="18"/>
  <c r="S602" i="18"/>
  <c r="W602" i="18"/>
  <c r="AA602" i="18"/>
  <c r="H602" i="18"/>
  <c r="L602" i="18"/>
  <c r="P602" i="18"/>
  <c r="T602" i="18"/>
  <c r="X602" i="18"/>
  <c r="AB602" i="18"/>
  <c r="E602" i="18"/>
  <c r="I602" i="18"/>
  <c r="M602" i="18"/>
  <c r="Q602" i="18"/>
  <c r="U602" i="18"/>
  <c r="Y602" i="18"/>
  <c r="H598" i="18"/>
  <c r="L598" i="18"/>
  <c r="P598" i="18"/>
  <c r="T598" i="18"/>
  <c r="X598" i="18"/>
  <c r="AB598" i="18"/>
  <c r="E598" i="18"/>
  <c r="I598" i="18"/>
  <c r="M598" i="18"/>
  <c r="Q598" i="18"/>
  <c r="U598" i="18"/>
  <c r="Y598" i="18"/>
  <c r="G598" i="18"/>
  <c r="O598" i="18"/>
  <c r="W598" i="18"/>
  <c r="J598" i="18"/>
  <c r="R598" i="18"/>
  <c r="Z598" i="18"/>
  <c r="K598" i="18"/>
  <c r="S598" i="18"/>
  <c r="AA598" i="18"/>
  <c r="F598" i="18"/>
  <c r="N598" i="18"/>
  <c r="V598" i="18"/>
  <c r="H594" i="18"/>
  <c r="L594" i="18"/>
  <c r="P594" i="18"/>
  <c r="T594" i="18"/>
  <c r="X594" i="18"/>
  <c r="AB594" i="18"/>
  <c r="E594" i="18"/>
  <c r="I594" i="18"/>
  <c r="M594" i="18"/>
  <c r="Q594" i="18"/>
  <c r="U594" i="18"/>
  <c r="Y594" i="18"/>
  <c r="G594" i="18"/>
  <c r="O594" i="18"/>
  <c r="W594" i="18"/>
  <c r="J594" i="18"/>
  <c r="R594" i="18"/>
  <c r="Z594" i="18"/>
  <c r="K594" i="18"/>
  <c r="S594" i="18"/>
  <c r="AA594" i="18"/>
  <c r="F594" i="18"/>
  <c r="N594" i="18"/>
  <c r="V594" i="18"/>
  <c r="F590" i="18"/>
  <c r="J590" i="18"/>
  <c r="N590" i="18"/>
  <c r="R590" i="18"/>
  <c r="V590" i="18"/>
  <c r="G590" i="18"/>
  <c r="K590" i="18"/>
  <c r="O590" i="18"/>
  <c r="S590" i="18"/>
  <c r="H590" i="18"/>
  <c r="L590" i="18"/>
  <c r="P590" i="18"/>
  <c r="T590" i="18"/>
  <c r="X590" i="18"/>
  <c r="AB590" i="18"/>
  <c r="E590" i="18"/>
  <c r="I590" i="18"/>
  <c r="M590" i="18"/>
  <c r="Q590" i="18"/>
  <c r="U590" i="18"/>
  <c r="Y590" i="18"/>
  <c r="W590" i="18"/>
  <c r="Z590" i="18"/>
  <c r="AA590" i="18"/>
  <c r="F586" i="18"/>
  <c r="J586" i="18"/>
  <c r="N586" i="18"/>
  <c r="R586" i="18"/>
  <c r="V586" i="18"/>
  <c r="Z586" i="18"/>
  <c r="G586" i="18"/>
  <c r="K586" i="18"/>
  <c r="O586" i="18"/>
  <c r="S586" i="18"/>
  <c r="W586" i="18"/>
  <c r="AA586" i="18"/>
  <c r="H586" i="18"/>
  <c r="L586" i="18"/>
  <c r="P586" i="18"/>
  <c r="T586" i="18"/>
  <c r="X586" i="18"/>
  <c r="AB586" i="18"/>
  <c r="E586" i="18"/>
  <c r="I586" i="18"/>
  <c r="M586" i="18"/>
  <c r="Q586" i="18"/>
  <c r="U586" i="18"/>
  <c r="Y586" i="18"/>
  <c r="F582" i="18"/>
  <c r="J582" i="18"/>
  <c r="N582" i="18"/>
  <c r="R582" i="18"/>
  <c r="V582" i="18"/>
  <c r="Z582" i="18"/>
  <c r="G582" i="18"/>
  <c r="K582" i="18"/>
  <c r="O582" i="18"/>
  <c r="S582" i="18"/>
  <c r="W582" i="18"/>
  <c r="AA582" i="18"/>
  <c r="H582" i="18"/>
  <c r="L582" i="18"/>
  <c r="P582" i="18"/>
  <c r="T582" i="18"/>
  <c r="X582" i="18"/>
  <c r="AB582" i="18"/>
  <c r="E582" i="18"/>
  <c r="I582" i="18"/>
  <c r="M582" i="18"/>
  <c r="Q582" i="18"/>
  <c r="U582" i="18"/>
  <c r="Y582" i="18"/>
  <c r="F578" i="18"/>
  <c r="J578" i="18"/>
  <c r="N578" i="18"/>
  <c r="R578" i="18"/>
  <c r="V578" i="18"/>
  <c r="Z578" i="18"/>
  <c r="G578" i="18"/>
  <c r="K578" i="18"/>
  <c r="O578" i="18"/>
  <c r="S578" i="18"/>
  <c r="W578" i="18"/>
  <c r="AA578" i="18"/>
  <c r="H578" i="18"/>
  <c r="L578" i="18"/>
  <c r="P578" i="18"/>
  <c r="T578" i="18"/>
  <c r="X578" i="18"/>
  <c r="AB578" i="18"/>
  <c r="E578" i="18"/>
  <c r="I578" i="18"/>
  <c r="M578" i="18"/>
  <c r="Q578" i="18"/>
  <c r="U578" i="18"/>
  <c r="Y578" i="18"/>
  <c r="F574" i="18"/>
  <c r="J574" i="18"/>
  <c r="N574" i="18"/>
  <c r="R574" i="18"/>
  <c r="V574" i="18"/>
  <c r="Z574" i="18"/>
  <c r="G574" i="18"/>
  <c r="K574" i="18"/>
  <c r="O574" i="18"/>
  <c r="S574" i="18"/>
  <c r="W574" i="18"/>
  <c r="AA574" i="18"/>
  <c r="H574" i="18"/>
  <c r="L574" i="18"/>
  <c r="P574" i="18"/>
  <c r="T574" i="18"/>
  <c r="X574" i="18"/>
  <c r="AB574" i="18"/>
  <c r="E574" i="18"/>
  <c r="I574" i="18"/>
  <c r="M574" i="18"/>
  <c r="Q574" i="18"/>
  <c r="U574" i="18"/>
  <c r="Y574" i="18"/>
  <c r="F570" i="18"/>
  <c r="J570" i="18"/>
  <c r="N570" i="18"/>
  <c r="R570" i="18"/>
  <c r="V570" i="18"/>
  <c r="Z570" i="18"/>
  <c r="G570" i="18"/>
  <c r="K570" i="18"/>
  <c r="O570" i="18"/>
  <c r="S570" i="18"/>
  <c r="W570" i="18"/>
  <c r="AA570" i="18"/>
  <c r="H570" i="18"/>
  <c r="L570" i="18"/>
  <c r="P570" i="18"/>
  <c r="T570" i="18"/>
  <c r="X570" i="18"/>
  <c r="AB570" i="18"/>
  <c r="E570" i="18"/>
  <c r="I570" i="18"/>
  <c r="M570" i="18"/>
  <c r="Q570" i="18"/>
  <c r="U570" i="18"/>
  <c r="Y570" i="18"/>
  <c r="F566" i="18"/>
  <c r="J566" i="18"/>
  <c r="N566" i="18"/>
  <c r="R566" i="18"/>
  <c r="V566" i="18"/>
  <c r="Z566" i="18"/>
  <c r="G566" i="18"/>
  <c r="K566" i="18"/>
  <c r="O566" i="18"/>
  <c r="S566" i="18"/>
  <c r="W566" i="18"/>
  <c r="AA566" i="18"/>
  <c r="H566" i="18"/>
  <c r="L566" i="18"/>
  <c r="P566" i="18"/>
  <c r="T566" i="18"/>
  <c r="X566" i="18"/>
  <c r="AB566" i="18"/>
  <c r="E566" i="18"/>
  <c r="I566" i="18"/>
  <c r="M566" i="18"/>
  <c r="Q566" i="18"/>
  <c r="U566" i="18"/>
  <c r="Y566" i="18"/>
  <c r="F562" i="18"/>
  <c r="J562" i="18"/>
  <c r="N562" i="18"/>
  <c r="R562" i="18"/>
  <c r="V562" i="18"/>
  <c r="Z562" i="18"/>
  <c r="G562" i="18"/>
  <c r="K562" i="18"/>
  <c r="O562" i="18"/>
  <c r="S562" i="18"/>
  <c r="W562" i="18"/>
  <c r="AA562" i="18"/>
  <c r="H562" i="18"/>
  <c r="L562" i="18"/>
  <c r="P562" i="18"/>
  <c r="T562" i="18"/>
  <c r="X562" i="18"/>
  <c r="AB562" i="18"/>
  <c r="E562" i="18"/>
  <c r="I562" i="18"/>
  <c r="M562" i="18"/>
  <c r="Q562" i="18"/>
  <c r="U562" i="18"/>
  <c r="Y562" i="18"/>
  <c r="F558" i="18"/>
  <c r="J558" i="18"/>
  <c r="N558" i="18"/>
  <c r="R558" i="18"/>
  <c r="V558" i="18"/>
  <c r="Z558" i="18"/>
  <c r="G558" i="18"/>
  <c r="K558" i="18"/>
  <c r="O558" i="18"/>
  <c r="S558" i="18"/>
  <c r="W558" i="18"/>
  <c r="AA558" i="18"/>
  <c r="H558" i="18"/>
  <c r="L558" i="18"/>
  <c r="P558" i="18"/>
  <c r="T558" i="18"/>
  <c r="X558" i="18"/>
  <c r="AB558" i="18"/>
  <c r="E558" i="18"/>
  <c r="I558" i="18"/>
  <c r="M558" i="18"/>
  <c r="Q558" i="18"/>
  <c r="U558" i="18"/>
  <c r="Y558" i="18"/>
  <c r="F554" i="18"/>
  <c r="J554" i="18"/>
  <c r="N554" i="18"/>
  <c r="R554" i="18"/>
  <c r="V554" i="18"/>
  <c r="Z554" i="18"/>
  <c r="G554" i="18"/>
  <c r="K554" i="18"/>
  <c r="O554" i="18"/>
  <c r="S554" i="18"/>
  <c r="W554" i="18"/>
  <c r="AA554" i="18"/>
  <c r="H554" i="18"/>
  <c r="L554" i="18"/>
  <c r="P554" i="18"/>
  <c r="T554" i="18"/>
  <c r="X554" i="18"/>
  <c r="AB554" i="18"/>
  <c r="E554" i="18"/>
  <c r="I554" i="18"/>
  <c r="M554" i="18"/>
  <c r="Q554" i="18"/>
  <c r="U554" i="18"/>
  <c r="Y554" i="18"/>
  <c r="F550" i="18"/>
  <c r="J550" i="18"/>
  <c r="N550" i="18"/>
  <c r="R550" i="18"/>
  <c r="V550" i="18"/>
  <c r="Z550" i="18"/>
  <c r="G550" i="18"/>
  <c r="K550" i="18"/>
  <c r="O550" i="18"/>
  <c r="S550" i="18"/>
  <c r="W550" i="18"/>
  <c r="AA550" i="18"/>
  <c r="H550" i="18"/>
  <c r="L550" i="18"/>
  <c r="P550" i="18"/>
  <c r="T550" i="18"/>
  <c r="X550" i="18"/>
  <c r="AB550" i="18"/>
  <c r="E550" i="18"/>
  <c r="I550" i="18"/>
  <c r="M550" i="18"/>
  <c r="Q550" i="18"/>
  <c r="U550" i="18"/>
  <c r="Y550" i="18"/>
  <c r="F546" i="18"/>
  <c r="J546" i="18"/>
  <c r="N546" i="18"/>
  <c r="R546" i="18"/>
  <c r="V546" i="18"/>
  <c r="Z546" i="18"/>
  <c r="G546" i="18"/>
  <c r="K546" i="18"/>
  <c r="O546" i="18"/>
  <c r="S546" i="18"/>
  <c r="W546" i="18"/>
  <c r="AA546" i="18"/>
  <c r="H546" i="18"/>
  <c r="L546" i="18"/>
  <c r="P546" i="18"/>
  <c r="T546" i="18"/>
  <c r="X546" i="18"/>
  <c r="AB546" i="18"/>
  <c r="E546" i="18"/>
  <c r="I546" i="18"/>
  <c r="M546" i="18"/>
  <c r="Q546" i="18"/>
  <c r="U546" i="18"/>
  <c r="Y546" i="18"/>
  <c r="F542" i="18"/>
  <c r="J542" i="18"/>
  <c r="N542" i="18"/>
  <c r="R542" i="18"/>
  <c r="V542" i="18"/>
  <c r="Z542" i="18"/>
  <c r="G542" i="18"/>
  <c r="K542" i="18"/>
  <c r="O542" i="18"/>
  <c r="S542" i="18"/>
  <c r="W542" i="18"/>
  <c r="AA542" i="18"/>
  <c r="H542" i="18"/>
  <c r="L542" i="18"/>
  <c r="P542" i="18"/>
  <c r="T542" i="18"/>
  <c r="X542" i="18"/>
  <c r="AB542" i="18"/>
  <c r="E542" i="18"/>
  <c r="I542" i="18"/>
  <c r="M542" i="18"/>
  <c r="Q542" i="18"/>
  <c r="U542" i="18"/>
  <c r="Y542" i="18"/>
  <c r="F538" i="18"/>
  <c r="J538" i="18"/>
  <c r="N538" i="18"/>
  <c r="R538" i="18"/>
  <c r="V538" i="18"/>
  <c r="Z538" i="18"/>
  <c r="G538" i="18"/>
  <c r="K538" i="18"/>
  <c r="O538" i="18"/>
  <c r="S538" i="18"/>
  <c r="W538" i="18"/>
  <c r="AA538" i="18"/>
  <c r="H538" i="18"/>
  <c r="L538" i="18"/>
  <c r="P538" i="18"/>
  <c r="T538" i="18"/>
  <c r="X538" i="18"/>
  <c r="AB538" i="18"/>
  <c r="E538" i="18"/>
  <c r="I538" i="18"/>
  <c r="M538" i="18"/>
  <c r="Q538" i="18"/>
  <c r="U538" i="18"/>
  <c r="Y538" i="18"/>
  <c r="F534" i="18"/>
  <c r="J534" i="18"/>
  <c r="N534" i="18"/>
  <c r="R534" i="18"/>
  <c r="V534" i="18"/>
  <c r="Z534" i="18"/>
  <c r="G534" i="18"/>
  <c r="K534" i="18"/>
  <c r="O534" i="18"/>
  <c r="S534" i="18"/>
  <c r="W534" i="18"/>
  <c r="AA534" i="18"/>
  <c r="H534" i="18"/>
  <c r="L534" i="18"/>
  <c r="P534" i="18"/>
  <c r="T534" i="18"/>
  <c r="X534" i="18"/>
  <c r="AB534" i="18"/>
  <c r="E534" i="18"/>
  <c r="I534" i="18"/>
  <c r="M534" i="18"/>
  <c r="Q534" i="18"/>
  <c r="U534" i="18"/>
  <c r="Y534" i="18"/>
  <c r="F530" i="18"/>
  <c r="J530" i="18"/>
  <c r="N530" i="18"/>
  <c r="R530" i="18"/>
  <c r="V530" i="18"/>
  <c r="Z530" i="18"/>
  <c r="G530" i="18"/>
  <c r="K530" i="18"/>
  <c r="O530" i="18"/>
  <c r="S530" i="18"/>
  <c r="W530" i="18"/>
  <c r="AA530" i="18"/>
  <c r="H530" i="18"/>
  <c r="L530" i="18"/>
  <c r="P530" i="18"/>
  <c r="T530" i="18"/>
  <c r="X530" i="18"/>
  <c r="AB530" i="18"/>
  <c r="E530" i="18"/>
  <c r="I530" i="18"/>
  <c r="M530" i="18"/>
  <c r="Q530" i="18"/>
  <c r="U530" i="18"/>
  <c r="Y530" i="18"/>
  <c r="F526" i="18"/>
  <c r="J526" i="18"/>
  <c r="N526" i="18"/>
  <c r="R526" i="18"/>
  <c r="V526" i="18"/>
  <c r="Z526" i="18"/>
  <c r="G526" i="18"/>
  <c r="K526" i="18"/>
  <c r="O526" i="18"/>
  <c r="S526" i="18"/>
  <c r="W526" i="18"/>
  <c r="AA526" i="18"/>
  <c r="H526" i="18"/>
  <c r="L526" i="18"/>
  <c r="P526" i="18"/>
  <c r="T526" i="18"/>
  <c r="X526" i="18"/>
  <c r="AB526" i="18"/>
  <c r="E526" i="18"/>
  <c r="I526" i="18"/>
  <c r="M526" i="18"/>
  <c r="Q526" i="18"/>
  <c r="U526" i="18"/>
  <c r="Y526" i="18"/>
  <c r="F522" i="18"/>
  <c r="J522" i="18"/>
  <c r="N522" i="18"/>
  <c r="R522" i="18"/>
  <c r="V522" i="18"/>
  <c r="Z522" i="18"/>
  <c r="G522" i="18"/>
  <c r="K522" i="18"/>
  <c r="O522" i="18"/>
  <c r="S522" i="18"/>
  <c r="W522" i="18"/>
  <c r="AA522" i="18"/>
  <c r="H522" i="18"/>
  <c r="L522" i="18"/>
  <c r="P522" i="18"/>
  <c r="T522" i="18"/>
  <c r="X522" i="18"/>
  <c r="AB522" i="18"/>
  <c r="E522" i="18"/>
  <c r="I522" i="18"/>
  <c r="M522" i="18"/>
  <c r="Q522" i="18"/>
  <c r="U522" i="18"/>
  <c r="Y522" i="18"/>
  <c r="F518" i="18"/>
  <c r="J518" i="18"/>
  <c r="N518" i="18"/>
  <c r="R518" i="18"/>
  <c r="V518" i="18"/>
  <c r="Z518" i="18"/>
  <c r="G518" i="18"/>
  <c r="K518" i="18"/>
  <c r="O518" i="18"/>
  <c r="S518" i="18"/>
  <c r="W518" i="18"/>
  <c r="AA518" i="18"/>
  <c r="H518" i="18"/>
  <c r="L518" i="18"/>
  <c r="P518" i="18"/>
  <c r="T518" i="18"/>
  <c r="X518" i="18"/>
  <c r="AB518" i="18"/>
  <c r="E518" i="18"/>
  <c r="I518" i="18"/>
  <c r="M518" i="18"/>
  <c r="Q518" i="18"/>
  <c r="U518" i="18"/>
  <c r="Y518" i="18"/>
  <c r="F514" i="18"/>
  <c r="J514" i="18"/>
  <c r="N514" i="18"/>
  <c r="R514" i="18"/>
  <c r="V514" i="18"/>
  <c r="Z514" i="18"/>
  <c r="G514" i="18"/>
  <c r="K514" i="18"/>
  <c r="O514" i="18"/>
  <c r="S514" i="18"/>
  <c r="W514" i="18"/>
  <c r="AA514" i="18"/>
  <c r="H514" i="18"/>
  <c r="L514" i="18"/>
  <c r="P514" i="18"/>
  <c r="T514" i="18"/>
  <c r="X514" i="18"/>
  <c r="AB514" i="18"/>
  <c r="E514" i="18"/>
  <c r="I514" i="18"/>
  <c r="M514" i="18"/>
  <c r="Q514" i="18"/>
  <c r="U514" i="18"/>
  <c r="Y514" i="18"/>
  <c r="F510" i="18"/>
  <c r="J510" i="18"/>
  <c r="N510" i="18"/>
  <c r="R510" i="18"/>
  <c r="V510" i="18"/>
  <c r="Z510" i="18"/>
  <c r="G510" i="18"/>
  <c r="K510" i="18"/>
  <c r="O510" i="18"/>
  <c r="S510" i="18"/>
  <c r="W510" i="18"/>
  <c r="AA510" i="18"/>
  <c r="H510" i="18"/>
  <c r="L510" i="18"/>
  <c r="P510" i="18"/>
  <c r="T510" i="18"/>
  <c r="X510" i="18"/>
  <c r="AB510" i="18"/>
  <c r="E510" i="18"/>
  <c r="I510" i="18"/>
  <c r="M510" i="18"/>
  <c r="Q510" i="18"/>
  <c r="U510" i="18"/>
  <c r="Y510" i="18"/>
  <c r="F506" i="18"/>
  <c r="J506" i="18"/>
  <c r="N506" i="18"/>
  <c r="R506" i="18"/>
  <c r="V506" i="18"/>
  <c r="Z506" i="18"/>
  <c r="G506" i="18"/>
  <c r="K506" i="18"/>
  <c r="O506" i="18"/>
  <c r="S506" i="18"/>
  <c r="W506" i="18"/>
  <c r="AA506" i="18"/>
  <c r="H506" i="18"/>
  <c r="L506" i="18"/>
  <c r="P506" i="18"/>
  <c r="T506" i="18"/>
  <c r="X506" i="18"/>
  <c r="AB506" i="18"/>
  <c r="E506" i="18"/>
  <c r="I506" i="18"/>
  <c r="M506" i="18"/>
  <c r="Q506" i="18"/>
  <c r="U506" i="18"/>
  <c r="Y506" i="18"/>
  <c r="F502" i="18"/>
  <c r="J502" i="18"/>
  <c r="N502" i="18"/>
  <c r="R502" i="18"/>
  <c r="V502" i="18"/>
  <c r="Z502" i="18"/>
  <c r="G502" i="18"/>
  <c r="K502" i="18"/>
  <c r="O502" i="18"/>
  <c r="S502" i="18"/>
  <c r="W502" i="18"/>
  <c r="AA502" i="18"/>
  <c r="H502" i="18"/>
  <c r="L502" i="18"/>
  <c r="P502" i="18"/>
  <c r="T502" i="18"/>
  <c r="X502" i="18"/>
  <c r="AB502" i="18"/>
  <c r="E502" i="18"/>
  <c r="I502" i="18"/>
  <c r="M502" i="18"/>
  <c r="Q502" i="18"/>
  <c r="U502" i="18"/>
  <c r="Y502" i="18"/>
  <c r="F498" i="18"/>
  <c r="J498" i="18"/>
  <c r="N498" i="18"/>
  <c r="R498" i="18"/>
  <c r="V498" i="18"/>
  <c r="Z498" i="18"/>
  <c r="G498" i="18"/>
  <c r="K498" i="18"/>
  <c r="O498" i="18"/>
  <c r="S498" i="18"/>
  <c r="W498" i="18"/>
  <c r="AA498" i="18"/>
  <c r="H498" i="18"/>
  <c r="L498" i="18"/>
  <c r="P498" i="18"/>
  <c r="T498" i="18"/>
  <c r="X498" i="18"/>
  <c r="AB498" i="18"/>
  <c r="E498" i="18"/>
  <c r="I498" i="18"/>
  <c r="M498" i="18"/>
  <c r="Q498" i="18"/>
  <c r="U498" i="18"/>
  <c r="Y498" i="18"/>
  <c r="F494" i="18"/>
  <c r="J494" i="18"/>
  <c r="N494" i="18"/>
  <c r="R494" i="18"/>
  <c r="V494" i="18"/>
  <c r="Z494" i="18"/>
  <c r="G494" i="18"/>
  <c r="K494" i="18"/>
  <c r="O494" i="18"/>
  <c r="S494" i="18"/>
  <c r="W494" i="18"/>
  <c r="AA494" i="18"/>
  <c r="H494" i="18"/>
  <c r="L494" i="18"/>
  <c r="P494" i="18"/>
  <c r="T494" i="18"/>
  <c r="X494" i="18"/>
  <c r="AB494" i="18"/>
  <c r="E494" i="18"/>
  <c r="I494" i="18"/>
  <c r="M494" i="18"/>
  <c r="Q494" i="18"/>
  <c r="U494" i="18"/>
  <c r="Y494" i="18"/>
  <c r="F490" i="18"/>
  <c r="J490" i="18"/>
  <c r="N490" i="18"/>
  <c r="R490" i="18"/>
  <c r="V490" i="18"/>
  <c r="Z490" i="18"/>
  <c r="G490" i="18"/>
  <c r="K490" i="18"/>
  <c r="O490" i="18"/>
  <c r="S490" i="18"/>
  <c r="W490" i="18"/>
  <c r="AA490" i="18"/>
  <c r="H490" i="18"/>
  <c r="L490" i="18"/>
  <c r="P490" i="18"/>
  <c r="T490" i="18"/>
  <c r="X490" i="18"/>
  <c r="AB490" i="18"/>
  <c r="E490" i="18"/>
  <c r="I490" i="18"/>
  <c r="M490" i="18"/>
  <c r="Q490" i="18"/>
  <c r="U490" i="18"/>
  <c r="Y490" i="18"/>
  <c r="F486" i="18"/>
  <c r="J486" i="18"/>
  <c r="N486" i="18"/>
  <c r="R486" i="18"/>
  <c r="V486" i="18"/>
  <c r="Z486" i="18"/>
  <c r="G486" i="18"/>
  <c r="K486" i="18"/>
  <c r="O486" i="18"/>
  <c r="S486" i="18"/>
  <c r="W486" i="18"/>
  <c r="AA486" i="18"/>
  <c r="H486" i="18"/>
  <c r="P486" i="18"/>
  <c r="X486" i="18"/>
  <c r="I486" i="18"/>
  <c r="Q486" i="18"/>
  <c r="Y486" i="18"/>
  <c r="L486" i="18"/>
  <c r="T486" i="18"/>
  <c r="AB486" i="18"/>
  <c r="E486" i="18"/>
  <c r="M486" i="18"/>
  <c r="U486" i="18"/>
  <c r="F482" i="18"/>
  <c r="J482" i="18"/>
  <c r="N482" i="18"/>
  <c r="R482" i="18"/>
  <c r="V482" i="18"/>
  <c r="Z482" i="18"/>
  <c r="G482" i="18"/>
  <c r="K482" i="18"/>
  <c r="O482" i="18"/>
  <c r="S482" i="18"/>
  <c r="W482" i="18"/>
  <c r="AA482" i="18"/>
  <c r="H482" i="18"/>
  <c r="P482" i="18"/>
  <c r="X482" i="18"/>
  <c r="I482" i="18"/>
  <c r="Q482" i="18"/>
  <c r="Y482" i="18"/>
  <c r="L482" i="18"/>
  <c r="T482" i="18"/>
  <c r="AB482" i="18"/>
  <c r="E482" i="18"/>
  <c r="M482" i="18"/>
  <c r="U482" i="18"/>
  <c r="H478" i="18"/>
  <c r="L478" i="18"/>
  <c r="P478" i="18"/>
  <c r="T478" i="18"/>
  <c r="X478" i="18"/>
  <c r="AB478" i="18"/>
  <c r="E478" i="18"/>
  <c r="I478" i="18"/>
  <c r="M478" i="18"/>
  <c r="Q478" i="18"/>
  <c r="U478" i="18"/>
  <c r="Y478" i="18"/>
  <c r="F478" i="18"/>
  <c r="J478" i="18"/>
  <c r="N478" i="18"/>
  <c r="R478" i="18"/>
  <c r="V478" i="18"/>
  <c r="Z478" i="18"/>
  <c r="G478" i="18"/>
  <c r="K478" i="18"/>
  <c r="O478" i="18"/>
  <c r="S478" i="18"/>
  <c r="W478" i="18"/>
  <c r="AA478" i="18"/>
  <c r="H474" i="18"/>
  <c r="L474" i="18"/>
  <c r="P474" i="18"/>
  <c r="T474" i="18"/>
  <c r="X474" i="18"/>
  <c r="AB474" i="18"/>
  <c r="E474" i="18"/>
  <c r="I474" i="18"/>
  <c r="M474" i="18"/>
  <c r="Q474" i="18"/>
  <c r="U474" i="18"/>
  <c r="Y474" i="18"/>
  <c r="F474" i="18"/>
  <c r="J474" i="18"/>
  <c r="N474" i="18"/>
  <c r="R474" i="18"/>
  <c r="V474" i="18"/>
  <c r="Z474" i="18"/>
  <c r="G474" i="18"/>
  <c r="K474" i="18"/>
  <c r="O474" i="18"/>
  <c r="S474" i="18"/>
  <c r="W474" i="18"/>
  <c r="AA474" i="18"/>
  <c r="H470" i="18"/>
  <c r="L470" i="18"/>
  <c r="P470" i="18"/>
  <c r="T470" i="18"/>
  <c r="X470" i="18"/>
  <c r="AB470" i="18"/>
  <c r="E470" i="18"/>
  <c r="I470" i="18"/>
  <c r="M470" i="18"/>
  <c r="Q470" i="18"/>
  <c r="U470" i="18"/>
  <c r="Y470" i="18"/>
  <c r="F470" i="18"/>
  <c r="J470" i="18"/>
  <c r="N470" i="18"/>
  <c r="R470" i="18"/>
  <c r="V470" i="18"/>
  <c r="Z470" i="18"/>
  <c r="G470" i="18"/>
  <c r="K470" i="18"/>
  <c r="O470" i="18"/>
  <c r="S470" i="18"/>
  <c r="W470" i="18"/>
  <c r="AA470" i="18"/>
  <c r="H466" i="18"/>
  <c r="L466" i="18"/>
  <c r="P466" i="18"/>
  <c r="T466" i="18"/>
  <c r="X466" i="18"/>
  <c r="AB466" i="18"/>
  <c r="E466" i="18"/>
  <c r="I466" i="18"/>
  <c r="M466" i="18"/>
  <c r="Q466" i="18"/>
  <c r="U466" i="18"/>
  <c r="Y466" i="18"/>
  <c r="F466" i="18"/>
  <c r="J466" i="18"/>
  <c r="N466" i="18"/>
  <c r="R466" i="18"/>
  <c r="V466" i="18"/>
  <c r="Z466" i="18"/>
  <c r="G466" i="18"/>
  <c r="K466" i="18"/>
  <c r="O466" i="18"/>
  <c r="S466" i="18"/>
  <c r="W466" i="18"/>
  <c r="AA466" i="18"/>
  <c r="H462" i="18"/>
  <c r="L462" i="18"/>
  <c r="P462" i="18"/>
  <c r="T462" i="18"/>
  <c r="X462" i="18"/>
  <c r="AB462" i="18"/>
  <c r="E462" i="18"/>
  <c r="I462" i="18"/>
  <c r="M462" i="18"/>
  <c r="Q462" i="18"/>
  <c r="U462" i="18"/>
  <c r="Y462" i="18"/>
  <c r="F462" i="18"/>
  <c r="J462" i="18"/>
  <c r="N462" i="18"/>
  <c r="R462" i="18"/>
  <c r="V462" i="18"/>
  <c r="Z462" i="18"/>
  <c r="G462" i="18"/>
  <c r="K462" i="18"/>
  <c r="O462" i="18"/>
  <c r="S462" i="18"/>
  <c r="W462" i="18"/>
  <c r="AA462" i="18"/>
  <c r="H458" i="18"/>
  <c r="L458" i="18"/>
  <c r="P458" i="18"/>
  <c r="T458" i="18"/>
  <c r="X458" i="18"/>
  <c r="AB458" i="18"/>
  <c r="E458" i="18"/>
  <c r="I458" i="18"/>
  <c r="M458" i="18"/>
  <c r="Q458" i="18"/>
  <c r="U458" i="18"/>
  <c r="Y458" i="18"/>
  <c r="F458" i="18"/>
  <c r="J458" i="18"/>
  <c r="N458" i="18"/>
  <c r="R458" i="18"/>
  <c r="V458" i="18"/>
  <c r="Z458" i="18"/>
  <c r="G458" i="18"/>
  <c r="K458" i="18"/>
  <c r="O458" i="18"/>
  <c r="S458" i="18"/>
  <c r="W458" i="18"/>
  <c r="AA458" i="18"/>
  <c r="H454" i="18"/>
  <c r="L454" i="18"/>
  <c r="P454" i="18"/>
  <c r="T454" i="18"/>
  <c r="X454" i="18"/>
  <c r="AB454" i="18"/>
  <c r="E454" i="18"/>
  <c r="I454" i="18"/>
  <c r="M454" i="18"/>
  <c r="Q454" i="18"/>
  <c r="U454" i="18"/>
  <c r="Y454" i="18"/>
  <c r="F454" i="18"/>
  <c r="J454" i="18"/>
  <c r="N454" i="18"/>
  <c r="R454" i="18"/>
  <c r="V454" i="18"/>
  <c r="Z454" i="18"/>
  <c r="G454" i="18"/>
  <c r="K454" i="18"/>
  <c r="O454" i="18"/>
  <c r="S454" i="18"/>
  <c r="W454" i="18"/>
  <c r="AA454" i="18"/>
  <c r="H450" i="18"/>
  <c r="L450" i="18"/>
  <c r="P450" i="18"/>
  <c r="T450" i="18"/>
  <c r="X450" i="18"/>
  <c r="AB450" i="18"/>
  <c r="E450" i="18"/>
  <c r="I450" i="18"/>
  <c r="M450" i="18"/>
  <c r="Q450" i="18"/>
  <c r="U450" i="18"/>
  <c r="Y450" i="18"/>
  <c r="F450" i="18"/>
  <c r="J450" i="18"/>
  <c r="N450" i="18"/>
  <c r="R450" i="18"/>
  <c r="V450" i="18"/>
  <c r="Z450" i="18"/>
  <c r="G450" i="18"/>
  <c r="K450" i="18"/>
  <c r="O450" i="18"/>
  <c r="S450" i="18"/>
  <c r="W450" i="18"/>
  <c r="AA450" i="18"/>
  <c r="H446" i="18"/>
  <c r="L446" i="18"/>
  <c r="P446" i="18"/>
  <c r="T446" i="18"/>
  <c r="X446" i="18"/>
  <c r="AB446" i="18"/>
  <c r="E446" i="18"/>
  <c r="I446" i="18"/>
  <c r="M446" i="18"/>
  <c r="Q446" i="18"/>
  <c r="U446" i="18"/>
  <c r="Y446" i="18"/>
  <c r="F446" i="18"/>
  <c r="J446" i="18"/>
  <c r="N446" i="18"/>
  <c r="R446" i="18"/>
  <c r="V446" i="18"/>
  <c r="Z446" i="18"/>
  <c r="G446" i="18"/>
  <c r="K446" i="18"/>
  <c r="O446" i="18"/>
  <c r="S446" i="18"/>
  <c r="W446" i="18"/>
  <c r="AA446" i="18"/>
  <c r="H442" i="18"/>
  <c r="L442" i="18"/>
  <c r="P442" i="18"/>
  <c r="T442" i="18"/>
  <c r="X442" i="18"/>
  <c r="AB442" i="18"/>
  <c r="E442" i="18"/>
  <c r="I442" i="18"/>
  <c r="M442" i="18"/>
  <c r="Q442" i="18"/>
  <c r="U442" i="18"/>
  <c r="Y442" i="18"/>
  <c r="F442" i="18"/>
  <c r="J442" i="18"/>
  <c r="N442" i="18"/>
  <c r="R442" i="18"/>
  <c r="V442" i="18"/>
  <c r="Z442" i="18"/>
  <c r="G442" i="18"/>
  <c r="K442" i="18"/>
  <c r="O442" i="18"/>
  <c r="S442" i="18"/>
  <c r="W442" i="18"/>
  <c r="AA442" i="18"/>
  <c r="H438" i="18"/>
  <c r="L438" i="18"/>
  <c r="P438" i="18"/>
  <c r="T438" i="18"/>
  <c r="X438" i="18"/>
  <c r="AB438" i="18"/>
  <c r="E438" i="18"/>
  <c r="I438" i="18"/>
  <c r="M438" i="18"/>
  <c r="Q438" i="18"/>
  <c r="U438" i="18"/>
  <c r="Y438" i="18"/>
  <c r="F438" i="18"/>
  <c r="J438" i="18"/>
  <c r="N438" i="18"/>
  <c r="R438" i="18"/>
  <c r="V438" i="18"/>
  <c r="Z438" i="18"/>
  <c r="G438" i="18"/>
  <c r="K438" i="18"/>
  <c r="O438" i="18"/>
  <c r="S438" i="18"/>
  <c r="W438" i="18"/>
  <c r="AA438" i="18"/>
  <c r="H434" i="18"/>
  <c r="L434" i="18"/>
  <c r="P434" i="18"/>
  <c r="T434" i="18"/>
  <c r="X434" i="18"/>
  <c r="AB434" i="18"/>
  <c r="E434" i="18"/>
  <c r="I434" i="18"/>
  <c r="M434" i="18"/>
  <c r="Q434" i="18"/>
  <c r="U434" i="18"/>
  <c r="Y434" i="18"/>
  <c r="F434" i="18"/>
  <c r="J434" i="18"/>
  <c r="N434" i="18"/>
  <c r="R434" i="18"/>
  <c r="V434" i="18"/>
  <c r="Z434" i="18"/>
  <c r="G434" i="18"/>
  <c r="K434" i="18"/>
  <c r="O434" i="18"/>
  <c r="S434" i="18"/>
  <c r="W434" i="18"/>
  <c r="AA434" i="18"/>
  <c r="H430" i="18"/>
  <c r="L430" i="18"/>
  <c r="P430" i="18"/>
  <c r="T430" i="18"/>
  <c r="X430" i="18"/>
  <c r="AB430" i="18"/>
  <c r="E430" i="18"/>
  <c r="I430" i="18"/>
  <c r="M430" i="18"/>
  <c r="Q430" i="18"/>
  <c r="U430" i="18"/>
  <c r="Y430" i="18"/>
  <c r="F430" i="18"/>
  <c r="J430" i="18"/>
  <c r="N430" i="18"/>
  <c r="R430" i="18"/>
  <c r="V430" i="18"/>
  <c r="Z430" i="18"/>
  <c r="G430" i="18"/>
  <c r="K430" i="18"/>
  <c r="O430" i="18"/>
  <c r="S430" i="18"/>
  <c r="W430" i="18"/>
  <c r="AA430" i="18"/>
  <c r="H426" i="18"/>
  <c r="L426" i="18"/>
  <c r="P426" i="18"/>
  <c r="T426" i="18"/>
  <c r="X426" i="18"/>
  <c r="AB426" i="18"/>
  <c r="E426" i="18"/>
  <c r="I426" i="18"/>
  <c r="M426" i="18"/>
  <c r="Q426" i="18"/>
  <c r="U426" i="18"/>
  <c r="Y426" i="18"/>
  <c r="F426" i="18"/>
  <c r="J426" i="18"/>
  <c r="N426" i="18"/>
  <c r="R426" i="18"/>
  <c r="V426" i="18"/>
  <c r="Z426" i="18"/>
  <c r="G426" i="18"/>
  <c r="K426" i="18"/>
  <c r="O426" i="18"/>
  <c r="S426" i="18"/>
  <c r="W426" i="18"/>
  <c r="AA426" i="18"/>
  <c r="H422" i="18"/>
  <c r="L422" i="18"/>
  <c r="P422" i="18"/>
  <c r="T422" i="18"/>
  <c r="X422" i="18"/>
  <c r="AB422" i="18"/>
  <c r="E422" i="18"/>
  <c r="I422" i="18"/>
  <c r="M422" i="18"/>
  <c r="Q422" i="18"/>
  <c r="U422" i="18"/>
  <c r="Y422" i="18"/>
  <c r="F422" i="18"/>
  <c r="J422" i="18"/>
  <c r="N422" i="18"/>
  <c r="R422" i="18"/>
  <c r="V422" i="18"/>
  <c r="Z422" i="18"/>
  <c r="G422" i="18"/>
  <c r="K422" i="18"/>
  <c r="O422" i="18"/>
  <c r="S422" i="18"/>
  <c r="W422" i="18"/>
  <c r="AA422" i="18"/>
  <c r="H418" i="18"/>
  <c r="L418" i="18"/>
  <c r="P418" i="18"/>
  <c r="T418" i="18"/>
  <c r="X418" i="18"/>
  <c r="AB418" i="18"/>
  <c r="E418" i="18"/>
  <c r="I418" i="18"/>
  <c r="M418" i="18"/>
  <c r="Q418" i="18"/>
  <c r="U418" i="18"/>
  <c r="Y418" i="18"/>
  <c r="F418" i="18"/>
  <c r="J418" i="18"/>
  <c r="N418" i="18"/>
  <c r="R418" i="18"/>
  <c r="V418" i="18"/>
  <c r="Z418" i="18"/>
  <c r="G418" i="18"/>
  <c r="K418" i="18"/>
  <c r="O418" i="18"/>
  <c r="S418" i="18"/>
  <c r="W418" i="18"/>
  <c r="AA418" i="18"/>
  <c r="H414" i="18"/>
  <c r="L414" i="18"/>
  <c r="P414" i="18"/>
  <c r="T414" i="18"/>
  <c r="X414" i="18"/>
  <c r="AB414" i="18"/>
  <c r="E414" i="18"/>
  <c r="I414" i="18"/>
  <c r="M414" i="18"/>
  <c r="Q414" i="18"/>
  <c r="U414" i="18"/>
  <c r="Y414" i="18"/>
  <c r="F414" i="18"/>
  <c r="J414" i="18"/>
  <c r="N414" i="18"/>
  <c r="R414" i="18"/>
  <c r="V414" i="18"/>
  <c r="Z414" i="18"/>
  <c r="G414" i="18"/>
  <c r="K414" i="18"/>
  <c r="O414" i="18"/>
  <c r="S414" i="18"/>
  <c r="W414" i="18"/>
  <c r="AA414" i="18"/>
  <c r="H410" i="18"/>
  <c r="L410" i="18"/>
  <c r="P410" i="18"/>
  <c r="T410" i="18"/>
  <c r="X410" i="18"/>
  <c r="AB410" i="18"/>
  <c r="E410" i="18"/>
  <c r="I410" i="18"/>
  <c r="M410" i="18"/>
  <c r="Q410" i="18"/>
  <c r="U410" i="18"/>
  <c r="Y410" i="18"/>
  <c r="F410" i="18"/>
  <c r="J410" i="18"/>
  <c r="N410" i="18"/>
  <c r="R410" i="18"/>
  <c r="V410" i="18"/>
  <c r="Z410" i="18"/>
  <c r="G410" i="18"/>
  <c r="K410" i="18"/>
  <c r="O410" i="18"/>
  <c r="S410" i="18"/>
  <c r="W410" i="18"/>
  <c r="AA410" i="18"/>
  <c r="H406" i="18"/>
  <c r="L406" i="18"/>
  <c r="P406" i="18"/>
  <c r="T406" i="18"/>
  <c r="X406" i="18"/>
  <c r="AB406" i="18"/>
  <c r="E406" i="18"/>
  <c r="I406" i="18"/>
  <c r="M406" i="18"/>
  <c r="Q406" i="18"/>
  <c r="U406" i="18"/>
  <c r="Y406" i="18"/>
  <c r="F406" i="18"/>
  <c r="J406" i="18"/>
  <c r="N406" i="18"/>
  <c r="R406" i="18"/>
  <c r="V406" i="18"/>
  <c r="Z406" i="18"/>
  <c r="G406" i="18"/>
  <c r="K406" i="18"/>
  <c r="O406" i="18"/>
  <c r="S406" i="18"/>
  <c r="W406" i="18"/>
  <c r="AA406" i="18"/>
  <c r="H402" i="18"/>
  <c r="L402" i="18"/>
  <c r="P402" i="18"/>
  <c r="T402" i="18"/>
  <c r="X402" i="18"/>
  <c r="AB402" i="18"/>
  <c r="E402" i="18"/>
  <c r="I402" i="18"/>
  <c r="M402" i="18"/>
  <c r="Q402" i="18"/>
  <c r="U402" i="18"/>
  <c r="Y402" i="18"/>
  <c r="F402" i="18"/>
  <c r="J402" i="18"/>
  <c r="N402" i="18"/>
  <c r="R402" i="18"/>
  <c r="V402" i="18"/>
  <c r="Z402" i="18"/>
  <c r="G402" i="18"/>
  <c r="K402" i="18"/>
  <c r="O402" i="18"/>
  <c r="S402" i="18"/>
  <c r="W402" i="18"/>
  <c r="AA402" i="18"/>
  <c r="H398" i="18"/>
  <c r="L398" i="18"/>
  <c r="P398" i="18"/>
  <c r="T398" i="18"/>
  <c r="X398" i="18"/>
  <c r="AB398" i="18"/>
  <c r="E398" i="18"/>
  <c r="I398" i="18"/>
  <c r="M398" i="18"/>
  <c r="Q398" i="18"/>
  <c r="U398" i="18"/>
  <c r="Y398" i="18"/>
  <c r="F398" i="18"/>
  <c r="J398" i="18"/>
  <c r="N398" i="18"/>
  <c r="R398" i="18"/>
  <c r="V398" i="18"/>
  <c r="Z398" i="18"/>
  <c r="G398" i="18"/>
  <c r="K398" i="18"/>
  <c r="O398" i="18"/>
  <c r="S398" i="18"/>
  <c r="W398" i="18"/>
  <c r="AA398" i="18"/>
  <c r="H394" i="18"/>
  <c r="L394" i="18"/>
  <c r="P394" i="18"/>
  <c r="T394" i="18"/>
  <c r="X394" i="18"/>
  <c r="AB394" i="18"/>
  <c r="E394" i="18"/>
  <c r="I394" i="18"/>
  <c r="M394" i="18"/>
  <c r="Q394" i="18"/>
  <c r="U394" i="18"/>
  <c r="Y394" i="18"/>
  <c r="F394" i="18"/>
  <c r="J394" i="18"/>
  <c r="N394" i="18"/>
  <c r="R394" i="18"/>
  <c r="V394" i="18"/>
  <c r="Z394" i="18"/>
  <c r="G394" i="18"/>
  <c r="K394" i="18"/>
  <c r="O394" i="18"/>
  <c r="S394" i="18"/>
  <c r="W394" i="18"/>
  <c r="AA394" i="18"/>
  <c r="H390" i="18"/>
  <c r="L390" i="18"/>
  <c r="P390" i="18"/>
  <c r="T390" i="18"/>
  <c r="X390" i="18"/>
  <c r="AB390" i="18"/>
  <c r="E390" i="18"/>
  <c r="I390" i="18"/>
  <c r="M390" i="18"/>
  <c r="Q390" i="18"/>
  <c r="U390" i="18"/>
  <c r="Y390" i="18"/>
  <c r="F390" i="18"/>
  <c r="J390" i="18"/>
  <c r="N390" i="18"/>
  <c r="R390" i="18"/>
  <c r="V390" i="18"/>
  <c r="Z390" i="18"/>
  <c r="G390" i="18"/>
  <c r="K390" i="18"/>
  <c r="O390" i="18"/>
  <c r="S390" i="18"/>
  <c r="W390" i="18"/>
  <c r="AA390" i="18"/>
  <c r="H386" i="18"/>
  <c r="L386" i="18"/>
  <c r="P386" i="18"/>
  <c r="T386" i="18"/>
  <c r="X386" i="18"/>
  <c r="AB386" i="18"/>
  <c r="E386" i="18"/>
  <c r="I386" i="18"/>
  <c r="M386" i="18"/>
  <c r="Q386" i="18"/>
  <c r="U386" i="18"/>
  <c r="Y386" i="18"/>
  <c r="F386" i="18"/>
  <c r="J386" i="18"/>
  <c r="N386" i="18"/>
  <c r="R386" i="18"/>
  <c r="V386" i="18"/>
  <c r="Z386" i="18"/>
  <c r="G386" i="18"/>
  <c r="K386" i="18"/>
  <c r="O386" i="18"/>
  <c r="S386" i="18"/>
  <c r="W386" i="18"/>
  <c r="AA386" i="18"/>
  <c r="E382" i="18"/>
  <c r="I382" i="18"/>
  <c r="M382" i="18"/>
  <c r="Q382" i="18"/>
  <c r="U382" i="18"/>
  <c r="Y382" i="18"/>
  <c r="F382" i="18"/>
  <c r="J382" i="18"/>
  <c r="N382" i="18"/>
  <c r="R382" i="18"/>
  <c r="V382" i="18"/>
  <c r="Z382" i="18"/>
  <c r="H382" i="18"/>
  <c r="P382" i="18"/>
  <c r="X382" i="18"/>
  <c r="K382" i="18"/>
  <c r="S382" i="18"/>
  <c r="AA382" i="18"/>
  <c r="L382" i="18"/>
  <c r="T382" i="18"/>
  <c r="AB382" i="18"/>
  <c r="G382" i="18"/>
  <c r="O382" i="18"/>
  <c r="W382" i="18"/>
  <c r="E378" i="18"/>
  <c r="I378" i="18"/>
  <c r="M378" i="18"/>
  <c r="Q378" i="18"/>
  <c r="U378" i="18"/>
  <c r="Y378" i="18"/>
  <c r="F378" i="18"/>
  <c r="J378" i="18"/>
  <c r="N378" i="18"/>
  <c r="R378" i="18"/>
  <c r="V378" i="18"/>
  <c r="Z378" i="18"/>
  <c r="H378" i="18"/>
  <c r="P378" i="18"/>
  <c r="X378" i="18"/>
  <c r="K378" i="18"/>
  <c r="S378" i="18"/>
  <c r="AA378" i="18"/>
  <c r="L378" i="18"/>
  <c r="T378" i="18"/>
  <c r="AB378" i="18"/>
  <c r="G378" i="18"/>
  <c r="O378" i="18"/>
  <c r="W378" i="18"/>
  <c r="H374" i="18"/>
  <c r="L374" i="18"/>
  <c r="P374" i="18"/>
  <c r="T374" i="18"/>
  <c r="X374" i="18"/>
  <c r="AB374" i="18"/>
  <c r="E374" i="18"/>
  <c r="I374" i="18"/>
  <c r="M374" i="18"/>
  <c r="Q374" i="18"/>
  <c r="U374" i="18"/>
  <c r="Y374" i="18"/>
  <c r="F374" i="18"/>
  <c r="J374" i="18"/>
  <c r="N374" i="18"/>
  <c r="R374" i="18"/>
  <c r="V374" i="18"/>
  <c r="Z374" i="18"/>
  <c r="G374" i="18"/>
  <c r="W374" i="18"/>
  <c r="K374" i="18"/>
  <c r="AA374" i="18"/>
  <c r="O374" i="18"/>
  <c r="S374" i="18"/>
  <c r="H370" i="18"/>
  <c r="L370" i="18"/>
  <c r="P370" i="18"/>
  <c r="T370" i="18"/>
  <c r="X370" i="18"/>
  <c r="AB370" i="18"/>
  <c r="E370" i="18"/>
  <c r="I370" i="18"/>
  <c r="M370" i="18"/>
  <c r="Q370" i="18"/>
  <c r="U370" i="18"/>
  <c r="Y370" i="18"/>
  <c r="F370" i="18"/>
  <c r="J370" i="18"/>
  <c r="N370" i="18"/>
  <c r="R370" i="18"/>
  <c r="V370" i="18"/>
  <c r="Z370" i="18"/>
  <c r="G370" i="18"/>
  <c r="W370" i="18"/>
  <c r="K370" i="18"/>
  <c r="AA370" i="18"/>
  <c r="O370" i="18"/>
  <c r="S370" i="18"/>
  <c r="H366" i="18"/>
  <c r="L366" i="18"/>
  <c r="P366" i="18"/>
  <c r="T366" i="18"/>
  <c r="X366" i="18"/>
  <c r="AB366" i="18"/>
  <c r="E366" i="18"/>
  <c r="I366" i="18"/>
  <c r="M366" i="18"/>
  <c r="Q366" i="18"/>
  <c r="U366" i="18"/>
  <c r="Y366" i="18"/>
  <c r="F366" i="18"/>
  <c r="J366" i="18"/>
  <c r="N366" i="18"/>
  <c r="R366" i="18"/>
  <c r="V366" i="18"/>
  <c r="Z366" i="18"/>
  <c r="G366" i="18"/>
  <c r="W366" i="18"/>
  <c r="K366" i="18"/>
  <c r="AA366" i="18"/>
  <c r="O366" i="18"/>
  <c r="S366" i="18"/>
  <c r="H362" i="18"/>
  <c r="L362" i="18"/>
  <c r="P362" i="18"/>
  <c r="T362" i="18"/>
  <c r="X362" i="18"/>
  <c r="AB362" i="18"/>
  <c r="E362" i="18"/>
  <c r="I362" i="18"/>
  <c r="M362" i="18"/>
  <c r="Q362" i="18"/>
  <c r="U362" i="18"/>
  <c r="Y362" i="18"/>
  <c r="F362" i="18"/>
  <c r="J362" i="18"/>
  <c r="N362" i="18"/>
  <c r="R362" i="18"/>
  <c r="V362" i="18"/>
  <c r="Z362" i="18"/>
  <c r="G362" i="18"/>
  <c r="W362" i="18"/>
  <c r="K362" i="18"/>
  <c r="AA362" i="18"/>
  <c r="O362" i="18"/>
  <c r="S362" i="18"/>
  <c r="H358" i="18"/>
  <c r="L358" i="18"/>
  <c r="P358" i="18"/>
  <c r="T358" i="18"/>
  <c r="X358" i="18"/>
  <c r="AB358" i="18"/>
  <c r="E358" i="18"/>
  <c r="I358" i="18"/>
  <c r="M358" i="18"/>
  <c r="Q358" i="18"/>
  <c r="U358" i="18"/>
  <c r="Y358" i="18"/>
  <c r="F358" i="18"/>
  <c r="J358" i="18"/>
  <c r="N358" i="18"/>
  <c r="R358" i="18"/>
  <c r="V358" i="18"/>
  <c r="Z358" i="18"/>
  <c r="G358" i="18"/>
  <c r="K358" i="18"/>
  <c r="O358" i="18"/>
  <c r="S358" i="18"/>
  <c r="W358" i="18"/>
  <c r="AA358" i="18"/>
  <c r="H354" i="18"/>
  <c r="L354" i="18"/>
  <c r="P354" i="18"/>
  <c r="T354" i="18"/>
  <c r="X354" i="18"/>
  <c r="AB354" i="18"/>
  <c r="E354" i="18"/>
  <c r="I354" i="18"/>
  <c r="M354" i="18"/>
  <c r="Q354" i="18"/>
  <c r="U354" i="18"/>
  <c r="Y354" i="18"/>
  <c r="F354" i="18"/>
  <c r="J354" i="18"/>
  <c r="N354" i="18"/>
  <c r="R354" i="18"/>
  <c r="V354" i="18"/>
  <c r="Z354" i="18"/>
  <c r="G354" i="18"/>
  <c r="K354" i="18"/>
  <c r="O354" i="18"/>
  <c r="S354" i="18"/>
  <c r="W354" i="18"/>
  <c r="AA354" i="18"/>
  <c r="H350" i="18"/>
  <c r="L350" i="18"/>
  <c r="P350" i="18"/>
  <c r="T350" i="18"/>
  <c r="X350" i="18"/>
  <c r="AB350" i="18"/>
  <c r="E350" i="18"/>
  <c r="I350" i="18"/>
  <c r="M350" i="18"/>
  <c r="Q350" i="18"/>
  <c r="U350" i="18"/>
  <c r="Y350" i="18"/>
  <c r="F350" i="18"/>
  <c r="J350" i="18"/>
  <c r="N350" i="18"/>
  <c r="R350" i="18"/>
  <c r="V350" i="18"/>
  <c r="Z350" i="18"/>
  <c r="G350" i="18"/>
  <c r="K350" i="18"/>
  <c r="O350" i="18"/>
  <c r="S350" i="18"/>
  <c r="W350" i="18"/>
  <c r="AA350" i="18"/>
  <c r="H346" i="18"/>
  <c r="L346" i="18"/>
  <c r="P346" i="18"/>
  <c r="T346" i="18"/>
  <c r="X346" i="18"/>
  <c r="AB346" i="18"/>
  <c r="E346" i="18"/>
  <c r="I346" i="18"/>
  <c r="M346" i="18"/>
  <c r="Q346" i="18"/>
  <c r="U346" i="18"/>
  <c r="Y346" i="18"/>
  <c r="F346" i="18"/>
  <c r="J346" i="18"/>
  <c r="N346" i="18"/>
  <c r="R346" i="18"/>
  <c r="V346" i="18"/>
  <c r="Z346" i="18"/>
  <c r="G346" i="18"/>
  <c r="K346" i="18"/>
  <c r="O346" i="18"/>
  <c r="S346" i="18"/>
  <c r="W346" i="18"/>
  <c r="AA346" i="18"/>
  <c r="C43" i="16"/>
  <c r="D45" i="16"/>
  <c r="D12" i="5"/>
  <c r="C2" i="5"/>
  <c r="C23" i="16"/>
  <c r="C45" i="16" l="1"/>
  <c r="C13" i="5"/>
  <c r="C14" i="5" s="1"/>
  <c r="D14" i="5"/>
  <c r="E1295" i="18"/>
  <c r="C41" i="16"/>
  <c r="C56" i="16"/>
  <c r="C48" i="16" l="1"/>
  <c r="C50" i="16" s="1"/>
  <c r="C46" i="16"/>
  <c r="C47" i="16"/>
  <c r="C54" i="16"/>
  <c r="C49" i="16" l="1"/>
  <c r="C55" i="16"/>
  <c r="C51" i="16"/>
  <c r="C52" i="16" l="1"/>
  <c r="C53" i="16" s="1"/>
  <c r="D56" i="16" l="1"/>
  <c r="D50" i="16"/>
  <c r="C1" i="5" l="1"/>
  <c r="C32" i="16"/>
  <c r="D47" i="16"/>
  <c r="C24" i="16"/>
  <c r="C10" i="16" s="1"/>
  <c r="C22" i="16"/>
  <c r="C11" i="16"/>
  <c r="D46" i="16" l="1"/>
  <c r="D54" i="16"/>
  <c r="C4" i="16"/>
  <c r="C27" i="16" l="1"/>
  <c r="D51" i="16"/>
  <c r="C28" i="16" s="1"/>
  <c r="D49" i="16"/>
  <c r="C57" i="16" s="1"/>
  <c r="C31" i="16"/>
  <c r="D55" i="16"/>
  <c r="C3" i="16" l="1"/>
  <c r="C65" i="16" s="1"/>
  <c r="C60" i="16" s="1"/>
  <c r="D52" i="16"/>
  <c r="D53" i="16" s="1"/>
  <c r="C30" i="16" s="1"/>
  <c r="C66" i="16" l="1"/>
  <c r="C61" i="16" s="1"/>
  <c r="C5" i="16"/>
  <c r="C29" i="16"/>
  <c r="C6" i="16" l="1"/>
  <c r="D13" i="5" l="1"/>
  <c r="C15" i="5" l="1"/>
  <c r="C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Aisha Zulquifal Mamade</author>
  </authors>
  <commentList>
    <comment ref="C4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Na folha “Node head” calcular altura de elevação média e subtrair 150 m (altura média do reservatório)
</t>
        </r>
      </text>
    </comment>
    <comment ref="C4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Na folha "link flows" calcular o caudal médio da linha correspondente à bomba. Atenção: fazer a média dos 96 valores apenas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Tiago Correia</author>
  </authors>
  <commentList>
    <comment ref="B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Tiago Correia:</t>
        </r>
        <r>
          <rPr>
            <sz val="9"/>
            <color indexed="81"/>
            <rFont val="Tahoma"/>
            <family val="2"/>
          </rPr>
          <t xml:space="preserve">
Ponto de cota mínima
</t>
        </r>
      </text>
    </comment>
  </commentList>
</comments>
</file>

<file path=xl/sharedStrings.xml><?xml version="1.0" encoding="utf-8"?>
<sst xmlns="http://schemas.openxmlformats.org/spreadsheetml/2006/main" count="7463" uniqueCount="4541">
  <si>
    <t>m</t>
  </si>
  <si>
    <t>l/s</t>
  </si>
  <si>
    <t>Energia associada ao consumo autorizado</t>
  </si>
  <si>
    <t>Energia mínima</t>
  </si>
  <si>
    <t>CÁLCULO DA ENERGIA FORNECIDA POR GRAVIDADE</t>
  </si>
  <si>
    <t>kWh</t>
  </si>
  <si>
    <t>VOLUME TOTAL FORNECIDO NOS RESERVATÓRIOS</t>
  </si>
  <si>
    <r>
      <t>m</t>
    </r>
    <r>
      <rPr>
        <b/>
        <vertAlign val="superscript"/>
        <sz val="11"/>
        <color theme="0"/>
        <rFont val="Lucinda grande"/>
      </rPr>
      <t>3</t>
    </r>
  </si>
  <si>
    <t>Unidades</t>
  </si>
  <si>
    <t>Designação do reservatório</t>
  </si>
  <si>
    <t>-</t>
  </si>
  <si>
    <t>Designação do subsistema (opcional)</t>
  </si>
  <si>
    <t>Cota de soleira do reservatório</t>
  </si>
  <si>
    <t>Altura mínima de exploração</t>
  </si>
  <si>
    <t>Altura máxima de exploração</t>
  </si>
  <si>
    <t>Altura média de exploração (opcional)</t>
  </si>
  <si>
    <r>
      <t>m</t>
    </r>
    <r>
      <rPr>
        <vertAlign val="superscript"/>
        <sz val="11"/>
        <color theme="1"/>
        <rFont val="Lucinda grande"/>
      </rPr>
      <t>3</t>
    </r>
  </si>
  <si>
    <t>Variação da altura</t>
  </si>
  <si>
    <t>Nível médio relativo à cota mínima</t>
  </si>
  <si>
    <t>Energia entrada por gravidade</t>
  </si>
  <si>
    <t>Ponto de cota mínima</t>
  </si>
  <si>
    <r>
      <t>m</t>
    </r>
    <r>
      <rPr>
        <b/>
        <vertAlign val="superscript"/>
        <sz val="12"/>
        <color theme="0"/>
        <rFont val="Lucinda grande"/>
      </rPr>
      <t>3</t>
    </r>
  </si>
  <si>
    <t>Zonas de pressão "constante"</t>
  </si>
  <si>
    <t>Designação da zona de análise*</t>
  </si>
  <si>
    <t>Cota média</t>
  </si>
  <si>
    <t>Pressão mínima requerida</t>
  </si>
  <si>
    <t>m c.a.</t>
  </si>
  <si>
    <t>Energia mínima (ponto de cota média)</t>
  </si>
  <si>
    <t xml:space="preserve">* Podem não corresponder às "areas de análise" do balanço hídrico, uma vez que estas áreas deverão ter associada uma pressão mínima constante. </t>
  </si>
  <si>
    <t>Volume autorizado consumido nos pontos de consumo</t>
  </si>
  <si>
    <t>Consumo autorizado/Água entrada</t>
  </si>
  <si>
    <t xml:space="preserve">Caudal </t>
  </si>
  <si>
    <t>Caudal</t>
  </si>
  <si>
    <t>Hmin</t>
  </si>
  <si>
    <t>Caudal consumo autorizado (sem perdas)</t>
  </si>
  <si>
    <t xml:space="preserve">Reservatórios </t>
  </si>
  <si>
    <t>** calculada em relação à cota mínima</t>
  </si>
  <si>
    <t>*Quando na EE existam grupos diferentes ou com condições de operação distintas, devem listar-se em colunas separadas as caracteristicas de cada conjunto de grupos. Caso energia elétrica anual consumida (fatura energética) não seja separável por conjunto de grupo, preencha apenas o valor na primeira coluna.</t>
  </si>
  <si>
    <t>Volume fornecido por bombeamento</t>
  </si>
  <si>
    <r>
      <t>kWh/m</t>
    </r>
    <r>
      <rPr>
        <vertAlign val="superscript"/>
        <sz val="11"/>
        <rFont val="Lucinda grande"/>
      </rPr>
      <t>3</t>
    </r>
    <r>
      <rPr>
        <sz val="11"/>
        <rFont val="Lucinda grande"/>
      </rPr>
      <t>/100 m</t>
    </r>
  </si>
  <si>
    <t>Consumo de energia normalizado</t>
  </si>
  <si>
    <r>
      <t>m</t>
    </r>
    <r>
      <rPr>
        <vertAlign val="superscript"/>
        <sz val="11"/>
        <rFont val="Lucinda grande"/>
      </rPr>
      <t>3</t>
    </r>
    <r>
      <rPr>
        <sz val="11"/>
        <rFont val="Lucinda grande"/>
      </rPr>
      <t>/ano</t>
    </r>
    <r>
      <rPr>
        <sz val="11"/>
        <rFont val="Calibri"/>
        <family val="2"/>
      </rPr>
      <t>∙</t>
    </r>
    <r>
      <rPr>
        <sz val="11"/>
        <rFont val="Lucinda grande"/>
      </rPr>
      <t>100m</t>
    </r>
  </si>
  <si>
    <t>Fator de uniformização</t>
  </si>
  <si>
    <t>Energia dissipada no bombeamento</t>
  </si>
  <si>
    <t>Eficiência do bombeamento</t>
  </si>
  <si>
    <t>Energia total fornecida para bombeamento</t>
  </si>
  <si>
    <t>Energia de pressão fornecida</t>
  </si>
  <si>
    <t>Energia de pressão a montante</t>
  </si>
  <si>
    <t>Energia potencial associada à cota da EE (apenas para EE de entrada)**</t>
  </si>
  <si>
    <t>Energia elétrica anual consumida (fatura energética)</t>
  </si>
  <si>
    <t>%</t>
  </si>
  <si>
    <t>Rendimento da bomba</t>
  </si>
  <si>
    <t>Altura de elevação</t>
  </si>
  <si>
    <t>Diferença entre a cota do nível de aspiração e a cota do eixo da bomba (se EE associada a reservatório) ou 
altura piezométrica a montante da bomba (se EE sobrepressora)</t>
  </si>
  <si>
    <t>Cota do eixo das bombas</t>
  </si>
  <si>
    <t>Tipo de EE</t>
  </si>
  <si>
    <t>Localização da EE no sistema</t>
  </si>
  <si>
    <t>Designação do conjunto de grupos*</t>
  </si>
  <si>
    <t>Designação da EE*</t>
  </si>
  <si>
    <t>Estações elevatórias</t>
  </si>
  <si>
    <t>VOLUME TOTAL FORNECIDO POR BOMBEAMENTO</t>
  </si>
  <si>
    <r>
      <t>kWh/m</t>
    </r>
    <r>
      <rPr>
        <b/>
        <vertAlign val="superscript"/>
        <sz val="11"/>
        <color theme="0"/>
        <rFont val="Lucinda grande"/>
      </rPr>
      <t>3</t>
    </r>
    <r>
      <rPr>
        <b/>
        <sz val="11"/>
        <color theme="0"/>
        <rFont val="Lucinda grande"/>
      </rPr>
      <t>/100 m</t>
    </r>
  </si>
  <si>
    <t>CONSUMO DE ENERGIA NORMALIZADO</t>
  </si>
  <si>
    <t>CÁLCULO DA ENERGIA DISSIPADA NO BOMBEAMENTO</t>
  </si>
  <si>
    <t>CÁLCULO DA ENERGIA FORNECIDA POR BOMBEAMENTO</t>
  </si>
  <si>
    <t>Volume fornecido ao sistema</t>
  </si>
  <si>
    <t>Energia fornecida ao sistema</t>
  </si>
  <si>
    <t>Energia associada às perdas</t>
  </si>
  <si>
    <t>Primeira aproximação</t>
  </si>
  <si>
    <t>Rácio consumo autorizado/água entrada</t>
  </si>
  <si>
    <t>Energia dissipada no bombeamento associada ao consumo autorizado</t>
  </si>
  <si>
    <t>Energia dissipada no bombeamento associada às perdas de água</t>
  </si>
  <si>
    <t>Cálculo da energia dissipada associada ao consumo autorizado</t>
  </si>
  <si>
    <t>Cálculo da energia dissipada associada às perdas de água</t>
  </si>
  <si>
    <t>reservatorio</t>
  </si>
  <si>
    <t>RNF</t>
  </si>
  <si>
    <t>EE à entrada</t>
  </si>
  <si>
    <t>00:00:00</t>
  </si>
  <si>
    <t>Simplificado</t>
  </si>
  <si>
    <t>Rigoroso</t>
  </si>
  <si>
    <t>erro</t>
  </si>
  <si>
    <t>Cálculos auxiliares</t>
  </si>
  <si>
    <t>Bomba 1</t>
  </si>
  <si>
    <t>Altura</t>
  </si>
  <si>
    <t>Energia</t>
  </si>
  <si>
    <t>Node head</t>
  </si>
  <si>
    <t>Link flows</t>
  </si>
  <si>
    <t>Ficheiro "Complete data in excel"</t>
  </si>
  <si>
    <t>ID</t>
  </si>
  <si>
    <t>Elev</t>
  </si>
  <si>
    <t>Junctions</t>
  </si>
  <si>
    <t>Nome da folha:</t>
  </si>
  <si>
    <t>Ficheiro Epanet INP
"Baseform EpaNet Excel"</t>
  </si>
  <si>
    <t>Cota ref</t>
  </si>
  <si>
    <t>Elevation</t>
  </si>
  <si>
    <t>Pmin</t>
  </si>
  <si>
    <t>SOMA</t>
  </si>
  <si>
    <t>EE intermédia</t>
  </si>
  <si>
    <t>sobrepressora</t>
  </si>
  <si>
    <t>furo de captação</t>
  </si>
  <si>
    <t>soleira do reservatorio</t>
  </si>
  <si>
    <t>Não se consideram perdas</t>
  </si>
  <si>
    <t>Conversão para uma hora (substituir 0.25 por 1) e conversão para 6 meses (365/2)</t>
  </si>
  <si>
    <t>Multiplicado pela percentagem da componente respectiva (pressurizada ou gravitica)</t>
  </si>
  <si>
    <t xml:space="preserve">     </t>
  </si>
  <si>
    <t>Retirado do EPANET em m3/h multiplicada pela componente associada à zona funcional</t>
  </si>
  <si>
    <t>Volume para 6 meses</t>
  </si>
  <si>
    <r>
      <t xml:space="preserve">Volume </t>
    </r>
    <r>
      <rPr>
        <b/>
        <sz val="11"/>
        <color rgb="FFFF0000"/>
        <rFont val="Lucinda grande"/>
      </rPr>
      <t>semestral</t>
    </r>
    <r>
      <rPr>
        <b/>
        <sz val="11"/>
        <rFont val="Lucinda grande"/>
      </rPr>
      <t xml:space="preserve"> abastecido</t>
    </r>
  </si>
  <si>
    <r>
      <t xml:space="preserve">Volume </t>
    </r>
    <r>
      <rPr>
        <b/>
        <sz val="11"/>
        <color rgb="FFFF0000"/>
        <rFont val="Lucinda grande"/>
      </rPr>
      <t>semestral</t>
    </r>
    <r>
      <rPr>
        <b/>
        <sz val="11"/>
        <rFont val="Lucinda grande"/>
      </rPr>
      <t xml:space="preserve"> bombeado</t>
    </r>
  </si>
  <si>
    <t>cota média + Pmin</t>
  </si>
  <si>
    <r>
      <t xml:space="preserve">Volume </t>
    </r>
    <r>
      <rPr>
        <sz val="11"/>
        <color rgb="FFFF0000"/>
        <rFont val="Lucinda grande"/>
      </rPr>
      <t>semestral</t>
    </r>
    <r>
      <rPr>
        <sz val="11"/>
        <color theme="1"/>
        <rFont val="Lucinda grande"/>
      </rPr>
      <t xml:space="preserve"> consumido</t>
    </r>
  </si>
  <si>
    <t>000000006</t>
  </si>
  <si>
    <t>000000013</t>
  </si>
  <si>
    <t>000000014</t>
  </si>
  <si>
    <t>000000022</t>
  </si>
  <si>
    <t>000000025</t>
  </si>
  <si>
    <t>000000026</t>
  </si>
  <si>
    <t>000000027</t>
  </si>
  <si>
    <t>000000034</t>
  </si>
  <si>
    <t>000000037</t>
  </si>
  <si>
    <t>000000038</t>
  </si>
  <si>
    <t>000000042</t>
  </si>
  <si>
    <t>000000044</t>
  </si>
  <si>
    <t>000000046</t>
  </si>
  <si>
    <t>000000048</t>
  </si>
  <si>
    <t>000000108</t>
  </si>
  <si>
    <t>000001001</t>
  </si>
  <si>
    <t>000001002</t>
  </si>
  <si>
    <t>000001003</t>
  </si>
  <si>
    <t>000001004</t>
  </si>
  <si>
    <t>000001005</t>
  </si>
  <si>
    <t>000001006</t>
  </si>
  <si>
    <t>000001007</t>
  </si>
  <si>
    <t>000001008</t>
  </si>
  <si>
    <t>000001009</t>
  </si>
  <si>
    <t>000001010</t>
  </si>
  <si>
    <t>000001011</t>
  </si>
  <si>
    <t>000001012</t>
  </si>
  <si>
    <t>000001014</t>
  </si>
  <si>
    <t>000001016</t>
  </si>
  <si>
    <t>000001018</t>
  </si>
  <si>
    <t>000001019</t>
  </si>
  <si>
    <t>000001020</t>
  </si>
  <si>
    <t>000001024</t>
  </si>
  <si>
    <t>000001026</t>
  </si>
  <si>
    <t>000001028</t>
  </si>
  <si>
    <t>000001030</t>
  </si>
  <si>
    <t>000001031</t>
  </si>
  <si>
    <t>000001032</t>
  </si>
  <si>
    <t>000001033</t>
  </si>
  <si>
    <t>000001034</t>
  </si>
  <si>
    <t>000001035</t>
  </si>
  <si>
    <t>000001036</t>
  </si>
  <si>
    <t>000001037</t>
  </si>
  <si>
    <t>000001038</t>
  </si>
  <si>
    <t>000001039</t>
  </si>
  <si>
    <t>000001040</t>
  </si>
  <si>
    <t>000001041</t>
  </si>
  <si>
    <t>000001043</t>
  </si>
  <si>
    <t>000001044</t>
  </si>
  <si>
    <t>000001045</t>
  </si>
  <si>
    <t>000001046</t>
  </si>
  <si>
    <t>000001047</t>
  </si>
  <si>
    <t>000001048</t>
  </si>
  <si>
    <t>000001049</t>
  </si>
  <si>
    <t>000001050</t>
  </si>
  <si>
    <t>000001052</t>
  </si>
  <si>
    <t>000001054</t>
  </si>
  <si>
    <t>000001055</t>
  </si>
  <si>
    <t>000001056</t>
  </si>
  <si>
    <t>000001101</t>
  </si>
  <si>
    <t>000001102</t>
  </si>
  <si>
    <t>000001103</t>
  </si>
  <si>
    <t>000001104</t>
  </si>
  <si>
    <t>000001105</t>
  </si>
  <si>
    <t>000001106</t>
  </si>
  <si>
    <t>000001108</t>
  </si>
  <si>
    <t>000001110</t>
  </si>
  <si>
    <t>000001111</t>
  </si>
  <si>
    <t>000001112</t>
  </si>
  <si>
    <t>000001113</t>
  </si>
  <si>
    <t>000001114</t>
  </si>
  <si>
    <t>000001115</t>
  </si>
  <si>
    <t>000001116</t>
  </si>
  <si>
    <t>000001117</t>
  </si>
  <si>
    <t>000001118</t>
  </si>
  <si>
    <t>000001120</t>
  </si>
  <si>
    <t>000001121</t>
  </si>
  <si>
    <t>000001122</t>
  </si>
  <si>
    <t>000001128</t>
  </si>
  <si>
    <t>000001129</t>
  </si>
  <si>
    <t>000001130</t>
  </si>
  <si>
    <t>000001131</t>
  </si>
  <si>
    <t>000001132</t>
  </si>
  <si>
    <t>000001133</t>
  </si>
  <si>
    <t>000001134</t>
  </si>
  <si>
    <t>000001136</t>
  </si>
  <si>
    <t>000001137</t>
  </si>
  <si>
    <t>000001138</t>
  </si>
  <si>
    <t>000001139</t>
  </si>
  <si>
    <t>000001140</t>
  </si>
  <si>
    <t>000001141</t>
  </si>
  <si>
    <t>000001142</t>
  </si>
  <si>
    <t>000001143</t>
  </si>
  <si>
    <t>000001144</t>
  </si>
  <si>
    <t>000001145</t>
  </si>
  <si>
    <t>000001146</t>
  </si>
  <si>
    <t>000001147</t>
  </si>
  <si>
    <t>000001148</t>
  </si>
  <si>
    <t>000001149</t>
  </si>
  <si>
    <t>000001150</t>
  </si>
  <si>
    <t>000001151</t>
  </si>
  <si>
    <t>000001153</t>
  </si>
  <si>
    <t>000001154</t>
  </si>
  <si>
    <t>000001201</t>
  </si>
  <si>
    <t>000001202</t>
  </si>
  <si>
    <t>000001205</t>
  </si>
  <si>
    <t>000001206</t>
  </si>
  <si>
    <t>000001207</t>
  </si>
  <si>
    <t>000001208</t>
  </si>
  <si>
    <t>000001209</t>
  </si>
  <si>
    <t>000001210</t>
  </si>
  <si>
    <t>000001211</t>
  </si>
  <si>
    <t>000001212</t>
  </si>
  <si>
    <t>000001213</t>
  </si>
  <si>
    <t>000001214</t>
  </si>
  <si>
    <t>000001215</t>
  </si>
  <si>
    <t>000001216</t>
  </si>
  <si>
    <t>000001217</t>
  </si>
  <si>
    <t>000001218</t>
  </si>
  <si>
    <t>000001219</t>
  </si>
  <si>
    <t>000001220</t>
  </si>
  <si>
    <t>000001221</t>
  </si>
  <si>
    <t>000001222</t>
  </si>
  <si>
    <t>000001223</t>
  </si>
  <si>
    <t>000001224</t>
  </si>
  <si>
    <t>000001225</t>
  </si>
  <si>
    <t>000001226</t>
  </si>
  <si>
    <t>000001227</t>
  </si>
  <si>
    <t>000001228</t>
  </si>
  <si>
    <t>000001301</t>
  </si>
  <si>
    <t>000001302</t>
  </si>
  <si>
    <t>000001303</t>
  </si>
  <si>
    <t>000001304</t>
  </si>
  <si>
    <t>000001305</t>
  </si>
  <si>
    <t>000001306</t>
  </si>
  <si>
    <t>000001307</t>
  </si>
  <si>
    <t>000001308</t>
  </si>
  <si>
    <t>000001309</t>
  </si>
  <si>
    <t>000001310</t>
  </si>
  <si>
    <t>000001311</t>
  </si>
  <si>
    <t>000001312</t>
  </si>
  <si>
    <t>000001313</t>
  </si>
  <si>
    <t>000001314</t>
  </si>
  <si>
    <t>000001316</t>
  </si>
  <si>
    <t>000001317</t>
  </si>
  <si>
    <t>000001318</t>
  </si>
  <si>
    <t>000001319</t>
  </si>
  <si>
    <t>000001320</t>
  </si>
  <si>
    <t>000001401</t>
  </si>
  <si>
    <t>000001402</t>
  </si>
  <si>
    <t>000001403</t>
  </si>
  <si>
    <t>000001404</t>
  </si>
  <si>
    <t>000001405</t>
  </si>
  <si>
    <t>000001406</t>
  </si>
  <si>
    <t>000001407</t>
  </si>
  <si>
    <t>000001408</t>
  </si>
  <si>
    <t>000001409</t>
  </si>
  <si>
    <t>000001410</t>
  </si>
  <si>
    <t>000001412</t>
  </si>
  <si>
    <t>000001413</t>
  </si>
  <si>
    <t>000001414</t>
  </si>
  <si>
    <t>000001415</t>
  </si>
  <si>
    <t>000001416</t>
  </si>
  <si>
    <t>000001417</t>
  </si>
  <si>
    <t>000001418</t>
  </si>
  <si>
    <t>000001419</t>
  </si>
  <si>
    <t>000001420</t>
  </si>
  <si>
    <t>000001422</t>
  </si>
  <si>
    <t>000001423</t>
  </si>
  <si>
    <t>000001425</t>
  </si>
  <si>
    <t>000001426</t>
  </si>
  <si>
    <t>000001427</t>
  </si>
  <si>
    <t>000001429</t>
  </si>
  <si>
    <t>000001430</t>
  </si>
  <si>
    <t>000001432</t>
  </si>
  <si>
    <t>000001433</t>
  </si>
  <si>
    <t>000001435</t>
  </si>
  <si>
    <t>000001436</t>
  </si>
  <si>
    <t>000001437</t>
  </si>
  <si>
    <t>000001438</t>
  </si>
  <si>
    <t>000001439</t>
  </si>
  <si>
    <t>000001440</t>
  </si>
  <si>
    <t>000001441</t>
  </si>
  <si>
    <t>000001442</t>
  </si>
  <si>
    <t>000001444</t>
  </si>
  <si>
    <t>000001445</t>
  </si>
  <si>
    <t>000001446</t>
  </si>
  <si>
    <t>000001447</t>
  </si>
  <si>
    <t>000001448</t>
  </si>
  <si>
    <t>000001450</t>
  </si>
  <si>
    <t>000001501</t>
  </si>
  <si>
    <t>000001502</t>
  </si>
  <si>
    <t>000001503</t>
  </si>
  <si>
    <t>000001505</t>
  </si>
  <si>
    <t>000001506</t>
  </si>
  <si>
    <t>000001507</t>
  </si>
  <si>
    <t>000001508</t>
  </si>
  <si>
    <t>000001509</t>
  </si>
  <si>
    <t>000001510</t>
  </si>
  <si>
    <t>000001511</t>
  </si>
  <si>
    <t>000001512</t>
  </si>
  <si>
    <t>000001513</t>
  </si>
  <si>
    <t>000001514</t>
  </si>
  <si>
    <t>000001515</t>
  </si>
  <si>
    <t>000001516</t>
  </si>
  <si>
    <t>000001517</t>
  </si>
  <si>
    <t>000001518</t>
  </si>
  <si>
    <t>000001519</t>
  </si>
  <si>
    <t>000001520</t>
  </si>
  <si>
    <t>000001521</t>
  </si>
  <si>
    <t>000001522</t>
  </si>
  <si>
    <t>000001523</t>
  </si>
  <si>
    <t>000001524</t>
  </si>
  <si>
    <t>000001525</t>
  </si>
  <si>
    <t>000001526</t>
  </si>
  <si>
    <t>000001527</t>
  </si>
  <si>
    <t>000001529</t>
  </si>
  <si>
    <t>000001530</t>
  </si>
  <si>
    <t>000001531</t>
  </si>
  <si>
    <t>000001532</t>
  </si>
  <si>
    <t>000001533</t>
  </si>
  <si>
    <t>000001534</t>
  </si>
  <si>
    <t>000001536</t>
  </si>
  <si>
    <t>000001538</t>
  </si>
  <si>
    <t>000001539</t>
  </si>
  <si>
    <t>000001540</t>
  </si>
  <si>
    <t>000001541</t>
  </si>
  <si>
    <t>000001542</t>
  </si>
  <si>
    <t>000001543</t>
  </si>
  <si>
    <t>000001544</t>
  </si>
  <si>
    <t>000001545</t>
  </si>
  <si>
    <t>000001546</t>
  </si>
  <si>
    <t>000001547</t>
  </si>
  <si>
    <t>000001548</t>
  </si>
  <si>
    <t>000001549</t>
  </si>
  <si>
    <t>000001550</t>
  </si>
  <si>
    <t>000001601</t>
  </si>
  <si>
    <t>000001602</t>
  </si>
  <si>
    <t>000001603</t>
  </si>
  <si>
    <t>000001604</t>
  </si>
  <si>
    <t>000001605</t>
  </si>
  <si>
    <t>000001606</t>
  </si>
  <si>
    <t>000001607</t>
  </si>
  <si>
    <t>000001608</t>
  </si>
  <si>
    <t>000001609</t>
  </si>
  <si>
    <t>000001610</t>
  </si>
  <si>
    <t>000001611</t>
  </si>
  <si>
    <t>000001707</t>
  </si>
  <si>
    <t>000001708</t>
  </si>
  <si>
    <t>000001710</t>
  </si>
  <si>
    <t>000001711</t>
  </si>
  <si>
    <t>000001712</t>
  </si>
  <si>
    <t>000001714</t>
  </si>
  <si>
    <t>000001801</t>
  </si>
  <si>
    <t>000001802</t>
  </si>
  <si>
    <t>000001803</t>
  </si>
  <si>
    <t>000001804</t>
  </si>
  <si>
    <t>000001904</t>
  </si>
  <si>
    <t>000001906</t>
  </si>
  <si>
    <t>000002001</t>
  </si>
  <si>
    <t>000002003</t>
  </si>
  <si>
    <t>000002004</t>
  </si>
  <si>
    <t>000002005</t>
  </si>
  <si>
    <t>000002006</t>
  </si>
  <si>
    <t>000002007</t>
  </si>
  <si>
    <t>000002008</t>
  </si>
  <si>
    <t>000002009</t>
  </si>
  <si>
    <t>000002010</t>
  </si>
  <si>
    <t>000002011</t>
  </si>
  <si>
    <t>000002012</t>
  </si>
  <si>
    <t>000002014</t>
  </si>
  <si>
    <t>000002015</t>
  </si>
  <si>
    <t>000002017</t>
  </si>
  <si>
    <t>000002018</t>
  </si>
  <si>
    <t>000002019</t>
  </si>
  <si>
    <t>000002020</t>
  </si>
  <si>
    <t>000002021</t>
  </si>
  <si>
    <t>000002024</t>
  </si>
  <si>
    <t>000002027</t>
  </si>
  <si>
    <t>000002028</t>
  </si>
  <si>
    <t>000002030</t>
  </si>
  <si>
    <t>000002031</t>
  </si>
  <si>
    <t>000002032</t>
  </si>
  <si>
    <t>000002033</t>
  </si>
  <si>
    <t>000002034</t>
  </si>
  <si>
    <t>000002035</t>
  </si>
  <si>
    <t>000002036</t>
  </si>
  <si>
    <t>000002037</t>
  </si>
  <si>
    <t>000002038</t>
  </si>
  <si>
    <t>000002039</t>
  </si>
  <si>
    <t>000002040</t>
  </si>
  <si>
    <t>000002041</t>
  </si>
  <si>
    <t>000002042</t>
  </si>
  <si>
    <t>000002043</t>
  </si>
  <si>
    <t>000002044</t>
  </si>
  <si>
    <t>000002046</t>
  </si>
  <si>
    <t>000002047</t>
  </si>
  <si>
    <t>000002048</t>
  </si>
  <si>
    <t>000002049</t>
  </si>
  <si>
    <t>000002050</t>
  </si>
  <si>
    <t>000002051</t>
  </si>
  <si>
    <t>000002052</t>
  </si>
  <si>
    <t>000002053</t>
  </si>
  <si>
    <t>000002054</t>
  </si>
  <si>
    <t>000002055</t>
  </si>
  <si>
    <t>000002056</t>
  </si>
  <si>
    <t>000002057</t>
  </si>
  <si>
    <t>000002059</t>
  </si>
  <si>
    <t>000002062</t>
  </si>
  <si>
    <t>000002063</t>
  </si>
  <si>
    <t>000002064</t>
  </si>
  <si>
    <t>000002065</t>
  </si>
  <si>
    <t>000002066</t>
  </si>
  <si>
    <t>000002076</t>
  </si>
  <si>
    <t>000002077</t>
  </si>
  <si>
    <t>000002080</t>
  </si>
  <si>
    <t>000002081</t>
  </si>
  <si>
    <t>000002082</t>
  </si>
  <si>
    <t>000002083</t>
  </si>
  <si>
    <t>000002084</t>
  </si>
  <si>
    <t>000002086</t>
  </si>
  <si>
    <t>000002088</t>
  </si>
  <si>
    <t>000002089</t>
  </si>
  <si>
    <t>000002090</t>
  </si>
  <si>
    <t>000002091</t>
  </si>
  <si>
    <t>000002093</t>
  </si>
  <si>
    <t>000002094</t>
  </si>
  <si>
    <t>000002095</t>
  </si>
  <si>
    <t>000002097</t>
  </si>
  <si>
    <t>000002099</t>
  </si>
  <si>
    <t>000002100</t>
  </si>
  <si>
    <t>000002102</t>
  </si>
  <si>
    <t>000002103</t>
  </si>
  <si>
    <t>000002104</t>
  </si>
  <si>
    <t>000002105</t>
  </si>
  <si>
    <t>000002106</t>
  </si>
  <si>
    <t>000002108</t>
  </si>
  <si>
    <t>000002109</t>
  </si>
  <si>
    <t>000002110</t>
  </si>
  <si>
    <t>000002111</t>
  </si>
  <si>
    <t>000002112</t>
  </si>
  <si>
    <t>000002113</t>
  </si>
  <si>
    <t>000002114</t>
  </si>
  <si>
    <t>000002115</t>
  </si>
  <si>
    <t>000002116</t>
  </si>
  <si>
    <t>000002117</t>
  </si>
  <si>
    <t>000002118</t>
  </si>
  <si>
    <t>000002119</t>
  </si>
  <si>
    <t>000002121</t>
  </si>
  <si>
    <t>000002122</t>
  </si>
  <si>
    <t>000002123</t>
  </si>
  <si>
    <t>000002124</t>
  </si>
  <si>
    <t>000002125</t>
  </si>
  <si>
    <t>000002126</t>
  </si>
  <si>
    <t>000002127</t>
  </si>
  <si>
    <t>000002128</t>
  </si>
  <si>
    <t>000002129</t>
  </si>
  <si>
    <t>000002131</t>
  </si>
  <si>
    <t>000002134</t>
  </si>
  <si>
    <t>000002135</t>
  </si>
  <si>
    <t>000002136</t>
  </si>
  <si>
    <t>000002137</t>
  </si>
  <si>
    <t>000002138</t>
  </si>
  <si>
    <t>000002140</t>
  </si>
  <si>
    <t>000002141</t>
  </si>
  <si>
    <t>000002142</t>
  </si>
  <si>
    <t>000002143</t>
  </si>
  <si>
    <t>000002145</t>
  </si>
  <si>
    <t>000002146</t>
  </si>
  <si>
    <t>000002147</t>
  </si>
  <si>
    <t>000002148</t>
  </si>
  <si>
    <t>000002201</t>
  </si>
  <si>
    <t>000002202</t>
  </si>
  <si>
    <t>000002203</t>
  </si>
  <si>
    <t>000002204</t>
  </si>
  <si>
    <t>000002205</t>
  </si>
  <si>
    <t>000002206</t>
  </si>
  <si>
    <t>000002207</t>
  </si>
  <si>
    <t>000002208</t>
  </si>
  <si>
    <t>000002209</t>
  </si>
  <si>
    <t>000002210</t>
  </si>
  <si>
    <t>000002211</t>
  </si>
  <si>
    <t>000002212</t>
  </si>
  <si>
    <t>000002213</t>
  </si>
  <si>
    <t>000002214</t>
  </si>
  <si>
    <t>000002215</t>
  </si>
  <si>
    <t>000002217</t>
  </si>
  <si>
    <t>000002301</t>
  </si>
  <si>
    <t>000002302</t>
  </si>
  <si>
    <t>000002304</t>
  </si>
  <si>
    <t>000002305</t>
  </si>
  <si>
    <t>000002306</t>
  </si>
  <si>
    <t>000002307</t>
  </si>
  <si>
    <t>000002401</t>
  </si>
  <si>
    <t>000002402</t>
  </si>
  <si>
    <t>000002501</t>
  </si>
  <si>
    <t>000002502</t>
  </si>
  <si>
    <t>000002504</t>
  </si>
  <si>
    <t>000002505</t>
  </si>
  <si>
    <t>000002506</t>
  </si>
  <si>
    <t>000002507</t>
  </si>
  <si>
    <t>000002508</t>
  </si>
  <si>
    <t>000002509</t>
  </si>
  <si>
    <t>000002510</t>
  </si>
  <si>
    <t>000002511</t>
  </si>
  <si>
    <t>000002512</t>
  </si>
  <si>
    <t>000002513</t>
  </si>
  <si>
    <t>000002516</t>
  </si>
  <si>
    <t>000002517</t>
  </si>
  <si>
    <t>000002518</t>
  </si>
  <si>
    <t>000002519</t>
  </si>
  <si>
    <t>000002520</t>
  </si>
  <si>
    <t>000002521</t>
  </si>
  <si>
    <t>000002522</t>
  </si>
  <si>
    <t>000002523</t>
  </si>
  <si>
    <t>000002524</t>
  </si>
  <si>
    <t>000002525</t>
  </si>
  <si>
    <t>000002526</t>
  </si>
  <si>
    <t>000002527</t>
  </si>
  <si>
    <t>000002528</t>
  </si>
  <si>
    <t>000002529</t>
  </si>
  <si>
    <t>000002530</t>
  </si>
  <si>
    <t>000002532</t>
  </si>
  <si>
    <t>000002533</t>
  </si>
  <si>
    <t>000002534</t>
  </si>
  <si>
    <t>000002535</t>
  </si>
  <si>
    <t>000002536</t>
  </si>
  <si>
    <t>000002537</t>
  </si>
  <si>
    <t>000002538</t>
  </si>
  <si>
    <t>000002601</t>
  </si>
  <si>
    <t>000002602</t>
  </si>
  <si>
    <t>000002603</t>
  </si>
  <si>
    <t>000002604</t>
  </si>
  <si>
    <t>000002605</t>
  </si>
  <si>
    <t>000002606</t>
  </si>
  <si>
    <t>000002607</t>
  </si>
  <si>
    <t>000002608</t>
  </si>
  <si>
    <t>000002609</t>
  </si>
  <si>
    <t>000002610</t>
  </si>
  <si>
    <t>000002611</t>
  </si>
  <si>
    <t>000002612</t>
  </si>
  <si>
    <t>000002613</t>
  </si>
  <si>
    <t>000002614</t>
  </si>
  <si>
    <t>000002615</t>
  </si>
  <si>
    <t>000002616</t>
  </si>
  <si>
    <t>000002617</t>
  </si>
  <si>
    <t>000002618</t>
  </si>
  <si>
    <t>000002619</t>
  </si>
  <si>
    <t>000002620</t>
  </si>
  <si>
    <t>000002621</t>
  </si>
  <si>
    <t>000002622</t>
  </si>
  <si>
    <t>000002623</t>
  </si>
  <si>
    <t>000002625</t>
  </si>
  <si>
    <t>000002626</t>
  </si>
  <si>
    <t>000002627</t>
  </si>
  <si>
    <t>000002628</t>
  </si>
  <si>
    <t>000002629</t>
  </si>
  <si>
    <t>000002630</t>
  </si>
  <si>
    <t>000002631</t>
  </si>
  <si>
    <t>000002632</t>
  </si>
  <si>
    <t>000002633</t>
  </si>
  <si>
    <t>000002634</t>
  </si>
  <si>
    <t>000002635</t>
  </si>
  <si>
    <t>000002636</t>
  </si>
  <si>
    <t>000002638</t>
  </si>
  <si>
    <t>000002639</t>
  </si>
  <si>
    <t>000002641</t>
  </si>
  <si>
    <t>000002642</t>
  </si>
  <si>
    <t>000002643</t>
  </si>
  <si>
    <t>000002645</t>
  </si>
  <si>
    <t>000002701</t>
  </si>
  <si>
    <t>000002702</t>
  </si>
  <si>
    <t>000002703</t>
  </si>
  <si>
    <t>000002704</t>
  </si>
  <si>
    <t>000002705</t>
  </si>
  <si>
    <t>000002707</t>
  </si>
  <si>
    <t>000002709</t>
  </si>
  <si>
    <t>000002711</t>
  </si>
  <si>
    <t>000002712</t>
  </si>
  <si>
    <t>000002713</t>
  </si>
  <si>
    <t>000002714</t>
  </si>
  <si>
    <t>000002716</t>
  </si>
  <si>
    <t>000002717</t>
  </si>
  <si>
    <t>000002719</t>
  </si>
  <si>
    <t>000002721</t>
  </si>
  <si>
    <t>000002723</t>
  </si>
  <si>
    <t>000002724</t>
  </si>
  <si>
    <t>000002725</t>
  </si>
  <si>
    <t>000002726</t>
  </si>
  <si>
    <t>000002727</t>
  </si>
  <si>
    <t>000002728</t>
  </si>
  <si>
    <t>000002729</t>
  </si>
  <si>
    <t>000002730</t>
  </si>
  <si>
    <t>000002731</t>
  </si>
  <si>
    <t>000002732</t>
  </si>
  <si>
    <t>000002801</t>
  </si>
  <si>
    <t>000002802</t>
  </si>
  <si>
    <t>000002803</t>
  </si>
  <si>
    <t>000002804</t>
  </si>
  <si>
    <t>000002805</t>
  </si>
  <si>
    <t>000002806</t>
  </si>
  <si>
    <t>000002807</t>
  </si>
  <si>
    <t>000002808</t>
  </si>
  <si>
    <t>000002809</t>
  </si>
  <si>
    <t>000002810</t>
  </si>
  <si>
    <t>000002811</t>
  </si>
  <si>
    <t>000002812</t>
  </si>
  <si>
    <t>000002813</t>
  </si>
  <si>
    <t>000002814</t>
  </si>
  <si>
    <t>000003014</t>
  </si>
  <si>
    <t>000003021</t>
  </si>
  <si>
    <t>000003023</t>
  </si>
  <si>
    <t>000004003</t>
  </si>
  <si>
    <t>000004005</t>
  </si>
  <si>
    <t>000004007</t>
  </si>
  <si>
    <t>000004009</t>
  </si>
  <si>
    <t>000004011</t>
  </si>
  <si>
    <t>000004013</t>
  </si>
  <si>
    <t>000004015</t>
  </si>
  <si>
    <t>000004017</t>
  </si>
  <si>
    <t>000004019</t>
  </si>
  <si>
    <t>000004021</t>
  </si>
  <si>
    <t>000004023</t>
  </si>
  <si>
    <t>000004025</t>
  </si>
  <si>
    <t>000004026</t>
  </si>
  <si>
    <t>000004028</t>
  </si>
  <si>
    <t>000004029</t>
  </si>
  <si>
    <t>000004031</t>
  </si>
  <si>
    <t>000004032</t>
  </si>
  <si>
    <t>000004034</t>
  </si>
  <si>
    <t>000004035</t>
  </si>
  <si>
    <t>000004037</t>
  </si>
  <si>
    <t>000004038</t>
  </si>
  <si>
    <t>000004040</t>
  </si>
  <si>
    <t>000004042</t>
  </si>
  <si>
    <t>000004044</t>
  </si>
  <si>
    <t>000004046</t>
  </si>
  <si>
    <t>000004048</t>
  </si>
  <si>
    <t>000004050</t>
  </si>
  <si>
    <t>000004052</t>
  </si>
  <si>
    <t>000004054</t>
  </si>
  <si>
    <t>000005007</t>
  </si>
  <si>
    <t>000005032</t>
  </si>
  <si>
    <t>000005033</t>
  </si>
  <si>
    <t>000005034</t>
  </si>
  <si>
    <t>000005101</t>
  </si>
  <si>
    <t>000005102</t>
  </si>
  <si>
    <t>000005104</t>
  </si>
  <si>
    <t>000005105</t>
  </si>
  <si>
    <t>000005107</t>
  </si>
  <si>
    <t>000005108</t>
  </si>
  <si>
    <t>000005109</t>
  </si>
  <si>
    <t>000005201</t>
  </si>
  <si>
    <t>000005202</t>
  </si>
  <si>
    <t>000005203</t>
  </si>
  <si>
    <t>000005204</t>
  </si>
  <si>
    <t>000005205</t>
  </si>
  <si>
    <t>000005301</t>
  </si>
  <si>
    <t>000005302</t>
  </si>
  <si>
    <t>000005303</t>
  </si>
  <si>
    <t>000005304</t>
  </si>
  <si>
    <t>000005305</t>
  </si>
  <si>
    <t>000005306</t>
  </si>
  <si>
    <t>000005307</t>
  </si>
  <si>
    <t>000005308</t>
  </si>
  <si>
    <t>000005401</t>
  </si>
  <si>
    <t>000005402</t>
  </si>
  <si>
    <t>000005403</t>
  </si>
  <si>
    <t>000005404</t>
  </si>
  <si>
    <t>000005405</t>
  </si>
  <si>
    <t>000005406</t>
  </si>
  <si>
    <t>000005407</t>
  </si>
  <si>
    <t>000005408</t>
  </si>
  <si>
    <t>000005409</t>
  </si>
  <si>
    <t>000005410</t>
  </si>
  <si>
    <t>000005411</t>
  </si>
  <si>
    <t>000005412</t>
  </si>
  <si>
    <t>000005413</t>
  </si>
  <si>
    <t>000005414</t>
  </si>
  <si>
    <t>000005415</t>
  </si>
  <si>
    <t>000005417</t>
  </si>
  <si>
    <t>000005418</t>
  </si>
  <si>
    <t>000005419</t>
  </si>
  <si>
    <t>000005420</t>
  </si>
  <si>
    <t>000005421</t>
  </si>
  <si>
    <t>000005422</t>
  </si>
  <si>
    <t>000005423</t>
  </si>
  <si>
    <t>000005424</t>
  </si>
  <si>
    <t>000005425</t>
  </si>
  <si>
    <t>000005427</t>
  </si>
  <si>
    <t>000005428</t>
  </si>
  <si>
    <t>000005429</t>
  </si>
  <si>
    <t>000005430</t>
  </si>
  <si>
    <t>000005431</t>
  </si>
  <si>
    <t>000005432</t>
  </si>
  <si>
    <t>000005433</t>
  </si>
  <si>
    <t>000005434</t>
  </si>
  <si>
    <t>000005435</t>
  </si>
  <si>
    <t>000005436</t>
  </si>
  <si>
    <t>000005437</t>
  </si>
  <si>
    <t>000005438</t>
  </si>
  <si>
    <t>000005439</t>
  </si>
  <si>
    <t>000005440</t>
  </si>
  <si>
    <t>000005442</t>
  </si>
  <si>
    <t>000005443</t>
  </si>
  <si>
    <t>000005444</t>
  </si>
  <si>
    <t>000005445</t>
  </si>
  <si>
    <t>000005446</t>
  </si>
  <si>
    <t>000005447</t>
  </si>
  <si>
    <t>000005448</t>
  </si>
  <si>
    <t>000005449</t>
  </si>
  <si>
    <t>000005450</t>
  </si>
  <si>
    <t>000005451</t>
  </si>
  <si>
    <t>000005452</t>
  </si>
  <si>
    <t>000005453</t>
  </si>
  <si>
    <t>000005454</t>
  </si>
  <si>
    <t>000005456</t>
  </si>
  <si>
    <t>000005457</t>
  </si>
  <si>
    <t>000005458</t>
  </si>
  <si>
    <t>000005459</t>
  </si>
  <si>
    <t>000005460</t>
  </si>
  <si>
    <t>000005463</t>
  </si>
  <si>
    <t>000005464</t>
  </si>
  <si>
    <t>000005465</t>
  </si>
  <si>
    <t>000005466</t>
  </si>
  <si>
    <t>000005467</t>
  </si>
  <si>
    <t>000005468</t>
  </si>
  <si>
    <t>000005469</t>
  </si>
  <si>
    <t>000005470</t>
  </si>
  <si>
    <t>000005471</t>
  </si>
  <si>
    <t>000005472</t>
  </si>
  <si>
    <t>000005473</t>
  </si>
  <si>
    <t>000005474</t>
  </si>
  <si>
    <t>000005475</t>
  </si>
  <si>
    <t>000005476</t>
  </si>
  <si>
    <t>000005477</t>
  </si>
  <si>
    <t>000005478</t>
  </si>
  <si>
    <t>000005479</t>
  </si>
  <si>
    <t>000005480</t>
  </si>
  <si>
    <t>000005482</t>
  </si>
  <si>
    <t>000005483</t>
  </si>
  <si>
    <t>000005484</t>
  </si>
  <si>
    <t>000005485</t>
  </si>
  <si>
    <t>000005486</t>
  </si>
  <si>
    <t>000005487</t>
  </si>
  <si>
    <t>000005489</t>
  </si>
  <si>
    <t>000005490</t>
  </si>
  <si>
    <t>000005491</t>
  </si>
  <si>
    <t>000005492</t>
  </si>
  <si>
    <t>000005493</t>
  </si>
  <si>
    <t>000006003</t>
  </si>
  <si>
    <t>000006006</t>
  </si>
  <si>
    <t>000006009</t>
  </si>
  <si>
    <t>000006011</t>
  </si>
  <si>
    <t>000006014</t>
  </si>
  <si>
    <t>000006016</t>
  </si>
  <si>
    <t>000006017</t>
  </si>
  <si>
    <t>000006019</t>
  </si>
  <si>
    <t>000006021</t>
  </si>
  <si>
    <t>000006022</t>
  </si>
  <si>
    <t>000006023</t>
  </si>
  <si>
    <t>000006025</t>
  </si>
  <si>
    <t>000006026</t>
  </si>
  <si>
    <t>000006028</t>
  </si>
  <si>
    <t>000006029</t>
  </si>
  <si>
    <t>000006031</t>
  </si>
  <si>
    <t>000006033</t>
  </si>
  <si>
    <t>000006036</t>
  </si>
  <si>
    <t>000006039</t>
  </si>
  <si>
    <t>000006041</t>
  </si>
  <si>
    <t>000006043</t>
  </si>
  <si>
    <t>000006044</t>
  </si>
  <si>
    <t>000006046</t>
  </si>
  <si>
    <t>000006048</t>
  </si>
  <si>
    <t>000006050</t>
  </si>
  <si>
    <t>000006052</t>
  </si>
  <si>
    <t>000006055</t>
  </si>
  <si>
    <t>000006057</t>
  </si>
  <si>
    <t>000006060</t>
  </si>
  <si>
    <t>000006063</t>
  </si>
  <si>
    <t>000006065</t>
  </si>
  <si>
    <t>000006067</t>
  </si>
  <si>
    <t>000006070</t>
  </si>
  <si>
    <t>000006073</t>
  </si>
  <si>
    <t>000006075</t>
  </si>
  <si>
    <t>000006076</t>
  </si>
  <si>
    <t>000006077</t>
  </si>
  <si>
    <t>000006080</t>
  </si>
  <si>
    <t>000006083</t>
  </si>
  <si>
    <t>000006084</t>
  </si>
  <si>
    <t>000006085</t>
  </si>
  <si>
    <t>000006086</t>
  </si>
  <si>
    <t>000006087</t>
  </si>
  <si>
    <t>000006090</t>
  </si>
  <si>
    <t>000006093</t>
  </si>
  <si>
    <t>000006131</t>
  </si>
  <si>
    <t>000040000</t>
  </si>
  <si>
    <t>000040001</t>
  </si>
  <si>
    <t>000040004</t>
  </si>
  <si>
    <t>000040006</t>
  </si>
  <si>
    <t>000040007</t>
  </si>
  <si>
    <t>000040008</t>
  </si>
  <si>
    <t>000040010</t>
  </si>
  <si>
    <t>000040011</t>
  </si>
  <si>
    <t>000040012</t>
  </si>
  <si>
    <t>000040013</t>
  </si>
  <si>
    <t>000040021</t>
  </si>
  <si>
    <t>000040024</t>
  </si>
  <si>
    <t>000040025</t>
  </si>
  <si>
    <t>000040026</t>
  </si>
  <si>
    <t>000040029</t>
  </si>
  <si>
    <t>000040030</t>
  </si>
  <si>
    <t>000040032</t>
  </si>
  <si>
    <t>000040033</t>
  </si>
  <si>
    <t>000040034</t>
  </si>
  <si>
    <t>000040035</t>
  </si>
  <si>
    <t>000040038</t>
  </si>
  <si>
    <t>000040039</t>
  </si>
  <si>
    <t>000040040</t>
  </si>
  <si>
    <t>000040041</t>
  </si>
  <si>
    <t>000040045</t>
  </si>
  <si>
    <t>000040046</t>
  </si>
  <si>
    <t>000040047</t>
  </si>
  <si>
    <t>000040050</t>
  </si>
  <si>
    <t>000040051</t>
  </si>
  <si>
    <t>000040052</t>
  </si>
  <si>
    <t>000040054</t>
  </si>
  <si>
    <t>000040055</t>
  </si>
  <si>
    <t>000040089</t>
  </si>
  <si>
    <t>000040091</t>
  </si>
  <si>
    <t>000040093</t>
  </si>
  <si>
    <t>000040095</t>
  </si>
  <si>
    <t>000040128</t>
  </si>
  <si>
    <t>000040130</t>
  </si>
  <si>
    <t>000040133</t>
  </si>
  <si>
    <t>000040236</t>
  </si>
  <si>
    <t>000040237</t>
  </si>
  <si>
    <t>000040339</t>
  </si>
  <si>
    <t>000040341</t>
  </si>
  <si>
    <t>000040422</t>
  </si>
  <si>
    <t>000040426</t>
  </si>
  <si>
    <t>000040551</t>
  </si>
  <si>
    <t>000040553</t>
  </si>
  <si>
    <t>000040556</t>
  </si>
  <si>
    <t>000040643</t>
  </si>
  <si>
    <t>000040645</t>
  </si>
  <si>
    <t>000040648</t>
  </si>
  <si>
    <t>000040712</t>
  </si>
  <si>
    <t>000040714</t>
  </si>
  <si>
    <t>000040717</t>
  </si>
  <si>
    <t>000040720</t>
  </si>
  <si>
    <t>000040801</t>
  </si>
  <si>
    <t>000040803</t>
  </si>
  <si>
    <t>000040804</t>
  </si>
  <si>
    <t>000040905</t>
  </si>
  <si>
    <t>000040907</t>
  </si>
  <si>
    <t>000040910</t>
  </si>
  <si>
    <t>000041081</t>
  </si>
  <si>
    <t>000041083</t>
  </si>
  <si>
    <t>000041085</t>
  </si>
  <si>
    <t>000041087</t>
  </si>
  <si>
    <t>000041173</t>
  </si>
  <si>
    <t>000041175</t>
  </si>
  <si>
    <t>000041178</t>
  </si>
  <si>
    <t>000041258</t>
  </si>
  <si>
    <t>000041260</t>
  </si>
  <si>
    <t>000041262</t>
  </si>
  <si>
    <t>000041264</t>
  </si>
  <si>
    <t>000041366</t>
  </si>
  <si>
    <t>000041368</t>
  </si>
  <si>
    <t>000041370</t>
  </si>
  <si>
    <t>000041372</t>
  </si>
  <si>
    <t>000043021</t>
  </si>
  <si>
    <t>000043100</t>
  </si>
  <si>
    <t>000043101</t>
  </si>
  <si>
    <t>000043102</t>
  </si>
  <si>
    <t>000043103</t>
  </si>
  <si>
    <t>000043104</t>
  </si>
  <si>
    <t>000043105</t>
  </si>
  <si>
    <t>000043106</t>
  </si>
  <si>
    <t>000043107</t>
  </si>
  <si>
    <t>000043109</t>
  </si>
  <si>
    <t>000043112</t>
  </si>
  <si>
    <t>000043114</t>
  </si>
  <si>
    <t>000043115</t>
  </si>
  <si>
    <t>000043116</t>
  </si>
  <si>
    <t>000043117</t>
  </si>
  <si>
    <t>000043118</t>
  </si>
  <si>
    <t>000043119</t>
  </si>
  <si>
    <t>000043120</t>
  </si>
  <si>
    <t>000043122</t>
  </si>
  <si>
    <t>000043123</t>
  </si>
  <si>
    <t>000043124</t>
  </si>
  <si>
    <t>000043125</t>
  </si>
  <si>
    <t>000043126</t>
  </si>
  <si>
    <t>000043127</t>
  </si>
  <si>
    <t>000043128</t>
  </si>
  <si>
    <t>000043129</t>
  </si>
  <si>
    <t>000043130</t>
  </si>
  <si>
    <t>000043131</t>
  </si>
  <si>
    <t>000043132</t>
  </si>
  <si>
    <t>000043135</t>
  </si>
  <si>
    <t>000044001</t>
  </si>
  <si>
    <t>000044002</t>
  </si>
  <si>
    <t>000044004</t>
  </si>
  <si>
    <t>000044009</t>
  </si>
  <si>
    <t>000044010</t>
  </si>
  <si>
    <t>000044011</t>
  </si>
  <si>
    <t>000100012</t>
  </si>
  <si>
    <t>000100061</t>
  </si>
  <si>
    <t>000100063</t>
  </si>
  <si>
    <t>000100065</t>
  </si>
  <si>
    <t>000100066</t>
  </si>
  <si>
    <t>000100068</t>
  </si>
  <si>
    <t>000100141</t>
  </si>
  <si>
    <t>000100142</t>
  </si>
  <si>
    <t>000100145</t>
  </si>
  <si>
    <t>000100242</t>
  </si>
  <si>
    <t>000100261</t>
  </si>
  <si>
    <t>000100262</t>
  </si>
  <si>
    <t>000100264</t>
  </si>
  <si>
    <t>000100283</t>
  </si>
  <si>
    <t>000100284</t>
  </si>
  <si>
    <t>000100302</t>
  </si>
  <si>
    <t>000100305</t>
  </si>
  <si>
    <t>000100341</t>
  </si>
  <si>
    <t>000100382</t>
  </si>
  <si>
    <t>000100441</t>
  </si>
  <si>
    <t>000100611</t>
  </si>
  <si>
    <t>000100613</t>
  </si>
  <si>
    <t>000101061</t>
  </si>
  <si>
    <t>000101062</t>
  </si>
  <si>
    <t>000101063</t>
  </si>
  <si>
    <t>000115511</t>
  </si>
  <si>
    <t>000140001</t>
  </si>
  <si>
    <t>000160011</t>
  </si>
  <si>
    <t>000307011</t>
  </si>
  <si>
    <t>000307012</t>
  </si>
  <si>
    <t>000307021</t>
  </si>
  <si>
    <t>000307022</t>
  </si>
  <si>
    <t>000307031</t>
  </si>
  <si>
    <t>000307032</t>
  </si>
  <si>
    <t>000307041</t>
  </si>
  <si>
    <t>000307042</t>
  </si>
  <si>
    <t>000307051</t>
  </si>
  <si>
    <t>000307052</t>
  </si>
  <si>
    <t>000307061</t>
  </si>
  <si>
    <t>000307062</t>
  </si>
  <si>
    <t>000307071</t>
  </si>
  <si>
    <t>000307072</t>
  </si>
  <si>
    <t>000307081</t>
  </si>
  <si>
    <t>000307082</t>
  </si>
  <si>
    <t>000307091</t>
  </si>
  <si>
    <t>000307092</t>
  </si>
  <si>
    <t>000307101</t>
  </si>
  <si>
    <t>000307102</t>
  </si>
  <si>
    <t>000307141</t>
  </si>
  <si>
    <t>000307142</t>
  </si>
  <si>
    <t>000307151</t>
  </si>
  <si>
    <t>000307152</t>
  </si>
  <si>
    <t>000307161</t>
  </si>
  <si>
    <t>000307162</t>
  </si>
  <si>
    <t>000307171</t>
  </si>
  <si>
    <t>000307172</t>
  </si>
  <si>
    <t>000307181</t>
  </si>
  <si>
    <t>000307182</t>
  </si>
  <si>
    <t>000307191</t>
  </si>
  <si>
    <t>000307192</t>
  </si>
  <si>
    <t>000307201</t>
  </si>
  <si>
    <t>000307202</t>
  </si>
  <si>
    <t>000307211</t>
  </si>
  <si>
    <t>000307212</t>
  </si>
  <si>
    <t>000307221</t>
  </si>
  <si>
    <t>000307222</t>
  </si>
  <si>
    <t>000307231</t>
  </si>
  <si>
    <t>000307232</t>
  </si>
  <si>
    <t>000307241</t>
  </si>
  <si>
    <t>000307242</t>
  </si>
  <si>
    <t>000307400</t>
  </si>
  <si>
    <t>000307410</t>
  </si>
  <si>
    <t>000307420</t>
  </si>
  <si>
    <t>000307430</t>
  </si>
  <si>
    <t>000307590</t>
  </si>
  <si>
    <t>000307600</t>
  </si>
  <si>
    <t>000307610</t>
  </si>
  <si>
    <t>000307620</t>
  </si>
  <si>
    <t>000307630</t>
  </si>
  <si>
    <t>000307640</t>
  </si>
  <si>
    <t>000307650</t>
  </si>
  <si>
    <t>000307660</t>
  </si>
  <si>
    <t>000500001</t>
  </si>
  <si>
    <t>000500002</t>
  </si>
  <si>
    <t>000500004</t>
  </si>
  <si>
    <t>000500005</t>
  </si>
  <si>
    <t>000500006</t>
  </si>
  <si>
    <t>000500009</t>
  </si>
  <si>
    <t>000500371</t>
  </si>
  <si>
    <t>000501281</t>
  </si>
  <si>
    <t>000501301</t>
  </si>
  <si>
    <t>000504241</t>
  </si>
  <si>
    <t>003170003</t>
  </si>
  <si>
    <t>003170004</t>
  </si>
  <si>
    <t>010100005</t>
  </si>
  <si>
    <t>010100006</t>
  </si>
  <si>
    <t>010100009</t>
  </si>
  <si>
    <t>100100012</t>
  </si>
  <si>
    <t>100100013</t>
  </si>
  <si>
    <t>100100017</t>
  </si>
  <si>
    <t>100100018</t>
  </si>
  <si>
    <t>100100020</t>
  </si>
  <si>
    <t>100100023</t>
  </si>
  <si>
    <t>100100024</t>
  </si>
  <si>
    <t>100100025</t>
  </si>
  <si>
    <t>100100026</t>
  </si>
  <si>
    <t>100100027</t>
  </si>
  <si>
    <t>100100028</t>
  </si>
  <si>
    <t>100100029</t>
  </si>
  <si>
    <t>100100030</t>
  </si>
  <si>
    <t>100100031</t>
  </si>
  <si>
    <t>100100032</t>
  </si>
  <si>
    <t>100100033</t>
  </si>
  <si>
    <t>100100034</t>
  </si>
  <si>
    <t>100100035</t>
  </si>
  <si>
    <t>100100036</t>
  </si>
  <si>
    <t>100100037</t>
  </si>
  <si>
    <t>100100038</t>
  </si>
  <si>
    <t>100100040</t>
  </si>
  <si>
    <t>100100041</t>
  </si>
  <si>
    <t>100100042</t>
  </si>
  <si>
    <t>100100044</t>
  </si>
  <si>
    <t>100100047</t>
  </si>
  <si>
    <t>100100049</t>
  </si>
  <si>
    <t>100100050</t>
  </si>
  <si>
    <t>100100051</t>
  </si>
  <si>
    <t>100100052</t>
  </si>
  <si>
    <t>100100056</t>
  </si>
  <si>
    <t>100100057</t>
  </si>
  <si>
    <t>100100060</t>
  </si>
  <si>
    <t>100100061</t>
  </si>
  <si>
    <t>100100065</t>
  </si>
  <si>
    <t>100100068</t>
  </si>
  <si>
    <t>100100069</t>
  </si>
  <si>
    <t>100100076</t>
  </si>
  <si>
    <t>100100077</t>
  </si>
  <si>
    <t>100100084</t>
  </si>
  <si>
    <t>aMC412150114</t>
  </si>
  <si>
    <t>aMC414150128</t>
  </si>
  <si>
    <t>aMC415150128</t>
  </si>
  <si>
    <t>aMC416150128</t>
  </si>
  <si>
    <t>000001017</t>
  </si>
  <si>
    <t>000001021</t>
  </si>
  <si>
    <t>000001025</t>
  </si>
  <si>
    <t>000001027</t>
  </si>
  <si>
    <t>000001029</t>
  </si>
  <si>
    <t>000001204</t>
  </si>
  <si>
    <t>000001504</t>
  </si>
  <si>
    <t>000001535</t>
  </si>
  <si>
    <t>000002067</t>
  </si>
  <si>
    <t>000002216</t>
  </si>
  <si>
    <t>000002310</t>
  </si>
  <si>
    <t>000002706</t>
  </si>
  <si>
    <t>000002708</t>
  </si>
  <si>
    <t>000002710</t>
  </si>
  <si>
    <t>000002720</t>
  </si>
  <si>
    <t>000002902</t>
  </si>
  <si>
    <t>000002903</t>
  </si>
  <si>
    <t>000002904</t>
  </si>
  <si>
    <t>000002905</t>
  </si>
  <si>
    <t>000002906</t>
  </si>
  <si>
    <t>000002907</t>
  </si>
  <si>
    <t>000002908</t>
  </si>
  <si>
    <t>000002909</t>
  </si>
  <si>
    <t>000004101</t>
  </si>
  <si>
    <t>000004102</t>
  </si>
  <si>
    <t>000004103</t>
  </si>
  <si>
    <t>000004104</t>
  </si>
  <si>
    <t>000004105</t>
  </si>
  <si>
    <t>000004106</t>
  </si>
  <si>
    <t>000004107</t>
  </si>
  <si>
    <t>000004108</t>
  </si>
  <si>
    <t>000004109</t>
  </si>
  <si>
    <t>000004110</t>
  </si>
  <si>
    <t>000004111</t>
  </si>
  <si>
    <t>000004112</t>
  </si>
  <si>
    <t>000004113</t>
  </si>
  <si>
    <t>000004114</t>
  </si>
  <si>
    <t>000004115</t>
  </si>
  <si>
    <t>000005416</t>
  </si>
  <si>
    <t>000005455</t>
  </si>
  <si>
    <t>000040018</t>
  </si>
  <si>
    <t>000040031</t>
  </si>
  <si>
    <t>000040043</t>
  </si>
  <si>
    <t>000042000</t>
  </si>
  <si>
    <t>000042003</t>
  </si>
  <si>
    <t>000042004</t>
  </si>
  <si>
    <t>000042006</t>
  </si>
  <si>
    <t>000042007</t>
  </si>
  <si>
    <t>000042008</t>
  </si>
  <si>
    <t>000042009</t>
  </si>
  <si>
    <t>000042012</t>
  </si>
  <si>
    <t>000042013</t>
  </si>
  <si>
    <t>000042014</t>
  </si>
  <si>
    <t>000042015</t>
  </si>
  <si>
    <t>000042016</t>
  </si>
  <si>
    <t>000042017</t>
  </si>
  <si>
    <t>000042018</t>
  </si>
  <si>
    <t>000042019</t>
  </si>
  <si>
    <t>000042020</t>
  </si>
  <si>
    <t>000042021</t>
  </si>
  <si>
    <t>000042022</t>
  </si>
  <si>
    <t>000042023</t>
  </si>
  <si>
    <t>000042024</t>
  </si>
  <si>
    <t>000042025</t>
  </si>
  <si>
    <t>000042026</t>
  </si>
  <si>
    <t>000042027</t>
  </si>
  <si>
    <t>000042028</t>
  </si>
  <si>
    <t>000042029</t>
  </si>
  <si>
    <t>000042030</t>
  </si>
  <si>
    <t>000042031</t>
  </si>
  <si>
    <t>000042032</t>
  </si>
  <si>
    <t>000042033</t>
  </si>
  <si>
    <t>000042034</t>
  </si>
  <si>
    <t>000042035</t>
  </si>
  <si>
    <t>000042036</t>
  </si>
  <si>
    <t>000042037</t>
  </si>
  <si>
    <t>000042038</t>
  </si>
  <si>
    <t>000042039</t>
  </si>
  <si>
    <t>000042040</t>
  </si>
  <si>
    <t>000042041</t>
  </si>
  <si>
    <t>000042042</t>
  </si>
  <si>
    <t>000042043</t>
  </si>
  <si>
    <t>000042044</t>
  </si>
  <si>
    <t>000042045</t>
  </si>
  <si>
    <t>000042046</t>
  </si>
  <si>
    <t>000042047</t>
  </si>
  <si>
    <t>000042048</t>
  </si>
  <si>
    <t>000042101</t>
  </si>
  <si>
    <t>000042102</t>
  </si>
  <si>
    <t>000042103</t>
  </si>
  <si>
    <t>000042104</t>
  </si>
  <si>
    <t>000042105</t>
  </si>
  <si>
    <t>000042106</t>
  </si>
  <si>
    <t>000042107</t>
  </si>
  <si>
    <t>000042108</t>
  </si>
  <si>
    <t>000042109</t>
  </si>
  <si>
    <t>000042110</t>
  </si>
  <si>
    <t>000042111</t>
  </si>
  <si>
    <t>000042160</t>
  </si>
  <si>
    <t>000042161</t>
  </si>
  <si>
    <t>000046000</t>
  </si>
  <si>
    <t>000046001</t>
  </si>
  <si>
    <t>000046002</t>
  </si>
  <si>
    <t>000046003</t>
  </si>
  <si>
    <t>000046004</t>
  </si>
  <si>
    <t>000046005</t>
  </si>
  <si>
    <t>000046006</t>
  </si>
  <si>
    <t>000046007</t>
  </si>
  <si>
    <t>000046008</t>
  </si>
  <si>
    <t>000046009</t>
  </si>
  <si>
    <t>000046010</t>
  </si>
  <si>
    <t>000046011</t>
  </si>
  <si>
    <t>000046012</t>
  </si>
  <si>
    <t>000046013</t>
  </si>
  <si>
    <t>000046014</t>
  </si>
  <si>
    <t>000046016</t>
  </si>
  <si>
    <t>000046017</t>
  </si>
  <si>
    <t>000046018</t>
  </si>
  <si>
    <t>000046019</t>
  </si>
  <si>
    <t>000046020</t>
  </si>
  <si>
    <t>000046021</t>
  </si>
  <si>
    <t>000046022</t>
  </si>
  <si>
    <t>000046023</t>
  </si>
  <si>
    <t>000046024</t>
  </si>
  <si>
    <t>000046025</t>
  </si>
  <si>
    <t>000046026</t>
  </si>
  <si>
    <t>000046027</t>
  </si>
  <si>
    <t>000046028</t>
  </si>
  <si>
    <t>000046029</t>
  </si>
  <si>
    <t>000046030</t>
  </si>
  <si>
    <t>000046031</t>
  </si>
  <si>
    <t>000046032</t>
  </si>
  <si>
    <t>000046034</t>
  </si>
  <si>
    <t>000046035</t>
  </si>
  <si>
    <t>000046036</t>
  </si>
  <si>
    <t>000046037</t>
  </si>
  <si>
    <t>000046038</t>
  </si>
  <si>
    <t>000046039</t>
  </si>
  <si>
    <t>000046041</t>
  </si>
  <si>
    <t>000046042</t>
  </si>
  <si>
    <t>000046044</t>
  </si>
  <si>
    <t>000046045</t>
  </si>
  <si>
    <t>000046046</t>
  </si>
  <si>
    <t>000046047</t>
  </si>
  <si>
    <t>000046048</t>
  </si>
  <si>
    <t>000046049</t>
  </si>
  <si>
    <t>000046050</t>
  </si>
  <si>
    <t>000046051</t>
  </si>
  <si>
    <t>000046052</t>
  </si>
  <si>
    <t>000046053</t>
  </si>
  <si>
    <t>000046054</t>
  </si>
  <si>
    <t>000046055</t>
  </si>
  <si>
    <t>000046104</t>
  </si>
  <si>
    <t>000046105</t>
  </si>
  <si>
    <t>000046106</t>
  </si>
  <si>
    <t>000046107</t>
  </si>
  <si>
    <t>000046108</t>
  </si>
  <si>
    <t>000046109</t>
  </si>
  <si>
    <t>000046110</t>
  </si>
  <si>
    <t>000046115</t>
  </si>
  <si>
    <t>000046116</t>
  </si>
  <si>
    <t>000046117</t>
  </si>
  <si>
    <t>000046120</t>
  </si>
  <si>
    <t>000100144</t>
  </si>
  <si>
    <t>000100304</t>
  </si>
  <si>
    <t>000301127</t>
  </si>
  <si>
    <t>000404001</t>
  </si>
  <si>
    <t>000404002</t>
  </si>
  <si>
    <t>000404004</t>
  </si>
  <si>
    <t>000404005</t>
  </si>
  <si>
    <t>000404006</t>
  </si>
  <si>
    <t>000404007</t>
  </si>
  <si>
    <t>000404008</t>
  </si>
  <si>
    <t>000404009</t>
  </si>
  <si>
    <t>000404010</t>
  </si>
  <si>
    <t>000404011</t>
  </si>
  <si>
    <t>000404012</t>
  </si>
  <si>
    <t>000404013</t>
  </si>
  <si>
    <t>000404014</t>
  </si>
  <si>
    <t>000404015</t>
  </si>
  <si>
    <t>000404016</t>
  </si>
  <si>
    <t>000404017</t>
  </si>
  <si>
    <t>000404018</t>
  </si>
  <si>
    <t>000404019</t>
  </si>
  <si>
    <t>000404020</t>
  </si>
  <si>
    <t>000404022</t>
  </si>
  <si>
    <t>000404023</t>
  </si>
  <si>
    <t>000404024</t>
  </si>
  <si>
    <t>000404025</t>
  </si>
  <si>
    <t>000404026</t>
  </si>
  <si>
    <t>000404027</t>
  </si>
  <si>
    <t>000404028</t>
  </si>
  <si>
    <t>000404029</t>
  </si>
  <si>
    <t>000404031</t>
  </si>
  <si>
    <t>000404032</t>
  </si>
  <si>
    <t>000404033</t>
  </si>
  <si>
    <t>000404034</t>
  </si>
  <si>
    <t>000404035</t>
  </si>
  <si>
    <t>000404036</t>
  </si>
  <si>
    <t>000404037</t>
  </si>
  <si>
    <t>000404038</t>
  </si>
  <si>
    <t>000404039</t>
  </si>
  <si>
    <t>000404040</t>
  </si>
  <si>
    <t>000404041</t>
  </si>
  <si>
    <t>000404042</t>
  </si>
  <si>
    <t>000404043</t>
  </si>
  <si>
    <t>000404044</t>
  </si>
  <si>
    <t>000404045</t>
  </si>
  <si>
    <t>000404046</t>
  </si>
  <si>
    <t>000404047</t>
  </si>
  <si>
    <t>000404048</t>
  </si>
  <si>
    <t>000404049</t>
  </si>
  <si>
    <t>000404050</t>
  </si>
  <si>
    <t>000404051</t>
  </si>
  <si>
    <t>000404052</t>
  </si>
  <si>
    <t>000404053</t>
  </si>
  <si>
    <t>000404054</t>
  </si>
  <si>
    <t>000404055</t>
  </si>
  <si>
    <t>000404056</t>
  </si>
  <si>
    <t>000404057</t>
  </si>
  <si>
    <t>000404058</t>
  </si>
  <si>
    <t>000404060</t>
  </si>
  <si>
    <t>000404062</t>
  </si>
  <si>
    <t>000404063</t>
  </si>
  <si>
    <t>000404064</t>
  </si>
  <si>
    <t>000404065</t>
  </si>
  <si>
    <t>000404066</t>
  </si>
  <si>
    <t>000404067</t>
  </si>
  <si>
    <t>000404068</t>
  </si>
  <si>
    <t>000404069</t>
  </si>
  <si>
    <t>000404070</t>
  </si>
  <si>
    <t>000404071</t>
  </si>
  <si>
    <t>000404072</t>
  </si>
  <si>
    <t>000404073</t>
  </si>
  <si>
    <t>000404074</t>
  </si>
  <si>
    <t>000404075</t>
  </si>
  <si>
    <t>000404076</t>
  </si>
  <si>
    <t>000404077</t>
  </si>
  <si>
    <t>000404078</t>
  </si>
  <si>
    <t>000404079</t>
  </si>
  <si>
    <t>000404080</t>
  </si>
  <si>
    <t>000404081</t>
  </si>
  <si>
    <t>000404082</t>
  </si>
  <si>
    <t>000404084</t>
  </si>
  <si>
    <t>000404085</t>
  </si>
  <si>
    <t>000404086</t>
  </si>
  <si>
    <t>000404087</t>
  </si>
  <si>
    <t>000404088</t>
  </si>
  <si>
    <t>000404090</t>
  </si>
  <si>
    <t>000404092</t>
  </si>
  <si>
    <t>000404093</t>
  </si>
  <si>
    <t>000404094</t>
  </si>
  <si>
    <t>000404095</t>
  </si>
  <si>
    <t>000404096</t>
  </si>
  <si>
    <t>000404097</t>
  </si>
  <si>
    <t>000404099</t>
  </si>
  <si>
    <t>000404101</t>
  </si>
  <si>
    <t>000404102</t>
  </si>
  <si>
    <t>000404103</t>
  </si>
  <si>
    <t>000404104</t>
  </si>
  <si>
    <t>000404105</t>
  </si>
  <si>
    <t>000404106</t>
  </si>
  <si>
    <t>000404107</t>
  </si>
  <si>
    <t>000404108</t>
  </si>
  <si>
    <t>000404109</t>
  </si>
  <si>
    <t>000404110</t>
  </si>
  <si>
    <t>000404111</t>
  </si>
  <si>
    <t>000404112</t>
  </si>
  <si>
    <t>000404113</t>
  </si>
  <si>
    <t>000404114</t>
  </si>
  <si>
    <t>000404115</t>
  </si>
  <si>
    <t>000404116</t>
  </si>
  <si>
    <t>000404117</t>
  </si>
  <si>
    <t>000404118</t>
  </si>
  <si>
    <t>000404119</t>
  </si>
  <si>
    <t>000404120</t>
  </si>
  <si>
    <t>000404121</t>
  </si>
  <si>
    <t>000404122</t>
  </si>
  <si>
    <t>000404123</t>
  </si>
  <si>
    <t>000404124</t>
  </si>
  <si>
    <t>000404125</t>
  </si>
  <si>
    <t>000404126</t>
  </si>
  <si>
    <t>000404127</t>
  </si>
  <si>
    <t>000404128</t>
  </si>
  <si>
    <t>000404129</t>
  </si>
  <si>
    <t>000404130</t>
  </si>
  <si>
    <t>000404131</t>
  </si>
  <si>
    <t>000404132</t>
  </si>
  <si>
    <t>000404133</t>
  </si>
  <si>
    <t>000404134</t>
  </si>
  <si>
    <t>000404135</t>
  </si>
  <si>
    <t>000404136</t>
  </si>
  <si>
    <t>000404137</t>
  </si>
  <si>
    <t>000404138</t>
  </si>
  <si>
    <t>000404141</t>
  </si>
  <si>
    <t>000404142</t>
  </si>
  <si>
    <t>000404145</t>
  </si>
  <si>
    <t>000404146</t>
  </si>
  <si>
    <t>000404151</t>
  </si>
  <si>
    <t>000404152</t>
  </si>
  <si>
    <t>000404153</t>
  </si>
  <si>
    <t>000404154</t>
  </si>
  <si>
    <t>000404155</t>
  </si>
  <si>
    <t>000404156</t>
  </si>
  <si>
    <t>000404157</t>
  </si>
  <si>
    <t>000404158</t>
  </si>
  <si>
    <t>000404159</t>
  </si>
  <si>
    <t>000404160</t>
  </si>
  <si>
    <t>000404161</t>
  </si>
  <si>
    <t>000404162</t>
  </si>
  <si>
    <t>000404163</t>
  </si>
  <si>
    <t>000404164</t>
  </si>
  <si>
    <t>000404165</t>
  </si>
  <si>
    <t>000404166</t>
  </si>
  <si>
    <t>000404167</t>
  </si>
  <si>
    <t>000404168</t>
  </si>
  <si>
    <t>000404169</t>
  </si>
  <si>
    <t>000404170</t>
  </si>
  <si>
    <t>000404171</t>
  </si>
  <si>
    <t>000404172</t>
  </si>
  <si>
    <t>000404173</t>
  </si>
  <si>
    <t>000404175</t>
  </si>
  <si>
    <t>000405059</t>
  </si>
  <si>
    <t>000405061</t>
  </si>
  <si>
    <t>000405174</t>
  </si>
  <si>
    <t>000420131</t>
  </si>
  <si>
    <t>004040921</t>
  </si>
  <si>
    <t>004040922</t>
  </si>
  <si>
    <t>004140201</t>
  </si>
  <si>
    <t>100100045</t>
  </si>
  <si>
    <t>100100064</t>
  </si>
  <si>
    <t>100100066</t>
  </si>
  <si>
    <t>100100071</t>
  </si>
  <si>
    <t>100100082</t>
  </si>
  <si>
    <t>aMC401150114</t>
  </si>
  <si>
    <t>aMC402150114</t>
  </si>
  <si>
    <t>aMC403150114</t>
  </si>
  <si>
    <t>aMC404150114</t>
  </si>
  <si>
    <t>aMC405150114</t>
  </si>
  <si>
    <t>aMC406150114</t>
  </si>
  <si>
    <t>aMC407150114</t>
  </si>
  <si>
    <t>aMC409150114</t>
  </si>
  <si>
    <t>aMC410150114</t>
  </si>
  <si>
    <t>aMC417150128</t>
  </si>
  <si>
    <t>aMC420150128</t>
  </si>
  <si>
    <t>aMC421150128</t>
  </si>
  <si>
    <t>aMC422150128</t>
  </si>
  <si>
    <t>aMC423150427</t>
  </si>
  <si>
    <t>aMC823150507</t>
  </si>
  <si>
    <t>aMC824150507</t>
  </si>
  <si>
    <t>aMC825150504</t>
  </si>
  <si>
    <t>aMC826150504</t>
  </si>
  <si>
    <t>aMC827150504</t>
  </si>
  <si>
    <t>aMI10150205</t>
  </si>
  <si>
    <t>aMI816150114</t>
  </si>
  <si>
    <t>aMI817150114</t>
  </si>
  <si>
    <t>aMI818150114</t>
  </si>
  <si>
    <t>aMI820150114</t>
  </si>
  <si>
    <t>NODE10</t>
  </si>
  <si>
    <t>NODE100</t>
  </si>
  <si>
    <t>NODE1000</t>
  </si>
  <si>
    <t>NODE1001</t>
  </si>
  <si>
    <t>NODE1002</t>
  </si>
  <si>
    <t>NODE1003</t>
  </si>
  <si>
    <t>NODE101</t>
  </si>
  <si>
    <t>NODE1013</t>
  </si>
  <si>
    <t>NODE1014</t>
  </si>
  <si>
    <t>NODE1015</t>
  </si>
  <si>
    <t>NODE1016</t>
  </si>
  <si>
    <t>NODE1017</t>
  </si>
  <si>
    <t>NODE1018</t>
  </si>
  <si>
    <t>NODE1019</t>
  </si>
  <si>
    <t>NODE102</t>
  </si>
  <si>
    <t>NODE1020</t>
  </si>
  <si>
    <t>NODE1021</t>
  </si>
  <si>
    <t>NODE1022</t>
  </si>
  <si>
    <t>NODE1023</t>
  </si>
  <si>
    <t>NODE1024</t>
  </si>
  <si>
    <t>NODE1025</t>
  </si>
  <si>
    <t>NODE1026</t>
  </si>
  <si>
    <t>NODE1027</t>
  </si>
  <si>
    <t>NODE1028</t>
  </si>
  <si>
    <t>NODE1029</t>
  </si>
  <si>
    <t>NODE103</t>
  </si>
  <si>
    <t>NODE1030</t>
  </si>
  <si>
    <t>NODE1031</t>
  </si>
  <si>
    <t>NODE1032</t>
  </si>
  <si>
    <t>NODE1033</t>
  </si>
  <si>
    <t>NODE1034</t>
  </si>
  <si>
    <t>NODE1035</t>
  </si>
  <si>
    <t>NODE1036</t>
  </si>
  <si>
    <t>NODE1037</t>
  </si>
  <si>
    <t>NODE1038</t>
  </si>
  <si>
    <t>NODE104</t>
  </si>
  <si>
    <t>NODE1041</t>
  </si>
  <si>
    <t>NODE1042</t>
  </si>
  <si>
    <t>NODE1043</t>
  </si>
  <si>
    <t>NODE1044</t>
  </si>
  <si>
    <t>NODE1045</t>
  </si>
  <si>
    <t>NODE1046</t>
  </si>
  <si>
    <t>NODE1047</t>
  </si>
  <si>
    <t>NODE1048</t>
  </si>
  <si>
    <t>NODE1049</t>
  </si>
  <si>
    <t>NODE1050</t>
  </si>
  <si>
    <t>NODE1055</t>
  </si>
  <si>
    <t>NODE1056</t>
  </si>
  <si>
    <t>NODE1057</t>
  </si>
  <si>
    <t>NODE1058</t>
  </si>
  <si>
    <t>NODE1059</t>
  </si>
  <si>
    <t>NODE1060</t>
  </si>
  <si>
    <t>NODE1061</t>
  </si>
  <si>
    <t>NODE1062</t>
  </si>
  <si>
    <t>NODE1063</t>
  </si>
  <si>
    <t>NODE1064</t>
  </si>
  <si>
    <t>NODE1065</t>
  </si>
  <si>
    <t>NODE1066</t>
  </si>
  <si>
    <t>NODE1067</t>
  </si>
  <si>
    <t>NODE1068</t>
  </si>
  <si>
    <t>NODE1069</t>
  </si>
  <si>
    <t>NODE1070</t>
  </si>
  <si>
    <t>NODE1071</t>
  </si>
  <si>
    <t>NODE1072</t>
  </si>
  <si>
    <t>NODE1073</t>
  </si>
  <si>
    <t>NODE1074</t>
  </si>
  <si>
    <t>NODE1075</t>
  </si>
  <si>
    <t>NODE1076</t>
  </si>
  <si>
    <t>NODE1077</t>
  </si>
  <si>
    <t>NODE1078</t>
  </si>
  <si>
    <t>NODE1079</t>
  </si>
  <si>
    <t>NODE1080</t>
  </si>
  <si>
    <t>NODE1081</t>
  </si>
  <si>
    <t>NODE1082</t>
  </si>
  <si>
    <t>NODE1083</t>
  </si>
  <si>
    <t>NODE1084</t>
  </si>
  <si>
    <t>NODE1085</t>
  </si>
  <si>
    <t>NODE1086</t>
  </si>
  <si>
    <t>NODE1087</t>
  </si>
  <si>
    <t>NODE1088</t>
  </si>
  <si>
    <t>NODE1089</t>
  </si>
  <si>
    <t>NODE1090</t>
  </si>
  <si>
    <t>NODE1091</t>
  </si>
  <si>
    <t>NODE1092</t>
  </si>
  <si>
    <t>NODE1093</t>
  </si>
  <si>
    <t>NODE1094</t>
  </si>
  <si>
    <t>NODE1095</t>
  </si>
  <si>
    <t>NODE1096</t>
  </si>
  <si>
    <t>NODE1097</t>
  </si>
  <si>
    <t>NODE1098</t>
  </si>
  <si>
    <t>NODE1099</t>
  </si>
  <si>
    <t>NODE11</t>
  </si>
  <si>
    <t>NODE110</t>
  </si>
  <si>
    <t>NODE1100</t>
  </si>
  <si>
    <t>NODE1101</t>
  </si>
  <si>
    <t>NODE1102</t>
  </si>
  <si>
    <t>NODE1103</t>
  </si>
  <si>
    <t>NODE1104</t>
  </si>
  <si>
    <t>NODE1105</t>
  </si>
  <si>
    <t>NODE1106</t>
  </si>
  <si>
    <t>NODE1107</t>
  </si>
  <si>
    <t>NODE1108</t>
  </si>
  <si>
    <t>NODE1109</t>
  </si>
  <si>
    <t>NODE111</t>
  </si>
  <si>
    <t>NODE1110</t>
  </si>
  <si>
    <t>NODE1111</t>
  </si>
  <si>
    <t>NODE1112</t>
  </si>
  <si>
    <t>NODE1113</t>
  </si>
  <si>
    <t>NODE1114</t>
  </si>
  <si>
    <t>NODE1115</t>
  </si>
  <si>
    <t>NODE1116</t>
  </si>
  <si>
    <t>NODE1117</t>
  </si>
  <si>
    <t>NODE1118</t>
  </si>
  <si>
    <t>NODE1119</t>
  </si>
  <si>
    <t>NODE112</t>
  </si>
  <si>
    <t>NODE1120</t>
  </si>
  <si>
    <t>NODE1121</t>
  </si>
  <si>
    <t>NODE1122</t>
  </si>
  <si>
    <t>NODE1123</t>
  </si>
  <si>
    <t>NODE1124</t>
  </si>
  <si>
    <t>NODE1125</t>
  </si>
  <si>
    <t>NODE1126</t>
  </si>
  <si>
    <t>NODE1127</t>
  </si>
  <si>
    <t>NODE1128</t>
  </si>
  <si>
    <t>NODE1129</t>
  </si>
  <si>
    <t>NODE113</t>
  </si>
  <si>
    <t>NODE1130</t>
  </si>
  <si>
    <t>NODE1131</t>
  </si>
  <si>
    <t>NODE1132</t>
  </si>
  <si>
    <t>NODE1133</t>
  </si>
  <si>
    <t>NODE1134</t>
  </si>
  <si>
    <t>NODE1135</t>
  </si>
  <si>
    <t>NODE1136</t>
  </si>
  <si>
    <t>NODE1137</t>
  </si>
  <si>
    <t>NODE1138</t>
  </si>
  <si>
    <t>NODE1139</t>
  </si>
  <si>
    <t>NODE114</t>
  </si>
  <si>
    <t>NODE1140</t>
  </si>
  <si>
    <t>NODE1141</t>
  </si>
  <si>
    <t>NODE1142</t>
  </si>
  <si>
    <t>NODE1143</t>
  </si>
  <si>
    <t>NODE1144</t>
  </si>
  <si>
    <t>NODE1145</t>
  </si>
  <si>
    <t>NODE1146</t>
  </si>
  <si>
    <t>NODE115</t>
  </si>
  <si>
    <t>NODE116</t>
  </si>
  <si>
    <t>NODE1160</t>
  </si>
  <si>
    <t>NODE1161</t>
  </si>
  <si>
    <t>NODE1162</t>
  </si>
  <si>
    <t>NODE1163</t>
  </si>
  <si>
    <t>NODE1164</t>
  </si>
  <si>
    <t>NODE1165</t>
  </si>
  <si>
    <t>NODE1167</t>
  </si>
  <si>
    <t>NODE117</t>
  </si>
  <si>
    <t>NODE1175</t>
  </si>
  <si>
    <t>NODE1179</t>
  </si>
  <si>
    <t>NODE118</t>
  </si>
  <si>
    <t>NODE1180</t>
  </si>
  <si>
    <t>NODE1181</t>
  </si>
  <si>
    <t>NODE1182</t>
  </si>
  <si>
    <t>NODE1183</t>
  </si>
  <si>
    <t>NODE1184</t>
  </si>
  <si>
    <t>NODE1185</t>
  </si>
  <si>
    <t>NODE1186</t>
  </si>
  <si>
    <t>NODE1187</t>
  </si>
  <si>
    <t>NODE1188</t>
  </si>
  <si>
    <t>NODE1189</t>
  </si>
  <si>
    <t>NODE119</t>
  </si>
  <si>
    <t>NODE1190</t>
  </si>
  <si>
    <t>NODE1191</t>
  </si>
  <si>
    <t>NODE1192</t>
  </si>
  <si>
    <t>NODE1193</t>
  </si>
  <si>
    <t>NODE1194</t>
  </si>
  <si>
    <t>NODE1195</t>
  </si>
  <si>
    <t>NODE1196</t>
  </si>
  <si>
    <t>NODE1197</t>
  </si>
  <si>
    <t>NODE1198</t>
  </si>
  <si>
    <t>NODE1199</t>
  </si>
  <si>
    <t>NODE12</t>
  </si>
  <si>
    <t>NODE120</t>
  </si>
  <si>
    <t>NODE1200</t>
  </si>
  <si>
    <t>NODE1201</t>
  </si>
  <si>
    <t>NODE1202</t>
  </si>
  <si>
    <t>NODE1203</t>
  </si>
  <si>
    <t>NODE1204</t>
  </si>
  <si>
    <t>NODE1206</t>
  </si>
  <si>
    <t>NODE1207</t>
  </si>
  <si>
    <t>NODE1208</t>
  </si>
  <si>
    <t>NODE1209</t>
  </si>
  <si>
    <t>NODE121</t>
  </si>
  <si>
    <t>NODE1210</t>
  </si>
  <si>
    <t>NODE1211</t>
  </si>
  <si>
    <t>NODE1212</t>
  </si>
  <si>
    <t>NODE1213</t>
  </si>
  <si>
    <t>NODE1214</t>
  </si>
  <si>
    <t>NODE1215</t>
  </si>
  <si>
    <t>NODE1216</t>
  </si>
  <si>
    <t>NODE1217</t>
  </si>
  <si>
    <t>NODE1218</t>
  </si>
  <si>
    <t>NODE1219</t>
  </si>
  <si>
    <t>NODE122</t>
  </si>
  <si>
    <t>NODE1220</t>
  </si>
  <si>
    <t>NODE1221</t>
  </si>
  <si>
    <t>NODE1222</t>
  </si>
  <si>
    <t>NODE1223</t>
  </si>
  <si>
    <t>NODE1224</t>
  </si>
  <si>
    <t>NODE1225</t>
  </si>
  <si>
    <t>NODE1226</t>
  </si>
  <si>
    <t>NODE1227</t>
  </si>
  <si>
    <t>NODE1228</t>
  </si>
  <si>
    <t>NODE1229</t>
  </si>
  <si>
    <t>NODE123</t>
  </si>
  <si>
    <t>NODE1230</t>
  </si>
  <si>
    <t>NODE1231</t>
  </si>
  <si>
    <t>NODE1232</t>
  </si>
  <si>
    <t>NODE1233</t>
  </si>
  <si>
    <t>NODE1234</t>
  </si>
  <si>
    <t>NODE1235</t>
  </si>
  <si>
    <t>NODE1236</t>
  </si>
  <si>
    <t>NODE1237</t>
  </si>
  <si>
    <t>NODE1238</t>
  </si>
  <si>
    <t>NODE1239</t>
  </si>
  <si>
    <t>NODE124</t>
  </si>
  <si>
    <t>NODE1240</t>
  </si>
  <si>
    <t>NODE1243</t>
  </si>
  <si>
    <t>NODE1244</t>
  </si>
  <si>
    <t>NODE1245</t>
  </si>
  <si>
    <t>NODE1246</t>
  </si>
  <si>
    <t>NODE1247</t>
  </si>
  <si>
    <t>NODE1248</t>
  </si>
  <si>
    <t>NODE1249</t>
  </si>
  <si>
    <t>NODE125</t>
  </si>
  <si>
    <t>NODE1250</t>
  </si>
  <si>
    <t>NODE1251</t>
  </si>
  <si>
    <t>NODE1252</t>
  </si>
  <si>
    <t>NODE1253</t>
  </si>
  <si>
    <t>NODE1254</t>
  </si>
  <si>
    <t>NODE1255</t>
  </si>
  <si>
    <t>NODE1256</t>
  </si>
  <si>
    <t>NODE1257</t>
  </si>
  <si>
    <t>NODE1258</t>
  </si>
  <si>
    <t>NODE1259</t>
  </si>
  <si>
    <t>NODE126</t>
  </si>
  <si>
    <t>NODE1260</t>
  </si>
  <si>
    <t>NODE1261</t>
  </si>
  <si>
    <t>NODE1262</t>
  </si>
  <si>
    <t>NODE1263</t>
  </si>
  <si>
    <t>NODE1264</t>
  </si>
  <si>
    <t>NODE1266</t>
  </si>
  <si>
    <t>NODE1267</t>
  </si>
  <si>
    <t>NODE1268</t>
  </si>
  <si>
    <t>NODE1269</t>
  </si>
  <si>
    <t>NODE127</t>
  </si>
  <si>
    <t>NODE1270</t>
  </si>
  <si>
    <t>NODE1271</t>
  </si>
  <si>
    <t>NODE1272</t>
  </si>
  <si>
    <t>NODE1273</t>
  </si>
  <si>
    <t>NODE1274</t>
  </si>
  <si>
    <t>NODE1275</t>
  </si>
  <si>
    <t>NODE1276</t>
  </si>
  <si>
    <t>NODE1277</t>
  </si>
  <si>
    <t>NODE1278</t>
  </si>
  <si>
    <t>NODE1279</t>
  </si>
  <si>
    <t>NODE128</t>
  </si>
  <si>
    <t>NODE1280</t>
  </si>
  <si>
    <t>NODE1281</t>
  </si>
  <si>
    <t>NODE1282</t>
  </si>
  <si>
    <t>NODE1283</t>
  </si>
  <si>
    <t>NODE1285</t>
  </si>
  <si>
    <t>NODE1286</t>
  </si>
  <si>
    <t>NODE1287</t>
  </si>
  <si>
    <t>NODE1288</t>
  </si>
  <si>
    <t>NODE1289</t>
  </si>
  <si>
    <t>NODE129</t>
  </si>
  <si>
    <t>NODE1290</t>
  </si>
  <si>
    <t>NODE1291</t>
  </si>
  <si>
    <t>NODE1292</t>
  </si>
  <si>
    <t>NODE1298</t>
  </si>
  <si>
    <t>NODE1299</t>
  </si>
  <si>
    <t>NODE13</t>
  </si>
  <si>
    <t>NODE130</t>
  </si>
  <si>
    <t>NODE1300</t>
  </si>
  <si>
    <t>NODE1301</t>
  </si>
  <si>
    <t>NODE1302</t>
  </si>
  <si>
    <t>NODE1303</t>
  </si>
  <si>
    <t>NODE1304</t>
  </si>
  <si>
    <t>NODE1305</t>
  </si>
  <si>
    <t>NODE1306</t>
  </si>
  <si>
    <t>NODE1307</t>
  </si>
  <si>
    <t>NODE1308</t>
  </si>
  <si>
    <t>NODE1309</t>
  </si>
  <si>
    <t>NODE1310</t>
  </si>
  <si>
    <t>NODE1311</t>
  </si>
  <si>
    <t>NODE1312</t>
  </si>
  <si>
    <t>NODE1313</t>
  </si>
  <si>
    <t>NODE1314</t>
  </si>
  <si>
    <t>NODE1315</t>
  </si>
  <si>
    <t>NODE1316</t>
  </si>
  <si>
    <t>NODE1317</t>
  </si>
  <si>
    <t>NODE1318</t>
  </si>
  <si>
    <t>NODE1319</t>
  </si>
  <si>
    <t>NODE1320</t>
  </si>
  <si>
    <t>NODE1321</t>
  </si>
  <si>
    <t>NODE1322</t>
  </si>
  <si>
    <t>NODE1323</t>
  </si>
  <si>
    <t>NODE1324</t>
  </si>
  <si>
    <t>NODE1325</t>
  </si>
  <si>
    <t>NODE1326</t>
  </si>
  <si>
    <t>NODE1327</t>
  </si>
  <si>
    <t>NODE1328</t>
  </si>
  <si>
    <t>NODE1329</t>
  </si>
  <si>
    <t>NODE1330</t>
  </si>
  <si>
    <t>NODE1331</t>
  </si>
  <si>
    <t>NODE1333</t>
  </si>
  <si>
    <t>NODE1334</t>
  </si>
  <si>
    <t>NODE1335</t>
  </si>
  <si>
    <t>NODE1336</t>
  </si>
  <si>
    <t>NODE1337</t>
  </si>
  <si>
    <t>NODE1338</t>
  </si>
  <si>
    <t>NODE1339</t>
  </si>
  <si>
    <t>NODE1340</t>
  </si>
  <si>
    <t>NODE1341</t>
  </si>
  <si>
    <t>NODE1342</t>
  </si>
  <si>
    <t>NODE1343</t>
  </si>
  <si>
    <t>NODE1344</t>
  </si>
  <si>
    <t>NODE1345</t>
  </si>
  <si>
    <t>NODE1346</t>
  </si>
  <si>
    <t>NODE1347</t>
  </si>
  <si>
    <t>NODE1348</t>
  </si>
  <si>
    <t>NODE135</t>
  </si>
  <si>
    <t>NODE1352</t>
  </si>
  <si>
    <t>NODE1353</t>
  </si>
  <si>
    <t>NODE1354</t>
  </si>
  <si>
    <t>NODE1355</t>
  </si>
  <si>
    <t>NODE1356</t>
  </si>
  <si>
    <t>NODE1357</t>
  </si>
  <si>
    <t>NODE1358</t>
  </si>
  <si>
    <t>NODE1359</t>
  </si>
  <si>
    <t>NODE136</t>
  </si>
  <si>
    <t>NODE1360</t>
  </si>
  <si>
    <t>NODE1361</t>
  </si>
  <si>
    <t>NODE1362</t>
  </si>
  <si>
    <t>NODE1363</t>
  </si>
  <si>
    <t>NODE1364</t>
  </si>
  <si>
    <t>NODE1367</t>
  </si>
  <si>
    <t>NODE1368</t>
  </si>
  <si>
    <t>NODE1369</t>
  </si>
  <si>
    <t>NODE137</t>
  </si>
  <si>
    <t>NODE1370</t>
  </si>
  <si>
    <t>NODE1373</t>
  </si>
  <si>
    <t>NODE1374</t>
  </si>
  <si>
    <t>NODE1375</t>
  </si>
  <si>
    <t>NODE1376</t>
  </si>
  <si>
    <t>NODE1377</t>
  </si>
  <si>
    <t>NODE1378</t>
  </si>
  <si>
    <t>NODE1379</t>
  </si>
  <si>
    <t>NODE138</t>
  </si>
  <si>
    <t>NODE1380</t>
  </si>
  <si>
    <t>NODE1381</t>
  </si>
  <si>
    <t>NODE1382</t>
  </si>
  <si>
    <t>NODE1383</t>
  </si>
  <si>
    <t>NODE1384</t>
  </si>
  <si>
    <t>NODE1385</t>
  </si>
  <si>
    <t>NODE1386</t>
  </si>
  <si>
    <t>NODE1387</t>
  </si>
  <si>
    <t>NODE1388</t>
  </si>
  <si>
    <t>NODE1389</t>
  </si>
  <si>
    <t>NODE139</t>
  </si>
  <si>
    <t>NODE1390</t>
  </si>
  <si>
    <t>NODE1391</t>
  </si>
  <si>
    <t>NODE1392</t>
  </si>
  <si>
    <t>NODE1393</t>
  </si>
  <si>
    <t>NODE1394</t>
  </si>
  <si>
    <t>NODE1395</t>
  </si>
  <si>
    <t>NODE1396</t>
  </si>
  <si>
    <t>NODE1397</t>
  </si>
  <si>
    <t>NODE1398</t>
  </si>
  <si>
    <t>NODE1399</t>
  </si>
  <si>
    <t>NODE14</t>
  </si>
  <si>
    <t>NODE140</t>
  </si>
  <si>
    <t>NODE1400</t>
  </si>
  <si>
    <t>NODE1401</t>
  </si>
  <si>
    <t>NODE1402</t>
  </si>
  <si>
    <t>NODE1403</t>
  </si>
  <si>
    <t>NODE1404</t>
  </si>
  <si>
    <t>NODE1405</t>
  </si>
  <si>
    <t>NODE1406</t>
  </si>
  <si>
    <t>NODE1407</t>
  </si>
  <si>
    <t>NODE1408</t>
  </si>
  <si>
    <t>NODE1409</t>
  </si>
  <si>
    <t>NODE141</t>
  </si>
  <si>
    <t>NODE1410</t>
  </si>
  <si>
    <t>NODE1411</t>
  </si>
  <si>
    <t>NODE1412</t>
  </si>
  <si>
    <t>NODE1413</t>
  </si>
  <si>
    <t>NODE1414</t>
  </si>
  <si>
    <t>NODE1415</t>
  </si>
  <si>
    <t>NODE1416</t>
  </si>
  <si>
    <t>NODE1417</t>
  </si>
  <si>
    <t>NODE1418</t>
  </si>
  <si>
    <t>NODE1419</t>
  </si>
  <si>
    <t>NODE142</t>
  </si>
  <si>
    <t>NODE1420</t>
  </si>
  <si>
    <t>NODE1422</t>
  </si>
  <si>
    <t>NODE1423</t>
  </si>
  <si>
    <t>NODE1425</t>
  </si>
  <si>
    <t>NODE1426</t>
  </si>
  <si>
    <t>NODE1427</t>
  </si>
  <si>
    <t>NODE1428</t>
  </si>
  <si>
    <t>NODE1429</t>
  </si>
  <si>
    <t>NODE143</t>
  </si>
  <si>
    <t>NODE1430</t>
  </si>
  <si>
    <t>NODE1431</t>
  </si>
  <si>
    <t>NODE1432</t>
  </si>
  <si>
    <t>NODE1433</t>
  </si>
  <si>
    <t>NODE1434</t>
  </si>
  <si>
    <t>NODE1435</t>
  </si>
  <si>
    <t>NODE1436</t>
  </si>
  <si>
    <t>NODE1437</t>
  </si>
  <si>
    <t>NODE1438</t>
  </si>
  <si>
    <t>NODE1439</t>
  </si>
  <si>
    <t>NODE144</t>
  </si>
  <si>
    <t>NODE1440</t>
  </si>
  <si>
    <t>NODE1441</t>
  </si>
  <si>
    <t>NODE1442</t>
  </si>
  <si>
    <t>NODE1443</t>
  </si>
  <si>
    <t>NODE1444</t>
  </si>
  <si>
    <t>NODE1445</t>
  </si>
  <si>
    <t>NODE1446</t>
  </si>
  <si>
    <t>NODE1447</t>
  </si>
  <si>
    <t>NODE1448</t>
  </si>
  <si>
    <t>NODE1449</t>
  </si>
  <si>
    <t>NODE1450</t>
  </si>
  <si>
    <t>NODE1451</t>
  </si>
  <si>
    <t>NODE1455</t>
  </si>
  <si>
    <t>NODE1456</t>
  </si>
  <si>
    <t>NODE1458</t>
  </si>
  <si>
    <t>NODE1459</t>
  </si>
  <si>
    <t>NODE146</t>
  </si>
  <si>
    <t>NODE1464</t>
  </si>
  <si>
    <t>NODE1465</t>
  </si>
  <si>
    <t>NODE1466</t>
  </si>
  <si>
    <t>NODE1467</t>
  </si>
  <si>
    <t>NODE1468</t>
  </si>
  <si>
    <t>NODE1469</t>
  </si>
  <si>
    <t>NODE147</t>
  </si>
  <si>
    <t>NODE1470</t>
  </si>
  <si>
    <t>NODE1471</t>
  </si>
  <si>
    <t>NODE1472</t>
  </si>
  <si>
    <t>NODE1473</t>
  </si>
  <si>
    <t>NODE1474</t>
  </si>
  <si>
    <t>NODE1477</t>
  </si>
  <si>
    <t>NODE1478</t>
  </si>
  <si>
    <t>NODE1479</t>
  </si>
  <si>
    <t>NODE148</t>
  </si>
  <si>
    <t>NODE1480</t>
  </si>
  <si>
    <t>NODE1481</t>
  </si>
  <si>
    <t>NODE1482</t>
  </si>
  <si>
    <t>NODE1483</t>
  </si>
  <si>
    <t>NODE1485</t>
  </si>
  <si>
    <t>NODE1486</t>
  </si>
  <si>
    <t>NODE1487</t>
  </si>
  <si>
    <t>NODE1488</t>
  </si>
  <si>
    <t>NODE1489</t>
  </si>
  <si>
    <t>NODE149</t>
  </si>
  <si>
    <t>NODE1490</t>
  </si>
  <si>
    <t>NODE1492</t>
  </si>
  <si>
    <t>NODE1493</t>
  </si>
  <si>
    <t>NODE1494</t>
  </si>
  <si>
    <t>NODE1495</t>
  </si>
  <si>
    <t>NODE1496</t>
  </si>
  <si>
    <t>NODE1497</t>
  </si>
  <si>
    <t>NODE1498</t>
  </si>
  <si>
    <t>NODE1499</t>
  </si>
  <si>
    <t>NODE15</t>
  </si>
  <si>
    <t>NODE150</t>
  </si>
  <si>
    <t>NODE1500</t>
  </si>
  <si>
    <t>NODE1501</t>
  </si>
  <si>
    <t>NODE1502</t>
  </si>
  <si>
    <t>NODE1503</t>
  </si>
  <si>
    <t>NODE1504</t>
  </si>
  <si>
    <t>NODE1505</t>
  </si>
  <si>
    <t>NODE1506</t>
  </si>
  <si>
    <t>NODE1507</t>
  </si>
  <si>
    <t>NODE1508</t>
  </si>
  <si>
    <t>NODE1509</t>
  </si>
  <si>
    <t>NODE151</t>
  </si>
  <si>
    <t>NODE1510</t>
  </si>
  <si>
    <t>NODE1511</t>
  </si>
  <si>
    <t>NODE1512</t>
  </si>
  <si>
    <t>NODE1513</t>
  </si>
  <si>
    <t>NODE1514</t>
  </si>
  <si>
    <t>NODE1515</t>
  </si>
  <si>
    <t>NODE1516</t>
  </si>
  <si>
    <t>NODE1517</t>
  </si>
  <si>
    <t>NODE152</t>
  </si>
  <si>
    <t>NODE1525</t>
  </si>
  <si>
    <t>NODE1526</t>
  </si>
  <si>
    <t>NODE1527</t>
  </si>
  <si>
    <t>NODE1528</t>
  </si>
  <si>
    <t>NODE1529</t>
  </si>
  <si>
    <t>NODE153</t>
  </si>
  <si>
    <t>NODE1530</t>
  </si>
  <si>
    <t>NODE1531</t>
  </si>
  <si>
    <t>NODE1532</t>
  </si>
  <si>
    <t>NODE1533</t>
  </si>
  <si>
    <t>NODE1534</t>
  </si>
  <si>
    <t>NODE1535</t>
  </si>
  <si>
    <t>NODE1536</t>
  </si>
  <si>
    <t>NODE1537</t>
  </si>
  <si>
    <t>NODE1538</t>
  </si>
  <si>
    <t>NODE1539</t>
  </si>
  <si>
    <t>NODE154</t>
  </si>
  <si>
    <t>NODE1540</t>
  </si>
  <si>
    <t>NODE1541</t>
  </si>
  <si>
    <t>NODE1542</t>
  </si>
  <si>
    <t>NODE1543</t>
  </si>
  <si>
    <t>NODE1544</t>
  </si>
  <si>
    <t>NODE1545</t>
  </si>
  <si>
    <t>NODE1546</t>
  </si>
  <si>
    <t>NODE1547</t>
  </si>
  <si>
    <t>NODE1548</t>
  </si>
  <si>
    <t>NODE1549</t>
  </si>
  <si>
    <t>NODE155</t>
  </si>
  <si>
    <t>NODE1550</t>
  </si>
  <si>
    <t>NODE1551</t>
  </si>
  <si>
    <t>NODE1552</t>
  </si>
  <si>
    <t>NODE1553</t>
  </si>
  <si>
    <t>NODE1554</t>
  </si>
  <si>
    <t>NODE1555</t>
  </si>
  <si>
    <t>NODE1556</t>
  </si>
  <si>
    <t>NODE1557</t>
  </si>
  <si>
    <t>NODE1558</t>
  </si>
  <si>
    <t>NODE1559</t>
  </si>
  <si>
    <t>NODE156</t>
  </si>
  <si>
    <t>NODE1560</t>
  </si>
  <si>
    <t>NODE1561</t>
  </si>
  <si>
    <t>NODE1562</t>
  </si>
  <si>
    <t>NODE1563</t>
  </si>
  <si>
    <t>NODE1564</t>
  </si>
  <si>
    <t>NODE1565</t>
  </si>
  <si>
    <t>NODE1566</t>
  </si>
  <si>
    <t>NODE1567</t>
  </si>
  <si>
    <t>NODE1568</t>
  </si>
  <si>
    <t>NODE1569</t>
  </si>
  <si>
    <t>NODE157</t>
  </si>
  <si>
    <t>NODE1570</t>
  </si>
  <si>
    <t>NODE1571</t>
  </si>
  <si>
    <t>NODE1572</t>
  </si>
  <si>
    <t>NODE1576</t>
  </si>
  <si>
    <t>NODE1577</t>
  </si>
  <si>
    <t>NODE1578</t>
  </si>
  <si>
    <t>NODE1579</t>
  </si>
  <si>
    <t>NODE158</t>
  </si>
  <si>
    <t>NODE1580</t>
  </si>
  <si>
    <t>NODE1581</t>
  </si>
  <si>
    <t>NODE1582</t>
  </si>
  <si>
    <t>NODE1583</t>
  </si>
  <si>
    <t>NODE1584</t>
  </si>
  <si>
    <t>NODE1585</t>
  </si>
  <si>
    <t>NODE1586</t>
  </si>
  <si>
    <t>NODE1587</t>
  </si>
  <si>
    <t>NODE1588</t>
  </si>
  <si>
    <t>NODE1589</t>
  </si>
  <si>
    <t>NODE1590</t>
  </si>
  <si>
    <t>NODE1591</t>
  </si>
  <si>
    <t>NODE1592</t>
  </si>
  <si>
    <t>NODE1593</t>
  </si>
  <si>
    <t>NODE1594</t>
  </si>
  <si>
    <t>NODE1595</t>
  </si>
  <si>
    <t>NODE1596</t>
  </si>
  <si>
    <t>NODE1597</t>
  </si>
  <si>
    <t>NODE16</t>
  </si>
  <si>
    <t>NODE1600</t>
  </si>
  <si>
    <t>NODE1601</t>
  </si>
  <si>
    <t>NODE1602</t>
  </si>
  <si>
    <t>NODE1603</t>
  </si>
  <si>
    <t>NODE1604</t>
  </si>
  <si>
    <t>NODE1605</t>
  </si>
  <si>
    <t>NODE1606</t>
  </si>
  <si>
    <t>NODE1607</t>
  </si>
  <si>
    <t>NODE1608</t>
  </si>
  <si>
    <t>NODE1609</t>
  </si>
  <si>
    <t>NODE1610</t>
  </si>
  <si>
    <t>NODE1611</t>
  </si>
  <si>
    <t>NODE1612</t>
  </si>
  <si>
    <t>NODE1613</t>
  </si>
  <si>
    <t>NODE1614</t>
  </si>
  <si>
    <t>NODE1615</t>
  </si>
  <si>
    <t>NODE1616</t>
  </si>
  <si>
    <t>NODE1617</t>
  </si>
  <si>
    <t>NODE1618</t>
  </si>
  <si>
    <t>NODE1619</t>
  </si>
  <si>
    <t>NODE1620</t>
  </si>
  <si>
    <t>NODE1621</t>
  </si>
  <si>
    <t>NODE1622</t>
  </si>
  <si>
    <t>NODE1623</t>
  </si>
  <si>
    <t>NODE1624</t>
  </si>
  <si>
    <t>NODE1625</t>
  </si>
  <si>
    <t>NODE1626</t>
  </si>
  <si>
    <t>NODE1627</t>
  </si>
  <si>
    <t>NODE1628</t>
  </si>
  <si>
    <t>NODE1629</t>
  </si>
  <si>
    <t>NODE1630</t>
  </si>
  <si>
    <t>NODE1631</t>
  </si>
  <si>
    <t>NODE1632</t>
  </si>
  <si>
    <t>NODE1633</t>
  </si>
  <si>
    <t>NODE1634</t>
  </si>
  <si>
    <t>NODE1636</t>
  </si>
  <si>
    <t>NODE1637</t>
  </si>
  <si>
    <t>NODE1640</t>
  </si>
  <si>
    <t>NODE1641</t>
  </si>
  <si>
    <t>NODE1642</t>
  </si>
  <si>
    <t>NODE1643</t>
  </si>
  <si>
    <t>NODE1644</t>
  </si>
  <si>
    <t>NODE1645</t>
  </si>
  <si>
    <t>NODE1646</t>
  </si>
  <si>
    <t>NODE1647</t>
  </si>
  <si>
    <t>NODE1648</t>
  </si>
  <si>
    <t>NODE1649</t>
  </si>
  <si>
    <t>NODE1650</t>
  </si>
  <si>
    <t>NODE1651</t>
  </si>
  <si>
    <t>NODE1652</t>
  </si>
  <si>
    <t>NODE1653</t>
  </si>
  <si>
    <t>NODE1654</t>
  </si>
  <si>
    <t>NODE1655</t>
  </si>
  <si>
    <t>NODE1656</t>
  </si>
  <si>
    <t>NODE1657</t>
  </si>
  <si>
    <t>NODE1658</t>
  </si>
  <si>
    <t>NODE166</t>
  </si>
  <si>
    <t>NODE1665</t>
  </si>
  <si>
    <t>NODE1667</t>
  </si>
  <si>
    <t>NODE1668</t>
  </si>
  <si>
    <t>NODE1669</t>
  </si>
  <si>
    <t>NODE167</t>
  </si>
  <si>
    <t>NODE1673</t>
  </si>
  <si>
    <t>NODE1675</t>
  </si>
  <si>
    <t>NODE168</t>
  </si>
  <si>
    <t>NODE1680</t>
  </si>
  <si>
    <t>NODE1683</t>
  </si>
  <si>
    <t>NODE1684</t>
  </si>
  <si>
    <t>NODE1685</t>
  </si>
  <si>
    <t>NODE1686</t>
  </si>
  <si>
    <t>NODE1687</t>
  </si>
  <si>
    <t>NODE1688</t>
  </si>
  <si>
    <t>NODE1689</t>
  </si>
  <si>
    <t>NODE169</t>
  </si>
  <si>
    <t>NODE1690</t>
  </si>
  <si>
    <t>NODE1691</t>
  </si>
  <si>
    <t>NODE1692</t>
  </si>
  <si>
    <t>NODE1693</t>
  </si>
  <si>
    <t>NODE1694</t>
  </si>
  <si>
    <t>NODE1695</t>
  </si>
  <si>
    <t>NODE1696</t>
  </si>
  <si>
    <t>NODE1697</t>
  </si>
  <si>
    <t>NODE1698</t>
  </si>
  <si>
    <t>NODE1699</t>
  </si>
  <si>
    <t>NODE17</t>
  </si>
  <si>
    <t>NODE170</t>
  </si>
  <si>
    <t>NODE1700</t>
  </si>
  <si>
    <t>NODE1701</t>
  </si>
  <si>
    <t>NODE1702</t>
  </si>
  <si>
    <t>NODE1704</t>
  </si>
  <si>
    <t>NODE1705</t>
  </si>
  <si>
    <t>NODE1707</t>
  </si>
  <si>
    <t>NODE1708</t>
  </si>
  <si>
    <t>NODE1709</t>
  </si>
  <si>
    <t>NODE171</t>
  </si>
  <si>
    <t>NODE1710</t>
  </si>
  <si>
    <t>NODE1711</t>
  </si>
  <si>
    <t>NODE1712</t>
  </si>
  <si>
    <t>NODE1713</t>
  </si>
  <si>
    <t>NODE1714</t>
  </si>
  <si>
    <t>NODE1715</t>
  </si>
  <si>
    <t>NODE1716</t>
  </si>
  <si>
    <t>NODE1717</t>
  </si>
  <si>
    <t>NODE1718</t>
  </si>
  <si>
    <t>NODE1719</t>
  </si>
  <si>
    <t>NODE172</t>
  </si>
  <si>
    <t>NODE1720</t>
  </si>
  <si>
    <t>NODE1721</t>
  </si>
  <si>
    <t>NODE1722</t>
  </si>
  <si>
    <t>NODE1726</t>
  </si>
  <si>
    <t>NODE1727</t>
  </si>
  <si>
    <t>NODE1728</t>
  </si>
  <si>
    <t>NODE1729</t>
  </si>
  <si>
    <t>NODE173</t>
  </si>
  <si>
    <t>NODE1730</t>
  </si>
  <si>
    <t>NODE1731</t>
  </si>
  <si>
    <t>NODE1732</t>
  </si>
  <si>
    <t>NODE1733</t>
  </si>
  <si>
    <t>NODE1734</t>
  </si>
  <si>
    <t>NODE1735</t>
  </si>
  <si>
    <t>NODE1736</t>
  </si>
  <si>
    <t>NODE1737</t>
  </si>
  <si>
    <t>NODE1738</t>
  </si>
  <si>
    <t>NODE1739</t>
  </si>
  <si>
    <t>NODE174</t>
  </si>
  <si>
    <t>NODE1740</t>
  </si>
  <si>
    <t>NODE1741</t>
  </si>
  <si>
    <t>NODE1742</t>
  </si>
  <si>
    <t>NODE1743</t>
  </si>
  <si>
    <t>NODE1744</t>
  </si>
  <si>
    <t>NODE1745</t>
  </si>
  <si>
    <t>NODE1746</t>
  </si>
  <si>
    <t>NODE1747</t>
  </si>
  <si>
    <t>NODE1748</t>
  </si>
  <si>
    <t>NODE1749</t>
  </si>
  <si>
    <t>NODE175</t>
  </si>
  <si>
    <t>NODE1750</t>
  </si>
  <si>
    <t>NODE1751</t>
  </si>
  <si>
    <t>NODE1752</t>
  </si>
  <si>
    <t>NODE1753</t>
  </si>
  <si>
    <t>NODE1754</t>
  </si>
  <si>
    <t>NODE1755</t>
  </si>
  <si>
    <t>NODE1756</t>
  </si>
  <si>
    <t>NODE1757</t>
  </si>
  <si>
    <t>NODE1758</t>
  </si>
  <si>
    <t>NODE1759</t>
  </si>
  <si>
    <t>NODE176</t>
  </si>
  <si>
    <t>NODE1760</t>
  </si>
  <si>
    <t>NODE1761</t>
  </si>
  <si>
    <t>NODE1762</t>
  </si>
  <si>
    <t>NODE1763</t>
  </si>
  <si>
    <t>NODE1764</t>
  </si>
  <si>
    <t>NODE1765</t>
  </si>
  <si>
    <t>NODE1766</t>
  </si>
  <si>
    <t>NODE1767</t>
  </si>
  <si>
    <t>NODE1768</t>
  </si>
  <si>
    <t>NODE1769</t>
  </si>
  <si>
    <t>NODE177</t>
  </si>
  <si>
    <t>NODE1770</t>
  </si>
  <si>
    <t>NODE1771</t>
  </si>
  <si>
    <t>NODE1772</t>
  </si>
  <si>
    <t>NODE1773</t>
  </si>
  <si>
    <t>NODE1774</t>
  </si>
  <si>
    <t>NODE1775</t>
  </si>
  <si>
    <t>NODE1776</t>
  </si>
  <si>
    <t>NODE1777</t>
  </si>
  <si>
    <t>NODE1778</t>
  </si>
  <si>
    <t>NODE1779</t>
  </si>
  <si>
    <t>NODE178</t>
  </si>
  <si>
    <t>NODE1780</t>
  </si>
  <si>
    <t>NODE1781</t>
  </si>
  <si>
    <t>NODE1782</t>
  </si>
  <si>
    <t>NODE1783</t>
  </si>
  <si>
    <t>NODE1784</t>
  </si>
  <si>
    <t>NODE1785</t>
  </si>
  <si>
    <t>NODE1786</t>
  </si>
  <si>
    <t>NODE1787</t>
  </si>
  <si>
    <t>NODE1788</t>
  </si>
  <si>
    <t>NODE1789</t>
  </si>
  <si>
    <t>NODE179</t>
  </si>
  <si>
    <t>NODE1790</t>
  </si>
  <si>
    <t>NODE1791</t>
  </si>
  <si>
    <t>NODE1792</t>
  </si>
  <si>
    <t>NODE1793</t>
  </si>
  <si>
    <t>NODE1794</t>
  </si>
  <si>
    <t>NODE1795</t>
  </si>
  <si>
    <t>NODE1796</t>
  </si>
  <si>
    <t>NODE1797</t>
  </si>
  <si>
    <t>NODE1798</t>
  </si>
  <si>
    <t>NODE1799</t>
  </si>
  <si>
    <t>NODE18</t>
  </si>
  <si>
    <t>NODE180</t>
  </si>
  <si>
    <t>NODE1800</t>
  </si>
  <si>
    <t>NODE1801</t>
  </si>
  <si>
    <t>NODE1802</t>
  </si>
  <si>
    <t>NODE1803</t>
  </si>
  <si>
    <t>NODE1804</t>
  </si>
  <si>
    <t>NODE1805</t>
  </si>
  <si>
    <t>NODE1806</t>
  </si>
  <si>
    <t>NODE1807</t>
  </si>
  <si>
    <t>NODE1808</t>
  </si>
  <si>
    <t>NODE1809</t>
  </si>
  <si>
    <t>NODE181</t>
  </si>
  <si>
    <t>NODE1810</t>
  </si>
  <si>
    <t>NODE1811</t>
  </si>
  <si>
    <t>NODE1812</t>
  </si>
  <si>
    <t>NODE1813</t>
  </si>
  <si>
    <t>NODE1814</t>
  </si>
  <si>
    <t>NODE1815</t>
  </si>
  <si>
    <t>NODE1816</t>
  </si>
  <si>
    <t>NODE1817</t>
  </si>
  <si>
    <t>NODE1818</t>
  </si>
  <si>
    <t>NODE1819</t>
  </si>
  <si>
    <t>NODE182</t>
  </si>
  <si>
    <t>NODE1820</t>
  </si>
  <si>
    <t>NODE1821</t>
  </si>
  <si>
    <t>NODE1822</t>
  </si>
  <si>
    <t>NODE1823</t>
  </si>
  <si>
    <t>NODE1824</t>
  </si>
  <si>
    <t>NODE1825</t>
  </si>
  <si>
    <t>NODE1826</t>
  </si>
  <si>
    <t>NODE1827</t>
  </si>
  <si>
    <t>NODE1828</t>
  </si>
  <si>
    <t>NODE1829</t>
  </si>
  <si>
    <t>NODE183</t>
  </si>
  <si>
    <t>NODE1830</t>
  </si>
  <si>
    <t>NODE1831</t>
  </si>
  <si>
    <t>NODE1832</t>
  </si>
  <si>
    <t>NODE1833</t>
  </si>
  <si>
    <t>NODE1834</t>
  </si>
  <si>
    <t>NODE1835</t>
  </si>
  <si>
    <t>NODE1836</t>
  </si>
  <si>
    <t>NODE1837</t>
  </si>
  <si>
    <t>NODE1838</t>
  </si>
  <si>
    <t>NODE1839</t>
  </si>
  <si>
    <t>NODE1840</t>
  </si>
  <si>
    <t>NODE1841</t>
  </si>
  <si>
    <t>NODE1842</t>
  </si>
  <si>
    <t>NODE1843</t>
  </si>
  <si>
    <t>NODE1844</t>
  </si>
  <si>
    <t>NODE1845</t>
  </si>
  <si>
    <t>NODE1846</t>
  </si>
  <si>
    <t>NODE1847</t>
  </si>
  <si>
    <t>NODE1848</t>
  </si>
  <si>
    <t>NODE1849</t>
  </si>
  <si>
    <t>NODE1850</t>
  </si>
  <si>
    <t>NODE1851</t>
  </si>
  <si>
    <t>NODE1852</t>
  </si>
  <si>
    <t>NODE1853</t>
  </si>
  <si>
    <t>NODE1854</t>
  </si>
  <si>
    <t>NODE1855</t>
  </si>
  <si>
    <t>NODE1856</t>
  </si>
  <si>
    <t>NODE1857</t>
  </si>
  <si>
    <t>NODE1858</t>
  </si>
  <si>
    <t>NODE1859</t>
  </si>
  <si>
    <t>NODE186</t>
  </si>
  <si>
    <t>NODE1860</t>
  </si>
  <si>
    <t>NODE1861</t>
  </si>
  <si>
    <t>NODE1862</t>
  </si>
  <si>
    <t>NODE1863</t>
  </si>
  <si>
    <t>NODE1864</t>
  </si>
  <si>
    <t>NODE1865</t>
  </si>
  <si>
    <t>NODE1866</t>
  </si>
  <si>
    <t>NODE1867</t>
  </si>
  <si>
    <t>NODE1868</t>
  </si>
  <si>
    <t>NODE1869</t>
  </si>
  <si>
    <t>NODE187</t>
  </si>
  <si>
    <t>NODE1870</t>
  </si>
  <si>
    <t>NODE1871</t>
  </si>
  <si>
    <t>NODE1872</t>
  </si>
  <si>
    <t>NODE1873</t>
  </si>
  <si>
    <t>NODE1874</t>
  </si>
  <si>
    <t>NODE1875</t>
  </si>
  <si>
    <t>NODE1876</t>
  </si>
  <si>
    <t>NODE1877</t>
  </si>
  <si>
    <t>NODE1878</t>
  </si>
  <si>
    <t>NODE1879</t>
  </si>
  <si>
    <t>NODE1880</t>
  </si>
  <si>
    <t>NODE1881</t>
  </si>
  <si>
    <t>NODE1882</t>
  </si>
  <si>
    <t>NODE1883</t>
  </si>
  <si>
    <t>NODE1884</t>
  </si>
  <si>
    <t>NODE1885</t>
  </si>
  <si>
    <t>NODE1886</t>
  </si>
  <si>
    <t>NODE1887</t>
  </si>
  <si>
    <t>NODE1888</t>
  </si>
  <si>
    <t>NODE1889</t>
  </si>
  <si>
    <t>NODE1890</t>
  </si>
  <si>
    <t>NODE1891</t>
  </si>
  <si>
    <t>NODE1892</t>
  </si>
  <si>
    <t>NODE1893</t>
  </si>
  <si>
    <t>NODE1894</t>
  </si>
  <si>
    <t>NODE1895</t>
  </si>
  <si>
    <t>NODE1896</t>
  </si>
  <si>
    <t>NODE1897</t>
  </si>
  <si>
    <t>NODE1898</t>
  </si>
  <si>
    <t>NODE1899</t>
  </si>
  <si>
    <t>NODE19</t>
  </si>
  <si>
    <t>NODE1900</t>
  </si>
  <si>
    <t>NODE1901</t>
  </si>
  <si>
    <t>NODE1902</t>
  </si>
  <si>
    <t>NODE1903</t>
  </si>
  <si>
    <t>NODE1904</t>
  </si>
  <si>
    <t>NODE1906</t>
  </si>
  <si>
    <t>NODE1907</t>
  </si>
  <si>
    <t>NODE1908</t>
  </si>
  <si>
    <t>NODE1909</t>
  </si>
  <si>
    <t>NODE1910</t>
  </si>
  <si>
    <t>NODE1911</t>
  </si>
  <si>
    <t>NODE1912</t>
  </si>
  <si>
    <t>NODE1913</t>
  </si>
  <si>
    <t>NODE1914</t>
  </si>
  <si>
    <t>NODE1915</t>
  </si>
  <si>
    <t>NODE1916</t>
  </si>
  <si>
    <t>NODE1917</t>
  </si>
  <si>
    <t>NODE1918</t>
  </si>
  <si>
    <t>NODE1919</t>
  </si>
  <si>
    <t>NODE1920</t>
  </si>
  <si>
    <t>NODE1921</t>
  </si>
  <si>
    <t>NODE1922</t>
  </si>
  <si>
    <t>NODE1923</t>
  </si>
  <si>
    <t>NODE1924</t>
  </si>
  <si>
    <t>NODE1925</t>
  </si>
  <si>
    <t>NODE1926</t>
  </si>
  <si>
    <t>NODE1927</t>
  </si>
  <si>
    <t>NODE1928</t>
  </si>
  <si>
    <t>NODE1929</t>
  </si>
  <si>
    <t>NODE1930</t>
  </si>
  <si>
    <t>NODE1943</t>
  </si>
  <si>
    <t>NODE1944</t>
  </si>
  <si>
    <t>NODE1945</t>
  </si>
  <si>
    <t>NODE1946</t>
  </si>
  <si>
    <t>NODE1947</t>
  </si>
  <si>
    <t>NODE1948</t>
  </si>
  <si>
    <t>NODE1949</t>
  </si>
  <si>
    <t>NODE1950</t>
  </si>
  <si>
    <t>NODE1951</t>
  </si>
  <si>
    <t>NODE1952</t>
  </si>
  <si>
    <t>NODE1953</t>
  </si>
  <si>
    <t>NODE1954</t>
  </si>
  <si>
    <t>NODE1956</t>
  </si>
  <si>
    <t>NODE1957</t>
  </si>
  <si>
    <t>NODE1958</t>
  </si>
  <si>
    <t>NODE1959</t>
  </si>
  <si>
    <t>NODE1960</t>
  </si>
  <si>
    <t>NODE1961</t>
  </si>
  <si>
    <t>NODE1962</t>
  </si>
  <si>
    <t>NODE1963</t>
  </si>
  <si>
    <t>NODE1966</t>
  </si>
  <si>
    <t>NODE1967</t>
  </si>
  <si>
    <t>NODE1970</t>
  </si>
  <si>
    <t>NODE1971</t>
  </si>
  <si>
    <t>NODE1972</t>
  </si>
  <si>
    <t>NODE1973</t>
  </si>
  <si>
    <t>NODE1974</t>
  </si>
  <si>
    <t>NODE1975</t>
  </si>
  <si>
    <t>NODE1976</t>
  </si>
  <si>
    <t>NODE1977</t>
  </si>
  <si>
    <t>NODE1978</t>
  </si>
  <si>
    <t>NODE1979</t>
  </si>
  <si>
    <t>NODE198</t>
  </si>
  <si>
    <t>NODE1980</t>
  </si>
  <si>
    <t>NODE1981</t>
  </si>
  <si>
    <t>NODE1982</t>
  </si>
  <si>
    <t>NODE1983</t>
  </si>
  <si>
    <t>NODE1984</t>
  </si>
  <si>
    <t>NODE1985</t>
  </si>
  <si>
    <t>NODE1986</t>
  </si>
  <si>
    <t>NODE1987</t>
  </si>
  <si>
    <t>NODE1988</t>
  </si>
  <si>
    <t>NODE1989</t>
  </si>
  <si>
    <t>NODE199</t>
  </si>
  <si>
    <t>NODE1990</t>
  </si>
  <si>
    <t>NODE1991</t>
  </si>
  <si>
    <t>NODE1992</t>
  </si>
  <si>
    <t>NODE1993</t>
  </si>
  <si>
    <t>NODE1994</t>
  </si>
  <si>
    <t>NODE1995</t>
  </si>
  <si>
    <t>NODE1996</t>
  </si>
  <si>
    <t>NODE1997</t>
  </si>
  <si>
    <t>NODE1998</t>
  </si>
  <si>
    <t>NODE1999</t>
  </si>
  <si>
    <t>NODE20</t>
  </si>
  <si>
    <t>NODE200</t>
  </si>
  <si>
    <t>NODE2000</t>
  </si>
  <si>
    <t>NODE2001</t>
  </si>
  <si>
    <t>NODE2002</t>
  </si>
  <si>
    <t>NODE2003</t>
  </si>
  <si>
    <t>NODE2004</t>
  </si>
  <si>
    <t>NODE2005</t>
  </si>
  <si>
    <t>NODE2006</t>
  </si>
  <si>
    <t>NODE2007</t>
  </si>
  <si>
    <t>NODE2008</t>
  </si>
  <si>
    <t>NODE2009</t>
  </si>
  <si>
    <t>NODE201</t>
  </si>
  <si>
    <t>NODE2010</t>
  </si>
  <si>
    <t>NODE2011</t>
  </si>
  <si>
    <t>NODE2012</t>
  </si>
  <si>
    <t>NODE2013</t>
  </si>
  <si>
    <t>NODE2014</t>
  </si>
  <si>
    <t>NODE2015</t>
  </si>
  <si>
    <t>NODE2016</t>
  </si>
  <si>
    <t>NODE2017</t>
  </si>
  <si>
    <t>NODE202</t>
  </si>
  <si>
    <t>NODE2022</t>
  </si>
  <si>
    <t>NODE2023</t>
  </si>
  <si>
    <t>NODE2024</t>
  </si>
  <si>
    <t>NODE2025</t>
  </si>
  <si>
    <t>NODE2026</t>
  </si>
  <si>
    <t>NODE2027</t>
  </si>
  <si>
    <t>NODE2029</t>
  </si>
  <si>
    <t>NODE203</t>
  </si>
  <si>
    <t>NODE2030</t>
  </si>
  <si>
    <t>NODE2031</t>
  </si>
  <si>
    <t>NODE2032</t>
  </si>
  <si>
    <t>NODE2033</t>
  </si>
  <si>
    <t>NODE2034</t>
  </si>
  <si>
    <t>NODE2035</t>
  </si>
  <si>
    <t>NODE2036</t>
  </si>
  <si>
    <t>NODE2037</t>
  </si>
  <si>
    <t>NODE2038</t>
  </si>
  <si>
    <t>NODE2039</t>
  </si>
  <si>
    <t>NODE204</t>
  </si>
  <si>
    <t>NODE2040</t>
  </si>
  <si>
    <t>NODE2041</t>
  </si>
  <si>
    <t>NODE2042</t>
  </si>
  <si>
    <t>NODE2043</t>
  </si>
  <si>
    <t>NODE2044</t>
  </si>
  <si>
    <t>NODE2045</t>
  </si>
  <si>
    <t>NODE2046</t>
  </si>
  <si>
    <t>NODE2047</t>
  </si>
  <si>
    <t>NODE2048</t>
  </si>
  <si>
    <t>NODE2049</t>
  </si>
  <si>
    <t>NODE205</t>
  </si>
  <si>
    <t>NODE2050</t>
  </si>
  <si>
    <t>NODE2051</t>
  </si>
  <si>
    <t>NODE2052</t>
  </si>
  <si>
    <t>NODE2053</t>
  </si>
  <si>
    <t>NODE2054</t>
  </si>
  <si>
    <t>NODE2055</t>
  </si>
  <si>
    <t>NODE2056</t>
  </si>
  <si>
    <t>NODE2057</t>
  </si>
  <si>
    <t>NODE2058</t>
  </si>
  <si>
    <t>NODE2059</t>
  </si>
  <si>
    <t>NODE206</t>
  </si>
  <si>
    <t>NODE2060</t>
  </si>
  <si>
    <t>NODE2062</t>
  </si>
  <si>
    <t>NODE2063</t>
  </si>
  <si>
    <t>NODE2064</t>
  </si>
  <si>
    <t>NODE2065</t>
  </si>
  <si>
    <t>NODE2066</t>
  </si>
  <si>
    <t>NODE2067</t>
  </si>
  <si>
    <t>NODE2068</t>
  </si>
  <si>
    <t>NODE207</t>
  </si>
  <si>
    <t>NODE2072</t>
  </si>
  <si>
    <t>NODE2073</t>
  </si>
  <si>
    <t>NODE2074</t>
  </si>
  <si>
    <t>NODE2075</t>
  </si>
  <si>
    <t>NODE2077</t>
  </si>
  <si>
    <t>NODE2078</t>
  </si>
  <si>
    <t>NODE2079</t>
  </si>
  <si>
    <t>NODE208</t>
  </si>
  <si>
    <t>NODE2080</t>
  </si>
  <si>
    <t>NODE2081</t>
  </si>
  <si>
    <t>NODE2082</t>
  </si>
  <si>
    <t>NODE2083</t>
  </si>
  <si>
    <t>NODE2084</t>
  </si>
  <si>
    <t>NODE2085</t>
  </si>
  <si>
    <t>NODE2086</t>
  </si>
  <si>
    <t>NODE2087</t>
  </si>
  <si>
    <t>NODE2088</t>
  </si>
  <si>
    <t>NODE2089</t>
  </si>
  <si>
    <t>NODE209</t>
  </si>
  <si>
    <t>NODE2090</t>
  </si>
  <si>
    <t>NODE2091</t>
  </si>
  <si>
    <t>NODE2092</t>
  </si>
  <si>
    <t>NODE2093</t>
  </si>
  <si>
    <t>NODE2094</t>
  </si>
  <si>
    <t>NODE2095</t>
  </si>
  <si>
    <t>NODE210</t>
  </si>
  <si>
    <t>NODE2102</t>
  </si>
  <si>
    <t>NODE2103</t>
  </si>
  <si>
    <t>NODE2104</t>
  </si>
  <si>
    <t>NODE2108</t>
  </si>
  <si>
    <t>NODE2109</t>
  </si>
  <si>
    <t>NODE211</t>
  </si>
  <si>
    <t>NODE2110</t>
  </si>
  <si>
    <t>NODE2111</t>
  </si>
  <si>
    <t>NODE2112</t>
  </si>
  <si>
    <t>NODE2113</t>
  </si>
  <si>
    <t>NODE2114</t>
  </si>
  <si>
    <t>NODE2117</t>
  </si>
  <si>
    <t>NODE2118</t>
  </si>
  <si>
    <t>NODE212</t>
  </si>
  <si>
    <t>NODE2120</t>
  </si>
  <si>
    <t>NODE2121</t>
  </si>
  <si>
    <t>NODE2122</t>
  </si>
  <si>
    <t>NODE2123</t>
  </si>
  <si>
    <t>NODE2124</t>
  </si>
  <si>
    <t>NODE2126</t>
  </si>
  <si>
    <t>NODE2127</t>
  </si>
  <si>
    <t>NODE2128</t>
  </si>
  <si>
    <t>NODE213</t>
  </si>
  <si>
    <t>NODE2135</t>
  </si>
  <si>
    <t>NODE2136</t>
  </si>
  <si>
    <t>NODE215</t>
  </si>
  <si>
    <t>NODE2155</t>
  </si>
  <si>
    <t>NODE2156</t>
  </si>
  <si>
    <t>NODE2158</t>
  </si>
  <si>
    <t>NODE216</t>
  </si>
  <si>
    <t>NODE217</t>
  </si>
  <si>
    <t>NODE218</t>
  </si>
  <si>
    <t>NODE2183</t>
  </si>
  <si>
    <t>NODE2185</t>
  </si>
  <si>
    <t>NODE219</t>
  </si>
  <si>
    <t>NODE2190</t>
  </si>
  <si>
    <t>NODE2208</t>
  </si>
  <si>
    <t>NODE2209</t>
  </si>
  <si>
    <t>NODE2211</t>
  </si>
  <si>
    <t>NODE2212</t>
  </si>
  <si>
    <t>NODE2213</t>
  </si>
  <si>
    <t>NODE2214</t>
  </si>
  <si>
    <t>NODE2215</t>
  </si>
  <si>
    <t>NODE2216</t>
  </si>
  <si>
    <t>NODE2217</t>
  </si>
  <si>
    <t>NODE2218</t>
  </si>
  <si>
    <t>NODE222</t>
  </si>
  <si>
    <t>NODE2220</t>
  </si>
  <si>
    <t>NODE2221</t>
  </si>
  <si>
    <t>NODE2222</t>
  </si>
  <si>
    <t>NODE2223</t>
  </si>
  <si>
    <t>NODE2224</t>
  </si>
  <si>
    <t>NODE2225</t>
  </si>
  <si>
    <t>NODE2226</t>
  </si>
  <si>
    <t>NODE2227</t>
  </si>
  <si>
    <t>NODE2228</t>
  </si>
  <si>
    <t>NODE2229</t>
  </si>
  <si>
    <t>NODE223</t>
  </si>
  <si>
    <t>NODE2230</t>
  </si>
  <si>
    <t>NODE2231</t>
  </si>
  <si>
    <t>NODE2232</t>
  </si>
  <si>
    <t>NODE2233</t>
  </si>
  <si>
    <t>NODE2234</t>
  </si>
  <si>
    <t>NODE2235</t>
  </si>
  <si>
    <t>NODE2236</t>
  </si>
  <si>
    <t>NODE2237</t>
  </si>
  <si>
    <t>NODE2238</t>
  </si>
  <si>
    <t>NODE2239</t>
  </si>
  <si>
    <t>NODE224</t>
  </si>
  <si>
    <t>NODE2240</t>
  </si>
  <si>
    <t>NODE2241</t>
  </si>
  <si>
    <t>NODE2242</t>
  </si>
  <si>
    <t>NODE2243</t>
  </si>
  <si>
    <t>NODE2244</t>
  </si>
  <si>
    <t>NODE2245</t>
  </si>
  <si>
    <t>NODE2246</t>
  </si>
  <si>
    <t>NODE2247</t>
  </si>
  <si>
    <t>NODE2248</t>
  </si>
  <si>
    <t>NODE2249</t>
  </si>
  <si>
    <t>NODE225</t>
  </si>
  <si>
    <t>NODE2250</t>
  </si>
  <si>
    <t>NODE2251</t>
  </si>
  <si>
    <t>NODE2252</t>
  </si>
  <si>
    <t>NODE2253</t>
  </si>
  <si>
    <t>NODE2255</t>
  </si>
  <si>
    <t>NODE2256</t>
  </si>
  <si>
    <t>NODE2257</t>
  </si>
  <si>
    <t>NODE2258</t>
  </si>
  <si>
    <t>NODE2259</t>
  </si>
  <si>
    <t>NODE226</t>
  </si>
  <si>
    <t>NODE2260</t>
  </si>
  <si>
    <t>NODE2261</t>
  </si>
  <si>
    <t>NODE2264</t>
  </si>
  <si>
    <t>NODE2265</t>
  </si>
  <si>
    <t>NODE2266</t>
  </si>
  <si>
    <t>NODE2267</t>
  </si>
  <si>
    <t>NODE2268</t>
  </si>
  <si>
    <t>NODE2269</t>
  </si>
  <si>
    <t>NODE227</t>
  </si>
  <si>
    <t>NODE2270</t>
  </si>
  <si>
    <t>NODE2271</t>
  </si>
  <si>
    <t>NODE2272</t>
  </si>
  <si>
    <t>NODE2273</t>
  </si>
  <si>
    <t>NODE2274</t>
  </si>
  <si>
    <t>NODE2275</t>
  </si>
  <si>
    <t>NODE2276</t>
  </si>
  <si>
    <t>NODE2277</t>
  </si>
  <si>
    <t>NODE2279</t>
  </si>
  <si>
    <t>NODE228</t>
  </si>
  <si>
    <t>NODE2280</t>
  </si>
  <si>
    <t>NODE2281</t>
  </si>
  <si>
    <t>NODE2282</t>
  </si>
  <si>
    <t>NODE2283</t>
  </si>
  <si>
    <t>NODE2284</t>
  </si>
  <si>
    <t>NODE2285</t>
  </si>
  <si>
    <t>NODE2286</t>
  </si>
  <si>
    <t>NODE2287</t>
  </si>
  <si>
    <t>NODE2288</t>
  </si>
  <si>
    <t>NODE2289</t>
  </si>
  <si>
    <t>NODE229</t>
  </si>
  <si>
    <t>NODE2290</t>
  </si>
  <si>
    <t>NODE2291</t>
  </si>
  <si>
    <t>NODE2292</t>
  </si>
  <si>
    <t>NODE2293</t>
  </si>
  <si>
    <t>NODE2294</t>
  </si>
  <si>
    <t>NODE2295</t>
  </si>
  <si>
    <t>NODE2296</t>
  </si>
  <si>
    <t>NODE2297</t>
  </si>
  <si>
    <t>NODE2298</t>
  </si>
  <si>
    <t>NODE2299</t>
  </si>
  <si>
    <t>NODE230</t>
  </si>
  <si>
    <t>NODE2300</t>
  </si>
  <si>
    <t>NODE2301</t>
  </si>
  <si>
    <t>NODE2302</t>
  </si>
  <si>
    <t>NODE2303</t>
  </si>
  <si>
    <t>NODE2304</t>
  </si>
  <si>
    <t>NODE2305</t>
  </si>
  <si>
    <t>NODE2306</t>
  </si>
  <si>
    <t>NODE2307</t>
  </si>
  <si>
    <t>NODE2308</t>
  </si>
  <si>
    <t>NODE2309</t>
  </si>
  <si>
    <t>NODE231</t>
  </si>
  <si>
    <t>NODE2310</t>
  </si>
  <si>
    <t>NODE2311</t>
  </si>
  <si>
    <t>NODE2312</t>
  </si>
  <si>
    <t>NODE2313</t>
  </si>
  <si>
    <t>NODE2314</t>
  </si>
  <si>
    <t>NODE2315</t>
  </si>
  <si>
    <t>NODE2316</t>
  </si>
  <si>
    <t>NODE2317</t>
  </si>
  <si>
    <t>NODE2318</t>
  </si>
  <si>
    <t>NODE2319</t>
  </si>
  <si>
    <t>NODE232</t>
  </si>
  <si>
    <t>NODE2320</t>
  </si>
  <si>
    <t>NODE2321</t>
  </si>
  <si>
    <t>NODE2322</t>
  </si>
  <si>
    <t>NODE2323</t>
  </si>
  <si>
    <t>NODE2324</t>
  </si>
  <si>
    <t>NODE2325</t>
  </si>
  <si>
    <t>NODE2326</t>
  </si>
  <si>
    <t>NODE2327</t>
  </si>
  <si>
    <t>NODE2328</t>
  </si>
  <si>
    <t>NODE2329</t>
  </si>
  <si>
    <t>NODE233</t>
  </si>
  <si>
    <t>NODE2330</t>
  </si>
  <si>
    <t>NODE2331</t>
  </si>
  <si>
    <t>NODE2332</t>
  </si>
  <si>
    <t>NODE2333</t>
  </si>
  <si>
    <t>NODE2334</t>
  </si>
  <si>
    <t>NODE2335</t>
  </si>
  <si>
    <t>NODE2336</t>
  </si>
  <si>
    <t>NODE2337</t>
  </si>
  <si>
    <t>NODE2338</t>
  </si>
  <si>
    <t>NODE2339</t>
  </si>
  <si>
    <t>NODE234</t>
  </si>
  <si>
    <t>NODE2340</t>
  </si>
  <si>
    <t>NODE2341</t>
  </si>
  <si>
    <t>NODE2342</t>
  </si>
  <si>
    <t>NODE2343</t>
  </si>
  <si>
    <t>NODE2344</t>
  </si>
  <si>
    <t>NODE2345</t>
  </si>
  <si>
    <t>NODE2346</t>
  </si>
  <si>
    <t>NODE2347</t>
  </si>
  <si>
    <t>NODE2348</t>
  </si>
  <si>
    <t>NODE2349</t>
  </si>
  <si>
    <t>NODE235</t>
  </si>
  <si>
    <t>NODE2350</t>
  </si>
  <si>
    <t>NODE2351</t>
  </si>
  <si>
    <t>NODE2352</t>
  </si>
  <si>
    <t>NODE2353</t>
  </si>
  <si>
    <t>NODE2354</t>
  </si>
  <si>
    <t>NODE2355</t>
  </si>
  <si>
    <t>NODE2356</t>
  </si>
  <si>
    <t>NODE2357</t>
  </si>
  <si>
    <t>NODE2359</t>
  </si>
  <si>
    <t>NODE236</t>
  </si>
  <si>
    <t>NODE2362</t>
  </si>
  <si>
    <t>NODE2364</t>
  </si>
  <si>
    <t>NODE2366</t>
  </si>
  <si>
    <t>NODE2368</t>
  </si>
  <si>
    <t>NODE237</t>
  </si>
  <si>
    <t>NODE2371</t>
  </si>
  <si>
    <t>NODE2374</t>
  </si>
  <si>
    <t>NODE2376</t>
  </si>
  <si>
    <t>NODE2378</t>
  </si>
  <si>
    <t>NODE238</t>
  </si>
  <si>
    <t>NODE2381</t>
  </si>
  <si>
    <t>NODE2383</t>
  </si>
  <si>
    <t>NODE2385</t>
  </si>
  <si>
    <t>NODE2387</t>
  </si>
  <si>
    <t>NODE2389</t>
  </si>
  <si>
    <t>NODE239</t>
  </si>
  <si>
    <t>NODE2391</t>
  </si>
  <si>
    <t>NODE2395</t>
  </si>
  <si>
    <t>NODE240</t>
  </si>
  <si>
    <t>NODE2403</t>
  </si>
  <si>
    <t>NODE2405</t>
  </si>
  <si>
    <t>NODE2407</t>
  </si>
  <si>
    <t>NODE2409</t>
  </si>
  <si>
    <t>NODE241</t>
  </si>
  <si>
    <t>NODE2411</t>
  </si>
  <si>
    <t>NODE2415</t>
  </si>
  <si>
    <t>NODE2417</t>
  </si>
  <si>
    <t>NODE2419</t>
  </si>
  <si>
    <t>NODE2422</t>
  </si>
  <si>
    <t>NODE2424</t>
  </si>
  <si>
    <t>NODE2426</t>
  </si>
  <si>
    <t>NODE2428</t>
  </si>
  <si>
    <t>NODE2431</t>
  </si>
  <si>
    <t>NODE2433</t>
  </si>
  <si>
    <t>NODE2435</t>
  </si>
  <si>
    <t>NODE2439</t>
  </si>
  <si>
    <t>NODE2442</t>
  </si>
  <si>
    <t>NODE2444</t>
  </si>
  <si>
    <t>NODE2446</t>
  </si>
  <si>
    <t>NODE2448</t>
  </si>
  <si>
    <t>NODE2450</t>
  </si>
  <si>
    <t>NODE2453</t>
  </si>
  <si>
    <t>NODE2455</t>
  </si>
  <si>
    <t>NODE2464</t>
  </si>
  <si>
    <t>NODE2466</t>
  </si>
  <si>
    <t>NODE2468</t>
  </si>
  <si>
    <t>NODE2470</t>
  </si>
  <si>
    <t>NODE2473</t>
  </si>
  <si>
    <t>NODE2475</t>
  </si>
  <si>
    <t>NODE2480</t>
  </si>
  <si>
    <t>NODE2482</t>
  </si>
  <si>
    <t>NODE2484</t>
  </si>
  <si>
    <t>NODE2487</t>
  </si>
  <si>
    <t>NODE2489</t>
  </si>
  <si>
    <t>NODE2491</t>
  </si>
  <si>
    <t>NODE2496</t>
  </si>
  <si>
    <t>NODE2498</t>
  </si>
  <si>
    <t>NODE250</t>
  </si>
  <si>
    <t>NODE2500</t>
  </si>
  <si>
    <t>NODE2502</t>
  </si>
  <si>
    <t>NODE2507</t>
  </si>
  <si>
    <t>NODE2509</t>
  </si>
  <si>
    <t>NODE251</t>
  </si>
  <si>
    <t>NODE2511</t>
  </si>
  <si>
    <t>NODE2513</t>
  </si>
  <si>
    <t>NODE2515</t>
  </si>
  <si>
    <t>NODE2518</t>
  </si>
  <si>
    <t>NODE252</t>
  </si>
  <si>
    <t>NODE2520</t>
  </si>
  <si>
    <t>NODE2524</t>
  </si>
  <si>
    <t>NODE2526</t>
  </si>
  <si>
    <t>NODE2528</t>
  </si>
  <si>
    <t>NODE253</t>
  </si>
  <si>
    <t>NODE2532</t>
  </si>
  <si>
    <t>NODE2536</t>
  </si>
  <si>
    <t>NODE2539</t>
  </si>
  <si>
    <t>NODE254</t>
  </si>
  <si>
    <t>NODE2541</t>
  </si>
  <si>
    <t>NODE2543</t>
  </si>
  <si>
    <t>NODE2545</t>
  </si>
  <si>
    <t>NODE2547</t>
  </si>
  <si>
    <t>NODE2549</t>
  </si>
  <si>
    <t>NODE255</t>
  </si>
  <si>
    <t>NODE2552</t>
  </si>
  <si>
    <t>NODE2554</t>
  </si>
  <si>
    <t>NODE2556</t>
  </si>
  <si>
    <t>NODE2558</t>
  </si>
  <si>
    <t>NODE256</t>
  </si>
  <si>
    <t>NODE2560</t>
  </si>
  <si>
    <t>NODE2562</t>
  </si>
  <si>
    <t>NODE2564</t>
  </si>
  <si>
    <t>NODE2566</t>
  </si>
  <si>
    <t>NODE2569</t>
  </si>
  <si>
    <t>NODE2572</t>
  </si>
  <si>
    <t>NODE2575</t>
  </si>
  <si>
    <t>NODE2582</t>
  </si>
  <si>
    <t>NODE2584</t>
  </si>
  <si>
    <t>NODE2586</t>
  </si>
  <si>
    <t>NODE2588</t>
  </si>
  <si>
    <t>NODE259</t>
  </si>
  <si>
    <t>NODE2590</t>
  </si>
  <si>
    <t>NODE2595</t>
  </si>
  <si>
    <t>NODE2597</t>
  </si>
  <si>
    <t>NODE2599</t>
  </si>
  <si>
    <t>NODE260</t>
  </si>
  <si>
    <t>NODE2601</t>
  </si>
  <si>
    <t>NODE2603</t>
  </si>
  <si>
    <t>NODE2605</t>
  </si>
  <si>
    <t>NODE2607</t>
  </si>
  <si>
    <t>NODE261</t>
  </si>
  <si>
    <t>NODE2612</t>
  </si>
  <si>
    <t>NODE2614</t>
  </si>
  <si>
    <t>NODE2616</t>
  </si>
  <si>
    <t>NODE262</t>
  </si>
  <si>
    <t>NODE2620</t>
  </si>
  <si>
    <t>NODE2626</t>
  </si>
  <si>
    <t>NODE2628</t>
  </si>
  <si>
    <t>NODE263</t>
  </si>
  <si>
    <t>NODE2630</t>
  </si>
  <si>
    <t>NODE2635</t>
  </si>
  <si>
    <t>NODE2637</t>
  </si>
  <si>
    <t>NODE2639</t>
  </si>
  <si>
    <t>NODE264</t>
  </si>
  <si>
    <t>NODE2642</t>
  </si>
  <si>
    <t>NODE2644</t>
  </si>
  <si>
    <t>NODE2647</t>
  </si>
  <si>
    <t>NODE265</t>
  </si>
  <si>
    <t>NODE2652</t>
  </si>
  <si>
    <t>NODE2655</t>
  </si>
  <si>
    <t>NODE2657</t>
  </si>
  <si>
    <t>NODE2659</t>
  </si>
  <si>
    <t>NODE266</t>
  </si>
  <si>
    <t>NODE2661</t>
  </si>
  <si>
    <t>NODE2664</t>
  </si>
  <si>
    <t>NODE2666</t>
  </si>
  <si>
    <t>NODE2669</t>
  </si>
  <si>
    <t>NODE267</t>
  </si>
  <si>
    <t>NODE2674</t>
  </si>
  <si>
    <t>NODE2676</t>
  </si>
  <si>
    <t>NODE2678</t>
  </si>
  <si>
    <t>NODE268</t>
  </si>
  <si>
    <t>NODE2680</t>
  </si>
  <si>
    <t>NODE2682</t>
  </si>
  <si>
    <t>NODE2684</t>
  </si>
  <si>
    <t>NODE2687</t>
  </si>
  <si>
    <t>NODE2689</t>
  </si>
  <si>
    <t>NODE269</t>
  </si>
  <si>
    <t>NODE2691</t>
  </si>
  <si>
    <t>NODE2693</t>
  </si>
  <si>
    <t>NODE2695</t>
  </si>
  <si>
    <t>NODE2697</t>
  </si>
  <si>
    <t>NODE2699</t>
  </si>
  <si>
    <t>NODE27</t>
  </si>
  <si>
    <t>NODE270</t>
  </si>
  <si>
    <t>NODE2701</t>
  </si>
  <si>
    <t>NODE2703</t>
  </si>
  <si>
    <t>NODE2705</t>
  </si>
  <si>
    <t>NODE271</t>
  </si>
  <si>
    <t>NODE2712</t>
  </si>
  <si>
    <t>NODE2715</t>
  </si>
  <si>
    <t>NODE2718</t>
  </si>
  <si>
    <t>NODE2720</t>
  </si>
  <si>
    <t>NODE2722</t>
  </si>
  <si>
    <t>NODE2724</t>
  </si>
  <si>
    <t>NODE273</t>
  </si>
  <si>
    <t>NODE2734</t>
  </si>
  <si>
    <t>NODE2738</t>
  </si>
  <si>
    <t>NODE2739</t>
  </si>
  <si>
    <t>NODE274</t>
  </si>
  <si>
    <t>NODE2740</t>
  </si>
  <si>
    <t>NODE2742</t>
  </si>
  <si>
    <t>NODE2744</t>
  </si>
  <si>
    <t>NODE2748</t>
  </si>
  <si>
    <t>NODE275</t>
  </si>
  <si>
    <t>NODE2751</t>
  </si>
  <si>
    <t>NODE2754</t>
  </si>
  <si>
    <t>NODE2757</t>
  </si>
  <si>
    <t>NODE2759</t>
  </si>
  <si>
    <t>NODE276</t>
  </si>
  <si>
    <t>NODE2764</t>
  </si>
  <si>
    <t>NODE2767</t>
  </si>
  <si>
    <t>NODE277</t>
  </si>
  <si>
    <t>NODE2775</t>
  </si>
  <si>
    <t>NODE2777</t>
  </si>
  <si>
    <t>NODE278</t>
  </si>
  <si>
    <t>NODE2780</t>
  </si>
  <si>
    <t>NODE2782</t>
  </si>
  <si>
    <t>NODE2784</t>
  </si>
  <si>
    <t>NODE2786</t>
  </si>
  <si>
    <t>NODE2788</t>
  </si>
  <si>
    <t>NODE279</t>
  </si>
  <si>
    <t>NODE2790</t>
  </si>
  <si>
    <t>NODE2793</t>
  </si>
  <si>
    <t>NODE2796</t>
  </si>
  <si>
    <t>NODE28</t>
  </si>
  <si>
    <t>NODE280</t>
  </si>
  <si>
    <t>NODE2800</t>
  </si>
  <si>
    <t>NODE2802</t>
  </si>
  <si>
    <t>NODE2804</t>
  </si>
  <si>
    <t>NODE281</t>
  </si>
  <si>
    <t>NODE2810</t>
  </si>
  <si>
    <t>NODE2812</t>
  </si>
  <si>
    <t>NODE2814</t>
  </si>
  <si>
    <t>NODE2817</t>
  </si>
  <si>
    <t>NODE2819</t>
  </si>
  <si>
    <t>NODE282</t>
  </si>
  <si>
    <t>NODE2821</t>
  </si>
  <si>
    <t>NODE2824</t>
  </si>
  <si>
    <t>NODE2826</t>
  </si>
  <si>
    <t>NODE2828</t>
  </si>
  <si>
    <t>NODE283</t>
  </si>
  <si>
    <t>NODE2831</t>
  </si>
  <si>
    <t>NODE2833</t>
  </si>
  <si>
    <t>NODE2835</t>
  </si>
  <si>
    <t>NODE284</t>
  </si>
  <si>
    <t>NODE2840</t>
  </si>
  <si>
    <t>NODE2842</t>
  </si>
  <si>
    <t>NODE2844</t>
  </si>
  <si>
    <t>NODE2847</t>
  </si>
  <si>
    <t>NODE2849</t>
  </si>
  <si>
    <t>NODE285</t>
  </si>
  <si>
    <t>NODE2851</t>
  </si>
  <si>
    <t>NODE2856</t>
  </si>
  <si>
    <t>NODE2858</t>
  </si>
  <si>
    <t>NODE286</t>
  </si>
  <si>
    <t>NODE2860</t>
  </si>
  <si>
    <t>NODE2862</t>
  </si>
  <si>
    <t>NODE2864</t>
  </si>
  <si>
    <t>NODE2867</t>
  </si>
  <si>
    <t>NODE2869</t>
  </si>
  <si>
    <t>NODE287</t>
  </si>
  <si>
    <t>NODE2870</t>
  </si>
  <si>
    <t>NODE2871</t>
  </si>
  <si>
    <t>NODE2872</t>
  </si>
  <si>
    <t>NODE2873</t>
  </si>
  <si>
    <t>NODE2874</t>
  </si>
  <si>
    <t>NODE2875</t>
  </si>
  <si>
    <t>NODE2878</t>
  </si>
  <si>
    <t>NODE2879</t>
  </si>
  <si>
    <t>NODE288</t>
  </si>
  <si>
    <t>NODE2882</t>
  </si>
  <si>
    <t>NODE2883</t>
  </si>
  <si>
    <t>NODE2884</t>
  </si>
  <si>
    <t>NODE289</t>
  </si>
  <si>
    <t>NODE2894</t>
  </si>
  <si>
    <t>NODE2896</t>
  </si>
  <si>
    <t>NODE2898</t>
  </si>
  <si>
    <t>NODE29</t>
  </si>
  <si>
    <t>NODE290</t>
  </si>
  <si>
    <t>NODE2900</t>
  </si>
  <si>
    <t>NODE2903</t>
  </si>
  <si>
    <t>NODE2905</t>
  </si>
  <si>
    <t>NODE2906</t>
  </si>
  <si>
    <t>NODE2908</t>
  </si>
  <si>
    <t>NODE291</t>
  </si>
  <si>
    <t>NODE2910</t>
  </si>
  <si>
    <t>NODE2912</t>
  </si>
  <si>
    <t>NODE2915</t>
  </si>
  <si>
    <t>NODE2917</t>
  </si>
  <si>
    <t>NODE292</t>
  </si>
  <si>
    <t>NODE2920</t>
  </si>
  <si>
    <t>NODE2922</t>
  </si>
  <si>
    <t>NODE2925</t>
  </si>
  <si>
    <t>NODE2928</t>
  </si>
  <si>
    <t>NODE293</t>
  </si>
  <si>
    <t>NODE2930</t>
  </si>
  <si>
    <t>NODE2932</t>
  </si>
  <si>
    <t>NODE2936</t>
  </si>
  <si>
    <t>NODE2938</t>
  </si>
  <si>
    <t>NODE294</t>
  </si>
  <si>
    <t>NODE2940</t>
  </si>
  <si>
    <t>NODE2942</t>
  </si>
  <si>
    <t>NODE2944</t>
  </si>
  <si>
    <t>NODE2946</t>
  </si>
  <si>
    <t>NODE2948</t>
  </si>
  <si>
    <t>NODE295</t>
  </si>
  <si>
    <t>NODE2950</t>
  </si>
  <si>
    <t>NODE2953</t>
  </si>
  <si>
    <t>NODE2955</t>
  </si>
  <si>
    <t>NODE296</t>
  </si>
  <si>
    <t>NODE297</t>
  </si>
  <si>
    <t>NODE298</t>
  </si>
  <si>
    <t>NODE2981</t>
  </si>
  <si>
    <t>NODE2983</t>
  </si>
  <si>
    <t>NODE2985</t>
  </si>
  <si>
    <t>NODE2987</t>
  </si>
  <si>
    <t>NODE299</t>
  </si>
  <si>
    <t>NODE2992</t>
  </si>
  <si>
    <t>NODE2993</t>
  </si>
  <si>
    <t>NODE2997</t>
  </si>
  <si>
    <t>NODE2999</t>
  </si>
  <si>
    <t>NODE3</t>
  </si>
  <si>
    <t>NODE30</t>
  </si>
  <si>
    <t>NODE300</t>
  </si>
  <si>
    <t>NODE3003</t>
  </si>
  <si>
    <t>NODE3005</t>
  </si>
  <si>
    <t>NODE3007</t>
  </si>
  <si>
    <t>NODE301</t>
  </si>
  <si>
    <t>NODE3010</t>
  </si>
  <si>
    <t>NODE3013</t>
  </si>
  <si>
    <t>NODE3015</t>
  </si>
  <si>
    <t>NODE3017</t>
  </si>
  <si>
    <t>NODE3019</t>
  </si>
  <si>
    <t>NODE302</t>
  </si>
  <si>
    <t>NODE3021</t>
  </si>
  <si>
    <t>NODE3023</t>
  </si>
  <si>
    <t>NODE3025</t>
  </si>
  <si>
    <t>NODE3027</t>
  </si>
  <si>
    <t>NODE3029</t>
  </si>
  <si>
    <t>NODE303</t>
  </si>
  <si>
    <t>NODE3037</t>
  </si>
  <si>
    <t>NODE304</t>
  </si>
  <si>
    <t>NODE3040</t>
  </si>
  <si>
    <t>NODE3043</t>
  </si>
  <si>
    <t>NODE3045</t>
  </si>
  <si>
    <t>NODE3049</t>
  </si>
  <si>
    <t>NODE305</t>
  </si>
  <si>
    <t>NODE3052</t>
  </si>
  <si>
    <t>NODE3056</t>
  </si>
  <si>
    <t>NODE3059</t>
  </si>
  <si>
    <t>NODE306</t>
  </si>
  <si>
    <t>NODE3061</t>
  </si>
  <si>
    <t>NODE3063</t>
  </si>
  <si>
    <t>NODE3066</t>
  </si>
  <si>
    <t>NODE3069</t>
  </si>
  <si>
    <t>NODE307</t>
  </si>
  <si>
    <t>NODE3071</t>
  </si>
  <si>
    <t>NODE3073</t>
  </si>
  <si>
    <t>NODE3075</t>
  </si>
  <si>
    <t>NODE3077</t>
  </si>
  <si>
    <t>NODE3079</t>
  </si>
  <si>
    <t>NODE308</t>
  </si>
  <si>
    <t>NODE3082</t>
  </si>
  <si>
    <t>NODE3084</t>
  </si>
  <si>
    <t>NODE3087</t>
  </si>
  <si>
    <t>NODE309</t>
  </si>
  <si>
    <t>NODE3090</t>
  </si>
  <si>
    <t>NODE3092</t>
  </si>
  <si>
    <t>NODE3095</t>
  </si>
  <si>
    <t>NODE3097</t>
  </si>
  <si>
    <t>NODE3099</t>
  </si>
  <si>
    <t>NODE310</t>
  </si>
  <si>
    <t>NODE3102</t>
  </si>
  <si>
    <t>NODE3105</t>
  </si>
  <si>
    <t>NODE3107</t>
  </si>
  <si>
    <t>NODE3109</t>
  </si>
  <si>
    <t>NODE311</t>
  </si>
  <si>
    <t>NODE3111</t>
  </si>
  <si>
    <t>NODE3113</t>
  </si>
  <si>
    <t>NODE3115</t>
  </si>
  <si>
    <t>NODE3119</t>
  </si>
  <si>
    <t>NODE312</t>
  </si>
  <si>
    <t>NODE3121</t>
  </si>
  <si>
    <t>NODE313</t>
  </si>
  <si>
    <t>NODE314</t>
  </si>
  <si>
    <t>NODE315</t>
  </si>
  <si>
    <t>NODE3157</t>
  </si>
  <si>
    <t>NODE316</t>
  </si>
  <si>
    <t>NODE3163</t>
  </si>
  <si>
    <t>NODE3166</t>
  </si>
  <si>
    <t>NODE3168</t>
  </si>
  <si>
    <t>NODE317</t>
  </si>
  <si>
    <t>NODE3170</t>
  </si>
  <si>
    <t>NODE3171</t>
  </si>
  <si>
    <t>NODE3174</t>
  </si>
  <si>
    <t>NODE3176</t>
  </si>
  <si>
    <t>NODE3178</t>
  </si>
  <si>
    <t>NODE318</t>
  </si>
  <si>
    <t>NODE3180</t>
  </si>
  <si>
    <t>NODE3182</t>
  </si>
  <si>
    <t>NODE3184</t>
  </si>
  <si>
    <t>NODE3186</t>
  </si>
  <si>
    <t>NODE3188</t>
  </si>
  <si>
    <t>NODE319</t>
  </si>
  <si>
    <t>NODE3190</t>
  </si>
  <si>
    <t>NODE3192</t>
  </si>
  <si>
    <t>NODE3194</t>
  </si>
  <si>
    <t>NODE3196</t>
  </si>
  <si>
    <t>NODE3198</t>
  </si>
  <si>
    <t>NODE320</t>
  </si>
  <si>
    <t>NODE3200</t>
  </si>
  <si>
    <t>NODE3202</t>
  </si>
  <si>
    <t>NODE3204</t>
  </si>
  <si>
    <t>NODE3206</t>
  </si>
  <si>
    <t>NODE3208</t>
  </si>
  <si>
    <t>NODE321</t>
  </si>
  <si>
    <t>NODE3212</t>
  </si>
  <si>
    <t>NODE3214</t>
  </si>
  <si>
    <t>NODE3216</t>
  </si>
  <si>
    <t>NODE3218</t>
  </si>
  <si>
    <t>NODE322</t>
  </si>
  <si>
    <t>NODE3220</t>
  </si>
  <si>
    <t>NODE3222</t>
  </si>
  <si>
    <t>NODE3224</t>
  </si>
  <si>
    <t>NODE3226</t>
  </si>
  <si>
    <t>NODE3229</t>
  </si>
  <si>
    <t>NODE323</t>
  </si>
  <si>
    <t>NODE3233</t>
  </si>
  <si>
    <t>NODE3235</t>
  </si>
  <si>
    <t>NODE3237</t>
  </si>
  <si>
    <t>NODE3239</t>
  </si>
  <si>
    <t>NODE324</t>
  </si>
  <si>
    <t>NODE3243</t>
  </si>
  <si>
    <t>NODE3245</t>
  </si>
  <si>
    <t>NODE3249</t>
  </si>
  <si>
    <t>NODE325</t>
  </si>
  <si>
    <t>NODE3254</t>
  </si>
  <si>
    <t>NODE3256</t>
  </si>
  <si>
    <t>NODE3258</t>
  </si>
  <si>
    <t>NODE326</t>
  </si>
  <si>
    <t>NODE3260</t>
  </si>
  <si>
    <t>NODE3262</t>
  </si>
  <si>
    <t>NODE3264</t>
  </si>
  <si>
    <t>NODE3266</t>
  </si>
  <si>
    <t>NODE327</t>
  </si>
  <si>
    <t>NODE3270</t>
  </si>
  <si>
    <t>NODE3271</t>
  </si>
  <si>
    <t>NODE3274</t>
  </si>
  <si>
    <t>NODE3279</t>
  </si>
  <si>
    <t>NODE3281</t>
  </si>
  <si>
    <t>NODE3284</t>
  </si>
  <si>
    <t>NODE3286</t>
  </si>
  <si>
    <t>NODE3288</t>
  </si>
  <si>
    <t>NODE3290</t>
  </si>
  <si>
    <t>NODE3292</t>
  </si>
  <si>
    <t>NODE3295</t>
  </si>
  <si>
    <t>NODE3299</t>
  </si>
  <si>
    <t>NODE330</t>
  </si>
  <si>
    <t>NODE331</t>
  </si>
  <si>
    <t>NODE3310</t>
  </si>
  <si>
    <t>NODE3312</t>
  </si>
  <si>
    <t>NODE3314</t>
  </si>
  <si>
    <t>NODE3316</t>
  </si>
  <si>
    <t>NODE3318</t>
  </si>
  <si>
    <t>NODE332</t>
  </si>
  <si>
    <t>NODE3320</t>
  </si>
  <si>
    <t>NODE3322</t>
  </si>
  <si>
    <t>NODE3324</t>
  </si>
  <si>
    <t>NODE3327</t>
  </si>
  <si>
    <t>NODE3329</t>
  </si>
  <si>
    <t>NODE3331</t>
  </si>
  <si>
    <t>NODE3333</t>
  </si>
  <si>
    <t>NODE3335</t>
  </si>
  <si>
    <t>NODE3337</t>
  </si>
  <si>
    <t>NODE3339</t>
  </si>
  <si>
    <t>NODE334</t>
  </si>
  <si>
    <t>NODE3342</t>
  </si>
  <si>
    <t>NODE3346</t>
  </si>
  <si>
    <t>NODE3349</t>
  </si>
  <si>
    <t>NODE335</t>
  </si>
  <si>
    <t>NODE3352</t>
  </si>
  <si>
    <t>NODE3355</t>
  </si>
  <si>
    <t>NODE3357</t>
  </si>
  <si>
    <t>NODE336</t>
  </si>
  <si>
    <t>NODE3363</t>
  </si>
  <si>
    <t>NODE3365</t>
  </si>
  <si>
    <t>NODE3367</t>
  </si>
  <si>
    <t>NODE3369</t>
  </si>
  <si>
    <t>NODE337</t>
  </si>
  <si>
    <t>NODE3372</t>
  </si>
  <si>
    <t>NODE3374</t>
  </si>
  <si>
    <t>NODE3376</t>
  </si>
  <si>
    <t>NODE3379</t>
  </si>
  <si>
    <t>NODE338</t>
  </si>
  <si>
    <t>NODE3381</t>
  </si>
  <si>
    <t>NODE3382</t>
  </si>
  <si>
    <t>NODE3388</t>
  </si>
  <si>
    <t>NODE339</t>
  </si>
  <si>
    <t>NODE3390</t>
  </si>
  <si>
    <t>NODE3395</t>
  </si>
  <si>
    <t>NODE3399</t>
  </si>
  <si>
    <t>NODE340</t>
  </si>
  <si>
    <t>NODE3401</t>
  </si>
  <si>
    <t>NODE3404</t>
  </si>
  <si>
    <t>NODE3407</t>
  </si>
  <si>
    <t>NODE3409</t>
  </si>
  <si>
    <t>NODE341</t>
  </si>
  <si>
    <t>NODE3412</t>
  </si>
  <si>
    <t>NODE3416</t>
  </si>
  <si>
    <t>NODE3418</t>
  </si>
  <si>
    <t>NODE342</t>
  </si>
  <si>
    <t>NODE3420</t>
  </si>
  <si>
    <t>NODE3425</t>
  </si>
  <si>
    <t>NODE3427</t>
  </si>
  <si>
    <t>NODE343</t>
  </si>
  <si>
    <t>NODE3433</t>
  </si>
  <si>
    <t>NODE3436</t>
  </si>
  <si>
    <t>NODE3439</t>
  </si>
  <si>
    <t>NODE344</t>
  </si>
  <si>
    <t>NODE3444</t>
  </si>
  <si>
    <t>NODE345</t>
  </si>
  <si>
    <t>NODE3451</t>
  </si>
  <si>
    <t>NODE3453</t>
  </si>
  <si>
    <t>NODE3456</t>
  </si>
  <si>
    <t>NODE346</t>
  </si>
  <si>
    <t>NODE3460</t>
  </si>
  <si>
    <t>NODE347</t>
  </si>
  <si>
    <t>NODE348</t>
  </si>
  <si>
    <t>NODE3485</t>
  </si>
  <si>
    <t>NODE3487</t>
  </si>
  <si>
    <t>NODE349</t>
  </si>
  <si>
    <t>NODE3490</t>
  </si>
  <si>
    <t>NODE3492</t>
  </si>
  <si>
    <t>NODE3496</t>
  </si>
  <si>
    <t>NODE3499</t>
  </si>
  <si>
    <t>NODE350</t>
  </si>
  <si>
    <t>NODE3501</t>
  </si>
  <si>
    <t>NODE3503</t>
  </si>
  <si>
    <t>NODE3505</t>
  </si>
  <si>
    <t>NODE3507</t>
  </si>
  <si>
    <t>NODE351</t>
  </si>
  <si>
    <t>NODE3510</t>
  </si>
  <si>
    <t>NODE3514</t>
  </si>
  <si>
    <t>NODE3516</t>
  </si>
  <si>
    <t>NODE3518</t>
  </si>
  <si>
    <t>NODE352</t>
  </si>
  <si>
    <t>NODE3520</t>
  </si>
  <si>
    <t>NODE3522</t>
  </si>
  <si>
    <t>NODE3526</t>
  </si>
  <si>
    <t>NODE3528</t>
  </si>
  <si>
    <t>NODE353</t>
  </si>
  <si>
    <t>NODE3530</t>
  </si>
  <si>
    <t>NODE3533</t>
  </si>
  <si>
    <t>NODE3536</t>
  </si>
  <si>
    <t>NODE3538</t>
  </si>
  <si>
    <t>NODE354</t>
  </si>
  <si>
    <t>NODE3540</t>
  </si>
  <si>
    <t>NODE3542</t>
  </si>
  <si>
    <t>NODE3544</t>
  </si>
  <si>
    <t>NODE3547</t>
  </si>
  <si>
    <t>NODE355</t>
  </si>
  <si>
    <t>NODE3550</t>
  </si>
  <si>
    <t>NODE3552</t>
  </si>
  <si>
    <t>NODE3554</t>
  </si>
  <si>
    <t>NODE3557</t>
  </si>
  <si>
    <t>NODE356</t>
  </si>
  <si>
    <t>NODE3562</t>
  </si>
  <si>
    <t>NODE3564</t>
  </si>
  <si>
    <t>NODE3566</t>
  </si>
  <si>
    <t>NODE3568</t>
  </si>
  <si>
    <t>NODE357</t>
  </si>
  <si>
    <t>NODE3572</t>
  </si>
  <si>
    <t>NODE3574</t>
  </si>
  <si>
    <t>NODE3576</t>
  </si>
  <si>
    <t>NODE3578</t>
  </si>
  <si>
    <t>NODE358</t>
  </si>
  <si>
    <t>NODE3580</t>
  </si>
  <si>
    <t>NODE3584</t>
  </si>
  <si>
    <t>NODE3586</t>
  </si>
  <si>
    <t>NODE3589</t>
  </si>
  <si>
    <t>NODE359</t>
  </si>
  <si>
    <t>NODE3592</t>
  </si>
  <si>
    <t>NODE3594</t>
  </si>
  <si>
    <t>NODE360</t>
  </si>
  <si>
    <t>NODE3600</t>
  </si>
  <si>
    <t>NODE3601</t>
  </si>
  <si>
    <t>NODE361</t>
  </si>
  <si>
    <t>NODE362</t>
  </si>
  <si>
    <t>NODE3620</t>
  </si>
  <si>
    <t>NODE3624</t>
  </si>
  <si>
    <t>NODE3627</t>
  </si>
  <si>
    <t>NODE3629</t>
  </si>
  <si>
    <t>NODE363</t>
  </si>
  <si>
    <t>NODE3632</t>
  </si>
  <si>
    <t>NODE3634</t>
  </si>
  <si>
    <t>NODE3637</t>
  </si>
  <si>
    <t>NODE3639</t>
  </si>
  <si>
    <t>NODE364</t>
  </si>
  <si>
    <t>NODE3641</t>
  </si>
  <si>
    <t>NODE3643</t>
  </si>
  <si>
    <t>NODE3645</t>
  </si>
  <si>
    <t>NODE3647</t>
  </si>
  <si>
    <t>NODE365</t>
  </si>
  <si>
    <t>NODE3650</t>
  </si>
  <si>
    <t>NODE3653</t>
  </si>
  <si>
    <t>NODE3655</t>
  </si>
  <si>
    <t>NODE3657</t>
  </si>
  <si>
    <t>NODE366</t>
  </si>
  <si>
    <t>NODE3660</t>
  </si>
  <si>
    <t>NODE3661</t>
  </si>
  <si>
    <t>NODE3663</t>
  </si>
  <si>
    <t>NODE3665</t>
  </si>
  <si>
    <t>NODE3667</t>
  </si>
  <si>
    <t>NODE3669</t>
  </si>
  <si>
    <t>NODE367</t>
  </si>
  <si>
    <t>NODE3672</t>
  </si>
  <si>
    <t>NODE3676</t>
  </si>
  <si>
    <t>NODE3678</t>
  </si>
  <si>
    <t>NODE368</t>
  </si>
  <si>
    <t>NODE3680</t>
  </si>
  <si>
    <t>NODE3683</t>
  </si>
  <si>
    <t>NODE3685</t>
  </si>
  <si>
    <t>NODE3687</t>
  </si>
  <si>
    <t>NODE369</t>
  </si>
  <si>
    <t>NODE3690</t>
  </si>
  <si>
    <t>NODE3694</t>
  </si>
  <si>
    <t>NODE3696</t>
  </si>
  <si>
    <t>NODE3698</t>
  </si>
  <si>
    <t>NODE370</t>
  </si>
  <si>
    <t>NODE3702</t>
  </si>
  <si>
    <t>NODE3706</t>
  </si>
  <si>
    <t>NODE3708</t>
  </si>
  <si>
    <t>NODE371</t>
  </si>
  <si>
    <t>NODE3710</t>
  </si>
  <si>
    <t>NODE3712</t>
  </si>
  <si>
    <t>NODE3714</t>
  </si>
  <si>
    <t>NODE3716</t>
  </si>
  <si>
    <t>NODE3718</t>
  </si>
  <si>
    <t>NODE372</t>
  </si>
  <si>
    <t>NODE3720</t>
  </si>
  <si>
    <t>NODE3723</t>
  </si>
  <si>
    <t>NODE373</t>
  </si>
  <si>
    <t>NODE374</t>
  </si>
  <si>
    <t>NODE3747</t>
  </si>
  <si>
    <t>NODE3748</t>
  </si>
  <si>
    <t>NODE375</t>
  </si>
  <si>
    <t>NODE3750</t>
  </si>
  <si>
    <t>NODE3753</t>
  </si>
  <si>
    <t>NODE3755</t>
  </si>
  <si>
    <t>NODE3758</t>
  </si>
  <si>
    <t>NODE376</t>
  </si>
  <si>
    <t>NODE3760</t>
  </si>
  <si>
    <t>NODE3763</t>
  </si>
  <si>
    <t>NODE3766</t>
  </si>
  <si>
    <t>NODE3768</t>
  </si>
  <si>
    <t>NODE377</t>
  </si>
  <si>
    <t>NODE3771</t>
  </si>
  <si>
    <t>NODE3775</t>
  </si>
  <si>
    <t>NODE3777</t>
  </si>
  <si>
    <t>NODE378</t>
  </si>
  <si>
    <t>NODE3780</t>
  </si>
  <si>
    <t>NODE3782</t>
  </si>
  <si>
    <t>NODE3784</t>
  </si>
  <si>
    <t>NODE3788</t>
  </si>
  <si>
    <t>NODE379</t>
  </si>
  <si>
    <t>NODE3791</t>
  </si>
  <si>
    <t>NODE3793</t>
  </si>
  <si>
    <t>NODE3795</t>
  </si>
  <si>
    <t>NODE3797</t>
  </si>
  <si>
    <t>NODE3799</t>
  </si>
  <si>
    <t>NODE380</t>
  </si>
  <si>
    <t>NODE3801</t>
  </si>
  <si>
    <t>NODE3804</t>
  </si>
  <si>
    <t>NODE3806</t>
  </si>
  <si>
    <t>NODE3808</t>
  </si>
  <si>
    <t>NODE381</t>
  </si>
  <si>
    <t>NODE3812</t>
  </si>
  <si>
    <t>NODE3814</t>
  </si>
  <si>
    <t>NODE382</t>
  </si>
  <si>
    <t>NODE3822</t>
  </si>
  <si>
    <t>NODE3824</t>
  </si>
  <si>
    <t>NODE3827</t>
  </si>
  <si>
    <t>NODE3829</t>
  </si>
  <si>
    <t>NODE383</t>
  </si>
  <si>
    <t>NODE3830</t>
  </si>
  <si>
    <t>NODE3833</t>
  </si>
  <si>
    <t>NODE3834</t>
  </si>
  <si>
    <t>NODE3836</t>
  </si>
  <si>
    <t>NODE3840</t>
  </si>
  <si>
    <t>NODE3843</t>
  </si>
  <si>
    <t>NODE3845</t>
  </si>
  <si>
    <t>NODE3847</t>
  </si>
  <si>
    <t>NODE3849</t>
  </si>
  <si>
    <t>NODE3851</t>
  </si>
  <si>
    <t>NODE3857</t>
  </si>
  <si>
    <t>NODE3859</t>
  </si>
  <si>
    <t>NODE3860</t>
  </si>
  <si>
    <t>NODE3861</t>
  </si>
  <si>
    <t>NODE3863</t>
  </si>
  <si>
    <t>NODE3864</t>
  </si>
  <si>
    <t>NODE3866</t>
  </si>
  <si>
    <t>NODE3867</t>
  </si>
  <si>
    <t>NODE3868</t>
  </si>
  <si>
    <t>NODE3869</t>
  </si>
  <si>
    <t>NODE3870</t>
  </si>
  <si>
    <t>NODE3871</t>
  </si>
  <si>
    <t>NODE3872</t>
  </si>
  <si>
    <t>NODE3873</t>
  </si>
  <si>
    <t>NODE3874</t>
  </si>
  <si>
    <t>NODE3875</t>
  </si>
  <si>
    <t>NODE3876</t>
  </si>
  <si>
    <t>NODE3877</t>
  </si>
  <si>
    <t>NODE3878</t>
  </si>
  <si>
    <t>NODE3879</t>
  </si>
  <si>
    <t>NODE3880</t>
  </si>
  <si>
    <t>NODE3882</t>
  </si>
  <si>
    <t>NODE3886</t>
  </si>
  <si>
    <t>NODE3887</t>
  </si>
  <si>
    <t>NODE3888</t>
  </si>
  <si>
    <t>NODE3890</t>
  </si>
  <si>
    <t>NODE3891</t>
  </si>
  <si>
    <t>NODE3894</t>
  </si>
  <si>
    <t>NODE3895</t>
  </si>
  <si>
    <t>NODE3896</t>
  </si>
  <si>
    <t>NODE3897</t>
  </si>
  <si>
    <t>NODE3898</t>
  </si>
  <si>
    <t>NODE390</t>
  </si>
  <si>
    <t>NODE3900</t>
  </si>
  <si>
    <t>NODE3902</t>
  </si>
  <si>
    <t>NODE3904</t>
  </si>
  <si>
    <t>NODE3905</t>
  </si>
  <si>
    <t>NODE3907</t>
  </si>
  <si>
    <t>NODE391</t>
  </si>
  <si>
    <t>NODE3910</t>
  </si>
  <si>
    <t>NODE3915</t>
  </si>
  <si>
    <t>NODE3917</t>
  </si>
  <si>
    <t>NODE3919</t>
  </si>
  <si>
    <t>NODE392</t>
  </si>
  <si>
    <t>NODE3921</t>
  </si>
  <si>
    <t>NODE3923</t>
  </si>
  <si>
    <t>NODE3926</t>
  </si>
  <si>
    <t>NODE393</t>
  </si>
  <si>
    <t>NODE3931</t>
  </si>
  <si>
    <t>NODE3939</t>
  </si>
  <si>
    <t>NODE394</t>
  </si>
  <si>
    <t>NODE3943</t>
  </si>
  <si>
    <t>NODE3945</t>
  </si>
  <si>
    <t>NODE3946</t>
  </si>
  <si>
    <t>NODE3947</t>
  </si>
  <si>
    <t>NODE3948</t>
  </si>
  <si>
    <t>NODE3949</t>
  </si>
  <si>
    <t>NODE395</t>
  </si>
  <si>
    <t>NODE3950</t>
  </si>
  <si>
    <t>NODE3951</t>
  </si>
  <si>
    <t>NODE3952</t>
  </si>
  <si>
    <t>NODE3953</t>
  </si>
  <si>
    <t>NODE3954</t>
  </si>
  <si>
    <t>NODE3955</t>
  </si>
  <si>
    <t>NODE3956</t>
  </si>
  <si>
    <t>NODE396</t>
  </si>
  <si>
    <t>NODE3961</t>
  </si>
  <si>
    <t>NODE3968</t>
  </si>
  <si>
    <t>NODE397</t>
  </si>
  <si>
    <t>NODE3970</t>
  </si>
  <si>
    <t>NODE3972</t>
  </si>
  <si>
    <t>NODE3974</t>
  </si>
  <si>
    <t>NODE3977</t>
  </si>
  <si>
    <t>NODE3979</t>
  </si>
  <si>
    <t>NODE398</t>
  </si>
  <si>
    <t>NODE3982</t>
  </si>
  <si>
    <t>NODE3988</t>
  </si>
  <si>
    <t>NODE399</t>
  </si>
  <si>
    <t>NODE3990</t>
  </si>
  <si>
    <t>NODE3992</t>
  </si>
  <si>
    <t>NODE3996</t>
  </si>
  <si>
    <t>NODE3998</t>
  </si>
  <si>
    <t>NODE4</t>
  </si>
  <si>
    <t>NODE40</t>
  </si>
  <si>
    <t>NODE400</t>
  </si>
  <si>
    <t>NODE4001</t>
  </si>
  <si>
    <t>NODE4004</t>
  </si>
  <si>
    <t>NODE4006</t>
  </si>
  <si>
    <t>NODE4008</t>
  </si>
  <si>
    <t>NODE401</t>
  </si>
  <si>
    <t>NODE4017</t>
  </si>
  <si>
    <t>NODE402</t>
  </si>
  <si>
    <t>NODE4020</t>
  </si>
  <si>
    <t>NODE4022</t>
  </si>
  <si>
    <t>NODE4023</t>
  </si>
  <si>
    <t>NODE4024</t>
  </si>
  <si>
    <t>NODE4027</t>
  </si>
  <si>
    <t>NODE4029</t>
  </si>
  <si>
    <t>NODE403</t>
  </si>
  <si>
    <t>NODE4032</t>
  </si>
  <si>
    <t>NODE4034</t>
  </si>
  <si>
    <t>NODE4038</t>
  </si>
  <si>
    <t>NODE404</t>
  </si>
  <si>
    <t>NODE4042</t>
  </si>
  <si>
    <t>NODE4044</t>
  </si>
  <si>
    <t>NODE4047</t>
  </si>
  <si>
    <t>NODE4049</t>
  </si>
  <si>
    <t>NODE4051</t>
  </si>
  <si>
    <t>NODE4055</t>
  </si>
  <si>
    <t>NODE4057</t>
  </si>
  <si>
    <t>NODE4059</t>
  </si>
  <si>
    <t>NODE4064</t>
  </si>
  <si>
    <t>NODE4068</t>
  </si>
  <si>
    <t>NODE4071</t>
  </si>
  <si>
    <t>NODE4073</t>
  </si>
  <si>
    <t>NODE4077</t>
  </si>
  <si>
    <t>NODE4079</t>
  </si>
  <si>
    <t>NODE4081</t>
  </si>
  <si>
    <t>NODE4084</t>
  </si>
  <si>
    <t>NODE4089</t>
  </si>
  <si>
    <t>NODE4091</t>
  </si>
  <si>
    <t>NODE4094</t>
  </si>
  <si>
    <t>NODE41</t>
  </si>
  <si>
    <t>NODE4100</t>
  </si>
  <si>
    <t>NODE4104</t>
  </si>
  <si>
    <t>NODE4106</t>
  </si>
  <si>
    <t>NODE4109</t>
  </si>
  <si>
    <t>NODE4113</t>
  </si>
  <si>
    <t>NODE4116</t>
  </si>
  <si>
    <t>NODE4118</t>
  </si>
  <si>
    <t>NODE4120</t>
  </si>
  <si>
    <t>NODE4125</t>
  </si>
  <si>
    <t>NODE4127</t>
  </si>
  <si>
    <t>NODE4129</t>
  </si>
  <si>
    <t>NODE4131</t>
  </si>
  <si>
    <t>NODE4134</t>
  </si>
  <si>
    <t>NODE4138</t>
  </si>
  <si>
    <t>NODE4140</t>
  </si>
  <si>
    <t>NODE4142</t>
  </si>
  <si>
    <t>NODE4144</t>
  </si>
  <si>
    <t>NODE4147</t>
  </si>
  <si>
    <t>NODE4154</t>
  </si>
  <si>
    <t>NODE4159</t>
  </si>
  <si>
    <t>NODE416</t>
  </si>
  <si>
    <t>NODE4161</t>
  </si>
  <si>
    <t>NODE4163</t>
  </si>
  <si>
    <t>NODE4168</t>
  </si>
  <si>
    <t>NODE417</t>
  </si>
  <si>
    <t>NODE4170</t>
  </si>
  <si>
    <t>NODE4175</t>
  </si>
  <si>
    <t>NODE4177</t>
  </si>
  <si>
    <t>NODE418</t>
  </si>
  <si>
    <t>NODE4180</t>
  </si>
  <si>
    <t>NODE4182</t>
  </si>
  <si>
    <t>NODE4185</t>
  </si>
  <si>
    <t>NODE4194</t>
  </si>
  <si>
    <t>NODE4198</t>
  </si>
  <si>
    <t>NODE42</t>
  </si>
  <si>
    <t>NODE4200</t>
  </si>
  <si>
    <t>NODE4203</t>
  </si>
  <si>
    <t>NODE4205</t>
  </si>
  <si>
    <t>NODE4207</t>
  </si>
  <si>
    <t>NODE4209</t>
  </si>
  <si>
    <t>NODE421</t>
  </si>
  <si>
    <t>NODE4211</t>
  </si>
  <si>
    <t>NODE4231</t>
  </si>
  <si>
    <t>NODE4234</t>
  </si>
  <si>
    <t>NODE4237</t>
  </si>
  <si>
    <t>NODE4240</t>
  </si>
  <si>
    <t>NODE4245</t>
  </si>
  <si>
    <t>NODE4247</t>
  </si>
  <si>
    <t>NODE4260</t>
  </si>
  <si>
    <t>NODE4262</t>
  </si>
  <si>
    <t>NODE4264</t>
  </si>
  <si>
    <t>NODE4266</t>
  </si>
  <si>
    <t>NODE4269</t>
  </si>
  <si>
    <t>NODE4274</t>
  </si>
  <si>
    <t>NODE4280</t>
  </si>
  <si>
    <t>NODE4282</t>
  </si>
  <si>
    <t>NODE4284</t>
  </si>
  <si>
    <t>NODE4286</t>
  </si>
  <si>
    <t>NODE4288</t>
  </si>
  <si>
    <t>NODE4290</t>
  </si>
  <si>
    <t>NODE4293</t>
  </si>
  <si>
    <t>NODE4295</t>
  </si>
  <si>
    <t>NODE4297</t>
  </si>
  <si>
    <t>NODE4299</t>
  </si>
  <si>
    <t>NODE43</t>
  </si>
  <si>
    <t>NODE4303</t>
  </si>
  <si>
    <t>NODE4305</t>
  </si>
  <si>
    <t>NODE4307</t>
  </si>
  <si>
    <t>NODE4309</t>
  </si>
  <si>
    <t>NODE4311</t>
  </si>
  <si>
    <t>NODE4315</t>
  </si>
  <si>
    <t>NODE4317</t>
  </si>
  <si>
    <t>NODE4320</t>
  </si>
  <si>
    <t>NODE4322</t>
  </si>
  <si>
    <t>NODE44</t>
  </si>
  <si>
    <t>NODE4402</t>
  </si>
  <si>
    <t>NODE4404</t>
  </si>
  <si>
    <t>NODE4406</t>
  </si>
  <si>
    <t>NODE4408</t>
  </si>
  <si>
    <t>NODE4416</t>
  </si>
  <si>
    <t>NODE4419</t>
  </si>
  <si>
    <t>NODE4424</t>
  </si>
  <si>
    <t>NODE443</t>
  </si>
  <si>
    <t>NODE4430</t>
  </si>
  <si>
    <t>NODE4432</t>
  </si>
  <si>
    <t>NODE444</t>
  </si>
  <si>
    <t>NODE4441</t>
  </si>
  <si>
    <t>NODE4444</t>
  </si>
  <si>
    <t>NODE4446</t>
  </si>
  <si>
    <t>NODE4448</t>
  </si>
  <si>
    <t>NODE445</t>
  </si>
  <si>
    <t>NODE4452</t>
  </si>
  <si>
    <t>NODE4457</t>
  </si>
  <si>
    <t>NODE4459</t>
  </si>
  <si>
    <t>NODE446</t>
  </si>
  <si>
    <t>NODE4461</t>
  </si>
  <si>
    <t>NODE4463</t>
  </si>
  <si>
    <t>NODE4467</t>
  </si>
  <si>
    <t>NODE447</t>
  </si>
  <si>
    <t>NODE4471</t>
  </si>
  <si>
    <t>NODE4473</t>
  </si>
  <si>
    <t>NODE4478</t>
  </si>
  <si>
    <t>NODE448</t>
  </si>
  <si>
    <t>NODE4484</t>
  </si>
  <si>
    <t>NODE4486</t>
  </si>
  <si>
    <t>NODE4488</t>
  </si>
  <si>
    <t>NODE449</t>
  </si>
  <si>
    <t>NODE4491</t>
  </si>
  <si>
    <t>NODE4493</t>
  </si>
  <si>
    <t>NODE4497</t>
  </si>
  <si>
    <t>NODE4499</t>
  </si>
  <si>
    <t>NODE45</t>
  </si>
  <si>
    <t>NODE450</t>
  </si>
  <si>
    <t>NODE4501</t>
  </si>
  <si>
    <t>NODE4503</t>
  </si>
  <si>
    <t>NODE4506</t>
  </si>
  <si>
    <t>NODE4509</t>
  </si>
  <si>
    <t>NODE451</t>
  </si>
  <si>
    <t>NODE4513</t>
  </si>
  <si>
    <t>NODE4517</t>
  </si>
  <si>
    <t>NODE452</t>
  </si>
  <si>
    <t>NODE4520</t>
  </si>
  <si>
    <t>NODE4524</t>
  </si>
  <si>
    <t>NODE453</t>
  </si>
  <si>
    <t>NODE4530</t>
  </si>
  <si>
    <t>NODE4533</t>
  </si>
  <si>
    <t>NODE4535</t>
  </si>
  <si>
    <t>NODE4538</t>
  </si>
  <si>
    <t>NODE454</t>
  </si>
  <si>
    <t>NODE4542</t>
  </si>
  <si>
    <t>NODE4544</t>
  </si>
  <si>
    <t>NODE4547</t>
  </si>
  <si>
    <t>NODE4550</t>
  </si>
  <si>
    <t>NODE4558</t>
  </si>
  <si>
    <t>NODE4561</t>
  </si>
  <si>
    <t>NODE4563</t>
  </si>
  <si>
    <t>NODE4567</t>
  </si>
  <si>
    <t>NODE4569</t>
  </si>
  <si>
    <t>NODE457</t>
  </si>
  <si>
    <t>NODE4571</t>
  </si>
  <si>
    <t>NODE4574</t>
  </si>
  <si>
    <t>NODE4576</t>
  </si>
  <si>
    <t>NODE458</t>
  </si>
  <si>
    <t>NODE4581</t>
  </si>
  <si>
    <t>NODE4583</t>
  </si>
  <si>
    <t>NODE4585</t>
  </si>
  <si>
    <t>NODE459</t>
  </si>
  <si>
    <t>NODE4590</t>
  </si>
  <si>
    <t>NODE4592</t>
  </si>
  <si>
    <t>NODE4594</t>
  </si>
  <si>
    <t>NODE4598</t>
  </si>
  <si>
    <t>NODE46</t>
  </si>
  <si>
    <t>NODE460</t>
  </si>
  <si>
    <t>NODE4600</t>
  </si>
  <si>
    <t>NODE4602</t>
  </si>
  <si>
    <t>NODE4604</t>
  </si>
  <si>
    <t>NODE4607</t>
  </si>
  <si>
    <t>NODE4609</t>
  </si>
  <si>
    <t>NODE4614</t>
  </si>
  <si>
    <t>NODE4616</t>
  </si>
  <si>
    <t>NODE4618</t>
  </si>
  <si>
    <t>NODE4622</t>
  </si>
  <si>
    <t>NODE4624</t>
  </si>
  <si>
    <t>NODE4627</t>
  </si>
  <si>
    <t>NODE4629</t>
  </si>
  <si>
    <t>NODE4632</t>
  </si>
  <si>
    <t>NODE4635</t>
  </si>
  <si>
    <t>NODE4638</t>
  </si>
  <si>
    <t>NODE4641</t>
  </si>
  <si>
    <t>NODE4644</t>
  </si>
  <si>
    <t>NODE4646</t>
  </si>
  <si>
    <t>NODE4648</t>
  </si>
  <si>
    <t>NODE4650</t>
  </si>
  <si>
    <t>NODE4652</t>
  </si>
  <si>
    <t>NODE4654</t>
  </si>
  <si>
    <t>NODE4656</t>
  </si>
  <si>
    <t>NODE4658</t>
  </si>
  <si>
    <t>NODE4660</t>
  </si>
  <si>
    <t>NODE4663</t>
  </si>
  <si>
    <t>NODE4665</t>
  </si>
  <si>
    <t>NODE4668</t>
  </si>
  <si>
    <t>NODE467</t>
  </si>
  <si>
    <t>NODE4670</t>
  </si>
  <si>
    <t>NODE4672</t>
  </si>
  <si>
    <t>NODE4674</t>
  </si>
  <si>
    <t>NODE4676</t>
  </si>
  <si>
    <t>NODE468</t>
  </si>
  <si>
    <t>NODE4680</t>
  </si>
  <si>
    <t>NODE4681</t>
  </si>
  <si>
    <t>NODE4685</t>
  </si>
  <si>
    <t>NODE4688</t>
  </si>
  <si>
    <t>NODE469</t>
  </si>
  <si>
    <t>NODE4690</t>
  </si>
  <si>
    <t>NODE4692</t>
  </si>
  <si>
    <t>NODE4695</t>
  </si>
  <si>
    <t>NODE4698</t>
  </si>
  <si>
    <t>NODE47</t>
  </si>
  <si>
    <t>NODE470</t>
  </si>
  <si>
    <t>NODE4700</t>
  </si>
  <si>
    <t>NODE4702</t>
  </si>
  <si>
    <t>NODE4704</t>
  </si>
  <si>
    <t>NODE4709</t>
  </si>
  <si>
    <t>NODE471</t>
  </si>
  <si>
    <t>NODE4717</t>
  </si>
  <si>
    <t>NODE4719</t>
  </si>
  <si>
    <t>NODE472</t>
  </si>
  <si>
    <t>NODE4726</t>
  </si>
  <si>
    <t>NODE4728</t>
  </si>
  <si>
    <t>NODE4729</t>
  </si>
  <si>
    <t>NODE473</t>
  </si>
  <si>
    <t>NODE4730</t>
  </si>
  <si>
    <t>NODE4731</t>
  </si>
  <si>
    <t>NODE4732</t>
  </si>
  <si>
    <t>NODE4733</t>
  </si>
  <si>
    <t>NODE4734</t>
  </si>
  <si>
    <t>NODE4735</t>
  </si>
  <si>
    <t>NODE4736</t>
  </si>
  <si>
    <t>NODE4737</t>
  </si>
  <si>
    <t>NODE4738</t>
  </si>
  <si>
    <t>NODE4739</t>
  </si>
  <si>
    <t>NODE474</t>
  </si>
  <si>
    <t>NODE4740</t>
  </si>
  <si>
    <t>NODE4741</t>
  </si>
  <si>
    <t>NODE4742</t>
  </si>
  <si>
    <t>NODE4743</t>
  </si>
  <si>
    <t>NODE4744</t>
  </si>
  <si>
    <t>NODE4745</t>
  </si>
  <si>
    <t>NODE4746</t>
  </si>
  <si>
    <t>NODE4747</t>
  </si>
  <si>
    <t>NODE4748</t>
  </si>
  <si>
    <t>NODE4749</t>
  </si>
  <si>
    <t>NODE475</t>
  </si>
  <si>
    <t>NODE4751</t>
  </si>
  <si>
    <t>NODE4752</t>
  </si>
  <si>
    <t>NODE4753</t>
  </si>
  <si>
    <t>NODE4754</t>
  </si>
  <si>
    <t>NODE4755</t>
  </si>
  <si>
    <t>NODE4756</t>
  </si>
  <si>
    <t>NODE4757</t>
  </si>
  <si>
    <t>NODE4758</t>
  </si>
  <si>
    <t>NODE4759</t>
  </si>
  <si>
    <t>NODE476</t>
  </si>
  <si>
    <t>NODE4760</t>
  </si>
  <si>
    <t>NODE4761</t>
  </si>
  <si>
    <t>NODE4762</t>
  </si>
  <si>
    <t>NODE4763</t>
  </si>
  <si>
    <t>NODE4764</t>
  </si>
  <si>
    <t>NODE4765</t>
  </si>
  <si>
    <t>NODE4766</t>
  </si>
  <si>
    <t>NODE4767</t>
  </si>
  <si>
    <t>NODE4768</t>
  </si>
  <si>
    <t>NODE4769</t>
  </si>
  <si>
    <t>NODE477</t>
  </si>
  <si>
    <t>NODE4770</t>
  </si>
  <si>
    <t>NODE4771</t>
  </si>
  <si>
    <t>NODE4772</t>
  </si>
  <si>
    <t>NODE4773</t>
  </si>
  <si>
    <t>NODE4774</t>
  </si>
  <si>
    <t>NODE4775</t>
  </si>
  <si>
    <t>NODE4776</t>
  </si>
  <si>
    <t>NODE4777</t>
  </si>
  <si>
    <t>NODE4778</t>
  </si>
  <si>
    <t>NODE4779</t>
  </si>
  <si>
    <t>NODE478</t>
  </si>
  <si>
    <t>NODE4780</t>
  </si>
  <si>
    <t>NODE4781</t>
  </si>
  <si>
    <t>NODE4782</t>
  </si>
  <si>
    <t>NODE4783</t>
  </si>
  <si>
    <t>NODE4784</t>
  </si>
  <si>
    <t>NODE4785</t>
  </si>
  <si>
    <t>NODE4786</t>
  </si>
  <si>
    <t>NODE4787</t>
  </si>
  <si>
    <t>NODE4788</t>
  </si>
  <si>
    <t>NODE4789</t>
  </si>
  <si>
    <t>NODE479</t>
  </si>
  <si>
    <t>NODE4790</t>
  </si>
  <si>
    <t>NODE4791</t>
  </si>
  <si>
    <t>NODE4792</t>
  </si>
  <si>
    <t>NODE4793</t>
  </si>
  <si>
    <t>NODE4794</t>
  </si>
  <si>
    <t>NODE4795</t>
  </si>
  <si>
    <t>NODE4796</t>
  </si>
  <si>
    <t>NODE4797</t>
  </si>
  <si>
    <t>NODE4798</t>
  </si>
  <si>
    <t>NODE4799</t>
  </si>
  <si>
    <t>NODE48</t>
  </si>
  <si>
    <t>NODE480</t>
  </si>
  <si>
    <t>NODE4800</t>
  </si>
  <si>
    <t>NODE4802</t>
  </si>
  <si>
    <t>NODE4803</t>
  </si>
  <si>
    <t>NODE4804</t>
  </si>
  <si>
    <t>NODE4806</t>
  </si>
  <si>
    <t>NODE4808</t>
  </si>
  <si>
    <t>NODE4809</t>
  </si>
  <si>
    <t>NODE481</t>
  </si>
  <si>
    <t>NODE4810</t>
  </si>
  <si>
    <t>NODE4811</t>
  </si>
  <si>
    <t>NODE4812</t>
  </si>
  <si>
    <t>NODE4813</t>
  </si>
  <si>
    <t>NODE4814</t>
  </si>
  <si>
    <t>NODE4815</t>
  </si>
  <si>
    <t>NODE4816</t>
  </si>
  <si>
    <t>NODE4819</t>
  </si>
  <si>
    <t>NODE482</t>
  </si>
  <si>
    <t>NODE4820</t>
  </si>
  <si>
    <t>NODE4821</t>
  </si>
  <si>
    <t>NODE4823</t>
  </si>
  <si>
    <t>NODE4824</t>
  </si>
  <si>
    <t>NODE4825</t>
  </si>
  <si>
    <t>NODE4826</t>
  </si>
  <si>
    <t>NODE4827</t>
  </si>
  <si>
    <t>NODE4828</t>
  </si>
  <si>
    <t>NODE4829</t>
  </si>
  <si>
    <t>NODE483</t>
  </si>
  <si>
    <t>NODE4832</t>
  </si>
  <si>
    <t>NODE4833</t>
  </si>
  <si>
    <t>NODE4834</t>
  </si>
  <si>
    <t>NODE4835</t>
  </si>
  <si>
    <t>NODE4836</t>
  </si>
  <si>
    <t>NODE4837</t>
  </si>
  <si>
    <t>NODE4838</t>
  </si>
  <si>
    <t>NODE4839</t>
  </si>
  <si>
    <t>NODE484</t>
  </si>
  <si>
    <t>NODE4840</t>
  </si>
  <si>
    <t>NODE4842</t>
  </si>
  <si>
    <t>NODE4843</t>
  </si>
  <si>
    <t>NODE4844</t>
  </si>
  <si>
    <t>NODE4848</t>
  </si>
  <si>
    <t>NODE4849</t>
  </si>
  <si>
    <t>NODE485</t>
  </si>
  <si>
    <t>NODE4851</t>
  </si>
  <si>
    <t>NODE4852</t>
  </si>
  <si>
    <t>NODE4853</t>
  </si>
  <si>
    <t>NODE4854</t>
  </si>
  <si>
    <t>NODE4855</t>
  </si>
  <si>
    <t>NODE4856</t>
  </si>
  <si>
    <t>NODE4857</t>
  </si>
  <si>
    <t>NODE4858</t>
  </si>
  <si>
    <t>NODE4859</t>
  </si>
  <si>
    <t>NODE486</t>
  </si>
  <si>
    <t>NODE4860</t>
  </si>
  <si>
    <t>NODE4862</t>
  </si>
  <si>
    <t>NODE4863</t>
  </si>
  <si>
    <t>NODE4864</t>
  </si>
  <si>
    <t>NODE4865</t>
  </si>
  <si>
    <t>NODE4866</t>
  </si>
  <si>
    <t>NODE4867</t>
  </si>
  <si>
    <t>NODE4868</t>
  </si>
  <si>
    <t>NODE4869</t>
  </si>
  <si>
    <t>NODE487</t>
  </si>
  <si>
    <t>NODE4879</t>
  </si>
  <si>
    <t>NODE488</t>
  </si>
  <si>
    <t>NODE4880</t>
  </si>
  <si>
    <t>NODE4881</t>
  </si>
  <si>
    <t>NODE4885</t>
  </si>
  <si>
    <t>NODE4886</t>
  </si>
  <si>
    <t>NODE4887</t>
  </si>
  <si>
    <t>NODE4888</t>
  </si>
  <si>
    <t>NODE4889</t>
  </si>
  <si>
    <t>NODE489</t>
  </si>
  <si>
    <t>NODE4894</t>
  </si>
  <si>
    <t>NODE4895</t>
  </si>
  <si>
    <t>NODE4896</t>
  </si>
  <si>
    <t>NODE4897</t>
  </si>
  <si>
    <t>NODE4898</t>
  </si>
  <si>
    <t>NODE4899</t>
  </si>
  <si>
    <t>NODE49</t>
  </si>
  <si>
    <t>NODE490</t>
  </si>
  <si>
    <t>NODE4900</t>
  </si>
  <si>
    <t>NODE4902</t>
  </si>
  <si>
    <t>NODE4903</t>
  </si>
  <si>
    <t>NODE4904</t>
  </si>
  <si>
    <t>NODE4905</t>
  </si>
  <si>
    <t>NODE4907</t>
  </si>
  <si>
    <t>NODE491</t>
  </si>
  <si>
    <t>NODE4913</t>
  </si>
  <si>
    <t>NODE4914</t>
  </si>
  <si>
    <t>NODE4915</t>
  </si>
  <si>
    <t>NODE4916</t>
  </si>
  <si>
    <t>NODE4917</t>
  </si>
  <si>
    <t>NODE4918</t>
  </si>
  <si>
    <t>NODE4919</t>
  </si>
  <si>
    <t>NODE492</t>
  </si>
  <si>
    <t>NODE4920</t>
  </si>
  <si>
    <t>NODE4922</t>
  </si>
  <si>
    <t>NODE4923</t>
  </si>
  <si>
    <t>NODE4924</t>
  </si>
  <si>
    <t>NODE4925</t>
  </si>
  <si>
    <t>NODE4926</t>
  </si>
  <si>
    <t>NODE4927</t>
  </si>
  <si>
    <t>NODE4928</t>
  </si>
  <si>
    <t>NODE493</t>
  </si>
  <si>
    <t>NODE4930</t>
  </si>
  <si>
    <t>NODE4931</t>
  </si>
  <si>
    <t>NODE4932</t>
  </si>
  <si>
    <t>NODE4933</t>
  </si>
  <si>
    <t>NODE4934</t>
  </si>
  <si>
    <t>NODE4935</t>
  </si>
  <si>
    <t>NODE4936</t>
  </si>
  <si>
    <t>NODE4937</t>
  </si>
  <si>
    <t>NODE4938</t>
  </si>
  <si>
    <t>NODE4939</t>
  </si>
  <si>
    <t>NODE494</t>
  </si>
  <si>
    <t>NODE4941</t>
  </si>
  <si>
    <t>NODE4942</t>
  </si>
  <si>
    <t>NODE4943</t>
  </si>
  <si>
    <t>NODE4944</t>
  </si>
  <si>
    <t>NODE4945</t>
  </si>
  <si>
    <t>NODE4946</t>
  </si>
  <si>
    <t>NODE4947</t>
  </si>
  <si>
    <t>NODE4948</t>
  </si>
  <si>
    <t>NODE4949</t>
  </si>
  <si>
    <t>NODE495</t>
  </si>
  <si>
    <t>NODE4950</t>
  </si>
  <si>
    <t>NODE4951</t>
  </si>
  <si>
    <t>NODE4952</t>
  </si>
  <si>
    <t>NODE4953</t>
  </si>
  <si>
    <t>NODE4954</t>
  </si>
  <si>
    <t>NODE4955</t>
  </si>
  <si>
    <t>NODE4956</t>
  </si>
  <si>
    <t>NODE4957</t>
  </si>
  <si>
    <t>NODE4958</t>
  </si>
  <si>
    <t>NODE4959</t>
  </si>
  <si>
    <t>NODE496</t>
  </si>
  <si>
    <t>NODE4960</t>
  </si>
  <si>
    <t>NODE4961</t>
  </si>
  <si>
    <t>NODE4962</t>
  </si>
  <si>
    <t>NODE4963</t>
  </si>
  <si>
    <t>NODE4964</t>
  </si>
  <si>
    <t>NODE4965</t>
  </si>
  <si>
    <t>NODE4966</t>
  </si>
  <si>
    <t>NODE4967</t>
  </si>
  <si>
    <t>NODE4968</t>
  </si>
  <si>
    <t>NODE4969</t>
  </si>
  <si>
    <t>NODE497</t>
  </si>
  <si>
    <t>NODE4970</t>
  </si>
  <si>
    <t>NODE4971</t>
  </si>
  <si>
    <t>NODE4972</t>
  </si>
  <si>
    <t>NODE4973</t>
  </si>
  <si>
    <t>NODE4974</t>
  </si>
  <si>
    <t>NODE4975</t>
  </si>
  <si>
    <t>NODE4976</t>
  </si>
  <si>
    <t>NODE4977</t>
  </si>
  <si>
    <t>NODE4978</t>
  </si>
  <si>
    <t>NODE4979</t>
  </si>
  <si>
    <t>NODE498</t>
  </si>
  <si>
    <t>NODE4980</t>
  </si>
  <si>
    <t>NODE4981</t>
  </si>
  <si>
    <t>NODE4982</t>
  </si>
  <si>
    <t>NODE4983</t>
  </si>
  <si>
    <t>NODE4984</t>
  </si>
  <si>
    <t>NODE4985</t>
  </si>
  <si>
    <t>NODE4986</t>
  </si>
  <si>
    <t>NODE4987</t>
  </si>
  <si>
    <t>NODE4988</t>
  </si>
  <si>
    <t>NODE4989</t>
  </si>
  <si>
    <t>NODE499</t>
  </si>
  <si>
    <t>NODE4990</t>
  </si>
  <si>
    <t>NODE4991</t>
  </si>
  <si>
    <t>NODE4992</t>
  </si>
  <si>
    <t>NODE4994</t>
  </si>
  <si>
    <t>NODE4995</t>
  </si>
  <si>
    <t>NODE4996</t>
  </si>
  <si>
    <t>NODE4997</t>
  </si>
  <si>
    <t>NODE4998</t>
  </si>
  <si>
    <t>NODE4999</t>
  </si>
  <si>
    <t>NODE5</t>
  </si>
  <si>
    <t>NODE50</t>
  </si>
  <si>
    <t>NODE500</t>
  </si>
  <si>
    <t>NODE5000</t>
  </si>
  <si>
    <t>NODE5001</t>
  </si>
  <si>
    <t>NODE5002</t>
  </si>
  <si>
    <t>NODE5003</t>
  </si>
  <si>
    <t>NODE5004</t>
  </si>
  <si>
    <t>NODE5005</t>
  </si>
  <si>
    <t>NODE5006</t>
  </si>
  <si>
    <t>NODE5007</t>
  </si>
  <si>
    <t>NODE5008</t>
  </si>
  <si>
    <t>NODE5009</t>
  </si>
  <si>
    <t>NODE501</t>
  </si>
  <si>
    <t>NODE5010</t>
  </si>
  <si>
    <t>NODE5011</t>
  </si>
  <si>
    <t>NODE5012</t>
  </si>
  <si>
    <t>NODE5013</t>
  </si>
  <si>
    <t>NODE5014</t>
  </si>
  <si>
    <t>NODE5015</t>
  </si>
  <si>
    <t>NODE5016</t>
  </si>
  <si>
    <t>NODE5017</t>
  </si>
  <si>
    <t>NODE5018</t>
  </si>
  <si>
    <t>NODE5019</t>
  </si>
  <si>
    <t>NODE502</t>
  </si>
  <si>
    <t>NODE5020</t>
  </si>
  <si>
    <t>NODE5021</t>
  </si>
  <si>
    <t>NODE5022</t>
  </si>
  <si>
    <t>NODE5023</t>
  </si>
  <si>
    <t>NODE5024</t>
  </si>
  <si>
    <t>NODE5025</t>
  </si>
  <si>
    <t>NODE5027</t>
  </si>
  <si>
    <t>NODE5028</t>
  </si>
  <si>
    <t>NODE5029</t>
  </si>
  <si>
    <t>NODE503</t>
  </si>
  <si>
    <t>NODE5030</t>
  </si>
  <si>
    <t>NODE5031</t>
  </si>
  <si>
    <t>NODE5032</t>
  </si>
  <si>
    <t>NODE5033</t>
  </si>
  <si>
    <t>NODE5034</t>
  </si>
  <si>
    <t>NODE5036</t>
  </si>
  <si>
    <t>NODE5037</t>
  </si>
  <si>
    <t>NODE5038</t>
  </si>
  <si>
    <t>NODE5039</t>
  </si>
  <si>
    <t>NODE504</t>
  </si>
  <si>
    <t>NODE5040</t>
  </si>
  <si>
    <t>NODE5041</t>
  </si>
  <si>
    <t>NODE5042</t>
  </si>
  <si>
    <t>NODE5043</t>
  </si>
  <si>
    <t>NODE5044</t>
  </si>
  <si>
    <t>NODE5045</t>
  </si>
  <si>
    <t>NODE5046</t>
  </si>
  <si>
    <t>NODE5047</t>
  </si>
  <si>
    <t>NODE5048</t>
  </si>
  <si>
    <t>NODE5049</t>
  </si>
  <si>
    <t>NODE505</t>
  </si>
  <si>
    <t>NODE5050</t>
  </si>
  <si>
    <t>NODE5051</t>
  </si>
  <si>
    <t>NODE5052</t>
  </si>
  <si>
    <t>NODE5053</t>
  </si>
  <si>
    <t>NODE5054</t>
  </si>
  <si>
    <t>NODE5055</t>
  </si>
  <si>
    <t>NODE5056</t>
  </si>
  <si>
    <t>NODE5057</t>
  </si>
  <si>
    <t>NODE5058</t>
  </si>
  <si>
    <t>NODE5059</t>
  </si>
  <si>
    <t>NODE506</t>
  </si>
  <si>
    <t>NODE5060</t>
  </si>
  <si>
    <t>NODE5061</t>
  </si>
  <si>
    <t>NODE5062</t>
  </si>
  <si>
    <t>NODE5063</t>
  </si>
  <si>
    <t>NODE5064</t>
  </si>
  <si>
    <t>NODE5065</t>
  </si>
  <si>
    <t>NODE5066</t>
  </si>
  <si>
    <t>NODE5067</t>
  </si>
  <si>
    <t>NODE5068</t>
  </si>
  <si>
    <t>NODE5069</t>
  </si>
  <si>
    <t>NODE507</t>
  </si>
  <si>
    <t>NODE5070</t>
  </si>
  <si>
    <t>NODE5071</t>
  </si>
  <si>
    <t>NODE5072</t>
  </si>
  <si>
    <t>NODE5073</t>
  </si>
  <si>
    <t>NODE5074</t>
  </si>
  <si>
    <t>NODE5075</t>
  </si>
  <si>
    <t>NODE5076</t>
  </si>
  <si>
    <t>NODE5077</t>
  </si>
  <si>
    <t>NODE5078</t>
  </si>
  <si>
    <t>NODE5079</t>
  </si>
  <si>
    <t>NODE508</t>
  </si>
  <si>
    <t>NODE5080</t>
  </si>
  <si>
    <t>NODE5081</t>
  </si>
  <si>
    <t>NODE5082</t>
  </si>
  <si>
    <t>NODE5083</t>
  </si>
  <si>
    <t>NODE5084</t>
  </si>
  <si>
    <t>NODE5085</t>
  </si>
  <si>
    <t>NODE5086</t>
  </si>
  <si>
    <t>NODE5087</t>
  </si>
  <si>
    <t>NODE5088</t>
  </si>
  <si>
    <t>NODE5089</t>
  </si>
  <si>
    <t>NODE509</t>
  </si>
  <si>
    <t>NODE5090</t>
  </si>
  <si>
    <t>NODE5091</t>
  </si>
  <si>
    <t>NODE5092</t>
  </si>
  <si>
    <t>NODE5093</t>
  </si>
  <si>
    <t>NODE5094</t>
  </si>
  <si>
    <t>NODE5095</t>
  </si>
  <si>
    <t>NODE5096</t>
  </si>
  <si>
    <t>NODE5097</t>
  </si>
  <si>
    <t>NODE5098</t>
  </si>
  <si>
    <t>NODE5099</t>
  </si>
  <si>
    <t>NODE51</t>
  </si>
  <si>
    <t>NODE510</t>
  </si>
  <si>
    <t>NODE5100</t>
  </si>
  <si>
    <t>NODE5101</t>
  </si>
  <si>
    <t>NODE5102</t>
  </si>
  <si>
    <t>NODE5103</t>
  </si>
  <si>
    <t>NODE5104</t>
  </si>
  <si>
    <t>NODE5106</t>
  </si>
  <si>
    <t>NODE5107</t>
  </si>
  <si>
    <t>NODE5108</t>
  </si>
  <si>
    <t>NODE5109</t>
  </si>
  <si>
    <t>NODE511</t>
  </si>
  <si>
    <t>NODE5110</t>
  </si>
  <si>
    <t>NODE5111</t>
  </si>
  <si>
    <t>NODE5112</t>
  </si>
  <si>
    <t>NODE5113</t>
  </si>
  <si>
    <t>NODE5114</t>
  </si>
  <si>
    <t>NODE5115</t>
  </si>
  <si>
    <t>NODE5116</t>
  </si>
  <si>
    <t>NODE5117</t>
  </si>
  <si>
    <t>NODE5118</t>
  </si>
  <si>
    <t>NODE5119</t>
  </si>
  <si>
    <t>NODE512</t>
  </si>
  <si>
    <t>NODE5120</t>
  </si>
  <si>
    <t>NODE5121</t>
  </si>
  <si>
    <t>NODE5122</t>
  </si>
  <si>
    <t>NODE5123</t>
  </si>
  <si>
    <t>NODE5124</t>
  </si>
  <si>
    <t>NODE5125</t>
  </si>
  <si>
    <t>NODE5126</t>
  </si>
  <si>
    <t>NODE5127</t>
  </si>
  <si>
    <t>NODE5128</t>
  </si>
  <si>
    <t>NODE5129</t>
  </si>
  <si>
    <t>NODE513</t>
  </si>
  <si>
    <t>NODE5130</t>
  </si>
  <si>
    <t>NODE5131</t>
  </si>
  <si>
    <t>NODE5132</t>
  </si>
  <si>
    <t>NODE5135</t>
  </si>
  <si>
    <t>NODE5136</t>
  </si>
  <si>
    <t>NODE5137</t>
  </si>
  <si>
    <t>NODE5138</t>
  </si>
  <si>
    <t>NODE5139</t>
  </si>
  <si>
    <t>NODE5140</t>
  </si>
  <si>
    <t>NODE5141</t>
  </si>
  <si>
    <t>NODE5142</t>
  </si>
  <si>
    <t>NODE5143</t>
  </si>
  <si>
    <t>NODE5144</t>
  </si>
  <si>
    <t>NODE5145</t>
  </si>
  <si>
    <t>NODE5146</t>
  </si>
  <si>
    <t>NODE5147</t>
  </si>
  <si>
    <t>NODE5148</t>
  </si>
  <si>
    <t>NODE5149</t>
  </si>
  <si>
    <t>NODE5150</t>
  </si>
  <si>
    <t>NODE5151</t>
  </si>
  <si>
    <t>NODE5152</t>
  </si>
  <si>
    <t>NODE5153</t>
  </si>
  <si>
    <t>NODE5154</t>
  </si>
  <si>
    <t>NODE5155</t>
  </si>
  <si>
    <t>NODE5156</t>
  </si>
  <si>
    <t>NODE5157</t>
  </si>
  <si>
    <t>NODE5158</t>
  </si>
  <si>
    <t>NODE5159</t>
  </si>
  <si>
    <t>NODE516</t>
  </si>
  <si>
    <t>NODE5160</t>
  </si>
  <si>
    <t>NODE5161</t>
  </si>
  <si>
    <t>NODE5162</t>
  </si>
  <si>
    <t>NODE5163</t>
  </si>
  <si>
    <t>NODE5164</t>
  </si>
  <si>
    <t>NODE5165</t>
  </si>
  <si>
    <t>NODE5166</t>
  </si>
  <si>
    <t>NODE5167</t>
  </si>
  <si>
    <t>NODE5168</t>
  </si>
  <si>
    <t>NODE5169</t>
  </si>
  <si>
    <t>NODE517</t>
  </si>
  <si>
    <t>NODE5170</t>
  </si>
  <si>
    <t>NODE5171</t>
  </si>
  <si>
    <t>NODE5172</t>
  </si>
  <si>
    <t>NODE5173</t>
  </si>
  <si>
    <t>NODE5174</t>
  </si>
  <si>
    <t>NODE5175</t>
  </si>
  <si>
    <t>NODE5176</t>
  </si>
  <si>
    <t>NODE5177</t>
  </si>
  <si>
    <t>NODE5178</t>
  </si>
  <si>
    <t>NODE5179</t>
  </si>
  <si>
    <t>NODE518</t>
  </si>
  <si>
    <t>NODE5180</t>
  </si>
  <si>
    <t>NODE5181</t>
  </si>
  <si>
    <t>NODE5182</t>
  </si>
  <si>
    <t>NODE5184</t>
  </si>
  <si>
    <t>NODE5185</t>
  </si>
  <si>
    <t>NODE5186</t>
  </si>
  <si>
    <t>NODE5187</t>
  </si>
  <si>
    <t>NODE5188</t>
  </si>
  <si>
    <t>NODE5189</t>
  </si>
  <si>
    <t>NODE519</t>
  </si>
  <si>
    <t>NODE5190</t>
  </si>
  <si>
    <t>NODE52</t>
  </si>
  <si>
    <t>NODE520</t>
  </si>
  <si>
    <t>NODE523</t>
  </si>
  <si>
    <t>NODE524</t>
  </si>
  <si>
    <t>NODE525</t>
  </si>
  <si>
    <t>NODE526</t>
  </si>
  <si>
    <t>NODE527</t>
  </si>
  <si>
    <t>NODE528</t>
  </si>
  <si>
    <t>NODE529</t>
  </si>
  <si>
    <t>NODE53</t>
  </si>
  <si>
    <t>NODE530</t>
  </si>
  <si>
    <t>NODE531</t>
  </si>
  <si>
    <t>NODE532</t>
  </si>
  <si>
    <t>NODE533</t>
  </si>
  <si>
    <t>NODE534</t>
  </si>
  <si>
    <t>NODE535</t>
  </si>
  <si>
    <t>NODE536</t>
  </si>
  <si>
    <t>NODE537</t>
  </si>
  <si>
    <t>NODE538</t>
  </si>
  <si>
    <t>NODE539</t>
  </si>
  <si>
    <t>NODE540</t>
  </si>
  <si>
    <t>NODE541</t>
  </si>
  <si>
    <t>NODE542</t>
  </si>
  <si>
    <t>NODE543</t>
  </si>
  <si>
    <t>NODE544</t>
  </si>
  <si>
    <t>NODE545</t>
  </si>
  <si>
    <t>NODE546</t>
  </si>
  <si>
    <t>NODE547</t>
  </si>
  <si>
    <t>NODE548</t>
  </si>
  <si>
    <t>NODE549</t>
  </si>
  <si>
    <t>NODE550</t>
  </si>
  <si>
    <t>NODE551</t>
  </si>
  <si>
    <t>NODE552</t>
  </si>
  <si>
    <t>NODE553</t>
  </si>
  <si>
    <t>NODE554</t>
  </si>
  <si>
    <t>NODE555</t>
  </si>
  <si>
    <t>NODE556</t>
  </si>
  <si>
    <t>NODE557</t>
  </si>
  <si>
    <t>NODE558</t>
  </si>
  <si>
    <t>NODE559</t>
  </si>
  <si>
    <t>NODE560</t>
  </si>
  <si>
    <t>NODE565</t>
  </si>
  <si>
    <t>NODE570</t>
  </si>
  <si>
    <t>NODE571</t>
  </si>
  <si>
    <t>NODE572</t>
  </si>
  <si>
    <t>NODE573</t>
  </si>
  <si>
    <t>NODE574</t>
  </si>
  <si>
    <t>NODE575</t>
  </si>
  <si>
    <t>NODE576</t>
  </si>
  <si>
    <t>NODE577</t>
  </si>
  <si>
    <t>NODE578</t>
  </si>
  <si>
    <t>NODE579</t>
  </si>
  <si>
    <t>NODE581</t>
  </si>
  <si>
    <t>NODE582</t>
  </si>
  <si>
    <t>NODE583</t>
  </si>
  <si>
    <t>NODE584</t>
  </si>
  <si>
    <t>NODE585</t>
  </si>
  <si>
    <t>NODE586</t>
  </si>
  <si>
    <t>NODE587</t>
  </si>
  <si>
    <t>NODE588</t>
  </si>
  <si>
    <t>NODE589</t>
  </si>
  <si>
    <t>NODE59</t>
  </si>
  <si>
    <t>NODE591</t>
  </si>
  <si>
    <t>NODE592</t>
  </si>
  <si>
    <t>NODE593</t>
  </si>
  <si>
    <t>NODE594</t>
  </si>
  <si>
    <t>NODE595</t>
  </si>
  <si>
    <t>NODE596</t>
  </si>
  <si>
    <t>NODE597</t>
  </si>
  <si>
    <t>NODE598</t>
  </si>
  <si>
    <t>NODE599</t>
  </si>
  <si>
    <t>NODE6</t>
  </si>
  <si>
    <t>NODE601</t>
  </si>
  <si>
    <t>NODE602</t>
  </si>
  <si>
    <t>NODE603</t>
  </si>
  <si>
    <t>NODE604</t>
  </si>
  <si>
    <t>NODE605</t>
  </si>
  <si>
    <t>NODE606</t>
  </si>
  <si>
    <t>NODE607</t>
  </si>
  <si>
    <t>NODE608</t>
  </si>
  <si>
    <t>NODE609</t>
  </si>
  <si>
    <t>NODE610</t>
  </si>
  <si>
    <t>NODE611</t>
  </si>
  <si>
    <t>NODE612</t>
  </si>
  <si>
    <t>NODE613</t>
  </si>
  <si>
    <t>NODE614</t>
  </si>
  <si>
    <t>NODE615</t>
  </si>
  <si>
    <t>NODE616</t>
  </si>
  <si>
    <t>NODE617</t>
  </si>
  <si>
    <t>NODE638</t>
  </si>
  <si>
    <t>NODE639</t>
  </si>
  <si>
    <t>NODE640</t>
  </si>
  <si>
    <t>NODE641</t>
  </si>
  <si>
    <t>NODE642</t>
  </si>
  <si>
    <t>NODE643</t>
  </si>
  <si>
    <t>NODE644</t>
  </si>
  <si>
    <t>NODE645</t>
  </si>
  <si>
    <t>NODE646</t>
  </si>
  <si>
    <t>NODE647</t>
  </si>
  <si>
    <t>NODE648</t>
  </si>
  <si>
    <t>NODE649</t>
  </si>
  <si>
    <t>NODE65</t>
  </si>
  <si>
    <t>NODE650</t>
  </si>
  <si>
    <t>NODE651</t>
  </si>
  <si>
    <t>NODE652</t>
  </si>
  <si>
    <t>NODE653</t>
  </si>
  <si>
    <t>NODE654</t>
  </si>
  <si>
    <t>NODE655</t>
  </si>
  <si>
    <t>NODE656</t>
  </si>
  <si>
    <t>NODE657</t>
  </si>
  <si>
    <t>NODE658</t>
  </si>
  <si>
    <t>NODE659</t>
  </si>
  <si>
    <t>NODE66</t>
  </si>
  <si>
    <t>NODE660</t>
  </si>
  <si>
    <t>NODE661</t>
  </si>
  <si>
    <t>NODE662</t>
  </si>
  <si>
    <t>NODE663</t>
  </si>
  <si>
    <t>NODE665</t>
  </si>
  <si>
    <t>NODE666</t>
  </si>
  <si>
    <t>NODE667</t>
  </si>
  <si>
    <t>NODE668</t>
  </si>
  <si>
    <t>NODE669</t>
  </si>
  <si>
    <t>NODE670</t>
  </si>
  <si>
    <t>NODE671</t>
  </si>
  <si>
    <t>NODE672</t>
  </si>
  <si>
    <t>NODE673</t>
  </si>
  <si>
    <t>NODE675</t>
  </si>
  <si>
    <t>NODE676</t>
  </si>
  <si>
    <t>NODE677</t>
  </si>
  <si>
    <t>NODE680</t>
  </si>
  <si>
    <t>NODE681</t>
  </si>
  <si>
    <t>NODE682</t>
  </si>
  <si>
    <t>NODE690</t>
  </si>
  <si>
    <t>NODE691</t>
  </si>
  <si>
    <t>NODE692</t>
  </si>
  <si>
    <t>NODE693</t>
  </si>
  <si>
    <t>NODE694</t>
  </si>
  <si>
    <t>NODE695</t>
  </si>
  <si>
    <t>NODE696</t>
  </si>
  <si>
    <t>NODE697</t>
  </si>
  <si>
    <t>NODE698</t>
  </si>
  <si>
    <t>NODE699</t>
  </si>
  <si>
    <t>NODE700</t>
  </si>
  <si>
    <t>NODE701</t>
  </si>
  <si>
    <t>NODE702</t>
  </si>
  <si>
    <t>NODE703</t>
  </si>
  <si>
    <t>NODE704</t>
  </si>
  <si>
    <t>NODE705</t>
  </si>
  <si>
    <t>NODE706</t>
  </si>
  <si>
    <t>NODE707</t>
  </si>
  <si>
    <t>NODE708</t>
  </si>
  <si>
    <t>NODE709</t>
  </si>
  <si>
    <t>NODE71</t>
  </si>
  <si>
    <t>NODE710</t>
  </si>
  <si>
    <t>NODE711</t>
  </si>
  <si>
    <t>NODE712</t>
  </si>
  <si>
    <t>NODE713</t>
  </si>
  <si>
    <t>NODE714</t>
  </si>
  <si>
    <t>NODE715</t>
  </si>
  <si>
    <t>NODE716</t>
  </si>
  <si>
    <t>NODE717</t>
  </si>
  <si>
    <t>NODE718</t>
  </si>
  <si>
    <t>NODE719</t>
  </si>
  <si>
    <t>NODE72</t>
  </si>
  <si>
    <t>NODE720</t>
  </si>
  <si>
    <t>NODE721</t>
  </si>
  <si>
    <t>NODE722</t>
  </si>
  <si>
    <t>NODE723</t>
  </si>
  <si>
    <t>NODE724</t>
  </si>
  <si>
    <t>NODE725</t>
  </si>
  <si>
    <t>NODE726</t>
  </si>
  <si>
    <t>NODE727</t>
  </si>
  <si>
    <t>NODE728</t>
  </si>
  <si>
    <t>NODE729</t>
  </si>
  <si>
    <t>NODE73</t>
  </si>
  <si>
    <t>NODE730</t>
  </si>
  <si>
    <t>NODE731</t>
  </si>
  <si>
    <t>NODE732</t>
  </si>
  <si>
    <t>NODE733</t>
  </si>
  <si>
    <t>NODE734</t>
  </si>
  <si>
    <t>NODE735</t>
  </si>
  <si>
    <t>NODE736</t>
  </si>
  <si>
    <t>NODE737</t>
  </si>
  <si>
    <t>NODE738</t>
  </si>
  <si>
    <t>NODE739</t>
  </si>
  <si>
    <t>NODE74</t>
  </si>
  <si>
    <t>NODE742</t>
  </si>
  <si>
    <t>NODE743</t>
  </si>
  <si>
    <t>NODE744</t>
  </si>
  <si>
    <t>NODE75</t>
  </si>
  <si>
    <t>NODE758</t>
  </si>
  <si>
    <t>NODE759</t>
  </si>
  <si>
    <t>NODE76</t>
  </si>
  <si>
    <t>NODE760</t>
  </si>
  <si>
    <t>NODE761</t>
  </si>
  <si>
    <t>NODE762</t>
  </si>
  <si>
    <t>NODE763</t>
  </si>
  <si>
    <t>NODE764</t>
  </si>
  <si>
    <t>NODE765</t>
  </si>
  <si>
    <t>NODE766</t>
  </si>
  <si>
    <t>NODE767</t>
  </si>
  <si>
    <t>NODE768</t>
  </si>
  <si>
    <t>NODE769</t>
  </si>
  <si>
    <t>NODE77</t>
  </si>
  <si>
    <t>NODE770</t>
  </si>
  <si>
    <t>NODE771</t>
  </si>
  <si>
    <t>NODE772</t>
  </si>
  <si>
    <t>NODE773</t>
  </si>
  <si>
    <t>NODE774</t>
  </si>
  <si>
    <t>NODE775</t>
  </si>
  <si>
    <t>NODE777</t>
  </si>
  <si>
    <t>NODE778</t>
  </si>
  <si>
    <t>NODE779</t>
  </si>
  <si>
    <t>NODE78</t>
  </si>
  <si>
    <t>NODE780</t>
  </si>
  <si>
    <t>NODE781</t>
  </si>
  <si>
    <t>NODE782</t>
  </si>
  <si>
    <t>NODE783</t>
  </si>
  <si>
    <t>NODE784</t>
  </si>
  <si>
    <t>NODE785</t>
  </si>
  <si>
    <t>NODE786</t>
  </si>
  <si>
    <t>NODE787</t>
  </si>
  <si>
    <t>NODE788</t>
  </si>
  <si>
    <t>NODE789</t>
  </si>
  <si>
    <t>NODE79</t>
  </si>
  <si>
    <t>NODE790</t>
  </si>
  <si>
    <t>NODE791</t>
  </si>
  <si>
    <t>NODE792</t>
  </si>
  <si>
    <t>NODE793</t>
  </si>
  <si>
    <t>NODE794</t>
  </si>
  <si>
    <t>NODE795</t>
  </si>
  <si>
    <t>NODE796</t>
  </si>
  <si>
    <t>NODE797</t>
  </si>
  <si>
    <t>NODE798</t>
  </si>
  <si>
    <t>NODE799</t>
  </si>
  <si>
    <t>NODE80</t>
  </si>
  <si>
    <t>NODE800</t>
  </si>
  <si>
    <t>NODE801</t>
  </si>
  <si>
    <t>NODE802</t>
  </si>
  <si>
    <t>NODE804</t>
  </si>
  <si>
    <t>NODE811</t>
  </si>
  <si>
    <t>NODE812</t>
  </si>
  <si>
    <t>NODE813</t>
  </si>
  <si>
    <t>NODE814</t>
  </si>
  <si>
    <t>NODE815</t>
  </si>
  <si>
    <t>NODE816</t>
  </si>
  <si>
    <t>NODE817</t>
  </si>
  <si>
    <t>NODE818</t>
  </si>
  <si>
    <t>NODE819</t>
  </si>
  <si>
    <t>NODE820</t>
  </si>
  <si>
    <t>NODE821</t>
  </si>
  <si>
    <t>NODE822</t>
  </si>
  <si>
    <t>NODE825</t>
  </si>
  <si>
    <t>NODE826</t>
  </si>
  <si>
    <t>NODE827</t>
  </si>
  <si>
    <t>NODE828</t>
  </si>
  <si>
    <t>NODE829</t>
  </si>
  <si>
    <t>NODE830</t>
  </si>
  <si>
    <t>NODE831</t>
  </si>
  <si>
    <t>NODE832</t>
  </si>
  <si>
    <t>NODE833</t>
  </si>
  <si>
    <t>NODE834</t>
  </si>
  <si>
    <t>NODE835</t>
  </si>
  <si>
    <t>NODE836</t>
  </si>
  <si>
    <t>NODE837</t>
  </si>
  <si>
    <t>NODE838</t>
  </si>
  <si>
    <t>NODE839</t>
  </si>
  <si>
    <t>NODE840</t>
  </si>
  <si>
    <t>NODE841</t>
  </si>
  <si>
    <t>NODE848</t>
  </si>
  <si>
    <t>NODE849</t>
  </si>
  <si>
    <t>NODE85</t>
  </si>
  <si>
    <t>NODE850</t>
  </si>
  <si>
    <t>NODE851</t>
  </si>
  <si>
    <t>NODE852</t>
  </si>
  <si>
    <t>NODE853</t>
  </si>
  <si>
    <t>NODE854</t>
  </si>
  <si>
    <t>NODE855</t>
  </si>
  <si>
    <t>NODE856</t>
  </si>
  <si>
    <t>NODE857</t>
  </si>
  <si>
    <t>NODE858</t>
  </si>
  <si>
    <t>NODE859</t>
  </si>
  <si>
    <t>NODE86</t>
  </si>
  <si>
    <t>NODE860</t>
  </si>
  <si>
    <t>NODE861</t>
  </si>
  <si>
    <t>NODE862</t>
  </si>
  <si>
    <t>NODE863</t>
  </si>
  <si>
    <t>NODE865</t>
  </si>
  <si>
    <t>NODE866</t>
  </si>
  <si>
    <t>NODE867</t>
  </si>
  <si>
    <t>NODE868</t>
  </si>
  <si>
    <t>NODE869</t>
  </si>
  <si>
    <t>NODE87</t>
  </si>
  <si>
    <t>NODE870</t>
  </si>
  <si>
    <t>NODE871</t>
  </si>
  <si>
    <t>NODE872</t>
  </si>
  <si>
    <t>NODE873</t>
  </si>
  <si>
    <t>NODE88</t>
  </si>
  <si>
    <t>NODE881</t>
  </si>
  <si>
    <t>NODE882</t>
  </si>
  <si>
    <t>NODE883</t>
  </si>
  <si>
    <t>NODE884</t>
  </si>
  <si>
    <t>NODE885</t>
  </si>
  <si>
    <t>NODE886</t>
  </si>
  <si>
    <t>NODE887</t>
  </si>
  <si>
    <t>NODE888</t>
  </si>
  <si>
    <t>NODE889</t>
  </si>
  <si>
    <t>NODE89</t>
  </si>
  <si>
    <t>NODE890</t>
  </si>
  <si>
    <t>NODE891</t>
  </si>
  <si>
    <t>NODE892</t>
  </si>
  <si>
    <t>NODE895</t>
  </si>
  <si>
    <t>NODE896</t>
  </si>
  <si>
    <t>NODE897</t>
  </si>
  <si>
    <t>NODE898</t>
  </si>
  <si>
    <t>NODE899</t>
  </si>
  <si>
    <t>NODE9</t>
  </si>
  <si>
    <t>NODE90</t>
  </si>
  <si>
    <t>NODE900</t>
  </si>
  <si>
    <t>NODE901</t>
  </si>
  <si>
    <t>NODE902</t>
  </si>
  <si>
    <t>NODE903</t>
  </si>
  <si>
    <t>NODE904</t>
  </si>
  <si>
    <t>NODE905</t>
  </si>
  <si>
    <t>NODE906</t>
  </si>
  <si>
    <t>NODE907</t>
  </si>
  <si>
    <t>NODE908</t>
  </si>
  <si>
    <t>NODE909</t>
  </si>
  <si>
    <t>NODE91</t>
  </si>
  <si>
    <t>NODE910</t>
  </si>
  <si>
    <t>NODE911</t>
  </si>
  <si>
    <t>NODE912</t>
  </si>
  <si>
    <t>NODE913</t>
  </si>
  <si>
    <t>NODE914</t>
  </si>
  <si>
    <t>NODE915</t>
  </si>
  <si>
    <t>NODE916</t>
  </si>
  <si>
    <t>NODE917</t>
  </si>
  <si>
    <t>NODE92</t>
  </si>
  <si>
    <t>NODE927</t>
  </si>
  <si>
    <t>NODE928</t>
  </si>
  <si>
    <t>NODE929</t>
  </si>
  <si>
    <t>NODE930</t>
  </si>
  <si>
    <t>NODE931</t>
  </si>
  <si>
    <t>NODE932</t>
  </si>
  <si>
    <t>NODE933</t>
  </si>
  <si>
    <t>NODE934</t>
  </si>
  <si>
    <t>NODE935</t>
  </si>
  <si>
    <t>NODE936</t>
  </si>
  <si>
    <t>NODE937</t>
  </si>
  <si>
    <t>NODE938</t>
  </si>
  <si>
    <t>NODE939</t>
  </si>
  <si>
    <t>NODE940</t>
  </si>
  <si>
    <t>NODE941</t>
  </si>
  <si>
    <t>NODE942</t>
  </si>
  <si>
    <t>NODE943</t>
  </si>
  <si>
    <t>NODE944</t>
  </si>
  <si>
    <t>NODE945</t>
  </si>
  <si>
    <t>NODE946</t>
  </si>
  <si>
    <t>NODE947</t>
  </si>
  <si>
    <t>NODE948</t>
  </si>
  <si>
    <t>NODE949</t>
  </si>
  <si>
    <t>NODE950</t>
  </si>
  <si>
    <t>NODE951</t>
  </si>
  <si>
    <t>NODE952</t>
  </si>
  <si>
    <t>NODE953</t>
  </si>
  <si>
    <t>NODE954</t>
  </si>
  <si>
    <t>NODE955</t>
  </si>
  <si>
    <t>NODE956</t>
  </si>
  <si>
    <t>NODE957</t>
  </si>
  <si>
    <t>NODE958</t>
  </si>
  <si>
    <t>NODE959</t>
  </si>
  <si>
    <t>NODE960</t>
  </si>
  <si>
    <t>NODE961</t>
  </si>
  <si>
    <t>NODE962</t>
  </si>
  <si>
    <t>NODE963</t>
  </si>
  <si>
    <t>NODE964</t>
  </si>
  <si>
    <t>NODE965</t>
  </si>
  <si>
    <t>NODE966</t>
  </si>
  <si>
    <t>NODE967</t>
  </si>
  <si>
    <t>NODE968</t>
  </si>
  <si>
    <t>NODE969</t>
  </si>
  <si>
    <t>NODE970</t>
  </si>
  <si>
    <t>NODE971</t>
  </si>
  <si>
    <t>NODE972</t>
  </si>
  <si>
    <t>NODE973</t>
  </si>
  <si>
    <t>NODE974</t>
  </si>
  <si>
    <t>NODE975</t>
  </si>
  <si>
    <t>NODE976</t>
  </si>
  <si>
    <t>NODE977</t>
  </si>
  <si>
    <t>NODE978</t>
  </si>
  <si>
    <t>NODE979</t>
  </si>
  <si>
    <t>NODE980</t>
  </si>
  <si>
    <t>NODE981</t>
  </si>
  <si>
    <t>NODE982</t>
  </si>
  <si>
    <t>NODE983</t>
  </si>
  <si>
    <t>NODE984</t>
  </si>
  <si>
    <t>NODE985</t>
  </si>
  <si>
    <t>NODE986</t>
  </si>
  <si>
    <t>NODE987</t>
  </si>
  <si>
    <t>NODE988</t>
  </si>
  <si>
    <t>NODE989</t>
  </si>
  <si>
    <t>NODE990</t>
  </si>
  <si>
    <t>NODE991</t>
  </si>
  <si>
    <t>NODE992</t>
  </si>
  <si>
    <t>NODE993</t>
  </si>
  <si>
    <t>NODE994</t>
  </si>
  <si>
    <t>NODE995</t>
  </si>
  <si>
    <t>NODE996</t>
  </si>
  <si>
    <t>NODE997</t>
  </si>
  <si>
    <t>NODE998</t>
  </si>
  <si>
    <t>NODE999</t>
  </si>
  <si>
    <t>PA</t>
  </si>
  <si>
    <t>QV</t>
  </si>
  <si>
    <t>G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</si>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</sst>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#,##0.000"/>
    <numFmt numFmtId="166" formatCode="0.000"/>
    <numFmt numFmtId="167" formatCode="#,##0.0000"/>
    <numFmt numFmtId="168" formatCode="0.00000000%"/>
  </numFmts>
  <fonts count="39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0"/>
      <name val="Lucinda grande"/>
    </font>
    <font>
      <b/>
      <vertAlign val="superscript"/>
      <sz val="11"/>
      <color theme="0"/>
      <name val="Lucinda grande"/>
    </font>
    <font>
      <sz val="11"/>
      <color theme="1"/>
      <name val="Lucinda grande"/>
    </font>
    <font>
      <sz val="11"/>
      <color theme="1"/>
      <name val="Arial"/>
      <family val="2"/>
    </font>
    <font>
      <vertAlign val="superscript"/>
      <sz val="11"/>
      <color theme="1"/>
      <name val="Lucinda grande"/>
    </font>
    <font>
      <b/>
      <sz val="11"/>
      <name val="Lucinda grande"/>
    </font>
    <font>
      <sz val="11"/>
      <name val="Lucinda grande"/>
    </font>
    <font>
      <b/>
      <sz val="12"/>
      <color theme="0"/>
      <name val="Lucinda grande"/>
    </font>
    <font>
      <b/>
      <vertAlign val="superscript"/>
      <sz val="12"/>
      <color theme="0"/>
      <name val="Lucinda grande"/>
    </font>
    <font>
      <b/>
      <sz val="11"/>
      <color theme="1"/>
      <name val="Lucinda grande"/>
    </font>
    <font>
      <sz val="11"/>
      <name val="Arial"/>
      <family val="2"/>
    </font>
    <font>
      <sz val="11"/>
      <color theme="1"/>
      <name val="Calibri"/>
      <family val="2"/>
      <scheme val="minor"/>
    </font>
    <font>
      <i/>
      <sz val="8"/>
      <color theme="1"/>
      <name val="Lucinda grande"/>
    </font>
    <font>
      <vertAlign val="superscript"/>
      <sz val="11"/>
      <name val="Lucinda grande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FF0000"/>
      <name val="Arial"/>
      <family val="2"/>
    </font>
    <font>
      <sz val="11"/>
      <color rgb="FFFF0000"/>
      <name val="Lucinda grande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1"/>
      <color rgb="FFFF0000"/>
      <name val="Lucinda grande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1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1D4500"/>
        <bgColor indexed="64"/>
      </patternFill>
    </fill>
    <fill>
      <patternFill patternType="solid">
        <fgColor rgb="FF51A30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6">
    <xf numFmtId="0" fontId="0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7" applyNumberFormat="0" applyFill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6" fillId="0" borderId="0" applyNumberFormat="0" applyFill="0" applyBorder="0" applyAlignment="0" applyProtection="0"/>
    <xf numFmtId="0" fontId="27" fillId="11" borderId="0" applyNumberFormat="0" applyBorder="0" applyAlignment="0" applyProtection="0"/>
    <xf numFmtId="0" fontId="28" fillId="12" borderId="0" applyNumberFormat="0" applyBorder="0" applyAlignment="0" applyProtection="0"/>
    <xf numFmtId="0" fontId="29" fillId="13" borderId="0" applyNumberFormat="0" applyBorder="0" applyAlignment="0" applyProtection="0"/>
    <xf numFmtId="0" fontId="30" fillId="14" borderId="10" applyNumberFormat="0" applyAlignment="0" applyProtection="0"/>
    <xf numFmtId="0" fontId="31" fillId="15" borderId="11" applyNumberFormat="0" applyAlignment="0" applyProtection="0"/>
    <xf numFmtId="0" fontId="32" fillId="15" borderId="10" applyNumberFormat="0" applyAlignment="0" applyProtection="0"/>
    <xf numFmtId="0" fontId="33" fillId="0" borderId="12" applyNumberFormat="0" applyFill="0" applyAlignment="0" applyProtection="0"/>
    <xf numFmtId="0" fontId="34" fillId="16" borderId="13" applyNumberFormat="0" applyAlignment="0" applyProtection="0"/>
    <xf numFmtId="0" fontId="17" fillId="0" borderId="0" applyNumberFormat="0" applyFill="0" applyBorder="0" applyAlignment="0" applyProtection="0"/>
    <xf numFmtId="0" fontId="13" fillId="17" borderId="14" applyNumberFormat="0" applyFont="0" applyAlignment="0" applyProtection="0"/>
    <xf numFmtId="0" fontId="35" fillId="0" borderId="0" applyNumberFormat="0" applyFill="0" applyBorder="0" applyAlignment="0" applyProtection="0"/>
    <xf numFmtId="0" fontId="36" fillId="0" borderId="15" applyNumberFormat="0" applyFill="0" applyAlignment="0" applyProtection="0"/>
    <xf numFmtId="0" fontId="21" fillId="18" borderId="0" applyNumberFormat="0" applyBorder="0" applyAlignment="0" applyProtection="0"/>
    <xf numFmtId="0" fontId="13" fillId="19" borderId="0" applyNumberFormat="0" applyBorder="0" applyAlignment="0" applyProtection="0"/>
    <xf numFmtId="0" fontId="13" fillId="20" borderId="0" applyNumberFormat="0" applyBorder="0" applyAlignment="0" applyProtection="0"/>
    <xf numFmtId="0" fontId="21" fillId="21" borderId="0" applyNumberFormat="0" applyBorder="0" applyAlignment="0" applyProtection="0"/>
    <xf numFmtId="0" fontId="21" fillId="22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21" fillId="25" borderId="0" applyNumberFormat="0" applyBorder="0" applyAlignment="0" applyProtection="0"/>
    <xf numFmtId="0" fontId="21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21" fillId="29" borderId="0" applyNumberFormat="0" applyBorder="0" applyAlignment="0" applyProtection="0"/>
    <xf numFmtId="0" fontId="21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21" fillId="33" borderId="0" applyNumberFormat="0" applyBorder="0" applyAlignment="0" applyProtection="0"/>
    <xf numFmtId="0" fontId="21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21" fillId="37" borderId="0" applyNumberFormat="0" applyBorder="0" applyAlignment="0" applyProtection="0"/>
    <xf numFmtId="0" fontId="21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21" fillId="41" borderId="0" applyNumberFormat="0" applyBorder="0" applyAlignment="0" applyProtection="0"/>
  </cellStyleXfs>
  <cellXfs count="91">
    <xf numFmtId="0" fontId="0" fillId="0" borderId="0" xfId="0"/>
    <xf numFmtId="3" fontId="2" fillId="2" borderId="0" xfId="0" applyNumberFormat="1" applyFont="1" applyFill="1" applyAlignment="1">
      <alignment horizontal="center" vertical="center"/>
    </xf>
    <xf numFmtId="3" fontId="2" fillId="2" borderId="0" xfId="0" applyNumberFormat="1" applyFont="1" applyFill="1"/>
    <xf numFmtId="3" fontId="2" fillId="3" borderId="1" xfId="0" applyNumberFormat="1" applyFont="1" applyFill="1" applyBorder="1" applyAlignment="1">
      <alignment vertical="center"/>
    </xf>
    <xf numFmtId="3" fontId="4" fillId="4" borderId="2" xfId="0" applyNumberFormat="1" applyFont="1" applyFill="1" applyBorder="1" applyAlignment="1">
      <alignment horizontal="center" vertical="center" wrapText="1"/>
    </xf>
    <xf numFmtId="3" fontId="4" fillId="0" borderId="2" xfId="0" applyNumberFormat="1" applyFont="1" applyBorder="1" applyAlignment="1">
      <alignment horizontal="left" vertical="center" wrapText="1"/>
    </xf>
    <xf numFmtId="3" fontId="4" fillId="0" borderId="2" xfId="0" applyNumberFormat="1" applyFont="1" applyBorder="1" applyAlignment="1">
      <alignment horizontal="center" vertical="center" wrapText="1"/>
    </xf>
    <xf numFmtId="3" fontId="4" fillId="0" borderId="2" xfId="0" applyNumberFormat="1" applyFont="1" applyBorder="1" applyAlignment="1" applyProtection="1">
      <alignment horizontal="center" vertical="center" wrapText="1"/>
      <protection locked="0"/>
    </xf>
    <xf numFmtId="3" fontId="4" fillId="5" borderId="3" xfId="0" applyNumberFormat="1" applyFont="1" applyFill="1" applyBorder="1" applyAlignment="1" applyProtection="1">
      <alignment horizontal="center" vertical="center" wrapText="1"/>
      <protection locked="0"/>
    </xf>
    <xf numFmtId="3" fontId="4" fillId="0" borderId="2" xfId="0" applyNumberFormat="1" applyFont="1" applyBorder="1" applyAlignment="1">
      <alignment horizontal="center" vertical="center"/>
    </xf>
    <xf numFmtId="3" fontId="4" fillId="0" borderId="2" xfId="0" applyNumberFormat="1" applyFont="1" applyBorder="1"/>
    <xf numFmtId="4" fontId="4" fillId="5" borderId="2" xfId="0" applyNumberFormat="1" applyFont="1" applyFill="1" applyBorder="1" applyAlignment="1" applyProtection="1">
      <alignment horizontal="center" vertical="center"/>
      <protection locked="0"/>
    </xf>
    <xf numFmtId="3" fontId="4" fillId="0" borderId="0" xfId="0" applyNumberFormat="1" applyFont="1"/>
    <xf numFmtId="3" fontId="4" fillId="0" borderId="3" xfId="0" applyNumberFormat="1" applyFont="1" applyBorder="1" applyAlignment="1">
      <alignment horizontal="center" vertical="center"/>
    </xf>
    <xf numFmtId="4" fontId="4" fillId="5" borderId="4" xfId="0" applyNumberFormat="1" applyFont="1" applyFill="1" applyBorder="1" applyAlignment="1" applyProtection="1">
      <alignment horizontal="center" vertical="center"/>
      <protection locked="0"/>
    </xf>
    <xf numFmtId="3" fontId="7" fillId="6" borderId="2" xfId="0" applyNumberFormat="1" applyFont="1" applyFill="1" applyBorder="1" applyAlignment="1">
      <alignment horizontal="left" vertical="center"/>
    </xf>
    <xf numFmtId="3" fontId="8" fillId="6" borderId="2" xfId="0" applyNumberFormat="1" applyFont="1" applyFill="1" applyBorder="1" applyAlignment="1">
      <alignment horizontal="center" vertical="center"/>
    </xf>
    <xf numFmtId="3" fontId="9" fillId="2" borderId="0" xfId="1" applyNumberFormat="1" applyFont="1" applyFill="1"/>
    <xf numFmtId="3" fontId="9" fillId="2" borderId="0" xfId="1" applyNumberFormat="1" applyFont="1" applyFill="1" applyAlignment="1">
      <alignment horizontal="center"/>
    </xf>
    <xf numFmtId="3" fontId="2" fillId="2" borderId="0" xfId="1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 vertical="center"/>
    </xf>
    <xf numFmtId="3" fontId="0" fillId="0" borderId="0" xfId="0" applyNumberFormat="1"/>
    <xf numFmtId="3" fontId="2" fillId="0" borderId="1" xfId="0" applyNumberFormat="1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/>
    </xf>
    <xf numFmtId="3" fontId="4" fillId="4" borderId="3" xfId="0" applyNumberFormat="1" applyFont="1" applyFill="1" applyBorder="1" applyAlignment="1">
      <alignment horizontal="left" vertical="center" wrapText="1"/>
    </xf>
    <xf numFmtId="3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3" fontId="11" fillId="7" borderId="2" xfId="0" applyNumberFormat="1" applyFont="1" applyFill="1" applyBorder="1" applyAlignment="1" applyProtection="1">
      <alignment horizontal="center"/>
      <protection locked="0"/>
    </xf>
    <xf numFmtId="3" fontId="4" fillId="0" borderId="3" xfId="0" applyNumberFormat="1" applyFont="1" applyBorder="1" applyAlignment="1" applyProtection="1">
      <alignment horizontal="center" wrapText="1"/>
      <protection locked="0"/>
    </xf>
    <xf numFmtId="3" fontId="4" fillId="4" borderId="2" xfId="0" applyNumberFormat="1" applyFont="1" applyFill="1" applyBorder="1" applyAlignment="1">
      <alignment horizontal="left" vertical="center" wrapText="1"/>
    </xf>
    <xf numFmtId="3" fontId="4" fillId="0" borderId="2" xfId="0" applyNumberFormat="1" applyFont="1" applyBorder="1" applyAlignment="1" applyProtection="1">
      <alignment horizontal="right"/>
      <protection locked="0"/>
    </xf>
    <xf numFmtId="3" fontId="4" fillId="6" borderId="2" xfId="0" applyNumberFormat="1" applyFont="1" applyFill="1" applyBorder="1" applyAlignment="1">
      <alignment horizontal="left" vertical="center" wrapText="1"/>
    </xf>
    <xf numFmtId="3" fontId="4" fillId="6" borderId="2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right" vertical="center"/>
    </xf>
    <xf numFmtId="3" fontId="12" fillId="9" borderId="0" xfId="0" applyNumberFormat="1" applyFont="1" applyFill="1" applyAlignment="1">
      <alignment horizontal="left" vertical="center" wrapText="1"/>
    </xf>
    <xf numFmtId="3" fontId="5" fillId="0" borderId="0" xfId="0" applyNumberFormat="1" applyFont="1"/>
    <xf numFmtId="3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3" fontId="8" fillId="0" borderId="2" xfId="0" applyNumberFormat="1" applyFont="1" applyBorder="1" applyAlignment="1">
      <alignment horizontal="center" vertical="center"/>
    </xf>
    <xf numFmtId="3" fontId="4" fillId="6" borderId="2" xfId="0" applyNumberFormat="1" applyFont="1" applyFill="1" applyBorder="1" applyAlignment="1" applyProtection="1">
      <alignment horizontal="right"/>
      <protection locked="0"/>
    </xf>
    <xf numFmtId="3" fontId="2" fillId="2" borderId="0" xfId="0" applyNumberFormat="1" applyFont="1" applyFill="1" applyAlignment="1">
      <alignment vertical="center"/>
    </xf>
    <xf numFmtId="3" fontId="14" fillId="5" borderId="2" xfId="0" applyNumberFormat="1" applyFont="1" applyFill="1" applyBorder="1" applyAlignment="1">
      <alignment horizontal="left" vertical="center" wrapText="1"/>
    </xf>
    <xf numFmtId="3" fontId="7" fillId="6" borderId="5" xfId="0" applyNumberFormat="1" applyFont="1" applyFill="1" applyBorder="1" applyAlignment="1">
      <alignment horizontal="left" vertical="center"/>
    </xf>
    <xf numFmtId="4" fontId="8" fillId="6" borderId="2" xfId="4" applyNumberFormat="1" applyFont="1" applyFill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 wrapText="1"/>
    </xf>
    <xf numFmtId="3" fontId="4" fillId="4" borderId="6" xfId="0" applyNumberFormat="1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left" vertical="center"/>
    </xf>
    <xf numFmtId="3" fontId="4" fillId="4" borderId="2" xfId="0" applyNumberFormat="1" applyFont="1" applyFill="1" applyBorder="1" applyAlignment="1">
      <alignment horizontal="center" vertical="center"/>
    </xf>
    <xf numFmtId="3" fontId="2" fillId="2" borderId="0" xfId="0" applyNumberFormat="1" applyFont="1" applyFill="1" applyAlignment="1">
      <alignment horizontal="left" vertical="center"/>
    </xf>
    <xf numFmtId="3" fontId="4" fillId="6" borderId="2" xfId="0" applyNumberFormat="1" applyFont="1" applyFill="1" applyBorder="1" applyAlignment="1">
      <alignment horizontal="center" vertical="center" wrapText="1"/>
    </xf>
    <xf numFmtId="164" fontId="18" fillId="5" borderId="2" xfId="0" applyNumberFormat="1" applyFont="1" applyFill="1" applyBorder="1" applyAlignment="1">
      <alignment horizontal="center" vertical="center" wrapText="1"/>
    </xf>
    <xf numFmtId="4" fontId="19" fillId="5" borderId="2" xfId="0" applyNumberFormat="1" applyFont="1" applyFill="1" applyBorder="1" applyAlignment="1" applyProtection="1">
      <alignment horizontal="center" vertical="center"/>
      <protection locked="0"/>
    </xf>
    <xf numFmtId="9" fontId="0" fillId="0" borderId="0" xfId="4" applyFont="1"/>
    <xf numFmtId="3" fontId="11" fillId="8" borderId="2" xfId="0" applyNumberFormat="1" applyFont="1" applyFill="1" applyBorder="1" applyAlignment="1" applyProtection="1">
      <alignment horizontal="center"/>
      <protection locked="0"/>
    </xf>
    <xf numFmtId="164" fontId="8" fillId="3" borderId="0" xfId="0" applyNumberFormat="1" applyFont="1" applyFill="1" applyAlignment="1">
      <alignment vertical="center"/>
    </xf>
    <xf numFmtId="4" fontId="2" fillId="2" borderId="0" xfId="0" applyNumberFormat="1" applyFont="1" applyFill="1"/>
    <xf numFmtId="3" fontId="9" fillId="2" borderId="0" xfId="1" applyNumberFormat="1" applyFont="1" applyFill="1" applyAlignment="1">
      <alignment wrapText="1"/>
    </xf>
    <xf numFmtId="166" fontId="0" fillId="0" borderId="0" xfId="0" applyNumberFormat="1"/>
    <xf numFmtId="164" fontId="9" fillId="10" borderId="0" xfId="1" applyNumberFormat="1" applyFont="1" applyFill="1"/>
    <xf numFmtId="0" fontId="0" fillId="2" borderId="0" xfId="0" applyFill="1"/>
    <xf numFmtId="3" fontId="21" fillId="0" borderId="0" xfId="0" applyNumberFormat="1" applyFont="1"/>
    <xf numFmtId="20" fontId="9" fillId="2" borderId="0" xfId="1" applyNumberFormat="1" applyFont="1" applyFill="1" applyAlignment="1">
      <alignment horizontal="right"/>
    </xf>
    <xf numFmtId="3" fontId="9" fillId="10" borderId="0" xfId="1" applyNumberFormat="1" applyFont="1" applyFill="1"/>
    <xf numFmtId="3" fontId="9" fillId="10" borderId="0" xfId="1" applyNumberFormat="1" applyFont="1" applyFill="1" applyAlignment="1">
      <alignment horizontal="center"/>
    </xf>
    <xf numFmtId="165" fontId="0" fillId="0" borderId="0" xfId="0" applyNumberFormat="1"/>
    <xf numFmtId="3" fontId="22" fillId="10" borderId="0" xfId="1" applyNumberFormat="1" applyFont="1" applyFill="1" applyAlignment="1">
      <alignment horizontal="right"/>
    </xf>
    <xf numFmtId="164" fontId="22" fillId="10" borderId="0" xfId="1" applyNumberFormat="1" applyFont="1" applyFill="1" applyAlignment="1">
      <alignment horizontal="right"/>
    </xf>
    <xf numFmtId="4" fontId="19" fillId="5" borderId="2" xfId="0" applyNumberFormat="1" applyFont="1" applyFill="1" applyBorder="1" applyAlignment="1" applyProtection="1">
      <alignment horizontal="center" vertical="center" wrapText="1"/>
      <protection locked="0"/>
    </xf>
    <xf numFmtId="4" fontId="19" fillId="5" borderId="4" xfId="0" applyNumberFormat="1" applyFont="1" applyFill="1" applyBorder="1" applyAlignment="1" applyProtection="1">
      <alignment horizontal="center" vertical="center"/>
      <protection locked="0"/>
    </xf>
    <xf numFmtId="164" fontId="19" fillId="42" borderId="2" xfId="0" applyNumberFormat="1" applyFont="1" applyFill="1" applyBorder="1" applyAlignment="1">
      <alignment horizontal="center" vertical="center"/>
    </xf>
    <xf numFmtId="3" fontId="19" fillId="5" borderId="3" xfId="0" applyNumberFormat="1" applyFont="1" applyFill="1" applyBorder="1" applyAlignment="1" applyProtection="1">
      <alignment horizontal="center" vertical="center" wrapText="1"/>
      <protection locked="0"/>
    </xf>
    <xf numFmtId="3" fontId="19" fillId="5" borderId="2" xfId="0" applyNumberFormat="1" applyFont="1" applyFill="1" applyBorder="1" applyAlignment="1" applyProtection="1">
      <alignment horizontal="center" vertical="center" wrapText="1"/>
      <protection locked="0"/>
    </xf>
    <xf numFmtId="164" fontId="18" fillId="42" borderId="2" xfId="0" applyNumberFormat="1" applyFont="1" applyFill="1" applyBorder="1" applyAlignment="1">
      <alignment horizontal="center" vertical="center" wrapText="1"/>
    </xf>
    <xf numFmtId="4" fontId="19" fillId="42" borderId="2" xfId="0" applyNumberFormat="1" applyFont="1" applyFill="1" applyBorder="1" applyAlignment="1" applyProtection="1">
      <alignment horizontal="center" vertical="center"/>
      <protection locked="0"/>
    </xf>
    <xf numFmtId="3" fontId="19" fillId="6" borderId="2" xfId="0" applyNumberFormat="1" applyFont="1" applyFill="1" applyBorder="1" applyAlignment="1">
      <alignment horizontal="center" vertical="center"/>
    </xf>
    <xf numFmtId="3" fontId="19" fillId="4" borderId="2" xfId="0" applyNumberFormat="1" applyFont="1" applyFill="1" applyBorder="1" applyAlignment="1">
      <alignment horizontal="center" vertical="center" wrapText="1"/>
    </xf>
    <xf numFmtId="21" fontId="0" fillId="0" borderId="0" xfId="0" applyNumberFormat="1"/>
    <xf numFmtId="166" fontId="38" fillId="0" borderId="0" xfId="0" applyNumberFormat="1" applyFont="1"/>
    <xf numFmtId="167" fontId="8" fillId="6" borderId="2" xfId="0" applyNumberFormat="1" applyFont="1" applyFill="1" applyBorder="1" applyAlignment="1">
      <alignment horizontal="center" vertical="center"/>
    </xf>
    <xf numFmtId="3" fontId="19" fillId="0" borderId="2" xfId="0" applyNumberFormat="1" applyFont="1" applyBorder="1" applyAlignment="1" applyProtection="1">
      <alignment horizontal="right"/>
      <protection locked="0"/>
    </xf>
    <xf numFmtId="164" fontId="19" fillId="0" borderId="2" xfId="0" applyNumberFormat="1" applyFont="1" applyBorder="1" applyAlignment="1" applyProtection="1">
      <alignment horizontal="right"/>
      <protection locked="0"/>
    </xf>
    <xf numFmtId="2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21" fontId="36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19" fillId="6" borderId="2" xfId="0" applyNumberFormat="1" applyFont="1" applyFill="1" applyBorder="1" applyAlignment="1">
      <alignment horizontal="right" vertical="center"/>
    </xf>
    <xf numFmtId="168" fontId="0" fillId="0" borderId="0" xfId="4" applyNumberFormat="1" applyFont="1"/>
    <xf numFmtId="49" fontId="36" fillId="0" borderId="2" xfId="0" applyNumberFormat="1" applyFont="1" applyBorder="1" applyAlignment="1">
      <alignment horizontal="center"/>
    </xf>
    <xf numFmtId="20" fontId="36" fillId="0" borderId="2" xfId="0" applyNumberFormat="1" applyFon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3" fontId="9" fillId="2" borderId="0" xfId="1" applyNumberFormat="1" applyFont="1" applyFill="1" applyAlignment="1">
      <alignment horizontal="center" vertical="center"/>
    </xf>
  </cellXfs>
  <cellStyles count="46">
    <cellStyle name="20% - Cor1" xfId="23" builtinId="30" customBuiltin="1"/>
    <cellStyle name="20% - Cor2" xfId="27" builtinId="34" customBuiltin="1"/>
    <cellStyle name="20% - Cor3" xfId="31" builtinId="38" customBuiltin="1"/>
    <cellStyle name="20% - Cor4" xfId="35" builtinId="42" customBuiltin="1"/>
    <cellStyle name="20% - Cor5" xfId="39" builtinId="46" customBuiltin="1"/>
    <cellStyle name="20% - Cor6" xfId="43" builtinId="50" customBuiltin="1"/>
    <cellStyle name="40% - Cor1" xfId="24" builtinId="31" customBuiltin="1"/>
    <cellStyle name="40% - Cor2" xfId="28" builtinId="35" customBuiltin="1"/>
    <cellStyle name="40% - Cor3" xfId="32" builtinId="39" customBuiltin="1"/>
    <cellStyle name="40% - Cor4" xfId="36" builtinId="43" customBuiltin="1"/>
    <cellStyle name="40% - Cor5" xfId="40" builtinId="47" customBuiltin="1"/>
    <cellStyle name="40% - Cor6" xfId="44" builtinId="51" customBuiltin="1"/>
    <cellStyle name="60% - Cor1" xfId="25" builtinId="32" customBuiltin="1"/>
    <cellStyle name="60% - Cor2" xfId="29" builtinId="36" customBuiltin="1"/>
    <cellStyle name="60% - Cor3" xfId="33" builtinId="40" customBuiltin="1"/>
    <cellStyle name="60% - Cor4" xfId="37" builtinId="44" customBuiltin="1"/>
    <cellStyle name="60% - Cor5" xfId="41" builtinId="48" customBuiltin="1"/>
    <cellStyle name="60% - Cor6" xfId="45" builtinId="52" customBuiltin="1"/>
    <cellStyle name="Cabeçalho 1" xfId="6" builtinId="16" customBuiltin="1"/>
    <cellStyle name="Cabeçalho 2" xfId="7" builtinId="17" customBuiltin="1"/>
    <cellStyle name="Cabeçalho 3" xfId="8" builtinId="18" customBuiltin="1"/>
    <cellStyle name="Cabeçalho 4" xfId="9" builtinId="19" customBuiltin="1"/>
    <cellStyle name="Cálculo" xfId="15" builtinId="22" customBuiltin="1"/>
    <cellStyle name="Célula Ligada" xfId="16" builtinId="24" customBuiltin="1"/>
    <cellStyle name="Cor1" xfId="22" builtinId="29" customBuiltin="1"/>
    <cellStyle name="Cor2" xfId="26" builtinId="33" customBuiltin="1"/>
    <cellStyle name="Cor3" xfId="30" builtinId="37" customBuiltin="1"/>
    <cellStyle name="Cor4" xfId="34" builtinId="41" customBuiltin="1"/>
    <cellStyle name="Cor5" xfId="38" builtinId="45" customBuiltin="1"/>
    <cellStyle name="Cor6" xfId="42" builtinId="49" customBuiltin="1"/>
    <cellStyle name="Correto" xfId="10" builtinId="26" customBuiltin="1"/>
    <cellStyle name="Entrada" xfId="13" builtinId="20" customBuiltin="1"/>
    <cellStyle name="Incorreto" xfId="11" builtinId="27" customBuiltin="1"/>
    <cellStyle name="Neutro" xfId="12" builtinId="28" customBuiltin="1"/>
    <cellStyle name="Normal" xfId="0" builtinId="0"/>
    <cellStyle name="Normal 2" xfId="1" xr:uid="{00000000-0005-0000-0000-000023000000}"/>
    <cellStyle name="Normal 2 2" xfId="2" xr:uid="{00000000-0005-0000-0000-000024000000}"/>
    <cellStyle name="Nota" xfId="19" builtinId="10" customBuiltin="1"/>
    <cellStyle name="Percent 2" xfId="3" xr:uid="{00000000-0005-0000-0000-000026000000}"/>
    <cellStyle name="Percentagem" xfId="4" builtinId="5"/>
    <cellStyle name="Saída" xfId="14" builtinId="21" customBuiltin="1"/>
    <cellStyle name="Texto de Aviso" xfId="18" builtinId="11" customBuiltin="1"/>
    <cellStyle name="Texto Explicativo" xfId="20" builtinId="53" customBuiltin="1"/>
    <cellStyle name="Título" xfId="5" builtinId="15" customBuiltin="1"/>
    <cellStyle name="Total" xfId="21" builtinId="25" customBuiltin="1"/>
    <cellStyle name="Verificar Célula" xfId="17" builtinId="23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1D45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143329</xdr:colOff>
      <xdr:row>40</xdr:row>
      <xdr:rowOff>40820</xdr:rowOff>
    </xdr:from>
    <xdr:to>
      <xdr:col>11</xdr:col>
      <xdr:colOff>603249</xdr:colOff>
      <xdr:row>68</xdr:row>
      <xdr:rowOff>68035</xdr:rowOff>
    </xdr:to>
    <xdr:sp macro="" textlink="">
      <xdr:nvSpPr>
        <xdr:cNvPr id="2" name="Curved Left Arrow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2132129" y="8245020"/>
          <a:ext cx="1679120" cy="5881915"/>
        </a:xfrm>
        <a:prstGeom prst="curvedLeftArrow">
          <a:avLst>
            <a:gd name="adj1" fmla="val 25000"/>
            <a:gd name="adj2" fmla="val 53927"/>
            <a:gd name="adj3" fmla="val 25000"/>
          </a:avLst>
        </a:prstGeom>
        <a:solidFill>
          <a:srgbClr val="1D4500"/>
        </a:solidFill>
        <a:ln>
          <a:solidFill>
            <a:srgbClr val="009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84"/>
  <sheetViews>
    <sheetView topLeftCell="A55" zoomScale="70" zoomScaleNormal="70" workbookViewId="0">
      <selection activeCell="C45" sqref="C45"/>
    </sheetView>
  </sheetViews>
  <sheetFormatPr defaultColWidth="9.1796875" defaultRowHeight="14.5"/>
  <cols>
    <col min="1" max="1" width="75.453125" bestFit="1" customWidth="1"/>
    <col min="2" max="2" width="25.7265625" customWidth="1"/>
    <col min="3" max="3" width="17.7265625" customWidth="1"/>
    <col min="4" max="4" width="15.26953125" customWidth="1"/>
  </cols>
  <sheetData>
    <row r="1" spans="1:4" ht="15.5">
      <c r="A1" s="60" t="s">
        <v>20</v>
      </c>
      <c r="B1" s="61" t="s">
        <v>0</v>
      </c>
      <c r="C1" s="63">
        <v>3.38</v>
      </c>
      <c r="D1">
        <v>5</v>
      </c>
    </row>
    <row r="2" spans="1:4" ht="15.5">
      <c r="A2" s="60" t="s">
        <v>30</v>
      </c>
      <c r="B2" s="56" t="s">
        <v>10</v>
      </c>
      <c r="C2" s="64">
        <v>1</v>
      </c>
      <c r="D2" t="s">
        <v>101</v>
      </c>
    </row>
    <row r="3" spans="1:4" ht="15.5">
      <c r="A3" s="17" t="s">
        <v>66</v>
      </c>
      <c r="B3" s="1" t="s">
        <v>5</v>
      </c>
      <c r="C3" s="20">
        <f>C10+C27</f>
        <v>141083.72265195835</v>
      </c>
    </row>
    <row r="4" spans="1:4" ht="17.5">
      <c r="A4" s="17" t="s">
        <v>65</v>
      </c>
      <c r="B4" s="18" t="s">
        <v>21</v>
      </c>
      <c r="C4" s="19">
        <f>C11+C32</f>
        <v>821093.04999999993</v>
      </c>
    </row>
    <row r="5" spans="1:4" ht="15.5">
      <c r="A5" s="17" t="s">
        <v>2</v>
      </c>
      <c r="B5" s="1" t="s">
        <v>5</v>
      </c>
      <c r="C5" s="19">
        <f>C65</f>
        <v>141083.72265195835</v>
      </c>
    </row>
    <row r="6" spans="1:4" ht="15.5">
      <c r="A6" s="17" t="s">
        <v>67</v>
      </c>
      <c r="B6" s="1" t="s">
        <v>5</v>
      </c>
      <c r="C6" s="19">
        <f>C66</f>
        <v>0</v>
      </c>
    </row>
    <row r="9" spans="1:4" ht="15.5">
      <c r="A9" s="17" t="s">
        <v>20</v>
      </c>
      <c r="B9" s="18" t="s">
        <v>0</v>
      </c>
      <c r="C9" s="19">
        <v>0</v>
      </c>
    </row>
    <row r="10" spans="1:4">
      <c r="A10" s="38" t="s">
        <v>4</v>
      </c>
      <c r="B10" s="1" t="s">
        <v>5</v>
      </c>
      <c r="C10" s="2">
        <f>SUM(C24:AZ24)</f>
        <v>90793.732492166659</v>
      </c>
    </row>
    <row r="11" spans="1:4" ht="16">
      <c r="A11" s="38" t="s">
        <v>6</v>
      </c>
      <c r="B11" s="1" t="s">
        <v>7</v>
      </c>
      <c r="C11" s="2">
        <f>SUM(C21:AZ21)</f>
        <v>821093.04999999993</v>
      </c>
    </row>
    <row r="13" spans="1:4">
      <c r="A13" s="3" t="s">
        <v>35</v>
      </c>
      <c r="B13" s="4" t="s">
        <v>8</v>
      </c>
    </row>
    <row r="14" spans="1:4">
      <c r="A14" s="5" t="s">
        <v>9</v>
      </c>
      <c r="B14" s="6" t="s">
        <v>10</v>
      </c>
      <c r="C14" s="7" t="s">
        <v>75</v>
      </c>
    </row>
    <row r="15" spans="1:4">
      <c r="A15" s="5" t="s">
        <v>11</v>
      </c>
      <c r="B15" s="6" t="s">
        <v>10</v>
      </c>
      <c r="C15" s="8"/>
    </row>
    <row r="16" spans="1:4">
      <c r="A16" s="5" t="s">
        <v>12</v>
      </c>
      <c r="B16" s="9" t="s">
        <v>0</v>
      </c>
      <c r="C16" s="65">
        <v>40</v>
      </c>
    </row>
    <row r="17" spans="1:4">
      <c r="A17" s="10" t="s">
        <v>13</v>
      </c>
      <c r="B17" s="9" t="s">
        <v>0</v>
      </c>
      <c r="C17" s="11"/>
    </row>
    <row r="18" spans="1:4">
      <c r="A18" s="12" t="s">
        <v>14</v>
      </c>
      <c r="B18" s="13" t="s">
        <v>0</v>
      </c>
      <c r="C18" s="66">
        <v>4</v>
      </c>
    </row>
    <row r="19" spans="1:4">
      <c r="A19" s="10" t="s">
        <v>15</v>
      </c>
      <c r="B19" s="13" t="s">
        <v>0</v>
      </c>
      <c r="C19" s="48">
        <v>44</v>
      </c>
    </row>
    <row r="20" spans="1:4">
      <c r="A20" s="10" t="s">
        <v>31</v>
      </c>
      <c r="B20" s="36" t="s">
        <v>1</v>
      </c>
      <c r="C20" s="67">
        <f>(AVERAGE(D71:AA71))/3.6</f>
        <v>52.073379629629621</v>
      </c>
      <c r="D20" t="s">
        <v>105</v>
      </c>
    </row>
    <row r="21" spans="1:4" ht="16.5">
      <c r="A21" s="15" t="s">
        <v>107</v>
      </c>
      <c r="B21" s="16" t="s">
        <v>16</v>
      </c>
      <c r="C21" s="16">
        <f>C20*3.6*24*(365/2)</f>
        <v>821093.04999999993</v>
      </c>
      <c r="D21" t="s">
        <v>106</v>
      </c>
    </row>
    <row r="22" spans="1:4">
      <c r="A22" s="15" t="s">
        <v>17</v>
      </c>
      <c r="B22" s="16" t="s">
        <v>0</v>
      </c>
      <c r="C22" s="16">
        <f>IF(C19="","",C18-C17)</f>
        <v>4</v>
      </c>
    </row>
    <row r="23" spans="1:4">
      <c r="A23" s="15" t="s">
        <v>18</v>
      </c>
      <c r="B23" s="16" t="s">
        <v>0</v>
      </c>
      <c r="C23" s="16">
        <f>IF(C19="","",IF(C19="",C16+(C18+C17)/2-$C$9,C19-$C$1))</f>
        <v>40.619999999999997</v>
      </c>
    </row>
    <row r="24" spans="1:4">
      <c r="A24" s="15" t="s">
        <v>19</v>
      </c>
      <c r="B24" s="16" t="s">
        <v>5</v>
      </c>
      <c r="C24" s="16">
        <f>IF(C19="","",9.8*C21*C23/(3600))</f>
        <v>90793.732492166659</v>
      </c>
    </row>
    <row r="27" spans="1:4">
      <c r="A27" s="46" t="s">
        <v>64</v>
      </c>
      <c r="B27" s="1" t="s">
        <v>5</v>
      </c>
      <c r="C27" s="2">
        <f>IF(D46=0,SUM(D48:AZ48)+SUM(D44:AZ44),SUM(D46:AZ46)+SUM(D44:AZ44))</f>
        <v>50289.990159791676</v>
      </c>
    </row>
    <row r="28" spans="1:4">
      <c r="A28" s="46" t="s">
        <v>63</v>
      </c>
      <c r="B28" s="1" t="s">
        <v>5</v>
      </c>
      <c r="C28" s="2">
        <f>SUM(D51:AZ51)</f>
        <v>10057.998031958334</v>
      </c>
    </row>
    <row r="29" spans="1:4">
      <c r="A29" s="46" t="s">
        <v>72</v>
      </c>
      <c r="B29" s="1" t="s">
        <v>5</v>
      </c>
      <c r="C29" s="2">
        <f>SUM(D52:AZ52)</f>
        <v>10057.998031958334</v>
      </c>
    </row>
    <row r="30" spans="1:4">
      <c r="A30" s="46" t="s">
        <v>73</v>
      </c>
      <c r="B30" s="1" t="s">
        <v>5</v>
      </c>
      <c r="C30" s="2">
        <f>SUM(D53:AZ53)</f>
        <v>0</v>
      </c>
    </row>
    <row r="31" spans="1:4" ht="16">
      <c r="A31" s="46" t="s">
        <v>62</v>
      </c>
      <c r="B31" s="1" t="s">
        <v>61</v>
      </c>
      <c r="C31" s="53">
        <f>IF(D44="",SUM(D48:AZ48)/SUM(D54:AZ54,SUM(D44:AZ44)/SUM(D54:AZ54)))</f>
        <v>0.34027239873105808</v>
      </c>
    </row>
    <row r="32" spans="1:4" ht="16">
      <c r="A32" s="46" t="s">
        <v>60</v>
      </c>
      <c r="B32" s="1" t="s">
        <v>7</v>
      </c>
      <c r="C32" s="2">
        <f>SUM(D56:AZ56)</f>
        <v>0</v>
      </c>
    </row>
    <row r="33" spans="1:11">
      <c r="K33" t="s">
        <v>104</v>
      </c>
    </row>
    <row r="34" spans="1:11">
      <c r="A34" s="3" t="s">
        <v>59</v>
      </c>
      <c r="B34" s="4" t="s">
        <v>8</v>
      </c>
    </row>
    <row r="35" spans="1:11">
      <c r="A35" s="28" t="s">
        <v>58</v>
      </c>
      <c r="B35" s="4" t="s">
        <v>10</v>
      </c>
      <c r="C35" s="51" t="s">
        <v>78</v>
      </c>
      <c r="D35" s="26" t="s">
        <v>79</v>
      </c>
    </row>
    <row r="36" spans="1:11">
      <c r="A36" s="28" t="s">
        <v>57</v>
      </c>
      <c r="B36" s="4" t="s">
        <v>10</v>
      </c>
      <c r="C36" s="25" t="s">
        <v>75</v>
      </c>
      <c r="D36" s="25" t="s">
        <v>75</v>
      </c>
    </row>
    <row r="37" spans="1:11">
      <c r="A37" s="28" t="s">
        <v>56</v>
      </c>
      <c r="B37" s="4"/>
      <c r="C37" s="25" t="s">
        <v>76</v>
      </c>
      <c r="D37" s="25" t="s">
        <v>76</v>
      </c>
    </row>
    <row r="38" spans="1:11">
      <c r="A38" s="28" t="s">
        <v>55</v>
      </c>
      <c r="B38" s="45" t="s">
        <v>10</v>
      </c>
      <c r="C38" s="25" t="s">
        <v>74</v>
      </c>
      <c r="D38" s="25" t="s">
        <v>74</v>
      </c>
    </row>
    <row r="39" spans="1:11">
      <c r="A39" s="28" t="s">
        <v>54</v>
      </c>
      <c r="B39" s="45" t="s">
        <v>0</v>
      </c>
      <c r="C39" s="8">
        <f>D39</f>
        <v>40</v>
      </c>
      <c r="D39" s="68">
        <v>40</v>
      </c>
      <c r="F39" t="s">
        <v>100</v>
      </c>
    </row>
    <row r="40" spans="1:11" ht="42">
      <c r="A40" s="28" t="s">
        <v>53</v>
      </c>
      <c r="B40" s="45" t="s">
        <v>0</v>
      </c>
      <c r="C40" s="25">
        <f>D40</f>
        <v>4</v>
      </c>
      <c r="D40" s="69">
        <v>4</v>
      </c>
      <c r="F40">
        <v>4</v>
      </c>
    </row>
    <row r="41" spans="1:11">
      <c r="A41" s="44" t="s">
        <v>52</v>
      </c>
      <c r="B41" s="45" t="s">
        <v>0</v>
      </c>
      <c r="C41" s="49">
        <f>AVERAGE(D70:CU70)-C19</f>
        <v>17.999583333333334</v>
      </c>
      <c r="D41" s="71">
        <f>AVERAGE(D70:AA70)-C19</f>
        <v>17.999583333333334</v>
      </c>
      <c r="F41">
        <v>30</v>
      </c>
    </row>
    <row r="42" spans="1:11">
      <c r="A42" s="44" t="s">
        <v>51</v>
      </c>
      <c r="B42" s="45" t="s">
        <v>50</v>
      </c>
      <c r="C42" s="14">
        <f>D42</f>
        <v>0.8</v>
      </c>
      <c r="D42" s="66">
        <v>0.8</v>
      </c>
      <c r="F42">
        <v>0.8</v>
      </c>
    </row>
    <row r="43" spans="1:11">
      <c r="A43" s="44" t="s">
        <v>31</v>
      </c>
      <c r="B43" s="36" t="s">
        <v>1</v>
      </c>
      <c r="C43" s="48">
        <f>D43</f>
        <v>52.073379629629621</v>
      </c>
      <c r="D43" s="70">
        <f>(AVERAGE(D71:AA71))/3.6</f>
        <v>52.073379629629621</v>
      </c>
      <c r="E43" t="s">
        <v>103</v>
      </c>
    </row>
    <row r="44" spans="1:11">
      <c r="A44" s="44" t="s">
        <v>49</v>
      </c>
      <c r="B44" s="43" t="s">
        <v>5</v>
      </c>
      <c r="C44" s="42"/>
      <c r="D44" s="42"/>
    </row>
    <row r="45" spans="1:11" ht="16.5">
      <c r="A45" s="15" t="s">
        <v>108</v>
      </c>
      <c r="B45" s="16" t="s">
        <v>16</v>
      </c>
      <c r="C45" s="16">
        <f>D45</f>
        <v>821093.04999999993</v>
      </c>
      <c r="D45" s="72">
        <f>D43*3600*24*(365/2)/1000</f>
        <v>821093.04999999993</v>
      </c>
    </row>
    <row r="46" spans="1:11">
      <c r="A46" s="15" t="s">
        <v>48</v>
      </c>
      <c r="B46" s="16" t="s">
        <v>5</v>
      </c>
      <c r="C46" s="16">
        <f>IF(C45="","",IF(AND(C37="EE à entrada",C38="reservatorio"),0,IF(C37="EE à entrada",9.8*C45*(C39-$C$9)/3600,0)))</f>
        <v>0</v>
      </c>
      <c r="D46" s="72">
        <f>IF(D45="","",IF(AND(D37="EE à entrada",D38="reservatorio"),0,IF(D37="EE à entrada",9.8*D45*(D39-$C$9)/3600,0)))</f>
        <v>0</v>
      </c>
    </row>
    <row r="47" spans="1:11">
      <c r="A47" s="15" t="s">
        <v>47</v>
      </c>
      <c r="B47" s="16" t="s">
        <v>5</v>
      </c>
      <c r="C47" s="16">
        <f>IF(C45="","",IF(OR(AND(C37="EE à entrada",C38="sobrepressora"),AND(C37="EE à entrada",C38="furo de captação")),9.8*C45*C40/3600/C42,0))</f>
        <v>0</v>
      </c>
      <c r="D47" s="72">
        <f>IF(D45="","",IF(OR(AND(D37="EE à entrada",D38="sobrepressora"),AND(D37="EE à entrada",D38="furo de captação")),9.8*D45*D40/3600,0))</f>
        <v>0</v>
      </c>
    </row>
    <row r="48" spans="1:11">
      <c r="A48" s="15" t="s">
        <v>46</v>
      </c>
      <c r="B48" s="16" t="s">
        <v>5</v>
      </c>
      <c r="C48" s="16">
        <f>IF(C45="","",9.8*C45*C41/3600/C42)</f>
        <v>50290.785147006653</v>
      </c>
      <c r="D48" s="72">
        <f>(SUM(D72:AA72)*(0.25/0.25)*(365/2))/D42</f>
        <v>50289.990159791676</v>
      </c>
      <c r="E48" t="s">
        <v>102</v>
      </c>
    </row>
    <row r="49" spans="1:4">
      <c r="A49" s="15" t="s">
        <v>45</v>
      </c>
      <c r="B49" s="16" t="s">
        <v>5</v>
      </c>
      <c r="C49" s="16">
        <f>IF(C43="","",C46+C47+C48)</f>
        <v>50290.785147006653</v>
      </c>
      <c r="D49" s="16">
        <f>IF(D39="","",D46+D47+D48)</f>
        <v>50289.990159791676</v>
      </c>
    </row>
    <row r="50" spans="1:4">
      <c r="A50" s="15" t="s">
        <v>44</v>
      </c>
      <c r="B50" s="16" t="s">
        <v>10</v>
      </c>
      <c r="C50" s="41">
        <f>IF(C44="",(9.8*C45*C41/3600)/C48,(C48+C47)/(C44))</f>
        <v>0.8</v>
      </c>
      <c r="D50" s="41">
        <f>IF(D44="",D42,(D48)/(D44))</f>
        <v>0.8</v>
      </c>
    </row>
    <row r="51" spans="1:4">
      <c r="A51" s="15" t="s">
        <v>43</v>
      </c>
      <c r="B51" s="16" t="s">
        <v>5</v>
      </c>
      <c r="C51" s="16">
        <f>IF(C44="",C48*(1-C42),C44-C48)</f>
        <v>10058.157029401329</v>
      </c>
      <c r="D51" s="16">
        <f>IF(D44="",(1-D50)*D48,D44-D48)</f>
        <v>10057.998031958334</v>
      </c>
    </row>
    <row r="52" spans="1:4">
      <c r="A52" s="15" t="s">
        <v>70</v>
      </c>
      <c r="B52" s="16" t="s">
        <v>5</v>
      </c>
      <c r="C52" s="16">
        <f>IF(C51="","",$C$51*$C$2)</f>
        <v>10058.157029401329</v>
      </c>
      <c r="D52" s="16">
        <f>IF(D51="","",$D$51*$C$2)</f>
        <v>10057.998031958334</v>
      </c>
    </row>
    <row r="53" spans="1:4">
      <c r="A53" s="15" t="s">
        <v>71</v>
      </c>
      <c r="B53" s="16" t="s">
        <v>5</v>
      </c>
      <c r="C53" s="16">
        <f>IF(C51="","",C51-C52)</f>
        <v>0</v>
      </c>
      <c r="D53" s="16">
        <f>IF(D51="","",D51-D52)</f>
        <v>0</v>
      </c>
    </row>
    <row r="54" spans="1:4" ht="16.5">
      <c r="A54" s="15" t="s">
        <v>42</v>
      </c>
      <c r="B54" s="16" t="s">
        <v>41</v>
      </c>
      <c r="C54" s="16">
        <f>IF(C41="","",C45*C41/100)</f>
        <v>147793.32777895834</v>
      </c>
      <c r="D54" s="16">
        <f>IF(D41="","",D45*D41/100)</f>
        <v>147793.32777895834</v>
      </c>
    </row>
    <row r="55" spans="1:4" ht="16.5">
      <c r="A55" s="15" t="s">
        <v>40</v>
      </c>
      <c r="B55" s="16" t="s">
        <v>39</v>
      </c>
      <c r="C55" s="76">
        <f>IF(C44="",C48/C54,C44/C54)</f>
        <v>0.34027777777777773</v>
      </c>
      <c r="D55" s="76">
        <f>IF(D44="",D48/D54,D44/D54)</f>
        <v>0.34027239873105808</v>
      </c>
    </row>
    <row r="56" spans="1:4" ht="16.5">
      <c r="A56" s="40" t="s">
        <v>38</v>
      </c>
      <c r="B56" s="16" t="s">
        <v>16</v>
      </c>
      <c r="C56" s="16">
        <f>IF(C37="","",IF(AND(C37="EE à entrada",C38="reservatorio"),0,IF(C37="EE à entrada",C45,0)))</f>
        <v>0</v>
      </c>
      <c r="D56" s="16">
        <f>IF(D37="","",IF(AND(D37="EE à entrada",D38="reservatorio"),0,IF(D37="EE à entrada",D45,0)))</f>
        <v>0</v>
      </c>
    </row>
    <row r="57" spans="1:4" ht="30">
      <c r="A57" s="39" t="s">
        <v>37</v>
      </c>
      <c r="B57" s="21"/>
      <c r="C57" s="85">
        <f>(C49-D49)/D49</f>
        <v>1.5808060658802595E-5</v>
      </c>
    </row>
    <row r="58" spans="1:4">
      <c r="A58" s="39" t="s">
        <v>36</v>
      </c>
      <c r="B58" s="21"/>
      <c r="C58" s="21"/>
    </row>
    <row r="60" spans="1:4" ht="15.5">
      <c r="A60" s="17" t="s">
        <v>2</v>
      </c>
      <c r="B60" s="1" t="s">
        <v>5</v>
      </c>
      <c r="C60" s="19">
        <f>C65</f>
        <v>141083.72265195835</v>
      </c>
    </row>
    <row r="61" spans="1:4" ht="15.5">
      <c r="A61" s="17" t="s">
        <v>67</v>
      </c>
      <c r="B61" s="1" t="s">
        <v>5</v>
      </c>
      <c r="C61" s="19">
        <f>C66</f>
        <v>0</v>
      </c>
    </row>
    <row r="63" spans="1:4">
      <c r="A63" s="3" t="s">
        <v>68</v>
      </c>
      <c r="B63" s="4" t="s">
        <v>8</v>
      </c>
    </row>
    <row r="64" spans="1:4">
      <c r="A64" s="28" t="s">
        <v>69</v>
      </c>
      <c r="B64" s="4" t="s">
        <v>50</v>
      </c>
      <c r="C64" s="73">
        <v>100</v>
      </c>
    </row>
    <row r="65" spans="1:28">
      <c r="A65" s="15" t="s">
        <v>2</v>
      </c>
      <c r="B65" s="47" t="s">
        <v>5</v>
      </c>
      <c r="C65" s="47">
        <f>$C$3*C64/100</f>
        <v>141083.72265195835</v>
      </c>
    </row>
    <row r="66" spans="1:28">
      <c r="A66" s="15" t="s">
        <v>67</v>
      </c>
      <c r="B66" s="47" t="s">
        <v>5</v>
      </c>
      <c r="C66" s="35">
        <f>C3-C65</f>
        <v>0</v>
      </c>
    </row>
    <row r="68" spans="1:28" ht="15.5">
      <c r="A68" s="18" t="s">
        <v>81</v>
      </c>
      <c r="B68" s="17" t="s">
        <v>87</v>
      </c>
      <c r="C68" s="1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</row>
    <row r="69" spans="1:28" ht="15.5">
      <c r="A69" s="17"/>
      <c r="B69" s="54" t="s">
        <v>91</v>
      </c>
      <c r="C69" s="17"/>
      <c r="D69" s="59">
        <v>0</v>
      </c>
      <c r="E69" s="59">
        <f>D69+"01:00"</f>
        <v>4.1666666666666664E-2</v>
      </c>
      <c r="F69" s="59">
        <f t="shared" ref="F69:Z69" si="0">E69+"01:00"</f>
        <v>8.3333333333333329E-2</v>
      </c>
      <c r="G69" s="59">
        <f t="shared" si="0"/>
        <v>0.125</v>
      </c>
      <c r="H69" s="59">
        <f t="shared" si="0"/>
        <v>0.16666666666666666</v>
      </c>
      <c r="I69" s="59">
        <f t="shared" si="0"/>
        <v>0.20833333333333331</v>
      </c>
      <c r="J69" s="59">
        <f t="shared" si="0"/>
        <v>0.24999999999999997</v>
      </c>
      <c r="K69" s="59">
        <f t="shared" si="0"/>
        <v>0.29166666666666663</v>
      </c>
      <c r="L69" s="59">
        <f t="shared" si="0"/>
        <v>0.33333333333333331</v>
      </c>
      <c r="M69" s="59">
        <f t="shared" si="0"/>
        <v>0.375</v>
      </c>
      <c r="N69" s="59">
        <f t="shared" si="0"/>
        <v>0.41666666666666669</v>
      </c>
      <c r="O69" s="59">
        <f t="shared" si="0"/>
        <v>0.45833333333333337</v>
      </c>
      <c r="P69" s="59">
        <f t="shared" si="0"/>
        <v>0.5</v>
      </c>
      <c r="Q69" s="59">
        <f t="shared" si="0"/>
        <v>0.54166666666666663</v>
      </c>
      <c r="R69" s="59">
        <f t="shared" si="0"/>
        <v>0.58333333333333326</v>
      </c>
      <c r="S69" s="59">
        <f t="shared" si="0"/>
        <v>0.62499999999999989</v>
      </c>
      <c r="T69" s="59">
        <f t="shared" si="0"/>
        <v>0.66666666666666652</v>
      </c>
      <c r="U69" s="59">
        <f t="shared" si="0"/>
        <v>0.70833333333333315</v>
      </c>
      <c r="V69" s="59">
        <f t="shared" si="0"/>
        <v>0.74999999999999978</v>
      </c>
      <c r="W69" s="59">
        <f t="shared" si="0"/>
        <v>0.79166666666666641</v>
      </c>
      <c r="X69" s="59">
        <f t="shared" si="0"/>
        <v>0.83333333333333304</v>
      </c>
      <c r="Y69" s="59">
        <f t="shared" si="0"/>
        <v>0.87499999999999967</v>
      </c>
      <c r="Z69" s="59">
        <f t="shared" si="0"/>
        <v>0.9166666666666663</v>
      </c>
      <c r="AA69" s="59">
        <f>Z69+"01:00"</f>
        <v>0.95833333333333293</v>
      </c>
    </row>
    <row r="70" spans="1:28" ht="15.5">
      <c r="A70" s="90" t="s">
        <v>82</v>
      </c>
      <c r="B70" s="17" t="s">
        <v>85</v>
      </c>
      <c r="C70" s="17" t="s">
        <v>83</v>
      </c>
      <c r="D70" s="52">
        <v>62</v>
      </c>
      <c r="E70" s="52">
        <v>62</v>
      </c>
      <c r="F70" s="52">
        <v>62</v>
      </c>
      <c r="G70" s="52">
        <v>62</v>
      </c>
      <c r="H70" s="52">
        <v>62</v>
      </c>
      <c r="I70" s="52">
        <v>61.99</v>
      </c>
      <c r="J70" s="52">
        <v>62</v>
      </c>
      <c r="K70" s="52">
        <v>62</v>
      </c>
      <c r="L70" s="52">
        <v>62</v>
      </c>
      <c r="M70" s="52">
        <v>62</v>
      </c>
      <c r="N70" s="52">
        <v>62</v>
      </c>
      <c r="O70" s="52">
        <v>62</v>
      </c>
      <c r="P70" s="52">
        <v>62</v>
      </c>
      <c r="Q70" s="52">
        <v>62</v>
      </c>
      <c r="R70" s="52">
        <v>62</v>
      </c>
      <c r="S70" s="52">
        <v>62</v>
      </c>
      <c r="T70" s="52">
        <v>62</v>
      </c>
      <c r="U70" s="52">
        <v>62</v>
      </c>
      <c r="V70" s="52">
        <v>62</v>
      </c>
      <c r="W70" s="52">
        <v>62</v>
      </c>
      <c r="X70" s="52">
        <v>62</v>
      </c>
      <c r="Y70" s="52">
        <v>62</v>
      </c>
      <c r="Z70" s="52">
        <v>62</v>
      </c>
      <c r="AA70" s="52">
        <v>62</v>
      </c>
    </row>
    <row r="71" spans="1:28" ht="15.5">
      <c r="A71" s="90"/>
      <c r="B71" s="17" t="s">
        <v>86</v>
      </c>
      <c r="C71" s="17" t="s">
        <v>32</v>
      </c>
      <c r="D71" s="52">
        <v>203.12</v>
      </c>
      <c r="E71" s="52">
        <v>151.96</v>
      </c>
      <c r="F71" s="52">
        <v>158.04</v>
      </c>
      <c r="G71" s="52">
        <v>206.48</v>
      </c>
      <c r="H71" s="52">
        <v>261.49</v>
      </c>
      <c r="I71" s="52">
        <v>315.48</v>
      </c>
      <c r="J71" s="52">
        <v>273.58999999999997</v>
      </c>
      <c r="K71" s="52">
        <v>210.9</v>
      </c>
      <c r="L71" s="52">
        <v>221.88</v>
      </c>
      <c r="M71" s="52">
        <v>192.2</v>
      </c>
      <c r="N71" s="52">
        <v>160.63999999999999</v>
      </c>
      <c r="O71" s="52">
        <v>160.99</v>
      </c>
      <c r="P71" s="52">
        <v>147.94999999999999</v>
      </c>
      <c r="Q71" s="52">
        <v>130.66</v>
      </c>
      <c r="R71" s="52">
        <v>147.19</v>
      </c>
      <c r="S71" s="52">
        <v>148.54</v>
      </c>
      <c r="T71" s="52">
        <v>134.63999999999999</v>
      </c>
      <c r="U71" s="52">
        <v>141.54</v>
      </c>
      <c r="V71" s="52">
        <v>131.54</v>
      </c>
      <c r="W71" s="52">
        <v>116.66</v>
      </c>
      <c r="X71" s="52">
        <v>149.88</v>
      </c>
      <c r="Y71" s="52">
        <v>200.51</v>
      </c>
      <c r="Z71" s="52">
        <v>256.12</v>
      </c>
      <c r="AA71" s="52">
        <v>277.14</v>
      </c>
      <c r="AB71" s="50">
        <f>976/8747</f>
        <v>0.11158111352463702</v>
      </c>
    </row>
    <row r="72" spans="1:28" ht="15.5">
      <c r="A72" s="90"/>
      <c r="B72" s="17"/>
      <c r="C72" s="17" t="s">
        <v>84</v>
      </c>
      <c r="D72" s="52">
        <f>9.8*D71*(D70-$C$19)/3600</f>
        <v>9.9528800000000004</v>
      </c>
      <c r="E72" s="52">
        <f t="shared" ref="E72:AA72" si="1">9.8*E71*(E70-$C$19)/3600</f>
        <v>7.4460400000000009</v>
      </c>
      <c r="F72" s="52">
        <f t="shared" si="1"/>
        <v>7.7439600000000004</v>
      </c>
      <c r="G72" s="52">
        <f t="shared" si="1"/>
        <v>10.117520000000001</v>
      </c>
      <c r="H72" s="52">
        <f t="shared" si="1"/>
        <v>12.81301</v>
      </c>
      <c r="I72" s="52">
        <f t="shared" si="1"/>
        <v>15.449931933333337</v>
      </c>
      <c r="J72" s="52">
        <f t="shared" si="1"/>
        <v>13.405909999999999</v>
      </c>
      <c r="K72" s="52">
        <f t="shared" si="1"/>
        <v>10.334100000000001</v>
      </c>
      <c r="L72" s="52">
        <f t="shared" si="1"/>
        <v>10.872119999999999</v>
      </c>
      <c r="M72" s="52">
        <f t="shared" si="1"/>
        <v>9.4177999999999997</v>
      </c>
      <c r="N72" s="52">
        <f t="shared" si="1"/>
        <v>7.8713600000000001</v>
      </c>
      <c r="O72" s="52">
        <f t="shared" si="1"/>
        <v>7.8885100000000019</v>
      </c>
      <c r="P72" s="52">
        <f t="shared" si="1"/>
        <v>7.2495500000000002</v>
      </c>
      <c r="Q72" s="52">
        <f t="shared" si="1"/>
        <v>6.4023400000000006</v>
      </c>
      <c r="R72" s="52">
        <f t="shared" si="1"/>
        <v>7.2123099999999996</v>
      </c>
      <c r="S72" s="52">
        <f t="shared" si="1"/>
        <v>7.2784599999999999</v>
      </c>
      <c r="T72" s="52">
        <f t="shared" si="1"/>
        <v>6.5973600000000001</v>
      </c>
      <c r="U72" s="52">
        <f t="shared" si="1"/>
        <v>6.9354600000000008</v>
      </c>
      <c r="V72" s="52">
        <f t="shared" si="1"/>
        <v>6.4454600000000006</v>
      </c>
      <c r="W72" s="52">
        <f t="shared" si="1"/>
        <v>5.7163399999999998</v>
      </c>
      <c r="X72" s="52">
        <f t="shared" si="1"/>
        <v>7.3441200000000002</v>
      </c>
      <c r="Y72" s="52">
        <f t="shared" si="1"/>
        <v>9.8249899999999997</v>
      </c>
      <c r="Z72" s="52">
        <f t="shared" si="1"/>
        <v>12.54988</v>
      </c>
      <c r="AA72" s="52">
        <f t="shared" si="1"/>
        <v>13.579860000000002</v>
      </c>
    </row>
    <row r="80" spans="1:28">
      <c r="A80" s="58" t="s">
        <v>76</v>
      </c>
    </row>
    <row r="81" spans="1:1">
      <c r="A81" s="58" t="s">
        <v>97</v>
      </c>
    </row>
    <row r="82" spans="1:1">
      <c r="A82" s="58" t="s">
        <v>98</v>
      </c>
    </row>
    <row r="83" spans="1:1">
      <c r="A83" s="58" t="s">
        <v>74</v>
      </c>
    </row>
    <row r="84" spans="1:1">
      <c r="A84" s="58" t="s">
        <v>99</v>
      </c>
    </row>
  </sheetData>
  <mergeCells count="1">
    <mergeCell ref="A70:A72"/>
  </mergeCells>
  <conditionalFormatting sqref="C50:D50">
    <cfRule type="cellIs" dxfId="2" priority="3" operator="greaterThan">
      <formula>0.99</formula>
    </cfRule>
  </conditionalFormatting>
  <conditionalFormatting sqref="C51:D54">
    <cfRule type="cellIs" dxfId="1" priority="2" operator="lessThan">
      <formula>0</formula>
    </cfRule>
  </conditionalFormatting>
  <conditionalFormatting sqref="C56:D56">
    <cfRule type="cellIs" dxfId="0" priority="1" operator="lessThan">
      <formula>0</formula>
    </cfRule>
  </conditionalFormatting>
  <dataValidations disablePrompts="1" count="2">
    <dataValidation type="list" allowBlank="1" showInputMessage="1" showErrorMessage="1" sqref="C37:XFD37" xr:uid="{00000000-0002-0000-0000-000000000000}">
      <formula1>$A$80:$A$81</formula1>
    </dataValidation>
    <dataValidation type="list" allowBlank="1" showInputMessage="1" showErrorMessage="1" sqref="C38:XFD38" xr:uid="{00000000-0002-0000-0000-000001000000}">
      <formula1>$A$82:$A$84</formula1>
    </dataValidation>
  </dataValidations>
  <pageMargins left="0.70866141732283472" right="0.70866141732283472" top="0.74803149606299213" bottom="0.74803149606299213" header="0.31496062992125984" footer="0.31496062992125984"/>
  <pageSetup paperSize="9" scale="1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Q20"/>
  <sheetViews>
    <sheetView tabSelected="1" zoomScale="60" zoomScaleNormal="60" workbookViewId="0">
      <selection activeCell="D20" sqref="D20"/>
    </sheetView>
  </sheetViews>
  <sheetFormatPr defaultColWidth="9.1796875" defaultRowHeight="14.5"/>
  <cols>
    <col min="1" max="1" width="77.26953125" customWidth="1"/>
    <col min="2" max="2" width="54" bestFit="1" customWidth="1"/>
    <col min="3" max="3" width="15.7265625" bestFit="1" customWidth="1"/>
    <col min="4" max="4" width="11.7265625" bestFit="1" customWidth="1"/>
    <col min="5" max="5" width="20.81640625" customWidth="1"/>
    <col min="6" max="7" width="15.26953125" bestFit="1" customWidth="1"/>
    <col min="8" max="18" width="15.7265625" bestFit="1" customWidth="1"/>
    <col min="19" max="19" width="15.26953125" bestFit="1" customWidth="1"/>
    <col min="20" max="20" width="14.81640625" bestFit="1" customWidth="1"/>
    <col min="21" max="28" width="15.26953125" bestFit="1" customWidth="1"/>
    <col min="29" max="29" width="14.81640625" bestFit="1" customWidth="1"/>
    <col min="30" max="30" width="14.453125" bestFit="1" customWidth="1"/>
    <col min="31" max="36" width="14.81640625" bestFit="1" customWidth="1"/>
    <col min="37" max="37" width="15.26953125" bestFit="1" customWidth="1"/>
    <col min="38" max="38" width="14.81640625" bestFit="1" customWidth="1"/>
    <col min="39" max="45" width="15.26953125" bestFit="1" customWidth="1"/>
    <col min="46" max="46" width="14.81640625" bestFit="1" customWidth="1"/>
    <col min="47" max="55" width="15.26953125" bestFit="1" customWidth="1"/>
    <col min="56" max="56" width="14.81640625" bestFit="1" customWidth="1"/>
    <col min="57" max="68" width="15.26953125" bestFit="1" customWidth="1"/>
    <col min="69" max="69" width="14.453125" bestFit="1" customWidth="1"/>
    <col min="70" max="75" width="14.81640625" bestFit="1" customWidth="1"/>
    <col min="76" max="76" width="14.453125" bestFit="1" customWidth="1"/>
    <col min="77" max="77" width="14" bestFit="1" customWidth="1"/>
    <col min="78" max="84" width="14.453125" bestFit="1" customWidth="1"/>
    <col min="85" max="85" width="14.81640625" bestFit="1" customWidth="1"/>
    <col min="86" max="86" width="14.453125" bestFit="1" customWidth="1"/>
    <col min="87" max="90" width="14.81640625" bestFit="1" customWidth="1"/>
    <col min="91" max="91" width="14.453125" bestFit="1" customWidth="1"/>
    <col min="92" max="99" width="14.81640625" bestFit="1" customWidth="1"/>
    <col min="100" max="100" width="14.453125" bestFit="1" customWidth="1"/>
    <col min="101" max="109" width="14.81640625" bestFit="1" customWidth="1"/>
    <col min="110" max="110" width="14.453125" bestFit="1" customWidth="1"/>
    <col min="111" max="113" width="14.81640625" bestFit="1" customWidth="1"/>
    <col min="114" max="120" width="15.26953125" bestFit="1" customWidth="1"/>
    <col min="121" max="121" width="14.81640625" bestFit="1" customWidth="1"/>
    <col min="122" max="122" width="14.453125" bestFit="1" customWidth="1"/>
    <col min="123" max="130" width="14.81640625" bestFit="1" customWidth="1"/>
    <col min="131" max="131" width="15.26953125" bestFit="1" customWidth="1"/>
    <col min="132" max="132" width="14.81640625" bestFit="1" customWidth="1"/>
    <col min="133" max="139" width="15.26953125" bestFit="1" customWidth="1"/>
    <col min="140" max="140" width="14.81640625" bestFit="1" customWidth="1"/>
    <col min="141" max="148" width="15.26953125" bestFit="1" customWidth="1"/>
    <col min="149" max="149" width="14.81640625" bestFit="1" customWidth="1"/>
    <col min="150" max="150" width="14.453125" bestFit="1" customWidth="1"/>
    <col min="151" max="157" width="14.81640625" bestFit="1" customWidth="1"/>
    <col min="158" max="158" width="15.26953125" bestFit="1" customWidth="1"/>
    <col min="159" max="159" width="14.81640625" bestFit="1" customWidth="1"/>
    <col min="160" max="167" width="15.26953125" bestFit="1" customWidth="1"/>
    <col min="168" max="176" width="14.81640625" bestFit="1" customWidth="1"/>
    <col min="177" max="192" width="15.26953125" bestFit="1" customWidth="1"/>
    <col min="193" max="193" width="14.81640625" bestFit="1" customWidth="1"/>
    <col min="194" max="200" width="15.26953125" bestFit="1" customWidth="1"/>
    <col min="201" max="201" width="14.81640625" bestFit="1" customWidth="1"/>
    <col min="202" max="209" width="15.26953125" bestFit="1" customWidth="1"/>
    <col min="210" max="210" width="14.81640625" bestFit="1" customWidth="1"/>
    <col min="211" max="211" width="14.453125" bestFit="1" customWidth="1"/>
    <col min="212" max="219" width="14.81640625" bestFit="1" customWidth="1"/>
    <col min="220" max="220" width="15.26953125" bestFit="1" customWidth="1"/>
    <col min="221" max="221" width="14.81640625" bestFit="1" customWidth="1"/>
    <col min="222" max="229" width="15.26953125" bestFit="1" customWidth="1"/>
    <col min="230" max="230" width="14.81640625" bestFit="1" customWidth="1"/>
    <col min="231" max="238" width="15.26953125" bestFit="1" customWidth="1"/>
    <col min="239" max="239" width="14.81640625" bestFit="1" customWidth="1"/>
    <col min="240" max="248" width="15.26953125" bestFit="1" customWidth="1"/>
    <col min="249" max="249" width="14.81640625" bestFit="1" customWidth="1"/>
    <col min="250" max="257" width="15.26953125" bestFit="1" customWidth="1"/>
    <col min="258" max="258" width="14.81640625" bestFit="1" customWidth="1"/>
    <col min="259" max="259" width="14.453125" bestFit="1" customWidth="1"/>
    <col min="260" max="261" width="15.26953125" bestFit="1" customWidth="1"/>
    <col min="262" max="262" width="14.81640625" bestFit="1" customWidth="1"/>
    <col min="263" max="263" width="14.453125" bestFit="1" customWidth="1"/>
    <col min="264" max="266" width="14.81640625" bestFit="1" customWidth="1"/>
    <col min="267" max="272" width="15.26953125" bestFit="1" customWidth="1"/>
    <col min="273" max="279" width="15.7265625" bestFit="1" customWidth="1"/>
    <col min="280" max="280" width="15.26953125" bestFit="1" customWidth="1"/>
    <col min="281" max="281" width="14.81640625" bestFit="1" customWidth="1"/>
    <col min="282" max="287" width="15.26953125" bestFit="1" customWidth="1"/>
    <col min="288" max="288" width="15.7265625" bestFit="1" customWidth="1"/>
    <col min="289" max="289" width="15.26953125" bestFit="1" customWidth="1"/>
    <col min="290" max="293" width="15.7265625" bestFit="1" customWidth="1"/>
    <col min="294" max="294" width="15.26953125" bestFit="1" customWidth="1"/>
    <col min="295" max="303" width="15.7265625" bestFit="1" customWidth="1"/>
    <col min="304" max="304" width="15.26953125" bestFit="1" customWidth="1"/>
    <col min="305" max="312" width="15.7265625" bestFit="1" customWidth="1"/>
    <col min="313" max="313" width="15.26953125" bestFit="1" customWidth="1"/>
    <col min="314" max="329" width="15.7265625" bestFit="1" customWidth="1"/>
    <col min="330" max="330" width="15.26953125" bestFit="1" customWidth="1"/>
    <col min="331" max="337" width="15.7265625" bestFit="1" customWidth="1"/>
    <col min="338" max="338" width="15.26953125" bestFit="1" customWidth="1"/>
    <col min="339" max="343" width="15.7265625" bestFit="1" customWidth="1"/>
    <col min="344" max="351" width="15.26953125" bestFit="1" customWidth="1"/>
    <col min="352" max="352" width="14.81640625" bestFit="1" customWidth="1"/>
    <col min="353" max="353" width="14.453125" bestFit="1" customWidth="1"/>
    <col min="354" max="362" width="14.81640625" bestFit="1" customWidth="1"/>
    <col min="363" max="370" width="15.26953125" bestFit="1" customWidth="1"/>
    <col min="371" max="371" width="14.81640625" bestFit="1" customWidth="1"/>
    <col min="372" max="377" width="15.26953125" bestFit="1" customWidth="1"/>
    <col min="378" max="378" width="14.81640625" bestFit="1" customWidth="1"/>
    <col min="379" max="385" width="15.26953125" bestFit="1" customWidth="1"/>
    <col min="386" max="393" width="15.7265625" bestFit="1" customWidth="1"/>
    <col min="394" max="394" width="15.26953125" bestFit="1" customWidth="1"/>
    <col min="395" max="395" width="14.81640625" bestFit="1" customWidth="1"/>
    <col min="396" max="402" width="15.26953125" bestFit="1" customWidth="1"/>
    <col min="403" max="407" width="15.7265625" bestFit="1" customWidth="1"/>
    <col min="408" max="409" width="15.26953125" bestFit="1" customWidth="1"/>
    <col min="410" max="410" width="15.7265625" bestFit="1" customWidth="1"/>
    <col min="411" max="411" width="15.26953125" bestFit="1" customWidth="1"/>
    <col min="412" max="418" width="15.7265625" bestFit="1" customWidth="1"/>
    <col min="419" max="419" width="15.26953125" bestFit="1" customWidth="1"/>
    <col min="420" max="420" width="14.81640625" bestFit="1" customWidth="1"/>
    <col min="421" max="426" width="15.26953125" bestFit="1" customWidth="1"/>
    <col min="427" max="427" width="15.7265625" bestFit="1" customWidth="1"/>
    <col min="428" max="428" width="15.26953125" bestFit="1" customWidth="1"/>
    <col min="429" max="444" width="15.7265625" bestFit="1" customWidth="1"/>
    <col min="445" max="445" width="15.26953125" bestFit="1" customWidth="1"/>
    <col min="446" max="453" width="15.7265625" bestFit="1" customWidth="1"/>
    <col min="454" max="454" width="15.26953125" bestFit="1" customWidth="1"/>
    <col min="455" max="455" width="14.81640625" bestFit="1" customWidth="1"/>
    <col min="456" max="463" width="15.26953125" bestFit="1" customWidth="1"/>
    <col min="464" max="464" width="15.7265625" bestFit="1" customWidth="1"/>
    <col min="465" max="465" width="15.26953125" bestFit="1" customWidth="1"/>
    <col min="466" max="473" width="15.7265625" bestFit="1" customWidth="1"/>
    <col min="474" max="474" width="15.26953125" bestFit="1" customWidth="1"/>
    <col min="475" max="481" width="15.7265625" bestFit="1" customWidth="1"/>
    <col min="482" max="482" width="15.26953125" bestFit="1" customWidth="1"/>
    <col min="483" max="485" width="15.7265625" bestFit="1" customWidth="1"/>
    <col min="486" max="486" width="15.26953125" bestFit="1" customWidth="1"/>
    <col min="487" max="494" width="15.7265625" bestFit="1" customWidth="1"/>
    <col min="495" max="495" width="15.26953125" bestFit="1" customWidth="1"/>
    <col min="496" max="496" width="14.81640625" bestFit="1" customWidth="1"/>
    <col min="497" max="502" width="15.26953125" bestFit="1" customWidth="1"/>
    <col min="503" max="503" width="15.7265625" bestFit="1" customWidth="1"/>
    <col min="504" max="504" width="15.26953125" bestFit="1" customWidth="1"/>
    <col min="505" max="512" width="15.7265625" bestFit="1" customWidth="1"/>
    <col min="513" max="513" width="15.26953125" bestFit="1" customWidth="1"/>
    <col min="514" max="514" width="15.7265625" bestFit="1" customWidth="1"/>
    <col min="515" max="515" width="15.26953125" bestFit="1" customWidth="1"/>
    <col min="516" max="523" width="15.7265625" bestFit="1" customWidth="1"/>
    <col min="524" max="524" width="15.26953125" bestFit="1" customWidth="1"/>
    <col min="525" max="525" width="14.81640625" bestFit="1" customWidth="1"/>
    <col min="526" max="528" width="15.26953125" bestFit="1" customWidth="1"/>
    <col min="529" max="536" width="15.7265625" bestFit="1" customWidth="1"/>
    <col min="537" max="538" width="15.26953125" bestFit="1" customWidth="1"/>
    <col min="539" max="543" width="15.7265625" bestFit="1" customWidth="1"/>
    <col min="544" max="544" width="14.81640625" bestFit="1" customWidth="1"/>
    <col min="545" max="549" width="15.26953125" bestFit="1" customWidth="1"/>
    <col min="550" max="554" width="15.7265625" bestFit="1" customWidth="1"/>
    <col min="555" max="555" width="15.26953125" bestFit="1" customWidth="1"/>
    <col min="556" max="568" width="15.7265625" bestFit="1" customWidth="1"/>
    <col min="569" max="569" width="14.81640625" bestFit="1" customWidth="1"/>
    <col min="570" max="577" width="15.26953125" bestFit="1" customWidth="1"/>
    <col min="578" max="578" width="14.81640625" bestFit="1" customWidth="1"/>
    <col min="579" max="579" width="14.453125" bestFit="1" customWidth="1"/>
    <col min="580" max="583" width="14.81640625" bestFit="1" customWidth="1"/>
    <col min="584" max="587" width="15.7265625" bestFit="1" customWidth="1"/>
    <col min="588" max="588" width="14.81640625" bestFit="1" customWidth="1"/>
    <col min="589" max="595" width="15.26953125" bestFit="1" customWidth="1"/>
    <col min="596" max="599" width="15.7265625" bestFit="1" customWidth="1"/>
    <col min="600" max="600" width="15.26953125" bestFit="1" customWidth="1"/>
    <col min="601" max="607" width="15.7265625" bestFit="1" customWidth="1"/>
    <col min="608" max="608" width="15.26953125" bestFit="1" customWidth="1"/>
    <col min="609" max="616" width="15.7265625" bestFit="1" customWidth="1"/>
    <col min="617" max="617" width="15.26953125" bestFit="1" customWidth="1"/>
    <col min="618" max="618" width="14.81640625" bestFit="1" customWidth="1"/>
    <col min="619" max="626" width="15.26953125" bestFit="1" customWidth="1"/>
    <col min="627" max="627" width="15.7265625" bestFit="1" customWidth="1"/>
    <col min="628" max="628" width="15.26953125" bestFit="1" customWidth="1"/>
    <col min="629" max="636" width="15.7265625" bestFit="1" customWidth="1"/>
    <col min="637" max="637" width="15.26953125" bestFit="1" customWidth="1"/>
    <col min="638" max="655" width="15.7265625" bestFit="1" customWidth="1"/>
    <col min="656" max="656" width="15.26953125" bestFit="1" customWidth="1"/>
    <col min="657" max="673" width="15.7265625" bestFit="1" customWidth="1"/>
    <col min="674" max="674" width="15.26953125" bestFit="1" customWidth="1"/>
    <col min="675" max="691" width="15.7265625" bestFit="1" customWidth="1"/>
    <col min="692" max="692" width="15.26953125" bestFit="1" customWidth="1"/>
    <col min="693" max="697" width="15.7265625" bestFit="1" customWidth="1"/>
    <col min="698" max="698" width="14.81640625" bestFit="1" customWidth="1"/>
    <col min="699" max="703" width="15.26953125" bestFit="1" customWidth="1"/>
    <col min="704" max="709" width="15.7265625" bestFit="1" customWidth="1"/>
    <col min="710" max="710" width="15.26953125" bestFit="1" customWidth="1"/>
    <col min="711" max="713" width="15.7265625" bestFit="1" customWidth="1"/>
    <col min="714" max="714" width="15.26953125" bestFit="1" customWidth="1"/>
    <col min="715" max="739" width="15.7265625" bestFit="1" customWidth="1"/>
    <col min="740" max="740" width="14.81640625" bestFit="1" customWidth="1"/>
    <col min="741" max="741" width="15.7265625" bestFit="1" customWidth="1"/>
    <col min="742" max="742" width="15.26953125" bestFit="1" customWidth="1"/>
    <col min="743" max="746" width="15.7265625" bestFit="1" customWidth="1"/>
    <col min="747" max="747" width="15.26953125" bestFit="1" customWidth="1"/>
    <col min="748" max="748" width="14.81640625" bestFit="1" customWidth="1"/>
    <col min="749" max="752" width="15.26953125" bestFit="1" customWidth="1"/>
    <col min="753" max="757" width="15.7265625" bestFit="1" customWidth="1"/>
    <col min="758" max="758" width="15.26953125" bestFit="1" customWidth="1"/>
    <col min="759" max="765" width="15.7265625" bestFit="1" customWidth="1"/>
    <col min="766" max="766" width="15.26953125" bestFit="1" customWidth="1"/>
    <col min="767" max="771" width="15.7265625" bestFit="1" customWidth="1"/>
    <col min="772" max="772" width="15.26953125" bestFit="1" customWidth="1"/>
    <col min="773" max="776" width="15.7265625" bestFit="1" customWidth="1"/>
    <col min="777" max="777" width="15.26953125" bestFit="1" customWidth="1"/>
    <col min="778" max="779" width="15.7265625" bestFit="1" customWidth="1"/>
    <col min="780" max="782" width="15.26953125" bestFit="1" customWidth="1"/>
    <col min="783" max="785" width="15.7265625" bestFit="1" customWidth="1"/>
    <col min="786" max="786" width="15.26953125" bestFit="1" customWidth="1"/>
    <col min="787" max="788" width="15.7265625" bestFit="1" customWidth="1"/>
    <col min="789" max="789" width="15.26953125" bestFit="1" customWidth="1"/>
    <col min="790" max="794" width="15.7265625" bestFit="1" customWidth="1"/>
    <col min="795" max="797" width="15.26953125" bestFit="1" customWidth="1"/>
    <col min="798" max="798" width="15.7265625" bestFit="1" customWidth="1"/>
    <col min="799" max="799" width="15.26953125" bestFit="1" customWidth="1"/>
    <col min="800" max="803" width="15.7265625" bestFit="1" customWidth="1"/>
    <col min="804" max="804" width="15.26953125" bestFit="1" customWidth="1"/>
    <col min="805" max="805" width="14.81640625" bestFit="1" customWidth="1"/>
    <col min="806" max="808" width="15.26953125" bestFit="1" customWidth="1"/>
    <col min="809" max="811" width="14.81640625" bestFit="1" customWidth="1"/>
    <col min="812" max="819" width="15.26953125" bestFit="1" customWidth="1"/>
    <col min="820" max="826" width="15.7265625" bestFit="1" customWidth="1"/>
    <col min="827" max="834" width="15.26953125" bestFit="1" customWidth="1"/>
    <col min="835" max="835" width="15.7265625" bestFit="1" customWidth="1"/>
    <col min="836" max="836" width="15.26953125" bestFit="1" customWidth="1"/>
    <col min="837" max="845" width="15.7265625" bestFit="1" customWidth="1"/>
    <col min="846" max="846" width="15.26953125" bestFit="1" customWidth="1"/>
    <col min="847" max="855" width="15.7265625" bestFit="1" customWidth="1"/>
    <col min="856" max="856" width="15.26953125" bestFit="1" customWidth="1"/>
    <col min="857" max="863" width="15.7265625" bestFit="1" customWidth="1"/>
    <col min="864" max="864" width="14.81640625" bestFit="1" customWidth="1"/>
    <col min="865" max="872" width="15.26953125" bestFit="1" customWidth="1"/>
    <col min="873" max="873" width="14.81640625" bestFit="1" customWidth="1"/>
    <col min="874" max="874" width="14.453125" bestFit="1" customWidth="1"/>
    <col min="875" max="875" width="15.26953125" bestFit="1" customWidth="1"/>
    <col min="876" max="876" width="14.81640625" bestFit="1" customWidth="1"/>
    <col min="877" max="878" width="15.26953125" bestFit="1" customWidth="1"/>
    <col min="879" max="879" width="14.81640625" bestFit="1" customWidth="1"/>
    <col min="880" max="886" width="15.26953125" bestFit="1" customWidth="1"/>
    <col min="887" max="893" width="14.81640625" bestFit="1" customWidth="1"/>
    <col min="894" max="903" width="15.26953125" bestFit="1" customWidth="1"/>
    <col min="904" max="904" width="14.81640625" bestFit="1" customWidth="1"/>
    <col min="905" max="907" width="15.26953125" bestFit="1" customWidth="1"/>
    <col min="908" max="910" width="15.7265625" bestFit="1" customWidth="1"/>
    <col min="911" max="911" width="15.26953125" bestFit="1" customWidth="1"/>
    <col min="912" max="912" width="14.81640625" bestFit="1" customWidth="1"/>
    <col min="913" max="913" width="15.7265625" bestFit="1" customWidth="1"/>
    <col min="914" max="914" width="15.26953125" bestFit="1" customWidth="1"/>
    <col min="915" max="922" width="15.7265625" bestFit="1" customWidth="1"/>
    <col min="923" max="923" width="15.26953125" bestFit="1" customWidth="1"/>
    <col min="924" max="924" width="14.81640625" bestFit="1" customWidth="1"/>
    <col min="925" max="931" width="15.26953125" bestFit="1" customWidth="1"/>
    <col min="932" max="932" width="15.7265625" bestFit="1" customWidth="1"/>
    <col min="933" max="933" width="15.26953125" bestFit="1" customWidth="1"/>
    <col min="934" max="942" width="15.7265625" bestFit="1" customWidth="1"/>
    <col min="943" max="943" width="15.26953125" bestFit="1" customWidth="1"/>
    <col min="944" max="950" width="15.7265625" bestFit="1" customWidth="1"/>
    <col min="951" max="951" width="15.26953125" bestFit="1" customWidth="1"/>
    <col min="952" max="952" width="15.7265625" bestFit="1" customWidth="1"/>
    <col min="953" max="953" width="21.81640625" bestFit="1" customWidth="1"/>
    <col min="954" max="959" width="15.7265625" bestFit="1" customWidth="1"/>
    <col min="960" max="960" width="15.26953125" bestFit="1" customWidth="1"/>
    <col min="961" max="964" width="15.7265625" bestFit="1" customWidth="1"/>
    <col min="965" max="970" width="15.26953125" bestFit="1" customWidth="1"/>
    <col min="971" max="974" width="14.81640625" bestFit="1" customWidth="1"/>
    <col min="975" max="975" width="15.26953125" bestFit="1" customWidth="1"/>
    <col min="976" max="977" width="14.81640625" bestFit="1" customWidth="1"/>
    <col min="978" max="981" width="15.26953125" bestFit="1" customWidth="1"/>
    <col min="982" max="982" width="14.453125" bestFit="1" customWidth="1"/>
    <col min="983" max="985" width="14.81640625" bestFit="1" customWidth="1"/>
    <col min="986" max="986" width="15.26953125" bestFit="1" customWidth="1"/>
    <col min="987" max="987" width="14.81640625" bestFit="1" customWidth="1"/>
    <col min="988" max="994" width="15.26953125" bestFit="1" customWidth="1"/>
    <col min="995" max="995" width="14.81640625" bestFit="1" customWidth="1"/>
    <col min="996" max="996" width="15.26953125" bestFit="1" customWidth="1"/>
    <col min="997" max="997" width="14.81640625" bestFit="1" customWidth="1"/>
    <col min="998" max="998" width="14.453125" bestFit="1" customWidth="1"/>
    <col min="999" max="999" width="14.81640625" bestFit="1" customWidth="1"/>
    <col min="1000" max="1000" width="14.453125" bestFit="1" customWidth="1"/>
    <col min="1001" max="1002" width="14.81640625" bestFit="1" customWidth="1"/>
    <col min="1003" max="1003" width="14" bestFit="1" customWidth="1"/>
    <col min="1004" max="1004" width="14.81640625" bestFit="1" customWidth="1"/>
    <col min="1005" max="1005" width="14.453125" bestFit="1" customWidth="1"/>
    <col min="1006" max="1007" width="14.81640625" bestFit="1" customWidth="1"/>
    <col min="1008" max="1009" width="15.26953125" bestFit="1" customWidth="1"/>
    <col min="1010" max="1010" width="15.7265625" bestFit="1" customWidth="1"/>
    <col min="1011" max="1011" width="15.26953125" bestFit="1" customWidth="1"/>
    <col min="1012" max="1012" width="15.7265625" bestFit="1" customWidth="1"/>
    <col min="1013" max="1013" width="15.26953125" bestFit="1" customWidth="1"/>
    <col min="1014" max="1014" width="15.7265625" bestFit="1" customWidth="1"/>
    <col min="1015" max="1015" width="15.26953125" bestFit="1" customWidth="1"/>
    <col min="1016" max="1016" width="15.7265625" bestFit="1" customWidth="1"/>
    <col min="1017" max="1017" width="15.26953125" bestFit="1" customWidth="1"/>
    <col min="1018" max="1018" width="15.7265625" bestFit="1" customWidth="1"/>
    <col min="1019" max="1019" width="15.26953125" bestFit="1" customWidth="1"/>
    <col min="1020" max="1020" width="15.7265625" bestFit="1" customWidth="1"/>
    <col min="1021" max="1021" width="15.26953125" bestFit="1" customWidth="1"/>
    <col min="1022" max="1022" width="15.7265625" bestFit="1" customWidth="1"/>
    <col min="1023" max="1023" width="15.26953125" bestFit="1" customWidth="1"/>
    <col min="1024" max="1024" width="15.7265625" bestFit="1" customWidth="1"/>
    <col min="1025" max="1025" width="14.81640625" bestFit="1" customWidth="1"/>
    <col min="1026" max="1026" width="15.26953125" bestFit="1" customWidth="1"/>
    <col min="1027" max="1027" width="14.81640625" bestFit="1" customWidth="1"/>
    <col min="1028" max="1028" width="15.26953125" bestFit="1" customWidth="1"/>
    <col min="1029" max="1029" width="14.81640625" bestFit="1" customWidth="1"/>
    <col min="1030" max="1030" width="15.26953125" bestFit="1" customWidth="1"/>
    <col min="1031" max="1031" width="14.81640625" bestFit="1" customWidth="1"/>
    <col min="1032" max="1032" width="15.26953125" bestFit="1" customWidth="1"/>
    <col min="1033" max="1033" width="14.81640625" bestFit="1" customWidth="1"/>
    <col min="1034" max="1034" width="15.26953125" bestFit="1" customWidth="1"/>
    <col min="1035" max="1035" width="14.81640625" bestFit="1" customWidth="1"/>
    <col min="1036" max="1036" width="15.26953125" bestFit="1" customWidth="1"/>
    <col min="1037" max="1037" width="14.81640625" bestFit="1" customWidth="1"/>
    <col min="1038" max="1039" width="15.26953125" bestFit="1" customWidth="1"/>
    <col min="1040" max="1040" width="15.7265625" bestFit="1" customWidth="1"/>
    <col min="1041" max="1041" width="14.81640625" bestFit="1" customWidth="1"/>
    <col min="1042" max="1043" width="15.26953125" bestFit="1" customWidth="1"/>
    <col min="1044" max="1044" width="15.7265625" bestFit="1" customWidth="1"/>
    <col min="1045" max="1045" width="15.26953125" bestFit="1" customWidth="1"/>
    <col min="1046" max="1046" width="15.7265625" bestFit="1" customWidth="1"/>
    <col min="1047" max="1047" width="15.26953125" bestFit="1" customWidth="1"/>
    <col min="1048" max="1049" width="15.7265625" bestFit="1" customWidth="1"/>
    <col min="1050" max="1050" width="15.26953125" bestFit="1" customWidth="1"/>
    <col min="1051" max="1054" width="15.7265625" bestFit="1" customWidth="1"/>
    <col min="1055" max="1055" width="15.26953125" bestFit="1" customWidth="1"/>
    <col min="1056" max="1060" width="15.7265625" bestFit="1" customWidth="1"/>
    <col min="1061" max="1061" width="15.26953125" bestFit="1" customWidth="1"/>
    <col min="1062" max="1068" width="15.7265625" bestFit="1" customWidth="1"/>
    <col min="1069" max="1069" width="15.26953125" bestFit="1" customWidth="1"/>
    <col min="1070" max="1070" width="14.81640625" bestFit="1" customWidth="1"/>
    <col min="1071" max="1078" width="15.26953125" bestFit="1" customWidth="1"/>
    <col min="1079" max="1087" width="15.7265625" bestFit="1" customWidth="1"/>
    <col min="1088" max="1088" width="15.26953125" bestFit="1" customWidth="1"/>
    <col min="1089" max="1097" width="15.7265625" bestFit="1" customWidth="1"/>
    <col min="1098" max="1098" width="15.26953125" bestFit="1" customWidth="1"/>
    <col min="1099" max="1107" width="15.7265625" bestFit="1" customWidth="1"/>
    <col min="1108" max="1108" width="15.26953125" bestFit="1" customWidth="1"/>
    <col min="1109" max="1125" width="15.7265625" bestFit="1" customWidth="1"/>
    <col min="1126" max="1126" width="15.26953125" bestFit="1" customWidth="1"/>
    <col min="1127" max="1135" width="15.7265625" bestFit="1" customWidth="1"/>
    <col min="1136" max="1136" width="15.26953125" bestFit="1" customWidth="1"/>
    <col min="1137" max="1150" width="15.7265625" bestFit="1" customWidth="1"/>
    <col min="1151" max="1151" width="14.81640625" bestFit="1" customWidth="1"/>
    <col min="1152" max="1159" width="15.26953125" bestFit="1" customWidth="1"/>
    <col min="1160" max="1160" width="14.81640625" bestFit="1" customWidth="1"/>
    <col min="1161" max="1161" width="14.453125" bestFit="1" customWidth="1"/>
    <col min="1162" max="1169" width="14.81640625" bestFit="1" customWidth="1"/>
    <col min="1170" max="1170" width="15.26953125" bestFit="1" customWidth="1"/>
    <col min="1171" max="1171" width="14.81640625" bestFit="1" customWidth="1"/>
    <col min="1172" max="1180" width="15.26953125" bestFit="1" customWidth="1"/>
    <col min="1181" max="1181" width="14.81640625" bestFit="1" customWidth="1"/>
    <col min="1182" max="1188" width="15.26953125" bestFit="1" customWidth="1"/>
    <col min="1189" max="1189" width="14.81640625" bestFit="1" customWidth="1"/>
    <col min="1190" max="1192" width="15.26953125" bestFit="1" customWidth="1"/>
    <col min="1193" max="1193" width="14.81640625" bestFit="1" customWidth="1"/>
    <col min="1194" max="1202" width="15.26953125" bestFit="1" customWidth="1"/>
    <col min="1203" max="1203" width="14.81640625" bestFit="1" customWidth="1"/>
    <col min="1204" max="1212" width="15.26953125" bestFit="1" customWidth="1"/>
    <col min="1213" max="1213" width="14.81640625" bestFit="1" customWidth="1"/>
    <col min="1214" max="1216" width="15.26953125" bestFit="1" customWidth="1"/>
    <col min="1217" max="1217" width="15.7265625" bestFit="1" customWidth="1"/>
    <col min="1218" max="1219" width="15.26953125" bestFit="1" customWidth="1"/>
    <col min="1220" max="1220" width="14.81640625" bestFit="1" customWidth="1"/>
    <col min="1221" max="1221" width="15.26953125" bestFit="1" customWidth="1"/>
    <col min="1222" max="1226" width="15.7265625" bestFit="1" customWidth="1"/>
    <col min="1227" max="1227" width="15.26953125" bestFit="1" customWidth="1"/>
    <col min="1228" max="1229" width="14.81640625" bestFit="1" customWidth="1"/>
    <col min="1230" max="1233" width="15.26953125" bestFit="1" customWidth="1"/>
    <col min="1234" max="1234" width="15.7265625" bestFit="1" customWidth="1"/>
    <col min="1235" max="1238" width="14.81640625" bestFit="1" customWidth="1"/>
    <col min="1239" max="1242" width="14.453125" bestFit="1" customWidth="1"/>
    <col min="1243" max="1251" width="14.81640625" bestFit="1" customWidth="1"/>
    <col min="1252" max="1252" width="14.453125" bestFit="1" customWidth="1"/>
    <col min="1253" max="1260" width="14.81640625" bestFit="1" customWidth="1"/>
    <col min="1261" max="1261" width="14.453125" bestFit="1" customWidth="1"/>
    <col min="1262" max="1267" width="14.81640625" bestFit="1" customWidth="1"/>
    <col min="1268" max="1268" width="14.453125" bestFit="1" customWidth="1"/>
    <col min="1269" max="1272" width="14.81640625" bestFit="1" customWidth="1"/>
    <col min="1273" max="1273" width="14.453125" bestFit="1" customWidth="1"/>
    <col min="1274" max="1278" width="14.81640625" bestFit="1" customWidth="1"/>
    <col min="1279" max="1279" width="14.453125" bestFit="1" customWidth="1"/>
    <col min="1280" max="1283" width="14.81640625" bestFit="1" customWidth="1"/>
    <col min="1284" max="1284" width="17.26953125" bestFit="1" customWidth="1"/>
    <col min="1285" max="1291" width="17.7265625" bestFit="1" customWidth="1"/>
    <col min="1292" max="1293" width="17.26953125" bestFit="1" customWidth="1"/>
    <col min="1294" max="1296" width="17.7265625" bestFit="1" customWidth="1"/>
  </cols>
  <sheetData>
    <row r="1" spans="1:7" ht="15.5">
      <c r="A1" s="17" t="s">
        <v>3</v>
      </c>
      <c r="B1" s="1" t="s">
        <v>5</v>
      </c>
      <c r="C1" s="20">
        <f>D14</f>
        <v>84231.089715903188</v>
      </c>
      <c r="D1" s="12"/>
    </row>
    <row r="2" spans="1:7" ht="15.5">
      <c r="A2" s="17" t="s">
        <v>20</v>
      </c>
      <c r="B2" s="18" t="s">
        <v>0</v>
      </c>
      <c r="C2" s="20">
        <f>Fornecida!$C$1</f>
        <v>3.38</v>
      </c>
      <c r="D2" s="12"/>
    </row>
    <row r="3" spans="1:7" ht="17.5">
      <c r="A3" s="17" t="s">
        <v>29</v>
      </c>
      <c r="B3" s="18" t="s">
        <v>21</v>
      </c>
      <c r="C3" s="20">
        <f>SUM(C13:AY13)</f>
        <v>821093.04999999993</v>
      </c>
      <c r="D3" s="12"/>
    </row>
    <row r="4" spans="1:7">
      <c r="A4" s="21"/>
      <c r="B4" s="21"/>
      <c r="C4" s="21"/>
      <c r="D4" s="21"/>
    </row>
    <row r="5" spans="1:7">
      <c r="A5" s="22"/>
      <c r="B5" s="22"/>
      <c r="D5" s="21"/>
    </row>
    <row r="6" spans="1:7">
      <c r="A6" s="3" t="s">
        <v>22</v>
      </c>
      <c r="B6" s="23" t="s">
        <v>8</v>
      </c>
    </row>
    <row r="7" spans="1:7">
      <c r="A7" s="24" t="s">
        <v>23</v>
      </c>
      <c r="B7" s="25" t="s">
        <v>10</v>
      </c>
      <c r="C7" s="51" t="s">
        <v>78</v>
      </c>
      <c r="D7" s="26" t="s">
        <v>79</v>
      </c>
    </row>
    <row r="8" spans="1:7">
      <c r="A8" s="24" t="s">
        <v>11</v>
      </c>
      <c r="B8" s="25"/>
      <c r="C8" s="27"/>
      <c r="D8" s="27"/>
    </row>
    <row r="9" spans="1:7">
      <c r="A9" s="28" t="s">
        <v>24</v>
      </c>
      <c r="B9" s="25" t="s">
        <v>0</v>
      </c>
      <c r="C9" s="77">
        <f>AVERAGE(E20:AWV20)</f>
        <v>18.02148819810326</v>
      </c>
      <c r="D9" s="29"/>
    </row>
    <row r="10" spans="1:7">
      <c r="A10" s="28" t="s">
        <v>25</v>
      </c>
      <c r="B10" s="25" t="s">
        <v>26</v>
      </c>
      <c r="C10" s="77">
        <v>20</v>
      </c>
      <c r="D10" s="29"/>
    </row>
    <row r="11" spans="1:7">
      <c r="A11" s="28" t="s">
        <v>34</v>
      </c>
      <c r="B11" s="25" t="s">
        <v>1</v>
      </c>
      <c r="C11" s="78">
        <f>Fornecida!C20</f>
        <v>52.073379629629621</v>
      </c>
      <c r="D11" s="29"/>
    </row>
    <row r="12" spans="1:7">
      <c r="A12" s="30" t="s">
        <v>33</v>
      </c>
      <c r="B12" s="35" t="s">
        <v>0</v>
      </c>
      <c r="C12" s="37">
        <f>C9+C10</f>
        <v>38.021488198103256</v>
      </c>
      <c r="D12" s="37">
        <f>D9+D10</f>
        <v>0</v>
      </c>
      <c r="E12" t="s">
        <v>109</v>
      </c>
      <c r="G12" s="62"/>
    </row>
    <row r="13" spans="1:7" ht="16.5">
      <c r="A13" s="30" t="s">
        <v>110</v>
      </c>
      <c r="B13" s="31" t="s">
        <v>16</v>
      </c>
      <c r="C13" s="84">
        <f>Fornecida!D45</f>
        <v>821093.04999999993</v>
      </c>
      <c r="D13" s="32">
        <f>D11*3.6*24*365</f>
        <v>0</v>
      </c>
    </row>
    <row r="14" spans="1:7">
      <c r="A14" s="30" t="s">
        <v>27</v>
      </c>
      <c r="B14" s="31" t="s">
        <v>5</v>
      </c>
      <c r="C14" s="32">
        <f>IF(C9="","",9.8*C13*(C10+C9-$C$2)/(3600))</f>
        <v>77430.576380825587</v>
      </c>
      <c r="D14" s="32">
        <f>SUM('Energia Minima rigoroso'!E2:AB1293)</f>
        <v>84231.089715903188</v>
      </c>
    </row>
    <row r="15" spans="1:7">
      <c r="A15" s="21"/>
      <c r="B15" t="s">
        <v>80</v>
      </c>
      <c r="C15" s="50">
        <f>(C14-D14)/D14</f>
        <v>-8.0736380806832125E-2</v>
      </c>
    </row>
    <row r="16" spans="1:7" ht="28">
      <c r="A16" s="33" t="s">
        <v>28</v>
      </c>
      <c r="D16" s="34"/>
    </row>
    <row r="17" spans="1:953">
      <c r="E17" s="21"/>
      <c r="F17" s="21"/>
    </row>
    <row r="19" spans="1:953" ht="15.5">
      <c r="A19" s="17" t="s">
        <v>81</v>
      </c>
      <c r="B19" s="17" t="s">
        <v>92</v>
      </c>
      <c r="C19" s="17"/>
      <c r="D19" s="17" t="s">
        <v>88</v>
      </c>
      <c r="E19" s="17" t="s">
        <v>111</v>
      </c>
      <c r="F19" s="17" t="s">
        <v>112</v>
      </c>
      <c r="G19" s="17" t="s">
        <v>113</v>
      </c>
      <c r="H19" s="17" t="s">
        <v>114</v>
      </c>
      <c r="I19" s="17" t="s">
        <v>115</v>
      </c>
      <c r="J19" s="17" t="s">
        <v>116</v>
      </c>
      <c r="K19" s="17" t="s">
        <v>117</v>
      </c>
      <c r="L19" s="17" t="s">
        <v>118</v>
      </c>
      <c r="M19" s="17" t="s">
        <v>119</v>
      </c>
      <c r="N19" s="17" t="s">
        <v>120</v>
      </c>
      <c r="O19" s="17" t="s">
        <v>121</v>
      </c>
      <c r="P19" s="17" t="s">
        <v>122</v>
      </c>
      <c r="Q19" s="17" t="s">
        <v>123</v>
      </c>
      <c r="R19" s="17" t="s">
        <v>124</v>
      </c>
      <c r="S19" s="17" t="s">
        <v>125</v>
      </c>
      <c r="T19" s="17" t="s">
        <v>126</v>
      </c>
      <c r="U19" s="17" t="s">
        <v>127</v>
      </c>
      <c r="V19" s="17" t="s">
        <v>128</v>
      </c>
      <c r="W19" s="17" t="s">
        <v>129</v>
      </c>
      <c r="X19" s="17" t="s">
        <v>130</v>
      </c>
      <c r="Y19" s="17" t="s">
        <v>131</v>
      </c>
      <c r="Z19" s="17" t="s">
        <v>132</v>
      </c>
      <c r="AA19" s="17" t="s">
        <v>133</v>
      </c>
      <c r="AB19" s="17" t="s">
        <v>134</v>
      </c>
      <c r="AC19" s="17" t="s">
        <v>135</v>
      </c>
      <c r="AD19" s="17" t="s">
        <v>136</v>
      </c>
      <c r="AE19" s="17" t="s">
        <v>137</v>
      </c>
      <c r="AF19" s="17" t="s">
        <v>138</v>
      </c>
      <c r="AG19" s="17" t="s">
        <v>139</v>
      </c>
      <c r="AH19" s="17" t="s">
        <v>140</v>
      </c>
      <c r="AI19" s="17" t="s">
        <v>141</v>
      </c>
      <c r="AJ19" s="17" t="s">
        <v>142</v>
      </c>
      <c r="AK19" s="17" t="s">
        <v>143</v>
      </c>
      <c r="AL19" s="17" t="s">
        <v>144</v>
      </c>
      <c r="AM19" s="17" t="s">
        <v>145</v>
      </c>
      <c r="AN19" s="17" t="s">
        <v>146</v>
      </c>
      <c r="AO19" s="17" t="s">
        <v>147</v>
      </c>
      <c r="AP19" s="17" t="s">
        <v>148</v>
      </c>
      <c r="AQ19" s="17" t="s">
        <v>149</v>
      </c>
      <c r="AR19" s="17" t="s">
        <v>150</v>
      </c>
      <c r="AS19" s="17" t="s">
        <v>151</v>
      </c>
      <c r="AT19" s="17" t="s">
        <v>152</v>
      </c>
      <c r="AU19" s="17" t="s">
        <v>153</v>
      </c>
      <c r="AV19" s="17" t="s">
        <v>154</v>
      </c>
      <c r="AW19" s="17" t="s">
        <v>155</v>
      </c>
      <c r="AX19" s="17" t="s">
        <v>156</v>
      </c>
      <c r="AY19" s="17" t="s">
        <v>157</v>
      </c>
      <c r="AZ19" s="17" t="s">
        <v>158</v>
      </c>
      <c r="BA19" s="17" t="s">
        <v>159</v>
      </c>
      <c r="BB19" s="17" t="s">
        <v>160</v>
      </c>
      <c r="BC19" s="17" t="s">
        <v>161</v>
      </c>
      <c r="BD19" s="17" t="s">
        <v>162</v>
      </c>
      <c r="BE19" s="17" t="s">
        <v>163</v>
      </c>
      <c r="BF19" s="17" t="s">
        <v>164</v>
      </c>
      <c r="BG19" s="17" t="s">
        <v>165</v>
      </c>
      <c r="BH19" s="17" t="s">
        <v>166</v>
      </c>
      <c r="BI19" s="17" t="s">
        <v>167</v>
      </c>
      <c r="BJ19" s="17" t="s">
        <v>168</v>
      </c>
      <c r="BK19" s="17" t="s">
        <v>169</v>
      </c>
      <c r="BL19" s="17" t="s">
        <v>170</v>
      </c>
      <c r="BM19" s="17" t="s">
        <v>171</v>
      </c>
      <c r="BN19" s="17" t="s">
        <v>172</v>
      </c>
      <c r="BO19" s="17" t="s">
        <v>173</v>
      </c>
      <c r="BP19" s="17" t="s">
        <v>174</v>
      </c>
      <c r="BQ19" s="17" t="s">
        <v>175</v>
      </c>
      <c r="BR19" s="17" t="s">
        <v>176</v>
      </c>
      <c r="BS19" s="17" t="s">
        <v>177</v>
      </c>
      <c r="BT19" s="17" t="s">
        <v>178</v>
      </c>
      <c r="BU19" s="17" t="s">
        <v>179</v>
      </c>
      <c r="BV19" s="17" t="s">
        <v>180</v>
      </c>
      <c r="BW19" s="17" t="s">
        <v>181</v>
      </c>
      <c r="BX19" s="17" t="s">
        <v>182</v>
      </c>
      <c r="BY19" s="17" t="s">
        <v>183</v>
      </c>
      <c r="BZ19" s="17" t="s">
        <v>184</v>
      </c>
      <c r="CA19" s="17" t="s">
        <v>185</v>
      </c>
      <c r="CB19" s="17" t="s">
        <v>186</v>
      </c>
      <c r="CC19" s="17" t="s">
        <v>187</v>
      </c>
      <c r="CD19" s="17" t="s">
        <v>188</v>
      </c>
      <c r="CE19" s="17" t="s">
        <v>189</v>
      </c>
      <c r="CF19" s="17" t="s">
        <v>190</v>
      </c>
      <c r="CG19" s="17" t="s">
        <v>191</v>
      </c>
      <c r="CH19" s="17" t="s">
        <v>192</v>
      </c>
      <c r="CI19" s="17" t="s">
        <v>193</v>
      </c>
      <c r="CJ19" s="17" t="s">
        <v>194</v>
      </c>
      <c r="CK19" s="17" t="s">
        <v>195</v>
      </c>
      <c r="CL19" s="17" t="s">
        <v>196</v>
      </c>
      <c r="CM19" s="17" t="s">
        <v>197</v>
      </c>
      <c r="CN19" s="17" t="s">
        <v>198</v>
      </c>
      <c r="CO19" s="17" t="s">
        <v>199</v>
      </c>
      <c r="CP19" s="17" t="s">
        <v>200</v>
      </c>
      <c r="CQ19" s="17" t="s">
        <v>201</v>
      </c>
      <c r="CR19" s="17" t="s">
        <v>202</v>
      </c>
      <c r="CS19" s="17" t="s">
        <v>203</v>
      </c>
      <c r="CT19" s="17" t="s">
        <v>204</v>
      </c>
      <c r="CU19" s="17" t="s">
        <v>205</v>
      </c>
      <c r="CV19" s="17" t="s">
        <v>206</v>
      </c>
      <c r="CW19" s="17" t="s">
        <v>207</v>
      </c>
      <c r="CX19" s="17" t="s">
        <v>208</v>
      </c>
      <c r="CY19" s="17" t="s">
        <v>209</v>
      </c>
      <c r="CZ19" s="17" t="s">
        <v>210</v>
      </c>
      <c r="DA19" s="17" t="s">
        <v>211</v>
      </c>
      <c r="DB19" s="17" t="s">
        <v>212</v>
      </c>
      <c r="DC19" s="17" t="s">
        <v>213</v>
      </c>
      <c r="DD19" s="17" t="s">
        <v>214</v>
      </c>
      <c r="DE19" s="17" t="s">
        <v>215</v>
      </c>
      <c r="DF19" s="17" t="s">
        <v>216</v>
      </c>
      <c r="DG19" s="17" t="s">
        <v>217</v>
      </c>
      <c r="DH19" s="17" t="s">
        <v>218</v>
      </c>
      <c r="DI19" s="17" t="s">
        <v>219</v>
      </c>
      <c r="DJ19" s="17" t="s">
        <v>220</v>
      </c>
      <c r="DK19" s="17" t="s">
        <v>221</v>
      </c>
      <c r="DL19" s="17" t="s">
        <v>222</v>
      </c>
      <c r="DM19" s="17" t="s">
        <v>223</v>
      </c>
      <c r="DN19" s="17" t="s">
        <v>224</v>
      </c>
      <c r="DO19" s="17" t="s">
        <v>225</v>
      </c>
      <c r="DP19" s="17" t="s">
        <v>226</v>
      </c>
      <c r="DQ19" s="17" t="s">
        <v>227</v>
      </c>
      <c r="DR19" s="17" t="s">
        <v>228</v>
      </c>
      <c r="DS19" s="17" t="s">
        <v>229</v>
      </c>
      <c r="DT19" s="17" t="s">
        <v>230</v>
      </c>
      <c r="DU19" s="17" t="s">
        <v>231</v>
      </c>
      <c r="DV19" s="17" t="s">
        <v>232</v>
      </c>
      <c r="DW19" s="17" t="s">
        <v>233</v>
      </c>
      <c r="DX19" s="17" t="s">
        <v>234</v>
      </c>
      <c r="DY19" s="17" t="s">
        <v>235</v>
      </c>
      <c r="DZ19" s="17" t="s">
        <v>236</v>
      </c>
      <c r="EA19" s="17" t="s">
        <v>237</v>
      </c>
      <c r="EB19" s="17" t="s">
        <v>238</v>
      </c>
      <c r="EC19" s="17" t="s">
        <v>239</v>
      </c>
      <c r="ED19" s="17" t="s">
        <v>240</v>
      </c>
      <c r="EE19" s="17" t="s">
        <v>241</v>
      </c>
      <c r="EF19" s="17" t="s">
        <v>242</v>
      </c>
      <c r="EG19" s="17" t="s">
        <v>243</v>
      </c>
      <c r="EH19" s="17" t="s">
        <v>244</v>
      </c>
      <c r="EI19" s="17" t="s">
        <v>245</v>
      </c>
      <c r="EJ19" s="17" t="s">
        <v>246</v>
      </c>
      <c r="EK19" s="17" t="s">
        <v>247</v>
      </c>
      <c r="EL19" s="17" t="s">
        <v>248</v>
      </c>
      <c r="EM19" s="17" t="s">
        <v>249</v>
      </c>
      <c r="EN19" s="17" t="s">
        <v>250</v>
      </c>
      <c r="EO19" s="17" t="s">
        <v>251</v>
      </c>
      <c r="EP19" s="17" t="s">
        <v>252</v>
      </c>
      <c r="EQ19" s="17" t="s">
        <v>253</v>
      </c>
      <c r="ER19" s="17" t="s">
        <v>254</v>
      </c>
      <c r="ES19" s="17" t="s">
        <v>255</v>
      </c>
      <c r="ET19" s="17" t="s">
        <v>256</v>
      </c>
      <c r="EU19" s="17" t="s">
        <v>257</v>
      </c>
      <c r="EV19" s="17" t="s">
        <v>258</v>
      </c>
      <c r="EW19" s="17" t="s">
        <v>259</v>
      </c>
      <c r="EX19" s="17" t="s">
        <v>260</v>
      </c>
      <c r="EY19" s="17" t="s">
        <v>261</v>
      </c>
      <c r="EZ19" s="17" t="s">
        <v>262</v>
      </c>
      <c r="FA19" s="17" t="s">
        <v>263</v>
      </c>
      <c r="FB19" s="17" t="s">
        <v>264</v>
      </c>
      <c r="FC19" s="17" t="s">
        <v>265</v>
      </c>
      <c r="FD19" s="17" t="s">
        <v>266</v>
      </c>
      <c r="FE19" s="17" t="s">
        <v>267</v>
      </c>
      <c r="FF19" s="17" t="s">
        <v>268</v>
      </c>
      <c r="FG19" s="17" t="s">
        <v>269</v>
      </c>
      <c r="FH19" s="17" t="s">
        <v>270</v>
      </c>
      <c r="FI19" s="17" t="s">
        <v>271</v>
      </c>
      <c r="FJ19" s="17" t="s">
        <v>272</v>
      </c>
      <c r="FK19" s="17" t="s">
        <v>273</v>
      </c>
      <c r="FL19" s="17" t="s">
        <v>274</v>
      </c>
      <c r="FM19" s="17" t="s">
        <v>275</v>
      </c>
      <c r="FN19" s="17" t="s">
        <v>276</v>
      </c>
      <c r="FO19" s="17" t="s">
        <v>277</v>
      </c>
      <c r="FP19" s="17" t="s">
        <v>278</v>
      </c>
      <c r="FQ19" s="17" t="s">
        <v>279</v>
      </c>
      <c r="FR19" s="17" t="s">
        <v>280</v>
      </c>
      <c r="FS19" s="17" t="s">
        <v>281</v>
      </c>
      <c r="FT19" s="17" t="s">
        <v>282</v>
      </c>
      <c r="FU19" s="17" t="s">
        <v>283</v>
      </c>
      <c r="FV19" s="17" t="s">
        <v>284</v>
      </c>
      <c r="FW19" s="17" t="s">
        <v>285</v>
      </c>
      <c r="FX19" s="17" t="s">
        <v>286</v>
      </c>
      <c r="FY19" s="17" t="s">
        <v>287</v>
      </c>
      <c r="FZ19" s="17" t="s">
        <v>288</v>
      </c>
      <c r="GA19" s="17" t="s">
        <v>289</v>
      </c>
      <c r="GB19" s="17" t="s">
        <v>290</v>
      </c>
      <c r="GC19" s="17" t="s">
        <v>291</v>
      </c>
      <c r="GD19" s="17" t="s">
        <v>292</v>
      </c>
      <c r="GE19" s="17" t="s">
        <v>293</v>
      </c>
      <c r="GF19" s="17" t="s">
        <v>294</v>
      </c>
      <c r="GG19" s="17" t="s">
        <v>295</v>
      </c>
      <c r="GH19" s="17" t="s">
        <v>296</v>
      </c>
      <c r="GI19" s="17" t="s">
        <v>297</v>
      </c>
      <c r="GJ19" s="17" t="s">
        <v>298</v>
      </c>
      <c r="GK19" s="17" t="s">
        <v>299</v>
      </c>
      <c r="GL19" s="17" t="s">
        <v>300</v>
      </c>
      <c r="GM19" s="17" t="s">
        <v>301</v>
      </c>
      <c r="GN19" s="17" t="s">
        <v>302</v>
      </c>
      <c r="GO19" s="17" t="s">
        <v>303</v>
      </c>
      <c r="GP19" s="17" t="s">
        <v>304</v>
      </c>
      <c r="GQ19" s="17" t="s">
        <v>305</v>
      </c>
      <c r="GR19" s="17" t="s">
        <v>306</v>
      </c>
      <c r="GS19" s="17" t="s">
        <v>307</v>
      </c>
      <c r="GT19" s="17" t="s">
        <v>308</v>
      </c>
      <c r="GU19" s="17" t="s">
        <v>309</v>
      </c>
      <c r="GV19" s="17" t="s">
        <v>310</v>
      </c>
      <c r="GW19" s="17" t="s">
        <v>311</v>
      </c>
      <c r="GX19" s="17" t="s">
        <v>312</v>
      </c>
      <c r="GY19" s="17" t="s">
        <v>313</v>
      </c>
      <c r="GZ19" s="17" t="s">
        <v>314</v>
      </c>
      <c r="HA19" s="17" t="s">
        <v>315</v>
      </c>
      <c r="HB19" s="17" t="s">
        <v>316</v>
      </c>
      <c r="HC19" s="17" t="s">
        <v>317</v>
      </c>
      <c r="HD19" s="17" t="s">
        <v>318</v>
      </c>
      <c r="HE19" s="17" t="s">
        <v>319</v>
      </c>
      <c r="HF19" s="17" t="s">
        <v>320</v>
      </c>
      <c r="HG19" s="17" t="s">
        <v>321</v>
      </c>
      <c r="HH19" s="17" t="s">
        <v>322</v>
      </c>
      <c r="HI19" s="17" t="s">
        <v>323</v>
      </c>
      <c r="HJ19" s="17" t="s">
        <v>324</v>
      </c>
      <c r="HK19" s="17" t="s">
        <v>325</v>
      </c>
      <c r="HL19" s="17" t="s">
        <v>326</v>
      </c>
      <c r="HM19" s="17" t="s">
        <v>327</v>
      </c>
      <c r="HN19" s="17" t="s">
        <v>328</v>
      </c>
      <c r="HO19" s="17" t="s">
        <v>329</v>
      </c>
      <c r="HP19" s="17" t="s">
        <v>330</v>
      </c>
      <c r="HQ19" s="17" t="s">
        <v>331</v>
      </c>
      <c r="HR19" s="17" t="s">
        <v>332</v>
      </c>
      <c r="HS19" s="17" t="s">
        <v>333</v>
      </c>
      <c r="HT19" s="17" t="s">
        <v>334</v>
      </c>
      <c r="HU19" s="17" t="s">
        <v>335</v>
      </c>
      <c r="HV19" s="17" t="s">
        <v>336</v>
      </c>
      <c r="HW19" s="17" t="s">
        <v>337</v>
      </c>
      <c r="HX19" s="17" t="s">
        <v>338</v>
      </c>
      <c r="HY19" s="17" t="s">
        <v>339</v>
      </c>
      <c r="HZ19" s="17" t="s">
        <v>340</v>
      </c>
      <c r="IA19" s="17" t="s">
        <v>341</v>
      </c>
      <c r="IB19" s="17" t="s">
        <v>342</v>
      </c>
      <c r="IC19" s="17" t="s">
        <v>343</v>
      </c>
      <c r="ID19" s="17" t="s">
        <v>344</v>
      </c>
      <c r="IE19" s="17" t="s">
        <v>345</v>
      </c>
      <c r="IF19" s="17" t="s">
        <v>346</v>
      </c>
      <c r="IG19" s="17" t="s">
        <v>347</v>
      </c>
      <c r="IH19" s="17" t="s">
        <v>348</v>
      </c>
      <c r="II19" s="17" t="s">
        <v>349</v>
      </c>
      <c r="IJ19" s="17" t="s">
        <v>350</v>
      </c>
      <c r="IK19" s="17" t="s">
        <v>351</v>
      </c>
      <c r="IL19" s="17" t="s">
        <v>352</v>
      </c>
      <c r="IM19" s="17" t="s">
        <v>353</v>
      </c>
      <c r="IN19" s="17" t="s">
        <v>354</v>
      </c>
      <c r="IO19" s="17" t="s">
        <v>355</v>
      </c>
      <c r="IP19" s="17" t="s">
        <v>356</v>
      </c>
      <c r="IQ19" s="17" t="s">
        <v>357</v>
      </c>
      <c r="IR19" s="17" t="s">
        <v>358</v>
      </c>
      <c r="IS19" s="17" t="s">
        <v>359</v>
      </c>
      <c r="IT19" s="17" t="s">
        <v>360</v>
      </c>
      <c r="IU19" s="17" t="s">
        <v>361</v>
      </c>
      <c r="IV19" s="17" t="s">
        <v>362</v>
      </c>
      <c r="IW19" s="17" t="s">
        <v>363</v>
      </c>
      <c r="IX19" s="17" t="s">
        <v>364</v>
      </c>
      <c r="IY19" s="17" t="s">
        <v>365</v>
      </c>
      <c r="IZ19" s="17" t="s">
        <v>366</v>
      </c>
      <c r="JA19" s="17" t="s">
        <v>367</v>
      </c>
      <c r="JB19" s="17" t="s">
        <v>368</v>
      </c>
      <c r="JC19" s="17" t="s">
        <v>369</v>
      </c>
      <c r="JD19" s="17" t="s">
        <v>370</v>
      </c>
      <c r="JE19" s="17" t="s">
        <v>371</v>
      </c>
      <c r="JF19" s="17" t="s">
        <v>372</v>
      </c>
      <c r="JG19" s="17" t="s">
        <v>373</v>
      </c>
      <c r="JH19" s="17" t="s">
        <v>374</v>
      </c>
      <c r="JI19" s="17" t="s">
        <v>375</v>
      </c>
      <c r="JJ19" s="17" t="s">
        <v>376</v>
      </c>
      <c r="JK19" s="17" t="s">
        <v>377</v>
      </c>
      <c r="JL19" s="17" t="s">
        <v>378</v>
      </c>
      <c r="JM19" s="17" t="s">
        <v>379</v>
      </c>
      <c r="JN19" s="17" t="s">
        <v>380</v>
      </c>
      <c r="JO19" s="17" t="s">
        <v>381</v>
      </c>
      <c r="JP19" s="17" t="s">
        <v>382</v>
      </c>
      <c r="JQ19" s="17" t="s">
        <v>383</v>
      </c>
      <c r="JR19" s="17" t="s">
        <v>384</v>
      </c>
      <c r="JS19" s="17" t="s">
        <v>385</v>
      </c>
      <c r="JT19" s="17" t="s">
        <v>386</v>
      </c>
      <c r="JU19" s="17" t="s">
        <v>387</v>
      </c>
      <c r="JV19" s="17" t="s">
        <v>388</v>
      </c>
      <c r="JW19" s="17" t="s">
        <v>389</v>
      </c>
      <c r="JX19" s="17" t="s">
        <v>390</v>
      </c>
      <c r="JY19" s="17" t="s">
        <v>391</v>
      </c>
      <c r="JZ19" s="17" t="s">
        <v>392</v>
      </c>
      <c r="KA19" s="17" t="s">
        <v>393</v>
      </c>
      <c r="KB19" s="17" t="s">
        <v>394</v>
      </c>
      <c r="KC19" s="17" t="s">
        <v>395</v>
      </c>
      <c r="KD19" s="17" t="s">
        <v>396</v>
      </c>
      <c r="KE19" s="17" t="s">
        <v>397</v>
      </c>
      <c r="KF19" s="17" t="s">
        <v>398</v>
      </c>
      <c r="KG19" s="17" t="s">
        <v>399</v>
      </c>
      <c r="KH19" s="17" t="s">
        <v>400</v>
      </c>
      <c r="KI19" s="17" t="s">
        <v>401</v>
      </c>
      <c r="KJ19" s="17" t="s">
        <v>402</v>
      </c>
      <c r="KK19" s="17" t="s">
        <v>403</v>
      </c>
      <c r="KL19" s="17" t="s">
        <v>404</v>
      </c>
      <c r="KM19" s="17" t="s">
        <v>405</v>
      </c>
      <c r="KN19" s="17" t="s">
        <v>406</v>
      </c>
      <c r="KO19" s="17" t="s">
        <v>407</v>
      </c>
      <c r="KP19" s="17" t="s">
        <v>408</v>
      </c>
      <c r="KQ19" s="17" t="s">
        <v>409</v>
      </c>
      <c r="KR19" s="17" t="s">
        <v>410</v>
      </c>
      <c r="KS19" s="17" t="s">
        <v>411</v>
      </c>
      <c r="KT19" s="17" t="s">
        <v>412</v>
      </c>
      <c r="KU19" s="17" t="s">
        <v>413</v>
      </c>
      <c r="KV19" s="17" t="s">
        <v>414</v>
      </c>
      <c r="KW19" s="17" t="s">
        <v>415</v>
      </c>
      <c r="KX19" s="17" t="s">
        <v>416</v>
      </c>
      <c r="KY19" s="17" t="s">
        <v>417</v>
      </c>
      <c r="KZ19" s="17" t="s">
        <v>418</v>
      </c>
      <c r="LA19" s="17" t="s">
        <v>419</v>
      </c>
      <c r="LB19" s="17" t="s">
        <v>420</v>
      </c>
      <c r="LC19" s="17" t="s">
        <v>421</v>
      </c>
      <c r="LD19" s="17" t="s">
        <v>422</v>
      </c>
      <c r="LE19" s="17" t="s">
        <v>423</v>
      </c>
      <c r="LF19" s="17" t="s">
        <v>424</v>
      </c>
      <c r="LG19" s="17" t="s">
        <v>425</v>
      </c>
      <c r="LH19" s="17" t="s">
        <v>426</v>
      </c>
      <c r="LI19" s="17" t="s">
        <v>427</v>
      </c>
      <c r="LJ19" s="17" t="s">
        <v>428</v>
      </c>
      <c r="LK19" s="17" t="s">
        <v>429</v>
      </c>
      <c r="LL19" s="17" t="s">
        <v>430</v>
      </c>
      <c r="LM19" s="17" t="s">
        <v>431</v>
      </c>
      <c r="LN19" s="17" t="s">
        <v>432</v>
      </c>
      <c r="LO19" s="17" t="s">
        <v>433</v>
      </c>
      <c r="LP19" s="17" t="s">
        <v>434</v>
      </c>
      <c r="LQ19" s="17" t="s">
        <v>435</v>
      </c>
      <c r="LR19" s="17" t="s">
        <v>436</v>
      </c>
      <c r="LS19" s="17" t="s">
        <v>437</v>
      </c>
      <c r="LT19" s="17" t="s">
        <v>438</v>
      </c>
      <c r="LU19" s="17" t="s">
        <v>439</v>
      </c>
      <c r="LV19" s="17" t="s">
        <v>440</v>
      </c>
      <c r="LW19" s="17" t="s">
        <v>441</v>
      </c>
      <c r="LX19" s="17" t="s">
        <v>442</v>
      </c>
      <c r="LY19" s="17" t="s">
        <v>443</v>
      </c>
      <c r="LZ19" s="17" t="s">
        <v>444</v>
      </c>
      <c r="MA19" s="17" t="s">
        <v>445</v>
      </c>
      <c r="MB19" s="17" t="s">
        <v>446</v>
      </c>
      <c r="MC19" s="17" t="s">
        <v>447</v>
      </c>
      <c r="MD19" s="17" t="s">
        <v>448</v>
      </c>
      <c r="ME19" s="17" t="s">
        <v>449</v>
      </c>
      <c r="MF19" s="17" t="s">
        <v>450</v>
      </c>
      <c r="MG19" s="17" t="s">
        <v>451</v>
      </c>
      <c r="MH19" s="17" t="s">
        <v>452</v>
      </c>
      <c r="MI19" s="17" t="s">
        <v>453</v>
      </c>
      <c r="MJ19" s="17" t="s">
        <v>454</v>
      </c>
      <c r="MK19" s="17" t="s">
        <v>455</v>
      </c>
      <c r="ML19" s="17" t="s">
        <v>456</v>
      </c>
      <c r="MM19" s="17" t="s">
        <v>457</v>
      </c>
      <c r="MN19" s="17" t="s">
        <v>458</v>
      </c>
      <c r="MO19" s="17" t="s">
        <v>459</v>
      </c>
      <c r="MP19" s="17" t="s">
        <v>460</v>
      </c>
      <c r="MQ19" s="17" t="s">
        <v>461</v>
      </c>
      <c r="MR19" s="17" t="s">
        <v>462</v>
      </c>
      <c r="MS19" s="17" t="s">
        <v>463</v>
      </c>
      <c r="MT19" s="17" t="s">
        <v>464</v>
      </c>
      <c r="MU19" s="17" t="s">
        <v>465</v>
      </c>
      <c r="MV19" s="17" t="s">
        <v>466</v>
      </c>
      <c r="MW19" s="17" t="s">
        <v>467</v>
      </c>
      <c r="MX19" s="17" t="s">
        <v>468</v>
      </c>
      <c r="MY19" s="17" t="s">
        <v>469</v>
      </c>
      <c r="MZ19" s="17" t="s">
        <v>470</v>
      </c>
      <c r="NA19" s="17" t="s">
        <v>471</v>
      </c>
      <c r="NB19" s="17" t="s">
        <v>472</v>
      </c>
      <c r="NC19" s="17" t="s">
        <v>473</v>
      </c>
      <c r="ND19" s="17" t="s">
        <v>474</v>
      </c>
      <c r="NE19" s="17" t="s">
        <v>475</v>
      </c>
      <c r="NF19" s="17" t="s">
        <v>476</v>
      </c>
      <c r="NG19" s="17" t="s">
        <v>477</v>
      </c>
      <c r="NH19" s="17" t="s">
        <v>478</v>
      </c>
      <c r="NI19" s="17" t="s">
        <v>479</v>
      </c>
      <c r="NJ19" s="17" t="s">
        <v>480</v>
      </c>
      <c r="NK19" s="17" t="s">
        <v>481</v>
      </c>
      <c r="NL19" s="17" t="s">
        <v>482</v>
      </c>
      <c r="NM19" s="17" t="s">
        <v>483</v>
      </c>
      <c r="NN19" s="17" t="s">
        <v>484</v>
      </c>
      <c r="NO19" s="17" t="s">
        <v>485</v>
      </c>
      <c r="NP19" s="17" t="s">
        <v>486</v>
      </c>
      <c r="NQ19" s="17" t="s">
        <v>487</v>
      </c>
      <c r="NR19" s="17" t="s">
        <v>488</v>
      </c>
      <c r="NS19" s="17" t="s">
        <v>489</v>
      </c>
      <c r="NT19" s="17" t="s">
        <v>490</v>
      </c>
      <c r="NU19" s="17" t="s">
        <v>491</v>
      </c>
      <c r="NV19" s="17" t="s">
        <v>492</v>
      </c>
      <c r="NW19" s="17" t="s">
        <v>493</v>
      </c>
      <c r="NX19" s="17" t="s">
        <v>494</v>
      </c>
      <c r="NY19" s="17" t="s">
        <v>495</v>
      </c>
      <c r="NZ19" s="17" t="s">
        <v>496</v>
      </c>
      <c r="OA19" s="17" t="s">
        <v>497</v>
      </c>
      <c r="OB19" s="17" t="s">
        <v>498</v>
      </c>
      <c r="OC19" s="17" t="s">
        <v>499</v>
      </c>
      <c r="OD19" s="17" t="s">
        <v>500</v>
      </c>
      <c r="OE19" s="17" t="s">
        <v>501</v>
      </c>
      <c r="OF19" s="17" t="s">
        <v>502</v>
      </c>
      <c r="OG19" s="17" t="s">
        <v>503</v>
      </c>
      <c r="OH19" s="17" t="s">
        <v>504</v>
      </c>
      <c r="OI19" s="17" t="s">
        <v>505</v>
      </c>
      <c r="OJ19" s="17" t="s">
        <v>506</v>
      </c>
      <c r="OK19" s="17" t="s">
        <v>507</v>
      </c>
      <c r="OL19" s="17" t="s">
        <v>508</v>
      </c>
      <c r="OM19" s="17" t="s">
        <v>509</v>
      </c>
      <c r="ON19" s="17" t="s">
        <v>510</v>
      </c>
      <c r="OO19" s="17" t="s">
        <v>511</v>
      </c>
      <c r="OP19" s="17" t="s">
        <v>512</v>
      </c>
      <c r="OQ19" s="17" t="s">
        <v>513</v>
      </c>
      <c r="OR19" s="17" t="s">
        <v>514</v>
      </c>
      <c r="OS19" s="17" t="s">
        <v>515</v>
      </c>
      <c r="OT19" s="17" t="s">
        <v>516</v>
      </c>
      <c r="OU19" s="17" t="s">
        <v>517</v>
      </c>
      <c r="OV19" s="17" t="s">
        <v>518</v>
      </c>
      <c r="OW19" s="17" t="s">
        <v>519</v>
      </c>
      <c r="OX19" s="17" t="s">
        <v>520</v>
      </c>
      <c r="OY19" s="17" t="s">
        <v>521</v>
      </c>
      <c r="OZ19" s="17" t="s">
        <v>522</v>
      </c>
      <c r="PA19" s="17" t="s">
        <v>523</v>
      </c>
      <c r="PB19" s="17" t="s">
        <v>524</v>
      </c>
      <c r="PC19" s="17" t="s">
        <v>525</v>
      </c>
      <c r="PD19" s="17" t="s">
        <v>526</v>
      </c>
      <c r="PE19" s="17" t="s">
        <v>527</v>
      </c>
      <c r="PF19" s="17" t="s">
        <v>528</v>
      </c>
      <c r="PG19" s="17" t="s">
        <v>529</v>
      </c>
      <c r="PH19" s="17" t="s">
        <v>530</v>
      </c>
      <c r="PI19" s="17" t="s">
        <v>531</v>
      </c>
      <c r="PJ19" s="17" t="s">
        <v>532</v>
      </c>
      <c r="PK19" s="17" t="s">
        <v>533</v>
      </c>
      <c r="PL19" s="17" t="s">
        <v>534</v>
      </c>
      <c r="PM19" s="17" t="s">
        <v>535</v>
      </c>
      <c r="PN19" s="17" t="s">
        <v>536</v>
      </c>
      <c r="PO19" s="17" t="s">
        <v>537</v>
      </c>
      <c r="PP19" s="17" t="s">
        <v>538</v>
      </c>
      <c r="PQ19" s="17" t="s">
        <v>539</v>
      </c>
      <c r="PR19" s="17" t="s">
        <v>540</v>
      </c>
      <c r="PS19" s="17" t="s">
        <v>541</v>
      </c>
      <c r="PT19" s="17" t="s">
        <v>542</v>
      </c>
      <c r="PU19" s="17" t="s">
        <v>543</v>
      </c>
      <c r="PV19" s="17" t="s">
        <v>544</v>
      </c>
      <c r="PW19" s="17" t="s">
        <v>545</v>
      </c>
      <c r="PX19" s="17" t="s">
        <v>546</v>
      </c>
      <c r="PY19" s="17" t="s">
        <v>547</v>
      </c>
      <c r="PZ19" s="17" t="s">
        <v>548</v>
      </c>
      <c r="QA19" s="17" t="s">
        <v>549</v>
      </c>
      <c r="QB19" s="17" t="s">
        <v>550</v>
      </c>
      <c r="QC19" s="17" t="s">
        <v>551</v>
      </c>
      <c r="QD19" s="17" t="s">
        <v>552</v>
      </c>
      <c r="QE19" s="17" t="s">
        <v>553</v>
      </c>
      <c r="QF19" s="17" t="s">
        <v>554</v>
      </c>
      <c r="QG19" s="17" t="s">
        <v>555</v>
      </c>
      <c r="QH19" s="17" t="s">
        <v>556</v>
      </c>
      <c r="QI19" s="17" t="s">
        <v>557</v>
      </c>
      <c r="QJ19" s="17" t="s">
        <v>558</v>
      </c>
      <c r="QK19" s="17" t="s">
        <v>559</v>
      </c>
      <c r="QL19" s="17" t="s">
        <v>560</v>
      </c>
      <c r="QM19" s="17" t="s">
        <v>561</v>
      </c>
      <c r="QN19" s="17" t="s">
        <v>562</v>
      </c>
      <c r="QO19" s="17" t="s">
        <v>563</v>
      </c>
      <c r="QP19" s="17" t="s">
        <v>564</v>
      </c>
      <c r="QQ19" s="17" t="s">
        <v>565</v>
      </c>
      <c r="QR19" s="17" t="s">
        <v>566</v>
      </c>
      <c r="QS19" s="17" t="s">
        <v>567</v>
      </c>
      <c r="QT19" s="17" t="s">
        <v>568</v>
      </c>
      <c r="QU19" s="17" t="s">
        <v>569</v>
      </c>
      <c r="QV19" s="17" t="s">
        <v>570</v>
      </c>
      <c r="QW19" s="17" t="s">
        <v>571</v>
      </c>
      <c r="QX19" s="17" t="s">
        <v>572</v>
      </c>
      <c r="QY19" s="17" t="s">
        <v>573</v>
      </c>
      <c r="QZ19" s="17" t="s">
        <v>574</v>
      </c>
      <c r="RA19" s="17" t="s">
        <v>575</v>
      </c>
      <c r="RB19" s="17" t="s">
        <v>576</v>
      </c>
      <c r="RC19" s="17" t="s">
        <v>577</v>
      </c>
      <c r="RD19" s="17" t="s">
        <v>578</v>
      </c>
      <c r="RE19" s="17" t="s">
        <v>579</v>
      </c>
      <c r="RF19" s="17" t="s">
        <v>580</v>
      </c>
      <c r="RG19" s="17" t="s">
        <v>581</v>
      </c>
      <c r="RH19" s="17" t="s">
        <v>582</v>
      </c>
      <c r="RI19" s="17" t="s">
        <v>583</v>
      </c>
      <c r="RJ19" s="17" t="s">
        <v>584</v>
      </c>
      <c r="RK19" s="17" t="s">
        <v>585</v>
      </c>
      <c r="RL19" s="17" t="s">
        <v>586</v>
      </c>
      <c r="RM19" s="17" t="s">
        <v>587</v>
      </c>
      <c r="RN19" s="17" t="s">
        <v>588</v>
      </c>
      <c r="RO19" s="17" t="s">
        <v>589</v>
      </c>
      <c r="RP19" s="17" t="s">
        <v>590</v>
      </c>
      <c r="RQ19" s="17" t="s">
        <v>591</v>
      </c>
      <c r="RR19" s="17" t="s">
        <v>592</v>
      </c>
      <c r="RS19" s="17" t="s">
        <v>593</v>
      </c>
      <c r="RT19" s="17" t="s">
        <v>594</v>
      </c>
      <c r="RU19" s="17" t="s">
        <v>595</v>
      </c>
      <c r="RV19" s="17" t="s">
        <v>596</v>
      </c>
      <c r="RW19" s="17" t="s">
        <v>597</v>
      </c>
      <c r="RX19" s="17" t="s">
        <v>598</v>
      </c>
      <c r="RY19" s="17" t="s">
        <v>599</v>
      </c>
      <c r="RZ19" s="17" t="s">
        <v>600</v>
      </c>
      <c r="SA19" s="17" t="s">
        <v>601</v>
      </c>
      <c r="SB19" s="17" t="s">
        <v>602</v>
      </c>
      <c r="SC19" s="17" t="s">
        <v>603</v>
      </c>
      <c r="SD19" s="17" t="s">
        <v>604</v>
      </c>
      <c r="SE19" s="17" t="s">
        <v>605</v>
      </c>
      <c r="SF19" s="17" t="s">
        <v>606</v>
      </c>
      <c r="SG19" s="17" t="s">
        <v>607</v>
      </c>
      <c r="SH19" s="17" t="s">
        <v>608</v>
      </c>
      <c r="SI19" s="17" t="s">
        <v>609</v>
      </c>
      <c r="SJ19" s="17" t="s">
        <v>610</v>
      </c>
      <c r="SK19" s="17" t="s">
        <v>611</v>
      </c>
      <c r="SL19" s="17" t="s">
        <v>612</v>
      </c>
      <c r="SM19" s="17" t="s">
        <v>613</v>
      </c>
      <c r="SN19" s="17" t="s">
        <v>614</v>
      </c>
      <c r="SO19" s="17" t="s">
        <v>615</v>
      </c>
      <c r="SP19" s="17" t="s">
        <v>616</v>
      </c>
      <c r="SQ19" s="17" t="s">
        <v>617</v>
      </c>
      <c r="SR19" s="17" t="s">
        <v>618</v>
      </c>
      <c r="SS19" s="17" t="s">
        <v>619</v>
      </c>
      <c r="ST19" s="17" t="s">
        <v>620</v>
      </c>
      <c r="SU19" s="17" t="s">
        <v>621</v>
      </c>
      <c r="SV19" s="17" t="s">
        <v>622</v>
      </c>
      <c r="SW19" s="17" t="s">
        <v>623</v>
      </c>
      <c r="SX19" s="17" t="s">
        <v>624</v>
      </c>
      <c r="SY19" s="17" t="s">
        <v>625</v>
      </c>
      <c r="SZ19" s="17" t="s">
        <v>626</v>
      </c>
      <c r="TA19" s="17" t="s">
        <v>627</v>
      </c>
      <c r="TB19" s="17" t="s">
        <v>628</v>
      </c>
      <c r="TC19" s="17" t="s">
        <v>629</v>
      </c>
      <c r="TD19" s="17" t="s">
        <v>630</v>
      </c>
      <c r="TE19" s="17" t="s">
        <v>631</v>
      </c>
      <c r="TF19" s="17" t="s">
        <v>632</v>
      </c>
      <c r="TG19" s="17" t="s">
        <v>633</v>
      </c>
      <c r="TH19" s="17" t="s">
        <v>634</v>
      </c>
      <c r="TI19" s="17" t="s">
        <v>635</v>
      </c>
      <c r="TJ19" s="17" t="s">
        <v>636</v>
      </c>
      <c r="TK19" s="17" t="s">
        <v>637</v>
      </c>
      <c r="TL19" s="17" t="s">
        <v>638</v>
      </c>
      <c r="TM19" s="17" t="s">
        <v>639</v>
      </c>
      <c r="TN19" s="17" t="s">
        <v>640</v>
      </c>
      <c r="TO19" s="17" t="s">
        <v>641</v>
      </c>
      <c r="TP19" s="17" t="s">
        <v>642</v>
      </c>
      <c r="TQ19" s="17" t="s">
        <v>643</v>
      </c>
      <c r="TR19" s="17" t="s">
        <v>644</v>
      </c>
      <c r="TS19" s="17" t="s">
        <v>645</v>
      </c>
      <c r="TT19" s="17" t="s">
        <v>646</v>
      </c>
      <c r="TU19" s="17" t="s">
        <v>647</v>
      </c>
      <c r="TV19" s="17" t="s">
        <v>648</v>
      </c>
      <c r="TW19" s="17" t="s">
        <v>649</v>
      </c>
      <c r="TX19" s="17" t="s">
        <v>650</v>
      </c>
      <c r="TY19" s="17" t="s">
        <v>651</v>
      </c>
      <c r="TZ19" s="17" t="s">
        <v>652</v>
      </c>
      <c r="UA19" s="17" t="s">
        <v>653</v>
      </c>
      <c r="UB19" s="17" t="s">
        <v>654</v>
      </c>
      <c r="UC19" s="17" t="s">
        <v>655</v>
      </c>
      <c r="UD19" s="17" t="s">
        <v>656</v>
      </c>
      <c r="UE19" s="17" t="s">
        <v>657</v>
      </c>
      <c r="UF19" s="17" t="s">
        <v>658</v>
      </c>
      <c r="UG19" s="17" t="s">
        <v>659</v>
      </c>
      <c r="UH19" s="17" t="s">
        <v>660</v>
      </c>
      <c r="UI19" s="17" t="s">
        <v>661</v>
      </c>
      <c r="UJ19" s="17" t="s">
        <v>662</v>
      </c>
      <c r="UK19" s="17" t="s">
        <v>663</v>
      </c>
      <c r="UL19" s="17" t="s">
        <v>664</v>
      </c>
      <c r="UM19" s="17" t="s">
        <v>665</v>
      </c>
      <c r="UN19" s="17" t="s">
        <v>666</v>
      </c>
      <c r="UO19" s="17" t="s">
        <v>667</v>
      </c>
      <c r="UP19" s="17" t="s">
        <v>668</v>
      </c>
      <c r="UQ19" s="17" t="s">
        <v>669</v>
      </c>
      <c r="UR19" s="17" t="s">
        <v>670</v>
      </c>
      <c r="US19" s="17" t="s">
        <v>671</v>
      </c>
      <c r="UT19" s="17" t="s">
        <v>672</v>
      </c>
      <c r="UU19" s="17" t="s">
        <v>673</v>
      </c>
      <c r="UV19" s="17" t="s">
        <v>674</v>
      </c>
      <c r="UW19" s="17" t="s">
        <v>675</v>
      </c>
      <c r="UX19" s="17" t="s">
        <v>676</v>
      </c>
      <c r="UY19" s="17" t="s">
        <v>677</v>
      </c>
      <c r="UZ19" s="17" t="s">
        <v>678</v>
      </c>
      <c r="VA19" s="17" t="s">
        <v>679</v>
      </c>
      <c r="VB19" s="17" t="s">
        <v>680</v>
      </c>
      <c r="VC19" s="17" t="s">
        <v>681</v>
      </c>
      <c r="VD19" s="17" t="s">
        <v>682</v>
      </c>
      <c r="VE19" s="17" t="s">
        <v>683</v>
      </c>
      <c r="VF19" s="17" t="s">
        <v>684</v>
      </c>
      <c r="VG19" s="17" t="s">
        <v>685</v>
      </c>
      <c r="VH19" s="17" t="s">
        <v>686</v>
      </c>
      <c r="VI19" s="17" t="s">
        <v>687</v>
      </c>
      <c r="VJ19" s="17" t="s">
        <v>688</v>
      </c>
      <c r="VK19" s="17" t="s">
        <v>689</v>
      </c>
      <c r="VL19" s="17" t="s">
        <v>690</v>
      </c>
      <c r="VM19" s="17" t="s">
        <v>691</v>
      </c>
      <c r="VN19" s="17" t="s">
        <v>692</v>
      </c>
      <c r="VO19" s="17" t="s">
        <v>693</v>
      </c>
      <c r="VP19" s="17" t="s">
        <v>694</v>
      </c>
      <c r="VQ19" s="17" t="s">
        <v>695</v>
      </c>
      <c r="VR19" s="17" t="s">
        <v>696</v>
      </c>
      <c r="VS19" s="17" t="s">
        <v>697</v>
      </c>
      <c r="VT19" s="17" t="s">
        <v>698</v>
      </c>
      <c r="VU19" s="17" t="s">
        <v>699</v>
      </c>
      <c r="VV19" s="17" t="s">
        <v>700</v>
      </c>
      <c r="VW19" s="17" t="s">
        <v>701</v>
      </c>
      <c r="VX19" s="17" t="s">
        <v>702</v>
      </c>
      <c r="VY19" s="17" t="s">
        <v>703</v>
      </c>
      <c r="VZ19" s="17" t="s">
        <v>704</v>
      </c>
      <c r="WA19" s="17" t="s">
        <v>705</v>
      </c>
      <c r="WB19" s="17" t="s">
        <v>706</v>
      </c>
      <c r="WC19" s="17" t="s">
        <v>707</v>
      </c>
      <c r="WD19" s="17" t="s">
        <v>708</v>
      </c>
      <c r="WE19" s="17" t="s">
        <v>709</v>
      </c>
      <c r="WF19" s="17" t="s">
        <v>710</v>
      </c>
      <c r="WG19" s="17" t="s">
        <v>711</v>
      </c>
      <c r="WH19" s="17" t="s">
        <v>712</v>
      </c>
      <c r="WI19" s="17" t="s">
        <v>713</v>
      </c>
      <c r="WJ19" s="17" t="s">
        <v>714</v>
      </c>
      <c r="WK19" s="17" t="s">
        <v>715</v>
      </c>
      <c r="WL19" s="17" t="s">
        <v>716</v>
      </c>
      <c r="WM19" s="17" t="s">
        <v>717</v>
      </c>
      <c r="WN19" s="17" t="s">
        <v>718</v>
      </c>
      <c r="WO19" s="17" t="s">
        <v>719</v>
      </c>
      <c r="WP19" s="17" t="s">
        <v>720</v>
      </c>
      <c r="WQ19" s="17" t="s">
        <v>721</v>
      </c>
      <c r="WR19" s="17" t="s">
        <v>722</v>
      </c>
      <c r="WS19" s="17" t="s">
        <v>723</v>
      </c>
      <c r="WT19" s="17" t="s">
        <v>724</v>
      </c>
      <c r="WU19" s="17" t="s">
        <v>725</v>
      </c>
      <c r="WV19" s="17" t="s">
        <v>726</v>
      </c>
      <c r="WW19" s="17" t="s">
        <v>727</v>
      </c>
      <c r="WX19" s="17" t="s">
        <v>728</v>
      </c>
      <c r="WY19" s="17" t="s">
        <v>729</v>
      </c>
      <c r="WZ19" s="17" t="s">
        <v>730</v>
      </c>
      <c r="XA19" s="17" t="s">
        <v>731</v>
      </c>
      <c r="XB19" s="17" t="s">
        <v>732</v>
      </c>
      <c r="XC19" s="17" t="s">
        <v>733</v>
      </c>
      <c r="XD19" s="17" t="s">
        <v>734</v>
      </c>
      <c r="XE19" s="17" t="s">
        <v>735</v>
      </c>
      <c r="XF19" s="17" t="s">
        <v>736</v>
      </c>
      <c r="XG19" s="17" t="s">
        <v>737</v>
      </c>
      <c r="XH19" s="17" t="s">
        <v>738</v>
      </c>
      <c r="XI19" s="17" t="s">
        <v>739</v>
      </c>
      <c r="XJ19" s="17" t="s">
        <v>740</v>
      </c>
      <c r="XK19" s="17" t="s">
        <v>741</v>
      </c>
      <c r="XL19" s="17" t="s">
        <v>742</v>
      </c>
      <c r="XM19" s="17" t="s">
        <v>743</v>
      </c>
      <c r="XN19" s="17" t="s">
        <v>744</v>
      </c>
      <c r="XO19" s="17" t="s">
        <v>745</v>
      </c>
      <c r="XP19" s="17" t="s">
        <v>746</v>
      </c>
      <c r="XQ19" s="17" t="s">
        <v>747</v>
      </c>
      <c r="XR19" s="17" t="s">
        <v>748</v>
      </c>
      <c r="XS19" s="17" t="s">
        <v>749</v>
      </c>
      <c r="XT19" s="17" t="s">
        <v>750</v>
      </c>
      <c r="XU19" s="17" t="s">
        <v>751</v>
      </c>
      <c r="XV19" s="17" t="s">
        <v>752</v>
      </c>
      <c r="XW19" s="17" t="s">
        <v>753</v>
      </c>
      <c r="XX19" s="17" t="s">
        <v>754</v>
      </c>
      <c r="XY19" s="17" t="s">
        <v>755</v>
      </c>
      <c r="XZ19" s="17" t="s">
        <v>756</v>
      </c>
      <c r="YA19" s="17" t="s">
        <v>757</v>
      </c>
      <c r="YB19" s="17" t="s">
        <v>758</v>
      </c>
      <c r="YC19" s="17" t="s">
        <v>759</v>
      </c>
      <c r="YD19" s="17" t="s">
        <v>760</v>
      </c>
      <c r="YE19" s="17" t="s">
        <v>761</v>
      </c>
      <c r="YF19" s="17" t="s">
        <v>762</v>
      </c>
      <c r="YG19" s="17" t="s">
        <v>763</v>
      </c>
      <c r="YH19" s="17" t="s">
        <v>764</v>
      </c>
      <c r="YI19" s="17" t="s">
        <v>765</v>
      </c>
      <c r="YJ19" s="17" t="s">
        <v>766</v>
      </c>
      <c r="YK19" s="17" t="s">
        <v>767</v>
      </c>
      <c r="YL19" s="17" t="s">
        <v>768</v>
      </c>
      <c r="YM19" s="17" t="s">
        <v>769</v>
      </c>
      <c r="YN19" s="17" t="s">
        <v>770</v>
      </c>
      <c r="YO19" s="17" t="s">
        <v>771</v>
      </c>
      <c r="YP19" s="17" t="s">
        <v>772</v>
      </c>
      <c r="YQ19" s="17" t="s">
        <v>773</v>
      </c>
      <c r="YR19" s="17" t="s">
        <v>774</v>
      </c>
      <c r="YS19" s="17" t="s">
        <v>775</v>
      </c>
      <c r="YT19" s="17" t="s">
        <v>776</v>
      </c>
      <c r="YU19" s="17" t="s">
        <v>777</v>
      </c>
      <c r="YV19" s="17" t="s">
        <v>778</v>
      </c>
      <c r="YW19" s="17" t="s">
        <v>779</v>
      </c>
      <c r="YX19" s="17" t="s">
        <v>780</v>
      </c>
      <c r="YY19" s="17" t="s">
        <v>781</v>
      </c>
      <c r="YZ19" s="17" t="s">
        <v>782</v>
      </c>
      <c r="ZA19" s="17" t="s">
        <v>783</v>
      </c>
      <c r="ZB19" s="17" t="s">
        <v>784</v>
      </c>
      <c r="ZC19" s="17" t="s">
        <v>785</v>
      </c>
      <c r="ZD19" s="17" t="s">
        <v>786</v>
      </c>
      <c r="ZE19" s="17" t="s">
        <v>787</v>
      </c>
      <c r="ZF19" s="17" t="s">
        <v>788</v>
      </c>
      <c r="ZG19" s="17" t="s">
        <v>789</v>
      </c>
      <c r="ZH19" s="17" t="s">
        <v>790</v>
      </c>
      <c r="ZI19" s="17" t="s">
        <v>791</v>
      </c>
      <c r="ZJ19" s="17" t="s">
        <v>792</v>
      </c>
      <c r="ZK19" s="17" t="s">
        <v>793</v>
      </c>
      <c r="ZL19" s="17" t="s">
        <v>794</v>
      </c>
      <c r="ZM19" s="17" t="s">
        <v>795</v>
      </c>
      <c r="ZN19" s="17" t="s">
        <v>796</v>
      </c>
      <c r="ZO19" s="17" t="s">
        <v>797</v>
      </c>
      <c r="ZP19" s="17" t="s">
        <v>798</v>
      </c>
      <c r="ZQ19" s="17" t="s">
        <v>799</v>
      </c>
      <c r="ZR19" s="17" t="s">
        <v>800</v>
      </c>
      <c r="ZS19" s="17" t="s">
        <v>801</v>
      </c>
      <c r="ZT19" s="17" t="s">
        <v>802</v>
      </c>
      <c r="ZU19" s="17" t="s">
        <v>803</v>
      </c>
      <c r="ZV19" s="17" t="s">
        <v>804</v>
      </c>
      <c r="ZW19" s="17" t="s">
        <v>805</v>
      </c>
      <c r="ZX19" s="17" t="s">
        <v>806</v>
      </c>
      <c r="ZY19" s="17" t="s">
        <v>807</v>
      </c>
      <c r="ZZ19" s="17" t="s">
        <v>808</v>
      </c>
      <c r="AAA19" s="17" t="s">
        <v>809</v>
      </c>
      <c r="AAB19" s="17" t="s">
        <v>810</v>
      </c>
      <c r="AAC19" s="17" t="s">
        <v>811</v>
      </c>
      <c r="AAD19" s="17" t="s">
        <v>812</v>
      </c>
      <c r="AAE19" s="17" t="s">
        <v>813</v>
      </c>
      <c r="AAF19" s="17" t="s">
        <v>814</v>
      </c>
      <c r="AAG19" s="17" t="s">
        <v>815</v>
      </c>
      <c r="AAH19" s="17" t="s">
        <v>816</v>
      </c>
      <c r="AAI19" s="17" t="s">
        <v>817</v>
      </c>
      <c r="AAJ19" s="17" t="s">
        <v>818</v>
      </c>
      <c r="AAK19" s="17" t="s">
        <v>819</v>
      </c>
      <c r="AAL19" s="17" t="s">
        <v>820</v>
      </c>
      <c r="AAM19" s="17" t="s">
        <v>821</v>
      </c>
      <c r="AAN19" s="17" t="s">
        <v>822</v>
      </c>
      <c r="AAO19" s="17" t="s">
        <v>823</v>
      </c>
      <c r="AAP19" s="17" t="s">
        <v>824</v>
      </c>
      <c r="AAQ19" s="17" t="s">
        <v>825</v>
      </c>
      <c r="AAR19" s="17" t="s">
        <v>826</v>
      </c>
      <c r="AAS19" s="17" t="s">
        <v>827</v>
      </c>
      <c r="AAT19" s="17" t="s">
        <v>828</v>
      </c>
      <c r="AAU19" s="17" t="s">
        <v>829</v>
      </c>
      <c r="AAV19" s="17" t="s">
        <v>830</v>
      </c>
      <c r="AAW19" s="17" t="s">
        <v>831</v>
      </c>
      <c r="AAX19" s="17" t="s">
        <v>832</v>
      </c>
      <c r="AAY19" s="17" t="s">
        <v>833</v>
      </c>
      <c r="AAZ19" s="17" t="s">
        <v>834</v>
      </c>
      <c r="ABA19" s="17" t="s">
        <v>835</v>
      </c>
      <c r="ABB19" s="17" t="s">
        <v>836</v>
      </c>
      <c r="ABC19" s="17" t="s">
        <v>837</v>
      </c>
      <c r="ABD19" s="17" t="s">
        <v>838</v>
      </c>
      <c r="ABE19" s="17" t="s">
        <v>839</v>
      </c>
      <c r="ABF19" s="17" t="s">
        <v>840</v>
      </c>
      <c r="ABG19" s="17" t="s">
        <v>841</v>
      </c>
      <c r="ABH19" s="17" t="s">
        <v>842</v>
      </c>
      <c r="ABI19" s="17" t="s">
        <v>843</v>
      </c>
      <c r="ABJ19" s="17" t="s">
        <v>844</v>
      </c>
      <c r="ABK19" s="17" t="s">
        <v>845</v>
      </c>
      <c r="ABL19" s="17" t="s">
        <v>846</v>
      </c>
      <c r="ABM19" s="17" t="s">
        <v>847</v>
      </c>
      <c r="ABN19" s="17" t="s">
        <v>848</v>
      </c>
      <c r="ABO19" s="17" t="s">
        <v>849</v>
      </c>
      <c r="ABP19" s="17" t="s">
        <v>850</v>
      </c>
      <c r="ABQ19" s="17" t="s">
        <v>851</v>
      </c>
      <c r="ABR19" s="17" t="s">
        <v>852</v>
      </c>
      <c r="ABS19" s="17" t="s">
        <v>853</v>
      </c>
      <c r="ABT19" s="17" t="s">
        <v>854</v>
      </c>
      <c r="ABU19" s="17" t="s">
        <v>855</v>
      </c>
      <c r="ABV19" s="17" t="s">
        <v>856</v>
      </c>
      <c r="ABW19" s="17" t="s">
        <v>857</v>
      </c>
      <c r="ABX19" s="17" t="s">
        <v>858</v>
      </c>
      <c r="ABY19" s="17" t="s">
        <v>859</v>
      </c>
      <c r="ABZ19" s="17" t="s">
        <v>860</v>
      </c>
      <c r="ACA19" s="17" t="s">
        <v>861</v>
      </c>
      <c r="ACB19" s="17" t="s">
        <v>862</v>
      </c>
      <c r="ACC19" s="17" t="s">
        <v>863</v>
      </c>
      <c r="ACD19" s="17" t="s">
        <v>864</v>
      </c>
      <c r="ACE19" s="17" t="s">
        <v>865</v>
      </c>
      <c r="ACF19" s="17" t="s">
        <v>866</v>
      </c>
      <c r="ACG19" s="17" t="s">
        <v>867</v>
      </c>
      <c r="ACH19" s="17" t="s">
        <v>868</v>
      </c>
      <c r="ACI19" s="17" t="s">
        <v>869</v>
      </c>
      <c r="ACJ19" s="17" t="s">
        <v>870</v>
      </c>
      <c r="ACK19" s="17" t="s">
        <v>871</v>
      </c>
      <c r="ACL19" s="17" t="s">
        <v>872</v>
      </c>
      <c r="ACM19" s="17" t="s">
        <v>873</v>
      </c>
      <c r="ACN19" s="17" t="s">
        <v>874</v>
      </c>
      <c r="ACO19" s="17" t="s">
        <v>875</v>
      </c>
      <c r="ACP19" s="17" t="s">
        <v>876</v>
      </c>
      <c r="ACQ19" s="17" t="s">
        <v>877</v>
      </c>
      <c r="ACR19" s="17" t="s">
        <v>878</v>
      </c>
      <c r="ACS19" s="17" t="s">
        <v>879</v>
      </c>
      <c r="ACT19" s="17" t="s">
        <v>880</v>
      </c>
      <c r="ACU19" s="17" t="s">
        <v>881</v>
      </c>
      <c r="ACV19" s="17" t="s">
        <v>882</v>
      </c>
      <c r="ACW19" s="17" t="s">
        <v>883</v>
      </c>
      <c r="ACX19" s="17" t="s">
        <v>884</v>
      </c>
      <c r="ACY19" s="17" t="s">
        <v>885</v>
      </c>
      <c r="ACZ19" s="17" t="s">
        <v>886</v>
      </c>
      <c r="ADA19" s="17" t="s">
        <v>887</v>
      </c>
      <c r="ADB19" s="17" t="s">
        <v>888</v>
      </c>
      <c r="ADC19" s="17" t="s">
        <v>889</v>
      </c>
      <c r="ADD19" s="17" t="s">
        <v>890</v>
      </c>
      <c r="ADE19" s="17" t="s">
        <v>891</v>
      </c>
      <c r="ADF19" s="17" t="s">
        <v>892</v>
      </c>
      <c r="ADG19" s="17" t="s">
        <v>893</v>
      </c>
      <c r="ADH19" s="17" t="s">
        <v>894</v>
      </c>
      <c r="ADI19" s="17" t="s">
        <v>895</v>
      </c>
      <c r="ADJ19" s="17" t="s">
        <v>896</v>
      </c>
      <c r="ADK19" s="17" t="s">
        <v>897</v>
      </c>
      <c r="ADL19" s="17" t="s">
        <v>898</v>
      </c>
      <c r="ADM19" s="17" t="s">
        <v>899</v>
      </c>
      <c r="ADN19" s="17" t="s">
        <v>900</v>
      </c>
      <c r="ADO19" s="17" t="s">
        <v>901</v>
      </c>
      <c r="ADP19" s="17" t="s">
        <v>902</v>
      </c>
      <c r="ADQ19" s="17" t="s">
        <v>903</v>
      </c>
      <c r="ADR19" s="17" t="s">
        <v>904</v>
      </c>
      <c r="ADS19" s="17" t="s">
        <v>905</v>
      </c>
      <c r="ADT19" s="17" t="s">
        <v>906</v>
      </c>
      <c r="ADU19" s="17" t="s">
        <v>907</v>
      </c>
      <c r="ADV19" s="17" t="s">
        <v>908</v>
      </c>
      <c r="ADW19" s="17" t="s">
        <v>909</v>
      </c>
      <c r="ADX19" s="17" t="s">
        <v>910</v>
      </c>
      <c r="ADY19" s="17" t="s">
        <v>911</v>
      </c>
      <c r="ADZ19" s="17" t="s">
        <v>912</v>
      </c>
      <c r="AEA19" s="17" t="s">
        <v>913</v>
      </c>
      <c r="AEB19" s="17" t="s">
        <v>914</v>
      </c>
      <c r="AEC19" s="17" t="s">
        <v>915</v>
      </c>
      <c r="AED19" s="17" t="s">
        <v>916</v>
      </c>
      <c r="AEE19" s="17" t="s">
        <v>917</v>
      </c>
      <c r="AEF19" s="17" t="s">
        <v>918</v>
      </c>
      <c r="AEG19" s="17" t="s">
        <v>919</v>
      </c>
      <c r="AEH19" s="17" t="s">
        <v>920</v>
      </c>
      <c r="AEI19" s="17" t="s">
        <v>921</v>
      </c>
      <c r="AEJ19" s="17" t="s">
        <v>922</v>
      </c>
      <c r="AEK19" s="17" t="s">
        <v>923</v>
      </c>
      <c r="AEL19" s="17" t="s">
        <v>924</v>
      </c>
      <c r="AEM19" s="17" t="s">
        <v>925</v>
      </c>
      <c r="AEN19" s="17" t="s">
        <v>926</v>
      </c>
      <c r="AEO19" s="17" t="s">
        <v>927</v>
      </c>
      <c r="AEP19" s="17" t="s">
        <v>928</v>
      </c>
      <c r="AEQ19" s="17" t="s">
        <v>929</v>
      </c>
      <c r="AER19" s="17" t="s">
        <v>930</v>
      </c>
      <c r="AES19" s="17" t="s">
        <v>931</v>
      </c>
      <c r="AET19" s="17" t="s">
        <v>932</v>
      </c>
      <c r="AEU19" s="17" t="s">
        <v>933</v>
      </c>
      <c r="AEV19" s="17" t="s">
        <v>934</v>
      </c>
      <c r="AEW19" s="17" t="s">
        <v>935</v>
      </c>
      <c r="AEX19" s="17" t="s">
        <v>936</v>
      </c>
      <c r="AEY19" s="17" t="s">
        <v>937</v>
      </c>
      <c r="AEZ19" s="17" t="s">
        <v>938</v>
      </c>
      <c r="AFA19" s="17" t="s">
        <v>939</v>
      </c>
      <c r="AFB19" s="17" t="s">
        <v>940</v>
      </c>
      <c r="AFC19" s="17" t="s">
        <v>941</v>
      </c>
      <c r="AFD19" s="17" t="s">
        <v>942</v>
      </c>
      <c r="AFE19" s="17" t="s">
        <v>943</v>
      </c>
      <c r="AFF19" s="17" t="s">
        <v>944</v>
      </c>
      <c r="AFG19" s="17" t="s">
        <v>945</v>
      </c>
      <c r="AFH19" s="17" t="s">
        <v>946</v>
      </c>
      <c r="AFI19" s="17" t="s">
        <v>947</v>
      </c>
      <c r="AFJ19" s="17" t="s">
        <v>948</v>
      </c>
      <c r="AFK19" s="17" t="s">
        <v>949</v>
      </c>
      <c r="AFL19" s="17" t="s">
        <v>950</v>
      </c>
      <c r="AFM19" s="17" t="s">
        <v>951</v>
      </c>
      <c r="AFN19" s="17" t="s">
        <v>952</v>
      </c>
      <c r="AFO19" s="17" t="s">
        <v>953</v>
      </c>
      <c r="AFP19" s="17" t="s">
        <v>954</v>
      </c>
      <c r="AFQ19" s="17" t="s">
        <v>955</v>
      </c>
      <c r="AFR19" s="17" t="s">
        <v>956</v>
      </c>
      <c r="AFS19" s="17" t="s">
        <v>957</v>
      </c>
      <c r="AFT19" s="17" t="s">
        <v>958</v>
      </c>
      <c r="AFU19" s="17" t="s">
        <v>959</v>
      </c>
      <c r="AFV19" s="17" t="s">
        <v>960</v>
      </c>
      <c r="AFW19" s="17" t="s">
        <v>961</v>
      </c>
      <c r="AFX19" s="17" t="s">
        <v>962</v>
      </c>
      <c r="AFY19" s="17" t="s">
        <v>963</v>
      </c>
      <c r="AFZ19" s="17" t="s">
        <v>964</v>
      </c>
      <c r="AGA19" s="17" t="s">
        <v>965</v>
      </c>
      <c r="AGB19" s="17" t="s">
        <v>966</v>
      </c>
      <c r="AGC19" s="17" t="s">
        <v>967</v>
      </c>
      <c r="AGD19" s="17" t="s">
        <v>968</v>
      </c>
      <c r="AGE19" s="17" t="s">
        <v>969</v>
      </c>
      <c r="AGF19" s="17" t="s">
        <v>970</v>
      </c>
      <c r="AGG19" s="17" t="s">
        <v>971</v>
      </c>
      <c r="AGH19" s="17" t="s">
        <v>972</v>
      </c>
      <c r="AGI19" s="17" t="s">
        <v>973</v>
      </c>
      <c r="AGJ19" s="17" t="s">
        <v>974</v>
      </c>
      <c r="AGK19" s="17" t="s">
        <v>975</v>
      </c>
      <c r="AGL19" s="17" t="s">
        <v>976</v>
      </c>
      <c r="AGM19" s="17" t="s">
        <v>977</v>
      </c>
      <c r="AGN19" s="17" t="s">
        <v>978</v>
      </c>
      <c r="AGO19" s="17" t="s">
        <v>979</v>
      </c>
      <c r="AGP19" s="17" t="s">
        <v>980</v>
      </c>
      <c r="AGQ19" s="17" t="s">
        <v>981</v>
      </c>
      <c r="AGR19" s="17" t="s">
        <v>982</v>
      </c>
      <c r="AGS19" s="17" t="s">
        <v>983</v>
      </c>
      <c r="AGT19" s="17" t="s">
        <v>984</v>
      </c>
      <c r="AGU19" s="17" t="s">
        <v>985</v>
      </c>
      <c r="AGV19" s="17" t="s">
        <v>986</v>
      </c>
      <c r="AGW19" s="17" t="s">
        <v>987</v>
      </c>
      <c r="AGX19" s="17" t="s">
        <v>988</v>
      </c>
      <c r="AGY19" s="17" t="s">
        <v>989</v>
      </c>
      <c r="AGZ19" s="17" t="s">
        <v>990</v>
      </c>
      <c r="AHA19" s="17" t="s">
        <v>991</v>
      </c>
      <c r="AHB19" s="17" t="s">
        <v>992</v>
      </c>
      <c r="AHC19" s="17" t="s">
        <v>993</v>
      </c>
      <c r="AHD19" s="17" t="s">
        <v>994</v>
      </c>
      <c r="AHE19" s="17" t="s">
        <v>995</v>
      </c>
      <c r="AHF19" s="17" t="s">
        <v>996</v>
      </c>
      <c r="AHG19" s="17" t="s">
        <v>997</v>
      </c>
      <c r="AHH19" s="17" t="s">
        <v>998</v>
      </c>
      <c r="AHI19" s="17" t="s">
        <v>999</v>
      </c>
      <c r="AHJ19" s="17" t="s">
        <v>1000</v>
      </c>
      <c r="AHK19" s="17" t="s">
        <v>1001</v>
      </c>
      <c r="AHL19" s="17" t="s">
        <v>1002</v>
      </c>
      <c r="AHM19" s="17" t="s">
        <v>1003</v>
      </c>
      <c r="AHN19" s="17" t="s">
        <v>1004</v>
      </c>
      <c r="AHO19" s="17" t="s">
        <v>1005</v>
      </c>
      <c r="AHP19" s="17" t="s">
        <v>1006</v>
      </c>
      <c r="AHQ19" s="17" t="s">
        <v>1007</v>
      </c>
      <c r="AHR19" s="17" t="s">
        <v>1008</v>
      </c>
      <c r="AHS19" s="17" t="s">
        <v>1009</v>
      </c>
      <c r="AHT19" s="17" t="s">
        <v>1010</v>
      </c>
      <c r="AHU19" s="17" t="s">
        <v>1011</v>
      </c>
      <c r="AHV19" s="17" t="s">
        <v>1012</v>
      </c>
      <c r="AHW19" s="17" t="s">
        <v>1013</v>
      </c>
      <c r="AHX19" s="17" t="s">
        <v>1014</v>
      </c>
      <c r="AHY19" s="17" t="s">
        <v>1015</v>
      </c>
      <c r="AHZ19" s="17" t="s">
        <v>1016</v>
      </c>
      <c r="AIA19" s="17" t="s">
        <v>1017</v>
      </c>
      <c r="AIB19" s="17" t="s">
        <v>1018</v>
      </c>
      <c r="AIC19" s="17" t="s">
        <v>1019</v>
      </c>
      <c r="AID19" s="17" t="s">
        <v>1020</v>
      </c>
      <c r="AIE19" s="17" t="s">
        <v>1021</v>
      </c>
      <c r="AIF19" s="17" t="s">
        <v>1022</v>
      </c>
      <c r="AIG19" s="17" t="s">
        <v>1023</v>
      </c>
      <c r="AIH19" s="17" t="s">
        <v>1024</v>
      </c>
      <c r="AII19" s="17" t="s">
        <v>1025</v>
      </c>
      <c r="AIJ19" s="17" t="s">
        <v>1026</v>
      </c>
      <c r="AIK19" s="17" t="s">
        <v>1027</v>
      </c>
      <c r="AIL19" s="17" t="s">
        <v>1028</v>
      </c>
      <c r="AIM19" s="17" t="s">
        <v>1029</v>
      </c>
      <c r="AIN19" s="17" t="s">
        <v>1030</v>
      </c>
      <c r="AIO19" s="17" t="s">
        <v>1031</v>
      </c>
      <c r="AIP19" s="17" t="s">
        <v>1032</v>
      </c>
      <c r="AIQ19" s="17" t="s">
        <v>1033</v>
      </c>
      <c r="AIR19" s="17" t="s">
        <v>1034</v>
      </c>
      <c r="AIS19" s="17" t="s">
        <v>1035</v>
      </c>
      <c r="AIT19" s="17" t="s">
        <v>1036</v>
      </c>
      <c r="AIU19" s="17" t="s">
        <v>1037</v>
      </c>
      <c r="AIV19" s="17" t="s">
        <v>1038</v>
      </c>
      <c r="AIW19" s="17" t="s">
        <v>1039</v>
      </c>
      <c r="AIX19" s="17" t="s">
        <v>1040</v>
      </c>
      <c r="AIY19" s="17" t="s">
        <v>1041</v>
      </c>
      <c r="AIZ19" s="17" t="s">
        <v>1042</v>
      </c>
      <c r="AJA19" s="17" t="s">
        <v>1043</v>
      </c>
      <c r="AJB19" s="17" t="s">
        <v>1044</v>
      </c>
      <c r="AJC19" s="17" t="s">
        <v>1045</v>
      </c>
      <c r="AJD19" s="17" t="s">
        <v>1046</v>
      </c>
      <c r="AJE19" s="17" t="s">
        <v>1047</v>
      </c>
      <c r="AJF19" s="17" t="s">
        <v>1048</v>
      </c>
      <c r="AJG19" s="17" t="s">
        <v>1049</v>
      </c>
      <c r="AJH19" s="17" t="s">
        <v>1050</v>
      </c>
      <c r="AJI19" s="17" t="s">
        <v>1051</v>
      </c>
      <c r="AJJ19" s="17" t="s">
        <v>1052</v>
      </c>
      <c r="AJK19" s="17" t="s">
        <v>1053</v>
      </c>
      <c r="AJL19" s="17" t="s">
        <v>1054</v>
      </c>
      <c r="AJM19" s="17" t="s">
        <v>1055</v>
      </c>
      <c r="AJN19" s="17" t="s">
        <v>1056</v>
      </c>
      <c r="AJO19" s="17" t="s">
        <v>1057</v>
      </c>
      <c r="AJP19" s="17" t="s">
        <v>1058</v>
      </c>
      <c r="AJQ19" s="17" t="s">
        <v>1059</v>
      </c>
    </row>
    <row r="20" spans="1:953" ht="15.5">
      <c r="A20" s="17"/>
      <c r="B20" s="54" t="s">
        <v>91</v>
      </c>
      <c r="C20" s="17" t="s">
        <v>90</v>
      </c>
      <c r="D20" s="17" t="s">
        <v>89</v>
      </c>
      <c r="E20" s="17">
        <v>29.4754</v>
      </c>
      <c r="F20" s="17">
        <v>4.0270000000000001</v>
      </c>
      <c r="G20" s="17">
        <v>3.9996999999999998</v>
      </c>
      <c r="H20" s="17">
        <v>28.638500000000001</v>
      </c>
      <c r="I20" s="17">
        <v>14.3721</v>
      </c>
      <c r="J20" s="17">
        <v>12.1907</v>
      </c>
      <c r="K20" s="17">
        <v>13.3833</v>
      </c>
      <c r="L20" s="17">
        <v>24.131399999999999</v>
      </c>
      <c r="M20" s="17">
        <v>20.2943</v>
      </c>
      <c r="N20" s="17">
        <v>7.9535</v>
      </c>
      <c r="O20" s="17">
        <v>37.675199999999997</v>
      </c>
      <c r="P20" s="17">
        <v>27.1554</v>
      </c>
      <c r="Q20" s="17">
        <v>26.9559</v>
      </c>
      <c r="R20" s="17">
        <v>38.526000000000003</v>
      </c>
      <c r="S20" s="17">
        <v>10.864100000000001</v>
      </c>
      <c r="T20" s="17">
        <v>18.145199999999999</v>
      </c>
      <c r="U20" s="17">
        <v>22.501999999999999</v>
      </c>
      <c r="V20" s="17">
        <v>22.136800000000001</v>
      </c>
      <c r="W20" s="17">
        <v>22.460799999999999</v>
      </c>
      <c r="X20" s="17">
        <v>19.7028</v>
      </c>
      <c r="Y20" s="17">
        <v>22.232199999999999</v>
      </c>
      <c r="Z20" s="17">
        <v>20.590299999999999</v>
      </c>
      <c r="AA20" s="17">
        <v>19.942299999999999</v>
      </c>
      <c r="AB20" s="17">
        <v>18.124700000000001</v>
      </c>
      <c r="AC20" s="17">
        <v>16.581299999999999</v>
      </c>
      <c r="AD20" s="17">
        <v>15.110300000000001</v>
      </c>
      <c r="AE20" s="17">
        <v>13.768700000000001</v>
      </c>
      <c r="AF20" s="17">
        <v>11.824199999999999</v>
      </c>
      <c r="AG20" s="17">
        <v>11.4171</v>
      </c>
      <c r="AH20" s="17">
        <v>15.760899999999999</v>
      </c>
      <c r="AI20" s="17">
        <v>17.429600000000001</v>
      </c>
      <c r="AJ20" s="17">
        <v>17.724</v>
      </c>
      <c r="AK20" s="17">
        <v>11.6203</v>
      </c>
      <c r="AL20" s="17">
        <v>9.9888999999999992</v>
      </c>
      <c r="AM20" s="17">
        <v>9.7752999999999997</v>
      </c>
      <c r="AN20" s="17">
        <v>6.8277000000000001</v>
      </c>
      <c r="AO20" s="17">
        <v>8.0056999999999992</v>
      </c>
      <c r="AP20" s="17">
        <v>8.0005000000000006</v>
      </c>
      <c r="AQ20" s="17">
        <v>8.4695</v>
      </c>
      <c r="AR20" s="17">
        <v>8.6734000000000009</v>
      </c>
      <c r="AS20" s="17">
        <v>8.6959999999999997</v>
      </c>
      <c r="AT20" s="17">
        <v>9.8397000000000006</v>
      </c>
      <c r="AU20" s="17">
        <v>10.737</v>
      </c>
      <c r="AV20" s="17">
        <v>11.7849</v>
      </c>
      <c r="AW20" s="17">
        <v>14.866400000000001</v>
      </c>
      <c r="AX20" s="17">
        <v>20.614999999999998</v>
      </c>
      <c r="AY20" s="17">
        <v>22.000599999999999</v>
      </c>
      <c r="AZ20" s="17">
        <v>19.046199999999999</v>
      </c>
      <c r="BA20" s="17">
        <v>22.3475</v>
      </c>
      <c r="BB20" s="17">
        <v>21.971299999999999</v>
      </c>
      <c r="BC20" s="17">
        <v>21.8978</v>
      </c>
      <c r="BD20" s="17">
        <v>21.8843</v>
      </c>
      <c r="BE20" s="17">
        <v>22.300899999999999</v>
      </c>
      <c r="BF20" s="17">
        <v>24.1572</v>
      </c>
      <c r="BG20" s="17">
        <v>24.238900000000001</v>
      </c>
      <c r="BH20" s="17">
        <v>24.2378</v>
      </c>
      <c r="BI20" s="17">
        <v>19.9788</v>
      </c>
      <c r="BJ20" s="17">
        <v>21.000599999999999</v>
      </c>
      <c r="BK20" s="17">
        <v>21.837499999999999</v>
      </c>
      <c r="BL20" s="17">
        <v>32.6843</v>
      </c>
      <c r="BM20" s="17">
        <v>33.265799999999999</v>
      </c>
      <c r="BN20" s="17">
        <v>34.076300000000003</v>
      </c>
      <c r="BO20" s="17">
        <v>34.134300000000003</v>
      </c>
      <c r="BP20" s="17">
        <v>31.878399999999999</v>
      </c>
      <c r="BQ20" s="17">
        <v>38</v>
      </c>
      <c r="BR20" s="17">
        <v>37.270299999999999</v>
      </c>
      <c r="BS20" s="17">
        <v>36.736600000000003</v>
      </c>
      <c r="BT20" s="17">
        <v>36.824800000000003</v>
      </c>
      <c r="BU20" s="17">
        <v>36.897500000000001</v>
      </c>
      <c r="BV20" s="17">
        <v>37.0032</v>
      </c>
      <c r="BW20" s="17">
        <v>37.944299999999998</v>
      </c>
      <c r="BX20" s="17">
        <v>36.330199999999998</v>
      </c>
      <c r="BY20" s="17">
        <v>34.028799999999997</v>
      </c>
      <c r="BZ20" s="17">
        <v>33.737499999999997</v>
      </c>
      <c r="CA20" s="17">
        <v>30.878</v>
      </c>
      <c r="CB20" s="17">
        <v>23.521899999999999</v>
      </c>
      <c r="CC20" s="17">
        <v>22.009399999999999</v>
      </c>
      <c r="CD20" s="17">
        <v>21.732199999999999</v>
      </c>
      <c r="CE20" s="17">
        <v>31.5655</v>
      </c>
      <c r="CF20" s="17">
        <v>30.247800000000002</v>
      </c>
      <c r="CG20" s="17">
        <v>29.5932</v>
      </c>
      <c r="CH20" s="17">
        <v>28.403500000000001</v>
      </c>
      <c r="CI20" s="17">
        <v>30.598099999999999</v>
      </c>
      <c r="CJ20" s="17">
        <v>31.974900000000002</v>
      </c>
      <c r="CK20" s="17">
        <v>32.1419</v>
      </c>
      <c r="CL20" s="17">
        <v>33.736400000000003</v>
      </c>
      <c r="CM20" s="17">
        <v>33.873199999999997</v>
      </c>
      <c r="CN20" s="17">
        <v>34.215899999999998</v>
      </c>
      <c r="CO20" s="17">
        <v>31.2013</v>
      </c>
      <c r="CP20" s="17">
        <v>30.715599999999998</v>
      </c>
      <c r="CQ20" s="17">
        <v>27.6629</v>
      </c>
      <c r="CR20" s="17">
        <v>28.956399999999999</v>
      </c>
      <c r="CS20" s="17">
        <v>32.164299999999997</v>
      </c>
      <c r="CT20" s="17">
        <v>35.209200000000003</v>
      </c>
      <c r="CU20" s="17">
        <v>36.054900000000004</v>
      </c>
      <c r="CV20" s="17">
        <v>32.849899999999998</v>
      </c>
      <c r="CW20" s="17">
        <v>31.005500000000001</v>
      </c>
      <c r="CX20" s="17">
        <v>28.146000000000001</v>
      </c>
      <c r="CY20" s="17">
        <v>29.183499999999999</v>
      </c>
      <c r="CZ20" s="17">
        <v>31.976500000000001</v>
      </c>
      <c r="DA20" s="17">
        <v>33.723399999999998</v>
      </c>
      <c r="DB20" s="17">
        <v>31.668600000000001</v>
      </c>
      <c r="DC20" s="17">
        <v>30.531099999999999</v>
      </c>
      <c r="DD20" s="17">
        <v>25.252300000000002</v>
      </c>
      <c r="DE20" s="17">
        <v>25.6508</v>
      </c>
      <c r="DF20" s="17">
        <v>27.018699999999999</v>
      </c>
      <c r="DG20" s="17">
        <v>26.5335</v>
      </c>
      <c r="DH20" s="17">
        <v>25.619199999999999</v>
      </c>
      <c r="DI20" s="17">
        <v>26.488399999999999</v>
      </c>
      <c r="DJ20" s="17">
        <v>26.548200000000001</v>
      </c>
      <c r="DK20" s="17">
        <v>26.105799999999999</v>
      </c>
      <c r="DL20" s="17">
        <v>24.3276</v>
      </c>
      <c r="DM20" s="17">
        <v>20.510999999999999</v>
      </c>
      <c r="DN20" s="17">
        <v>26.1508</v>
      </c>
      <c r="DO20" s="17">
        <v>11.7044</v>
      </c>
      <c r="DP20" s="17">
        <v>10.613</v>
      </c>
      <c r="DQ20" s="17">
        <v>14.073700000000001</v>
      </c>
      <c r="DR20" s="17">
        <v>10.680199999999999</v>
      </c>
      <c r="DS20" s="17">
        <v>10.0059</v>
      </c>
      <c r="DT20" s="17">
        <v>12.952</v>
      </c>
      <c r="DU20" s="17">
        <v>22.0243</v>
      </c>
      <c r="DV20" s="17">
        <v>23.180900000000001</v>
      </c>
      <c r="DW20" s="17">
        <v>22.243400000000001</v>
      </c>
      <c r="DX20" s="17">
        <v>22.9024</v>
      </c>
      <c r="DY20" s="17">
        <v>23.9224</v>
      </c>
      <c r="DZ20" s="17">
        <v>27.071999999999999</v>
      </c>
      <c r="EA20" s="17">
        <v>28.986899999999999</v>
      </c>
      <c r="EB20" s="17">
        <v>29.207699999999999</v>
      </c>
      <c r="EC20" s="17">
        <v>28.297799999999999</v>
      </c>
      <c r="ED20" s="17">
        <v>19.4343</v>
      </c>
      <c r="EE20" s="17">
        <v>20.009799999999998</v>
      </c>
      <c r="EF20" s="17">
        <v>20.5397</v>
      </c>
      <c r="EG20" s="17">
        <v>24.7485</v>
      </c>
      <c r="EH20" s="17">
        <v>25.082699999999999</v>
      </c>
      <c r="EI20" s="17">
        <v>23.558399999999999</v>
      </c>
      <c r="EJ20" s="17">
        <v>24.050999999999998</v>
      </c>
      <c r="EK20" s="17">
        <v>26.758199999999999</v>
      </c>
      <c r="EL20" s="17">
        <v>27.2607</v>
      </c>
      <c r="EM20" s="17">
        <v>28.097999999999999</v>
      </c>
      <c r="EN20" s="17">
        <v>26.9651</v>
      </c>
      <c r="EO20" s="17">
        <v>26.1022</v>
      </c>
      <c r="EP20" s="17">
        <v>25.314599999999999</v>
      </c>
      <c r="EQ20" s="17">
        <v>25.964200000000002</v>
      </c>
      <c r="ER20" s="17">
        <v>14.988799999999999</v>
      </c>
      <c r="ES20" s="17">
        <v>14.5131</v>
      </c>
      <c r="ET20" s="17">
        <v>14.0375</v>
      </c>
      <c r="EU20" s="17">
        <v>14</v>
      </c>
      <c r="EV20" s="17">
        <v>12.0905</v>
      </c>
      <c r="EW20" s="17">
        <v>15.339</v>
      </c>
      <c r="EX20" s="17">
        <v>15.0381</v>
      </c>
      <c r="EY20" s="17">
        <v>15.005699999999999</v>
      </c>
      <c r="EZ20" s="17">
        <v>17.663</v>
      </c>
      <c r="FA20" s="17">
        <v>19.053599999999999</v>
      </c>
      <c r="FB20" s="17">
        <v>20.682099999999998</v>
      </c>
      <c r="FC20" s="17">
        <v>26.679300000000001</v>
      </c>
      <c r="FD20" s="17">
        <v>28.360199999999999</v>
      </c>
      <c r="FE20" s="17">
        <v>32.472099999999998</v>
      </c>
      <c r="FF20" s="17">
        <v>32.744999999999997</v>
      </c>
      <c r="FG20" s="17">
        <v>34.037500000000001</v>
      </c>
      <c r="FH20" s="17">
        <v>33.999899999999997</v>
      </c>
      <c r="FI20" s="17">
        <v>32.863399999999999</v>
      </c>
      <c r="FJ20" s="17">
        <v>32.530999999999999</v>
      </c>
      <c r="FK20" s="17">
        <v>32.022399999999998</v>
      </c>
      <c r="FL20" s="17">
        <v>31.566099999999999</v>
      </c>
      <c r="FM20" s="17">
        <v>31.102</v>
      </c>
      <c r="FN20" s="17">
        <v>30.147600000000001</v>
      </c>
      <c r="FO20" s="17">
        <v>28.999300000000002</v>
      </c>
      <c r="FP20" s="17">
        <v>28.822900000000001</v>
      </c>
      <c r="FQ20" s="17">
        <v>28.622499999999999</v>
      </c>
      <c r="FR20" s="17">
        <v>22.367699999999999</v>
      </c>
      <c r="FS20" s="17">
        <v>30.041599999999999</v>
      </c>
      <c r="FT20" s="17">
        <v>30.057099999999998</v>
      </c>
      <c r="FU20" s="17">
        <v>30.788699999999999</v>
      </c>
      <c r="FV20" s="17">
        <v>31.855499999999999</v>
      </c>
      <c r="FW20" s="17">
        <v>33.017400000000002</v>
      </c>
      <c r="FX20" s="17">
        <v>32.509599999999999</v>
      </c>
      <c r="FY20" s="17">
        <v>29.486599999999999</v>
      </c>
      <c r="FZ20" s="17">
        <v>25.958400000000001</v>
      </c>
      <c r="GA20" s="17">
        <v>25.3064</v>
      </c>
      <c r="GB20" s="17">
        <v>23.5349</v>
      </c>
      <c r="GC20" s="17">
        <v>24.276700000000002</v>
      </c>
      <c r="GD20" s="17">
        <v>26.129899999999999</v>
      </c>
      <c r="GE20" s="17">
        <v>28.179600000000001</v>
      </c>
      <c r="GF20" s="17">
        <v>28.888200000000001</v>
      </c>
      <c r="GG20" s="17">
        <v>28.962199999999999</v>
      </c>
      <c r="GH20" s="17">
        <v>28.8582</v>
      </c>
      <c r="GI20" s="17">
        <v>27.783999999999999</v>
      </c>
      <c r="GJ20" s="17">
        <v>23.256799999999998</v>
      </c>
      <c r="GK20" s="17">
        <v>24.792300000000001</v>
      </c>
      <c r="GL20" s="17">
        <v>20.953600000000002</v>
      </c>
      <c r="GM20" s="17">
        <v>26.962399999999999</v>
      </c>
      <c r="GN20" s="17">
        <v>26.553999999999998</v>
      </c>
      <c r="GO20" s="17">
        <v>26.918199999999999</v>
      </c>
      <c r="GP20" s="17">
        <v>28.284800000000001</v>
      </c>
      <c r="GQ20" s="17">
        <v>28.197900000000001</v>
      </c>
      <c r="GR20" s="17">
        <v>28.095199999999998</v>
      </c>
      <c r="GS20" s="17">
        <v>27.991199999999999</v>
      </c>
      <c r="GT20" s="17">
        <v>28.002300000000002</v>
      </c>
      <c r="GU20" s="17">
        <v>26.837599999999998</v>
      </c>
      <c r="GV20" s="17">
        <v>26.4909</v>
      </c>
      <c r="GW20" s="17">
        <v>27.339099999999998</v>
      </c>
      <c r="GX20" s="17">
        <v>29.7408</v>
      </c>
      <c r="GY20" s="17">
        <v>30.705400000000001</v>
      </c>
      <c r="GZ20" s="17">
        <v>31.967099999999999</v>
      </c>
      <c r="HA20" s="17">
        <v>32.129100000000001</v>
      </c>
      <c r="HB20" s="17">
        <v>32.007100000000001</v>
      </c>
      <c r="HC20" s="17">
        <v>31.063400000000001</v>
      </c>
      <c r="HD20" s="17">
        <v>29.372599999999998</v>
      </c>
      <c r="HE20" s="17">
        <v>28.413399999999999</v>
      </c>
      <c r="HF20" s="17">
        <v>27.686199999999999</v>
      </c>
      <c r="HG20" s="17">
        <v>28.464200000000002</v>
      </c>
      <c r="HH20" s="17">
        <v>28.606999999999999</v>
      </c>
      <c r="HI20" s="17">
        <v>25.064800000000002</v>
      </c>
      <c r="HJ20" s="17">
        <v>24.645800000000001</v>
      </c>
      <c r="HK20" s="17">
        <v>26.786000000000001</v>
      </c>
      <c r="HL20" s="17">
        <v>31.122399999999999</v>
      </c>
      <c r="HM20" s="17">
        <v>34.038400000000003</v>
      </c>
      <c r="HN20" s="17">
        <v>33.732199999999999</v>
      </c>
      <c r="HO20" s="17">
        <v>32.834299999999999</v>
      </c>
      <c r="HP20" s="17">
        <v>31.741299999999999</v>
      </c>
      <c r="HQ20" s="17">
        <v>28.595600000000001</v>
      </c>
      <c r="HR20" s="17">
        <v>28.728999999999999</v>
      </c>
      <c r="HS20" s="17">
        <v>29.4376</v>
      </c>
      <c r="HT20" s="17">
        <v>29.265899999999998</v>
      </c>
      <c r="HU20" s="17">
        <v>29.227499999999999</v>
      </c>
      <c r="HV20" s="17">
        <v>29.224</v>
      </c>
      <c r="HW20" s="17">
        <v>32.7395</v>
      </c>
      <c r="HX20" s="17">
        <v>31.789300000000001</v>
      </c>
      <c r="HY20" s="17">
        <v>30.065200000000001</v>
      </c>
      <c r="HZ20" s="17">
        <v>28.1937</v>
      </c>
      <c r="IA20" s="17">
        <v>28.067499999999999</v>
      </c>
      <c r="IB20" s="17">
        <v>26.112500000000001</v>
      </c>
      <c r="IC20" s="17">
        <v>26.0793</v>
      </c>
      <c r="ID20" s="17">
        <v>27.695399999999999</v>
      </c>
      <c r="IE20" s="17">
        <v>32.4407</v>
      </c>
      <c r="IF20" s="17">
        <v>32.041400000000003</v>
      </c>
      <c r="IG20" s="17">
        <v>4</v>
      </c>
      <c r="IH20" s="17">
        <v>4.0217999999999998</v>
      </c>
      <c r="II20" s="17">
        <v>4.2628000000000004</v>
      </c>
      <c r="IJ20" s="17">
        <v>4.0872000000000002</v>
      </c>
      <c r="IK20" s="17">
        <v>3.9531999999999998</v>
      </c>
      <c r="IL20" s="17">
        <v>4.6002999999999998</v>
      </c>
      <c r="IM20" s="17">
        <v>6.5984999999999996</v>
      </c>
      <c r="IN20" s="17">
        <v>6.2586000000000004</v>
      </c>
      <c r="IO20" s="17">
        <v>6.008</v>
      </c>
      <c r="IP20" s="17">
        <v>4.9466000000000001</v>
      </c>
      <c r="IQ20" s="17">
        <v>4.5587</v>
      </c>
      <c r="IR20" s="17">
        <v>8</v>
      </c>
      <c r="IS20" s="17">
        <v>8.0755999999999997</v>
      </c>
      <c r="IT20" s="17">
        <v>7.3829000000000002</v>
      </c>
      <c r="IU20" s="17">
        <v>6.6108000000000002</v>
      </c>
      <c r="IV20" s="17">
        <v>7.2992999999999997</v>
      </c>
      <c r="IW20" s="17">
        <v>8.4657</v>
      </c>
      <c r="IX20" s="17">
        <v>35.718899999999998</v>
      </c>
      <c r="IY20" s="17">
        <v>36.001199999999997</v>
      </c>
      <c r="IZ20" s="17">
        <v>35.487000000000002</v>
      </c>
      <c r="JA20" s="17">
        <v>37.726399999999998</v>
      </c>
      <c r="JB20" s="17">
        <v>27.231300000000001</v>
      </c>
      <c r="JC20" s="17">
        <v>29.355</v>
      </c>
      <c r="JD20" s="17">
        <v>19.194700000000001</v>
      </c>
      <c r="JE20" s="17">
        <v>17.7179</v>
      </c>
      <c r="JF20" s="17">
        <v>17.4071</v>
      </c>
      <c r="JG20" s="17">
        <v>18.207000000000001</v>
      </c>
      <c r="JH20" s="17">
        <v>18.379300000000001</v>
      </c>
      <c r="JI20" s="17">
        <v>19.759899999999998</v>
      </c>
      <c r="JJ20" s="17">
        <v>19.7987</v>
      </c>
      <c r="JK20" s="17">
        <v>20.825299999999999</v>
      </c>
      <c r="JL20" s="17">
        <v>21.379300000000001</v>
      </c>
      <c r="JM20" s="17">
        <v>21.583300000000001</v>
      </c>
      <c r="JN20" s="17">
        <v>21.072800000000001</v>
      </c>
      <c r="JO20" s="17">
        <v>15.6309</v>
      </c>
      <c r="JP20" s="17">
        <v>15.83</v>
      </c>
      <c r="JQ20" s="17">
        <v>14.9147</v>
      </c>
      <c r="JR20" s="17">
        <v>13.5533</v>
      </c>
      <c r="JS20" s="17">
        <v>13.093</v>
      </c>
      <c r="JT20" s="17">
        <v>13.5299</v>
      </c>
      <c r="JU20" s="17">
        <v>16.537700000000001</v>
      </c>
      <c r="JV20" s="17">
        <v>14.543900000000001</v>
      </c>
      <c r="JW20" s="17">
        <v>12.816599999999999</v>
      </c>
      <c r="JX20" s="17">
        <v>14.244400000000001</v>
      </c>
      <c r="JY20" s="17">
        <v>16.600000000000001</v>
      </c>
      <c r="JZ20" s="17">
        <v>17.101299999999998</v>
      </c>
      <c r="KA20" s="17">
        <v>17.677600000000002</v>
      </c>
      <c r="KB20" s="17">
        <v>18.000299999999999</v>
      </c>
      <c r="KC20" s="17">
        <v>18.164300000000001</v>
      </c>
      <c r="KD20" s="17">
        <v>17.305700000000002</v>
      </c>
      <c r="KE20" s="17">
        <v>16.416699999999999</v>
      </c>
      <c r="KF20" s="17">
        <v>16.107700000000001</v>
      </c>
      <c r="KG20" s="17">
        <v>16.467600000000001</v>
      </c>
      <c r="KH20" s="17">
        <v>19.5427</v>
      </c>
      <c r="KI20" s="17">
        <v>18.424299999999999</v>
      </c>
      <c r="KJ20" s="17">
        <v>18.058900000000001</v>
      </c>
      <c r="KK20" s="17">
        <v>18.141999999999999</v>
      </c>
      <c r="KL20" s="17">
        <v>19.108799999999999</v>
      </c>
      <c r="KM20" s="17">
        <v>20.519100000000002</v>
      </c>
      <c r="KN20" s="17">
        <v>17.3781</v>
      </c>
      <c r="KO20" s="17">
        <v>17.9192</v>
      </c>
      <c r="KP20" s="17">
        <v>18.9451</v>
      </c>
      <c r="KQ20" s="17">
        <v>18.537199999999999</v>
      </c>
      <c r="KR20" s="17">
        <v>17.880400000000002</v>
      </c>
      <c r="KS20" s="17">
        <v>18.463100000000001</v>
      </c>
      <c r="KT20" s="17">
        <v>19.783200000000001</v>
      </c>
      <c r="KU20" s="17">
        <v>21.5943</v>
      </c>
      <c r="KV20" s="17">
        <v>21.617000000000001</v>
      </c>
      <c r="KW20" s="17">
        <v>21.2194</v>
      </c>
      <c r="KX20" s="17">
        <v>20.520800000000001</v>
      </c>
      <c r="KY20" s="17">
        <v>20.5639</v>
      </c>
      <c r="KZ20" s="17">
        <v>16.9328</v>
      </c>
      <c r="LA20" s="17">
        <v>14.399900000000001</v>
      </c>
      <c r="LB20" s="17">
        <v>18.070699999999999</v>
      </c>
      <c r="LC20" s="17">
        <v>17.8413</v>
      </c>
      <c r="LD20" s="17">
        <v>18.197700000000001</v>
      </c>
      <c r="LE20" s="17">
        <v>18.085599999999999</v>
      </c>
      <c r="LF20" s="17">
        <v>20.22</v>
      </c>
      <c r="LG20" s="17">
        <v>19.7471</v>
      </c>
      <c r="LH20" s="17">
        <v>18</v>
      </c>
      <c r="LI20" s="17">
        <v>17.889500000000002</v>
      </c>
      <c r="LJ20" s="17">
        <v>16.520700000000001</v>
      </c>
      <c r="LK20" s="17">
        <v>16.441700000000001</v>
      </c>
      <c r="LL20" s="17">
        <v>15.373200000000001</v>
      </c>
      <c r="LM20" s="17">
        <v>14.8771</v>
      </c>
      <c r="LN20" s="17">
        <v>13.7453</v>
      </c>
      <c r="LO20" s="17">
        <v>12.193099999999999</v>
      </c>
      <c r="LP20" s="17">
        <v>10.0122</v>
      </c>
      <c r="LQ20" s="17">
        <v>9.3063000000000002</v>
      </c>
      <c r="LR20" s="17">
        <v>7.9455</v>
      </c>
      <c r="LS20" s="17">
        <v>9.0867000000000004</v>
      </c>
      <c r="LT20" s="17">
        <v>9.9891000000000005</v>
      </c>
      <c r="LU20" s="17">
        <v>9.9951000000000008</v>
      </c>
      <c r="LV20" s="17">
        <v>8.1547000000000001</v>
      </c>
      <c r="LW20" s="17">
        <v>8.1845999999999997</v>
      </c>
      <c r="LX20" s="17">
        <v>9.4983000000000004</v>
      </c>
      <c r="LY20" s="17">
        <v>10.032</v>
      </c>
      <c r="LZ20" s="17">
        <v>10.2971</v>
      </c>
      <c r="MA20" s="17">
        <v>11.6106</v>
      </c>
      <c r="MB20" s="17">
        <v>9.9604999999999997</v>
      </c>
      <c r="MC20" s="17">
        <v>10.3858</v>
      </c>
      <c r="MD20" s="17">
        <v>9.7667000000000002</v>
      </c>
      <c r="ME20" s="17">
        <v>10.616300000000001</v>
      </c>
      <c r="MF20" s="17">
        <v>11.140499999999999</v>
      </c>
      <c r="MG20" s="17">
        <v>9.5871999999999993</v>
      </c>
      <c r="MH20" s="17">
        <v>9.8920999999999992</v>
      </c>
      <c r="MI20" s="17">
        <v>11.132099999999999</v>
      </c>
      <c r="MJ20" s="17">
        <v>12.216799999999999</v>
      </c>
      <c r="MK20" s="17">
        <v>13.996600000000001</v>
      </c>
      <c r="ML20" s="17">
        <v>12.846500000000001</v>
      </c>
      <c r="MM20" s="17">
        <v>11.5647</v>
      </c>
      <c r="MN20" s="17">
        <v>13.478899999999999</v>
      </c>
      <c r="MO20" s="17">
        <v>14.097899999999999</v>
      </c>
      <c r="MP20" s="17">
        <v>14.296099999999999</v>
      </c>
      <c r="MQ20" s="17">
        <v>15.0648</v>
      </c>
      <c r="MR20" s="17">
        <v>14.974</v>
      </c>
      <c r="MS20" s="17">
        <v>14.0604</v>
      </c>
      <c r="MT20" s="17">
        <v>13.226000000000001</v>
      </c>
      <c r="MU20" s="17">
        <v>11.4734</v>
      </c>
      <c r="MV20" s="17">
        <v>15.962999999999999</v>
      </c>
      <c r="MW20" s="17">
        <v>16.101500000000001</v>
      </c>
      <c r="MX20" s="17">
        <v>16.3003</v>
      </c>
      <c r="MY20" s="17">
        <v>19.1035</v>
      </c>
      <c r="MZ20" s="17">
        <v>18.453299999999999</v>
      </c>
      <c r="NA20" s="17">
        <v>17.277000000000001</v>
      </c>
      <c r="NB20" s="17">
        <v>17.304300000000001</v>
      </c>
      <c r="NC20" s="17">
        <v>15.6716</v>
      </c>
      <c r="ND20" s="17">
        <v>13.7681</v>
      </c>
      <c r="NE20" s="17">
        <v>15.1938</v>
      </c>
      <c r="NF20" s="17">
        <v>15.356199999999999</v>
      </c>
      <c r="NG20" s="17">
        <v>15.0777</v>
      </c>
      <c r="NH20" s="17">
        <v>12.7659</v>
      </c>
      <c r="NI20" s="17">
        <v>10.252599999999999</v>
      </c>
      <c r="NJ20" s="17">
        <v>9.8876000000000008</v>
      </c>
      <c r="NK20" s="17">
        <v>10.280799999999999</v>
      </c>
      <c r="NL20" s="17">
        <v>27.2468</v>
      </c>
      <c r="NM20" s="17">
        <v>26.004899999999999</v>
      </c>
      <c r="NN20" s="17">
        <v>25.924800000000001</v>
      </c>
      <c r="NO20" s="17">
        <v>25.843800000000002</v>
      </c>
      <c r="NP20" s="17">
        <v>27.2622</v>
      </c>
      <c r="NQ20" s="17">
        <v>28.225300000000001</v>
      </c>
      <c r="NR20" s="17">
        <v>28.8614</v>
      </c>
      <c r="NS20" s="17">
        <v>29.777000000000001</v>
      </c>
      <c r="NT20" s="17">
        <v>28.062200000000001</v>
      </c>
      <c r="NU20" s="17">
        <v>24.914100000000001</v>
      </c>
      <c r="NV20" s="17">
        <v>23.984500000000001</v>
      </c>
      <c r="NW20" s="17">
        <v>25.127400000000002</v>
      </c>
      <c r="NX20" s="17">
        <v>26.088100000000001</v>
      </c>
      <c r="NY20" s="17">
        <v>25.389500000000002</v>
      </c>
      <c r="NZ20" s="17">
        <v>17.5276</v>
      </c>
      <c r="OA20" s="17">
        <v>15.1348</v>
      </c>
      <c r="OB20" s="17">
        <v>14.688499999999999</v>
      </c>
      <c r="OC20" s="17">
        <v>16.001000000000001</v>
      </c>
      <c r="OD20" s="17">
        <v>15.4476</v>
      </c>
      <c r="OE20" s="17">
        <v>14.0893</v>
      </c>
      <c r="OF20" s="17">
        <v>16.302299999999999</v>
      </c>
      <c r="OG20" s="17">
        <v>16.257200000000001</v>
      </c>
      <c r="OH20" s="17">
        <v>21.475100000000001</v>
      </c>
      <c r="OI20" s="17">
        <v>21.782499999999999</v>
      </c>
      <c r="OJ20" s="17">
        <v>22.3203</v>
      </c>
      <c r="OK20" s="17">
        <v>24.2776</v>
      </c>
      <c r="OL20" s="17">
        <v>24</v>
      </c>
      <c r="OM20" s="17">
        <v>24.261500000000002</v>
      </c>
      <c r="ON20" s="17">
        <v>24.0501</v>
      </c>
      <c r="OO20" s="17">
        <v>22.476900000000001</v>
      </c>
      <c r="OP20" s="17">
        <v>21.460899999999999</v>
      </c>
      <c r="OQ20" s="17">
        <v>18.130700000000001</v>
      </c>
      <c r="OR20" s="17">
        <v>14.4694</v>
      </c>
      <c r="OS20" s="17">
        <v>13.329499999999999</v>
      </c>
      <c r="OT20" s="17">
        <v>12</v>
      </c>
      <c r="OU20" s="17">
        <v>10.526300000000001</v>
      </c>
      <c r="OV20" s="17">
        <v>12.1967</v>
      </c>
      <c r="OW20" s="17">
        <v>12.956300000000001</v>
      </c>
      <c r="OX20" s="17">
        <v>14.4885</v>
      </c>
      <c r="OY20" s="17">
        <v>15.1066</v>
      </c>
      <c r="OZ20" s="17">
        <v>16.714200000000002</v>
      </c>
      <c r="PA20" s="17">
        <v>17.7973</v>
      </c>
      <c r="PB20" s="17">
        <v>18.432600000000001</v>
      </c>
      <c r="PC20" s="17">
        <v>19.532399999999999</v>
      </c>
      <c r="PD20" s="17">
        <v>20.015000000000001</v>
      </c>
      <c r="PE20" s="17">
        <v>20.120799999999999</v>
      </c>
      <c r="PF20" s="17">
        <v>19.803799999999999</v>
      </c>
      <c r="PG20" s="17">
        <v>19.997699999999998</v>
      </c>
      <c r="PH20" s="17">
        <v>19.9938</v>
      </c>
      <c r="PI20" s="17">
        <v>19.938700000000001</v>
      </c>
      <c r="PJ20" s="17">
        <v>19.319400000000002</v>
      </c>
      <c r="PK20" s="17">
        <v>18.097000000000001</v>
      </c>
      <c r="PL20" s="17">
        <v>20.2715</v>
      </c>
      <c r="PM20" s="17">
        <v>23.8188</v>
      </c>
      <c r="PN20" s="17">
        <v>24.1951</v>
      </c>
      <c r="PO20" s="17">
        <v>24.2636</v>
      </c>
      <c r="PP20" s="17">
        <v>24.185500000000001</v>
      </c>
      <c r="PQ20" s="17">
        <v>24.675000000000001</v>
      </c>
      <c r="PR20" s="17">
        <v>32.0107</v>
      </c>
      <c r="PS20" s="17">
        <v>32</v>
      </c>
      <c r="PT20" s="17">
        <v>32.194299999999998</v>
      </c>
      <c r="PU20" s="17">
        <v>32.249299999999998</v>
      </c>
      <c r="PV20" s="17">
        <v>34.215600000000002</v>
      </c>
      <c r="PW20" s="17">
        <v>34.911999999999999</v>
      </c>
      <c r="PX20" s="17">
        <v>35.0291</v>
      </c>
      <c r="PY20" s="17">
        <v>35.420900000000003</v>
      </c>
      <c r="PZ20" s="17">
        <v>33.395800000000001</v>
      </c>
      <c r="QA20" s="17">
        <v>33.994500000000002</v>
      </c>
      <c r="QB20" s="17">
        <v>34.0169</v>
      </c>
      <c r="QC20" s="17">
        <v>31.038399999999999</v>
      </c>
      <c r="QD20" s="17">
        <v>29.883199999999999</v>
      </c>
      <c r="QE20" s="17">
        <v>32.934699999999999</v>
      </c>
      <c r="QF20" s="17">
        <v>35.827300000000001</v>
      </c>
      <c r="QG20" s="17">
        <v>34.789000000000001</v>
      </c>
      <c r="QH20" s="17">
        <v>32.849600000000002</v>
      </c>
      <c r="QI20" s="17">
        <v>31.7911</v>
      </c>
      <c r="QJ20" s="17">
        <v>31.8629</v>
      </c>
      <c r="QK20" s="17">
        <v>31.9057</v>
      </c>
      <c r="QL20" s="17">
        <v>31.5717</v>
      </c>
      <c r="QM20" s="17">
        <v>30.545300000000001</v>
      </c>
      <c r="QN20" s="17">
        <v>30.214200000000002</v>
      </c>
      <c r="QO20" s="17">
        <v>30.373100000000001</v>
      </c>
      <c r="QP20" s="17">
        <v>30.9528</v>
      </c>
      <c r="QQ20" s="17">
        <v>30.629799999999999</v>
      </c>
      <c r="QR20" s="17">
        <v>30.5318</v>
      </c>
      <c r="QS20" s="17">
        <v>32.107700000000001</v>
      </c>
      <c r="QT20" s="17">
        <v>33.951300000000003</v>
      </c>
      <c r="QU20" s="17">
        <v>34.089399999999998</v>
      </c>
      <c r="QV20" s="17">
        <v>34</v>
      </c>
      <c r="QW20" s="17">
        <v>31.992799999999999</v>
      </c>
      <c r="QX20" s="17">
        <v>29.1023</v>
      </c>
      <c r="QY20" s="17">
        <v>31.287400000000002</v>
      </c>
      <c r="QZ20" s="17">
        <v>32.644199999999998</v>
      </c>
      <c r="RA20" s="17">
        <v>30.328399999999998</v>
      </c>
      <c r="RB20" s="17">
        <v>21.883900000000001</v>
      </c>
      <c r="RC20" s="17">
        <v>19.942399999999999</v>
      </c>
      <c r="RD20" s="17">
        <v>21.489100000000001</v>
      </c>
      <c r="RE20" s="17">
        <v>16.593900000000001</v>
      </c>
      <c r="RF20" s="17">
        <v>18.061499999999999</v>
      </c>
      <c r="RG20" s="17">
        <v>5.2892999999999999</v>
      </c>
      <c r="RH20" s="17">
        <v>5.7480000000000002</v>
      </c>
      <c r="RI20" s="17">
        <v>7.3693</v>
      </c>
      <c r="RJ20" s="17">
        <v>8.2028999999999996</v>
      </c>
      <c r="RK20" s="17">
        <v>8.4451999999999998</v>
      </c>
      <c r="RL20" s="17">
        <v>8.0030000000000001</v>
      </c>
      <c r="RM20" s="17">
        <v>7.0983000000000001</v>
      </c>
      <c r="RN20" s="17">
        <v>6.6391</v>
      </c>
      <c r="RO20" s="17">
        <v>5.8155000000000001</v>
      </c>
      <c r="RP20" s="17">
        <v>5.3207000000000004</v>
      </c>
      <c r="RQ20" s="17">
        <v>3.9984000000000002</v>
      </c>
      <c r="RR20" s="17">
        <v>7.2298</v>
      </c>
      <c r="RS20" s="17">
        <v>9.6310000000000002</v>
      </c>
      <c r="RT20" s="17">
        <v>8</v>
      </c>
      <c r="RU20" s="17">
        <v>4.0450999999999997</v>
      </c>
      <c r="RV20" s="17">
        <v>4.6127000000000002</v>
      </c>
      <c r="RW20" s="17">
        <v>6.0682999999999998</v>
      </c>
      <c r="RX20" s="17">
        <v>8.2683</v>
      </c>
      <c r="RY20" s="17">
        <v>9.1561000000000003</v>
      </c>
      <c r="RZ20" s="17">
        <v>8.6120000000000001</v>
      </c>
      <c r="SA20" s="17">
        <v>8.4161000000000001</v>
      </c>
      <c r="SB20" s="17">
        <v>9.8435000000000006</v>
      </c>
      <c r="SC20" s="17">
        <v>10</v>
      </c>
      <c r="SD20" s="17">
        <v>8.6295999999999999</v>
      </c>
      <c r="SE20" s="17">
        <v>8.19</v>
      </c>
      <c r="SF20" s="17">
        <v>35.822099999999999</v>
      </c>
      <c r="SG20" s="17">
        <v>33.988199999999999</v>
      </c>
      <c r="SH20" s="17">
        <v>33.880099999999999</v>
      </c>
      <c r="SI20" s="17">
        <v>29.8977</v>
      </c>
      <c r="SJ20" s="17">
        <v>30.404499999999999</v>
      </c>
      <c r="SK20" s="17">
        <v>32.749400000000001</v>
      </c>
      <c r="SL20" s="17">
        <v>35.588200000000001</v>
      </c>
      <c r="SM20" s="17">
        <v>35.017000000000003</v>
      </c>
      <c r="SN20" s="17">
        <v>33.085000000000001</v>
      </c>
      <c r="SO20" s="17">
        <v>30.004300000000001</v>
      </c>
      <c r="SP20" s="17">
        <v>30.0688</v>
      </c>
      <c r="SQ20" s="17">
        <v>33.030799999999999</v>
      </c>
      <c r="SR20" s="17">
        <v>31.573799999999999</v>
      </c>
      <c r="SS20" s="17">
        <v>31.949100000000001</v>
      </c>
      <c r="ST20" s="17">
        <v>12.4352</v>
      </c>
      <c r="SU20" s="17">
        <v>6.4645999999999999</v>
      </c>
      <c r="SV20" s="17">
        <v>9.3363999999999994</v>
      </c>
      <c r="SW20" s="17">
        <v>9.1225000000000005</v>
      </c>
      <c r="SX20" s="17">
        <v>8.7399000000000004</v>
      </c>
      <c r="SY20" s="17">
        <v>8.8269000000000002</v>
      </c>
      <c r="SZ20" s="17">
        <v>9.2984000000000009</v>
      </c>
      <c r="TA20" s="17">
        <v>9.3260000000000005</v>
      </c>
      <c r="TB20" s="17">
        <v>9.3552</v>
      </c>
      <c r="TC20" s="17">
        <v>9.3518000000000008</v>
      </c>
      <c r="TD20" s="17">
        <v>8.3165999999999993</v>
      </c>
      <c r="TE20" s="17">
        <v>8.1702999999999992</v>
      </c>
      <c r="TF20" s="17">
        <v>7.0838000000000001</v>
      </c>
      <c r="TG20" s="17">
        <v>7.1483999999999996</v>
      </c>
      <c r="TH20" s="17">
        <v>6.5658000000000003</v>
      </c>
      <c r="TI20" s="17">
        <v>6.5696000000000003</v>
      </c>
      <c r="TJ20" s="17">
        <v>6.6938000000000004</v>
      </c>
      <c r="TK20" s="17">
        <v>6.6535000000000002</v>
      </c>
      <c r="TL20" s="17">
        <v>6.4837999999999996</v>
      </c>
      <c r="TM20" s="17">
        <v>6.4645000000000001</v>
      </c>
      <c r="TN20" s="17">
        <v>6.2023000000000001</v>
      </c>
      <c r="TO20" s="17">
        <v>6.1387999999999998</v>
      </c>
      <c r="TP20" s="17">
        <v>6.0195999999999996</v>
      </c>
      <c r="TQ20" s="17">
        <v>6.0358000000000001</v>
      </c>
      <c r="TR20" s="17">
        <v>5.7386999999999997</v>
      </c>
      <c r="TS20" s="17">
        <v>5.7670000000000003</v>
      </c>
      <c r="TT20" s="17">
        <v>5.3259999999999996</v>
      </c>
      <c r="TU20" s="17">
        <v>5.3616999999999999</v>
      </c>
      <c r="TV20" s="17">
        <v>5.3737000000000004</v>
      </c>
      <c r="TW20" s="17">
        <v>5.3804999999999996</v>
      </c>
      <c r="TX20" s="17">
        <v>5.1227</v>
      </c>
      <c r="TY20" s="17">
        <v>4.9588999999999999</v>
      </c>
      <c r="TZ20" s="17">
        <v>7.9368999999999996</v>
      </c>
      <c r="UA20" s="17">
        <v>24.1188</v>
      </c>
      <c r="UB20" s="17">
        <v>24.1463</v>
      </c>
      <c r="UC20" s="17">
        <v>23.1813</v>
      </c>
      <c r="UD20" s="17">
        <v>5.5815999999999999</v>
      </c>
      <c r="UE20" s="17">
        <v>4.6551999999999998</v>
      </c>
      <c r="UF20" s="17">
        <v>5.2030000000000003</v>
      </c>
      <c r="UG20" s="17">
        <v>5.3242000000000003</v>
      </c>
      <c r="UH20" s="17">
        <v>5.5918999999999999</v>
      </c>
      <c r="UI20" s="17">
        <v>5.1173999999999999</v>
      </c>
      <c r="UJ20" s="17">
        <v>4.4943</v>
      </c>
      <c r="UK20" s="17">
        <v>4.0008999999999997</v>
      </c>
      <c r="UL20" s="17">
        <v>4.0065</v>
      </c>
      <c r="UM20" s="17">
        <v>4.0190999999999999</v>
      </c>
      <c r="UN20" s="17">
        <v>4.0198999999999998</v>
      </c>
      <c r="UO20" s="17">
        <v>4.0092999999999996</v>
      </c>
      <c r="UP20" s="17">
        <v>4.1364000000000001</v>
      </c>
      <c r="UQ20" s="17">
        <v>4.0537000000000001</v>
      </c>
      <c r="UR20" s="17">
        <v>4.0358999999999998</v>
      </c>
      <c r="US20" s="17">
        <v>4.0124000000000004</v>
      </c>
      <c r="UT20" s="17">
        <v>4.1223999999999998</v>
      </c>
      <c r="UU20" s="17">
        <v>4.0556000000000001</v>
      </c>
      <c r="UV20" s="17">
        <v>4.0312000000000001</v>
      </c>
      <c r="UW20" s="17">
        <v>4.0042999999999997</v>
      </c>
      <c r="UX20" s="17">
        <v>7.8181000000000003</v>
      </c>
      <c r="UY20" s="17">
        <v>8.2270000000000003</v>
      </c>
      <c r="UZ20" s="17">
        <v>8.8024000000000004</v>
      </c>
      <c r="VA20" s="17">
        <v>9.3864999999999998</v>
      </c>
      <c r="VB20" s="17">
        <v>9.2362000000000002</v>
      </c>
      <c r="VC20" s="17">
        <v>9.9116</v>
      </c>
      <c r="VD20" s="17">
        <v>11.817399999999999</v>
      </c>
      <c r="VE20" s="17">
        <v>12.832800000000001</v>
      </c>
      <c r="VF20" s="17">
        <v>13.470599999999999</v>
      </c>
      <c r="VG20" s="17">
        <v>13.702199999999999</v>
      </c>
      <c r="VH20" s="17">
        <v>13.9886</v>
      </c>
      <c r="VI20" s="17">
        <v>14.9055</v>
      </c>
      <c r="VJ20" s="17">
        <v>15.4069</v>
      </c>
      <c r="VK20" s="17">
        <v>15.734999999999999</v>
      </c>
      <c r="VL20" s="17">
        <v>15.176</v>
      </c>
      <c r="VM20" s="17">
        <v>17.245699999999999</v>
      </c>
      <c r="VN20" s="17">
        <v>17.651700000000002</v>
      </c>
      <c r="VO20" s="17">
        <v>17.7515</v>
      </c>
      <c r="VP20" s="17">
        <v>16.873000000000001</v>
      </c>
      <c r="VQ20" s="17">
        <v>17.364899999999999</v>
      </c>
      <c r="VR20" s="17">
        <v>18.369</v>
      </c>
      <c r="VS20" s="17">
        <v>19.0107</v>
      </c>
      <c r="VT20" s="17">
        <v>18.087499999999999</v>
      </c>
      <c r="VU20" s="17">
        <v>17.774899999999999</v>
      </c>
      <c r="VV20" s="17">
        <v>18.217500000000001</v>
      </c>
      <c r="VW20" s="17">
        <v>20.120799999999999</v>
      </c>
      <c r="VX20" s="17">
        <v>21.2666</v>
      </c>
      <c r="VY20" s="17">
        <v>21.596399999999999</v>
      </c>
      <c r="VZ20" s="17">
        <v>21.5687</v>
      </c>
      <c r="WA20" s="17">
        <v>24.066299999999998</v>
      </c>
      <c r="WB20" s="17">
        <v>24.132999999999999</v>
      </c>
      <c r="WC20" s="17">
        <v>24.0428</v>
      </c>
      <c r="WD20" s="17">
        <v>24.4834</v>
      </c>
      <c r="WE20" s="17">
        <v>23.373899999999999</v>
      </c>
      <c r="WF20" s="17">
        <v>22.284099999999999</v>
      </c>
      <c r="WG20" s="17">
        <v>22.0151</v>
      </c>
      <c r="WH20" s="17">
        <v>21.007100000000001</v>
      </c>
      <c r="WI20" s="17">
        <v>20.591100000000001</v>
      </c>
      <c r="WJ20" s="17">
        <v>7.6853999999999996</v>
      </c>
      <c r="WK20" s="17">
        <v>8.1129999999999995</v>
      </c>
      <c r="WL20" s="17">
        <v>9.7911999999999999</v>
      </c>
      <c r="WM20" s="17">
        <v>11.913399999999999</v>
      </c>
      <c r="WN20" s="17">
        <v>11.962899999999999</v>
      </c>
      <c r="WO20" s="17">
        <v>11.9724</v>
      </c>
      <c r="WP20" s="17">
        <v>11.968</v>
      </c>
      <c r="WQ20" s="17">
        <v>11.6625</v>
      </c>
      <c r="WR20" s="17">
        <v>9.9797999999999991</v>
      </c>
      <c r="WS20" s="17">
        <v>8.4100999999999999</v>
      </c>
      <c r="WT20" s="17">
        <v>7.4028</v>
      </c>
      <c r="WU20" s="17">
        <v>15.9831</v>
      </c>
      <c r="WV20" s="17">
        <v>16.283300000000001</v>
      </c>
      <c r="WW20" s="17">
        <v>18.757200000000001</v>
      </c>
      <c r="WX20" s="17">
        <v>19.937999999999999</v>
      </c>
      <c r="WY20" s="17">
        <v>21.129200000000001</v>
      </c>
      <c r="WZ20" s="17">
        <v>24.072099999999999</v>
      </c>
      <c r="XA20" s="17">
        <v>24.224799999999998</v>
      </c>
      <c r="XB20" s="17">
        <v>23.559000000000001</v>
      </c>
      <c r="XC20" s="17">
        <v>23.919499999999999</v>
      </c>
      <c r="XD20" s="17">
        <v>22.9575</v>
      </c>
      <c r="XE20" s="17">
        <v>22.353300000000001</v>
      </c>
      <c r="XF20" s="17">
        <v>20.238</v>
      </c>
      <c r="XG20" s="17">
        <v>19.875299999999999</v>
      </c>
      <c r="XH20" s="17">
        <v>18.065200000000001</v>
      </c>
      <c r="XI20" s="17">
        <v>17.563500000000001</v>
      </c>
      <c r="XJ20" s="17">
        <v>15.8575</v>
      </c>
      <c r="XK20" s="17">
        <v>14.839700000000001</v>
      </c>
      <c r="XL20" s="17">
        <v>14.261699999999999</v>
      </c>
      <c r="XM20" s="17">
        <v>14.053699999999999</v>
      </c>
      <c r="XN20" s="17">
        <v>13.8558</v>
      </c>
      <c r="XO20" s="17">
        <v>13.8047</v>
      </c>
      <c r="XP20" s="17">
        <v>13.6904</v>
      </c>
      <c r="XQ20" s="17">
        <v>12.857699999999999</v>
      </c>
      <c r="XR20" s="17">
        <v>12.4594</v>
      </c>
      <c r="XS20" s="17">
        <v>12.1563</v>
      </c>
      <c r="XT20" s="17">
        <v>11.9876</v>
      </c>
      <c r="XU20" s="17">
        <v>11.4527</v>
      </c>
      <c r="XV20" s="17">
        <v>9.5077999999999996</v>
      </c>
      <c r="XW20" s="17">
        <v>9.1506000000000007</v>
      </c>
      <c r="XX20" s="17">
        <v>8.6188000000000002</v>
      </c>
      <c r="XY20" s="17">
        <v>8.1102000000000007</v>
      </c>
      <c r="XZ20" s="17">
        <v>7.6165000000000003</v>
      </c>
      <c r="YA20" s="17">
        <v>7.8083</v>
      </c>
      <c r="YB20" s="17">
        <v>12.046799999999999</v>
      </c>
      <c r="YC20" s="17">
        <v>12.4556</v>
      </c>
      <c r="YD20" s="17">
        <v>13.148400000000001</v>
      </c>
      <c r="YE20" s="17">
        <v>6.1346999999999996</v>
      </c>
      <c r="YF20" s="17">
        <v>6.6535000000000002</v>
      </c>
      <c r="YG20" s="17">
        <v>7.0750000000000002</v>
      </c>
      <c r="YH20" s="17">
        <v>8.1180000000000003</v>
      </c>
      <c r="YI20" s="17">
        <v>8.2553000000000001</v>
      </c>
      <c r="YJ20" s="17">
        <v>7.3967000000000001</v>
      </c>
      <c r="YK20" s="17">
        <v>7.9314999999999998</v>
      </c>
      <c r="YL20" s="17">
        <v>6.9829999999999997</v>
      </c>
      <c r="YM20" s="17">
        <v>6.4867999999999997</v>
      </c>
      <c r="YN20" s="17">
        <v>6.5377999999999998</v>
      </c>
      <c r="YO20" s="17">
        <v>6.4336000000000002</v>
      </c>
      <c r="YP20" s="17">
        <v>6.8201000000000001</v>
      </c>
      <c r="YQ20" s="17">
        <v>6.3406000000000002</v>
      </c>
      <c r="YR20" s="17">
        <v>6.5347</v>
      </c>
      <c r="YS20" s="17">
        <v>6.0021000000000004</v>
      </c>
      <c r="YT20" s="17">
        <v>5.1836000000000002</v>
      </c>
      <c r="YU20" s="17">
        <v>6.0244999999999997</v>
      </c>
      <c r="YV20" s="17">
        <v>6.0042</v>
      </c>
      <c r="YW20" s="17">
        <v>5.6014999999999997</v>
      </c>
      <c r="YX20" s="17">
        <v>6</v>
      </c>
      <c r="YY20" s="17">
        <v>6</v>
      </c>
      <c r="YZ20" s="17">
        <v>6</v>
      </c>
      <c r="ZA20" s="17">
        <v>6.2610000000000001</v>
      </c>
      <c r="ZB20" s="17">
        <v>6.8583999999999996</v>
      </c>
      <c r="ZC20" s="17">
        <v>7.6132</v>
      </c>
      <c r="ZD20" s="17">
        <v>8</v>
      </c>
      <c r="ZE20" s="17">
        <v>8.0688999999999993</v>
      </c>
      <c r="ZF20" s="17">
        <v>8.2266999999999992</v>
      </c>
      <c r="ZG20" s="17">
        <v>8.5978999999999992</v>
      </c>
      <c r="ZH20" s="17">
        <v>9.2422000000000004</v>
      </c>
      <c r="ZI20" s="17">
        <v>9.3564000000000007</v>
      </c>
      <c r="ZJ20" s="17">
        <v>9.5167999999999999</v>
      </c>
      <c r="ZK20" s="17">
        <v>9.6195000000000004</v>
      </c>
      <c r="ZL20" s="17">
        <v>9.7268000000000008</v>
      </c>
      <c r="ZM20" s="17">
        <v>9.6852</v>
      </c>
      <c r="ZN20" s="17">
        <v>9.6897000000000002</v>
      </c>
      <c r="ZO20" s="17">
        <v>9.5343999999999998</v>
      </c>
      <c r="ZP20" s="17">
        <v>9.4865999999999993</v>
      </c>
      <c r="ZQ20" s="17">
        <v>9.5627999999999993</v>
      </c>
      <c r="ZR20" s="17">
        <v>9.8853000000000009</v>
      </c>
      <c r="ZS20" s="17">
        <v>10.192299999999999</v>
      </c>
      <c r="ZT20" s="17">
        <v>10.002599999999999</v>
      </c>
      <c r="ZU20" s="17">
        <v>10.452999999999999</v>
      </c>
      <c r="ZV20" s="17">
        <v>10.5739</v>
      </c>
      <c r="ZW20" s="17">
        <v>10.741400000000001</v>
      </c>
      <c r="ZX20" s="17">
        <v>7.9812000000000003</v>
      </c>
      <c r="ZY20" s="17">
        <v>6.6600999999999999</v>
      </c>
      <c r="ZZ20" s="17">
        <v>6.0911</v>
      </c>
      <c r="AAA20" s="17">
        <v>7.2230999999999996</v>
      </c>
      <c r="AAB20" s="17">
        <v>8.9383999999999997</v>
      </c>
      <c r="AAC20" s="17">
        <v>8.1388999999999996</v>
      </c>
      <c r="AAD20" s="17">
        <v>8.0449999999999999</v>
      </c>
      <c r="AAE20" s="17">
        <v>8.2996999999999996</v>
      </c>
      <c r="AAF20" s="17">
        <v>11.678000000000001</v>
      </c>
      <c r="AAG20" s="17">
        <v>10.730499999999999</v>
      </c>
      <c r="AAH20" s="17">
        <v>9.9853000000000005</v>
      </c>
      <c r="AAI20" s="17">
        <v>12.8109</v>
      </c>
      <c r="AAJ20" s="17">
        <v>12.000500000000001</v>
      </c>
      <c r="AAK20" s="17">
        <v>12.3003</v>
      </c>
      <c r="AAL20" s="17">
        <v>11.770799999999999</v>
      </c>
      <c r="AAM20" s="17">
        <v>10.731199999999999</v>
      </c>
      <c r="AAN20" s="17">
        <v>12.0268</v>
      </c>
      <c r="AAO20" s="17">
        <v>13.7033</v>
      </c>
      <c r="AAP20" s="17">
        <v>13.6928</v>
      </c>
      <c r="AAQ20" s="17">
        <v>17.2563</v>
      </c>
      <c r="AAR20" s="17">
        <v>19.311599999999999</v>
      </c>
      <c r="AAS20" s="17">
        <v>22.928899999999999</v>
      </c>
      <c r="AAT20" s="17">
        <v>19.962199999999999</v>
      </c>
      <c r="AAU20" s="17">
        <v>19.666799999999999</v>
      </c>
      <c r="AAV20" s="17">
        <v>17.831099999999999</v>
      </c>
      <c r="AAW20" s="17">
        <v>24.547000000000001</v>
      </c>
      <c r="AAX20" s="17">
        <v>23.968599999999999</v>
      </c>
      <c r="AAY20" s="17">
        <v>22.3246</v>
      </c>
      <c r="AAZ20" s="17">
        <v>14.710900000000001</v>
      </c>
      <c r="ABA20" s="17">
        <v>13.523400000000001</v>
      </c>
      <c r="ABB20" s="17">
        <v>13.199199999999999</v>
      </c>
      <c r="ABC20" s="17">
        <v>12.2882</v>
      </c>
      <c r="ABD20" s="17">
        <v>12.291600000000001</v>
      </c>
      <c r="ABE20" s="17">
        <v>14.65</v>
      </c>
      <c r="ABF20" s="17">
        <v>12.985900000000001</v>
      </c>
      <c r="ABG20" s="17">
        <v>12.909000000000001</v>
      </c>
      <c r="ABH20" s="17">
        <v>12.1029</v>
      </c>
      <c r="ABI20" s="17">
        <v>11.627599999999999</v>
      </c>
      <c r="ABJ20" s="17">
        <v>12.276400000000001</v>
      </c>
      <c r="ABK20" s="17">
        <v>12.9779</v>
      </c>
      <c r="ABL20" s="17">
        <v>12.2613</v>
      </c>
      <c r="ABM20" s="17">
        <v>12.262600000000001</v>
      </c>
      <c r="ABN20" s="17">
        <v>9.5417000000000005</v>
      </c>
      <c r="ABO20" s="17">
        <v>9.5139999999999993</v>
      </c>
      <c r="ABP20" s="17">
        <v>15.033899999999999</v>
      </c>
      <c r="ABQ20" s="17">
        <v>14.7156</v>
      </c>
      <c r="ABR20" s="17">
        <v>11.9953</v>
      </c>
      <c r="ABS20" s="17">
        <v>12.639099999999999</v>
      </c>
      <c r="ABT20" s="17">
        <v>13.097799999999999</v>
      </c>
      <c r="ABU20" s="17">
        <v>9.8613999999999997</v>
      </c>
      <c r="ABV20" s="17">
        <v>9.9194999999999993</v>
      </c>
      <c r="ABW20" s="17">
        <v>9.9981000000000009</v>
      </c>
      <c r="ABX20" s="17">
        <v>13.2372</v>
      </c>
      <c r="ABY20" s="17">
        <v>13.365399999999999</v>
      </c>
      <c r="ABZ20" s="17">
        <v>13.4697</v>
      </c>
      <c r="ACA20" s="17">
        <v>13.555400000000001</v>
      </c>
      <c r="ACB20" s="17">
        <v>18.895800000000001</v>
      </c>
      <c r="ACC20" s="17">
        <v>19.317499999999999</v>
      </c>
      <c r="ACD20" s="17">
        <v>19.8352</v>
      </c>
      <c r="ACE20" s="17">
        <v>17.401499999999999</v>
      </c>
      <c r="ACF20" s="17">
        <v>17.846</v>
      </c>
      <c r="ACG20" s="17">
        <v>18.000399999999999</v>
      </c>
      <c r="ACH20" s="17">
        <v>11.5884</v>
      </c>
      <c r="ACI20" s="17">
        <v>12.189500000000001</v>
      </c>
      <c r="ACJ20" s="17">
        <v>12.5832</v>
      </c>
      <c r="ACK20" s="17">
        <v>13.065099999999999</v>
      </c>
      <c r="ACL20" s="17">
        <v>12.1401</v>
      </c>
      <c r="ACM20" s="17">
        <v>12.6587</v>
      </c>
      <c r="ACN20" s="17">
        <v>13.266999999999999</v>
      </c>
      <c r="ACO20" s="17">
        <v>13.8796</v>
      </c>
      <c r="ACP20" s="17">
        <v>14.0122</v>
      </c>
      <c r="ACQ20" s="17">
        <v>14.797000000000001</v>
      </c>
      <c r="ACR20" s="17">
        <v>15.539</v>
      </c>
      <c r="ACS20" s="17">
        <v>16.6341</v>
      </c>
      <c r="ACT20" s="17">
        <v>17.513000000000002</v>
      </c>
      <c r="ACU20" s="17">
        <v>19.311</v>
      </c>
      <c r="ACV20" s="17">
        <v>17.775300000000001</v>
      </c>
      <c r="ACW20" s="17">
        <v>12.081</v>
      </c>
      <c r="ACX20" s="17">
        <v>17.998699999999999</v>
      </c>
      <c r="ACY20" s="17">
        <v>16.343699999999998</v>
      </c>
      <c r="ACZ20" s="17">
        <v>15.097099999999999</v>
      </c>
      <c r="ADA20" s="17">
        <v>14.999000000000001</v>
      </c>
      <c r="ADB20" s="17">
        <v>14.989800000000001</v>
      </c>
      <c r="ADC20" s="17">
        <v>14.506</v>
      </c>
      <c r="ADD20" s="17">
        <v>14.2517</v>
      </c>
      <c r="ADE20" s="17">
        <v>11.793699999999999</v>
      </c>
      <c r="ADF20" s="17">
        <v>11.460599999999999</v>
      </c>
      <c r="ADG20" s="17">
        <v>12.9876</v>
      </c>
      <c r="ADH20" s="17">
        <v>11.8896</v>
      </c>
      <c r="ADI20" s="17">
        <v>10.3567</v>
      </c>
      <c r="ADJ20" s="17">
        <v>10.243499999999999</v>
      </c>
      <c r="ADK20" s="17">
        <v>11.265599999999999</v>
      </c>
      <c r="ADL20" s="17">
        <v>11.733499999999999</v>
      </c>
      <c r="ADM20" s="17">
        <v>12.0418</v>
      </c>
      <c r="ADN20" s="17">
        <v>12.0167</v>
      </c>
      <c r="ADO20" s="17">
        <v>13.285299999999999</v>
      </c>
      <c r="ADP20" s="17">
        <v>13.3164</v>
      </c>
      <c r="ADQ20" s="17">
        <v>13.9872</v>
      </c>
      <c r="ADR20" s="17">
        <v>14.118399999999999</v>
      </c>
      <c r="ADS20" s="17">
        <v>13.342499999999999</v>
      </c>
      <c r="ADT20" s="17">
        <v>12.047800000000001</v>
      </c>
      <c r="ADU20" s="17">
        <v>11.810700000000001</v>
      </c>
      <c r="ADV20" s="17">
        <v>10.608000000000001</v>
      </c>
      <c r="ADW20" s="17">
        <v>10.3241</v>
      </c>
      <c r="ADX20" s="17">
        <v>10</v>
      </c>
      <c r="ADY20" s="17">
        <v>9.9901999999999997</v>
      </c>
      <c r="ADZ20" s="17">
        <v>20.569400000000002</v>
      </c>
      <c r="AEA20" s="17">
        <v>10.4925</v>
      </c>
      <c r="AEB20" s="17">
        <v>8.8788999999999998</v>
      </c>
      <c r="AEC20" s="17">
        <v>20.3264</v>
      </c>
      <c r="AED20" s="17">
        <v>21.413599999999999</v>
      </c>
      <c r="AEE20" s="17">
        <v>11.7989</v>
      </c>
      <c r="AEF20" s="17">
        <v>9.9753000000000007</v>
      </c>
      <c r="AEG20" s="17">
        <v>39.5047</v>
      </c>
      <c r="AEH20" s="17">
        <v>5.8939000000000004</v>
      </c>
      <c r="AEI20" s="17">
        <v>25.829599999999999</v>
      </c>
      <c r="AEJ20" s="17">
        <v>30.044799999999999</v>
      </c>
      <c r="AEK20" s="17">
        <v>30.464200000000002</v>
      </c>
      <c r="AEL20" s="17">
        <v>3.9729999999999999</v>
      </c>
      <c r="AEM20" s="17">
        <v>4.3853</v>
      </c>
      <c r="AEN20" s="17">
        <v>13.5067</v>
      </c>
      <c r="AEO20" s="17">
        <v>6.6184000000000003</v>
      </c>
      <c r="AEP20" s="17">
        <v>32.001199999999997</v>
      </c>
      <c r="AEQ20" s="17">
        <v>11.289</v>
      </c>
      <c r="AER20" s="17">
        <v>8.0733999999999995</v>
      </c>
      <c r="AES20" s="17">
        <v>12.1074</v>
      </c>
      <c r="AET20" s="17">
        <v>5.8343999999999996</v>
      </c>
      <c r="AEU20" s="17">
        <v>8.0130999999999997</v>
      </c>
      <c r="AEV20" s="17">
        <v>11.0145</v>
      </c>
      <c r="AEW20" s="17">
        <v>12.2173</v>
      </c>
      <c r="AEX20" s="17">
        <v>25.997499999999999</v>
      </c>
      <c r="AEY20" s="17">
        <v>7.7855999999999996</v>
      </c>
      <c r="AEZ20" s="17">
        <v>26.917200000000001</v>
      </c>
      <c r="AFA20" s="17">
        <v>3.4163999999999999</v>
      </c>
      <c r="AFB20" s="17">
        <v>27.9617</v>
      </c>
      <c r="AFC20" s="17">
        <v>26.0349</v>
      </c>
      <c r="AFD20" s="17">
        <v>11.7613</v>
      </c>
      <c r="AFE20" s="17">
        <v>3.9643000000000002</v>
      </c>
      <c r="AFF20" s="17">
        <v>32.035499999999999</v>
      </c>
      <c r="AFG20" s="17">
        <v>9.1646999999999998</v>
      </c>
      <c r="AFH20" s="17">
        <v>4.8329000000000004</v>
      </c>
      <c r="AFI20" s="17">
        <v>20.864100000000001</v>
      </c>
      <c r="AFJ20" s="17">
        <v>20.642700000000001</v>
      </c>
      <c r="AFK20" s="17">
        <v>21.0854</v>
      </c>
      <c r="AFL20" s="17">
        <v>21.0838</v>
      </c>
      <c r="AFM20" s="17">
        <v>20.9711</v>
      </c>
      <c r="AFN20" s="17">
        <v>21.042999999999999</v>
      </c>
      <c r="AFO20" s="17">
        <v>20.8432</v>
      </c>
      <c r="AFP20" s="17">
        <v>20.992799999999999</v>
      </c>
      <c r="AFQ20" s="17">
        <v>21.819600000000001</v>
      </c>
      <c r="AFR20" s="17">
        <v>21.808800000000002</v>
      </c>
      <c r="AFS20" s="17">
        <v>22.003399999999999</v>
      </c>
      <c r="AFT20" s="17">
        <v>22</v>
      </c>
      <c r="AFU20" s="17">
        <v>22.0992</v>
      </c>
      <c r="AFV20" s="17">
        <v>22.119599999999998</v>
      </c>
      <c r="AFW20" s="17">
        <v>19.9057</v>
      </c>
      <c r="AFX20" s="17">
        <v>19.8811</v>
      </c>
      <c r="AFY20" s="17">
        <v>19.934799999999999</v>
      </c>
      <c r="AFZ20" s="17">
        <v>19.877500000000001</v>
      </c>
      <c r="AGA20" s="17">
        <v>19.956700000000001</v>
      </c>
      <c r="AGB20" s="17">
        <v>20</v>
      </c>
      <c r="AGC20" s="17">
        <v>21.9968</v>
      </c>
      <c r="AGD20" s="17">
        <v>21.992799999999999</v>
      </c>
      <c r="AGE20" s="17">
        <v>22</v>
      </c>
      <c r="AGF20" s="17">
        <v>21.986599999999999</v>
      </c>
      <c r="AGG20" s="17">
        <v>22.148199999999999</v>
      </c>
      <c r="AGH20" s="17">
        <v>22.082599999999999</v>
      </c>
      <c r="AGI20" s="17">
        <v>15.994</v>
      </c>
      <c r="AGJ20" s="17">
        <v>15.9589</v>
      </c>
      <c r="AGK20" s="17">
        <v>15.614000000000001</v>
      </c>
      <c r="AGL20" s="17">
        <v>15.4336</v>
      </c>
      <c r="AGM20" s="17">
        <v>15.5725</v>
      </c>
      <c r="AGN20" s="17">
        <v>15.561199999999999</v>
      </c>
      <c r="AGO20" s="17">
        <v>13.040900000000001</v>
      </c>
      <c r="AGP20" s="17">
        <v>12.837400000000001</v>
      </c>
      <c r="AGQ20" s="17">
        <v>12.2235</v>
      </c>
      <c r="AGR20" s="17">
        <v>12.135899999999999</v>
      </c>
      <c r="AGS20" s="17">
        <v>19.441700000000001</v>
      </c>
      <c r="AGT20" s="17">
        <v>19.081199999999999</v>
      </c>
      <c r="AGU20" s="17">
        <v>18.704799999999999</v>
      </c>
      <c r="AGV20" s="17">
        <v>18.497399999999999</v>
      </c>
      <c r="AGW20" s="17">
        <v>18.165199999999999</v>
      </c>
      <c r="AGX20" s="17">
        <v>18.0443</v>
      </c>
      <c r="AGY20" s="17">
        <v>15.2004</v>
      </c>
      <c r="AGZ20" s="17">
        <v>15.0771</v>
      </c>
      <c r="AHA20" s="17">
        <v>14.8477</v>
      </c>
      <c r="AHB20" s="17">
        <v>14.6157</v>
      </c>
      <c r="AHC20" s="17">
        <v>14.7637</v>
      </c>
      <c r="AHD20" s="17">
        <v>14.409000000000001</v>
      </c>
      <c r="AHE20" s="17">
        <v>14.264900000000001</v>
      </c>
      <c r="AHF20" s="17">
        <v>14.155900000000001</v>
      </c>
      <c r="AHG20" s="17">
        <v>14.120200000000001</v>
      </c>
      <c r="AHH20" s="17">
        <v>14.080299999999999</v>
      </c>
      <c r="AHI20" s="17">
        <v>14.0129</v>
      </c>
      <c r="AHJ20" s="17">
        <v>14</v>
      </c>
      <c r="AHK20" s="17">
        <v>8.7518999999999991</v>
      </c>
      <c r="AHL20" s="17">
        <v>8.4306999999999999</v>
      </c>
      <c r="AHM20" s="17">
        <v>13.442399999999999</v>
      </c>
      <c r="AHN20" s="17">
        <v>19.019500000000001</v>
      </c>
      <c r="AHO20" s="17">
        <v>13.471399999999999</v>
      </c>
      <c r="AHP20" s="17">
        <v>13.633699999999999</v>
      </c>
      <c r="AHQ20" s="17">
        <v>23.408000000000001</v>
      </c>
      <c r="AHR20" s="17">
        <v>10.720800000000001</v>
      </c>
      <c r="AHS20" s="17">
        <v>11.728899999999999</v>
      </c>
      <c r="AHT20" s="17">
        <v>15.0131</v>
      </c>
      <c r="AHU20" s="17">
        <v>18.979500000000002</v>
      </c>
      <c r="AHV20" s="17">
        <v>21.994800000000001</v>
      </c>
      <c r="AHW20" s="17">
        <v>5.6563999999999997</v>
      </c>
      <c r="AHX20" s="17">
        <v>6.6692</v>
      </c>
      <c r="AHY20" s="17">
        <v>3.9891999999999999</v>
      </c>
      <c r="AHZ20" s="17">
        <v>16.929200000000002</v>
      </c>
      <c r="AIA20" s="17">
        <v>33.779000000000003</v>
      </c>
      <c r="AIB20" s="17">
        <v>26.888500000000001</v>
      </c>
      <c r="AIC20" s="17">
        <v>23.957799999999999</v>
      </c>
      <c r="AID20" s="17">
        <v>25.991800000000001</v>
      </c>
      <c r="AIE20" s="17">
        <v>31.747</v>
      </c>
      <c r="AIF20" s="17">
        <v>15.670199999999999</v>
      </c>
      <c r="AIG20" s="17">
        <v>20.048300000000001</v>
      </c>
      <c r="AIH20" s="17">
        <v>13.371700000000001</v>
      </c>
      <c r="AII20" s="17">
        <v>13.057</v>
      </c>
      <c r="AIJ20" s="17">
        <v>20.063099999999999</v>
      </c>
      <c r="AIK20" s="17">
        <v>15.999700000000001</v>
      </c>
      <c r="AIL20" s="17">
        <v>18.7026</v>
      </c>
      <c r="AIM20" s="17">
        <v>14.7188</v>
      </c>
      <c r="AIN20" s="17">
        <v>24.9192</v>
      </c>
      <c r="AIO20" s="17">
        <v>7.8753000000000002</v>
      </c>
      <c r="AIP20" s="17">
        <v>3.3767</v>
      </c>
      <c r="AIQ20" s="17">
        <v>3.9039999999999999</v>
      </c>
      <c r="AIR20" s="17">
        <v>8.6557999999999993</v>
      </c>
      <c r="AIS20" s="17">
        <v>8.5070999999999994</v>
      </c>
      <c r="AIT20" s="17">
        <v>27.9009</v>
      </c>
      <c r="AIU20" s="17">
        <v>31.7377</v>
      </c>
      <c r="AIV20" s="17">
        <v>12.283899999999999</v>
      </c>
      <c r="AIW20" s="17">
        <v>12.4255</v>
      </c>
      <c r="AIX20" s="17">
        <v>18.7942</v>
      </c>
      <c r="AIY20" s="17">
        <v>32.058100000000003</v>
      </c>
      <c r="AIZ20" s="17">
        <v>4.2161999999999997</v>
      </c>
      <c r="AJA20" s="17">
        <v>5.0002000000000004</v>
      </c>
      <c r="AJB20" s="17">
        <v>32.001399999999997</v>
      </c>
      <c r="AJC20" s="17">
        <v>15.671200000000001</v>
      </c>
      <c r="AJD20" s="17">
        <v>23.857800000000001</v>
      </c>
      <c r="AJE20" s="17">
        <v>14.088900000000001</v>
      </c>
      <c r="AJF20" s="17">
        <v>4.2748999999999997</v>
      </c>
      <c r="AJG20" s="17">
        <v>8.0326000000000004</v>
      </c>
      <c r="AJH20" s="17">
        <v>18.002199999999998</v>
      </c>
      <c r="AJI20" s="17">
        <v>17.267099999999999</v>
      </c>
      <c r="AJJ20" s="17">
        <v>6.3672000000000004</v>
      </c>
      <c r="AJK20" s="17">
        <v>8.9364000000000008</v>
      </c>
      <c r="AJL20" s="17">
        <v>28.0031</v>
      </c>
      <c r="AJM20" s="17">
        <v>21.289000000000001</v>
      </c>
      <c r="AJN20" s="17">
        <v>40</v>
      </c>
      <c r="AJO20" s="17">
        <v>7.3735999999999997</v>
      </c>
      <c r="AJP20" s="17">
        <v>40.039000000000001</v>
      </c>
      <c r="AJQ20" s="17">
        <v>39.964300000000001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DA1295"/>
  <sheetViews>
    <sheetView topLeftCell="A937" zoomScale="85" zoomScaleNormal="85" workbookViewId="0">
      <selection activeCell="E950" sqref="E950"/>
    </sheetView>
  </sheetViews>
  <sheetFormatPr defaultColWidth="9.1796875" defaultRowHeight="14.5"/>
  <cols>
    <col min="1" max="1" width="16.1796875" bestFit="1" customWidth="1"/>
    <col min="2" max="2" width="8" bestFit="1" customWidth="1"/>
    <col min="3" max="3" width="9.26953125" bestFit="1" customWidth="1"/>
    <col min="4" max="4" width="6.453125" bestFit="1" customWidth="1"/>
    <col min="5" max="5" width="12.54296875" bestFit="1" customWidth="1"/>
    <col min="6" max="28" width="11.26953125" bestFit="1" customWidth="1"/>
  </cols>
  <sheetData>
    <row r="1" spans="1:105">
      <c r="A1" s="80" t="s">
        <v>88</v>
      </c>
      <c r="B1" s="80" t="s">
        <v>93</v>
      </c>
      <c r="C1" s="80" t="s">
        <v>94</v>
      </c>
      <c r="D1" s="80" t="s">
        <v>95</v>
      </c>
      <c r="E1" s="80" t="s">
        <v>77</v>
      </c>
      <c r="F1" s="81">
        <v>4.1666666666666664E-2</v>
      </c>
      <c r="G1" s="81">
        <v>8.3333333333333329E-2</v>
      </c>
      <c r="H1" s="81">
        <v>0.125</v>
      </c>
      <c r="I1" s="81">
        <v>0.16666666666666666</v>
      </c>
      <c r="J1" s="81">
        <v>0.20833333333333331</v>
      </c>
      <c r="K1" s="81">
        <v>0.24999999999999997</v>
      </c>
      <c r="L1" s="81">
        <v>0.29166666666666663</v>
      </c>
      <c r="M1" s="81">
        <v>0.33333333333333331</v>
      </c>
      <c r="N1" s="81">
        <v>0.375</v>
      </c>
      <c r="O1" s="81">
        <v>0.41666666666666669</v>
      </c>
      <c r="P1" s="81">
        <v>0.45833333333333337</v>
      </c>
      <c r="Q1" s="81">
        <v>0.5</v>
      </c>
      <c r="R1" s="81">
        <v>0.54166666666666663</v>
      </c>
      <c r="S1" s="81">
        <v>0.58333333333333326</v>
      </c>
      <c r="T1" s="81">
        <v>0.62499999999999989</v>
      </c>
      <c r="U1" s="81">
        <v>0.66666666666666652</v>
      </c>
      <c r="V1" s="81">
        <v>0.70833333333333315</v>
      </c>
      <c r="W1" s="81">
        <v>0.74999999999999978</v>
      </c>
      <c r="X1" s="81">
        <v>0.79166666666666641</v>
      </c>
      <c r="Y1" s="81">
        <v>0.83333333333333304</v>
      </c>
      <c r="Z1" s="81">
        <v>0.87499999999999967</v>
      </c>
      <c r="AA1" s="81">
        <v>0.9166666666666663</v>
      </c>
      <c r="AB1" s="81">
        <v>0.95833333333333293</v>
      </c>
      <c r="AC1" s="74"/>
      <c r="AD1" s="74"/>
      <c r="AE1" s="74"/>
      <c r="AF1" s="74"/>
      <c r="AG1" s="74"/>
    </row>
    <row r="2" spans="1:105">
      <c r="A2" t="s">
        <v>111</v>
      </c>
      <c r="B2" s="21">
        <f>Fornecida!$C$1</f>
        <v>3.38</v>
      </c>
      <c r="C2" s="79">
        <v>29.4754</v>
      </c>
      <c r="D2">
        <v>20</v>
      </c>
      <c r="E2" s="75">
        <f>(('Node actual demand d=1.0'!B2*(365/2)))*9.8*($C2+$D2-$B2)/3600</f>
        <v>5.7251127013888894</v>
      </c>
      <c r="F2" s="75">
        <f>(('Node actual demand d=1.0'!C2*(365/2)))*9.8*($C2+$D2-$B2)/3600</f>
        <v>4.5800901611111113</v>
      </c>
      <c r="G2" s="75">
        <f>(('Node actual demand d=1.0'!D2*(365/2)))*9.8*($C2+$D2-$B2)/3600</f>
        <v>3.2060631127777777</v>
      </c>
      <c r="H2" s="75">
        <f>(('Node actual demand d=1.0'!E2*(365/2)))*9.8*($C2+$D2-$B2)/3600</f>
        <v>3.4350676208333333</v>
      </c>
      <c r="I2" s="75">
        <f>(('Node actual demand d=1.0'!F2*(365/2)))*9.8*($C2+$D2-$B2)/3600</f>
        <v>3.2060631127777777</v>
      </c>
      <c r="J2" s="75">
        <f>(('Node actual demand d=1.0'!G2*(365/2)))*9.8*($C2+$D2-$B2)/3600</f>
        <v>4.8090946691666661</v>
      </c>
      <c r="K2" s="75">
        <f>(('Node actual demand d=1.0'!H2*(365/2)))*9.8*($C2+$D2-$B2)/3600</f>
        <v>7.7861532738888881</v>
      </c>
      <c r="L2" s="75">
        <f>(('Node actual demand d=1.0'!I2*(365/2)))*9.8*($C2+$D2-$B2)/3600</f>
        <v>12.595247943055558</v>
      </c>
      <c r="M2" s="75">
        <f>(('Node actual demand d=1.0'!J2*(365/2)))*9.8*($C2+$D2-$B2)/3600</f>
        <v>15.343302039722223</v>
      </c>
      <c r="N2" s="75">
        <f>(('Node actual demand d=1.0'!K2*(365/2)))*9.8*($C2+$D2-$B2)/3600</f>
        <v>16.259320071944444</v>
      </c>
      <c r="O2" s="75">
        <f>(('Node actual demand d=1.0'!L2*(365/2)))*9.8*($C2+$D2-$B2)/3600</f>
        <v>18.549365152500002</v>
      </c>
      <c r="P2" s="75">
        <f>(('Node actual demand d=1.0'!M2*(365/2)))*9.8*($C2+$D2-$B2)/3600</f>
        <v>18.778369660555555</v>
      </c>
      <c r="Q2" s="75">
        <f>(('Node actual demand d=1.0'!N2*(365/2)))*9.8*($C2+$D2-$B2)/3600</f>
        <v>19.694387692777774</v>
      </c>
      <c r="R2" s="75">
        <f>(('Node actual demand d=1.0'!O2*(365/2)))*9.8*($C2+$D2-$B2)/3600</f>
        <v>21.297419249166669</v>
      </c>
      <c r="S2" s="75">
        <f>(('Node actual demand d=1.0'!P2*(365/2)))*9.8*($C2+$D2-$B2)/3600</f>
        <v>20.15239670888889</v>
      </c>
      <c r="T2" s="75">
        <f>(('Node actual demand d=1.0'!Q2*(365/2)))*9.8*($C2+$D2-$B2)/3600</f>
        <v>19.236378676666664</v>
      </c>
      <c r="U2" s="75">
        <f>(('Node actual demand d=1.0'!R2*(365/2)))*9.8*($C2+$D2-$B2)/3600</f>
        <v>17.862351628333332</v>
      </c>
      <c r="V2" s="75">
        <f>(('Node actual demand d=1.0'!S2*(365/2)))*9.8*($C2+$D2-$B2)/3600</f>
        <v>16.946333596111113</v>
      </c>
      <c r="W2" s="75">
        <f>(('Node actual demand d=1.0'!T2*(365/2)))*9.8*($C2+$D2-$B2)/3600</f>
        <v>13.51126597527778</v>
      </c>
      <c r="X2" s="75">
        <f>(('Node actual demand d=1.0'!U2*(365/2)))*9.8*($C2+$D2-$B2)/3600</f>
        <v>9.3891848302777774</v>
      </c>
      <c r="Y2" s="75">
        <f>(('Node actual demand d=1.0'!V2*(365/2)))*9.8*($C2+$D2-$B2)/3600</f>
        <v>7.7861532738888881</v>
      </c>
      <c r="Z2" s="75">
        <f>(('Node actual demand d=1.0'!W2*(365/2)))*9.8*($C2+$D2-$B2)/3600</f>
        <v>8.0151577819444455</v>
      </c>
      <c r="AA2" s="75">
        <f>(('Node actual demand d=1.0'!X2*(365/2)))*9.8*($C2+$D2-$B2)/3600</f>
        <v>6.6411307336111109</v>
      </c>
      <c r="AB2" s="75">
        <f>(('Node actual demand d=1.0'!Y2*(365/2)))*9.8*($C2+$D2-$B2)/3600</f>
        <v>5.4961081933333329</v>
      </c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</row>
    <row r="3" spans="1:105">
      <c r="A3" t="s">
        <v>112</v>
      </c>
      <c r="B3" s="21">
        <f>Fornecida!$C$1</f>
        <v>3.38</v>
      </c>
      <c r="C3" s="79">
        <v>4.0270000000000001</v>
      </c>
      <c r="D3">
        <v>20</v>
      </c>
      <c r="E3" s="75">
        <f>(('Node actual demand d=1.0'!B3*(365/2)))*9.8*($C3+$D3-$B3)/3600</f>
        <v>1.3334807597222225</v>
      </c>
      <c r="F3" s="75">
        <f>(('Node actual demand d=1.0'!C3*(365/2)))*9.8*($C3+$D3-$B3)/3600</f>
        <v>1.2309053166666668</v>
      </c>
      <c r="G3" s="75">
        <f>(('Node actual demand d=1.0'!D3*(365/2)))*9.8*($C3+$D3-$B3)/3600</f>
        <v>1.4360562027777779</v>
      </c>
      <c r="H3" s="75">
        <f>(('Node actual demand d=1.0'!E3*(365/2)))*9.8*($C3+$D3-$B3)/3600</f>
        <v>1.4360562027777779</v>
      </c>
      <c r="I3" s="75">
        <f>(('Node actual demand d=1.0'!F3*(365/2)))*9.8*($C3+$D3-$B3)/3600</f>
        <v>11.693600508333333</v>
      </c>
      <c r="J3" s="75">
        <f>(('Node actual demand d=1.0'!G3*(365/2)))*9.8*($C3+$D3-$B3)/3600</f>
        <v>11.796175951388891</v>
      </c>
      <c r="K3" s="75">
        <f>(('Node actual demand d=1.0'!H3*(365/2)))*9.8*($C3+$D3-$B3)/3600</f>
        <v>6.1545265833333351</v>
      </c>
      <c r="L3" s="75">
        <f>(('Node actual demand d=1.0'!I3*(365/2)))*9.8*($C3+$D3-$B3)/3600</f>
        <v>7.795733672222223</v>
      </c>
      <c r="M3" s="75">
        <f>(('Node actual demand d=1.0'!J3*(365/2)))*9.8*($C3+$D3-$B3)/3600</f>
        <v>6.1545265833333351</v>
      </c>
      <c r="N3" s="75">
        <f>(('Node actual demand d=1.0'!K3*(365/2)))*9.8*($C3+$D3-$B3)/3600</f>
        <v>9.1292144319444475</v>
      </c>
      <c r="O3" s="75">
        <f>(('Node actual demand d=1.0'!L3*(365/2)))*9.8*($C3+$D3-$B3)/3600</f>
        <v>10.360119748611112</v>
      </c>
      <c r="P3" s="75">
        <f>(('Node actual demand d=1.0'!M3*(365/2)))*9.8*($C3+$D3-$B3)/3600</f>
        <v>8.2060354444444457</v>
      </c>
      <c r="Q3" s="75">
        <f>(('Node actual demand d=1.0'!N3*(365/2)))*9.8*($C3+$D3-$B3)/3600</f>
        <v>5.2313475958333342</v>
      </c>
      <c r="R3" s="75">
        <f>(('Node actual demand d=1.0'!O3*(365/2)))*9.8*($C3+$D3-$B3)/3600</f>
        <v>6.564828355555556</v>
      </c>
      <c r="S3" s="75">
        <f>(('Node actual demand d=1.0'!P3*(365/2)))*9.8*($C3+$D3-$B3)/3600</f>
        <v>7.795733672222223</v>
      </c>
      <c r="T3" s="75">
        <f>(('Node actual demand d=1.0'!Q3*(365/2)))*9.8*($C3+$D3-$B3)/3600</f>
        <v>10.052393419444446</v>
      </c>
      <c r="U3" s="75">
        <f>(('Node actual demand d=1.0'!R3*(365/2)))*9.8*($C3+$D3-$B3)/3600</f>
        <v>10.770421520833336</v>
      </c>
      <c r="V3" s="75">
        <f>(('Node actual demand d=1.0'!S3*(365/2)))*9.8*($C3+$D3-$B3)/3600</f>
        <v>8.6163372166666665</v>
      </c>
      <c r="W3" s="75">
        <f>(('Node actual demand d=1.0'!T3*(365/2)))*9.8*($C3+$D3-$B3)/3600</f>
        <v>6.6674037986111125</v>
      </c>
      <c r="X3" s="75">
        <f>(('Node actual demand d=1.0'!U3*(365/2)))*9.8*($C3+$D3-$B3)/3600</f>
        <v>1.1283298736111114</v>
      </c>
      <c r="Y3" s="75">
        <f>(('Node actual demand d=1.0'!V3*(365/2)))*9.8*($C3+$D3-$B3)/3600</f>
        <v>1.1283298736111114</v>
      </c>
      <c r="Z3" s="75">
        <f>(('Node actual demand d=1.0'!W3*(365/2)))*9.8*($C3+$D3-$B3)/3600</f>
        <v>1.0257544305555557</v>
      </c>
      <c r="AA3" s="75">
        <f>(('Node actual demand d=1.0'!X3*(365/2)))*9.8*($C3+$D3-$B3)/3600</f>
        <v>1.2309053166666668</v>
      </c>
      <c r="AB3" s="75">
        <f>(('Node actual demand d=1.0'!Y3*(365/2)))*9.8*($C3+$D3-$B3)/3600</f>
        <v>1.4360562027777779</v>
      </c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</row>
    <row r="4" spans="1:105">
      <c r="A4" t="s">
        <v>113</v>
      </c>
      <c r="B4" s="21">
        <f>Fornecida!$C$1</f>
        <v>3.38</v>
      </c>
      <c r="C4" s="79">
        <v>3.9996999999999998</v>
      </c>
      <c r="D4">
        <v>20</v>
      </c>
      <c r="E4" s="75">
        <f>(('Node actual demand d=1.0'!B4*(365/2)))*9.8*($C4+$D4-$B4)/3600</f>
        <v>0</v>
      </c>
      <c r="F4" s="75">
        <f>(('Node actual demand d=1.0'!C4*(365/2)))*9.8*($C4+$D4-$B4)/3600</f>
        <v>0</v>
      </c>
      <c r="G4" s="75">
        <f>(('Node actual demand d=1.0'!D4*(365/2)))*9.8*($C4+$D4-$B4)/3600</f>
        <v>0</v>
      </c>
      <c r="H4" s="75">
        <f>(('Node actual demand d=1.0'!E4*(365/2)))*9.8*($C4+$D4-$B4)/3600</f>
        <v>0</v>
      </c>
      <c r="I4" s="75">
        <f>(('Node actual demand d=1.0'!F4*(365/2)))*9.8*($C4+$D4-$B4)/3600</f>
        <v>0</v>
      </c>
      <c r="J4" s="75">
        <f>(('Node actual demand d=1.0'!G4*(365/2)))*9.8*($C4+$D4-$B4)/3600</f>
        <v>0</v>
      </c>
      <c r="K4" s="75">
        <f>(('Node actual demand d=1.0'!H4*(365/2)))*9.8*($C4+$D4-$B4)/3600</f>
        <v>0</v>
      </c>
      <c r="L4" s="75">
        <f>(('Node actual demand d=1.0'!I4*(365/2)))*9.8*($C4+$D4-$B4)/3600</f>
        <v>0</v>
      </c>
      <c r="M4" s="75">
        <f>(('Node actual demand d=1.0'!J4*(365/2)))*9.8*($C4+$D4-$B4)/3600</f>
        <v>0</v>
      </c>
      <c r="N4" s="75">
        <f>(('Node actual demand d=1.0'!K4*(365/2)))*9.8*($C4+$D4-$B4)/3600</f>
        <v>0</v>
      </c>
      <c r="O4" s="75">
        <f>(('Node actual demand d=1.0'!L4*(365/2)))*9.8*($C4+$D4-$B4)/3600</f>
        <v>0</v>
      </c>
      <c r="P4" s="75">
        <f>(('Node actual demand d=1.0'!M4*(365/2)))*9.8*($C4+$D4-$B4)/3600</f>
        <v>0</v>
      </c>
      <c r="Q4" s="75">
        <f>(('Node actual demand d=1.0'!N4*(365/2)))*9.8*($C4+$D4-$B4)/3600</f>
        <v>0</v>
      </c>
      <c r="R4" s="75">
        <f>(('Node actual demand d=1.0'!O4*(365/2)))*9.8*($C4+$D4-$B4)/3600</f>
        <v>0</v>
      </c>
      <c r="S4" s="75">
        <f>(('Node actual demand d=1.0'!P4*(365/2)))*9.8*($C4+$D4-$B4)/3600</f>
        <v>0</v>
      </c>
      <c r="T4" s="75">
        <f>(('Node actual demand d=1.0'!Q4*(365/2)))*9.8*($C4+$D4-$B4)/3600</f>
        <v>0</v>
      </c>
      <c r="U4" s="75">
        <f>(('Node actual demand d=1.0'!R4*(365/2)))*9.8*($C4+$D4-$B4)/3600</f>
        <v>0</v>
      </c>
      <c r="V4" s="75">
        <f>(('Node actual demand d=1.0'!S4*(365/2)))*9.8*($C4+$D4-$B4)/3600</f>
        <v>0</v>
      </c>
      <c r="W4" s="75">
        <f>(('Node actual demand d=1.0'!T4*(365/2)))*9.8*($C4+$D4-$B4)/3600</f>
        <v>0</v>
      </c>
      <c r="X4" s="75">
        <f>(('Node actual demand d=1.0'!U4*(365/2)))*9.8*($C4+$D4-$B4)/3600</f>
        <v>0</v>
      </c>
      <c r="Y4" s="75">
        <f>(('Node actual demand d=1.0'!V4*(365/2)))*9.8*($C4+$D4-$B4)/3600</f>
        <v>0</v>
      </c>
      <c r="Z4" s="75">
        <f>(('Node actual demand d=1.0'!W4*(365/2)))*9.8*($C4+$D4-$B4)/3600</f>
        <v>0</v>
      </c>
      <c r="AA4" s="75">
        <f>(('Node actual demand d=1.0'!X4*(365/2)))*9.8*($C4+$D4-$B4)/3600</f>
        <v>0</v>
      </c>
      <c r="AB4" s="75">
        <f>(('Node actual demand d=1.0'!Y4*(365/2)))*9.8*($C4+$D4-$B4)/3600</f>
        <v>0</v>
      </c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55"/>
      <c r="AR4" s="55"/>
      <c r="AS4" s="55"/>
      <c r="AT4" s="55"/>
      <c r="AU4" s="55"/>
      <c r="AV4" s="55"/>
      <c r="AW4" s="55"/>
      <c r="AX4" s="55"/>
      <c r="AY4" s="55"/>
      <c r="AZ4" s="55"/>
      <c r="BA4" s="55"/>
      <c r="BB4" s="55"/>
      <c r="BC4" s="55"/>
      <c r="BD4" s="55"/>
      <c r="BE4" s="55"/>
      <c r="BF4" s="55"/>
      <c r="BG4" s="55"/>
      <c r="BH4" s="55"/>
      <c r="BI4" s="55"/>
      <c r="BJ4" s="55"/>
      <c r="BK4" s="55"/>
      <c r="BL4" s="55"/>
      <c r="BM4" s="55"/>
      <c r="BN4" s="55"/>
      <c r="BO4" s="55"/>
      <c r="BP4" s="55"/>
      <c r="BQ4" s="55"/>
      <c r="BR4" s="55"/>
      <c r="BS4" s="55"/>
      <c r="BT4" s="55"/>
      <c r="BU4" s="55"/>
      <c r="BV4" s="55"/>
      <c r="BW4" s="55"/>
      <c r="BX4" s="55"/>
      <c r="BY4" s="55"/>
      <c r="BZ4" s="55"/>
      <c r="CA4" s="55"/>
      <c r="CB4" s="55"/>
      <c r="CC4" s="55"/>
      <c r="CD4" s="55"/>
      <c r="CE4" s="55"/>
      <c r="CF4" s="55"/>
      <c r="CG4" s="55"/>
      <c r="CH4" s="55"/>
      <c r="CI4" s="55"/>
      <c r="CJ4" s="55"/>
      <c r="CK4" s="55"/>
      <c r="CL4" s="55"/>
      <c r="CM4" s="55"/>
      <c r="CN4" s="55"/>
      <c r="CO4" s="55"/>
      <c r="CP4" s="55"/>
      <c r="CQ4" s="55"/>
      <c r="CR4" s="55"/>
      <c r="CS4" s="55"/>
      <c r="CT4" s="55"/>
      <c r="CU4" s="55"/>
      <c r="CV4" s="55"/>
    </row>
    <row r="5" spans="1:105">
      <c r="A5" t="s">
        <v>114</v>
      </c>
      <c r="B5" s="21">
        <f>Fornecida!$C$1</f>
        <v>3.38</v>
      </c>
      <c r="C5" s="79">
        <v>28.638500000000001</v>
      </c>
      <c r="D5">
        <v>20</v>
      </c>
      <c r="E5" s="75">
        <f>(('Node actual demand d=1.0'!B5*(365/2)))*9.8*($C5+$D5-$B5)/3600</f>
        <v>22.259827493750002</v>
      </c>
      <c r="F5" s="75">
        <f>(('Node actual demand d=1.0'!C5*(365/2)))*9.8*($C5+$D5-$B5)/3600</f>
        <v>17.313199161805557</v>
      </c>
      <c r="G5" s="75">
        <f>(('Node actual demand d=1.0'!D5*(365/2)))*9.8*($C5+$D5-$B5)/3600</f>
        <v>16.188965450000001</v>
      </c>
      <c r="H5" s="75">
        <f>(('Node actual demand d=1.0'!E5*(365/2)))*9.8*($C5+$D5-$B5)/3600</f>
        <v>17.313199161805557</v>
      </c>
      <c r="I5" s="75">
        <f>(('Node actual demand d=1.0'!F5*(365/2)))*9.8*($C5+$D5-$B5)/3600</f>
        <v>15.964118707638889</v>
      </c>
      <c r="J5" s="75">
        <f>(('Node actual demand d=1.0'!G5*(365/2)))*9.8*($C5+$D5-$B5)/3600</f>
        <v>21.810134009027781</v>
      </c>
      <c r="K5" s="75">
        <f>(('Node actual demand d=1.0'!H5*(365/2)))*9.8*($C5+$D5-$B5)/3600</f>
        <v>47.892356122916667</v>
      </c>
      <c r="L5" s="75">
        <f>(('Node actual demand d=1.0'!I5*(365/2)))*9.8*($C5+$D5-$B5)/3600</f>
        <v>90.838083913888894</v>
      </c>
      <c r="M5" s="75">
        <f>(('Node actual demand d=1.0'!J5*(365/2)))*9.8*($C5+$D5-$B5)/3600</f>
        <v>118.71907996666665</v>
      </c>
      <c r="N5" s="75">
        <f>(('Node actual demand d=1.0'!K5*(365/2)))*9.8*($C5+$D5-$B5)/3600</f>
        <v>102.75496125902778</v>
      </c>
      <c r="O5" s="75">
        <f>(('Node actual demand d=1.0'!L5*(365/2)))*9.8*($C5+$D5-$B5)/3600</f>
        <v>78.471513084027777</v>
      </c>
      <c r="P5" s="75">
        <f>(('Node actual demand d=1.0'!M5*(365/2)))*9.8*($C5+$D5-$B5)/3600</f>
        <v>64.980708542361128</v>
      </c>
      <c r="Q5" s="75">
        <f>(('Node actual demand d=1.0'!N5*(365/2)))*9.8*($C5+$D5-$B5)/3600</f>
        <v>56.886225817361101</v>
      </c>
      <c r="R5" s="75">
        <f>(('Node actual demand d=1.0'!O5*(365/2)))*9.8*($C5+$D5-$B5)/3600</f>
        <v>67.678869450694435</v>
      </c>
      <c r="S5" s="75">
        <f>(('Node actual demand d=1.0'!P5*(365/2)))*9.8*($C5+$D5-$B5)/3600</f>
        <v>72.400651040277793</v>
      </c>
      <c r="T5" s="75">
        <f>(('Node actual demand d=1.0'!Q5*(365/2)))*9.8*($C5+$D5-$B5)/3600</f>
        <v>74.873965206250006</v>
      </c>
      <c r="U5" s="75">
        <f>(('Node actual demand d=1.0'!R5*(365/2)))*9.8*($C5+$D5-$B5)/3600</f>
        <v>95.784712245833333</v>
      </c>
      <c r="V5" s="75">
        <f>(('Node actual demand d=1.0'!S5*(365/2)))*9.8*($C5+$D5-$B5)/3600</f>
        <v>128.83718337291668</v>
      </c>
      <c r="W5" s="75">
        <f>(('Node actual demand d=1.0'!T5*(365/2)))*9.8*($C5+$D5-$B5)/3600</f>
        <v>127.03840943402778</v>
      </c>
      <c r="X5" s="75">
        <f>(('Node actual demand d=1.0'!U5*(365/2)))*9.8*($C5+$D5-$B5)/3600</f>
        <v>76.8975858875</v>
      </c>
      <c r="Y5" s="75">
        <f>(('Node actual demand d=1.0'!V5*(365/2)))*9.8*($C5+$D5-$B5)/3600</f>
        <v>58.684999756250001</v>
      </c>
      <c r="Z5" s="75">
        <f>(('Node actual demand d=1.0'!W5*(365/2)))*9.8*($C5+$D5-$B5)/3600</f>
        <v>58.460153013888892</v>
      </c>
      <c r="AA5" s="75">
        <f>(('Node actual demand d=1.0'!X5*(365/2)))*9.8*($C5+$D5-$B5)/3600</f>
        <v>43.620268018055562</v>
      </c>
      <c r="AB5" s="75">
        <f>(('Node actual demand d=1.0'!Y5*(365/2)))*9.8*($C5+$D5-$B5)/3600</f>
        <v>27.880996052777782</v>
      </c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  <c r="BJ5" s="55"/>
      <c r="BK5" s="55"/>
      <c r="BL5" s="55"/>
      <c r="BM5" s="55"/>
      <c r="BN5" s="55"/>
      <c r="BO5" s="55"/>
      <c r="BP5" s="55"/>
      <c r="BQ5" s="55"/>
      <c r="BR5" s="55"/>
      <c r="BS5" s="55"/>
      <c r="BT5" s="55"/>
      <c r="BU5" s="55"/>
      <c r="BV5" s="55"/>
      <c r="BW5" s="55"/>
      <c r="BX5" s="55"/>
      <c r="BY5" s="55"/>
      <c r="BZ5" s="55"/>
      <c r="CA5" s="55"/>
      <c r="CB5" s="55"/>
      <c r="CC5" s="55"/>
      <c r="CD5" s="55"/>
      <c r="CE5" s="55"/>
      <c r="CF5" s="55"/>
      <c r="CG5" s="55"/>
      <c r="CH5" s="55"/>
      <c r="CI5" s="55"/>
      <c r="CJ5" s="55"/>
      <c r="CK5" s="55"/>
      <c r="CL5" s="55"/>
      <c r="CM5" s="55"/>
      <c r="CN5" s="55"/>
      <c r="CO5" s="55"/>
      <c r="CP5" s="55"/>
      <c r="CQ5" s="55"/>
      <c r="CR5" s="55"/>
      <c r="CS5" s="55"/>
      <c r="CT5" s="55"/>
      <c r="CU5" s="55"/>
      <c r="CV5" s="55"/>
    </row>
    <row r="6" spans="1:105">
      <c r="A6" t="s">
        <v>115</v>
      </c>
      <c r="B6" s="21">
        <f>Fornecida!$C$1</f>
        <v>3.38</v>
      </c>
      <c r="C6" s="79">
        <v>14.3721</v>
      </c>
      <c r="D6">
        <v>20</v>
      </c>
      <c r="E6" s="75">
        <f>(('Node actual demand d=1.0'!B6*(365/2)))*9.8*($C6+$D6-$B6)/3600</f>
        <v>124.87005488708334</v>
      </c>
      <c r="F6" s="75">
        <f>(('Node actual demand d=1.0'!C6*(365/2)))*9.8*($C6+$D6-$B6)/3600</f>
        <v>184.45662855083336</v>
      </c>
      <c r="G6" s="75">
        <f>(('Node actual demand d=1.0'!D6*(365/2)))*9.8*($C6+$D6-$B6)/3600</f>
        <v>140.57504329458339</v>
      </c>
      <c r="H6" s="75">
        <f>(('Node actual demand d=1.0'!E6*(365/2)))*9.8*($C6+$D6-$B6)/3600</f>
        <v>51.888049934583343</v>
      </c>
      <c r="I6" s="75">
        <f>(('Node actual demand d=1.0'!F6*(365/2)))*9.8*($C6+$D6-$B6)/3600</f>
        <v>142.11474804041671</v>
      </c>
      <c r="J6" s="75">
        <f>(('Node actual demand d=1.0'!G6*(365/2)))*9.8*($C6+$D6-$B6)/3600</f>
        <v>140.26710234541667</v>
      </c>
      <c r="K6" s="75">
        <f>(('Node actual demand d=1.0'!H6*(365/2)))*9.8*($C6+$D6-$B6)/3600</f>
        <v>37.722766272916679</v>
      </c>
      <c r="L6" s="75">
        <f>(('Node actual demand d=1.0'!I6*(365/2)))*9.8*($C6+$D6-$B6)/3600</f>
        <v>70.210536410000003</v>
      </c>
      <c r="M6" s="75">
        <f>(('Node actual demand d=1.0'!J6*(365/2)))*9.8*($C6+$D6-$B6)/3600</f>
        <v>190.46147705958336</v>
      </c>
      <c r="N6" s="75">
        <f>(('Node actual demand d=1.0'!K6*(365/2)))*9.8*($C6+$D6-$B6)/3600</f>
        <v>226.33659763750003</v>
      </c>
      <c r="O6" s="75">
        <f>(('Node actual demand d=1.0'!L6*(365/2)))*9.8*($C6+$D6-$B6)/3600</f>
        <v>105.31580461500002</v>
      </c>
      <c r="P6" s="75">
        <f>(('Node actual demand d=1.0'!M6*(365/2)))*9.8*($C6+$D6-$B6)/3600</f>
        <v>54.043636578750011</v>
      </c>
      <c r="Q6" s="75">
        <f>(('Node actual demand d=1.0'!N6*(365/2)))*9.8*($C6+$D6-$B6)/3600</f>
        <v>85.915524817500014</v>
      </c>
      <c r="R6" s="75">
        <f>(('Node actual demand d=1.0'!O6*(365/2)))*9.8*($C6+$D6-$B6)/3600</f>
        <v>96.231546614583351</v>
      </c>
      <c r="S6" s="75">
        <f>(('Node actual demand d=1.0'!P6*(365/2)))*9.8*($C6+$D6-$B6)/3600</f>
        <v>78.06303061375003</v>
      </c>
      <c r="T6" s="75">
        <f>(('Node actual demand d=1.0'!Q6*(365/2)))*9.8*($C6+$D6-$B6)/3600</f>
        <v>58.970691765416682</v>
      </c>
      <c r="U6" s="75">
        <f>(('Node actual demand d=1.0'!R6*(365/2)))*9.8*($C6+$D6-$B6)/3600</f>
        <v>51.272168036250015</v>
      </c>
      <c r="V6" s="75">
        <f>(('Node actual demand d=1.0'!S6*(365/2)))*9.8*($C6+$D6-$B6)/3600</f>
        <v>61.896130782500016</v>
      </c>
      <c r="W6" s="75">
        <f>(('Node actual demand d=1.0'!T6*(365/2)))*9.8*($C6+$D6-$B6)/3600</f>
        <v>54.967459426250009</v>
      </c>
      <c r="X6" s="75">
        <f>(('Node actual demand d=1.0'!U6*(365/2)))*9.8*($C6+$D6-$B6)/3600</f>
        <v>67.747008816666693</v>
      </c>
      <c r="Y6" s="75">
        <f>(('Node actual demand d=1.0'!V6*(365/2)))*9.8*($C6+$D6-$B6)/3600</f>
        <v>60.510396511250008</v>
      </c>
      <c r="Z6" s="75">
        <f>(('Node actual demand d=1.0'!W6*(365/2)))*9.8*($C6+$D6-$B6)/3600</f>
        <v>105.93168651333335</v>
      </c>
      <c r="AA6" s="75">
        <f>(('Node actual demand d=1.0'!X6*(365/2)))*9.8*($C6+$D6-$B6)/3600</f>
        <v>49.578492815833343</v>
      </c>
      <c r="AB6" s="75">
        <f>(('Node actual demand d=1.0'!Y6*(365/2)))*9.8*($C6+$D6-$B6)/3600</f>
        <v>4.3111732883333342</v>
      </c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  <c r="BE6" s="55"/>
      <c r="BF6" s="55"/>
      <c r="BG6" s="55"/>
      <c r="BH6" s="55"/>
      <c r="BI6" s="55"/>
      <c r="BJ6" s="55"/>
      <c r="BK6" s="55"/>
      <c r="BL6" s="55"/>
      <c r="BM6" s="55"/>
      <c r="BN6" s="55"/>
      <c r="BO6" s="55"/>
      <c r="BP6" s="55"/>
      <c r="BQ6" s="55"/>
      <c r="BR6" s="55"/>
      <c r="BS6" s="55"/>
      <c r="BT6" s="55"/>
      <c r="BU6" s="55"/>
      <c r="BV6" s="55"/>
      <c r="BW6" s="55"/>
      <c r="BX6" s="55"/>
      <c r="BY6" s="55"/>
      <c r="BZ6" s="55"/>
      <c r="CA6" s="55"/>
      <c r="CB6" s="55"/>
      <c r="CC6" s="55"/>
      <c r="CD6" s="55"/>
      <c r="CE6" s="55"/>
      <c r="CF6" s="55"/>
      <c r="CG6" s="55"/>
      <c r="CH6" s="55"/>
      <c r="CI6" s="55"/>
      <c r="CJ6" s="55"/>
      <c r="CK6" s="55"/>
      <c r="CL6" s="55"/>
      <c r="CM6" s="55"/>
      <c r="CN6" s="55"/>
      <c r="CO6" s="55"/>
      <c r="CP6" s="55"/>
      <c r="CQ6" s="55"/>
      <c r="CR6" s="55"/>
      <c r="CS6" s="55"/>
      <c r="CT6" s="55"/>
      <c r="CU6" s="55"/>
      <c r="CV6" s="55"/>
    </row>
    <row r="7" spans="1:105">
      <c r="A7" t="s">
        <v>116</v>
      </c>
      <c r="B7" s="21">
        <f>Fornecida!$C$1</f>
        <v>3.38</v>
      </c>
      <c r="C7" s="79">
        <v>12.1907</v>
      </c>
      <c r="D7">
        <v>20</v>
      </c>
      <c r="E7" s="75">
        <f>(('Node actual demand d=1.0'!B7*(365/2)))*9.8*($C7+$D7-$B7)/3600</f>
        <v>0</v>
      </c>
      <c r="F7" s="75">
        <f>(('Node actual demand d=1.0'!C7*(365/2)))*9.8*($C7+$D7-$B7)/3600</f>
        <v>0</v>
      </c>
      <c r="G7" s="75">
        <f>(('Node actual demand d=1.0'!D7*(365/2)))*9.8*($C7+$D7-$B7)/3600</f>
        <v>0.14313315819444444</v>
      </c>
      <c r="H7" s="75">
        <f>(('Node actual demand d=1.0'!E7*(365/2)))*9.8*($C7+$D7-$B7)/3600</f>
        <v>0.42939947458333338</v>
      </c>
      <c r="I7" s="75">
        <f>(('Node actual demand d=1.0'!F7*(365/2)))*9.8*($C7+$D7-$B7)/3600</f>
        <v>0</v>
      </c>
      <c r="J7" s="75">
        <f>(('Node actual demand d=1.0'!G7*(365/2)))*9.8*($C7+$D7-$B7)/3600</f>
        <v>1.2881984237500004</v>
      </c>
      <c r="K7" s="75">
        <f>(('Node actual demand d=1.0'!H7*(365/2)))*9.8*($C7+$D7-$B7)/3600</f>
        <v>2.0038642147222223</v>
      </c>
      <c r="L7" s="75">
        <f>(('Node actual demand d=1.0'!I7*(365/2)))*9.8*($C7+$D7-$B7)/3600</f>
        <v>2.1469973729166671</v>
      </c>
      <c r="M7" s="75">
        <f>(('Node actual demand d=1.0'!J7*(365/2)))*9.8*($C7+$D7-$B7)/3600</f>
        <v>3.5783289548611119</v>
      </c>
      <c r="N7" s="75">
        <f>(('Node actual demand d=1.0'!K7*(365/2)))*9.8*($C7+$D7-$B7)/3600</f>
        <v>4.1508615876388886</v>
      </c>
      <c r="O7" s="75">
        <f>(('Node actual demand d=1.0'!L7*(365/2)))*9.8*($C7+$D7-$B7)/3600</f>
        <v>4.1508615876388886</v>
      </c>
      <c r="P7" s="75">
        <f>(('Node actual demand d=1.0'!M7*(365/2)))*9.8*($C7+$D7-$B7)/3600</f>
        <v>4.5802610622222222</v>
      </c>
      <c r="Q7" s="75">
        <f>(('Node actual demand d=1.0'!N7*(365/2)))*9.8*($C7+$D7-$B7)/3600</f>
        <v>4.866527378611111</v>
      </c>
      <c r="R7" s="75">
        <f>(('Node actual demand d=1.0'!O7*(365/2)))*9.8*($C7+$D7-$B7)/3600</f>
        <v>4.866527378611111</v>
      </c>
      <c r="S7" s="75">
        <f>(('Node actual demand d=1.0'!P7*(365/2)))*9.8*($C7+$D7-$B7)/3600</f>
        <v>5.0096605368055558</v>
      </c>
      <c r="T7" s="75">
        <f>(('Node actual demand d=1.0'!Q7*(365/2)))*9.8*($C7+$D7-$B7)/3600</f>
        <v>4.5802610622222222</v>
      </c>
      <c r="U7" s="75">
        <f>(('Node actual demand d=1.0'!R7*(365/2)))*9.8*($C7+$D7-$B7)/3600</f>
        <v>3.8645952712500007</v>
      </c>
      <c r="V7" s="75">
        <f>(('Node actual demand d=1.0'!S7*(365/2)))*9.8*($C7+$D7-$B7)/3600</f>
        <v>2.0038642147222223</v>
      </c>
      <c r="W7" s="75">
        <f>(('Node actual demand d=1.0'!T7*(365/2)))*9.8*($C7+$D7-$B7)/3600</f>
        <v>2.4332636893055555</v>
      </c>
      <c r="X7" s="75">
        <f>(('Node actual demand d=1.0'!U7*(365/2)))*9.8*($C7+$D7-$B7)/3600</f>
        <v>1.2881984237500004</v>
      </c>
      <c r="Y7" s="75">
        <f>(('Node actual demand d=1.0'!V7*(365/2)))*9.8*($C7+$D7-$B7)/3600</f>
        <v>0.28626631638888889</v>
      </c>
      <c r="Z7" s="75">
        <f>(('Node actual demand d=1.0'!W7*(365/2)))*9.8*($C7+$D7-$B7)/3600</f>
        <v>0.14313315819444444</v>
      </c>
      <c r="AA7" s="75">
        <f>(('Node actual demand d=1.0'!X7*(365/2)))*9.8*($C7+$D7-$B7)/3600</f>
        <v>0.14313315819444444</v>
      </c>
      <c r="AB7" s="75">
        <f>(('Node actual demand d=1.0'!Y7*(365/2)))*9.8*($C7+$D7-$B7)/3600</f>
        <v>0</v>
      </c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  <c r="BE7" s="55"/>
      <c r="BF7" s="55"/>
      <c r="BG7" s="55"/>
      <c r="BH7" s="55"/>
      <c r="BI7" s="55"/>
      <c r="BJ7" s="55"/>
      <c r="BK7" s="55"/>
      <c r="BL7" s="55"/>
      <c r="BM7" s="55"/>
      <c r="BN7" s="55"/>
      <c r="BO7" s="55"/>
      <c r="BP7" s="55"/>
      <c r="BQ7" s="55"/>
      <c r="BR7" s="55"/>
      <c r="BS7" s="55"/>
      <c r="BT7" s="55"/>
      <c r="BU7" s="55"/>
      <c r="BV7" s="55"/>
      <c r="BW7" s="55"/>
      <c r="BX7" s="55"/>
      <c r="BY7" s="55"/>
      <c r="BZ7" s="55"/>
      <c r="CA7" s="55"/>
      <c r="CB7" s="55"/>
      <c r="CC7" s="55"/>
      <c r="CD7" s="55"/>
      <c r="CE7" s="55"/>
      <c r="CF7" s="55"/>
      <c r="CG7" s="55"/>
      <c r="CH7" s="55"/>
      <c r="CI7" s="55"/>
      <c r="CJ7" s="55"/>
      <c r="CK7" s="55"/>
      <c r="CL7" s="55"/>
      <c r="CM7" s="55"/>
      <c r="CN7" s="55"/>
      <c r="CO7" s="55"/>
      <c r="CP7" s="55"/>
      <c r="CQ7" s="55"/>
      <c r="CR7" s="55"/>
      <c r="CS7" s="55"/>
      <c r="CT7" s="55"/>
      <c r="CU7" s="55"/>
      <c r="CV7" s="55"/>
    </row>
    <row r="8" spans="1:105">
      <c r="A8" t="s">
        <v>117</v>
      </c>
      <c r="B8" s="21">
        <f>Fornecida!$C$1</f>
        <v>3.38</v>
      </c>
      <c r="C8" s="79">
        <v>13.3833</v>
      </c>
      <c r="D8">
        <v>20</v>
      </c>
      <c r="E8" s="75">
        <f>(('Node actual demand d=1.0'!B8*(365/2)))*9.8*($C8+$D8-$B8)/3600</f>
        <v>1.7886967349999998</v>
      </c>
      <c r="F8" s="75">
        <f>(('Node actual demand d=1.0'!C8*(365/2)))*9.8*($C8+$D8-$B8)/3600</f>
        <v>1.04340642875</v>
      </c>
      <c r="G8" s="75">
        <f>(('Node actual demand d=1.0'!D8*(365/2)))*9.8*($C8+$D8-$B8)/3600</f>
        <v>18.632257656250001</v>
      </c>
      <c r="H8" s="75">
        <f>(('Node actual demand d=1.0'!E8*(365/2)))*9.8*($C8+$D8-$B8)/3600</f>
        <v>62.306269602499995</v>
      </c>
      <c r="I8" s="75">
        <f>(('Node actual demand d=1.0'!F8*(365/2)))*9.8*($C8+$D8-$B8)/3600</f>
        <v>236.10796902000001</v>
      </c>
      <c r="J8" s="75">
        <f>(('Node actual demand d=1.0'!G8*(365/2)))*9.8*($C8+$D8-$B8)/3600</f>
        <v>262.49124586125004</v>
      </c>
      <c r="K8" s="75">
        <f>(('Node actual demand d=1.0'!H8*(365/2)))*9.8*($C8+$D8-$B8)/3600</f>
        <v>279.48386484374998</v>
      </c>
      <c r="L8" s="75">
        <f>(('Node actual demand d=1.0'!I8*(365/2)))*9.8*($C8+$D8-$B8)/3600</f>
        <v>312.27663831874997</v>
      </c>
      <c r="M8" s="75">
        <f>(('Node actual demand d=1.0'!J8*(365/2)))*9.8*($C8+$D8-$B8)/3600</f>
        <v>298.86141280625003</v>
      </c>
      <c r="N8" s="75">
        <f>(('Node actual demand d=1.0'!K8*(365/2)))*9.8*($C8+$D8-$B8)/3600</f>
        <v>73.187508073750024</v>
      </c>
      <c r="O8" s="75">
        <f>(('Node actual demand d=1.0'!L8*(365/2)))*9.8*($C8+$D8-$B8)/3600</f>
        <v>17.141677043750001</v>
      </c>
      <c r="P8" s="75">
        <f>(('Node actual demand d=1.0'!M8*(365/2)))*9.8*($C8+$D8-$B8)/3600</f>
        <v>16.545444798750005</v>
      </c>
      <c r="Q8" s="75">
        <f>(('Node actual demand d=1.0'!N8*(365/2)))*9.8*($C8+$D8-$B8)/3600</f>
        <v>15.651096431250002</v>
      </c>
      <c r="R8" s="75">
        <f>(('Node actual demand d=1.0'!O8*(365/2)))*9.8*($C8+$D8-$B8)/3600</f>
        <v>22.805883371250001</v>
      </c>
      <c r="S8" s="75">
        <f>(('Node actual demand d=1.0'!P8*(365/2)))*9.8*($C8+$D8-$B8)/3600</f>
        <v>18.036025411249998</v>
      </c>
      <c r="T8" s="75">
        <f>(('Node actual demand d=1.0'!Q8*(365/2)))*9.8*($C8+$D8-$B8)/3600</f>
        <v>23.402115616250004</v>
      </c>
      <c r="U8" s="75">
        <f>(('Node actual demand d=1.0'!R8*(365/2)))*9.8*($C8+$D8-$B8)/3600</f>
        <v>18.7813157175</v>
      </c>
      <c r="V8" s="75">
        <f>(('Node actual demand d=1.0'!S8*(365/2)))*9.8*($C8+$D8-$B8)/3600</f>
        <v>22.805883371250001</v>
      </c>
      <c r="W8" s="75">
        <f>(('Node actual demand d=1.0'!T8*(365/2)))*9.8*($C8+$D8-$B8)/3600</f>
        <v>15.502038370000001</v>
      </c>
      <c r="X8" s="75">
        <f>(('Node actual demand d=1.0'!U8*(365/2)))*9.8*($C8+$D8-$B8)/3600</f>
        <v>10.732180410000003</v>
      </c>
      <c r="Y8" s="75">
        <f>(('Node actual demand d=1.0'!V8*(365/2)))*9.8*($C8+$D8-$B8)/3600</f>
        <v>14.16051581875</v>
      </c>
      <c r="Z8" s="75">
        <f>(('Node actual demand d=1.0'!W8*(365/2)))*9.8*($C8+$D8-$B8)/3600</f>
        <v>8.496309491249999</v>
      </c>
      <c r="AA8" s="75">
        <f>(('Node actual demand d=1.0'!X8*(365/2)))*9.8*($C8+$D8-$B8)/3600</f>
        <v>8.6453675524999998</v>
      </c>
      <c r="AB8" s="75">
        <f>(('Node actual demand d=1.0'!Y8*(365/2)))*9.8*($C8+$D8-$B8)/3600</f>
        <v>3.2792773475000003</v>
      </c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55"/>
      <c r="BV8" s="55"/>
      <c r="BW8" s="55"/>
      <c r="BX8" s="55"/>
      <c r="BY8" s="55"/>
      <c r="BZ8" s="55"/>
      <c r="CA8" s="55"/>
      <c r="CB8" s="55"/>
      <c r="CC8" s="55"/>
      <c r="CD8" s="55"/>
      <c r="CE8" s="55"/>
      <c r="CF8" s="55"/>
      <c r="CG8" s="55"/>
      <c r="CH8" s="55"/>
      <c r="CI8" s="55"/>
      <c r="CJ8" s="55"/>
      <c r="CK8" s="55"/>
      <c r="CL8" s="55"/>
      <c r="CM8" s="55"/>
      <c r="CN8" s="55"/>
      <c r="CO8" s="55"/>
      <c r="CP8" s="55"/>
      <c r="CQ8" s="55"/>
      <c r="CR8" s="55"/>
      <c r="CS8" s="55"/>
      <c r="CT8" s="55"/>
      <c r="CU8" s="55"/>
      <c r="CV8" s="55"/>
    </row>
    <row r="9" spans="1:105">
      <c r="A9" t="s">
        <v>118</v>
      </c>
      <c r="B9" s="21">
        <f>Fornecida!$C$1</f>
        <v>3.38</v>
      </c>
      <c r="C9" s="79">
        <v>24.131399999999999</v>
      </c>
      <c r="D9">
        <v>20</v>
      </c>
      <c r="E9" s="75">
        <f>(('Node actual demand d=1.0'!B9*(365/2)))*9.8*($C9+$D9-$B9)/3600</f>
        <v>28.34373068333333</v>
      </c>
      <c r="F9" s="75">
        <f>(('Node actual demand d=1.0'!C9*(365/2)))*9.8*($C9+$D9-$B9)/3600</f>
        <v>25.306902395833333</v>
      </c>
      <c r="G9" s="75">
        <f>(('Node actual demand d=1.0'!D9*(365/2)))*9.8*($C9+$D9-$B9)/3600</f>
        <v>22.877439765833333</v>
      </c>
      <c r="H9" s="75">
        <f>(('Node actual demand d=1.0'!E9*(365/2)))*9.8*($C9+$D9-$B9)/3600</f>
        <v>22.674984546666664</v>
      </c>
      <c r="I9" s="75">
        <f>(('Node actual demand d=1.0'!F9*(365/2)))*9.8*($C9+$D9-$B9)/3600</f>
        <v>19.233245820833332</v>
      </c>
      <c r="J9" s="75">
        <f>(('Node actual demand d=1.0'!G9*(365/2)))*9.8*($C9+$D9-$B9)/3600</f>
        <v>22.472529327500002</v>
      </c>
      <c r="K9" s="75">
        <f>(('Node actual demand d=1.0'!H9*(365/2)))*9.8*($C9+$D9-$B9)/3600</f>
        <v>45.147513874166663</v>
      </c>
      <c r="L9" s="75">
        <f>(('Node actual demand d=1.0'!I9*(365/2)))*9.8*($C9+$D9-$B9)/3600</f>
        <v>58.914468777500005</v>
      </c>
      <c r="M9" s="75">
        <f>(('Node actual demand d=1.0'!J9*(365/2)))*9.8*($C9+$D9-$B9)/3600</f>
        <v>145.36284736166667</v>
      </c>
      <c r="N9" s="75">
        <f>(('Node actual demand d=1.0'!K9*(365/2)))*9.8*($C9+$D9-$B9)/3600</f>
        <v>203.87240570083335</v>
      </c>
      <c r="O9" s="75">
        <f>(('Node actual demand d=1.0'!L9*(365/2)))*9.8*($C9+$D9-$B9)/3600</f>
        <v>182.00724203083334</v>
      </c>
      <c r="P9" s="75">
        <f>(('Node actual demand d=1.0'!M9*(365/2)))*9.8*($C9+$D9-$B9)/3600</f>
        <v>123.70013891083332</v>
      </c>
      <c r="Q9" s="75">
        <f>(('Node actual demand d=1.0'!N9*(365/2)))*9.8*($C9+$D9-$B9)/3600</f>
        <v>73.896154995833328</v>
      </c>
      <c r="R9" s="75">
        <f>(('Node actual demand d=1.0'!O9*(365/2)))*9.8*($C9+$D9-$B9)/3600</f>
        <v>138.68182512916667</v>
      </c>
      <c r="S9" s="75">
        <f>(('Node actual demand d=1.0'!P9*(365/2)))*9.8*($C9+$D9-$B9)/3600</f>
        <v>153.05614568999997</v>
      </c>
      <c r="T9" s="75">
        <f>(('Node actual demand d=1.0'!Q9*(365/2)))*9.8*($C9+$D9-$B9)/3600</f>
        <v>128.55906417083332</v>
      </c>
      <c r="U9" s="75">
        <f>(('Node actual demand d=1.0'!R9*(365/2)))*9.8*($C9+$D9-$B9)/3600</f>
        <v>125.52223588333332</v>
      </c>
      <c r="V9" s="75">
        <f>(('Node actual demand d=1.0'!S9*(365/2)))*9.8*($C9+$D9-$B9)/3600</f>
        <v>99.000602172499981</v>
      </c>
      <c r="W9" s="75">
        <f>(('Node actual demand d=1.0'!T9*(365/2)))*9.8*($C9+$D9-$B9)/3600</f>
        <v>72.07405802333335</v>
      </c>
      <c r="X9" s="75">
        <f>(('Node actual demand d=1.0'!U9*(365/2)))*9.8*($C9+$D9-$B9)/3600</f>
        <v>53.650633079166674</v>
      </c>
      <c r="Y9" s="75">
        <f>(('Node actual demand d=1.0'!V9*(365/2)))*9.8*($C9+$D9-$B9)/3600</f>
        <v>43.730327340000002</v>
      </c>
      <c r="Z9" s="75">
        <f>(('Node actual demand d=1.0'!W9*(365/2)))*9.8*($C9+$D9-$B9)/3600</f>
        <v>43.122961682499991</v>
      </c>
      <c r="AA9" s="75">
        <f>(('Node actual demand d=1.0'!X9*(365/2)))*9.8*($C9+$D9-$B9)/3600</f>
        <v>38.871402079999996</v>
      </c>
      <c r="AB9" s="75">
        <f>(('Node actual demand d=1.0'!Y9*(365/2)))*9.8*($C9+$D9-$B9)/3600</f>
        <v>28.34373068333333</v>
      </c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  <c r="BP9" s="55"/>
      <c r="BQ9" s="55"/>
      <c r="BR9" s="55"/>
      <c r="BS9" s="55"/>
      <c r="BT9" s="55"/>
      <c r="BU9" s="55"/>
      <c r="BV9" s="55"/>
      <c r="BW9" s="55"/>
      <c r="BX9" s="55"/>
      <c r="BY9" s="55"/>
      <c r="BZ9" s="55"/>
      <c r="CA9" s="55"/>
      <c r="CB9" s="55"/>
      <c r="CC9" s="55"/>
      <c r="CD9" s="55"/>
      <c r="CE9" s="55"/>
      <c r="CF9" s="55"/>
      <c r="CG9" s="55"/>
      <c r="CH9" s="55"/>
      <c r="CI9" s="55"/>
      <c r="CJ9" s="55"/>
      <c r="CK9" s="55"/>
      <c r="CL9" s="55"/>
      <c r="CM9" s="55"/>
      <c r="CN9" s="55"/>
      <c r="CO9" s="55"/>
      <c r="CP9" s="55"/>
      <c r="CQ9" s="55"/>
      <c r="CR9" s="55"/>
      <c r="CS9" s="55"/>
      <c r="CT9" s="55"/>
      <c r="CU9" s="55"/>
      <c r="CV9" s="55"/>
    </row>
    <row r="10" spans="1:105">
      <c r="A10" t="s">
        <v>119</v>
      </c>
      <c r="B10" s="21">
        <f>Fornecida!$C$1</f>
        <v>3.38</v>
      </c>
      <c r="C10" s="79">
        <v>20.2943</v>
      </c>
      <c r="D10">
        <v>20</v>
      </c>
      <c r="E10" s="75">
        <f>(('Node actual demand d=1.0'!B10*(365/2)))*9.8*($C10+$D10-$B10)/3600</f>
        <v>17.238875560277776</v>
      </c>
      <c r="F10" s="75">
        <f>(('Node actual demand d=1.0'!C10*(365/2)))*9.8*($C10+$D10-$B10)/3600</f>
        <v>21.090113717361113</v>
      </c>
      <c r="G10" s="75">
        <f>(('Node actual demand d=1.0'!D10*(365/2)))*9.8*($C10+$D10-$B10)/3600</f>
        <v>7.1522994345833322</v>
      </c>
      <c r="H10" s="75">
        <f>(('Node actual demand d=1.0'!E10*(365/2)))*9.8*($C10+$D10-$B10)/3600</f>
        <v>11.55371447125</v>
      </c>
      <c r="I10" s="75">
        <f>(('Node actual demand d=1.0'!F10*(365/2)))*9.8*($C10+$D10-$B10)/3600</f>
        <v>2.0173152251388888</v>
      </c>
      <c r="J10" s="75">
        <f>(('Node actual demand d=1.0'!G10*(365/2)))*9.8*($C10+$D10-$B10)/3600</f>
        <v>8.4360454869444439</v>
      </c>
      <c r="K10" s="75">
        <f>(('Node actual demand d=1.0'!H10*(365/2)))*9.8*($C10+$D10-$B10)/3600</f>
        <v>25.124744167638891</v>
      </c>
      <c r="L10" s="75">
        <f>(('Node actual demand d=1.0'!I10*(365/2)))*9.8*($C10+$D10-$B10)/3600</f>
        <v>28.425805445138888</v>
      </c>
      <c r="M10" s="75">
        <f>(('Node actual demand d=1.0'!J10*(365/2)))*9.8*($C10+$D10-$B10)/3600</f>
        <v>15.58834492152778</v>
      </c>
      <c r="N10" s="75">
        <f>(('Node actual demand d=1.0'!K10*(365/2)))*9.8*($C10+$D10-$B10)/3600</f>
        <v>15.404952628333332</v>
      </c>
      <c r="O10" s="75">
        <f>(('Node actual demand d=1.0'!L10*(365/2)))*9.8*($C10+$D10-$B10)/3600</f>
        <v>18.155837026250001</v>
      </c>
      <c r="P10" s="75">
        <f>(('Node actual demand d=1.0'!M10*(365/2)))*9.8*($C10+$D10-$B10)/3600</f>
        <v>23.840998115277777</v>
      </c>
      <c r="Q10" s="75">
        <f>(('Node actual demand d=1.0'!N10*(365/2)))*9.8*($C10+$D10-$B10)/3600</f>
        <v>15.58834492152778</v>
      </c>
      <c r="R10" s="75">
        <f>(('Node actual demand d=1.0'!O10*(365/2)))*9.8*($C10+$D10-$B10)/3600</f>
        <v>22.557252062916664</v>
      </c>
      <c r="S10" s="75">
        <f>(('Node actual demand d=1.0'!P10*(365/2)))*9.8*($C10+$D10-$B10)/3600</f>
        <v>22.37385976972222</v>
      </c>
      <c r="T10" s="75">
        <f>(('Node actual demand d=1.0'!Q10*(365/2)))*9.8*($C10+$D10-$B10)/3600</f>
        <v>30.076336083888886</v>
      </c>
      <c r="U10" s="75">
        <f>(('Node actual demand d=1.0'!R10*(365/2)))*9.8*($C10+$D10-$B10)/3600</f>
        <v>29.892943790694439</v>
      </c>
      <c r="V10" s="75">
        <f>(('Node actual demand d=1.0'!S10*(365/2)))*9.8*($C10+$D10-$B10)/3600</f>
        <v>27.875628565555555</v>
      </c>
      <c r="W10" s="75">
        <f>(('Node actual demand d=1.0'!T10*(365/2)))*9.8*($C10+$D10-$B10)/3600</f>
        <v>18.889406199027775</v>
      </c>
      <c r="X10" s="75">
        <f>(('Node actual demand d=1.0'!U10*(365/2)))*9.8*($C10+$D10-$B10)/3600</f>
        <v>12.654068230416666</v>
      </c>
      <c r="Y10" s="75">
        <f>(('Node actual demand d=1.0'!V10*(365/2)))*9.8*($C10+$D10-$B10)/3600</f>
        <v>16.321914094305559</v>
      </c>
      <c r="Z10" s="75">
        <f>(('Node actual demand d=1.0'!W10*(365/2)))*9.8*($C10+$D10-$B10)/3600</f>
        <v>18.706013905833334</v>
      </c>
      <c r="AA10" s="75">
        <f>(('Node actual demand d=1.0'!X10*(365/2)))*9.8*($C10+$D10-$B10)/3600</f>
        <v>29.892943790694439</v>
      </c>
      <c r="AB10" s="75">
        <f>(('Node actual demand d=1.0'!Y10*(365/2)))*9.8*($C10+$D10-$B10)/3600</f>
        <v>19.256190785416667</v>
      </c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  <c r="BP10" s="55"/>
      <c r="BQ10" s="55"/>
      <c r="BR10" s="55"/>
      <c r="BS10" s="55"/>
      <c r="BT10" s="55"/>
      <c r="BU10" s="55"/>
      <c r="BV10" s="55"/>
      <c r="BW10" s="55"/>
      <c r="BX10" s="55"/>
      <c r="BY10" s="55"/>
      <c r="BZ10" s="55"/>
      <c r="CA10" s="55"/>
      <c r="CB10" s="55"/>
      <c r="CC10" s="55"/>
      <c r="CD10" s="55"/>
      <c r="CE10" s="55"/>
      <c r="CF10" s="55"/>
      <c r="CG10" s="55"/>
      <c r="CH10" s="55"/>
      <c r="CI10" s="55"/>
      <c r="CJ10" s="55"/>
      <c r="CK10" s="55"/>
      <c r="CL10" s="55"/>
      <c r="CM10" s="55"/>
      <c r="CN10" s="55"/>
      <c r="CO10" s="55"/>
      <c r="CP10" s="55"/>
      <c r="CQ10" s="55"/>
      <c r="CR10" s="55"/>
      <c r="CS10" s="55"/>
      <c r="CT10" s="55"/>
      <c r="CU10" s="55"/>
      <c r="CV10" s="55"/>
    </row>
    <row r="11" spans="1:105">
      <c r="A11" t="s">
        <v>120</v>
      </c>
      <c r="B11" s="21">
        <f>Fornecida!$C$1</f>
        <v>3.38</v>
      </c>
      <c r="C11" s="79">
        <v>7.9535</v>
      </c>
      <c r="D11">
        <v>20</v>
      </c>
      <c r="E11" s="75">
        <f>(('Node actual demand d=1.0'!B11*(365/2)))*9.8*($C11+$D11-$B11)/3600</f>
        <v>0</v>
      </c>
      <c r="F11" s="75">
        <f>(('Node actual demand d=1.0'!C11*(365/2)))*9.8*($C11+$D11-$B11)/3600</f>
        <v>0.12208251319444445</v>
      </c>
      <c r="G11" s="75">
        <f>(('Node actual demand d=1.0'!D11*(365/2)))*9.8*($C11+$D11-$B11)/3600</f>
        <v>0.12208251319444445</v>
      </c>
      <c r="H11" s="75">
        <f>(('Node actual demand d=1.0'!E11*(365/2)))*9.8*($C11+$D11-$B11)/3600</f>
        <v>0</v>
      </c>
      <c r="I11" s="75">
        <f>(('Node actual demand d=1.0'!F11*(365/2)))*9.8*($C11+$D11-$B11)/3600</f>
        <v>0</v>
      </c>
      <c r="J11" s="75">
        <f>(('Node actual demand d=1.0'!G11*(365/2)))*9.8*($C11+$D11-$B11)/3600</f>
        <v>0</v>
      </c>
      <c r="K11" s="75">
        <f>(('Node actual demand d=1.0'!H11*(365/2)))*9.8*($C11+$D11-$B11)/3600</f>
        <v>0</v>
      </c>
      <c r="L11" s="75">
        <f>(('Node actual demand d=1.0'!I11*(365/2)))*9.8*($C11+$D11-$B11)/3600</f>
        <v>5.9820431465277784</v>
      </c>
      <c r="M11" s="75">
        <f>(('Node actual demand d=1.0'!J11*(365/2)))*9.8*($C11+$D11-$B11)/3600</f>
        <v>2.4416502638888891</v>
      </c>
      <c r="N11" s="75">
        <f>(('Node actual demand d=1.0'!K11*(365/2)))*9.8*($C11+$D11-$B11)/3600</f>
        <v>2.3195677506944441</v>
      </c>
      <c r="O11" s="75">
        <f>(('Node actual demand d=1.0'!L11*(365/2)))*9.8*($C11+$D11-$B11)/3600</f>
        <v>1.9533202111111112</v>
      </c>
      <c r="P11" s="75">
        <f>(('Node actual demand d=1.0'!M11*(365/2)))*9.8*($C11+$D11-$B11)/3600</f>
        <v>0.36624753958333334</v>
      </c>
      <c r="Q11" s="75">
        <f>(('Node actual demand d=1.0'!N11*(365/2)))*9.8*($C11+$D11-$B11)/3600</f>
        <v>0.2441650263888889</v>
      </c>
      <c r="R11" s="75">
        <f>(('Node actual demand d=1.0'!O11*(365/2)))*9.8*($C11+$D11-$B11)/3600</f>
        <v>0.36624753958333334</v>
      </c>
      <c r="S11" s="75">
        <f>(('Node actual demand d=1.0'!P11*(365/2)))*9.8*($C11+$D11-$B11)/3600</f>
        <v>0.61041256597222227</v>
      </c>
      <c r="T11" s="75">
        <f>(('Node actual demand d=1.0'!Q11*(365/2)))*9.8*($C11+$D11-$B11)/3600</f>
        <v>0.73249507916666667</v>
      </c>
      <c r="U11" s="75">
        <f>(('Node actual demand d=1.0'!R11*(365/2)))*9.8*($C11+$D11-$B11)/3600</f>
        <v>0.61041256597222227</v>
      </c>
      <c r="V11" s="75">
        <f>(('Node actual demand d=1.0'!S11*(365/2)))*9.8*($C11+$D11-$B11)/3600</f>
        <v>0.36624753958333334</v>
      </c>
      <c r="W11" s="75">
        <f>(('Node actual demand d=1.0'!T11*(365/2)))*9.8*($C11+$D11-$B11)/3600</f>
        <v>0.2441650263888889</v>
      </c>
      <c r="X11" s="75">
        <f>(('Node actual demand d=1.0'!U11*(365/2)))*9.8*($C11+$D11-$B11)/3600</f>
        <v>0.12208251319444445</v>
      </c>
      <c r="Y11" s="75">
        <f>(('Node actual demand d=1.0'!V11*(365/2)))*9.8*($C11+$D11-$B11)/3600</f>
        <v>0</v>
      </c>
      <c r="Z11" s="75">
        <f>(('Node actual demand d=1.0'!W11*(365/2)))*9.8*($C11+$D11-$B11)/3600</f>
        <v>0</v>
      </c>
      <c r="AA11" s="75">
        <f>(('Node actual demand d=1.0'!X11*(365/2)))*9.8*($C11+$D11-$B11)/3600</f>
        <v>0</v>
      </c>
      <c r="AB11" s="75">
        <f>(('Node actual demand d=1.0'!Y11*(365/2)))*9.8*($C11+$D11-$B11)/3600</f>
        <v>0</v>
      </c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  <c r="BP11" s="55"/>
      <c r="BQ11" s="55"/>
      <c r="BR11" s="55"/>
      <c r="BS11" s="55"/>
      <c r="BT11" s="55"/>
      <c r="BU11" s="55"/>
      <c r="BV11" s="55"/>
      <c r="BW11" s="55"/>
      <c r="BX11" s="55"/>
      <c r="BY11" s="55"/>
      <c r="BZ11" s="55"/>
      <c r="CA11" s="55"/>
      <c r="CB11" s="55"/>
      <c r="CC11" s="55"/>
      <c r="CD11" s="55"/>
      <c r="CE11" s="55"/>
      <c r="CF11" s="55"/>
      <c r="CG11" s="55"/>
      <c r="CH11" s="55"/>
      <c r="CI11" s="55"/>
      <c r="CJ11" s="55"/>
      <c r="CK11" s="55"/>
      <c r="CL11" s="55"/>
      <c r="CM11" s="55"/>
      <c r="CN11" s="55"/>
      <c r="CO11" s="55"/>
      <c r="CP11" s="55"/>
      <c r="CQ11" s="55"/>
      <c r="CR11" s="55"/>
      <c r="CS11" s="55"/>
      <c r="CT11" s="55"/>
      <c r="CU11" s="55"/>
      <c r="CV11" s="55"/>
    </row>
    <row r="12" spans="1:105">
      <c r="A12" t="s">
        <v>121</v>
      </c>
      <c r="B12" s="21">
        <f>Fornecida!$C$1</f>
        <v>3.38</v>
      </c>
      <c r="C12" s="79">
        <v>37.675199999999997</v>
      </c>
      <c r="D12">
        <v>20</v>
      </c>
      <c r="E12" s="75">
        <f>(('Node actual demand d=1.0'!B12*(365/2)))*9.8*($C12+$D12-$B12)/3600</f>
        <v>1.0789662799999999</v>
      </c>
      <c r="F12" s="75">
        <f>(('Node actual demand d=1.0'!C12*(365/2)))*9.8*($C12+$D12-$B12)/3600</f>
        <v>1.0789662799999999</v>
      </c>
      <c r="G12" s="75">
        <f>(('Node actual demand d=1.0'!D12*(365/2)))*9.8*($C12+$D12-$B12)/3600</f>
        <v>1.0789662799999999</v>
      </c>
      <c r="H12" s="75">
        <f>(('Node actual demand d=1.0'!E12*(365/2)))*9.8*($C12+$D12-$B12)/3600</f>
        <v>1.0789662799999999</v>
      </c>
      <c r="I12" s="75">
        <f>(('Node actual demand d=1.0'!F12*(365/2)))*9.8*($C12+$D12-$B12)/3600</f>
        <v>1.0789662799999999</v>
      </c>
      <c r="J12" s="75">
        <f>(('Node actual demand d=1.0'!G12*(365/2)))*9.8*($C12+$D12-$B12)/3600</f>
        <v>1.0789662799999999</v>
      </c>
      <c r="K12" s="75">
        <f>(('Node actual demand d=1.0'!H12*(365/2)))*9.8*($C12+$D12-$B12)/3600</f>
        <v>1.0789662799999999</v>
      </c>
      <c r="L12" s="75">
        <f>(('Node actual demand d=1.0'!I12*(365/2)))*9.8*($C12+$D12-$B12)/3600</f>
        <v>6.2040561099999989</v>
      </c>
      <c r="M12" s="75">
        <f>(('Node actual demand d=1.0'!J12*(365/2)))*9.8*($C12+$D12-$B12)/3600</f>
        <v>5.6645729699999992</v>
      </c>
      <c r="N12" s="75">
        <f>(('Node actual demand d=1.0'!K12*(365/2)))*9.8*($C12+$D12-$B12)/3600</f>
        <v>4.8553482600000004</v>
      </c>
      <c r="O12" s="75">
        <f>(('Node actual demand d=1.0'!L12*(365/2)))*9.8*($C12+$D12-$B12)/3600</f>
        <v>8.0922470999999998</v>
      </c>
      <c r="P12" s="75">
        <f>(('Node actual demand d=1.0'!M12*(365/2)))*9.8*($C12+$D12-$B12)/3600</f>
        <v>5.6645729699999992</v>
      </c>
      <c r="Q12" s="75">
        <f>(('Node actual demand d=1.0'!N12*(365/2)))*9.8*($C12+$D12-$B12)/3600</f>
        <v>13.487078500000001</v>
      </c>
      <c r="R12" s="75">
        <f>(('Node actual demand d=1.0'!O12*(365/2)))*9.8*($C12+$D12-$B12)/3600</f>
        <v>5.9343145399999999</v>
      </c>
      <c r="S12" s="75">
        <f>(('Node actual demand d=1.0'!P12*(365/2)))*9.8*($C12+$D12-$B12)/3600</f>
        <v>9.7106965200000008</v>
      </c>
      <c r="T12" s="75">
        <f>(('Node actual demand d=1.0'!Q12*(365/2)))*9.8*($C12+$D12-$B12)/3600</f>
        <v>8.0922470999999998</v>
      </c>
      <c r="U12" s="75">
        <f>(('Node actual demand d=1.0'!R12*(365/2)))*9.8*($C12+$D12-$B12)/3600</f>
        <v>5.3948314000000002</v>
      </c>
      <c r="V12" s="75">
        <f>(('Node actual demand d=1.0'!S12*(365/2)))*9.8*($C12+$D12-$B12)/3600</f>
        <v>1.6184494199999999</v>
      </c>
      <c r="W12" s="75">
        <f>(('Node actual demand d=1.0'!T12*(365/2)))*9.8*($C12+$D12-$B12)/3600</f>
        <v>1.0789662799999999</v>
      </c>
      <c r="X12" s="75">
        <f>(('Node actual demand d=1.0'!U12*(365/2)))*9.8*($C12+$D12-$B12)/3600</f>
        <v>1.34870785</v>
      </c>
      <c r="Y12" s="75">
        <f>(('Node actual demand d=1.0'!V12*(365/2)))*9.8*($C12+$D12-$B12)/3600</f>
        <v>1.0789662799999999</v>
      </c>
      <c r="Z12" s="75">
        <f>(('Node actual demand d=1.0'!W12*(365/2)))*9.8*($C12+$D12-$B12)/3600</f>
        <v>1.34870785</v>
      </c>
      <c r="AA12" s="75">
        <f>(('Node actual demand d=1.0'!X12*(365/2)))*9.8*($C12+$D12-$B12)/3600</f>
        <v>1.0789662799999999</v>
      </c>
      <c r="AB12" s="75">
        <f>(('Node actual demand d=1.0'!Y12*(365/2)))*9.8*($C12+$D12-$B12)/3600</f>
        <v>1.0789662799999999</v>
      </c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5"/>
      <c r="BZ12" s="55"/>
      <c r="CA12" s="55"/>
      <c r="CB12" s="55"/>
      <c r="CC12" s="55"/>
      <c r="CD12" s="55"/>
      <c r="CE12" s="55"/>
      <c r="CF12" s="55"/>
      <c r="CG12" s="55"/>
      <c r="CH12" s="55"/>
      <c r="CI12" s="55"/>
      <c r="CJ12" s="55"/>
      <c r="CK12" s="55"/>
      <c r="CL12" s="55"/>
      <c r="CM12" s="55"/>
      <c r="CN12" s="55"/>
      <c r="CO12" s="55"/>
      <c r="CP12" s="55"/>
      <c r="CQ12" s="55"/>
      <c r="CR12" s="55"/>
      <c r="CS12" s="55"/>
      <c r="CT12" s="55"/>
      <c r="CU12" s="55"/>
      <c r="CV12" s="55"/>
    </row>
    <row r="13" spans="1:105">
      <c r="A13" t="s">
        <v>122</v>
      </c>
      <c r="B13" s="21">
        <f>Fornecida!$C$1</f>
        <v>3.38</v>
      </c>
      <c r="C13" s="79">
        <v>27.1554</v>
      </c>
      <c r="D13">
        <v>20</v>
      </c>
      <c r="E13" s="75">
        <f>(('Node actual demand d=1.0'!B13*(365/2)))*9.8*($C13+$D13-$B13)/3600</f>
        <v>0</v>
      </c>
      <c r="F13" s="75">
        <f>(('Node actual demand d=1.0'!C13*(365/2)))*9.8*($C13+$D13-$B13)/3600</f>
        <v>0</v>
      </c>
      <c r="G13" s="75">
        <f>(('Node actual demand d=1.0'!D13*(365/2)))*9.8*($C13+$D13-$B13)/3600</f>
        <v>0</v>
      </c>
      <c r="H13" s="75">
        <f>(('Node actual demand d=1.0'!E13*(365/2)))*9.8*($C13+$D13-$B13)/3600</f>
        <v>0</v>
      </c>
      <c r="I13" s="75">
        <f>(('Node actual demand d=1.0'!F13*(365/2)))*9.8*($C13+$D13-$B13)/3600</f>
        <v>0</v>
      </c>
      <c r="J13" s="75">
        <f>(('Node actual demand d=1.0'!G13*(365/2)))*9.8*($C13+$D13-$B13)/3600</f>
        <v>0</v>
      </c>
      <c r="K13" s="75">
        <f>(('Node actual demand d=1.0'!H13*(365/2)))*9.8*($C13+$D13-$B13)/3600</f>
        <v>0.21747861916666666</v>
      </c>
      <c r="L13" s="75">
        <f>(('Node actual demand d=1.0'!I13*(365/2)))*9.8*($C13+$D13-$B13)/3600</f>
        <v>0.86991447666666666</v>
      </c>
      <c r="M13" s="75">
        <f>(('Node actual demand d=1.0'!J13*(365/2)))*9.8*($C13+$D13-$B13)/3600</f>
        <v>0.65243585749999999</v>
      </c>
      <c r="N13" s="75">
        <f>(('Node actual demand d=1.0'!K13*(365/2)))*9.8*($C13+$D13-$B13)/3600</f>
        <v>0.86991447666666666</v>
      </c>
      <c r="O13" s="75">
        <f>(('Node actual demand d=1.0'!L13*(365/2)))*9.8*($C13+$D13-$B13)/3600</f>
        <v>1.0873930958333333</v>
      </c>
      <c r="P13" s="75">
        <f>(('Node actual demand d=1.0'!M13*(365/2)))*9.8*($C13+$D13-$B13)/3600</f>
        <v>1.0873930958333333</v>
      </c>
      <c r="Q13" s="75">
        <f>(('Node actual demand d=1.0'!N13*(365/2)))*9.8*($C13+$D13-$B13)/3600</f>
        <v>0.86991447666666666</v>
      </c>
      <c r="R13" s="75">
        <f>(('Node actual demand d=1.0'!O13*(365/2)))*9.8*($C13+$D13-$B13)/3600</f>
        <v>0.65243585749999999</v>
      </c>
      <c r="S13" s="75">
        <f>(('Node actual demand d=1.0'!P13*(365/2)))*9.8*($C13+$D13-$B13)/3600</f>
        <v>0.65243585749999999</v>
      </c>
      <c r="T13" s="75">
        <f>(('Node actual demand d=1.0'!Q13*(365/2)))*9.8*($C13+$D13-$B13)/3600</f>
        <v>0.65243585749999999</v>
      </c>
      <c r="U13" s="75">
        <f>(('Node actual demand d=1.0'!R13*(365/2)))*9.8*($C13+$D13-$B13)/3600</f>
        <v>0.65243585749999999</v>
      </c>
      <c r="V13" s="75">
        <f>(('Node actual demand d=1.0'!S13*(365/2)))*9.8*($C13+$D13-$B13)/3600</f>
        <v>0.43495723833333333</v>
      </c>
      <c r="W13" s="75">
        <f>(('Node actual demand d=1.0'!T13*(365/2)))*9.8*($C13+$D13-$B13)/3600</f>
        <v>0.86991447666666666</v>
      </c>
      <c r="X13" s="75">
        <f>(('Node actual demand d=1.0'!U13*(365/2)))*9.8*($C13+$D13-$B13)/3600</f>
        <v>0.65243585749999999</v>
      </c>
      <c r="Y13" s="75">
        <f>(('Node actual demand d=1.0'!V13*(365/2)))*9.8*($C13+$D13-$B13)/3600</f>
        <v>0.65243585749999999</v>
      </c>
      <c r="Z13" s="75">
        <f>(('Node actual demand d=1.0'!W13*(365/2)))*9.8*($C13+$D13-$B13)/3600</f>
        <v>0.21747861916666666</v>
      </c>
      <c r="AA13" s="75">
        <f>(('Node actual demand d=1.0'!X13*(365/2)))*9.8*($C13+$D13-$B13)/3600</f>
        <v>0</v>
      </c>
      <c r="AB13" s="75">
        <f>(('Node actual demand d=1.0'!Y13*(365/2)))*9.8*($C13+$D13-$B13)/3600</f>
        <v>0</v>
      </c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  <c r="BP13" s="55"/>
      <c r="BQ13" s="55"/>
      <c r="BR13" s="55"/>
      <c r="BS13" s="55"/>
      <c r="BT13" s="55"/>
      <c r="BU13" s="55"/>
      <c r="BV13" s="55"/>
      <c r="BW13" s="55"/>
      <c r="BX13" s="55"/>
      <c r="BY13" s="55"/>
      <c r="BZ13" s="55"/>
      <c r="CA13" s="55"/>
      <c r="CB13" s="55"/>
      <c r="CC13" s="55"/>
      <c r="CD13" s="55"/>
      <c r="CE13" s="55"/>
      <c r="CF13" s="55"/>
      <c r="CG13" s="55"/>
      <c r="CH13" s="55"/>
      <c r="CI13" s="55"/>
      <c r="CJ13" s="55"/>
      <c r="CK13" s="55"/>
      <c r="CL13" s="55"/>
      <c r="CM13" s="55"/>
      <c r="CN13" s="55"/>
      <c r="CO13" s="55"/>
      <c r="CP13" s="55"/>
      <c r="CQ13" s="55"/>
      <c r="CR13" s="55"/>
      <c r="CS13" s="55"/>
      <c r="CT13" s="55"/>
      <c r="CU13" s="55"/>
      <c r="CV13" s="55"/>
    </row>
    <row r="14" spans="1:105">
      <c r="A14" t="s">
        <v>123</v>
      </c>
      <c r="B14" s="21">
        <f>Fornecida!$C$1</f>
        <v>3.38</v>
      </c>
      <c r="C14" s="79">
        <v>26.9559</v>
      </c>
      <c r="D14">
        <v>20</v>
      </c>
      <c r="E14" s="75">
        <f>(('Node actual demand d=1.0'!B14*(365/2)))*9.8*($C14+$D14-$B14)/3600</f>
        <v>66.028685085416669</v>
      </c>
      <c r="F14" s="75">
        <f>(('Node actual demand d=1.0'!C14*(365/2)))*9.8*($C14+$D14-$B14)/3600</f>
        <v>17.318999366666667</v>
      </c>
      <c r="G14" s="75">
        <f>(('Node actual demand d=1.0'!D14*(365/2)))*9.8*($C14+$D14-$B14)/3600</f>
        <v>38.967748574999995</v>
      </c>
      <c r="H14" s="75">
        <f>(('Node actual demand d=1.0'!E14*(365/2)))*9.8*($C14+$D14-$B14)/3600</f>
        <v>33.55556127291667</v>
      </c>
      <c r="I14" s="75">
        <f>(('Node actual demand d=1.0'!F14*(365/2)))*9.8*($C14+$D14-$B14)/3600</f>
        <v>17.751974350833333</v>
      </c>
      <c r="J14" s="75">
        <f>(('Node actual demand d=1.0'!G14*(365/2)))*9.8*($C14+$D14-$B14)/3600</f>
        <v>27.493911494583337</v>
      </c>
      <c r="K14" s="75">
        <f>(('Node actual demand d=1.0'!H14*(365/2)))*9.8*($C14+$D14-$B14)/3600</f>
        <v>95.903958992916657</v>
      </c>
      <c r="L14" s="75">
        <f>(('Node actual demand d=1.0'!I14*(365/2)))*9.8*($C14+$D14-$B14)/3600</f>
        <v>49.359148194999989</v>
      </c>
      <c r="M14" s="75">
        <f>(('Node actual demand d=1.0'!J14*(365/2)))*9.8*($C14+$D14-$B14)/3600</f>
        <v>71.007897403333331</v>
      </c>
      <c r="N14" s="75">
        <f>(('Node actual demand d=1.0'!K14*(365/2)))*9.8*($C14+$D14-$B14)/3600</f>
        <v>207.17852992375003</v>
      </c>
      <c r="O14" s="75">
        <f>(('Node actual demand d=1.0'!L14*(365/2)))*9.8*($C14+$D14-$B14)/3600</f>
        <v>116.25378324875</v>
      </c>
      <c r="P14" s="75">
        <f>(('Node actual demand d=1.0'!M14*(365/2)))*9.8*($C14+$D14-$B14)/3600</f>
        <v>196.35415531958333</v>
      </c>
      <c r="Q14" s="75">
        <f>(('Node actual demand d=1.0'!N14*(365/2)))*9.8*($C14+$D14-$B14)/3600</f>
        <v>96.120446485000002</v>
      </c>
      <c r="R14" s="75">
        <f>(('Node actual demand d=1.0'!O14*(365/2)))*9.8*($C14+$D14-$B14)/3600</f>
        <v>79.234422102500005</v>
      </c>
      <c r="S14" s="75">
        <f>(('Node actual demand d=1.0'!P14*(365/2)))*9.8*($C14+$D14-$B14)/3600</f>
        <v>121.23299556666666</v>
      </c>
      <c r="T14" s="75">
        <f>(('Node actual demand d=1.0'!Q14*(365/2)))*9.8*($C14+$D14-$B14)/3600</f>
        <v>175.78784357166666</v>
      </c>
      <c r="U14" s="75">
        <f>(('Node actual demand d=1.0'!R14*(365/2)))*9.8*($C14+$D14-$B14)/3600</f>
        <v>101.96560877125</v>
      </c>
      <c r="V14" s="75">
        <f>(('Node actual demand d=1.0'!S14*(365/2)))*9.8*($C14+$D14-$B14)/3600</f>
        <v>78.584959626250011</v>
      </c>
      <c r="W14" s="75">
        <f>(('Node actual demand d=1.0'!T14*(365/2)))*9.8*($C14+$D14-$B14)/3600</f>
        <v>124.69679544000002</v>
      </c>
      <c r="X14" s="75">
        <f>(('Node actual demand d=1.0'!U14*(365/2)))*9.8*($C14+$D14-$B14)/3600</f>
        <v>109.32618350208334</v>
      </c>
      <c r="Y14" s="75">
        <f>(('Node actual demand d=1.0'!V14*(365/2)))*9.8*($C14+$D14-$B14)/3600</f>
        <v>25.762011557916665</v>
      </c>
      <c r="Z14" s="75">
        <f>(('Node actual demand d=1.0'!W14*(365/2)))*9.8*($C14+$D14-$B14)/3600</f>
        <v>37.23584863833333</v>
      </c>
      <c r="AA14" s="75">
        <f>(('Node actual demand d=1.0'!X14*(365/2)))*9.8*($C14+$D14-$B14)/3600</f>
        <v>21.648749208333335</v>
      </c>
      <c r="AB14" s="75">
        <f>(('Node actual demand d=1.0'!Y14*(365/2)))*9.8*($C14+$D14-$B14)/3600</f>
        <v>111.70754591500001</v>
      </c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  <c r="BP14" s="55"/>
      <c r="BQ14" s="55"/>
      <c r="BR14" s="55"/>
      <c r="BS14" s="55"/>
      <c r="BT14" s="55"/>
      <c r="BU14" s="55"/>
      <c r="BV14" s="55"/>
      <c r="BW14" s="55"/>
      <c r="BX14" s="55"/>
      <c r="BY14" s="55"/>
      <c r="BZ14" s="55"/>
      <c r="CA14" s="55"/>
      <c r="CB14" s="55"/>
      <c r="CC14" s="55"/>
      <c r="CD14" s="55"/>
      <c r="CE14" s="55"/>
      <c r="CF14" s="55"/>
      <c r="CG14" s="55"/>
      <c r="CH14" s="55"/>
      <c r="CI14" s="55"/>
      <c r="CJ14" s="55"/>
      <c r="CK14" s="55"/>
      <c r="CL14" s="55"/>
      <c r="CM14" s="55"/>
      <c r="CN14" s="55"/>
      <c r="CO14" s="55"/>
      <c r="CP14" s="55"/>
      <c r="CQ14" s="55"/>
      <c r="CR14" s="55"/>
      <c r="CS14" s="55"/>
      <c r="CT14" s="55"/>
      <c r="CU14" s="55"/>
      <c r="CV14" s="55"/>
    </row>
    <row r="15" spans="1:105">
      <c r="A15" t="s">
        <v>124</v>
      </c>
      <c r="B15" s="21">
        <f>Fornecida!$C$1</f>
        <v>3.38</v>
      </c>
      <c r="C15" s="79">
        <v>38.526000000000003</v>
      </c>
      <c r="D15">
        <v>20</v>
      </c>
      <c r="E15" s="75">
        <f>(('Node actual demand d=1.0'!B15*(365/2)))*9.8*($C15+$D15-$B15)/3600</f>
        <v>1.9177787416666667</v>
      </c>
      <c r="F15" s="75">
        <f>(('Node actual demand d=1.0'!C15*(365/2)))*9.8*($C15+$D15-$B15)/3600</f>
        <v>2.1917471333333336</v>
      </c>
      <c r="G15" s="75">
        <f>(('Node actual demand d=1.0'!D15*(365/2)))*9.8*($C15+$D15-$B15)/3600</f>
        <v>2.1917471333333336</v>
      </c>
      <c r="H15" s="75">
        <f>(('Node actual demand d=1.0'!E15*(365/2)))*9.8*($C15+$D15-$B15)/3600</f>
        <v>2.1917471333333336</v>
      </c>
      <c r="I15" s="75">
        <f>(('Node actual demand d=1.0'!F15*(365/2)))*9.8*($C15+$D15-$B15)/3600</f>
        <v>2.1917471333333336</v>
      </c>
      <c r="J15" s="75">
        <f>(('Node actual demand d=1.0'!G15*(365/2)))*9.8*($C15+$D15-$B15)/3600</f>
        <v>3.0136523083333335</v>
      </c>
      <c r="K15" s="75">
        <f>(('Node actual demand d=1.0'!H15*(365/2)))*9.8*($C15+$D15-$B15)/3600</f>
        <v>3.0136523083333335</v>
      </c>
      <c r="L15" s="75">
        <f>(('Node actual demand d=1.0'!I15*(365/2)))*9.8*($C15+$D15-$B15)/3600</f>
        <v>6.0273046166666671</v>
      </c>
      <c r="M15" s="75">
        <f>(('Node actual demand d=1.0'!J15*(365/2)))*9.8*($C15+$D15-$B15)/3600</f>
        <v>13.698419583333335</v>
      </c>
      <c r="N15" s="75">
        <f>(('Node actual demand d=1.0'!K15*(365/2)))*9.8*($C15+$D15-$B15)/3600</f>
        <v>17.807945458333336</v>
      </c>
      <c r="O15" s="75">
        <f>(('Node actual demand d=1.0'!L15*(365/2)))*9.8*($C15+$D15-$B15)/3600</f>
        <v>18.081913849999999</v>
      </c>
      <c r="P15" s="75">
        <f>(('Node actual demand d=1.0'!M15*(365/2)))*9.8*($C15+$D15-$B15)/3600</f>
        <v>17.260008675000002</v>
      </c>
      <c r="Q15" s="75">
        <f>(('Node actual demand d=1.0'!N15*(365/2)))*9.8*($C15+$D15-$B15)/3600</f>
        <v>17.533977066666669</v>
      </c>
      <c r="R15" s="75">
        <f>(('Node actual demand d=1.0'!O15*(365/2)))*9.8*($C15+$D15-$B15)/3600</f>
        <v>17.260008675000002</v>
      </c>
      <c r="S15" s="75">
        <f>(('Node actual demand d=1.0'!P15*(365/2)))*9.8*($C15+$D15-$B15)/3600</f>
        <v>13.972387975000002</v>
      </c>
      <c r="T15" s="75">
        <f>(('Node actual demand d=1.0'!Q15*(365/2)))*9.8*($C15+$D15-$B15)/3600</f>
        <v>10.958735666666669</v>
      </c>
      <c r="U15" s="75">
        <f>(('Node actual demand d=1.0'!R15*(365/2)))*9.8*($C15+$D15-$B15)/3600</f>
        <v>8.4930201416666673</v>
      </c>
      <c r="V15" s="75">
        <f>(('Node actual demand d=1.0'!S15*(365/2)))*9.8*($C15+$D15-$B15)/3600</f>
        <v>3.8355574833333335</v>
      </c>
      <c r="W15" s="75">
        <f>(('Node actual demand d=1.0'!T15*(365/2)))*9.8*($C15+$D15-$B15)/3600</f>
        <v>4.1095258750000001</v>
      </c>
      <c r="X15" s="75">
        <f>(('Node actual demand d=1.0'!U15*(365/2)))*9.8*($C15+$D15-$B15)/3600</f>
        <v>2.1917471333333336</v>
      </c>
      <c r="Y15" s="75">
        <f>(('Node actual demand d=1.0'!V15*(365/2)))*9.8*($C15+$D15-$B15)/3600</f>
        <v>1.9177787416666667</v>
      </c>
      <c r="Z15" s="75">
        <f>(('Node actual demand d=1.0'!W15*(365/2)))*9.8*($C15+$D15-$B15)/3600</f>
        <v>1.9177787416666667</v>
      </c>
      <c r="AA15" s="75">
        <f>(('Node actual demand d=1.0'!X15*(365/2)))*9.8*($C15+$D15-$B15)/3600</f>
        <v>1.9177787416666667</v>
      </c>
      <c r="AB15" s="75">
        <f>(('Node actual demand d=1.0'!Y15*(365/2)))*9.8*($C15+$D15-$B15)/3600</f>
        <v>1.9177787416666667</v>
      </c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  <c r="BP15" s="55"/>
      <c r="BQ15" s="55"/>
      <c r="BR15" s="55"/>
      <c r="BS15" s="55"/>
      <c r="BT15" s="55"/>
      <c r="BU15" s="55"/>
      <c r="BV15" s="55"/>
      <c r="BW15" s="55"/>
      <c r="BX15" s="55"/>
      <c r="BY15" s="55"/>
      <c r="BZ15" s="55"/>
      <c r="CA15" s="55"/>
      <c r="CB15" s="55"/>
      <c r="CC15" s="55"/>
      <c r="CD15" s="55"/>
      <c r="CE15" s="55"/>
      <c r="CF15" s="55"/>
      <c r="CG15" s="55"/>
      <c r="CH15" s="55"/>
      <c r="CI15" s="55"/>
      <c r="CJ15" s="55"/>
      <c r="CK15" s="55"/>
      <c r="CL15" s="55"/>
      <c r="CM15" s="55"/>
      <c r="CN15" s="55"/>
      <c r="CO15" s="55"/>
      <c r="CP15" s="55"/>
      <c r="CQ15" s="55"/>
      <c r="CR15" s="55"/>
      <c r="CS15" s="55"/>
      <c r="CT15" s="55"/>
      <c r="CU15" s="55"/>
      <c r="CV15" s="55"/>
    </row>
    <row r="16" spans="1:105">
      <c r="A16" t="s">
        <v>125</v>
      </c>
      <c r="B16" s="21">
        <f>Fornecida!$C$1</f>
        <v>3.38</v>
      </c>
      <c r="C16" s="79">
        <v>10.864100000000001</v>
      </c>
      <c r="D16">
        <v>20</v>
      </c>
      <c r="E16" s="75">
        <f>(('Node actual demand d=1.0'!B16*(365/2)))*9.8*($C16+$D16-$B16)/3600</f>
        <v>1.2288828212500003</v>
      </c>
      <c r="F16" s="75">
        <f>(('Node actual demand d=1.0'!C16*(365/2)))*9.8*($C16+$D16-$B16)/3600</f>
        <v>1.2288828212500003</v>
      </c>
      <c r="G16" s="75">
        <f>(('Node actual demand d=1.0'!D16*(365/2)))*9.8*($C16+$D16-$B16)/3600</f>
        <v>1.2288828212500003</v>
      </c>
      <c r="H16" s="75">
        <f>(('Node actual demand d=1.0'!E16*(365/2)))*9.8*($C16+$D16-$B16)/3600</f>
        <v>1.0923402855555557</v>
      </c>
      <c r="I16" s="75">
        <f>(('Node actual demand d=1.0'!F16*(365/2)))*9.8*($C16+$D16-$B16)/3600</f>
        <v>0.95579774986111121</v>
      </c>
      <c r="J16" s="75">
        <f>(('Node actual demand d=1.0'!G16*(365/2)))*9.8*($C16+$D16-$B16)/3600</f>
        <v>2.1846805711111115</v>
      </c>
      <c r="K16" s="75">
        <f>(('Node actual demand d=1.0'!H16*(365/2)))*9.8*($C16+$D16-$B16)/3600</f>
        <v>5.3251588920833335</v>
      </c>
      <c r="L16" s="75">
        <f>(('Node actual demand d=1.0'!I16*(365/2)))*9.8*($C16+$D16-$B16)/3600</f>
        <v>6.0078715705555563</v>
      </c>
      <c r="M16" s="75">
        <f>(('Node actual demand d=1.0'!J16*(365/2)))*9.8*($C16+$D16-$B16)/3600</f>
        <v>3.5501059280555562</v>
      </c>
      <c r="N16" s="75">
        <f>(('Node actual demand d=1.0'!K16*(365/2)))*9.8*($C16+$D16-$B16)/3600</f>
        <v>0.95579774986111121</v>
      </c>
      <c r="O16" s="75">
        <f>(('Node actual demand d=1.0'!L16*(365/2)))*9.8*($C16+$D16-$B16)/3600</f>
        <v>1.6385104283333334</v>
      </c>
      <c r="P16" s="75">
        <f>(('Node actual demand d=1.0'!M16*(365/2)))*9.8*($C16+$D16-$B16)/3600</f>
        <v>3.1404783209722225</v>
      </c>
      <c r="Q16" s="75">
        <f>(('Node actual demand d=1.0'!N16*(365/2)))*9.8*($C16+$D16-$B16)/3600</f>
        <v>1.5019678926388891</v>
      </c>
      <c r="R16" s="75">
        <f>(('Node actual demand d=1.0'!O16*(365/2)))*9.8*($C16+$D16-$B16)/3600</f>
        <v>1.0923402855555557</v>
      </c>
      <c r="S16" s="75">
        <f>(('Node actual demand d=1.0'!P16*(365/2)))*9.8*($C16+$D16-$B16)/3600</f>
        <v>10.513775248472223</v>
      </c>
      <c r="T16" s="75">
        <f>(('Node actual demand d=1.0'!Q16*(365/2)))*9.8*($C16+$D16-$B16)/3600</f>
        <v>6.8271267847222239</v>
      </c>
      <c r="U16" s="75">
        <f>(('Node actual demand d=1.0'!R16*(365/2)))*9.8*($C16+$D16-$B16)/3600</f>
        <v>3.0039357852777782</v>
      </c>
      <c r="V16" s="75">
        <f>(('Node actual demand d=1.0'!S16*(365/2)))*9.8*($C16+$D16-$B16)/3600</f>
        <v>2.7308507138888896</v>
      </c>
      <c r="W16" s="75">
        <f>(('Node actual demand d=1.0'!T16*(365/2)))*9.8*($C16+$D16-$B16)/3600</f>
        <v>2.5943081781944444</v>
      </c>
      <c r="X16" s="75">
        <f>(('Node actual demand d=1.0'!U16*(365/2)))*9.8*($C16+$D16-$B16)/3600</f>
        <v>2.3212231068055558</v>
      </c>
      <c r="Y16" s="75">
        <f>(('Node actual demand d=1.0'!V16*(365/2)))*9.8*($C16+$D16-$B16)/3600</f>
        <v>1.7750529640277781</v>
      </c>
      <c r="Z16" s="75">
        <f>(('Node actual demand d=1.0'!W16*(365/2)))*9.8*($C16+$D16-$B16)/3600</f>
        <v>1.0923402855555557</v>
      </c>
      <c r="AA16" s="75">
        <f>(('Node actual demand d=1.0'!X16*(365/2)))*9.8*($C16+$D16-$B16)/3600</f>
        <v>0.95579774986111121</v>
      </c>
      <c r="AB16" s="75">
        <f>(('Node actual demand d=1.0'!Y16*(365/2)))*9.8*($C16+$D16-$B16)/3600</f>
        <v>14.063881176527779</v>
      </c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  <c r="BP16" s="55"/>
      <c r="BQ16" s="55"/>
      <c r="BR16" s="55"/>
      <c r="BS16" s="55"/>
      <c r="BT16" s="55"/>
      <c r="BU16" s="55"/>
      <c r="BV16" s="55"/>
      <c r="BW16" s="55"/>
      <c r="BX16" s="55"/>
      <c r="BY16" s="55"/>
      <c r="BZ16" s="55"/>
      <c r="CA16" s="55"/>
      <c r="CB16" s="55"/>
      <c r="CC16" s="55"/>
      <c r="CD16" s="55"/>
      <c r="CE16" s="55"/>
      <c r="CF16" s="55"/>
      <c r="CG16" s="55"/>
      <c r="CH16" s="55"/>
      <c r="CI16" s="55"/>
      <c r="CJ16" s="55"/>
      <c r="CK16" s="55"/>
      <c r="CL16" s="55"/>
      <c r="CM16" s="55"/>
      <c r="CN16" s="55"/>
      <c r="CO16" s="55"/>
      <c r="CP16" s="55"/>
      <c r="CQ16" s="55"/>
      <c r="CR16" s="55"/>
      <c r="CS16" s="55"/>
      <c r="CT16" s="55"/>
      <c r="CU16" s="55"/>
      <c r="CV16" s="55"/>
    </row>
    <row r="17" spans="1:100">
      <c r="A17" t="s">
        <v>126</v>
      </c>
      <c r="B17" s="21">
        <f>Fornecida!$C$1</f>
        <v>3.38</v>
      </c>
      <c r="C17" s="79">
        <v>18.145199999999999</v>
      </c>
      <c r="D17">
        <v>20</v>
      </c>
      <c r="E17" s="75">
        <f>(('Node actual demand d=1.0'!B17*(365/2)))*9.8*($C17+$D17-$B17)/3600</f>
        <v>0.17271544500000002</v>
      </c>
      <c r="F17" s="75">
        <f>(('Node actual demand d=1.0'!C17*(365/2)))*9.8*($C17+$D17-$B17)/3600</f>
        <v>0.17271544500000002</v>
      </c>
      <c r="G17" s="75">
        <f>(('Node actual demand d=1.0'!D17*(365/2)))*9.8*($C17+$D17-$B17)/3600</f>
        <v>0.17271544500000002</v>
      </c>
      <c r="H17" s="75">
        <f>(('Node actual demand d=1.0'!E17*(365/2)))*9.8*($C17+$D17-$B17)/3600</f>
        <v>0.17271544500000002</v>
      </c>
      <c r="I17" s="75">
        <f>(('Node actual demand d=1.0'!F17*(365/2)))*9.8*($C17+$D17-$B17)/3600</f>
        <v>0.17271544500000002</v>
      </c>
      <c r="J17" s="75">
        <f>(('Node actual demand d=1.0'!G17*(365/2)))*9.8*($C17+$D17-$B17)/3600</f>
        <v>1.3817235600000002</v>
      </c>
      <c r="K17" s="75">
        <f>(('Node actual demand d=1.0'!H17*(365/2)))*9.8*($C17+$D17-$B17)/3600</f>
        <v>1.7271544500000002</v>
      </c>
      <c r="L17" s="75">
        <f>(('Node actual demand d=1.0'!I17*(365/2)))*9.8*($C17+$D17-$B17)/3600</f>
        <v>1.7271544500000002</v>
      </c>
      <c r="M17" s="75">
        <f>(('Node actual demand d=1.0'!J17*(365/2)))*9.8*($C17+$D17-$B17)/3600</f>
        <v>1.8998698950000001</v>
      </c>
      <c r="N17" s="75">
        <f>(('Node actual demand d=1.0'!K17*(365/2)))*9.8*($C17+$D17-$B17)/3600</f>
        <v>1.8998698950000001</v>
      </c>
      <c r="O17" s="75">
        <f>(('Node actual demand d=1.0'!L17*(365/2)))*9.8*($C17+$D17-$B17)/3600</f>
        <v>2.0725853399999998</v>
      </c>
      <c r="P17" s="75">
        <f>(('Node actual demand d=1.0'!M17*(365/2)))*9.8*($C17+$D17-$B17)/3600</f>
        <v>1.8998698950000001</v>
      </c>
      <c r="Q17" s="75">
        <f>(('Node actual demand d=1.0'!N17*(365/2)))*9.8*($C17+$D17-$B17)/3600</f>
        <v>1.7271544500000002</v>
      </c>
      <c r="R17" s="75">
        <f>(('Node actual demand d=1.0'!O17*(365/2)))*9.8*($C17+$D17-$B17)/3600</f>
        <v>1.7271544500000002</v>
      </c>
      <c r="S17" s="75">
        <f>(('Node actual demand d=1.0'!P17*(365/2)))*9.8*($C17+$D17-$B17)/3600</f>
        <v>1.3817235600000002</v>
      </c>
      <c r="T17" s="75">
        <f>(('Node actual demand d=1.0'!Q17*(365/2)))*9.8*($C17+$D17-$B17)/3600</f>
        <v>1.0362926699999999</v>
      </c>
      <c r="U17" s="75">
        <f>(('Node actual demand d=1.0'!R17*(365/2)))*9.8*($C17+$D17-$B17)/3600</f>
        <v>1.5544390050000003</v>
      </c>
      <c r="V17" s="75">
        <f>(('Node actual demand d=1.0'!S17*(365/2)))*9.8*($C17+$D17-$B17)/3600</f>
        <v>1.7271544500000002</v>
      </c>
      <c r="W17" s="75">
        <f>(('Node actual demand d=1.0'!T17*(365/2)))*9.8*($C17+$D17-$B17)/3600</f>
        <v>0.86357722500000011</v>
      </c>
      <c r="X17" s="75">
        <f>(('Node actual demand d=1.0'!U17*(365/2)))*9.8*($C17+$D17-$B17)/3600</f>
        <v>0.69086178000000009</v>
      </c>
      <c r="Y17" s="75">
        <f>(('Node actual demand d=1.0'!V17*(365/2)))*9.8*($C17+$D17-$B17)/3600</f>
        <v>1.2090081150000003</v>
      </c>
      <c r="Z17" s="75">
        <f>(('Node actual demand d=1.0'!W17*(365/2)))*9.8*($C17+$D17-$B17)/3600</f>
        <v>0.86357722500000011</v>
      </c>
      <c r="AA17" s="75">
        <f>(('Node actual demand d=1.0'!X17*(365/2)))*9.8*($C17+$D17-$B17)/3600</f>
        <v>0.34543089000000005</v>
      </c>
      <c r="AB17" s="75">
        <f>(('Node actual demand d=1.0'!Y17*(365/2)))*9.8*($C17+$D17-$B17)/3600</f>
        <v>0.17271544500000002</v>
      </c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/>
      <c r="AS17" s="55"/>
      <c r="AT17" s="55"/>
      <c r="AU17" s="55"/>
      <c r="AV17" s="55"/>
      <c r="AW17" s="55"/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  <c r="BP17" s="55"/>
      <c r="BQ17" s="55"/>
      <c r="BR17" s="55"/>
      <c r="BS17" s="55"/>
      <c r="BT17" s="55"/>
      <c r="BU17" s="55"/>
      <c r="BV17" s="55"/>
      <c r="BW17" s="55"/>
      <c r="BX17" s="55"/>
      <c r="BY17" s="55"/>
      <c r="BZ17" s="55"/>
      <c r="CA17" s="55"/>
      <c r="CB17" s="55"/>
      <c r="CC17" s="55"/>
      <c r="CD17" s="55"/>
      <c r="CE17" s="55"/>
      <c r="CF17" s="55"/>
      <c r="CG17" s="55"/>
      <c r="CH17" s="55"/>
      <c r="CI17" s="55"/>
      <c r="CJ17" s="55"/>
      <c r="CK17" s="55"/>
      <c r="CL17" s="55"/>
      <c r="CM17" s="55"/>
      <c r="CN17" s="55"/>
      <c r="CO17" s="55"/>
      <c r="CP17" s="55"/>
      <c r="CQ17" s="55"/>
      <c r="CR17" s="55"/>
      <c r="CS17" s="55"/>
      <c r="CT17" s="55"/>
      <c r="CU17" s="55"/>
      <c r="CV17" s="55"/>
    </row>
    <row r="18" spans="1:100">
      <c r="A18" t="s">
        <v>127</v>
      </c>
      <c r="B18" s="21">
        <f>Fornecida!$C$1</f>
        <v>3.38</v>
      </c>
      <c r="C18" s="79">
        <v>22.501999999999999</v>
      </c>
      <c r="D18">
        <v>20</v>
      </c>
      <c r="E18" s="75">
        <f>(('Node actual demand d=1.0'!B18*(365/2)))*9.8*($C18+$D18-$B18)/3600</f>
        <v>146.74200343055554</v>
      </c>
      <c r="F18" s="75">
        <f>(('Node actual demand d=1.0'!C18*(365/2)))*9.8*($C18+$D18-$B18)/3600</f>
        <v>0</v>
      </c>
      <c r="G18" s="75">
        <f>(('Node actual demand d=1.0'!D18*(365/2)))*9.8*($C18+$D18-$B18)/3600</f>
        <v>0</v>
      </c>
      <c r="H18" s="75">
        <f>(('Node actual demand d=1.0'!E18*(365/2)))*9.8*($C18+$D18-$B18)/3600</f>
        <v>0</v>
      </c>
      <c r="I18" s="75">
        <f>(('Node actual demand d=1.0'!F18*(365/2)))*9.8*($C18+$D18-$B18)/3600</f>
        <v>0</v>
      </c>
      <c r="J18" s="75">
        <f>(('Node actual demand d=1.0'!G18*(365/2)))*9.8*($C18+$D18-$B18)/3600</f>
        <v>29.542760955555547</v>
      </c>
      <c r="K18" s="75">
        <f>(('Node actual demand d=1.0'!H18*(365/2)))*9.8*($C18+$D18-$B18)/3600</f>
        <v>150.82356908888889</v>
      </c>
      <c r="L18" s="75">
        <f>(('Node actual demand d=1.0'!I18*(365/2)))*9.8*($C18+$D18-$B18)/3600</f>
        <v>170.84267684166664</v>
      </c>
      <c r="M18" s="75">
        <f>(('Node actual demand d=1.0'!J18*(365/2)))*9.8*($C18+$D18-$B18)/3600</f>
        <v>121.28080813333331</v>
      </c>
      <c r="N18" s="75">
        <f>(('Node actual demand d=1.0'!K18*(365/2)))*9.8*($C18+$D18-$B18)/3600</f>
        <v>0.38872053888888886</v>
      </c>
      <c r="O18" s="75">
        <f>(('Node actual demand d=1.0'!L18*(365/2)))*9.8*($C18+$D18-$B18)/3600</f>
        <v>0.19436026944444443</v>
      </c>
      <c r="P18" s="75">
        <f>(('Node actual demand d=1.0'!M18*(365/2)))*9.8*($C18+$D18-$B18)/3600</f>
        <v>0.19436026944444443</v>
      </c>
      <c r="Q18" s="75">
        <f>(('Node actual demand d=1.0'!N18*(365/2)))*9.8*($C18+$D18-$B18)/3600</f>
        <v>0.19436026944444443</v>
      </c>
      <c r="R18" s="75">
        <f>(('Node actual demand d=1.0'!O18*(365/2)))*9.8*($C18+$D18-$B18)/3600</f>
        <v>0</v>
      </c>
      <c r="S18" s="75">
        <f>(('Node actual demand d=1.0'!P18*(365/2)))*9.8*($C18+$D18-$B18)/3600</f>
        <v>0</v>
      </c>
      <c r="T18" s="75">
        <f>(('Node actual demand d=1.0'!Q18*(365/2)))*9.8*($C18+$D18-$B18)/3600</f>
        <v>1.360521886111111</v>
      </c>
      <c r="U18" s="75">
        <f>(('Node actual demand d=1.0'!R18*(365/2)))*9.8*($C18+$D18-$B18)/3600</f>
        <v>0</v>
      </c>
      <c r="V18" s="75">
        <f>(('Node actual demand d=1.0'!S18*(365/2)))*9.8*($C18+$D18-$B18)/3600</f>
        <v>0</v>
      </c>
      <c r="W18" s="75">
        <f>(('Node actual demand d=1.0'!T18*(365/2)))*9.8*($C18+$D18-$B18)/3600</f>
        <v>0</v>
      </c>
      <c r="X18" s="75">
        <f>(('Node actual demand d=1.0'!U18*(365/2)))*9.8*($C18+$D18-$B18)/3600</f>
        <v>0</v>
      </c>
      <c r="Y18" s="75">
        <f>(('Node actual demand d=1.0'!V18*(365/2)))*9.8*($C18+$D18-$B18)/3600</f>
        <v>0</v>
      </c>
      <c r="Z18" s="75">
        <f>(('Node actual demand d=1.0'!W18*(365/2)))*9.8*($C18+$D18-$B18)/3600</f>
        <v>0</v>
      </c>
      <c r="AA18" s="75">
        <f>(('Node actual demand d=1.0'!X18*(365/2)))*9.8*($C18+$D18-$B18)/3600</f>
        <v>0</v>
      </c>
      <c r="AB18" s="75">
        <f>(('Node actual demand d=1.0'!Y18*(365/2)))*9.8*($C18+$D18-$B18)/3600</f>
        <v>113.89511789444443</v>
      </c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/>
      <c r="AS18" s="55"/>
      <c r="AT18" s="55"/>
      <c r="AU18" s="55"/>
      <c r="AV18" s="55"/>
      <c r="AW18" s="55"/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  <c r="BP18" s="55"/>
      <c r="BQ18" s="55"/>
      <c r="BR18" s="55"/>
      <c r="BS18" s="55"/>
      <c r="BT18" s="55"/>
      <c r="BU18" s="55"/>
      <c r="BV18" s="55"/>
      <c r="BW18" s="55"/>
      <c r="BX18" s="55"/>
      <c r="BY18" s="55"/>
      <c r="BZ18" s="55"/>
      <c r="CA18" s="55"/>
      <c r="CB18" s="55"/>
      <c r="CC18" s="55"/>
      <c r="CD18" s="55"/>
      <c r="CE18" s="55"/>
      <c r="CF18" s="55"/>
      <c r="CG18" s="55"/>
      <c r="CH18" s="55"/>
      <c r="CI18" s="55"/>
      <c r="CJ18" s="55"/>
      <c r="CK18" s="55"/>
      <c r="CL18" s="55"/>
      <c r="CM18" s="55"/>
      <c r="CN18" s="55"/>
      <c r="CO18" s="55"/>
      <c r="CP18" s="55"/>
      <c r="CQ18" s="55"/>
      <c r="CR18" s="55"/>
      <c r="CS18" s="55"/>
      <c r="CT18" s="55"/>
      <c r="CU18" s="55"/>
      <c r="CV18" s="55"/>
    </row>
    <row r="19" spans="1:100">
      <c r="A19" t="s">
        <v>128</v>
      </c>
      <c r="B19" s="21">
        <f>Fornecida!$C$1</f>
        <v>3.38</v>
      </c>
      <c r="C19" s="79">
        <v>22.136800000000001</v>
      </c>
      <c r="D19">
        <v>20</v>
      </c>
      <c r="E19" s="75">
        <f>(('Node actual demand d=1.0'!B19*(365/2)))*9.8*($C19+$D19-$B19)/3600</f>
        <v>0</v>
      </c>
      <c r="F19" s="75">
        <f>(('Node actual demand d=1.0'!C19*(365/2)))*9.8*($C19+$D19-$B19)/3600</f>
        <v>0</v>
      </c>
      <c r="G19" s="75">
        <f>(('Node actual demand d=1.0'!D19*(365/2)))*9.8*($C19+$D19-$B19)/3600</f>
        <v>0</v>
      </c>
      <c r="H19" s="75">
        <f>(('Node actual demand d=1.0'!E19*(365/2)))*9.8*($C19+$D19-$B19)/3600</f>
        <v>0</v>
      </c>
      <c r="I19" s="75">
        <f>(('Node actual demand d=1.0'!F19*(365/2)))*9.8*($C19+$D19-$B19)/3600</f>
        <v>0</v>
      </c>
      <c r="J19" s="75">
        <f>(('Node actual demand d=1.0'!G19*(365/2)))*9.8*($C19+$D19-$B19)/3600</f>
        <v>0</v>
      </c>
      <c r="K19" s="75">
        <f>(('Node actual demand d=1.0'!H19*(365/2)))*9.8*($C19+$D19-$B19)/3600</f>
        <v>0</v>
      </c>
      <c r="L19" s="75">
        <f>(('Node actual demand d=1.0'!I19*(365/2)))*9.8*($C19+$D19-$B19)/3600</f>
        <v>0.57763780666666664</v>
      </c>
      <c r="M19" s="75">
        <f>(('Node actual demand d=1.0'!J19*(365/2)))*9.8*($C19+$D19-$B19)/3600</f>
        <v>3.4658268400000005</v>
      </c>
      <c r="N19" s="75">
        <f>(('Node actual demand d=1.0'!K19*(365/2)))*9.8*($C19+$D19-$B19)/3600</f>
        <v>10.012388648888891</v>
      </c>
      <c r="O19" s="75">
        <f>(('Node actual demand d=1.0'!L19*(365/2)))*9.8*($C19+$D19-$B19)/3600</f>
        <v>5.7763780666666671</v>
      </c>
      <c r="P19" s="75">
        <f>(('Node actual demand d=1.0'!M19*(365/2)))*9.8*($C19+$D19-$B19)/3600</f>
        <v>6.1614699377777784</v>
      </c>
      <c r="Q19" s="75">
        <f>(('Node actual demand d=1.0'!N19*(365/2)))*9.8*($C19+$D19-$B19)/3600</f>
        <v>2.5030971622222227</v>
      </c>
      <c r="R19" s="75">
        <f>(('Node actual demand d=1.0'!O19*(365/2)))*9.8*($C19+$D19-$B19)/3600</f>
        <v>2.5030971622222227</v>
      </c>
      <c r="S19" s="75">
        <f>(('Node actual demand d=1.0'!P19*(365/2)))*9.8*($C19+$D19-$B19)/3600</f>
        <v>0.7701837422222223</v>
      </c>
      <c r="T19" s="75">
        <f>(('Node actual demand d=1.0'!Q19*(365/2)))*9.8*($C19+$D19-$B19)/3600</f>
        <v>0.57763780666666664</v>
      </c>
      <c r="U19" s="75">
        <f>(('Node actual demand d=1.0'!R19*(365/2)))*9.8*($C19+$D19-$B19)/3600</f>
        <v>0.19254593555555558</v>
      </c>
      <c r="V19" s="75">
        <f>(('Node actual demand d=1.0'!S19*(365/2)))*9.8*($C19+$D19-$B19)/3600</f>
        <v>0</v>
      </c>
      <c r="W19" s="75">
        <f>(('Node actual demand d=1.0'!T19*(365/2)))*9.8*($C19+$D19-$B19)/3600</f>
        <v>0</v>
      </c>
      <c r="X19" s="75">
        <f>(('Node actual demand d=1.0'!U19*(365/2)))*9.8*($C19+$D19-$B19)/3600</f>
        <v>0</v>
      </c>
      <c r="Y19" s="75">
        <f>(('Node actual demand d=1.0'!V19*(365/2)))*9.8*($C19+$D19-$B19)/3600</f>
        <v>0</v>
      </c>
      <c r="Z19" s="75">
        <f>(('Node actual demand d=1.0'!W19*(365/2)))*9.8*($C19+$D19-$B19)/3600</f>
        <v>0</v>
      </c>
      <c r="AA19" s="75">
        <f>(('Node actual demand d=1.0'!X19*(365/2)))*9.8*($C19+$D19-$B19)/3600</f>
        <v>0</v>
      </c>
      <c r="AB19" s="75">
        <f>(('Node actual demand d=1.0'!Y19*(365/2)))*9.8*($C19+$D19-$B19)/3600</f>
        <v>0</v>
      </c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5"/>
      <c r="BZ19" s="55"/>
      <c r="CA19" s="55"/>
      <c r="CB19" s="55"/>
      <c r="CC19" s="55"/>
      <c r="CD19" s="55"/>
      <c r="CE19" s="55"/>
      <c r="CF19" s="55"/>
      <c r="CG19" s="55"/>
      <c r="CH19" s="55"/>
      <c r="CI19" s="55"/>
      <c r="CJ19" s="55"/>
      <c r="CK19" s="55"/>
      <c r="CL19" s="55"/>
      <c r="CM19" s="55"/>
      <c r="CN19" s="55"/>
      <c r="CO19" s="55"/>
      <c r="CP19" s="55"/>
      <c r="CQ19" s="55"/>
      <c r="CR19" s="55"/>
      <c r="CS19" s="55"/>
      <c r="CT19" s="55"/>
      <c r="CU19" s="55"/>
      <c r="CV19" s="55"/>
    </row>
    <row r="20" spans="1:100">
      <c r="A20" t="s">
        <v>129</v>
      </c>
      <c r="B20" s="21">
        <f>Fornecida!$C$1</f>
        <v>3.38</v>
      </c>
      <c r="C20" s="79">
        <v>22.460799999999999</v>
      </c>
      <c r="D20">
        <v>20</v>
      </c>
      <c r="E20" s="75">
        <f>(('Node actual demand d=1.0'!B20*(365/2)))*9.8*($C20+$D20-$B20)/3600</f>
        <v>1.9415558555555557</v>
      </c>
      <c r="F20" s="75">
        <f>(('Node actual demand d=1.0'!C20*(365/2)))*9.8*($C20+$D20-$B20)/3600</f>
        <v>18.833091798888891</v>
      </c>
      <c r="G20" s="75">
        <f>(('Node actual demand d=1.0'!D20*(365/2)))*9.8*($C20+$D20-$B20)/3600</f>
        <v>19.998025312222218</v>
      </c>
      <c r="H20" s="75">
        <f>(('Node actual demand d=1.0'!E20*(365/2)))*9.8*($C20+$D20-$B20)/3600</f>
        <v>19.22140297</v>
      </c>
      <c r="I20" s="75">
        <f>(('Node actual demand d=1.0'!F20*(365/2)))*9.8*($C20+$D20-$B20)/3600</f>
        <v>17.4740027</v>
      </c>
      <c r="J20" s="75">
        <f>(('Node actual demand d=1.0'!G20*(365/2)))*9.8*($C20+$D20-$B20)/3600</f>
        <v>15.920758015555554</v>
      </c>
      <c r="K20" s="75">
        <f>(('Node actual demand d=1.0'!H20*(365/2)))*9.8*($C20+$D20-$B20)/3600</f>
        <v>17.085691528888887</v>
      </c>
      <c r="L20" s="75">
        <f>(('Node actual demand d=1.0'!I20*(365/2)))*9.8*($C20+$D20-$B20)/3600</f>
        <v>19.609714141111109</v>
      </c>
      <c r="M20" s="75">
        <f>(('Node actual demand d=1.0'!J20*(365/2)))*9.8*($C20+$D20-$B20)/3600</f>
        <v>19.803869726666669</v>
      </c>
      <c r="N20" s="75">
        <f>(('Node actual demand d=1.0'!K20*(365/2)))*9.8*($C20+$D20-$B20)/3600</f>
        <v>19.998025312222218</v>
      </c>
      <c r="O20" s="75">
        <f>(('Node actual demand d=1.0'!L20*(365/2)))*9.8*($C20+$D20-$B20)/3600</f>
        <v>20.192180897777778</v>
      </c>
      <c r="P20" s="75">
        <f>(('Node actual demand d=1.0'!M20*(365/2)))*9.8*($C20+$D20-$B20)/3600</f>
        <v>20.386336483333334</v>
      </c>
      <c r="Q20" s="75">
        <f>(('Node actual demand d=1.0'!N20*(365/2)))*9.8*($C20+$D20-$B20)/3600</f>
        <v>10.872712791111111</v>
      </c>
      <c r="R20" s="75">
        <f>(('Node actual demand d=1.0'!O20*(365/2)))*9.8*($C20+$D20-$B20)/3600</f>
        <v>3.6889561255555554</v>
      </c>
      <c r="S20" s="75">
        <f>(('Node actual demand d=1.0'!P20*(365/2)))*9.8*($C20+$D20-$B20)/3600</f>
        <v>2.7181781977777777</v>
      </c>
      <c r="T20" s="75">
        <f>(('Node actual demand d=1.0'!Q20*(365/2)))*9.8*($C20+$D20-$B20)/3600</f>
        <v>3.4948005400000004</v>
      </c>
      <c r="U20" s="75">
        <f>(('Node actual demand d=1.0'!R20*(365/2)))*9.8*($C20+$D20-$B20)/3600</f>
        <v>2.1357114411111109</v>
      </c>
      <c r="V20" s="75">
        <f>(('Node actual demand d=1.0'!S20*(365/2)))*9.8*($C20+$D20-$B20)/3600</f>
        <v>1.5532446844444445</v>
      </c>
      <c r="W20" s="75">
        <f>(('Node actual demand d=1.0'!T20*(365/2)))*9.8*($C20+$D20-$B20)/3600</f>
        <v>1.5532446844444445</v>
      </c>
      <c r="X20" s="75">
        <f>(('Node actual demand d=1.0'!U20*(365/2)))*9.8*($C20+$D20-$B20)/3600</f>
        <v>1.5532446844444445</v>
      </c>
      <c r="Y20" s="75">
        <f>(('Node actual demand d=1.0'!V20*(365/2)))*9.8*($C20+$D20-$B20)/3600</f>
        <v>1.5532446844444445</v>
      </c>
      <c r="Z20" s="75">
        <f>(('Node actual demand d=1.0'!W20*(365/2)))*9.8*($C20+$D20-$B20)/3600</f>
        <v>1.5532446844444445</v>
      </c>
      <c r="AA20" s="75">
        <f>(('Node actual demand d=1.0'!X20*(365/2)))*9.8*($C20+$D20-$B20)/3600</f>
        <v>1.3590890988888888</v>
      </c>
      <c r="AB20" s="75">
        <f>(('Node actual demand d=1.0'!Y20*(365/2)))*9.8*($C20+$D20-$B20)/3600</f>
        <v>1.1649335133333332</v>
      </c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  <c r="BP20" s="55"/>
      <c r="BQ20" s="55"/>
      <c r="BR20" s="55"/>
      <c r="BS20" s="55"/>
      <c r="BT20" s="55"/>
      <c r="BU20" s="55"/>
      <c r="BV20" s="55"/>
      <c r="BW20" s="55"/>
      <c r="BX20" s="55"/>
      <c r="BY20" s="55"/>
      <c r="BZ20" s="55"/>
      <c r="CA20" s="55"/>
      <c r="CB20" s="55"/>
      <c r="CC20" s="55"/>
      <c r="CD20" s="55"/>
      <c r="CE20" s="55"/>
      <c r="CF20" s="55"/>
      <c r="CG20" s="55"/>
      <c r="CH20" s="55"/>
      <c r="CI20" s="55"/>
      <c r="CJ20" s="55"/>
      <c r="CK20" s="55"/>
      <c r="CL20" s="55"/>
      <c r="CM20" s="55"/>
      <c r="CN20" s="55"/>
      <c r="CO20" s="55"/>
      <c r="CP20" s="55"/>
      <c r="CQ20" s="55"/>
      <c r="CR20" s="55"/>
      <c r="CS20" s="55"/>
      <c r="CT20" s="55"/>
      <c r="CU20" s="55"/>
      <c r="CV20" s="55"/>
    </row>
    <row r="21" spans="1:100">
      <c r="A21" t="s">
        <v>130</v>
      </c>
      <c r="B21" s="21">
        <f>Fornecida!$C$1</f>
        <v>3.38</v>
      </c>
      <c r="C21" s="79">
        <v>19.7028</v>
      </c>
      <c r="D21">
        <v>20</v>
      </c>
      <c r="E21" s="75">
        <f>(('Node actual demand d=1.0'!B21*(365/2)))*9.8*($C21+$D21-$B21)/3600</f>
        <v>0.18045368833333331</v>
      </c>
      <c r="F21" s="75">
        <f>(('Node actual demand d=1.0'!C21*(365/2)))*9.8*($C21+$D21-$B21)/3600</f>
        <v>0</v>
      </c>
      <c r="G21" s="75">
        <f>(('Node actual demand d=1.0'!D21*(365/2)))*9.8*($C21+$D21-$B21)/3600</f>
        <v>0</v>
      </c>
      <c r="H21" s="75">
        <f>(('Node actual demand d=1.0'!E21*(365/2)))*9.8*($C21+$D21-$B21)/3600</f>
        <v>0</v>
      </c>
      <c r="I21" s="75">
        <f>(('Node actual demand d=1.0'!F21*(365/2)))*9.8*($C21+$D21-$B21)/3600</f>
        <v>-0.18045368833333331</v>
      </c>
      <c r="J21" s="75">
        <f>(('Node actual demand d=1.0'!G21*(365/2)))*9.8*($C21+$D21-$B21)/3600</f>
        <v>0</v>
      </c>
      <c r="K21" s="75">
        <f>(('Node actual demand d=1.0'!H21*(365/2)))*9.8*($C21+$D21-$B21)/3600</f>
        <v>0.18045368833333331</v>
      </c>
      <c r="L21" s="75">
        <f>(('Node actual demand d=1.0'!I21*(365/2)))*9.8*($C21+$D21-$B21)/3600</f>
        <v>0</v>
      </c>
      <c r="M21" s="75">
        <f>(('Node actual demand d=1.0'!J21*(365/2)))*9.8*($C21+$D21-$B21)/3600</f>
        <v>0</v>
      </c>
      <c r="N21" s="75">
        <f>(('Node actual demand d=1.0'!K21*(365/2)))*9.8*($C21+$D21-$B21)/3600</f>
        <v>0.18045368833333331</v>
      </c>
      <c r="O21" s="75">
        <f>(('Node actual demand d=1.0'!L21*(365/2)))*9.8*($C21+$D21-$B21)/3600</f>
        <v>0.18045368833333331</v>
      </c>
      <c r="P21" s="75">
        <f>(('Node actual demand d=1.0'!M21*(365/2)))*9.8*($C21+$D21-$B21)/3600</f>
        <v>0</v>
      </c>
      <c r="Q21" s="75">
        <f>(('Node actual demand d=1.0'!N21*(365/2)))*9.8*($C21+$D21-$B21)/3600</f>
        <v>0.36090737666666661</v>
      </c>
      <c r="R21" s="75">
        <f>(('Node actual demand d=1.0'!O21*(365/2)))*9.8*($C21+$D21-$B21)/3600</f>
        <v>0.18045368833333331</v>
      </c>
      <c r="S21" s="75">
        <f>(('Node actual demand d=1.0'!P21*(365/2)))*9.8*($C21+$D21-$B21)/3600</f>
        <v>0.18045368833333331</v>
      </c>
      <c r="T21" s="75">
        <f>(('Node actual demand d=1.0'!Q21*(365/2)))*9.8*($C21+$D21-$B21)/3600</f>
        <v>0</v>
      </c>
      <c r="U21" s="75">
        <f>(('Node actual demand d=1.0'!R21*(365/2)))*9.8*($C21+$D21-$B21)/3600</f>
        <v>0</v>
      </c>
      <c r="V21" s="75">
        <f>(('Node actual demand d=1.0'!S21*(365/2)))*9.8*($C21+$D21-$B21)/3600</f>
        <v>0</v>
      </c>
      <c r="W21" s="75">
        <f>(('Node actual demand d=1.0'!T21*(365/2)))*9.8*($C21+$D21-$B21)/3600</f>
        <v>0</v>
      </c>
      <c r="X21" s="75">
        <f>(('Node actual demand d=1.0'!U21*(365/2)))*9.8*($C21+$D21-$B21)/3600</f>
        <v>0</v>
      </c>
      <c r="Y21" s="75">
        <f>(('Node actual demand d=1.0'!V21*(365/2)))*9.8*($C21+$D21-$B21)/3600</f>
        <v>0</v>
      </c>
      <c r="Z21" s="75">
        <f>(('Node actual demand d=1.0'!W21*(365/2)))*9.8*($C21+$D21-$B21)/3600</f>
        <v>0</v>
      </c>
      <c r="AA21" s="75">
        <f>(('Node actual demand d=1.0'!X21*(365/2)))*9.8*($C21+$D21-$B21)/3600</f>
        <v>0</v>
      </c>
      <c r="AB21" s="75">
        <f>(('Node actual demand d=1.0'!Y21*(365/2)))*9.8*($C21+$D21-$B21)/3600</f>
        <v>-0.18045368833333331</v>
      </c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  <c r="BP21" s="55"/>
      <c r="BQ21" s="55"/>
      <c r="BR21" s="55"/>
      <c r="BS21" s="55"/>
      <c r="BT21" s="55"/>
      <c r="BU21" s="55"/>
      <c r="BV21" s="55"/>
      <c r="BW21" s="55"/>
      <c r="BX21" s="55"/>
      <c r="BY21" s="55"/>
      <c r="BZ21" s="55"/>
      <c r="CA21" s="55"/>
      <c r="CB21" s="55"/>
      <c r="CC21" s="55"/>
      <c r="CD21" s="55"/>
      <c r="CE21" s="55"/>
      <c r="CF21" s="55"/>
      <c r="CG21" s="55"/>
      <c r="CH21" s="55"/>
      <c r="CI21" s="55"/>
      <c r="CJ21" s="55"/>
      <c r="CK21" s="55"/>
      <c r="CL21" s="55"/>
      <c r="CM21" s="55"/>
      <c r="CN21" s="55"/>
      <c r="CO21" s="55"/>
      <c r="CP21" s="55"/>
      <c r="CQ21" s="55"/>
      <c r="CR21" s="55"/>
      <c r="CS21" s="55"/>
      <c r="CT21" s="55"/>
      <c r="CU21" s="55"/>
      <c r="CV21" s="55"/>
    </row>
    <row r="22" spans="1:100">
      <c r="A22" t="s">
        <v>131</v>
      </c>
      <c r="B22" s="21">
        <f>Fornecida!$C$1</f>
        <v>3.38</v>
      </c>
      <c r="C22" s="79">
        <v>22.232199999999999</v>
      </c>
      <c r="D22">
        <v>20</v>
      </c>
      <c r="E22" s="75">
        <f>(('Node actual demand d=1.0'!B22*(365/2)))*9.8*($C22+$D22-$B22)/3600</f>
        <v>0</v>
      </c>
      <c r="F22" s="75">
        <f>(('Node actual demand d=1.0'!C22*(365/2)))*9.8*($C22+$D22-$B22)/3600</f>
        <v>0</v>
      </c>
      <c r="G22" s="75">
        <f>(('Node actual demand d=1.0'!D22*(365/2)))*9.8*($C22+$D22-$B22)/3600</f>
        <v>0</v>
      </c>
      <c r="H22" s="75">
        <f>(('Node actual demand d=1.0'!E22*(365/2)))*9.8*($C22+$D22-$B22)/3600</f>
        <v>0</v>
      </c>
      <c r="I22" s="75">
        <f>(('Node actual demand d=1.0'!F22*(365/2)))*9.8*($C22+$D22-$B22)/3600</f>
        <v>0</v>
      </c>
      <c r="J22" s="75">
        <f>(('Node actual demand d=1.0'!G22*(365/2)))*9.8*($C22+$D22-$B22)/3600</f>
        <v>0.38603977611111107</v>
      </c>
      <c r="K22" s="75">
        <f>(('Node actual demand d=1.0'!H22*(365/2)))*9.8*($C22+$D22-$B22)/3600</f>
        <v>0.77207955222222213</v>
      </c>
      <c r="L22" s="75">
        <f>(('Node actual demand d=1.0'!I22*(365/2)))*9.8*($C22+$D22-$B22)/3600</f>
        <v>0.77207955222222213</v>
      </c>
      <c r="M22" s="75">
        <f>(('Node actual demand d=1.0'!J22*(365/2)))*9.8*($C22+$D22-$B22)/3600</f>
        <v>0.96509944027777783</v>
      </c>
      <c r="N22" s="75">
        <f>(('Node actual demand d=1.0'!K22*(365/2)))*9.8*($C22+$D22-$B22)/3600</f>
        <v>0.96509944027777783</v>
      </c>
      <c r="O22" s="75">
        <f>(('Node actual demand d=1.0'!L22*(365/2)))*9.8*($C22+$D22-$B22)/3600</f>
        <v>2.8952983208333332</v>
      </c>
      <c r="P22" s="75">
        <f>(('Node actual demand d=1.0'!M22*(365/2)))*9.8*($C22+$D22-$B22)/3600</f>
        <v>1.7371789925000003</v>
      </c>
      <c r="Q22" s="75">
        <f>(('Node actual demand d=1.0'!N22*(365/2)))*9.8*($C22+$D22-$B22)/3600</f>
        <v>0.77207955222222213</v>
      </c>
      <c r="R22" s="75">
        <f>(('Node actual demand d=1.0'!O22*(365/2)))*9.8*($C22+$D22-$B22)/3600</f>
        <v>1.1581193283333333</v>
      </c>
      <c r="S22" s="75">
        <f>(('Node actual demand d=1.0'!P22*(365/2)))*9.8*($C22+$D22-$B22)/3600</f>
        <v>0.57905966416666665</v>
      </c>
      <c r="T22" s="75">
        <f>(('Node actual demand d=1.0'!Q22*(365/2)))*9.8*($C22+$D22-$B22)/3600</f>
        <v>0.57905966416666665</v>
      </c>
      <c r="U22" s="75">
        <f>(('Node actual demand d=1.0'!R22*(365/2)))*9.8*($C22+$D22-$B22)/3600</f>
        <v>0.57905966416666665</v>
      </c>
      <c r="V22" s="75">
        <f>(('Node actual demand d=1.0'!S22*(365/2)))*9.8*($C22+$D22-$B22)/3600</f>
        <v>0.77207955222222213</v>
      </c>
      <c r="W22" s="75">
        <f>(('Node actual demand d=1.0'!T22*(365/2)))*9.8*($C22+$D22-$B22)/3600</f>
        <v>0.77207955222222213</v>
      </c>
      <c r="X22" s="75">
        <f>(('Node actual demand d=1.0'!U22*(365/2)))*9.8*($C22+$D22-$B22)/3600</f>
        <v>0.77207955222222213</v>
      </c>
      <c r="Y22" s="75">
        <f>(('Node actual demand d=1.0'!V22*(365/2)))*9.8*($C22+$D22-$B22)/3600</f>
        <v>0.38603977611111107</v>
      </c>
      <c r="Z22" s="75">
        <f>(('Node actual demand d=1.0'!W22*(365/2)))*9.8*($C22+$D22-$B22)/3600</f>
        <v>0.19301988805555553</v>
      </c>
      <c r="AA22" s="75">
        <f>(('Node actual demand d=1.0'!X22*(365/2)))*9.8*($C22+$D22-$B22)/3600</f>
        <v>0.19301988805555553</v>
      </c>
      <c r="AB22" s="75">
        <f>(('Node actual demand d=1.0'!Y22*(365/2)))*9.8*($C22+$D22-$B22)/3600</f>
        <v>0.19301988805555553</v>
      </c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  <c r="BP22" s="55"/>
      <c r="BQ22" s="55"/>
      <c r="BR22" s="55"/>
      <c r="BS22" s="55"/>
      <c r="BT22" s="55"/>
      <c r="BU22" s="55"/>
      <c r="BV22" s="55"/>
      <c r="BW22" s="55"/>
      <c r="BX22" s="55"/>
      <c r="BY22" s="55"/>
      <c r="BZ22" s="55"/>
      <c r="CA22" s="55"/>
      <c r="CB22" s="55"/>
      <c r="CC22" s="55"/>
      <c r="CD22" s="55"/>
      <c r="CE22" s="55"/>
      <c r="CF22" s="55"/>
      <c r="CG22" s="55"/>
      <c r="CH22" s="55"/>
      <c r="CI22" s="55"/>
      <c r="CJ22" s="55"/>
      <c r="CK22" s="55"/>
      <c r="CL22" s="55"/>
      <c r="CM22" s="55"/>
      <c r="CN22" s="55"/>
      <c r="CO22" s="55"/>
      <c r="CP22" s="55"/>
      <c r="CQ22" s="55"/>
      <c r="CR22" s="55"/>
      <c r="CS22" s="55"/>
      <c r="CT22" s="55"/>
      <c r="CU22" s="55"/>
      <c r="CV22" s="55"/>
    </row>
    <row r="23" spans="1:100">
      <c r="A23" t="s">
        <v>132</v>
      </c>
      <c r="B23" s="21">
        <f>Fornecida!$C$1</f>
        <v>3.38</v>
      </c>
      <c r="C23" s="79">
        <v>20.590299999999999</v>
      </c>
      <c r="D23">
        <v>20</v>
      </c>
      <c r="E23" s="75">
        <f>(('Node actual demand d=1.0'!B23*(365/2)))*9.8*($C23+$D23-$B23)/3600</f>
        <v>0.55458851291666666</v>
      </c>
      <c r="F23" s="75">
        <f>(('Node actual demand d=1.0'!C23*(365/2)))*9.8*($C23+$D23-$B23)/3600</f>
        <v>0.18486283763888892</v>
      </c>
      <c r="G23" s="75">
        <f>(('Node actual demand d=1.0'!D23*(365/2)))*9.8*($C23+$D23-$B23)/3600</f>
        <v>0.36972567527777783</v>
      </c>
      <c r="H23" s="75">
        <f>(('Node actual demand d=1.0'!E23*(365/2)))*9.8*($C23+$D23-$B23)/3600</f>
        <v>2.2183540516666667</v>
      </c>
      <c r="I23" s="75">
        <f>(('Node actual demand d=1.0'!F23*(365/2)))*9.8*($C23+$D23-$B23)/3600</f>
        <v>0.18486283763888892</v>
      </c>
      <c r="J23" s="75">
        <f>(('Node actual demand d=1.0'!G23*(365/2)))*9.8*($C23+$D23-$B23)/3600</f>
        <v>0.18486283763888892</v>
      </c>
      <c r="K23" s="75">
        <f>(('Node actual demand d=1.0'!H23*(365/2)))*9.8*($C23+$D23-$B23)/3600</f>
        <v>4.2518452656944445</v>
      </c>
      <c r="L23" s="75">
        <f>(('Node actual demand d=1.0'!I23*(365/2)))*9.8*($C23+$D23-$B23)/3600</f>
        <v>1.8486283763888891</v>
      </c>
      <c r="M23" s="75">
        <f>(('Node actual demand d=1.0'!J23*(365/2)))*9.8*($C23+$D23-$B23)/3600</f>
        <v>0.92431418819444455</v>
      </c>
      <c r="N23" s="75">
        <f>(('Node actual demand d=1.0'!K23*(365/2)))*9.8*($C23+$D23-$B23)/3600</f>
        <v>1.4789027011111113</v>
      </c>
      <c r="O23" s="75">
        <f>(('Node actual demand d=1.0'!L23*(365/2)))*9.8*($C23+$D23-$B23)/3600</f>
        <v>1.1091770258333333</v>
      </c>
      <c r="P23" s="75">
        <f>(('Node actual demand d=1.0'!M23*(365/2)))*9.8*($C23+$D23-$B23)/3600</f>
        <v>0.73945135055555566</v>
      </c>
      <c r="Q23" s="75">
        <f>(('Node actual demand d=1.0'!N23*(365/2)))*9.8*($C23+$D23-$B23)/3600</f>
        <v>0.92431418819444455</v>
      </c>
      <c r="R23" s="75">
        <f>(('Node actual demand d=1.0'!O23*(365/2)))*9.8*($C23+$D23-$B23)/3600</f>
        <v>0.73945135055555566</v>
      </c>
      <c r="S23" s="75">
        <f>(('Node actual demand d=1.0'!P23*(365/2)))*9.8*($C23+$D23-$B23)/3600</f>
        <v>1.8486283763888891</v>
      </c>
      <c r="T23" s="75">
        <f>(('Node actual demand d=1.0'!Q23*(365/2)))*9.8*($C23+$D23-$B23)/3600</f>
        <v>0.73945135055555566</v>
      </c>
      <c r="U23" s="75">
        <f>(('Node actual demand d=1.0'!R23*(365/2)))*9.8*($C23+$D23-$B23)/3600</f>
        <v>1.8486283763888891</v>
      </c>
      <c r="V23" s="75">
        <f>(('Node actual demand d=1.0'!S23*(365/2)))*9.8*($C23+$D23-$B23)/3600</f>
        <v>1.6637655387500003</v>
      </c>
      <c r="W23" s="75">
        <f>(('Node actual demand d=1.0'!T23*(365/2)))*9.8*($C23+$D23-$B23)/3600</f>
        <v>3.1426682398611114</v>
      </c>
      <c r="X23" s="75">
        <f>(('Node actual demand d=1.0'!U23*(365/2)))*9.8*($C23+$D23-$B23)/3600</f>
        <v>3.3275310775000007</v>
      </c>
      <c r="Y23" s="75">
        <f>(('Node actual demand d=1.0'!V23*(365/2)))*9.8*($C23+$D23-$B23)/3600</f>
        <v>0.92431418819444455</v>
      </c>
      <c r="Z23" s="75">
        <f>(('Node actual demand d=1.0'!W23*(365/2)))*9.8*($C23+$D23-$B23)/3600</f>
        <v>0.36972567527777783</v>
      </c>
      <c r="AA23" s="75">
        <f>(('Node actual demand d=1.0'!X23*(365/2)))*9.8*($C23+$D23-$B23)/3600</f>
        <v>0.18486283763888892</v>
      </c>
      <c r="AB23" s="75">
        <f>(('Node actual demand d=1.0'!Y23*(365/2)))*9.8*($C23+$D23-$B23)/3600</f>
        <v>3.1426682398611114</v>
      </c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  <c r="BP23" s="55"/>
      <c r="BQ23" s="55"/>
      <c r="BR23" s="55"/>
      <c r="BS23" s="55"/>
      <c r="BT23" s="55"/>
      <c r="BU23" s="55"/>
      <c r="BV23" s="55"/>
      <c r="BW23" s="55"/>
      <c r="BX23" s="55"/>
      <c r="BY23" s="55"/>
      <c r="BZ23" s="55"/>
      <c r="CA23" s="55"/>
      <c r="CB23" s="55"/>
      <c r="CC23" s="55"/>
      <c r="CD23" s="55"/>
      <c r="CE23" s="55"/>
      <c r="CF23" s="55"/>
      <c r="CG23" s="55"/>
      <c r="CH23" s="55"/>
      <c r="CI23" s="55"/>
      <c r="CJ23" s="55"/>
      <c r="CK23" s="55"/>
      <c r="CL23" s="55"/>
      <c r="CM23" s="55"/>
      <c r="CN23" s="55"/>
      <c r="CO23" s="55"/>
      <c r="CP23" s="55"/>
      <c r="CQ23" s="55"/>
      <c r="CR23" s="55"/>
      <c r="CS23" s="55"/>
      <c r="CT23" s="55"/>
      <c r="CU23" s="55"/>
      <c r="CV23" s="55"/>
    </row>
    <row r="24" spans="1:100">
      <c r="A24" t="s">
        <v>133</v>
      </c>
      <c r="B24" s="21">
        <f>Fornecida!$C$1</f>
        <v>3.38</v>
      </c>
      <c r="C24" s="79">
        <v>19.942299999999999</v>
      </c>
      <c r="D24">
        <v>20</v>
      </c>
      <c r="E24" s="75">
        <f>(('Node actual demand d=1.0'!B24*(365/2)))*9.8*($C24+$D24-$B24)/3600</f>
        <v>2.5430095269444446</v>
      </c>
      <c r="F24" s="75">
        <f>(('Node actual demand d=1.0'!C24*(365/2)))*9.8*($C24+$D24-$B24)/3600</f>
        <v>57.762644969166672</v>
      </c>
      <c r="G24" s="75">
        <f>(('Node actual demand d=1.0'!D24*(365/2)))*9.8*($C24+$D24-$B24)/3600</f>
        <v>52.131695302361116</v>
      </c>
      <c r="H24" s="75">
        <f>(('Node actual demand d=1.0'!E24*(365/2)))*9.8*($C24+$D24-$B24)/3600</f>
        <v>1.2715047634722223</v>
      </c>
      <c r="I24" s="75">
        <f>(('Node actual demand d=1.0'!F24*(365/2)))*9.8*($C24+$D24-$B24)/3600</f>
        <v>54.674704829305547</v>
      </c>
      <c r="J24" s="75">
        <f>(('Node actual demand d=1.0'!G24*(365/2)))*9.8*($C24+$D24-$B24)/3600</f>
        <v>52.313338840000014</v>
      </c>
      <c r="K24" s="75">
        <f>(('Node actual demand d=1.0'!H24*(365/2)))*9.8*($C24+$D24-$B24)/3600</f>
        <v>3.2695836775000009</v>
      </c>
      <c r="L24" s="75">
        <f>(('Node actual demand d=1.0'!I24*(365/2)))*9.8*($C24+$D24-$B24)/3600</f>
        <v>1.2715047634722223</v>
      </c>
      <c r="M24" s="75">
        <f>(('Node actual demand d=1.0'!J24*(365/2)))*9.8*($C24+$D24-$B24)/3600</f>
        <v>1.0898612258333333</v>
      </c>
      <c r="N24" s="75">
        <f>(('Node actual demand d=1.0'!K24*(365/2)))*9.8*($C24+$D24-$B24)/3600</f>
        <v>2.7246530645833338</v>
      </c>
      <c r="O24" s="75">
        <f>(('Node actual demand d=1.0'!L24*(365/2)))*9.8*($C24+$D24-$B24)/3600</f>
        <v>2.5430095269444446</v>
      </c>
      <c r="P24" s="75">
        <f>(('Node actual demand d=1.0'!M24*(365/2)))*9.8*($C24+$D24-$B24)/3600</f>
        <v>1.9980789140277779</v>
      </c>
      <c r="Q24" s="75">
        <f>(('Node actual demand d=1.0'!N24*(365/2)))*9.8*($C24+$D24-$B24)/3600</f>
        <v>1.2715047634722223</v>
      </c>
      <c r="R24" s="75">
        <f>(('Node actual demand d=1.0'!O24*(365/2)))*9.8*($C24+$D24-$B24)/3600</f>
        <v>0.90821768819444448</v>
      </c>
      <c r="S24" s="75">
        <f>(('Node actual demand d=1.0'!P24*(365/2)))*9.8*($C24+$D24-$B24)/3600</f>
        <v>0.72657415055555563</v>
      </c>
      <c r="T24" s="75">
        <f>(('Node actual demand d=1.0'!Q24*(365/2)))*9.8*($C24+$D24-$B24)/3600</f>
        <v>0.72657415055555563</v>
      </c>
      <c r="U24" s="75">
        <f>(('Node actual demand d=1.0'!R24*(365/2)))*9.8*($C24+$D24-$B24)/3600</f>
        <v>0.72657415055555563</v>
      </c>
      <c r="V24" s="75">
        <f>(('Node actual demand d=1.0'!S24*(365/2)))*9.8*($C24+$D24-$B24)/3600</f>
        <v>0.90821768819444448</v>
      </c>
      <c r="W24" s="75">
        <f>(('Node actual demand d=1.0'!T24*(365/2)))*9.8*($C24+$D24-$B24)/3600</f>
        <v>0.90821768819444448</v>
      </c>
      <c r="X24" s="75">
        <f>(('Node actual demand d=1.0'!U24*(365/2)))*9.8*($C24+$D24-$B24)/3600</f>
        <v>0.72657415055555563</v>
      </c>
      <c r="Y24" s="75">
        <f>(('Node actual demand d=1.0'!V24*(365/2)))*9.8*($C24+$D24-$B24)/3600</f>
        <v>0.72657415055555563</v>
      </c>
      <c r="Z24" s="75">
        <f>(('Node actual demand d=1.0'!W24*(365/2)))*9.8*($C24+$D24-$B24)/3600</f>
        <v>0.54493061291666667</v>
      </c>
      <c r="AA24" s="75">
        <f>(('Node actual demand d=1.0'!X24*(365/2)))*9.8*($C24+$D24-$B24)/3600</f>
        <v>55.946209592777791</v>
      </c>
      <c r="AB24" s="75">
        <f>(('Node actual demand d=1.0'!Y24*(365/2)))*9.8*($C24+$D24-$B24)/3600</f>
        <v>52.131695302361116</v>
      </c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</row>
    <row r="25" spans="1:100">
      <c r="A25" t="s">
        <v>134</v>
      </c>
      <c r="B25" s="21">
        <f>Fornecida!$C$1</f>
        <v>3.38</v>
      </c>
      <c r="C25" s="79">
        <v>18.124700000000001</v>
      </c>
      <c r="D25">
        <v>20</v>
      </c>
      <c r="E25" s="75">
        <f>(('Node actual demand d=1.0'!B25*(365/2)))*9.8*($C25+$D25-$B25)/3600</f>
        <v>0</v>
      </c>
      <c r="F25" s="75">
        <f>(('Node actual demand d=1.0'!C25*(365/2)))*9.8*($C25+$D25-$B25)/3600</f>
        <v>0</v>
      </c>
      <c r="G25" s="75">
        <f>(('Node actual demand d=1.0'!D25*(365/2)))*9.8*($C25+$D25-$B25)/3600</f>
        <v>0</v>
      </c>
      <c r="H25" s="75">
        <f>(('Node actual demand d=1.0'!E25*(365/2)))*9.8*($C25+$D25-$B25)/3600</f>
        <v>0</v>
      </c>
      <c r="I25" s="75">
        <f>(('Node actual demand d=1.0'!F25*(365/2)))*9.8*($C25+$D25-$B25)/3600</f>
        <v>0</v>
      </c>
      <c r="J25" s="75">
        <f>(('Node actual demand d=1.0'!G25*(365/2)))*9.8*($C25+$D25-$B25)/3600</f>
        <v>0</v>
      </c>
      <c r="K25" s="75">
        <f>(('Node actual demand d=1.0'!H25*(365/2)))*9.8*($C25+$D25-$B25)/3600</f>
        <v>0</v>
      </c>
      <c r="L25" s="75">
        <f>(('Node actual demand d=1.0'!I25*(365/2)))*9.8*($C25+$D25-$B25)/3600</f>
        <v>0</v>
      </c>
      <c r="M25" s="75">
        <f>(('Node actual demand d=1.0'!J25*(365/2)))*9.8*($C25+$D25-$B25)/3600</f>
        <v>0.17261359986111113</v>
      </c>
      <c r="N25" s="75">
        <f>(('Node actual demand d=1.0'!K25*(365/2)))*9.8*($C25+$D25-$B25)/3600</f>
        <v>0</v>
      </c>
      <c r="O25" s="75">
        <f>(('Node actual demand d=1.0'!L25*(365/2)))*9.8*($C25+$D25-$B25)/3600</f>
        <v>0</v>
      </c>
      <c r="P25" s="75">
        <f>(('Node actual demand d=1.0'!M25*(365/2)))*9.8*($C25+$D25-$B25)/3600</f>
        <v>0</v>
      </c>
      <c r="Q25" s="75">
        <f>(('Node actual demand d=1.0'!N25*(365/2)))*9.8*($C25+$D25-$B25)/3600</f>
        <v>0.69045439944444453</v>
      </c>
      <c r="R25" s="75">
        <f>(('Node actual demand d=1.0'!O25*(365/2)))*9.8*($C25+$D25-$B25)/3600</f>
        <v>2.4165903980555559</v>
      </c>
      <c r="S25" s="75">
        <f>(('Node actual demand d=1.0'!P25*(365/2)))*9.8*($C25+$D25-$B25)/3600</f>
        <v>1.2082951990277779</v>
      </c>
      <c r="T25" s="75">
        <f>(('Node actual demand d=1.0'!Q25*(365/2)))*9.8*($C25+$D25-$B25)/3600</f>
        <v>0.17261359986111113</v>
      </c>
      <c r="U25" s="75">
        <f>(('Node actual demand d=1.0'!R25*(365/2)))*9.8*($C25+$D25-$B25)/3600</f>
        <v>0.17261359986111113</v>
      </c>
      <c r="V25" s="75">
        <f>(('Node actual demand d=1.0'!S25*(365/2)))*9.8*($C25+$D25-$B25)/3600</f>
        <v>0</v>
      </c>
      <c r="W25" s="75">
        <f>(('Node actual demand d=1.0'!T25*(365/2)))*9.8*($C25+$D25-$B25)/3600</f>
        <v>0.17261359986111113</v>
      </c>
      <c r="X25" s="75">
        <f>(('Node actual demand d=1.0'!U25*(365/2)))*9.8*($C25+$D25-$B25)/3600</f>
        <v>0</v>
      </c>
      <c r="Y25" s="75">
        <f>(('Node actual demand d=1.0'!V25*(365/2)))*9.8*($C25+$D25-$B25)/3600</f>
        <v>0</v>
      </c>
      <c r="Z25" s="75">
        <f>(('Node actual demand d=1.0'!W25*(365/2)))*9.8*($C25+$D25-$B25)/3600</f>
        <v>0</v>
      </c>
      <c r="AA25" s="75">
        <f>(('Node actual demand d=1.0'!X25*(365/2)))*9.8*($C25+$D25-$B25)/3600</f>
        <v>0</v>
      </c>
      <c r="AB25" s="75">
        <f>(('Node actual demand d=1.0'!Y25*(365/2)))*9.8*($C25+$D25-$B25)/3600</f>
        <v>0</v>
      </c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</row>
    <row r="26" spans="1:100">
      <c r="A26" t="s">
        <v>135</v>
      </c>
      <c r="B26" s="21">
        <f>Fornecida!$C$1</f>
        <v>3.38</v>
      </c>
      <c r="C26" s="79">
        <v>16.581299999999999</v>
      </c>
      <c r="D26">
        <v>20</v>
      </c>
      <c r="E26" s="75">
        <f>(('Node actual demand d=1.0'!B26*(365/2)))*9.8*($C26+$D26-$B26)/3600</f>
        <v>9.0720246604166679</v>
      </c>
      <c r="F26" s="75">
        <f>(('Node actual demand d=1.0'!C26*(365/2)))*9.8*($C26+$D26-$B26)/3600</f>
        <v>0.49483770874999999</v>
      </c>
      <c r="G26" s="75">
        <f>(('Node actual demand d=1.0'!D26*(365/2)))*9.8*($C26+$D26-$B26)/3600</f>
        <v>0.32989180583333333</v>
      </c>
      <c r="H26" s="75">
        <f>(('Node actual demand d=1.0'!E26*(365/2)))*9.8*($C26+$D26-$B26)/3600</f>
        <v>0.16494590291666666</v>
      </c>
      <c r="I26" s="75">
        <f>(('Node actual demand d=1.0'!F26*(365/2)))*9.8*($C26+$D26-$B26)/3600</f>
        <v>73.730818603749995</v>
      </c>
      <c r="J26" s="75">
        <f>(('Node actual demand d=1.0'!G26*(365/2)))*9.8*($C26+$D26-$B26)/3600</f>
        <v>58.720741438333334</v>
      </c>
      <c r="K26" s="75">
        <f>(('Node actual demand d=1.0'!H26*(365/2)))*9.8*($C26+$D26-$B26)/3600</f>
        <v>7.7524574370833328</v>
      </c>
      <c r="L26" s="75">
        <f>(('Node actual demand d=1.0'!I26*(365/2)))*9.8*($C26+$D26-$B26)/3600</f>
        <v>0.82472951458333332</v>
      </c>
      <c r="M26" s="75">
        <f>(('Node actual demand d=1.0'!J26*(365/2)))*9.8*($C26+$D26-$B26)/3600</f>
        <v>0.98967541749999999</v>
      </c>
      <c r="N26" s="75">
        <f>(('Node actual demand d=1.0'!K26*(365/2)))*9.8*($C26+$D26-$B26)/3600</f>
        <v>0.98967541749999999</v>
      </c>
      <c r="O26" s="75">
        <f>(('Node actual demand d=1.0'!L26*(365/2)))*9.8*($C26+$D26-$B26)/3600</f>
        <v>0.82472951458333332</v>
      </c>
      <c r="P26" s="75">
        <f>(('Node actual demand d=1.0'!M26*(365/2)))*9.8*($C26+$D26-$B26)/3600</f>
        <v>1.1546213204166667</v>
      </c>
      <c r="Q26" s="75">
        <f>(('Node actual demand d=1.0'!N26*(365/2)))*9.8*($C26+$D26-$B26)/3600</f>
        <v>3.1339721554166662</v>
      </c>
      <c r="R26" s="75">
        <f>(('Node actual demand d=1.0'!O26*(365/2)))*9.8*($C26+$D26-$B26)/3600</f>
        <v>25.731560854999998</v>
      </c>
      <c r="S26" s="75">
        <f>(('Node actual demand d=1.0'!P26*(365/2)))*9.8*($C26+$D26-$B26)/3600</f>
        <v>18.803832932499997</v>
      </c>
      <c r="T26" s="75">
        <f>(('Node actual demand d=1.0'!Q26*(365/2)))*9.8*($C26+$D26-$B26)/3600</f>
        <v>3.7937557670833333</v>
      </c>
      <c r="U26" s="75">
        <f>(('Node actual demand d=1.0'!R26*(365/2)))*9.8*($C26+$D26-$B26)/3600</f>
        <v>1.1546213204166667</v>
      </c>
      <c r="V26" s="75">
        <f>(('Node actual demand d=1.0'!S26*(365/2)))*9.8*($C26+$D26-$B26)/3600</f>
        <v>0.49483770874999999</v>
      </c>
      <c r="W26" s="75">
        <f>(('Node actual demand d=1.0'!T26*(365/2)))*9.8*($C26+$D26-$B26)/3600</f>
        <v>0.32989180583333333</v>
      </c>
      <c r="X26" s="75">
        <f>(('Node actual demand d=1.0'!U26*(365/2)))*9.8*($C26+$D26-$B26)/3600</f>
        <v>0.16494590291666666</v>
      </c>
      <c r="Y26" s="75">
        <f>(('Node actual demand d=1.0'!V26*(365/2)))*9.8*($C26+$D26-$B26)/3600</f>
        <v>0.32989180583333333</v>
      </c>
      <c r="Z26" s="75">
        <f>(('Node actual demand d=1.0'!W26*(365/2)))*9.8*($C26+$D26-$B26)/3600</f>
        <v>0.16494590291666666</v>
      </c>
      <c r="AA26" s="75">
        <f>(('Node actual demand d=1.0'!X26*(365/2)))*9.8*($C26+$D26-$B26)/3600</f>
        <v>79.009087497083328</v>
      </c>
      <c r="AB26" s="75">
        <f>(('Node actual demand d=1.0'!Y26*(365/2)))*9.8*($C26+$D26-$B26)/3600</f>
        <v>59.71041685583333</v>
      </c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</row>
    <row r="27" spans="1:100">
      <c r="A27" t="s">
        <v>136</v>
      </c>
      <c r="B27" s="21">
        <f>Fornecida!$C$1</f>
        <v>3.38</v>
      </c>
      <c r="C27" s="79">
        <v>15.110300000000001</v>
      </c>
      <c r="D27">
        <v>20</v>
      </c>
      <c r="E27" s="75">
        <f>(('Node actual demand d=1.0'!B27*(365/2)))*9.8*($C27+$D27-$B27)/3600</f>
        <v>0</v>
      </c>
      <c r="F27" s="75">
        <f>(('Node actual demand d=1.0'!C27*(365/2)))*9.8*($C27+$D27-$B27)/3600</f>
        <v>0</v>
      </c>
      <c r="G27" s="75">
        <f>(('Node actual demand d=1.0'!D27*(365/2)))*9.8*($C27+$D27-$B27)/3600</f>
        <v>0</v>
      </c>
      <c r="H27" s="75">
        <f>(('Node actual demand d=1.0'!E27*(365/2)))*9.8*($C27+$D27-$B27)/3600</f>
        <v>0</v>
      </c>
      <c r="I27" s="75">
        <f>(('Node actual demand d=1.0'!F27*(365/2)))*9.8*($C27+$D27-$B27)/3600</f>
        <v>4.256223116250001</v>
      </c>
      <c r="J27" s="75">
        <f>(('Node actual demand d=1.0'!G27*(365/2)))*9.8*($C27+$D27-$B27)/3600</f>
        <v>0.31527578638888898</v>
      </c>
      <c r="K27" s="75">
        <f>(('Node actual demand d=1.0'!H27*(365/2)))*9.8*($C27+$D27-$B27)/3600</f>
        <v>1.1034652523611113</v>
      </c>
      <c r="L27" s="75">
        <f>(('Node actual demand d=1.0'!I27*(365/2)))*9.8*($C27+$D27-$B27)/3600</f>
        <v>1.2611031455555559</v>
      </c>
      <c r="M27" s="75">
        <f>(('Node actual demand d=1.0'!J27*(365/2)))*9.8*($C27+$D27-$B27)/3600</f>
        <v>2.5222062911111118</v>
      </c>
      <c r="N27" s="75">
        <f>(('Node actual demand d=1.0'!K27*(365/2)))*9.8*($C27+$D27-$B27)/3600</f>
        <v>4.0985852230555562</v>
      </c>
      <c r="O27" s="75">
        <f>(('Node actual demand d=1.0'!L27*(365/2)))*9.8*($C27+$D27-$B27)/3600</f>
        <v>11.349928310000005</v>
      </c>
      <c r="P27" s="75">
        <f>(('Node actual demand d=1.0'!M27*(365/2)))*9.8*($C27+$D27-$B27)/3600</f>
        <v>3.3103957570833336</v>
      </c>
      <c r="Q27" s="75">
        <f>(('Node actual demand d=1.0'!N27*(365/2)))*9.8*($C27+$D27-$B27)/3600</f>
        <v>0</v>
      </c>
      <c r="R27" s="75">
        <f>(('Node actual demand d=1.0'!O27*(365/2)))*9.8*($C27+$D27-$B27)/3600</f>
        <v>1.1034652523611113</v>
      </c>
      <c r="S27" s="75">
        <f>(('Node actual demand d=1.0'!P27*(365/2)))*9.8*($C27+$D27-$B27)/3600</f>
        <v>13.872134601111114</v>
      </c>
      <c r="T27" s="75">
        <f>(('Node actual demand d=1.0'!Q27*(365/2)))*9.8*($C27+$D27-$B27)/3600</f>
        <v>0.94582735916666683</v>
      </c>
      <c r="U27" s="75">
        <f>(('Node actual demand d=1.0'!R27*(365/2)))*9.8*($C27+$D27-$B27)/3600</f>
        <v>1.5763789319444448</v>
      </c>
      <c r="V27" s="75">
        <f>(('Node actual demand d=1.0'!S27*(365/2)))*9.8*($C27+$D27-$B27)/3600</f>
        <v>0.47291367958333341</v>
      </c>
      <c r="W27" s="75">
        <f>(('Node actual demand d=1.0'!T27*(365/2)))*9.8*($C27+$D27-$B27)/3600</f>
        <v>0</v>
      </c>
      <c r="X27" s="75">
        <f>(('Node actual demand d=1.0'!U27*(365/2)))*9.8*($C27+$D27-$B27)/3600</f>
        <v>0</v>
      </c>
      <c r="Y27" s="75">
        <f>(('Node actual demand d=1.0'!V27*(365/2)))*9.8*($C27+$D27-$B27)/3600</f>
        <v>0</v>
      </c>
      <c r="Z27" s="75">
        <f>(('Node actual demand d=1.0'!W27*(365/2)))*9.8*($C27+$D27-$B27)/3600</f>
        <v>0</v>
      </c>
      <c r="AA27" s="75">
        <f>(('Node actual demand d=1.0'!X27*(365/2)))*9.8*($C27+$D27-$B27)/3600</f>
        <v>19.704736649305556</v>
      </c>
      <c r="AB27" s="75">
        <f>(('Node actual demand d=1.0'!Y27*(365/2)))*9.8*($C27+$D27-$B27)/3600</f>
        <v>0</v>
      </c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</row>
    <row r="28" spans="1:100">
      <c r="A28" t="s">
        <v>137</v>
      </c>
      <c r="B28" s="21">
        <f>Fornecida!$C$1</f>
        <v>3.38</v>
      </c>
      <c r="C28" s="79">
        <v>13.768700000000001</v>
      </c>
      <c r="D28">
        <v>20</v>
      </c>
      <c r="E28" s="75">
        <f>(('Node actual demand d=1.0'!B28*(365/2)))*9.8*($C28+$D28-$B28)/3600</f>
        <v>47.405443456388902</v>
      </c>
      <c r="F28" s="75">
        <f>(('Node actual demand d=1.0'!C28*(365/2)))*9.8*($C28+$D28-$B28)/3600</f>
        <v>51.783653202361116</v>
      </c>
      <c r="G28" s="75">
        <f>(('Node actual demand d=1.0'!D28*(365/2)))*9.8*($C28+$D28-$B28)/3600</f>
        <v>51.783653202361116</v>
      </c>
      <c r="H28" s="75">
        <f>(('Node actual demand d=1.0'!E28*(365/2)))*9.8*($C28+$D28-$B28)/3600</f>
        <v>38.045132965000015</v>
      </c>
      <c r="I28" s="75">
        <f>(('Node actual demand d=1.0'!F28*(365/2)))*9.8*($C28+$D28-$B28)/3600</f>
        <v>0.45291824958333343</v>
      </c>
      <c r="J28" s="75">
        <f>(('Node actual demand d=1.0'!G28*(365/2)))*9.8*($C28+$D28-$B28)/3600</f>
        <v>0.15097274986111114</v>
      </c>
      <c r="K28" s="75">
        <f>(('Node actual demand d=1.0'!H28*(365/2)))*9.8*($C28+$D28-$B28)/3600</f>
        <v>0.15097274986111114</v>
      </c>
      <c r="L28" s="75">
        <f>(('Node actual demand d=1.0'!I28*(365/2)))*9.8*($C28+$D28-$B28)/3600</f>
        <v>48.009334455833347</v>
      </c>
      <c r="M28" s="75">
        <f>(('Node actual demand d=1.0'!J28*(365/2)))*9.8*($C28+$D28-$B28)/3600</f>
        <v>50.273925703750017</v>
      </c>
      <c r="N28" s="75">
        <f>(('Node actual demand d=1.0'!K28*(365/2)))*9.8*($C28+$D28-$B28)/3600</f>
        <v>50.877816703194455</v>
      </c>
      <c r="O28" s="75">
        <f>(('Node actual demand d=1.0'!L28*(365/2)))*9.8*($C28+$D28-$B28)/3600</f>
        <v>45.291824958333343</v>
      </c>
      <c r="P28" s="75">
        <f>(('Node actual demand d=1.0'!M28*(365/2)))*9.8*($C28+$D28-$B28)/3600</f>
        <v>1.6607002484722226</v>
      </c>
      <c r="Q28" s="75">
        <f>(('Node actual demand d=1.0'!N28*(365/2)))*9.8*($C28+$D28-$B28)/3600</f>
        <v>0.45291824958333343</v>
      </c>
      <c r="R28" s="75">
        <f>(('Node actual demand d=1.0'!O28*(365/2)))*9.8*($C28+$D28-$B28)/3600</f>
        <v>0.60389099944444458</v>
      </c>
      <c r="S28" s="75">
        <f>(('Node actual demand d=1.0'!P28*(365/2)))*9.8*($C28+$D28-$B28)/3600</f>
        <v>0.75486374930555578</v>
      </c>
      <c r="T28" s="75">
        <f>(('Node actual demand d=1.0'!Q28*(365/2)))*9.8*($C28+$D28-$B28)/3600</f>
        <v>0.30194549972222229</v>
      </c>
      <c r="U28" s="75">
        <f>(('Node actual demand d=1.0'!R28*(365/2)))*9.8*($C28+$D28-$B28)/3600</f>
        <v>1.5097274986111116</v>
      </c>
      <c r="V28" s="75">
        <f>(('Node actual demand d=1.0'!S28*(365/2)))*9.8*($C28+$D28-$B28)/3600</f>
        <v>0.75486374930555578</v>
      </c>
      <c r="W28" s="75">
        <f>(('Node actual demand d=1.0'!T28*(365/2)))*9.8*($C28+$D28-$B28)/3600</f>
        <v>1.2077819988888892</v>
      </c>
      <c r="X28" s="75">
        <f>(('Node actual demand d=1.0'!U28*(365/2)))*9.8*($C28+$D28-$B28)/3600</f>
        <v>0.15097274986111114</v>
      </c>
      <c r="Y28" s="75">
        <f>(('Node actual demand d=1.0'!V28*(365/2)))*9.8*($C28+$D28-$B28)/3600</f>
        <v>0.15097274986111114</v>
      </c>
      <c r="Z28" s="75">
        <f>(('Node actual demand d=1.0'!W28*(365/2)))*9.8*($C28+$D28-$B28)/3600</f>
        <v>0.30194549972222229</v>
      </c>
      <c r="AA28" s="75">
        <f>(('Node actual demand d=1.0'!X28*(365/2)))*9.8*($C28+$D28-$B28)/3600</f>
        <v>1.9626457481944448</v>
      </c>
      <c r="AB28" s="75">
        <f>(('Node actual demand d=1.0'!Y28*(365/2)))*9.8*($C28+$D28-$B28)/3600</f>
        <v>4.3782097459722227</v>
      </c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</row>
    <row r="29" spans="1:100">
      <c r="A29" t="s">
        <v>138</v>
      </c>
      <c r="B29" s="21">
        <f>Fornecida!$C$1</f>
        <v>3.38</v>
      </c>
      <c r="C29" s="79">
        <v>11.824199999999999</v>
      </c>
      <c r="D29">
        <v>20</v>
      </c>
      <c r="E29" s="75">
        <f>(('Node actual demand d=1.0'!B29*(365/2)))*9.8*($C29+$D29-$B29)/3600</f>
        <v>0</v>
      </c>
      <c r="F29" s="75">
        <f>(('Node actual demand d=1.0'!C29*(365/2)))*9.8*($C29+$D29-$B29)/3600</f>
        <v>0</v>
      </c>
      <c r="G29" s="75">
        <f>(('Node actual demand d=1.0'!D29*(365/2)))*9.8*($C29+$D29-$B29)/3600</f>
        <v>0</v>
      </c>
      <c r="H29" s="75">
        <f>(('Node actual demand d=1.0'!E29*(365/2)))*9.8*($C29+$D29-$B29)/3600</f>
        <v>0</v>
      </c>
      <c r="I29" s="75">
        <f>(('Node actual demand d=1.0'!F29*(365/2)))*9.8*($C29+$D29-$B29)/3600</f>
        <v>0</v>
      </c>
      <c r="J29" s="75">
        <f>(('Node actual demand d=1.0'!G29*(365/2)))*9.8*($C29+$D29-$B29)/3600</f>
        <v>0</v>
      </c>
      <c r="K29" s="75">
        <f>(('Node actual demand d=1.0'!H29*(365/2)))*9.8*($C29+$D29-$B29)/3600</f>
        <v>0</v>
      </c>
      <c r="L29" s="75">
        <f>(('Node actual demand d=1.0'!I29*(365/2)))*9.8*($C29+$D29-$B29)/3600</f>
        <v>0</v>
      </c>
      <c r="M29" s="75">
        <f>(('Node actual demand d=1.0'!J29*(365/2)))*9.8*($C29+$D29-$B29)/3600</f>
        <v>0</v>
      </c>
      <c r="N29" s="75">
        <f>(('Node actual demand d=1.0'!K29*(365/2)))*9.8*($C29+$D29-$B29)/3600</f>
        <v>0</v>
      </c>
      <c r="O29" s="75">
        <f>(('Node actual demand d=1.0'!L29*(365/2)))*9.8*($C29+$D29-$B29)/3600</f>
        <v>0</v>
      </c>
      <c r="P29" s="75">
        <f>(('Node actual demand d=1.0'!M29*(365/2)))*9.8*($C29+$D29-$B29)/3600</f>
        <v>0</v>
      </c>
      <c r="Q29" s="75">
        <f>(('Node actual demand d=1.0'!N29*(365/2)))*9.8*($C29+$D29-$B29)/3600</f>
        <v>0</v>
      </c>
      <c r="R29" s="75">
        <f>(('Node actual demand d=1.0'!O29*(365/2)))*9.8*($C29+$D29-$B29)/3600</f>
        <v>0</v>
      </c>
      <c r="S29" s="75">
        <f>(('Node actual demand d=1.0'!P29*(365/2)))*9.8*($C29+$D29-$B29)/3600</f>
        <v>0</v>
      </c>
      <c r="T29" s="75">
        <f>(('Node actual demand d=1.0'!Q29*(365/2)))*9.8*($C29+$D29-$B29)/3600</f>
        <v>0</v>
      </c>
      <c r="U29" s="75">
        <f>(('Node actual demand d=1.0'!R29*(365/2)))*9.8*($C29+$D29-$B29)/3600</f>
        <v>0</v>
      </c>
      <c r="V29" s="75">
        <f>(('Node actual demand d=1.0'!S29*(365/2)))*9.8*($C29+$D29-$B29)/3600</f>
        <v>0</v>
      </c>
      <c r="W29" s="75">
        <f>(('Node actual demand d=1.0'!T29*(365/2)))*9.8*($C29+$D29-$B29)/3600</f>
        <v>0</v>
      </c>
      <c r="X29" s="75">
        <f>(('Node actual demand d=1.0'!U29*(365/2)))*9.8*($C29+$D29-$B29)/3600</f>
        <v>0</v>
      </c>
      <c r="Y29" s="75">
        <f>(('Node actual demand d=1.0'!V29*(365/2)))*9.8*($C29+$D29-$B29)/3600</f>
        <v>0</v>
      </c>
      <c r="Z29" s="75">
        <f>(('Node actual demand d=1.0'!W29*(365/2)))*9.8*($C29+$D29-$B29)/3600</f>
        <v>0</v>
      </c>
      <c r="AA29" s="75">
        <f>(('Node actual demand d=1.0'!X29*(365/2)))*9.8*($C29+$D29-$B29)/3600</f>
        <v>0</v>
      </c>
      <c r="AB29" s="75">
        <f>(('Node actual demand d=1.0'!Y29*(365/2)))*9.8*($C29+$D29-$B29)/3600</f>
        <v>0</v>
      </c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</row>
    <row r="30" spans="1:100">
      <c r="A30" t="s">
        <v>139</v>
      </c>
      <c r="B30" s="21">
        <f>Fornecida!$C$1</f>
        <v>3.38</v>
      </c>
      <c r="C30" s="79">
        <v>11.4171</v>
      </c>
      <c r="D30">
        <v>20</v>
      </c>
      <c r="E30" s="75">
        <f>(('Node actual demand d=1.0'!B30*(365/2)))*9.8*($C30+$D30-$B30)/3600</f>
        <v>0</v>
      </c>
      <c r="F30" s="75">
        <f>(('Node actual demand d=1.0'!C30*(365/2)))*9.8*($C30+$D30-$B30)/3600</f>
        <v>0</v>
      </c>
      <c r="G30" s="75">
        <f>(('Node actual demand d=1.0'!D30*(365/2)))*9.8*($C30+$D30-$B30)/3600</f>
        <v>0</v>
      </c>
      <c r="H30" s="75">
        <f>(('Node actual demand d=1.0'!E30*(365/2)))*9.8*($C30+$D30-$B30)/3600</f>
        <v>0</v>
      </c>
      <c r="I30" s="75">
        <f>(('Node actual demand d=1.0'!F30*(365/2)))*9.8*($C30+$D30-$B30)/3600</f>
        <v>0</v>
      </c>
      <c r="J30" s="75">
        <f>(('Node actual demand d=1.0'!G30*(365/2)))*9.8*($C30+$D30-$B30)/3600</f>
        <v>0</v>
      </c>
      <c r="K30" s="75">
        <f>(('Node actual demand d=1.0'!H30*(365/2)))*9.8*($C30+$D30-$B30)/3600</f>
        <v>3.4822467604166669</v>
      </c>
      <c r="L30" s="75">
        <f>(('Node actual demand d=1.0'!I30*(365/2)))*9.8*($C30+$D30-$B30)/3600</f>
        <v>2.3679277970833335</v>
      </c>
      <c r="M30" s="75">
        <f>(('Node actual demand d=1.0'!J30*(365/2)))*9.8*($C30+$D30-$B30)/3600</f>
        <v>0.83573922249999999</v>
      </c>
      <c r="N30" s="75">
        <f>(('Node actual demand d=1.0'!K30*(365/2)))*9.8*($C30+$D30-$B30)/3600</f>
        <v>2.6465075379166669</v>
      </c>
      <c r="O30" s="75">
        <f>(('Node actual demand d=1.0'!L30*(365/2)))*9.8*($C30+$D30-$B30)/3600</f>
        <v>1.8107683154166667</v>
      </c>
      <c r="P30" s="75">
        <f>(('Node actual demand d=1.0'!M30*(365/2)))*9.8*($C30+$D30-$B30)/3600</f>
        <v>3.9001163716666669</v>
      </c>
      <c r="Q30" s="75">
        <f>(('Node actual demand d=1.0'!N30*(365/2)))*9.8*($C30+$D30-$B30)/3600</f>
        <v>2.08934805625</v>
      </c>
      <c r="R30" s="75">
        <f>(('Node actual demand d=1.0'!O30*(365/2)))*9.8*($C30+$D30-$B30)/3600</f>
        <v>2.7857974083333334</v>
      </c>
      <c r="S30" s="75">
        <f>(('Node actual demand d=1.0'!P30*(365/2)))*9.8*($C30+$D30-$B30)/3600</f>
        <v>2.2286379266666665</v>
      </c>
      <c r="T30" s="75">
        <f>(('Node actual demand d=1.0'!Q30*(365/2)))*9.8*($C30+$D30-$B30)/3600</f>
        <v>3.0643771491666665</v>
      </c>
      <c r="U30" s="75">
        <f>(('Node actual demand d=1.0'!R30*(365/2)))*9.8*($C30+$D30-$B30)/3600</f>
        <v>3.0643771491666665</v>
      </c>
      <c r="V30" s="75">
        <f>(('Node actual demand d=1.0'!S30*(365/2)))*9.8*($C30+$D30-$B30)/3600</f>
        <v>1.671478445</v>
      </c>
      <c r="W30" s="75">
        <f>(('Node actual demand d=1.0'!T30*(365/2)))*9.8*($C30+$D30-$B30)/3600</f>
        <v>0.13928987041666666</v>
      </c>
      <c r="X30" s="75">
        <f>(('Node actual demand d=1.0'!U30*(365/2)))*9.8*($C30+$D30-$B30)/3600</f>
        <v>0</v>
      </c>
      <c r="Y30" s="75">
        <f>(('Node actual demand d=1.0'!V30*(365/2)))*9.8*($C30+$D30-$B30)/3600</f>
        <v>0</v>
      </c>
      <c r="Z30" s="75">
        <f>(('Node actual demand d=1.0'!W30*(365/2)))*9.8*($C30+$D30-$B30)/3600</f>
        <v>0</v>
      </c>
      <c r="AA30" s="75">
        <f>(('Node actual demand d=1.0'!X30*(365/2)))*9.8*($C30+$D30-$B30)/3600</f>
        <v>0</v>
      </c>
      <c r="AB30" s="75">
        <f>(('Node actual demand d=1.0'!Y30*(365/2)))*9.8*($C30+$D30-$B30)/3600</f>
        <v>0</v>
      </c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</row>
    <row r="31" spans="1:100">
      <c r="A31" t="s">
        <v>140</v>
      </c>
      <c r="B31" s="21">
        <f>Fornecida!$C$1</f>
        <v>3.38</v>
      </c>
      <c r="C31" s="79">
        <v>12.1579</v>
      </c>
      <c r="D31">
        <v>20</v>
      </c>
      <c r="E31" s="75">
        <f>(('Node actual demand d=1.0'!B31*(365/2)))*9.8*($C31+$D31-$B31)/3600</f>
        <v>0.14297020597222224</v>
      </c>
      <c r="F31" s="75">
        <f>(('Node actual demand d=1.0'!C31*(365/2)))*9.8*($C31+$D31-$B31)/3600</f>
        <v>0.14297020597222224</v>
      </c>
      <c r="G31" s="75">
        <f>(('Node actual demand d=1.0'!D31*(365/2)))*9.8*($C31+$D31-$B31)/3600</f>
        <v>0.14297020597222224</v>
      </c>
      <c r="H31" s="75">
        <f>(('Node actual demand d=1.0'!E31*(365/2)))*9.8*($C31+$D31-$B31)/3600</f>
        <v>0.14297020597222224</v>
      </c>
      <c r="I31" s="75">
        <f>(('Node actual demand d=1.0'!F31*(365/2)))*9.8*($C31+$D31-$B31)/3600</f>
        <v>0.14297020597222224</v>
      </c>
      <c r="J31" s="75">
        <f>(('Node actual demand d=1.0'!G31*(365/2)))*9.8*($C31+$D31-$B31)/3600</f>
        <v>0.14297020597222224</v>
      </c>
      <c r="K31" s="75">
        <f>(('Node actual demand d=1.0'!H31*(365/2)))*9.8*($C31+$D31-$B31)/3600</f>
        <v>0.14297020597222224</v>
      </c>
      <c r="L31" s="75">
        <f>(('Node actual demand d=1.0'!I31*(365/2)))*9.8*($C31+$D31-$B31)/3600</f>
        <v>0.14297020597222224</v>
      </c>
      <c r="M31" s="75">
        <f>(('Node actual demand d=1.0'!J31*(365/2)))*9.8*($C31+$D31-$B31)/3600</f>
        <v>0.42891061791666668</v>
      </c>
      <c r="N31" s="75">
        <f>(('Node actual demand d=1.0'!K31*(365/2)))*9.8*($C31+$D31-$B31)/3600</f>
        <v>0.42891061791666668</v>
      </c>
      <c r="O31" s="75">
        <f>(('Node actual demand d=1.0'!L31*(365/2)))*9.8*($C31+$D31-$B31)/3600</f>
        <v>0.28594041194444447</v>
      </c>
      <c r="P31" s="75">
        <f>(('Node actual demand d=1.0'!M31*(365/2)))*9.8*($C31+$D31-$B31)/3600</f>
        <v>0.42891061791666668</v>
      </c>
      <c r="Q31" s="75">
        <f>(('Node actual demand d=1.0'!N31*(365/2)))*9.8*($C31+$D31-$B31)/3600</f>
        <v>0.57188082388888895</v>
      </c>
      <c r="R31" s="75">
        <f>(('Node actual demand d=1.0'!O31*(365/2)))*9.8*($C31+$D31-$B31)/3600</f>
        <v>0.85782123583333336</v>
      </c>
      <c r="S31" s="75">
        <f>(('Node actual demand d=1.0'!P31*(365/2)))*9.8*($C31+$D31-$B31)/3600</f>
        <v>0.57188082388888895</v>
      </c>
      <c r="T31" s="75">
        <f>(('Node actual demand d=1.0'!Q31*(365/2)))*9.8*($C31+$D31-$B31)/3600</f>
        <v>0.42891061791666668</v>
      </c>
      <c r="U31" s="75">
        <f>(('Node actual demand d=1.0'!R31*(365/2)))*9.8*($C31+$D31-$B31)/3600</f>
        <v>0.42891061791666668</v>
      </c>
      <c r="V31" s="75">
        <f>(('Node actual demand d=1.0'!S31*(365/2)))*9.8*($C31+$D31-$B31)/3600</f>
        <v>0.42891061791666668</v>
      </c>
      <c r="W31" s="75">
        <f>(('Node actual demand d=1.0'!T31*(365/2)))*9.8*($C31+$D31-$B31)/3600</f>
        <v>0.28594041194444447</v>
      </c>
      <c r="X31" s="75">
        <f>(('Node actual demand d=1.0'!U31*(365/2)))*9.8*($C31+$D31-$B31)/3600</f>
        <v>0.28594041194444447</v>
      </c>
      <c r="Y31" s="75">
        <f>(('Node actual demand d=1.0'!V31*(365/2)))*9.8*($C31+$D31-$B31)/3600</f>
        <v>0.28594041194444447</v>
      </c>
      <c r="Z31" s="75">
        <f>(('Node actual demand d=1.0'!W31*(365/2)))*9.8*($C31+$D31-$B31)/3600</f>
        <v>0.28594041194444447</v>
      </c>
      <c r="AA31" s="75">
        <f>(('Node actual demand d=1.0'!X31*(365/2)))*9.8*($C31+$D31-$B31)/3600</f>
        <v>0.14297020597222224</v>
      </c>
      <c r="AB31" s="75">
        <f>(('Node actual demand d=1.0'!Y31*(365/2)))*9.8*($C31+$D31-$B31)/3600</f>
        <v>0.14297020597222224</v>
      </c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</row>
    <row r="32" spans="1:100">
      <c r="A32" t="s">
        <v>141</v>
      </c>
      <c r="B32" s="21">
        <f>Fornecida!$C$1</f>
        <v>3.38</v>
      </c>
      <c r="C32" s="79">
        <v>15.760899999999999</v>
      </c>
      <c r="D32">
        <v>20</v>
      </c>
      <c r="E32" s="75">
        <f>(('Node actual demand d=1.0'!B32*(365/2)))*9.8*($C32+$D32-$B32)/3600</f>
        <v>46.008851499722212</v>
      </c>
      <c r="F32" s="75">
        <f>(('Node actual demand d=1.0'!C32*(365/2)))*9.8*($C32+$D32-$B32)/3600</f>
        <v>33.782723129166662</v>
      </c>
      <c r="G32" s="75">
        <f>(('Node actual demand d=1.0'!D32*(365/2)))*9.8*($C32+$D32-$B32)/3600</f>
        <v>0.32174022027777777</v>
      </c>
      <c r="H32" s="75">
        <f>(('Node actual demand d=1.0'!E32*(365/2)))*9.8*($C32+$D32-$B32)/3600</f>
        <v>49.065383592361101</v>
      </c>
      <c r="I32" s="75">
        <f>(('Node actual demand d=1.0'!F32*(365/2)))*9.8*($C32+$D32-$B32)/3600</f>
        <v>51.156695024166659</v>
      </c>
      <c r="J32" s="75">
        <f>(('Node actual demand d=1.0'!G32*(365/2)))*9.8*($C32+$D32-$B32)/3600</f>
        <v>43.595799847638887</v>
      </c>
      <c r="K32" s="75">
        <f>(('Node actual demand d=1.0'!H32*(365/2)))*9.8*($C32+$D32-$B32)/3600</f>
        <v>39.413176984027778</v>
      </c>
      <c r="L32" s="75">
        <f>(('Node actual demand d=1.0'!I32*(365/2)))*9.8*($C32+$D32-$B32)/3600</f>
        <v>46.813202050416663</v>
      </c>
      <c r="M32" s="75">
        <f>(('Node actual demand d=1.0'!J32*(365/2)))*9.8*($C32+$D32-$B32)/3600</f>
        <v>23.004425749861106</v>
      </c>
      <c r="N32" s="75">
        <f>(('Node actual demand d=1.0'!K32*(365/2)))*9.8*($C32+$D32-$B32)/3600</f>
        <v>13.191349031388887</v>
      </c>
      <c r="O32" s="75">
        <f>(('Node actual demand d=1.0'!L32*(365/2)))*9.8*($C32+$D32-$B32)/3600</f>
        <v>12.708738700972223</v>
      </c>
      <c r="P32" s="75">
        <f>(('Node actual demand d=1.0'!M32*(365/2)))*9.8*($C32+$D32-$B32)/3600</f>
        <v>4.1826228636111109</v>
      </c>
      <c r="Q32" s="75">
        <f>(('Node actual demand d=1.0'!N32*(365/2)))*9.8*($C32+$D32-$B32)/3600</f>
        <v>3.8608826433333334</v>
      </c>
      <c r="R32" s="75">
        <f>(('Node actual demand d=1.0'!O32*(365/2)))*9.8*($C32+$D32-$B32)/3600</f>
        <v>8.5261158373611128</v>
      </c>
      <c r="S32" s="75">
        <f>(('Node actual demand d=1.0'!P32*(365/2)))*9.8*($C32+$D32-$B32)/3600</f>
        <v>7.7217652866666668</v>
      </c>
      <c r="T32" s="75">
        <f>(('Node actual demand d=1.0'!Q32*(365/2)))*9.8*($C32+$D32-$B32)/3600</f>
        <v>12.547868590833332</v>
      </c>
      <c r="U32" s="75">
        <f>(('Node actual demand d=1.0'!R32*(365/2)))*9.8*($C32+$D32-$B32)/3600</f>
        <v>25.739217622222224</v>
      </c>
      <c r="V32" s="75">
        <f>(('Node actual demand d=1.0'!S32*(365/2)))*9.8*($C32+$D32-$B32)/3600</f>
        <v>4.6652331940277776</v>
      </c>
      <c r="W32" s="75">
        <f>(('Node actual demand d=1.0'!T32*(365/2)))*9.8*($C32+$D32-$B32)/3600</f>
        <v>2.0913114318055555</v>
      </c>
      <c r="X32" s="75">
        <f>(('Node actual demand d=1.0'!U32*(365/2)))*9.8*($C32+$D32-$B32)/3600</f>
        <v>56.948018989166656</v>
      </c>
      <c r="Y32" s="75">
        <f>(('Node actual demand d=1.0'!V32*(365/2)))*9.8*($C32+$D32-$B32)/3600</f>
        <v>59.200200531111108</v>
      </c>
      <c r="Z32" s="75">
        <f>(('Node actual demand d=1.0'!W32*(365/2)))*9.8*($C32+$D32-$B32)/3600</f>
        <v>1.2869608811111111</v>
      </c>
      <c r="AA32" s="75">
        <f>(('Node actual demand d=1.0'!X32*(365/2)))*9.8*($C32+$D32-$B32)/3600</f>
        <v>0.32174022027777777</v>
      </c>
      <c r="AB32" s="75">
        <f>(('Node actual demand d=1.0'!Y32*(365/2)))*9.8*($C32+$D32-$B32)/3600</f>
        <v>19.626153436944445</v>
      </c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</row>
    <row r="33" spans="1:100">
      <c r="A33" t="s">
        <v>142</v>
      </c>
      <c r="B33" s="21">
        <f>Fornecida!$C$1</f>
        <v>3.38</v>
      </c>
      <c r="C33" s="79">
        <v>17.429600000000001</v>
      </c>
      <c r="D33">
        <v>20</v>
      </c>
      <c r="E33" s="75">
        <f>(('Node actual demand d=1.0'!B33*(365/2)))*9.8*($C33+$D33-$B33)/3600</f>
        <v>0</v>
      </c>
      <c r="F33" s="75">
        <f>(('Node actual demand d=1.0'!C33*(365/2)))*9.8*($C33+$D33-$B33)/3600</f>
        <v>0</v>
      </c>
      <c r="G33" s="75">
        <f>(('Node actual demand d=1.0'!D33*(365/2)))*9.8*($C33+$D33-$B33)/3600</f>
        <v>0</v>
      </c>
      <c r="H33" s="75">
        <f>(('Node actual demand d=1.0'!E33*(365/2)))*9.8*($C33+$D33-$B33)/3600</f>
        <v>0</v>
      </c>
      <c r="I33" s="75">
        <f>(('Node actual demand d=1.0'!F33*(365/2)))*9.8*($C33+$D33-$B33)/3600</f>
        <v>0</v>
      </c>
      <c r="J33" s="75">
        <f>(('Node actual demand d=1.0'!G33*(365/2)))*9.8*($C33+$D33-$B33)/3600</f>
        <v>0</v>
      </c>
      <c r="K33" s="75">
        <f>(('Node actual demand d=1.0'!H33*(365/2)))*9.8*($C33+$D33-$B33)/3600</f>
        <v>0</v>
      </c>
      <c r="L33" s="75">
        <f>(('Node actual demand d=1.0'!I33*(365/2)))*9.8*($C33+$D33-$B33)/3600</f>
        <v>0.67664121777777786</v>
      </c>
      <c r="M33" s="75">
        <f>(('Node actual demand d=1.0'!J33*(365/2)))*9.8*($C33+$D33-$B33)/3600</f>
        <v>1.1841221311111112</v>
      </c>
      <c r="N33" s="75">
        <f>(('Node actual demand d=1.0'!K33*(365/2)))*9.8*($C33+$D33-$B33)/3600</f>
        <v>0</v>
      </c>
      <c r="O33" s="75">
        <f>(('Node actual demand d=1.0'!L33*(365/2)))*9.8*($C33+$D33-$B33)/3600</f>
        <v>0</v>
      </c>
      <c r="P33" s="75">
        <f>(('Node actual demand d=1.0'!M33*(365/2)))*9.8*($C33+$D33-$B33)/3600</f>
        <v>0</v>
      </c>
      <c r="Q33" s="75">
        <f>(('Node actual demand d=1.0'!N33*(365/2)))*9.8*($C33+$D33-$B33)/3600</f>
        <v>0</v>
      </c>
      <c r="R33" s="75">
        <f>(('Node actual demand d=1.0'!O33*(365/2)))*9.8*($C33+$D33-$B33)/3600</f>
        <v>0</v>
      </c>
      <c r="S33" s="75">
        <f>(('Node actual demand d=1.0'!P33*(365/2)))*9.8*($C33+$D33-$B33)/3600</f>
        <v>0</v>
      </c>
      <c r="T33" s="75">
        <f>(('Node actual demand d=1.0'!Q33*(365/2)))*9.8*($C33+$D33-$B33)/3600</f>
        <v>0</v>
      </c>
      <c r="U33" s="75">
        <f>(('Node actual demand d=1.0'!R33*(365/2)))*9.8*($C33+$D33-$B33)/3600</f>
        <v>0</v>
      </c>
      <c r="V33" s="75">
        <f>(('Node actual demand d=1.0'!S33*(365/2)))*9.8*($C33+$D33-$B33)/3600</f>
        <v>0.50748091333333334</v>
      </c>
      <c r="W33" s="75">
        <f>(('Node actual demand d=1.0'!T33*(365/2)))*9.8*($C33+$D33-$B33)/3600</f>
        <v>0</v>
      </c>
      <c r="X33" s="75">
        <f>(('Node actual demand d=1.0'!U33*(365/2)))*9.8*($C33+$D33-$B33)/3600</f>
        <v>0.16916030444444446</v>
      </c>
      <c r="Y33" s="75">
        <f>(('Node actual demand d=1.0'!V33*(365/2)))*9.8*($C33+$D33-$B33)/3600</f>
        <v>1.0149618266666667</v>
      </c>
      <c r="Z33" s="75">
        <f>(('Node actual demand d=1.0'!W33*(365/2)))*9.8*($C33+$D33-$B33)/3600</f>
        <v>0.50748091333333334</v>
      </c>
      <c r="AA33" s="75">
        <f>(('Node actual demand d=1.0'!X33*(365/2)))*9.8*($C33+$D33-$B33)/3600</f>
        <v>0.16916030444444446</v>
      </c>
      <c r="AB33" s="75">
        <f>(('Node actual demand d=1.0'!Y33*(365/2)))*9.8*($C33+$D33-$B33)/3600</f>
        <v>0.33832060888888893</v>
      </c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</row>
    <row r="34" spans="1:100">
      <c r="A34" t="s">
        <v>143</v>
      </c>
      <c r="B34" s="21">
        <f>Fornecida!$C$1</f>
        <v>3.38</v>
      </c>
      <c r="C34" s="79">
        <v>17.724</v>
      </c>
      <c r="D34">
        <v>20</v>
      </c>
      <c r="E34" s="75">
        <f>(('Node actual demand d=1.0'!B34*(365/2)))*9.8*($C34+$D34-$B34)/3600</f>
        <v>0</v>
      </c>
      <c r="F34" s="75">
        <f>(('Node actual demand d=1.0'!C34*(365/2)))*9.8*($C34+$D34-$B34)/3600</f>
        <v>0</v>
      </c>
      <c r="G34" s="75">
        <f>(('Node actual demand d=1.0'!D34*(365/2)))*9.8*($C34+$D34-$B34)/3600</f>
        <v>0</v>
      </c>
      <c r="H34" s="75">
        <f>(('Node actual demand d=1.0'!E34*(365/2)))*9.8*($C34+$D34-$B34)/3600</f>
        <v>0</v>
      </c>
      <c r="I34" s="75">
        <f>(('Node actual demand d=1.0'!F34*(365/2)))*9.8*($C34+$D34-$B34)/3600</f>
        <v>0</v>
      </c>
      <c r="J34" s="75">
        <f>(('Node actual demand d=1.0'!G34*(365/2)))*9.8*($C34+$D34-$B34)/3600</f>
        <v>0</v>
      </c>
      <c r="K34" s="75">
        <f>(('Node actual demand d=1.0'!H34*(365/2)))*9.8*($C34+$D34-$B34)/3600</f>
        <v>0</v>
      </c>
      <c r="L34" s="75">
        <f>(('Node actual demand d=1.0'!I34*(365/2)))*9.8*($C34+$D34-$B34)/3600</f>
        <v>0</v>
      </c>
      <c r="M34" s="75">
        <f>(('Node actual demand d=1.0'!J34*(365/2)))*9.8*($C34+$D34-$B34)/3600</f>
        <v>0</v>
      </c>
      <c r="N34" s="75">
        <f>(('Node actual demand d=1.0'!K34*(365/2)))*9.8*($C34+$D34-$B34)/3600</f>
        <v>0</v>
      </c>
      <c r="O34" s="75">
        <f>(('Node actual demand d=1.0'!L34*(365/2)))*9.8*($C34+$D34-$B34)/3600</f>
        <v>0</v>
      </c>
      <c r="P34" s="75">
        <f>(('Node actual demand d=1.0'!M34*(365/2)))*9.8*($C34+$D34-$B34)/3600</f>
        <v>0</v>
      </c>
      <c r="Q34" s="75">
        <f>(('Node actual demand d=1.0'!N34*(365/2)))*9.8*($C34+$D34-$B34)/3600</f>
        <v>0</v>
      </c>
      <c r="R34" s="75">
        <f>(('Node actual demand d=1.0'!O34*(365/2)))*9.8*($C34+$D34-$B34)/3600</f>
        <v>0</v>
      </c>
      <c r="S34" s="75">
        <f>(('Node actual demand d=1.0'!P34*(365/2)))*9.8*($C34+$D34-$B34)/3600</f>
        <v>0</v>
      </c>
      <c r="T34" s="75">
        <f>(('Node actual demand d=1.0'!Q34*(365/2)))*9.8*($C34+$D34-$B34)/3600</f>
        <v>0</v>
      </c>
      <c r="U34" s="75">
        <f>(('Node actual demand d=1.0'!R34*(365/2)))*9.8*($C34+$D34-$B34)/3600</f>
        <v>0</v>
      </c>
      <c r="V34" s="75">
        <f>(('Node actual demand d=1.0'!S34*(365/2)))*9.8*($C34+$D34-$B34)/3600</f>
        <v>0</v>
      </c>
      <c r="W34" s="75">
        <f>(('Node actual demand d=1.0'!T34*(365/2)))*9.8*($C34+$D34-$B34)/3600</f>
        <v>0</v>
      </c>
      <c r="X34" s="75">
        <f>(('Node actual demand d=1.0'!U34*(365/2)))*9.8*($C34+$D34-$B34)/3600</f>
        <v>0</v>
      </c>
      <c r="Y34" s="75">
        <f>(('Node actual demand d=1.0'!V34*(365/2)))*9.8*($C34+$D34-$B34)/3600</f>
        <v>0</v>
      </c>
      <c r="Z34" s="75">
        <f>(('Node actual demand d=1.0'!W34*(365/2)))*9.8*($C34+$D34-$B34)/3600</f>
        <v>0</v>
      </c>
      <c r="AA34" s="75">
        <f>(('Node actual demand d=1.0'!X34*(365/2)))*9.8*($C34+$D34-$B34)/3600</f>
        <v>0</v>
      </c>
      <c r="AB34" s="75">
        <f>(('Node actual demand d=1.0'!Y34*(365/2)))*9.8*($C34+$D34-$B34)/3600</f>
        <v>0</v>
      </c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</row>
    <row r="35" spans="1:100">
      <c r="A35" t="s">
        <v>144</v>
      </c>
      <c r="B35" s="21">
        <f>Fornecida!$C$1</f>
        <v>3.38</v>
      </c>
      <c r="C35" s="79">
        <v>18.606999999999999</v>
      </c>
      <c r="D35">
        <v>20</v>
      </c>
      <c r="E35" s="75">
        <f>(('Node actual demand d=1.0'!B35*(365/2)))*9.8*($C35+$D35-$B35)/3600</f>
        <v>27.826541195833329</v>
      </c>
      <c r="F35" s="75">
        <f>(('Node actual demand d=1.0'!C35*(365/2)))*9.8*($C35+$D35-$B35)/3600</f>
        <v>37.97710339305555</v>
      </c>
      <c r="G35" s="75">
        <f>(('Node actual demand d=1.0'!D35*(365/2)))*9.8*($C35+$D35-$B35)/3600</f>
        <v>9.1005040388888894</v>
      </c>
      <c r="H35" s="75">
        <f>(('Node actual demand d=1.0'!E35*(365/2)))*9.8*($C35+$D35-$B35)/3600</f>
        <v>1.5750872375000002</v>
      </c>
      <c r="I35" s="75">
        <f>(('Node actual demand d=1.0'!F35*(365/2)))*9.8*($C35+$D35-$B35)/3600</f>
        <v>1.0500581583333333</v>
      </c>
      <c r="J35" s="75">
        <f>(('Node actual demand d=1.0'!G35*(365/2)))*9.8*($C35+$D35-$B35)/3600</f>
        <v>0.8750484652777778</v>
      </c>
      <c r="K35" s="75">
        <f>(('Node actual demand d=1.0'!H35*(365/2)))*9.8*($C35+$D35-$B35)/3600</f>
        <v>34.476909531944443</v>
      </c>
      <c r="L35" s="75">
        <f>(('Node actual demand d=1.0'!I35*(365/2)))*9.8*($C35+$D35-$B35)/3600</f>
        <v>25.551415186111107</v>
      </c>
      <c r="M35" s="75">
        <f>(('Node actual demand d=1.0'!J35*(365/2)))*9.8*($C35+$D35-$B35)/3600</f>
        <v>21.176172859722222</v>
      </c>
      <c r="N35" s="75">
        <f>(('Node actual demand d=1.0'!K35*(365/2)))*9.8*($C35+$D35-$B35)/3600</f>
        <v>35.526967690277772</v>
      </c>
      <c r="O35" s="75">
        <f>(('Node actual demand d=1.0'!L35*(365/2)))*9.8*($C35+$D35-$B35)/3600</f>
        <v>33.776870759722215</v>
      </c>
      <c r="P35" s="75">
        <f>(('Node actual demand d=1.0'!M35*(365/2)))*9.8*($C35+$D35-$B35)/3600</f>
        <v>47.952655897222229</v>
      </c>
      <c r="Q35" s="75">
        <f>(('Node actual demand d=1.0'!N35*(365/2)))*9.8*($C35+$D35-$B35)/3600</f>
        <v>24.851376413888886</v>
      </c>
      <c r="R35" s="75">
        <f>(('Node actual demand d=1.0'!O35*(365/2)))*9.8*($C35+$D35-$B35)/3600</f>
        <v>17.850988691666668</v>
      </c>
      <c r="S35" s="75">
        <f>(('Node actual demand d=1.0'!P35*(365/2)))*9.8*($C35+$D35-$B35)/3600</f>
        <v>33.076831987499993</v>
      </c>
      <c r="T35" s="75">
        <f>(('Node actual demand d=1.0'!Q35*(365/2)))*9.8*($C35+$D35-$B35)/3600</f>
        <v>35.876987076388886</v>
      </c>
      <c r="U35" s="75">
        <f>(('Node actual demand d=1.0'!R35*(365/2)))*9.8*($C35+$D35-$B35)/3600</f>
        <v>46.202558966666672</v>
      </c>
      <c r="V35" s="75">
        <f>(('Node actual demand d=1.0'!S35*(365/2)))*9.8*($C35+$D35-$B35)/3600</f>
        <v>13.125726979166666</v>
      </c>
      <c r="W35" s="75">
        <f>(('Node actual demand d=1.0'!T35*(365/2)))*9.8*($C35+$D35-$B35)/3600</f>
        <v>20.4761340875</v>
      </c>
      <c r="X35" s="75">
        <f>(('Node actual demand d=1.0'!U35*(365/2)))*9.8*($C35+$D35-$B35)/3600</f>
        <v>21.351182552777779</v>
      </c>
      <c r="Y35" s="75">
        <f>(('Node actual demand d=1.0'!V35*(365/2)))*9.8*($C35+$D35-$B35)/3600</f>
        <v>11.375630048611111</v>
      </c>
      <c r="Z35" s="75">
        <f>(('Node actual demand d=1.0'!W35*(365/2)))*9.8*($C35+$D35-$B35)/3600</f>
        <v>23.976327948611114</v>
      </c>
      <c r="AA35" s="75">
        <f>(('Node actual demand d=1.0'!X35*(365/2)))*9.8*($C35+$D35-$B35)/3600</f>
        <v>4.0252229402777777</v>
      </c>
      <c r="AB35" s="75">
        <f>(('Node actual demand d=1.0'!Y35*(365/2)))*9.8*($C35+$D35-$B35)/3600</f>
        <v>1.0500581583333333</v>
      </c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</row>
    <row r="36" spans="1:100">
      <c r="A36" t="s">
        <v>145</v>
      </c>
      <c r="B36" s="21">
        <f>Fornecida!$C$1</f>
        <v>3.38</v>
      </c>
      <c r="C36" s="79">
        <v>11.6203</v>
      </c>
      <c r="D36">
        <v>20</v>
      </c>
      <c r="E36" s="75">
        <f>(('Node actual demand d=1.0'!B36*(365/2)))*9.8*($C36+$D36-$B36)/3600</f>
        <v>0.14029937930555558</v>
      </c>
      <c r="F36" s="75">
        <f>(('Node actual demand d=1.0'!C36*(365/2)))*9.8*($C36+$D36-$B36)/3600</f>
        <v>0.42089813791666669</v>
      </c>
      <c r="G36" s="75">
        <f>(('Node actual demand d=1.0'!D36*(365/2)))*9.8*($C36+$D36-$B36)/3600</f>
        <v>44.194304481250008</v>
      </c>
      <c r="H36" s="75">
        <f>(('Node actual demand d=1.0'!E36*(365/2)))*9.8*($C36+$D36-$B36)/3600</f>
        <v>62.152625032361108</v>
      </c>
      <c r="I36" s="75">
        <f>(('Node actual demand d=1.0'!F36*(365/2)))*9.8*($C36+$D36-$B36)/3600</f>
        <v>36.197239860833342</v>
      </c>
      <c r="J36" s="75">
        <f>(('Node actual demand d=1.0'!G36*(365/2)))*9.8*($C36+$D36-$B36)/3600</f>
        <v>1.8238919309722226</v>
      </c>
      <c r="K36" s="75">
        <f>(('Node actual demand d=1.0'!H36*(365/2)))*9.8*($C36+$D36-$B36)/3600</f>
        <v>0.98209565513888897</v>
      </c>
      <c r="L36" s="75">
        <f>(('Node actual demand d=1.0'!I36*(365/2)))*9.8*($C36+$D36-$B36)/3600</f>
        <v>1.4029937930555558</v>
      </c>
      <c r="M36" s="75">
        <f>(('Node actual demand d=1.0'!J36*(365/2)))*9.8*($C36+$D36-$B36)/3600</f>
        <v>3.3671851033333335</v>
      </c>
      <c r="N36" s="75">
        <f>(('Node actual demand d=1.0'!K36*(365/2)))*9.8*($C36+$D36-$B36)/3600</f>
        <v>4.9104782756944445</v>
      </c>
      <c r="O36" s="75">
        <f>(('Node actual demand d=1.0'!L36*(365/2)))*9.8*($C36+$D36-$B36)/3600</f>
        <v>11.925447240972224</v>
      </c>
      <c r="P36" s="75">
        <f>(('Node actual demand d=1.0'!M36*(365/2)))*9.8*($C36+$D36-$B36)/3600</f>
        <v>14.591135447777781</v>
      </c>
      <c r="Q36" s="75">
        <f>(('Node actual demand d=1.0'!N36*(365/2)))*9.8*($C36+$D36-$B36)/3600</f>
        <v>10.662752827222223</v>
      </c>
      <c r="R36" s="75">
        <f>(('Node actual demand d=1.0'!O36*(365/2)))*9.8*($C36+$D36-$B36)/3600</f>
        <v>4.2089813791666675</v>
      </c>
      <c r="S36" s="75">
        <f>(('Node actual demand d=1.0'!P36*(365/2)))*9.8*($C36+$D36-$B36)/3600</f>
        <v>0.56119751722222233</v>
      </c>
      <c r="T36" s="75">
        <f>(('Node actual demand d=1.0'!Q36*(365/2)))*9.8*($C36+$D36-$B36)/3600</f>
        <v>0.56119751722222233</v>
      </c>
      <c r="U36" s="75">
        <f>(('Node actual demand d=1.0'!R36*(365/2)))*9.8*($C36+$D36-$B36)/3600</f>
        <v>0.56119751722222233</v>
      </c>
      <c r="V36" s="75">
        <f>(('Node actual demand d=1.0'!S36*(365/2)))*9.8*($C36+$D36-$B36)/3600</f>
        <v>0.56119751722222233</v>
      </c>
      <c r="W36" s="75">
        <f>(('Node actual demand d=1.0'!T36*(365/2)))*9.8*($C36+$D36-$B36)/3600</f>
        <v>1.1223950344444447</v>
      </c>
      <c r="X36" s="75">
        <f>(('Node actual demand d=1.0'!U36*(365/2)))*9.8*($C36+$D36-$B36)/3600</f>
        <v>0.84179627583333339</v>
      </c>
      <c r="Y36" s="75">
        <f>(('Node actual demand d=1.0'!V36*(365/2)))*9.8*($C36+$D36-$B36)/3600</f>
        <v>0.56119751722222233</v>
      </c>
      <c r="Z36" s="75">
        <f>(('Node actual demand d=1.0'!W36*(365/2)))*9.8*($C36+$D36-$B36)/3600</f>
        <v>0.56119751722222233</v>
      </c>
      <c r="AA36" s="75">
        <f>(('Node actual demand d=1.0'!X36*(365/2)))*9.8*($C36+$D36-$B36)/3600</f>
        <v>0.28059875861111117</v>
      </c>
      <c r="AB36" s="75">
        <f>(('Node actual demand d=1.0'!Y36*(365/2)))*9.8*($C36+$D36-$B36)/3600</f>
        <v>0.14029937930555558</v>
      </c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</row>
    <row r="37" spans="1:100">
      <c r="A37" t="s">
        <v>146</v>
      </c>
      <c r="B37" s="21">
        <f>Fornecida!$C$1</f>
        <v>3.38</v>
      </c>
      <c r="C37" s="79">
        <v>11.866899999999999</v>
      </c>
      <c r="D37">
        <v>20</v>
      </c>
      <c r="E37" s="75">
        <f>(('Node actual demand d=1.0'!B37*(365/2)))*9.8*($C37+$D37-$B37)/3600</f>
        <v>0</v>
      </c>
      <c r="F37" s="75">
        <f>(('Node actual demand d=1.0'!C37*(365/2)))*9.8*($C37+$D37-$B37)/3600</f>
        <v>0</v>
      </c>
      <c r="G37" s="75">
        <f>(('Node actual demand d=1.0'!D37*(365/2)))*9.8*($C37+$D37-$B37)/3600</f>
        <v>0</v>
      </c>
      <c r="H37" s="75">
        <f>(('Node actual demand d=1.0'!E37*(365/2)))*9.8*($C37+$D37-$B37)/3600</f>
        <v>0</v>
      </c>
      <c r="I37" s="75">
        <f>(('Node actual demand d=1.0'!F37*(365/2)))*9.8*($C37+$D37-$B37)/3600</f>
        <v>0</v>
      </c>
      <c r="J37" s="75">
        <f>(('Node actual demand d=1.0'!G37*(365/2)))*9.8*($C37+$D37-$B37)/3600</f>
        <v>0</v>
      </c>
      <c r="K37" s="75">
        <f>(('Node actual demand d=1.0'!H37*(365/2)))*9.8*($C37+$D37-$B37)/3600</f>
        <v>0</v>
      </c>
      <c r="L37" s="75">
        <f>(('Node actual demand d=1.0'!I37*(365/2)))*9.8*($C37+$D37-$B37)/3600</f>
        <v>0.28304900361111118</v>
      </c>
      <c r="M37" s="75">
        <f>(('Node actual demand d=1.0'!J37*(365/2)))*9.8*($C37+$D37-$B37)/3600</f>
        <v>0.28304900361111118</v>
      </c>
      <c r="N37" s="75">
        <f>(('Node actual demand d=1.0'!K37*(365/2)))*9.8*($C37+$D37-$B37)/3600</f>
        <v>0.28304900361111118</v>
      </c>
      <c r="O37" s="75">
        <f>(('Node actual demand d=1.0'!L37*(365/2)))*9.8*($C37+$D37-$B37)/3600</f>
        <v>0.28304900361111118</v>
      </c>
      <c r="P37" s="75">
        <f>(('Node actual demand d=1.0'!M37*(365/2)))*9.8*($C37+$D37-$B37)/3600</f>
        <v>0.14152450180555559</v>
      </c>
      <c r="Q37" s="75">
        <f>(('Node actual demand d=1.0'!N37*(365/2)))*9.8*($C37+$D37-$B37)/3600</f>
        <v>0.28304900361111118</v>
      </c>
      <c r="R37" s="75">
        <f>(('Node actual demand d=1.0'!O37*(365/2)))*9.8*($C37+$D37-$B37)/3600</f>
        <v>0.28304900361111118</v>
      </c>
      <c r="S37" s="75">
        <f>(('Node actual demand d=1.0'!P37*(365/2)))*9.8*($C37+$D37-$B37)/3600</f>
        <v>0.42457350541666672</v>
      </c>
      <c r="T37" s="75">
        <f>(('Node actual demand d=1.0'!Q37*(365/2)))*9.8*($C37+$D37-$B37)/3600</f>
        <v>0.42457350541666672</v>
      </c>
      <c r="U37" s="75">
        <f>(('Node actual demand d=1.0'!R37*(365/2)))*9.8*($C37+$D37-$B37)/3600</f>
        <v>0.28304900361111118</v>
      </c>
      <c r="V37" s="75">
        <f>(('Node actual demand d=1.0'!S37*(365/2)))*9.8*($C37+$D37-$B37)/3600</f>
        <v>0.14152450180555559</v>
      </c>
      <c r="W37" s="75">
        <f>(('Node actual demand d=1.0'!T37*(365/2)))*9.8*($C37+$D37-$B37)/3600</f>
        <v>0</v>
      </c>
      <c r="X37" s="75">
        <f>(('Node actual demand d=1.0'!U37*(365/2)))*9.8*($C37+$D37-$B37)/3600</f>
        <v>0</v>
      </c>
      <c r="Y37" s="75">
        <f>(('Node actual demand d=1.0'!V37*(365/2)))*9.8*($C37+$D37-$B37)/3600</f>
        <v>0</v>
      </c>
      <c r="Z37" s="75">
        <f>(('Node actual demand d=1.0'!W37*(365/2)))*9.8*($C37+$D37-$B37)/3600</f>
        <v>0</v>
      </c>
      <c r="AA37" s="75">
        <f>(('Node actual demand d=1.0'!X37*(365/2)))*9.8*($C37+$D37-$B37)/3600</f>
        <v>0</v>
      </c>
      <c r="AB37" s="75">
        <f>(('Node actual demand d=1.0'!Y37*(365/2)))*9.8*($C37+$D37-$B37)/3600</f>
        <v>0</v>
      </c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</row>
    <row r="38" spans="1:100">
      <c r="A38" t="s">
        <v>147</v>
      </c>
      <c r="B38" s="21">
        <f>Fornecida!$C$1</f>
        <v>3.38</v>
      </c>
      <c r="C38" s="79">
        <v>9.9888999999999992</v>
      </c>
      <c r="D38">
        <v>20</v>
      </c>
      <c r="E38" s="75">
        <f>(('Node actual demand d=1.0'!B38*(365/2)))*9.8*($C38+$D38-$B38)/3600</f>
        <v>3.9658348041666676</v>
      </c>
      <c r="F38" s="75">
        <f>(('Node actual demand d=1.0'!C38*(365/2)))*9.8*($C38+$D38-$B38)/3600</f>
        <v>4.2302237911111122</v>
      </c>
      <c r="G38" s="75">
        <f>(('Node actual demand d=1.0'!D38*(365/2)))*9.8*($C38+$D38-$B38)/3600</f>
        <v>4.2302237911111122</v>
      </c>
      <c r="H38" s="75">
        <f>(('Node actual demand d=1.0'!E38*(365/2)))*9.8*($C38+$D38-$B38)/3600</f>
        <v>3.9658348041666676</v>
      </c>
      <c r="I38" s="75">
        <f>(('Node actual demand d=1.0'!F38*(365/2)))*9.8*($C38+$D38-$B38)/3600</f>
        <v>5.0233907519444445</v>
      </c>
      <c r="J38" s="75">
        <f>(('Node actual demand d=1.0'!G38*(365/2)))*9.8*($C38+$D38-$B38)/3600</f>
        <v>5.4199742323611106</v>
      </c>
      <c r="K38" s="75">
        <f>(('Node actual demand d=1.0'!H38*(365/2)))*9.8*($C38+$D38-$B38)/3600</f>
        <v>3.7014458172222229</v>
      </c>
      <c r="L38" s="75">
        <f>(('Node actual demand d=1.0'!I38*(365/2)))*9.8*($C38+$D38-$B38)/3600</f>
        <v>4.098029297638889</v>
      </c>
      <c r="M38" s="75">
        <f>(('Node actual demand d=1.0'!J38*(365/2)))*9.8*($C38+$D38-$B38)/3600</f>
        <v>3.9658348041666676</v>
      </c>
      <c r="N38" s="75">
        <f>(('Node actual demand d=1.0'!K38*(365/2)))*9.8*($C38+$D38-$B38)/3600</f>
        <v>3.8336403106944443</v>
      </c>
      <c r="O38" s="75">
        <f>(('Node actual demand d=1.0'!L38*(365/2)))*9.8*($C38+$D38-$B38)/3600</f>
        <v>4.6268072715277784</v>
      </c>
      <c r="P38" s="75">
        <f>(('Node actual demand d=1.0'!M38*(365/2)))*9.8*($C38+$D38-$B38)/3600</f>
        <v>4.098029297638889</v>
      </c>
      <c r="Q38" s="75">
        <f>(('Node actual demand d=1.0'!N38*(365/2)))*9.8*($C38+$D38-$B38)/3600</f>
        <v>4.098029297638889</v>
      </c>
      <c r="R38" s="75">
        <f>(('Node actual demand d=1.0'!O38*(365/2)))*9.8*($C38+$D38-$B38)/3600</f>
        <v>4.3624182845833337</v>
      </c>
      <c r="S38" s="75">
        <f>(('Node actual demand d=1.0'!P38*(365/2)))*9.8*($C38+$D38-$B38)/3600</f>
        <v>8.5926420756944459</v>
      </c>
      <c r="T38" s="75">
        <f>(('Node actual demand d=1.0'!Q38*(365/2)))*9.8*($C38+$D38-$B38)/3600</f>
        <v>3.569251323750001</v>
      </c>
      <c r="U38" s="75">
        <f>(('Node actual demand d=1.0'!R38*(365/2)))*9.8*($C38+$D38-$B38)/3600</f>
        <v>0.79316696083333338</v>
      </c>
      <c r="V38" s="75">
        <f>(('Node actual demand d=1.0'!S38*(365/2)))*9.8*($C38+$D38-$B38)/3600</f>
        <v>1.8507229086111114</v>
      </c>
      <c r="W38" s="75">
        <f>(('Node actual demand d=1.0'!T38*(365/2)))*9.8*($C38+$D38-$B38)/3600</f>
        <v>4.3624182845833337</v>
      </c>
      <c r="X38" s="75">
        <f>(('Node actual demand d=1.0'!U38*(365/2)))*9.8*($C38+$D38-$B38)/3600</f>
        <v>4.494612778055556</v>
      </c>
      <c r="Y38" s="75">
        <f>(('Node actual demand d=1.0'!V38*(365/2)))*9.8*($C38+$D38-$B38)/3600</f>
        <v>4.3624182845833337</v>
      </c>
      <c r="Z38" s="75">
        <f>(('Node actual demand d=1.0'!W38*(365/2)))*9.8*($C38+$D38-$B38)/3600</f>
        <v>5.6843632193055562</v>
      </c>
      <c r="AA38" s="75">
        <f>(('Node actual demand d=1.0'!X38*(365/2)))*9.8*($C38+$D38-$B38)/3600</f>
        <v>6.4775301801388894</v>
      </c>
      <c r="AB38" s="75">
        <f>(('Node actual demand d=1.0'!Y38*(365/2)))*9.8*($C38+$D38-$B38)/3600</f>
        <v>3.8336403106944443</v>
      </c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</row>
    <row r="39" spans="1:100">
      <c r="A39" t="s">
        <v>148</v>
      </c>
      <c r="B39" s="21">
        <f>Fornecida!$C$1</f>
        <v>3.38</v>
      </c>
      <c r="C39" s="79">
        <v>7.6306000000000003</v>
      </c>
      <c r="D39">
        <v>20</v>
      </c>
      <c r="E39" s="75">
        <f>(('Node actual demand d=1.0'!B39*(365/2)))*9.8*($C39+$D39-$B39)/3600</f>
        <v>0.12047832805555558</v>
      </c>
      <c r="F39" s="75">
        <f>(('Node actual demand d=1.0'!C39*(365/2)))*9.8*($C39+$D39-$B39)/3600</f>
        <v>0.12047832805555558</v>
      </c>
      <c r="G39" s="75">
        <f>(('Node actual demand d=1.0'!D39*(365/2)))*9.8*($C39+$D39-$B39)/3600</f>
        <v>0.12047832805555558</v>
      </c>
      <c r="H39" s="75">
        <f>(('Node actual demand d=1.0'!E39*(365/2)))*9.8*($C39+$D39-$B39)/3600</f>
        <v>0.24095665611111117</v>
      </c>
      <c r="I39" s="75">
        <f>(('Node actual demand d=1.0'!F39*(365/2)))*9.8*($C39+$D39-$B39)/3600</f>
        <v>0.24095665611111117</v>
      </c>
      <c r="J39" s="75">
        <f>(('Node actual demand d=1.0'!G39*(365/2)))*9.8*($C39+$D39-$B39)/3600</f>
        <v>0.12047832805555558</v>
      </c>
      <c r="K39" s="75">
        <f>(('Node actual demand d=1.0'!H39*(365/2)))*9.8*($C39+$D39-$B39)/3600</f>
        <v>0.24095665611111117</v>
      </c>
      <c r="L39" s="75">
        <f>(('Node actual demand d=1.0'!I39*(365/2)))*9.8*($C39+$D39-$B39)/3600</f>
        <v>0</v>
      </c>
      <c r="M39" s="75">
        <f>(('Node actual demand d=1.0'!J39*(365/2)))*9.8*($C39+$D39-$B39)/3600</f>
        <v>0.24095665611111117</v>
      </c>
      <c r="N39" s="75">
        <f>(('Node actual demand d=1.0'!K39*(365/2)))*9.8*($C39+$D39-$B39)/3600</f>
        <v>0.3614349841666667</v>
      </c>
      <c r="O39" s="75">
        <f>(('Node actual demand d=1.0'!L39*(365/2)))*9.8*($C39+$D39-$B39)/3600</f>
        <v>9.5177879163888921</v>
      </c>
      <c r="P39" s="75">
        <f>(('Node actual demand d=1.0'!M39*(365/2)))*9.8*($C39+$D39-$B39)/3600</f>
        <v>5.3010464344444452</v>
      </c>
      <c r="Q39" s="75">
        <f>(('Node actual demand d=1.0'!N39*(365/2)))*9.8*($C39+$D39-$B39)/3600</f>
        <v>0.12047832805555558</v>
      </c>
      <c r="R39" s="75">
        <f>(('Node actual demand d=1.0'!O39*(365/2)))*9.8*($C39+$D39-$B39)/3600</f>
        <v>0.12047832805555558</v>
      </c>
      <c r="S39" s="75">
        <f>(('Node actual demand d=1.0'!P39*(365/2)))*9.8*($C39+$D39-$B39)/3600</f>
        <v>2.1686099050000007</v>
      </c>
      <c r="T39" s="75">
        <f>(('Node actual demand d=1.0'!Q39*(365/2)))*9.8*($C39+$D39-$B39)/3600</f>
        <v>2.4095665611111112</v>
      </c>
      <c r="U39" s="75">
        <f>(('Node actual demand d=1.0'!R39*(365/2)))*9.8*($C39+$D39-$B39)/3600</f>
        <v>1.5662182647222227</v>
      </c>
      <c r="V39" s="75">
        <f>(('Node actual demand d=1.0'!S39*(365/2)))*9.8*($C39+$D39-$B39)/3600</f>
        <v>0.12047832805555558</v>
      </c>
      <c r="W39" s="75">
        <f>(('Node actual demand d=1.0'!T39*(365/2)))*9.8*($C39+$D39-$B39)/3600</f>
        <v>0.24095665611111117</v>
      </c>
      <c r="X39" s="75">
        <f>(('Node actual demand d=1.0'!U39*(365/2)))*9.8*($C39+$D39-$B39)/3600</f>
        <v>0.24095665611111117</v>
      </c>
      <c r="Y39" s="75">
        <f>(('Node actual demand d=1.0'!V39*(365/2)))*9.8*($C39+$D39-$B39)/3600</f>
        <v>0.3614349841666667</v>
      </c>
      <c r="Z39" s="75">
        <f>(('Node actual demand d=1.0'!W39*(365/2)))*9.8*($C39+$D39-$B39)/3600</f>
        <v>0.48191331222222233</v>
      </c>
      <c r="AA39" s="75">
        <f>(('Node actual demand d=1.0'!X39*(365/2)))*9.8*($C39+$D39-$B39)/3600</f>
        <v>0.24095665611111117</v>
      </c>
      <c r="AB39" s="75">
        <f>(('Node actual demand d=1.0'!Y39*(365/2)))*9.8*($C39+$D39-$B39)/3600</f>
        <v>0.3614349841666667</v>
      </c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</row>
    <row r="40" spans="1:100">
      <c r="A40" t="s">
        <v>149</v>
      </c>
      <c r="B40" s="21">
        <f>Fornecida!$C$1</f>
        <v>3.38</v>
      </c>
      <c r="C40" s="79">
        <v>9.7752999999999997</v>
      </c>
      <c r="D40">
        <v>20</v>
      </c>
      <c r="E40" s="75">
        <f>(('Node actual demand d=1.0'!B40*(365/2)))*9.8*($C40+$D40-$B40)/3600</f>
        <v>0</v>
      </c>
      <c r="F40" s="75">
        <f>(('Node actual demand d=1.0'!C40*(365/2)))*9.8*($C40+$D40-$B40)/3600</f>
        <v>0</v>
      </c>
      <c r="G40" s="75">
        <f>(('Node actual demand d=1.0'!D40*(365/2)))*9.8*($C40+$D40-$B40)/3600</f>
        <v>0</v>
      </c>
      <c r="H40" s="75">
        <f>(('Node actual demand d=1.0'!E40*(365/2)))*9.8*($C40+$D40-$B40)/3600</f>
        <v>0</v>
      </c>
      <c r="I40" s="75">
        <f>(('Node actual demand d=1.0'!F40*(365/2)))*9.8*($C40+$D40-$B40)/3600</f>
        <v>0</v>
      </c>
      <c r="J40" s="75">
        <f>(('Node actual demand d=1.0'!G40*(365/2)))*9.8*($C40+$D40-$B40)/3600</f>
        <v>0.13113331680555557</v>
      </c>
      <c r="K40" s="75">
        <f>(('Node actual demand d=1.0'!H40*(365/2)))*9.8*($C40+$D40-$B40)/3600</f>
        <v>0.91793321763888902</v>
      </c>
      <c r="L40" s="75">
        <f>(('Node actual demand d=1.0'!I40*(365/2)))*9.8*($C40+$D40-$B40)/3600</f>
        <v>1.835866435277778</v>
      </c>
      <c r="M40" s="75">
        <f>(('Node actual demand d=1.0'!J40*(365/2)))*9.8*($C40+$D40-$B40)/3600</f>
        <v>3.0160662865277779</v>
      </c>
      <c r="N40" s="75">
        <f>(('Node actual demand d=1.0'!K40*(365/2)))*9.8*($C40+$D40-$B40)/3600</f>
        <v>3.4094662369444451</v>
      </c>
      <c r="O40" s="75">
        <f>(('Node actual demand d=1.0'!L40*(365/2)))*9.8*($C40+$D40-$B40)/3600</f>
        <v>2.2292663856944448</v>
      </c>
      <c r="P40" s="75">
        <f>(('Node actual demand d=1.0'!M40*(365/2)))*9.8*($C40+$D40-$B40)/3600</f>
        <v>1.1801998512500003</v>
      </c>
      <c r="Q40" s="75">
        <f>(('Node actual demand d=1.0'!N40*(365/2)))*9.8*($C40+$D40-$B40)/3600</f>
        <v>0.7867999008333334</v>
      </c>
      <c r="R40" s="75">
        <f>(('Node actual demand d=1.0'!O40*(365/2)))*9.8*($C40+$D40-$B40)/3600</f>
        <v>0.7867999008333334</v>
      </c>
      <c r="S40" s="75">
        <f>(('Node actual demand d=1.0'!P40*(365/2)))*9.8*($C40+$D40-$B40)/3600</f>
        <v>0.91793321763888902</v>
      </c>
      <c r="T40" s="75">
        <f>(('Node actual demand d=1.0'!Q40*(365/2)))*9.8*($C40+$D40-$B40)/3600</f>
        <v>0.65566658402777789</v>
      </c>
      <c r="U40" s="75">
        <f>(('Node actual demand d=1.0'!R40*(365/2)))*9.8*($C40+$D40-$B40)/3600</f>
        <v>1.0490665344444445</v>
      </c>
      <c r="V40" s="75">
        <f>(('Node actual demand d=1.0'!S40*(365/2)))*9.8*($C40+$D40-$B40)/3600</f>
        <v>0.26226663361111113</v>
      </c>
      <c r="W40" s="75">
        <f>(('Node actual demand d=1.0'!T40*(365/2)))*9.8*($C40+$D40-$B40)/3600</f>
        <v>0.13113331680555557</v>
      </c>
      <c r="X40" s="75">
        <f>(('Node actual demand d=1.0'!U40*(365/2)))*9.8*($C40+$D40-$B40)/3600</f>
        <v>0</v>
      </c>
      <c r="Y40" s="75">
        <f>(('Node actual demand d=1.0'!V40*(365/2)))*9.8*($C40+$D40-$B40)/3600</f>
        <v>0</v>
      </c>
      <c r="Z40" s="75">
        <f>(('Node actual demand d=1.0'!W40*(365/2)))*9.8*($C40+$D40-$B40)/3600</f>
        <v>0</v>
      </c>
      <c r="AA40" s="75">
        <f>(('Node actual demand d=1.0'!X40*(365/2)))*9.8*($C40+$D40-$B40)/3600</f>
        <v>0</v>
      </c>
      <c r="AB40" s="75">
        <f>(('Node actual demand d=1.0'!Y40*(365/2)))*9.8*($C40+$D40-$B40)/3600</f>
        <v>0</v>
      </c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</row>
    <row r="41" spans="1:100">
      <c r="A41" t="s">
        <v>150</v>
      </c>
      <c r="B41" s="21">
        <f>Fornecida!$C$1</f>
        <v>3.38</v>
      </c>
      <c r="C41" s="79">
        <v>6.7565</v>
      </c>
      <c r="D41">
        <v>20</v>
      </c>
      <c r="E41" s="75">
        <f>(('Node actual demand d=1.0'!B41*(365/2)))*9.8*($C41+$D41-$B41)/3600</f>
        <v>0</v>
      </c>
      <c r="F41" s="75">
        <f>(('Node actual demand d=1.0'!C41*(365/2)))*9.8*($C41+$D41-$B41)/3600</f>
        <v>0</v>
      </c>
      <c r="G41" s="75">
        <f>(('Node actual demand d=1.0'!D41*(365/2)))*9.8*($C41+$D41-$B41)/3600</f>
        <v>0</v>
      </c>
      <c r="H41" s="75">
        <f>(('Node actual demand d=1.0'!E41*(365/2)))*9.8*($C41+$D41-$B41)/3600</f>
        <v>0</v>
      </c>
      <c r="I41" s="75">
        <f>(('Node actual demand d=1.0'!F41*(365/2)))*9.8*($C41+$D41-$B41)/3600</f>
        <v>0</v>
      </c>
      <c r="J41" s="75">
        <f>(('Node actual demand d=1.0'!G41*(365/2)))*9.8*($C41+$D41-$B41)/3600</f>
        <v>0</v>
      </c>
      <c r="K41" s="75">
        <f>(('Node actual demand d=1.0'!H41*(365/2)))*9.8*($C41+$D41-$B41)/3600</f>
        <v>0</v>
      </c>
      <c r="L41" s="75">
        <f>(('Node actual demand d=1.0'!I41*(365/2)))*9.8*($C41+$D41-$B41)/3600</f>
        <v>0</v>
      </c>
      <c r="M41" s="75">
        <f>(('Node actual demand d=1.0'!J41*(365/2)))*9.8*($C41+$D41-$B41)/3600</f>
        <v>1.8581720111111111</v>
      </c>
      <c r="N41" s="75">
        <f>(('Node actual demand d=1.0'!K41*(365/2)))*9.8*($C41+$D41-$B41)/3600</f>
        <v>2.2065792631944445</v>
      </c>
      <c r="O41" s="75">
        <f>(('Node actual demand d=1.0'!L41*(365/2)))*9.8*($C41+$D41-$B41)/3600</f>
        <v>2.2065792631944445</v>
      </c>
      <c r="P41" s="75">
        <f>(('Node actual demand d=1.0'!M41*(365/2)))*9.8*($C41+$D41-$B41)/3600</f>
        <v>1.5097647590277778</v>
      </c>
      <c r="Q41" s="75">
        <f>(('Node actual demand d=1.0'!N41*(365/2)))*9.8*($C41+$D41-$B41)/3600</f>
        <v>0.46454300277777777</v>
      </c>
      <c r="R41" s="75">
        <f>(('Node actual demand d=1.0'!O41*(365/2)))*9.8*($C41+$D41-$B41)/3600</f>
        <v>0.81295025486111117</v>
      </c>
      <c r="S41" s="75">
        <f>(('Node actual demand d=1.0'!P41*(365/2)))*9.8*($C41+$D41-$B41)/3600</f>
        <v>1.2774932576388889</v>
      </c>
      <c r="T41" s="75">
        <f>(('Node actual demand d=1.0'!Q41*(365/2)))*9.8*($C41+$D41-$B41)/3600</f>
        <v>1.8581720111111111</v>
      </c>
      <c r="U41" s="75">
        <f>(('Node actual demand d=1.0'!R41*(365/2)))*9.8*($C41+$D41-$B41)/3600</f>
        <v>1.9743077618055556</v>
      </c>
      <c r="V41" s="75">
        <f>(('Node actual demand d=1.0'!S41*(365/2)))*9.8*($C41+$D41-$B41)/3600</f>
        <v>0.11613575069444444</v>
      </c>
      <c r="W41" s="75">
        <f>(('Node actual demand d=1.0'!T41*(365/2)))*9.8*($C41+$D41-$B41)/3600</f>
        <v>0.11613575069444444</v>
      </c>
      <c r="X41" s="75">
        <f>(('Node actual demand d=1.0'!U41*(365/2)))*9.8*($C41+$D41-$B41)/3600</f>
        <v>0</v>
      </c>
      <c r="Y41" s="75">
        <f>(('Node actual demand d=1.0'!V41*(365/2)))*9.8*($C41+$D41-$B41)/3600</f>
        <v>0</v>
      </c>
      <c r="Z41" s="75">
        <f>(('Node actual demand d=1.0'!W41*(365/2)))*9.8*($C41+$D41-$B41)/3600</f>
        <v>0</v>
      </c>
      <c r="AA41" s="75">
        <f>(('Node actual demand d=1.0'!X41*(365/2)))*9.8*($C41+$D41-$B41)/3600</f>
        <v>0</v>
      </c>
      <c r="AB41" s="75">
        <f>(('Node actual demand d=1.0'!Y41*(365/2)))*9.8*($C41+$D41-$B41)/3600</f>
        <v>0</v>
      </c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</row>
    <row r="42" spans="1:100">
      <c r="A42" t="s">
        <v>151</v>
      </c>
      <c r="B42" s="21">
        <f>Fornecida!$C$1</f>
        <v>3.38</v>
      </c>
      <c r="C42" s="79">
        <v>6.8277000000000001</v>
      </c>
      <c r="D42">
        <v>20</v>
      </c>
      <c r="E42" s="75">
        <f>(('Node actual demand d=1.0'!B42*(365/2)))*9.8*($C42+$D42-$B42)/3600</f>
        <v>1.7473421437500003</v>
      </c>
      <c r="F42" s="75">
        <f>(('Node actual demand d=1.0'!C42*(365/2)))*9.8*($C42+$D42-$B42)/3600</f>
        <v>1.8638316200000002</v>
      </c>
      <c r="G42" s="75">
        <f>(('Node actual demand d=1.0'!D42*(365/2)))*9.8*($C42+$D42-$B42)/3600</f>
        <v>1.8638316200000002</v>
      </c>
      <c r="H42" s="75">
        <f>(('Node actual demand d=1.0'!E42*(365/2)))*9.8*($C42+$D42-$B42)/3600</f>
        <v>1.8638316200000002</v>
      </c>
      <c r="I42" s="75">
        <f>(('Node actual demand d=1.0'!F42*(365/2)))*9.8*($C42+$D42-$B42)/3600</f>
        <v>1.7473421437500003</v>
      </c>
      <c r="J42" s="75">
        <f>(('Node actual demand d=1.0'!G42*(365/2)))*9.8*($C42+$D42-$B42)/3600</f>
        <v>2.2133000487500003</v>
      </c>
      <c r="K42" s="75">
        <f>(('Node actual demand d=1.0'!H42*(365/2)))*9.8*($C42+$D42-$B42)/3600</f>
        <v>4.5430895737500006</v>
      </c>
      <c r="L42" s="75">
        <f>(('Node actual demand d=1.0'!I42*(365/2)))*9.8*($C42+$D42-$B42)/3600</f>
        <v>5.3585159075000011</v>
      </c>
      <c r="M42" s="75">
        <f>(('Node actual demand d=1.0'!J42*(365/2)))*9.8*($C42+$D42-$B42)/3600</f>
        <v>4.3101106212500007</v>
      </c>
      <c r="N42" s="75">
        <f>(('Node actual demand d=1.0'!K42*(365/2)))*9.8*($C42+$D42-$B42)/3600</f>
        <v>3.4946842875000006</v>
      </c>
      <c r="O42" s="75">
        <f>(('Node actual demand d=1.0'!L42*(365/2)))*9.8*($C42+$D42-$B42)/3600</f>
        <v>3.4946842875000006</v>
      </c>
      <c r="P42" s="75">
        <f>(('Node actual demand d=1.0'!M42*(365/2)))*9.8*($C42+$D42-$B42)/3600</f>
        <v>3.7276632400000005</v>
      </c>
      <c r="Q42" s="75">
        <f>(('Node actual demand d=1.0'!N42*(365/2)))*9.8*($C42+$D42-$B42)/3600</f>
        <v>3.7276632400000005</v>
      </c>
      <c r="R42" s="75">
        <f>(('Node actual demand d=1.0'!O42*(365/2)))*9.8*($C42+$D42-$B42)/3600</f>
        <v>3.3781948112499998</v>
      </c>
      <c r="S42" s="75">
        <f>(('Node actual demand d=1.0'!P42*(365/2)))*9.8*($C42+$D42-$B42)/3600</f>
        <v>1.6308526675000001</v>
      </c>
      <c r="T42" s="75">
        <f>(('Node actual demand d=1.0'!Q42*(365/2)))*9.8*($C42+$D42-$B42)/3600</f>
        <v>1.397873715</v>
      </c>
      <c r="U42" s="75">
        <f>(('Node actual demand d=1.0'!R42*(365/2)))*9.8*($C42+$D42-$B42)/3600</f>
        <v>1.6308526675000001</v>
      </c>
      <c r="V42" s="75">
        <f>(('Node actual demand d=1.0'!S42*(365/2)))*9.8*($C42+$D42-$B42)/3600</f>
        <v>2.4462790012499998</v>
      </c>
      <c r="W42" s="75">
        <f>(('Node actual demand d=1.0'!T42*(365/2)))*9.8*($C42+$D42-$B42)/3600</f>
        <v>2.0968105725000004</v>
      </c>
      <c r="X42" s="75">
        <f>(('Node actual demand d=1.0'!U42*(365/2)))*9.8*($C42+$D42-$B42)/3600</f>
        <v>1.9803210962500002</v>
      </c>
      <c r="Y42" s="75">
        <f>(('Node actual demand d=1.0'!V42*(365/2)))*9.8*($C42+$D42-$B42)/3600</f>
        <v>1.9803210962500002</v>
      </c>
      <c r="Z42" s="75">
        <f>(('Node actual demand d=1.0'!W42*(365/2)))*9.8*($C42+$D42-$B42)/3600</f>
        <v>1.9803210962500002</v>
      </c>
      <c r="AA42" s="75">
        <f>(('Node actual demand d=1.0'!X42*(365/2)))*9.8*($C42+$D42-$B42)/3600</f>
        <v>1.8638316200000002</v>
      </c>
      <c r="AB42" s="75">
        <f>(('Node actual demand d=1.0'!Y42*(365/2)))*9.8*($C42+$D42-$B42)/3600</f>
        <v>1.7473421437500003</v>
      </c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</row>
    <row r="43" spans="1:100">
      <c r="A43" t="s">
        <v>152</v>
      </c>
      <c r="B43" s="21">
        <f>Fornecida!$C$1</f>
        <v>3.38</v>
      </c>
      <c r="C43" s="79">
        <v>8.0056999999999992</v>
      </c>
      <c r="D43">
        <v>20</v>
      </c>
      <c r="E43" s="75">
        <f>(('Node actual demand d=1.0'!B43*(365/2)))*9.8*($C43+$D43-$B43)/3600</f>
        <v>0</v>
      </c>
      <c r="F43" s="75">
        <f>(('Node actual demand d=1.0'!C43*(365/2)))*9.8*($C43+$D43-$B43)/3600</f>
        <v>0</v>
      </c>
      <c r="G43" s="75">
        <f>(('Node actual demand d=1.0'!D43*(365/2)))*9.8*($C43+$D43-$B43)/3600</f>
        <v>0</v>
      </c>
      <c r="H43" s="75">
        <f>(('Node actual demand d=1.0'!E43*(365/2)))*9.8*($C43+$D43-$B43)/3600</f>
        <v>0</v>
      </c>
      <c r="I43" s="75">
        <f>(('Node actual demand d=1.0'!F43*(365/2)))*9.8*($C43+$D43-$B43)/3600</f>
        <v>0</v>
      </c>
      <c r="J43" s="75">
        <f>(('Node actual demand d=1.0'!G43*(365/2)))*9.8*($C43+$D43-$B43)/3600</f>
        <v>0</v>
      </c>
      <c r="K43" s="75">
        <f>(('Node actual demand d=1.0'!H43*(365/2)))*9.8*($C43+$D43-$B43)/3600</f>
        <v>0</v>
      </c>
      <c r="L43" s="75">
        <f>(('Node actual demand d=1.0'!I43*(365/2)))*9.8*($C43+$D43-$B43)/3600</f>
        <v>0</v>
      </c>
      <c r="M43" s="75">
        <f>(('Node actual demand d=1.0'!J43*(365/2)))*9.8*($C43+$D43-$B43)/3600</f>
        <v>0</v>
      </c>
      <c r="N43" s="75">
        <f>(('Node actual demand d=1.0'!K43*(365/2)))*9.8*($C43+$D43-$B43)/3600</f>
        <v>0</v>
      </c>
      <c r="O43" s="75">
        <f>(('Node actual demand d=1.0'!L43*(365/2)))*9.8*($C43+$D43-$B43)/3600</f>
        <v>0</v>
      </c>
      <c r="P43" s="75">
        <f>(('Node actual demand d=1.0'!M43*(365/2)))*9.8*($C43+$D43-$B43)/3600</f>
        <v>0</v>
      </c>
      <c r="Q43" s="75">
        <f>(('Node actual demand d=1.0'!N43*(365/2)))*9.8*($C43+$D43-$B43)/3600</f>
        <v>0</v>
      </c>
      <c r="R43" s="75">
        <f>(('Node actual demand d=1.0'!O43*(365/2)))*9.8*($C43+$D43-$B43)/3600</f>
        <v>0</v>
      </c>
      <c r="S43" s="75">
        <f>(('Node actual demand d=1.0'!P43*(365/2)))*9.8*($C43+$D43-$B43)/3600</f>
        <v>0</v>
      </c>
      <c r="T43" s="75">
        <f>(('Node actual demand d=1.0'!Q43*(365/2)))*9.8*($C43+$D43-$B43)/3600</f>
        <v>0</v>
      </c>
      <c r="U43" s="75">
        <f>(('Node actual demand d=1.0'!R43*(365/2)))*9.8*($C43+$D43-$B43)/3600</f>
        <v>0</v>
      </c>
      <c r="V43" s="75">
        <f>(('Node actual demand d=1.0'!S43*(365/2)))*9.8*($C43+$D43-$B43)/3600</f>
        <v>0</v>
      </c>
      <c r="W43" s="75">
        <f>(('Node actual demand d=1.0'!T43*(365/2)))*9.8*($C43+$D43-$B43)/3600</f>
        <v>0</v>
      </c>
      <c r="X43" s="75">
        <f>(('Node actual demand d=1.0'!U43*(365/2)))*9.8*($C43+$D43-$B43)/3600</f>
        <v>0</v>
      </c>
      <c r="Y43" s="75">
        <f>(('Node actual demand d=1.0'!V43*(365/2)))*9.8*($C43+$D43-$B43)/3600</f>
        <v>0</v>
      </c>
      <c r="Z43" s="75">
        <f>(('Node actual demand d=1.0'!W43*(365/2)))*9.8*($C43+$D43-$B43)/3600</f>
        <v>0</v>
      </c>
      <c r="AA43" s="75">
        <f>(('Node actual demand d=1.0'!X43*(365/2)))*9.8*($C43+$D43-$B43)/3600</f>
        <v>0</v>
      </c>
      <c r="AB43" s="75">
        <f>(('Node actual demand d=1.0'!Y43*(365/2)))*9.8*($C43+$D43-$B43)/3600</f>
        <v>0</v>
      </c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</row>
    <row r="44" spans="1:100">
      <c r="A44" t="s">
        <v>153</v>
      </c>
      <c r="B44" s="21">
        <f>Fornecida!$C$1</f>
        <v>3.38</v>
      </c>
      <c r="C44" s="79">
        <v>8.0005000000000006</v>
      </c>
      <c r="D44">
        <v>20</v>
      </c>
      <c r="E44" s="75">
        <f>(('Node actual demand d=1.0'!B44*(365/2)))*9.8*($C44+$D44-$B44)/3600</f>
        <v>0.24463202361111114</v>
      </c>
      <c r="F44" s="75">
        <f>(('Node actual demand d=1.0'!C44*(365/2)))*9.8*($C44+$D44-$B44)/3600</f>
        <v>0.12231601180555557</v>
      </c>
      <c r="G44" s="75">
        <f>(('Node actual demand d=1.0'!D44*(365/2)))*9.8*($C44+$D44-$B44)/3600</f>
        <v>0.12231601180555557</v>
      </c>
      <c r="H44" s="75">
        <f>(('Node actual demand d=1.0'!E44*(365/2)))*9.8*($C44+$D44-$B44)/3600</f>
        <v>0.12231601180555557</v>
      </c>
      <c r="I44" s="75">
        <f>(('Node actual demand d=1.0'!F44*(365/2)))*9.8*($C44+$D44-$B44)/3600</f>
        <v>0.12231601180555557</v>
      </c>
      <c r="J44" s="75">
        <f>(('Node actual demand d=1.0'!G44*(365/2)))*9.8*($C44+$D44-$B44)/3600</f>
        <v>0.12231601180555557</v>
      </c>
      <c r="K44" s="75">
        <f>(('Node actual demand d=1.0'!H44*(365/2)))*9.8*($C44+$D44-$B44)/3600</f>
        <v>0.48926404722222228</v>
      </c>
      <c r="L44" s="75">
        <f>(('Node actual demand d=1.0'!I44*(365/2)))*9.8*($C44+$D44-$B44)/3600</f>
        <v>0.48926404722222228</v>
      </c>
      <c r="M44" s="75">
        <f>(('Node actual demand d=1.0'!J44*(365/2)))*9.8*($C44+$D44-$B44)/3600</f>
        <v>0.48926404722222228</v>
      </c>
      <c r="N44" s="75">
        <f>(('Node actual demand d=1.0'!K44*(365/2)))*9.8*($C44+$D44-$B44)/3600</f>
        <v>0.36694803541666671</v>
      </c>
      <c r="O44" s="75">
        <f>(('Node actual demand d=1.0'!L44*(365/2)))*9.8*($C44+$D44-$B44)/3600</f>
        <v>0.36694803541666671</v>
      </c>
      <c r="P44" s="75">
        <f>(('Node actual demand d=1.0'!M44*(365/2)))*9.8*($C44+$D44-$B44)/3600</f>
        <v>0.24463202361111114</v>
      </c>
      <c r="Q44" s="75">
        <f>(('Node actual demand d=1.0'!N44*(365/2)))*9.8*($C44+$D44-$B44)/3600</f>
        <v>0.24463202361111114</v>
      </c>
      <c r="R44" s="75">
        <f>(('Node actual demand d=1.0'!O44*(365/2)))*9.8*($C44+$D44-$B44)/3600</f>
        <v>0.24463202361111114</v>
      </c>
      <c r="S44" s="75">
        <f>(('Node actual demand d=1.0'!P44*(365/2)))*9.8*($C44+$D44-$B44)/3600</f>
        <v>0.24463202361111114</v>
      </c>
      <c r="T44" s="75">
        <f>(('Node actual demand d=1.0'!Q44*(365/2)))*9.8*($C44+$D44-$B44)/3600</f>
        <v>0.36694803541666671</v>
      </c>
      <c r="U44" s="75">
        <f>(('Node actual demand d=1.0'!R44*(365/2)))*9.8*($C44+$D44-$B44)/3600</f>
        <v>0.48926404722222228</v>
      </c>
      <c r="V44" s="75">
        <f>(('Node actual demand d=1.0'!S44*(365/2)))*9.8*($C44+$D44-$B44)/3600</f>
        <v>0.97852809444444455</v>
      </c>
      <c r="W44" s="75">
        <f>(('Node actual demand d=1.0'!T44*(365/2)))*9.8*($C44+$D44-$B44)/3600</f>
        <v>0.73389607083333341</v>
      </c>
      <c r="X44" s="75">
        <f>(('Node actual demand d=1.0'!U44*(365/2)))*9.8*($C44+$D44-$B44)/3600</f>
        <v>0.48926404722222228</v>
      </c>
      <c r="Y44" s="75">
        <f>(('Node actual demand d=1.0'!V44*(365/2)))*9.8*($C44+$D44-$B44)/3600</f>
        <v>0.48926404722222228</v>
      </c>
      <c r="Z44" s="75">
        <f>(('Node actual demand d=1.0'!W44*(365/2)))*9.8*($C44+$D44-$B44)/3600</f>
        <v>0.61158005902777801</v>
      </c>
      <c r="AA44" s="75">
        <f>(('Node actual demand d=1.0'!X44*(365/2)))*9.8*($C44+$D44-$B44)/3600</f>
        <v>0.48926404722222228</v>
      </c>
      <c r="AB44" s="75">
        <f>(('Node actual demand d=1.0'!Y44*(365/2)))*9.8*($C44+$D44-$B44)/3600</f>
        <v>0.24463202361111114</v>
      </c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</row>
    <row r="45" spans="1:100">
      <c r="A45" t="s">
        <v>154</v>
      </c>
      <c r="B45" s="21">
        <f>Fornecida!$C$1</f>
        <v>3.38</v>
      </c>
      <c r="C45" s="79">
        <v>8.4695</v>
      </c>
      <c r="D45">
        <v>20</v>
      </c>
      <c r="E45" s="75">
        <f>(('Node actual demand d=1.0'!B45*(365/2)))*9.8*($C45+$D45-$B45)/3600</f>
        <v>0.12464602986111113</v>
      </c>
      <c r="F45" s="75">
        <f>(('Node actual demand d=1.0'!C45*(365/2)))*9.8*($C45+$D45-$B45)/3600</f>
        <v>0.12464602986111113</v>
      </c>
      <c r="G45" s="75">
        <f>(('Node actual demand d=1.0'!D45*(365/2)))*9.8*($C45+$D45-$B45)/3600</f>
        <v>0.12464602986111113</v>
      </c>
      <c r="H45" s="75">
        <f>(('Node actual demand d=1.0'!E45*(365/2)))*9.8*($C45+$D45-$B45)/3600</f>
        <v>0.12464602986111113</v>
      </c>
      <c r="I45" s="75">
        <f>(('Node actual demand d=1.0'!F45*(365/2)))*9.8*($C45+$D45-$B45)/3600</f>
        <v>0</v>
      </c>
      <c r="J45" s="75">
        <f>(('Node actual demand d=1.0'!G45*(365/2)))*9.8*($C45+$D45-$B45)/3600</f>
        <v>0</v>
      </c>
      <c r="K45" s="75">
        <f>(('Node actual demand d=1.0'!H45*(365/2)))*9.8*($C45+$D45-$B45)/3600</f>
        <v>0</v>
      </c>
      <c r="L45" s="75">
        <f>(('Node actual demand d=1.0'!I45*(365/2)))*9.8*($C45+$D45-$B45)/3600</f>
        <v>0.24929205972222226</v>
      </c>
      <c r="M45" s="75">
        <f>(('Node actual demand d=1.0'!J45*(365/2)))*9.8*($C45+$D45-$B45)/3600</f>
        <v>0.37393808958333336</v>
      </c>
      <c r="N45" s="75">
        <f>(('Node actual demand d=1.0'!K45*(365/2)))*9.8*($C45+$D45-$B45)/3600</f>
        <v>0.49858411944444453</v>
      </c>
      <c r="O45" s="75">
        <f>(('Node actual demand d=1.0'!L45*(365/2)))*9.8*($C45+$D45-$B45)/3600</f>
        <v>0.62323014930555565</v>
      </c>
      <c r="P45" s="75">
        <f>(('Node actual demand d=1.0'!M45*(365/2)))*9.8*($C45+$D45-$B45)/3600</f>
        <v>0.37393808958333336</v>
      </c>
      <c r="Q45" s="75">
        <f>(('Node actual demand d=1.0'!N45*(365/2)))*9.8*($C45+$D45-$B45)/3600</f>
        <v>0.49858411944444453</v>
      </c>
      <c r="R45" s="75">
        <f>(('Node actual demand d=1.0'!O45*(365/2)))*9.8*($C45+$D45-$B45)/3600</f>
        <v>0.62323014930555565</v>
      </c>
      <c r="S45" s="75">
        <f>(('Node actual demand d=1.0'!P45*(365/2)))*9.8*($C45+$D45-$B45)/3600</f>
        <v>0.74787617916666671</v>
      </c>
      <c r="T45" s="75">
        <f>(('Node actual demand d=1.0'!Q45*(365/2)))*9.8*($C45+$D45-$B45)/3600</f>
        <v>0.62323014930555565</v>
      </c>
      <c r="U45" s="75">
        <f>(('Node actual demand d=1.0'!R45*(365/2)))*9.8*($C45+$D45-$B45)/3600</f>
        <v>0.37393808958333336</v>
      </c>
      <c r="V45" s="75">
        <f>(('Node actual demand d=1.0'!S45*(365/2)))*9.8*($C45+$D45-$B45)/3600</f>
        <v>0.37393808958333336</v>
      </c>
      <c r="W45" s="75">
        <f>(('Node actual demand d=1.0'!T45*(365/2)))*9.8*($C45+$D45-$B45)/3600</f>
        <v>0.37393808958333336</v>
      </c>
      <c r="X45" s="75">
        <f>(('Node actual demand d=1.0'!U45*(365/2)))*9.8*($C45+$D45-$B45)/3600</f>
        <v>0.37393808958333336</v>
      </c>
      <c r="Y45" s="75">
        <f>(('Node actual demand d=1.0'!V45*(365/2)))*9.8*($C45+$D45-$B45)/3600</f>
        <v>0.37393808958333336</v>
      </c>
      <c r="Z45" s="75">
        <f>(('Node actual demand d=1.0'!W45*(365/2)))*9.8*($C45+$D45-$B45)/3600</f>
        <v>0.24929205972222226</v>
      </c>
      <c r="AA45" s="75">
        <f>(('Node actual demand d=1.0'!X45*(365/2)))*9.8*($C45+$D45-$B45)/3600</f>
        <v>0.12464602986111113</v>
      </c>
      <c r="AB45" s="75">
        <f>(('Node actual demand d=1.0'!Y45*(365/2)))*9.8*($C45+$D45-$B45)/3600</f>
        <v>0</v>
      </c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</row>
    <row r="46" spans="1:100">
      <c r="A46" t="s">
        <v>155</v>
      </c>
      <c r="B46" s="21">
        <f>Fornecida!$C$1</f>
        <v>3.38</v>
      </c>
      <c r="C46" s="79">
        <v>8.6734000000000009</v>
      </c>
      <c r="D46">
        <v>20</v>
      </c>
      <c r="E46" s="75">
        <f>(('Node actual demand d=1.0'!B46*(365/2)))*9.8*($C46+$D46-$B46)/3600</f>
        <v>0.12565901638888891</v>
      </c>
      <c r="F46" s="75">
        <f>(('Node actual demand d=1.0'!C46*(365/2)))*9.8*($C46+$D46-$B46)/3600</f>
        <v>0.25131803277777781</v>
      </c>
      <c r="G46" s="75">
        <f>(('Node actual demand d=1.0'!D46*(365/2)))*9.8*($C46+$D46-$B46)/3600</f>
        <v>0.25131803277777781</v>
      </c>
      <c r="H46" s="75">
        <f>(('Node actual demand d=1.0'!E46*(365/2)))*9.8*($C46+$D46-$B46)/3600</f>
        <v>0.12565901638888891</v>
      </c>
      <c r="I46" s="75">
        <f>(('Node actual demand d=1.0'!F46*(365/2)))*9.8*($C46+$D46-$B46)/3600</f>
        <v>0</v>
      </c>
      <c r="J46" s="75">
        <f>(('Node actual demand d=1.0'!G46*(365/2)))*9.8*($C46+$D46-$B46)/3600</f>
        <v>0</v>
      </c>
      <c r="K46" s="75">
        <f>(('Node actual demand d=1.0'!H46*(365/2)))*9.8*($C46+$D46-$B46)/3600</f>
        <v>0.12565901638888891</v>
      </c>
      <c r="L46" s="75">
        <f>(('Node actual demand d=1.0'!I46*(365/2)))*9.8*($C46+$D46-$B46)/3600</f>
        <v>1.1309311475000003</v>
      </c>
      <c r="M46" s="75">
        <f>(('Node actual demand d=1.0'!J46*(365/2)))*9.8*($C46+$D46-$B46)/3600</f>
        <v>1.3822491802777781</v>
      </c>
      <c r="N46" s="75">
        <f>(('Node actual demand d=1.0'!K46*(365/2)))*9.8*($C46+$D46-$B46)/3600</f>
        <v>0.50263606555555562</v>
      </c>
      <c r="O46" s="75">
        <f>(('Node actual demand d=1.0'!L46*(365/2)))*9.8*($C46+$D46-$B46)/3600</f>
        <v>0.75395409833333338</v>
      </c>
      <c r="P46" s="75">
        <f>(('Node actual demand d=1.0'!M46*(365/2)))*9.8*($C46+$D46-$B46)/3600</f>
        <v>0.50263606555555562</v>
      </c>
      <c r="Q46" s="75">
        <f>(('Node actual demand d=1.0'!N46*(365/2)))*9.8*($C46+$D46-$B46)/3600</f>
        <v>1.1309311475000003</v>
      </c>
      <c r="R46" s="75">
        <f>(('Node actual demand d=1.0'!O46*(365/2)))*9.8*($C46+$D46-$B46)/3600</f>
        <v>2.1362032786111116</v>
      </c>
      <c r="S46" s="75">
        <f>(('Node actual demand d=1.0'!P46*(365/2)))*9.8*($C46+$D46-$B46)/3600</f>
        <v>1.5079081966666668</v>
      </c>
      <c r="T46" s="75">
        <f>(('Node actual demand d=1.0'!Q46*(365/2)))*9.8*($C46+$D46-$B46)/3600</f>
        <v>0.50263606555555562</v>
      </c>
      <c r="U46" s="75">
        <f>(('Node actual demand d=1.0'!R46*(365/2)))*9.8*($C46+$D46-$B46)/3600</f>
        <v>1.0052721311111112</v>
      </c>
      <c r="V46" s="75">
        <f>(('Node actual demand d=1.0'!S46*(365/2)))*9.8*($C46+$D46-$B46)/3600</f>
        <v>0.37697704916666669</v>
      </c>
      <c r="W46" s="75">
        <f>(('Node actual demand d=1.0'!T46*(365/2)))*9.8*($C46+$D46-$B46)/3600</f>
        <v>0.37697704916666669</v>
      </c>
      <c r="X46" s="75">
        <f>(('Node actual demand d=1.0'!U46*(365/2)))*9.8*($C46+$D46-$B46)/3600</f>
        <v>0.37697704916666669</v>
      </c>
      <c r="Y46" s="75">
        <f>(('Node actual demand d=1.0'!V46*(365/2)))*9.8*($C46+$D46-$B46)/3600</f>
        <v>0.37697704916666669</v>
      </c>
      <c r="Z46" s="75">
        <f>(('Node actual demand d=1.0'!W46*(365/2)))*9.8*($C46+$D46-$B46)/3600</f>
        <v>0.25131803277777781</v>
      </c>
      <c r="AA46" s="75">
        <f>(('Node actual demand d=1.0'!X46*(365/2)))*9.8*($C46+$D46-$B46)/3600</f>
        <v>0.12565901638888891</v>
      </c>
      <c r="AB46" s="75">
        <f>(('Node actual demand d=1.0'!Y46*(365/2)))*9.8*($C46+$D46-$B46)/3600</f>
        <v>0</v>
      </c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</row>
    <row r="47" spans="1:100">
      <c r="A47" t="s">
        <v>156</v>
      </c>
      <c r="B47" s="21">
        <f>Fornecida!$C$1</f>
        <v>3.38</v>
      </c>
      <c r="C47" s="79">
        <v>8.6959999999999997</v>
      </c>
      <c r="D47">
        <v>20</v>
      </c>
      <c r="E47" s="75">
        <f>(('Node actual demand d=1.0'!B47*(365/2)))*9.8*($C47+$D47-$B47)/3600</f>
        <v>0</v>
      </c>
      <c r="F47" s="75">
        <f>(('Node actual demand d=1.0'!C47*(365/2)))*9.8*($C47+$D47-$B47)/3600</f>
        <v>0</v>
      </c>
      <c r="G47" s="75">
        <f>(('Node actual demand d=1.0'!D47*(365/2)))*9.8*($C47+$D47-$B47)/3600</f>
        <v>0</v>
      </c>
      <c r="H47" s="75">
        <f>(('Node actual demand d=1.0'!E47*(365/2)))*9.8*($C47+$D47-$B47)/3600</f>
        <v>0</v>
      </c>
      <c r="I47" s="75">
        <f>(('Node actual demand d=1.0'!F47*(365/2)))*9.8*($C47+$D47-$B47)/3600</f>
        <v>0</v>
      </c>
      <c r="J47" s="75">
        <f>(('Node actual demand d=1.0'!G47*(365/2)))*9.8*($C47+$D47-$B47)/3600</f>
        <v>0.12577129444444443</v>
      </c>
      <c r="K47" s="75">
        <f>(('Node actual demand d=1.0'!H47*(365/2)))*9.8*($C47+$D47-$B47)/3600</f>
        <v>0.25154258888888886</v>
      </c>
      <c r="L47" s="75">
        <f>(('Node actual demand d=1.0'!I47*(365/2)))*9.8*($C47+$D47-$B47)/3600</f>
        <v>0.6288564722222223</v>
      </c>
      <c r="M47" s="75">
        <f>(('Node actual demand d=1.0'!J47*(365/2)))*9.8*($C47+$D47-$B47)/3600</f>
        <v>2.5154258888888892</v>
      </c>
      <c r="N47" s="75">
        <f>(('Node actual demand d=1.0'!K47*(365/2)))*9.8*($C47+$D47-$B47)/3600</f>
        <v>2.7669684777777781</v>
      </c>
      <c r="O47" s="75">
        <f>(('Node actual demand d=1.0'!L47*(365/2)))*9.8*($C47+$D47-$B47)/3600</f>
        <v>1.0061703555555555</v>
      </c>
      <c r="P47" s="75">
        <f>(('Node actual demand d=1.0'!M47*(365/2)))*9.8*($C47+$D47-$B47)/3600</f>
        <v>0.50308517777777773</v>
      </c>
      <c r="Q47" s="75">
        <f>(('Node actual demand d=1.0'!N47*(365/2)))*9.8*($C47+$D47-$B47)/3600</f>
        <v>1.1319416500000001</v>
      </c>
      <c r="R47" s="75">
        <f>(('Node actual demand d=1.0'!O47*(365/2)))*9.8*($C47+$D47-$B47)/3600</f>
        <v>1.0061703555555555</v>
      </c>
      <c r="S47" s="75">
        <f>(('Node actual demand d=1.0'!P47*(365/2)))*9.8*($C47+$D47-$B47)/3600</f>
        <v>1.0061703555555555</v>
      </c>
      <c r="T47" s="75">
        <f>(('Node actual demand d=1.0'!Q47*(365/2)))*9.8*($C47+$D47-$B47)/3600</f>
        <v>0.50308517777777773</v>
      </c>
      <c r="U47" s="75">
        <f>(('Node actual demand d=1.0'!R47*(365/2)))*9.8*($C47+$D47-$B47)/3600</f>
        <v>0.37731388333333332</v>
      </c>
      <c r="V47" s="75">
        <f>(('Node actual demand d=1.0'!S47*(365/2)))*9.8*($C47+$D47-$B47)/3600</f>
        <v>0.75462776666666664</v>
      </c>
      <c r="W47" s="75">
        <f>(('Node actual demand d=1.0'!T47*(365/2)))*9.8*($C47+$D47-$B47)/3600</f>
        <v>0.25154258888888886</v>
      </c>
      <c r="X47" s="75">
        <f>(('Node actual demand d=1.0'!U47*(365/2)))*9.8*($C47+$D47-$B47)/3600</f>
        <v>0.6288564722222223</v>
      </c>
      <c r="Y47" s="75">
        <f>(('Node actual demand d=1.0'!V47*(365/2)))*9.8*($C47+$D47-$B47)/3600</f>
        <v>0.25154258888888886</v>
      </c>
      <c r="Z47" s="75">
        <f>(('Node actual demand d=1.0'!W47*(365/2)))*9.8*($C47+$D47-$B47)/3600</f>
        <v>0.12577129444444443</v>
      </c>
      <c r="AA47" s="75">
        <f>(('Node actual demand d=1.0'!X47*(365/2)))*9.8*($C47+$D47-$B47)/3600</f>
        <v>0</v>
      </c>
      <c r="AB47" s="75">
        <f>(('Node actual demand d=1.0'!Y47*(365/2)))*9.8*($C47+$D47-$B47)/3600</f>
        <v>0</v>
      </c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</row>
    <row r="48" spans="1:100">
      <c r="A48" t="s">
        <v>157</v>
      </c>
      <c r="B48" s="21">
        <f>Fornecida!$C$1</f>
        <v>3.38</v>
      </c>
      <c r="C48" s="79">
        <v>9.8397000000000006</v>
      </c>
      <c r="D48">
        <v>20</v>
      </c>
      <c r="E48" s="75">
        <f>(('Node actual demand d=1.0'!B48*(365/2)))*9.8*($C48+$D48-$B48)/3600</f>
        <v>0.13145325958333334</v>
      </c>
      <c r="F48" s="75">
        <f>(('Node actual demand d=1.0'!C48*(365/2)))*9.8*($C48+$D48-$B48)/3600</f>
        <v>0</v>
      </c>
      <c r="G48" s="75">
        <f>(('Node actual demand d=1.0'!D48*(365/2)))*9.8*($C48+$D48-$B48)/3600</f>
        <v>0</v>
      </c>
      <c r="H48" s="75">
        <f>(('Node actual demand d=1.0'!E48*(365/2)))*9.8*($C48+$D48-$B48)/3600</f>
        <v>0</v>
      </c>
      <c r="I48" s="75">
        <f>(('Node actual demand d=1.0'!F48*(365/2)))*9.8*($C48+$D48-$B48)/3600</f>
        <v>0</v>
      </c>
      <c r="J48" s="75">
        <f>(('Node actual demand d=1.0'!G48*(365/2)))*9.8*($C48+$D48-$B48)/3600</f>
        <v>0</v>
      </c>
      <c r="K48" s="75">
        <f>(('Node actual demand d=1.0'!H48*(365/2)))*9.8*($C48+$D48-$B48)/3600</f>
        <v>2.234705412916667</v>
      </c>
      <c r="L48" s="75">
        <f>(('Node actual demand d=1.0'!I48*(365/2)))*9.8*($C48+$D48-$B48)/3600</f>
        <v>3.4177847491666671</v>
      </c>
      <c r="M48" s="75">
        <f>(('Node actual demand d=1.0'!J48*(365/2)))*9.8*($C48+$D48-$B48)/3600</f>
        <v>4.469410825833334</v>
      </c>
      <c r="N48" s="75">
        <f>(('Node actual demand d=1.0'!K48*(365/2)))*9.8*($C48+$D48-$B48)/3600</f>
        <v>2.7605184512499998</v>
      </c>
      <c r="O48" s="75">
        <f>(('Node actual demand d=1.0'!L48*(365/2)))*9.8*($C48+$D48-$B48)/3600</f>
        <v>0.78871955750000011</v>
      </c>
      <c r="P48" s="75">
        <f>(('Node actual demand d=1.0'!M48*(365/2)))*9.8*($C48+$D48-$B48)/3600</f>
        <v>1.3145325958333336</v>
      </c>
      <c r="Q48" s="75">
        <f>(('Node actual demand d=1.0'!N48*(365/2)))*9.8*($C48+$D48-$B48)/3600</f>
        <v>1.5774391150000002</v>
      </c>
      <c r="R48" s="75">
        <f>(('Node actual demand d=1.0'!O48*(365/2)))*9.8*($C48+$D48-$B48)/3600</f>
        <v>3.1548782300000004</v>
      </c>
      <c r="S48" s="75">
        <f>(('Node actual demand d=1.0'!P48*(365/2)))*9.8*($C48+$D48-$B48)/3600</f>
        <v>3.0234249704166669</v>
      </c>
      <c r="T48" s="75">
        <f>(('Node actual demand d=1.0'!Q48*(365/2)))*9.8*($C48+$D48-$B48)/3600</f>
        <v>1.4459858554166669</v>
      </c>
      <c r="U48" s="75">
        <f>(('Node actual demand d=1.0'!R48*(365/2)))*9.8*($C48+$D48-$B48)/3600</f>
        <v>0.92017281708333343</v>
      </c>
      <c r="V48" s="75">
        <f>(('Node actual demand d=1.0'!S48*(365/2)))*9.8*($C48+$D48-$B48)/3600</f>
        <v>0.39435977875000006</v>
      </c>
      <c r="W48" s="75">
        <f>(('Node actual demand d=1.0'!T48*(365/2)))*9.8*($C48+$D48-$B48)/3600</f>
        <v>0.39435977875000006</v>
      </c>
      <c r="X48" s="75">
        <f>(('Node actual demand d=1.0'!U48*(365/2)))*9.8*($C48+$D48-$B48)/3600</f>
        <v>0.52581303833333337</v>
      </c>
      <c r="Y48" s="75">
        <f>(('Node actual demand d=1.0'!V48*(365/2)))*9.8*($C48+$D48-$B48)/3600</f>
        <v>0.13145325958333334</v>
      </c>
      <c r="Z48" s="75">
        <f>(('Node actual demand d=1.0'!W48*(365/2)))*9.8*($C48+$D48-$B48)/3600</f>
        <v>0.13145325958333334</v>
      </c>
      <c r="AA48" s="75">
        <f>(('Node actual demand d=1.0'!X48*(365/2)))*9.8*($C48+$D48-$B48)/3600</f>
        <v>0.13145325958333334</v>
      </c>
      <c r="AB48" s="75">
        <f>(('Node actual demand d=1.0'!Y48*(365/2)))*9.8*($C48+$D48-$B48)/3600</f>
        <v>0.13145325958333334</v>
      </c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</row>
    <row r="49" spans="1:100">
      <c r="A49" t="s">
        <v>158</v>
      </c>
      <c r="B49" s="21">
        <f>Fornecida!$C$1</f>
        <v>3.38</v>
      </c>
      <c r="C49" s="79">
        <v>10.737</v>
      </c>
      <c r="D49">
        <v>20</v>
      </c>
      <c r="E49" s="75">
        <f>(('Node actual demand d=1.0'!B49*(365/2)))*9.8*($C49+$D49-$B49)/3600</f>
        <v>0</v>
      </c>
      <c r="F49" s="75">
        <f>(('Node actual demand d=1.0'!C49*(365/2)))*9.8*($C49+$D49-$B49)/3600</f>
        <v>0</v>
      </c>
      <c r="G49" s="75">
        <f>(('Node actual demand d=1.0'!D49*(365/2)))*9.8*($C49+$D49-$B49)/3600</f>
        <v>0</v>
      </c>
      <c r="H49" s="75">
        <f>(('Node actual demand d=1.0'!E49*(365/2)))*9.8*($C49+$D49-$B49)/3600</f>
        <v>0</v>
      </c>
      <c r="I49" s="75">
        <f>(('Node actual demand d=1.0'!F49*(365/2)))*9.8*($C49+$D49-$B49)/3600</f>
        <v>0</v>
      </c>
      <c r="J49" s="75">
        <f>(('Node actual demand d=1.0'!G49*(365/2)))*9.8*($C49+$D49-$B49)/3600</f>
        <v>0</v>
      </c>
      <c r="K49" s="75">
        <f>(('Node actual demand d=1.0'!H49*(365/2)))*9.8*($C49+$D49-$B49)/3600</f>
        <v>0</v>
      </c>
      <c r="L49" s="75">
        <f>(('Node actual demand d=1.0'!I49*(365/2)))*9.8*($C49+$D49-$B49)/3600</f>
        <v>0</v>
      </c>
      <c r="M49" s="75">
        <f>(('Node actual demand d=1.0'!J49*(365/2)))*9.8*($C49+$D49-$B49)/3600</f>
        <v>0</v>
      </c>
      <c r="N49" s="75">
        <f>(('Node actual demand d=1.0'!K49*(365/2)))*9.8*($C49+$D49-$B49)/3600</f>
        <v>0</v>
      </c>
      <c r="O49" s="75">
        <f>(('Node actual demand d=1.0'!L49*(365/2)))*9.8*($C49+$D49-$B49)/3600</f>
        <v>0</v>
      </c>
      <c r="P49" s="75">
        <f>(('Node actual demand d=1.0'!M49*(365/2)))*9.8*($C49+$D49-$B49)/3600</f>
        <v>0</v>
      </c>
      <c r="Q49" s="75">
        <f>(('Node actual demand d=1.0'!N49*(365/2)))*9.8*($C49+$D49-$B49)/3600</f>
        <v>0</v>
      </c>
      <c r="R49" s="75">
        <f>(('Node actual demand d=1.0'!O49*(365/2)))*9.8*($C49+$D49-$B49)/3600</f>
        <v>0</v>
      </c>
      <c r="S49" s="75">
        <f>(('Node actual demand d=1.0'!P49*(365/2)))*9.8*($C49+$D49-$B49)/3600</f>
        <v>0</v>
      </c>
      <c r="T49" s="75">
        <f>(('Node actual demand d=1.0'!Q49*(365/2)))*9.8*($C49+$D49-$B49)/3600</f>
        <v>0</v>
      </c>
      <c r="U49" s="75">
        <f>(('Node actual demand d=1.0'!R49*(365/2)))*9.8*($C49+$D49-$B49)/3600</f>
        <v>0</v>
      </c>
      <c r="V49" s="75">
        <f>(('Node actual demand d=1.0'!S49*(365/2)))*9.8*($C49+$D49-$B49)/3600</f>
        <v>0</v>
      </c>
      <c r="W49" s="75">
        <f>(('Node actual demand d=1.0'!T49*(365/2)))*9.8*($C49+$D49-$B49)/3600</f>
        <v>0</v>
      </c>
      <c r="X49" s="75">
        <f>(('Node actual demand d=1.0'!U49*(365/2)))*9.8*($C49+$D49-$B49)/3600</f>
        <v>0</v>
      </c>
      <c r="Y49" s="75">
        <f>(('Node actual demand d=1.0'!V49*(365/2)))*9.8*($C49+$D49-$B49)/3600</f>
        <v>0</v>
      </c>
      <c r="Z49" s="75">
        <f>(('Node actual demand d=1.0'!W49*(365/2)))*9.8*($C49+$D49-$B49)/3600</f>
        <v>0</v>
      </c>
      <c r="AA49" s="75">
        <f>(('Node actual demand d=1.0'!X49*(365/2)))*9.8*($C49+$D49-$B49)/3600</f>
        <v>0</v>
      </c>
      <c r="AB49" s="75">
        <f>(('Node actual demand d=1.0'!Y49*(365/2)))*9.8*($C49+$D49-$B49)/3600</f>
        <v>0</v>
      </c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</row>
    <row r="50" spans="1:100">
      <c r="A50" t="s">
        <v>159</v>
      </c>
      <c r="B50" s="21">
        <f>Fornecida!$C$1</f>
        <v>3.38</v>
      </c>
      <c r="C50" s="79">
        <v>11.7849</v>
      </c>
      <c r="D50">
        <v>20</v>
      </c>
      <c r="E50" s="75">
        <f>(('Node actual demand d=1.0'!B50*(365/2)))*9.8*($C50+$D50-$B50)/3600</f>
        <v>0</v>
      </c>
      <c r="F50" s="75">
        <f>(('Node actual demand d=1.0'!C50*(365/2)))*9.8*($C50+$D50-$B50)/3600</f>
        <v>0</v>
      </c>
      <c r="G50" s="75">
        <f>(('Node actual demand d=1.0'!D50*(365/2)))*9.8*($C50+$D50-$B50)/3600</f>
        <v>0</v>
      </c>
      <c r="H50" s="75">
        <f>(('Node actual demand d=1.0'!E50*(365/2)))*9.8*($C50+$D50-$B50)/3600</f>
        <v>0</v>
      </c>
      <c r="I50" s="75">
        <f>(('Node actual demand d=1.0'!F50*(365/2)))*9.8*($C50+$D50-$B50)/3600</f>
        <v>0</v>
      </c>
      <c r="J50" s="75">
        <f>(('Node actual demand d=1.0'!G50*(365/2)))*9.8*($C50+$D50-$B50)/3600</f>
        <v>0</v>
      </c>
      <c r="K50" s="75">
        <f>(('Node actual demand d=1.0'!H50*(365/2)))*9.8*($C50+$D50-$B50)/3600</f>
        <v>0.14111712125</v>
      </c>
      <c r="L50" s="75">
        <f>(('Node actual demand d=1.0'!I50*(365/2)))*9.8*($C50+$D50-$B50)/3600</f>
        <v>0.14111712125</v>
      </c>
      <c r="M50" s="75">
        <f>(('Node actual demand d=1.0'!J50*(365/2)))*9.8*($C50+$D50-$B50)/3600</f>
        <v>0.56446848500000002</v>
      </c>
      <c r="N50" s="75">
        <f>(('Node actual demand d=1.0'!K50*(365/2)))*9.8*($C50+$D50-$B50)/3600</f>
        <v>0.70558560625000011</v>
      </c>
      <c r="O50" s="75">
        <f>(('Node actual demand d=1.0'!L50*(365/2)))*9.8*($C50+$D50-$B50)/3600</f>
        <v>0.42335136375000004</v>
      </c>
      <c r="P50" s="75">
        <f>(('Node actual demand d=1.0'!M50*(365/2)))*9.8*($C50+$D50-$B50)/3600</f>
        <v>0.28223424250000001</v>
      </c>
      <c r="Q50" s="75">
        <f>(('Node actual demand d=1.0'!N50*(365/2)))*9.8*($C50+$D50-$B50)/3600</f>
        <v>0.14111712125</v>
      </c>
      <c r="R50" s="75">
        <f>(('Node actual demand d=1.0'!O50*(365/2)))*9.8*($C50+$D50-$B50)/3600</f>
        <v>0</v>
      </c>
      <c r="S50" s="75">
        <f>(('Node actual demand d=1.0'!P50*(365/2)))*9.8*($C50+$D50-$B50)/3600</f>
        <v>0.28223424250000001</v>
      </c>
      <c r="T50" s="75">
        <f>(('Node actual demand d=1.0'!Q50*(365/2)))*9.8*($C50+$D50-$B50)/3600</f>
        <v>0.42335136375000004</v>
      </c>
      <c r="U50" s="75">
        <f>(('Node actual demand d=1.0'!R50*(365/2)))*9.8*($C50+$D50-$B50)/3600</f>
        <v>0</v>
      </c>
      <c r="V50" s="75">
        <f>(('Node actual demand d=1.0'!S50*(365/2)))*9.8*($C50+$D50-$B50)/3600</f>
        <v>0</v>
      </c>
      <c r="W50" s="75">
        <f>(('Node actual demand d=1.0'!T50*(365/2)))*9.8*($C50+$D50-$B50)/3600</f>
        <v>0.28223424250000001</v>
      </c>
      <c r="X50" s="75">
        <f>(('Node actual demand d=1.0'!U50*(365/2)))*9.8*($C50+$D50-$B50)/3600</f>
        <v>0.56446848500000002</v>
      </c>
      <c r="Y50" s="75">
        <f>(('Node actual demand d=1.0'!V50*(365/2)))*9.8*($C50+$D50-$B50)/3600</f>
        <v>0.28223424250000001</v>
      </c>
      <c r="Z50" s="75">
        <f>(('Node actual demand d=1.0'!W50*(365/2)))*9.8*($C50+$D50-$B50)/3600</f>
        <v>0.42335136375000004</v>
      </c>
      <c r="AA50" s="75">
        <f>(('Node actual demand d=1.0'!X50*(365/2)))*9.8*($C50+$D50-$B50)/3600</f>
        <v>0.14111712125</v>
      </c>
      <c r="AB50" s="75">
        <f>(('Node actual demand d=1.0'!Y50*(365/2)))*9.8*($C50+$D50-$B50)/3600</f>
        <v>0</v>
      </c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</row>
    <row r="51" spans="1:100">
      <c r="A51" t="s">
        <v>160</v>
      </c>
      <c r="B51" s="21">
        <f>Fornecida!$C$1</f>
        <v>3.38</v>
      </c>
      <c r="C51" s="79">
        <v>14.866400000000001</v>
      </c>
      <c r="D51">
        <v>20</v>
      </c>
      <c r="E51" s="75">
        <f>(('Node actual demand d=1.0'!B51*(365/2)))*9.8*($C51+$D51-$B51)/3600</f>
        <v>0.46927855333333335</v>
      </c>
      <c r="F51" s="75">
        <f>(('Node actual demand d=1.0'!C51*(365/2)))*9.8*($C51+$D51-$B51)/3600</f>
        <v>0.46927855333333335</v>
      </c>
      <c r="G51" s="75">
        <f>(('Node actual demand d=1.0'!D51*(365/2)))*9.8*($C51+$D51-$B51)/3600</f>
        <v>0.46927855333333335</v>
      </c>
      <c r="H51" s="75">
        <f>(('Node actual demand d=1.0'!E51*(365/2)))*9.8*($C51+$D51-$B51)/3600</f>
        <v>0.46927855333333335</v>
      </c>
      <c r="I51" s="75">
        <f>(('Node actual demand d=1.0'!F51*(365/2)))*9.8*($C51+$D51-$B51)/3600</f>
        <v>0.46927855333333335</v>
      </c>
      <c r="J51" s="75">
        <f>(('Node actual demand d=1.0'!G51*(365/2)))*9.8*($C51+$D51-$B51)/3600</f>
        <v>0.3128523688888889</v>
      </c>
      <c r="K51" s="75">
        <f>(('Node actual demand d=1.0'!H51*(365/2)))*9.8*($C51+$D51-$B51)/3600</f>
        <v>0.3128523688888889</v>
      </c>
      <c r="L51" s="75">
        <f>(('Node actual demand d=1.0'!I51*(365/2)))*9.8*($C51+$D51-$B51)/3600</f>
        <v>0.46927855333333335</v>
      </c>
      <c r="M51" s="75">
        <f>(('Node actual demand d=1.0'!J51*(365/2)))*9.8*($C51+$D51-$B51)/3600</f>
        <v>0.46927855333333335</v>
      </c>
      <c r="N51" s="75">
        <f>(('Node actual demand d=1.0'!K51*(365/2)))*9.8*($C51+$D51-$B51)/3600</f>
        <v>0.6257047377777778</v>
      </c>
      <c r="O51" s="75">
        <f>(('Node actual demand d=1.0'!L51*(365/2)))*9.8*($C51+$D51-$B51)/3600</f>
        <v>0.6257047377777778</v>
      </c>
      <c r="P51" s="75">
        <f>(('Node actual demand d=1.0'!M51*(365/2)))*9.8*($C51+$D51-$B51)/3600</f>
        <v>0.6257047377777778</v>
      </c>
      <c r="Q51" s="75">
        <f>(('Node actual demand d=1.0'!N51*(365/2)))*9.8*($C51+$D51-$B51)/3600</f>
        <v>0.6257047377777778</v>
      </c>
      <c r="R51" s="75">
        <f>(('Node actual demand d=1.0'!O51*(365/2)))*9.8*($C51+$D51-$B51)/3600</f>
        <v>0.46927855333333335</v>
      </c>
      <c r="S51" s="75">
        <f>(('Node actual demand d=1.0'!P51*(365/2)))*9.8*($C51+$D51-$B51)/3600</f>
        <v>0.46927855333333335</v>
      </c>
      <c r="T51" s="75">
        <f>(('Node actual demand d=1.0'!Q51*(365/2)))*9.8*($C51+$D51-$B51)/3600</f>
        <v>0.46927855333333335</v>
      </c>
      <c r="U51" s="75">
        <f>(('Node actual demand d=1.0'!R51*(365/2)))*9.8*($C51+$D51-$B51)/3600</f>
        <v>0.46927855333333335</v>
      </c>
      <c r="V51" s="75">
        <f>(('Node actual demand d=1.0'!S51*(365/2)))*9.8*($C51+$D51-$B51)/3600</f>
        <v>0.46927855333333335</v>
      </c>
      <c r="W51" s="75">
        <f>(('Node actual demand d=1.0'!T51*(365/2)))*9.8*($C51+$D51-$B51)/3600</f>
        <v>0.46927855333333335</v>
      </c>
      <c r="X51" s="75">
        <f>(('Node actual demand d=1.0'!U51*(365/2)))*9.8*($C51+$D51-$B51)/3600</f>
        <v>0.46927855333333335</v>
      </c>
      <c r="Y51" s="75">
        <f>(('Node actual demand d=1.0'!V51*(365/2)))*9.8*($C51+$D51-$B51)/3600</f>
        <v>0.46927855333333335</v>
      </c>
      <c r="Z51" s="75">
        <f>(('Node actual demand d=1.0'!W51*(365/2)))*9.8*($C51+$D51-$B51)/3600</f>
        <v>0.46927855333333335</v>
      </c>
      <c r="AA51" s="75">
        <f>(('Node actual demand d=1.0'!X51*(365/2)))*9.8*($C51+$D51-$B51)/3600</f>
        <v>0.46927855333333335</v>
      </c>
      <c r="AB51" s="75">
        <f>(('Node actual demand d=1.0'!Y51*(365/2)))*9.8*($C51+$D51-$B51)/3600</f>
        <v>0.3128523688888889</v>
      </c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</row>
    <row r="52" spans="1:100">
      <c r="A52" t="s">
        <v>161</v>
      </c>
      <c r="B52" s="21">
        <f>Fornecida!$C$1</f>
        <v>3.38</v>
      </c>
      <c r="C52" s="79">
        <v>20.614999999999998</v>
      </c>
      <c r="D52">
        <v>20</v>
      </c>
      <c r="E52" s="75">
        <f>(('Node actual demand d=1.0'!B52*(365/2)))*9.8*($C52+$D52-$B52)/3600</f>
        <v>1.4798843888888886</v>
      </c>
      <c r="F52" s="75">
        <f>(('Node actual demand d=1.0'!C52*(365/2)))*9.8*($C52+$D52-$B52)/3600</f>
        <v>0.92492774305555547</v>
      </c>
      <c r="G52" s="75">
        <f>(('Node actual demand d=1.0'!D52*(365/2)))*9.8*($C52+$D52-$B52)/3600</f>
        <v>0.73994219444444431</v>
      </c>
      <c r="H52" s="75">
        <f>(('Node actual demand d=1.0'!E52*(365/2)))*9.8*($C52+$D52-$B52)/3600</f>
        <v>0.36997109722222216</v>
      </c>
      <c r="I52" s="75">
        <f>(('Node actual demand d=1.0'!F52*(365/2)))*9.8*($C52+$D52-$B52)/3600</f>
        <v>54.385751291666651</v>
      </c>
      <c r="J52" s="75">
        <f>(('Node actual demand d=1.0'!G52*(365/2)))*9.8*($C52+$D52-$B52)/3600</f>
        <v>28.302788937499997</v>
      </c>
      <c r="K52" s="75">
        <f>(('Node actual demand d=1.0'!H52*(365/2)))*9.8*($C52+$D52-$B52)/3600</f>
        <v>1.4798843888888886</v>
      </c>
      <c r="L52" s="75">
        <f>(('Node actual demand d=1.0'!I52*(365/2)))*9.8*($C52+$D52-$B52)/3600</f>
        <v>1.4798843888888886</v>
      </c>
      <c r="M52" s="75">
        <f>(('Node actual demand d=1.0'!J52*(365/2)))*9.8*($C52+$D52-$B52)/3600</f>
        <v>3.6997109722222219</v>
      </c>
      <c r="N52" s="75">
        <f>(('Node actual demand d=1.0'!K52*(365/2)))*9.8*($C52+$D52-$B52)/3600</f>
        <v>3.5147254236111105</v>
      </c>
      <c r="O52" s="75">
        <f>(('Node actual demand d=1.0'!L52*(365/2)))*9.8*($C52+$D52-$B52)/3600</f>
        <v>4.9946098124999994</v>
      </c>
      <c r="P52" s="75">
        <f>(('Node actual demand d=1.0'!M52*(365/2)))*9.8*($C52+$D52-$B52)/3600</f>
        <v>3.329739875</v>
      </c>
      <c r="Q52" s="75">
        <f>(('Node actual demand d=1.0'!N52*(365/2)))*9.8*($C52+$D52-$B52)/3600</f>
        <v>24.973049062499999</v>
      </c>
      <c r="R52" s="75">
        <f>(('Node actual demand d=1.0'!O52*(365/2)))*9.8*($C52+$D52-$B52)/3600</f>
        <v>0.92492774305555547</v>
      </c>
      <c r="S52" s="75">
        <f>(('Node actual demand d=1.0'!P52*(365/2)))*9.8*($C52+$D52-$B52)/3600</f>
        <v>1.1099132916666665</v>
      </c>
      <c r="T52" s="75">
        <f>(('Node actual demand d=1.0'!Q52*(365/2)))*9.8*($C52+$D52-$B52)/3600</f>
        <v>0.92492774305555547</v>
      </c>
      <c r="U52" s="75">
        <f>(('Node actual demand d=1.0'!R52*(365/2)))*9.8*($C52+$D52-$B52)/3600</f>
        <v>1.1099132916666665</v>
      </c>
      <c r="V52" s="75">
        <f>(('Node actual demand d=1.0'!S52*(365/2)))*9.8*($C52+$D52-$B52)/3600</f>
        <v>2.219826583333333</v>
      </c>
      <c r="W52" s="75">
        <f>(('Node actual demand d=1.0'!T52*(365/2)))*9.8*($C52+$D52-$B52)/3600</f>
        <v>1.8498554861111109</v>
      </c>
      <c r="X52" s="75">
        <f>(('Node actual demand d=1.0'!U52*(365/2)))*9.8*($C52+$D52-$B52)/3600</f>
        <v>0.55495664583333326</v>
      </c>
      <c r="Y52" s="75">
        <f>(('Node actual demand d=1.0'!V52*(365/2)))*9.8*($C52+$D52-$B52)/3600</f>
        <v>0.55495664583333326</v>
      </c>
      <c r="Z52" s="75">
        <f>(('Node actual demand d=1.0'!W52*(365/2)))*9.8*($C52+$D52-$B52)/3600</f>
        <v>0.36997109722222216</v>
      </c>
      <c r="AA52" s="75">
        <f>(('Node actual demand d=1.0'!X52*(365/2)))*9.8*($C52+$D52-$B52)/3600</f>
        <v>10.359190722222221</v>
      </c>
      <c r="AB52" s="75">
        <f>(('Node actual demand d=1.0'!Y52*(365/2)))*9.8*($C52+$D52-$B52)/3600</f>
        <v>19.238497055555555</v>
      </c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</row>
    <row r="53" spans="1:100">
      <c r="A53" t="s">
        <v>162</v>
      </c>
      <c r="B53" s="21">
        <f>Fornecida!$C$1</f>
        <v>3.38</v>
      </c>
      <c r="C53" s="79">
        <v>22.000599999999999</v>
      </c>
      <c r="D53">
        <v>20</v>
      </c>
      <c r="E53" s="75">
        <f>(('Node actual demand d=1.0'!B53*(365/2)))*9.8*($C53+$D53-$B53)/3600</f>
        <v>0.76747714555555557</v>
      </c>
      <c r="F53" s="75">
        <f>(('Node actual demand d=1.0'!C53*(365/2)))*9.8*($C53+$D53-$B53)/3600</f>
        <v>0.76747714555555557</v>
      </c>
      <c r="G53" s="75">
        <f>(('Node actual demand d=1.0'!D53*(365/2)))*9.8*($C53+$D53-$B53)/3600</f>
        <v>0.95934643194444447</v>
      </c>
      <c r="H53" s="75">
        <f>(('Node actual demand d=1.0'!E53*(365/2)))*9.8*($C53+$D53-$B53)/3600</f>
        <v>0.95934643194444447</v>
      </c>
      <c r="I53" s="75">
        <f>(('Node actual demand d=1.0'!F53*(365/2)))*9.8*($C53+$D53-$B53)/3600</f>
        <v>0.76747714555555557</v>
      </c>
      <c r="J53" s="75">
        <f>(('Node actual demand d=1.0'!G53*(365/2)))*9.8*($C53+$D53-$B53)/3600</f>
        <v>0.57560785916666657</v>
      </c>
      <c r="K53" s="75">
        <f>(('Node actual demand d=1.0'!H53*(365/2)))*9.8*($C53+$D53-$B53)/3600</f>
        <v>1.7268235775</v>
      </c>
      <c r="L53" s="75">
        <f>(('Node actual demand d=1.0'!I53*(365/2)))*9.8*($C53+$D53-$B53)/3600</f>
        <v>3.8373857277777779</v>
      </c>
      <c r="M53" s="75">
        <f>(('Node actual demand d=1.0'!J53*(365/2)))*9.8*($C53+$D53-$B53)/3600</f>
        <v>1.7268235775</v>
      </c>
      <c r="N53" s="75">
        <f>(('Node actual demand d=1.0'!K53*(365/2)))*9.8*($C53+$D53-$B53)/3600</f>
        <v>1.7268235775</v>
      </c>
      <c r="O53" s="75">
        <f>(('Node actual demand d=1.0'!L53*(365/2)))*9.8*($C53+$D53-$B53)/3600</f>
        <v>1.1512157183333331</v>
      </c>
      <c r="P53" s="75">
        <f>(('Node actual demand d=1.0'!M53*(365/2)))*9.8*($C53+$D53-$B53)/3600</f>
        <v>1.3430850047222223</v>
      </c>
      <c r="Q53" s="75">
        <f>(('Node actual demand d=1.0'!N53*(365/2)))*9.8*($C53+$D53-$B53)/3600</f>
        <v>1.5349542911111111</v>
      </c>
      <c r="R53" s="75">
        <f>(('Node actual demand d=1.0'!O53*(365/2)))*9.8*($C53+$D53-$B53)/3600</f>
        <v>1.3430850047222223</v>
      </c>
      <c r="S53" s="75">
        <f>(('Node actual demand d=1.0'!P53*(365/2)))*9.8*($C53+$D53-$B53)/3600</f>
        <v>1.3430850047222223</v>
      </c>
      <c r="T53" s="75">
        <f>(('Node actual demand d=1.0'!Q53*(365/2)))*9.8*($C53+$D53-$B53)/3600</f>
        <v>1.3430850047222223</v>
      </c>
      <c r="U53" s="75">
        <f>(('Node actual demand d=1.0'!R53*(365/2)))*9.8*($C53+$D53-$B53)/3600</f>
        <v>1.1512157183333331</v>
      </c>
      <c r="V53" s="75">
        <f>(('Node actual demand d=1.0'!S53*(365/2)))*9.8*($C53+$D53-$B53)/3600</f>
        <v>1.7268235775</v>
      </c>
      <c r="W53" s="75">
        <f>(('Node actual demand d=1.0'!T53*(365/2)))*9.8*($C53+$D53-$B53)/3600</f>
        <v>3.0699085822222223</v>
      </c>
      <c r="X53" s="75">
        <f>(('Node actual demand d=1.0'!U53*(365/2)))*9.8*($C53+$D53-$B53)/3600</f>
        <v>1.3430850047222223</v>
      </c>
      <c r="Y53" s="75">
        <f>(('Node actual demand d=1.0'!V53*(365/2)))*9.8*($C53+$D53-$B53)/3600</f>
        <v>0.95934643194444447</v>
      </c>
      <c r="Z53" s="75">
        <f>(('Node actual demand d=1.0'!W53*(365/2)))*9.8*($C53+$D53-$B53)/3600</f>
        <v>1.1512157183333331</v>
      </c>
      <c r="AA53" s="75">
        <f>(('Node actual demand d=1.0'!X53*(365/2)))*9.8*($C53+$D53-$B53)/3600</f>
        <v>0.95934643194444447</v>
      </c>
      <c r="AB53" s="75">
        <f>(('Node actual demand d=1.0'!Y53*(365/2)))*9.8*($C53+$D53-$B53)/3600</f>
        <v>0.57560785916666657</v>
      </c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</row>
    <row r="54" spans="1:100">
      <c r="A54" t="s">
        <v>163</v>
      </c>
      <c r="B54" s="21">
        <f>Fornecida!$C$1</f>
        <v>3.38</v>
      </c>
      <c r="C54" s="79">
        <v>19.046199999999999</v>
      </c>
      <c r="D54">
        <v>20</v>
      </c>
      <c r="E54" s="75">
        <f>(('Node actual demand d=1.0'!B54*(365/2)))*9.8*($C54+$D54-$B54)/3600</f>
        <v>0.17719166305555556</v>
      </c>
      <c r="F54" s="75">
        <f>(('Node actual demand d=1.0'!C54*(365/2)))*9.8*($C54+$D54-$B54)/3600</f>
        <v>0.35438332611111112</v>
      </c>
      <c r="G54" s="75">
        <f>(('Node actual demand d=1.0'!D54*(365/2)))*9.8*($C54+$D54-$B54)/3600</f>
        <v>0.35438332611111112</v>
      </c>
      <c r="H54" s="75">
        <f>(('Node actual demand d=1.0'!E54*(365/2)))*9.8*($C54+$D54-$B54)/3600</f>
        <v>0.35438332611111112</v>
      </c>
      <c r="I54" s="75">
        <f>(('Node actual demand d=1.0'!F54*(365/2)))*9.8*($C54+$D54-$B54)/3600</f>
        <v>0.17719166305555556</v>
      </c>
      <c r="J54" s="75">
        <f>(('Node actual demand d=1.0'!G54*(365/2)))*9.8*($C54+$D54-$B54)/3600</f>
        <v>57.410098830000003</v>
      </c>
      <c r="K54" s="75">
        <f>(('Node actual demand d=1.0'!H54*(365/2)))*9.8*($C54+$D54-$B54)/3600</f>
        <v>15.238483022777777</v>
      </c>
      <c r="L54" s="75">
        <f>(('Node actual demand d=1.0'!I54*(365/2)))*9.8*($C54+$D54-$B54)/3600</f>
        <v>1.949108293611111</v>
      </c>
      <c r="M54" s="75">
        <f>(('Node actual demand d=1.0'!J54*(365/2)))*9.8*($C54+$D54-$B54)/3600</f>
        <v>0.53157498916666657</v>
      </c>
      <c r="N54" s="75">
        <f>(('Node actual demand d=1.0'!K54*(365/2)))*9.8*($C54+$D54-$B54)/3600</f>
        <v>4.6069832394444452</v>
      </c>
      <c r="O54" s="75">
        <f>(('Node actual demand d=1.0'!L54*(365/2)))*9.8*($C54+$D54-$B54)/3600</f>
        <v>1.7719166305555556</v>
      </c>
      <c r="P54" s="75">
        <f>(('Node actual demand d=1.0'!M54*(365/2)))*9.8*($C54+$D54-$B54)/3600</f>
        <v>0.35438332611111112</v>
      </c>
      <c r="Q54" s="75">
        <f>(('Node actual demand d=1.0'!N54*(365/2)))*9.8*($C54+$D54-$B54)/3600</f>
        <v>0.35438332611111112</v>
      </c>
      <c r="R54" s="75">
        <f>(('Node actual demand d=1.0'!O54*(365/2)))*9.8*($C54+$D54-$B54)/3600</f>
        <v>0.35438332611111112</v>
      </c>
      <c r="S54" s="75">
        <f>(('Node actual demand d=1.0'!P54*(365/2)))*9.8*($C54+$D54-$B54)/3600</f>
        <v>0.35438332611111112</v>
      </c>
      <c r="T54" s="75">
        <f>(('Node actual demand d=1.0'!Q54*(365/2)))*9.8*($C54+$D54-$B54)/3600</f>
        <v>0.35438332611111112</v>
      </c>
      <c r="U54" s="75">
        <f>(('Node actual demand d=1.0'!R54*(365/2)))*9.8*($C54+$D54-$B54)/3600</f>
        <v>0.35438332611111112</v>
      </c>
      <c r="V54" s="75">
        <f>(('Node actual demand d=1.0'!S54*(365/2)))*9.8*($C54+$D54-$B54)/3600</f>
        <v>0.35438332611111112</v>
      </c>
      <c r="W54" s="75">
        <f>(('Node actual demand d=1.0'!T54*(365/2)))*9.8*($C54+$D54-$B54)/3600</f>
        <v>0.35438332611111112</v>
      </c>
      <c r="X54" s="75">
        <f>(('Node actual demand d=1.0'!U54*(365/2)))*9.8*($C54+$D54-$B54)/3600</f>
        <v>0.35438332611111112</v>
      </c>
      <c r="Y54" s="75">
        <f>(('Node actual demand d=1.0'!V54*(365/2)))*9.8*($C54+$D54-$B54)/3600</f>
        <v>0.35438332611111112</v>
      </c>
      <c r="Z54" s="75">
        <f>(('Node actual demand d=1.0'!W54*(365/2)))*9.8*($C54+$D54-$B54)/3600</f>
        <v>4.7841749025000002</v>
      </c>
      <c r="AA54" s="75">
        <f>(('Node actual demand d=1.0'!X54*(365/2)))*9.8*($C54+$D54-$B54)/3600</f>
        <v>1.4175333044444445</v>
      </c>
      <c r="AB54" s="75">
        <f>(('Node actual demand d=1.0'!Y54*(365/2)))*9.8*($C54+$D54-$B54)/3600</f>
        <v>0</v>
      </c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</row>
    <row r="55" spans="1:100">
      <c r="A55" t="s">
        <v>164</v>
      </c>
      <c r="B55" s="21">
        <f>Fornecida!$C$1</f>
        <v>3.38</v>
      </c>
      <c r="C55" s="79">
        <v>22.3475</v>
      </c>
      <c r="D55">
        <v>20</v>
      </c>
      <c r="E55" s="75">
        <f>(('Node actual demand d=1.0'!B55*(365/2)))*9.8*($C55+$D55-$B55)/3600</f>
        <v>0</v>
      </c>
      <c r="F55" s="75">
        <f>(('Node actual demand d=1.0'!C55*(365/2)))*9.8*($C55+$D55-$B55)/3600</f>
        <v>0</v>
      </c>
      <c r="G55" s="75">
        <f>(('Node actual demand d=1.0'!D55*(365/2)))*9.8*($C55+$D55-$B55)/3600</f>
        <v>0</v>
      </c>
      <c r="H55" s="75">
        <f>(('Node actual demand d=1.0'!E55*(365/2)))*9.8*($C55+$D55-$B55)/3600</f>
        <v>0</v>
      </c>
      <c r="I55" s="75">
        <f>(('Node actual demand d=1.0'!F55*(365/2)))*9.8*($C55+$D55-$B55)/3600</f>
        <v>0</v>
      </c>
      <c r="J55" s="75">
        <f>(('Node actual demand d=1.0'!G55*(365/2)))*9.8*($C55+$D55-$B55)/3600</f>
        <v>0</v>
      </c>
      <c r="K55" s="75">
        <f>(('Node actual demand d=1.0'!H55*(365/2)))*9.8*($C55+$D55-$B55)/3600</f>
        <v>0</v>
      </c>
      <c r="L55" s="75">
        <f>(('Node actual demand d=1.0'!I55*(365/2)))*9.8*($C55+$D55-$B55)/3600</f>
        <v>0</v>
      </c>
      <c r="M55" s="75">
        <f>(('Node actual demand d=1.0'!J55*(365/2)))*9.8*($C55+$D55-$B55)/3600</f>
        <v>0</v>
      </c>
      <c r="N55" s="75">
        <f>(('Node actual demand d=1.0'!K55*(365/2)))*9.8*($C55+$D55-$B55)/3600</f>
        <v>0.1935927048611111</v>
      </c>
      <c r="O55" s="75">
        <f>(('Node actual demand d=1.0'!L55*(365/2)))*9.8*($C55+$D55-$B55)/3600</f>
        <v>0.96796352430555554</v>
      </c>
      <c r="P55" s="75">
        <f>(('Node actual demand d=1.0'!M55*(365/2)))*9.8*($C55+$D55-$B55)/3600</f>
        <v>0.1935927048611111</v>
      </c>
      <c r="Q55" s="75">
        <f>(('Node actual demand d=1.0'!N55*(365/2)))*9.8*($C55+$D55-$B55)/3600</f>
        <v>0</v>
      </c>
      <c r="R55" s="75">
        <f>(('Node actual demand d=1.0'!O55*(365/2)))*9.8*($C55+$D55-$B55)/3600</f>
        <v>0</v>
      </c>
      <c r="S55" s="75">
        <f>(('Node actual demand d=1.0'!P55*(365/2)))*9.8*($C55+$D55-$B55)/3600</f>
        <v>0.58077811458333317</v>
      </c>
      <c r="T55" s="75">
        <f>(('Node actual demand d=1.0'!Q55*(365/2)))*9.8*($C55+$D55-$B55)/3600</f>
        <v>0.58077811458333317</v>
      </c>
      <c r="U55" s="75">
        <f>(('Node actual demand d=1.0'!R55*(365/2)))*9.8*($C55+$D55-$B55)/3600</f>
        <v>0</v>
      </c>
      <c r="V55" s="75">
        <f>(('Node actual demand d=1.0'!S55*(365/2)))*9.8*($C55+$D55-$B55)/3600</f>
        <v>0.1935927048611111</v>
      </c>
      <c r="W55" s="75">
        <f>(('Node actual demand d=1.0'!T55*(365/2)))*9.8*($C55+$D55-$B55)/3600</f>
        <v>0.1935927048611111</v>
      </c>
      <c r="X55" s="75">
        <f>(('Node actual demand d=1.0'!U55*(365/2)))*9.8*($C55+$D55-$B55)/3600</f>
        <v>0.1935927048611111</v>
      </c>
      <c r="Y55" s="75">
        <f>(('Node actual demand d=1.0'!V55*(365/2)))*9.8*($C55+$D55-$B55)/3600</f>
        <v>0.1935927048611111</v>
      </c>
      <c r="Z55" s="75">
        <f>(('Node actual demand d=1.0'!W55*(365/2)))*9.8*($C55+$D55-$B55)/3600</f>
        <v>0.1935927048611111</v>
      </c>
      <c r="AA55" s="75">
        <f>(('Node actual demand d=1.0'!X55*(365/2)))*9.8*($C55+$D55-$B55)/3600</f>
        <v>0</v>
      </c>
      <c r="AB55" s="75">
        <f>(('Node actual demand d=1.0'!Y55*(365/2)))*9.8*($C55+$D55-$B55)/3600</f>
        <v>0</v>
      </c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</row>
    <row r="56" spans="1:100">
      <c r="A56" t="s">
        <v>165</v>
      </c>
      <c r="B56" s="21">
        <f>Fornecida!$C$1</f>
        <v>3.38</v>
      </c>
      <c r="C56" s="79">
        <v>21.971299999999999</v>
      </c>
      <c r="D56">
        <v>20</v>
      </c>
      <c r="E56" s="75">
        <f>(('Node actual demand d=1.0'!B56*(365/2)))*9.8*($C56+$D56-$B56)/3600</f>
        <v>0</v>
      </c>
      <c r="F56" s="75">
        <f>(('Node actual demand d=1.0'!C56*(365/2)))*9.8*($C56+$D56-$B56)/3600</f>
        <v>0</v>
      </c>
      <c r="G56" s="75">
        <f>(('Node actual demand d=1.0'!D56*(365/2)))*9.8*($C56+$D56-$B56)/3600</f>
        <v>0</v>
      </c>
      <c r="H56" s="75">
        <f>(('Node actual demand d=1.0'!E56*(365/2)))*9.8*($C56+$D56-$B56)/3600</f>
        <v>0</v>
      </c>
      <c r="I56" s="75">
        <f>(('Node actual demand d=1.0'!F56*(365/2)))*9.8*($C56+$D56-$B56)/3600</f>
        <v>0</v>
      </c>
      <c r="J56" s="75">
        <f>(('Node actual demand d=1.0'!G56*(365/2)))*9.8*($C56+$D56-$B56)/3600</f>
        <v>0</v>
      </c>
      <c r="K56" s="75">
        <f>(('Node actual demand d=1.0'!H56*(365/2)))*9.8*($C56+$D56-$B56)/3600</f>
        <v>0</v>
      </c>
      <c r="L56" s="75">
        <f>(('Node actual demand d=1.0'!I56*(365/2)))*9.8*($C56+$D56-$B56)/3600</f>
        <v>0.95861861180555552</v>
      </c>
      <c r="M56" s="75">
        <f>(('Node actual demand d=1.0'!J56*(365/2)))*9.8*($C56+$D56-$B56)/3600</f>
        <v>1.5337897788888888</v>
      </c>
      <c r="N56" s="75">
        <f>(('Node actual demand d=1.0'!K56*(365/2)))*9.8*($C56+$D56-$B56)/3600</f>
        <v>3.0675795577777776</v>
      </c>
      <c r="O56" s="75">
        <f>(('Node actual demand d=1.0'!L56*(365/2)))*9.8*($C56+$D56-$B56)/3600</f>
        <v>5.3682642261111111</v>
      </c>
      <c r="P56" s="75">
        <f>(('Node actual demand d=1.0'!M56*(365/2)))*9.8*($C56+$D56-$B56)/3600</f>
        <v>3.0675795577777776</v>
      </c>
      <c r="Q56" s="75">
        <f>(('Node actual demand d=1.0'!N56*(365/2)))*9.8*($C56+$D56-$B56)/3600</f>
        <v>3.2593032801388886</v>
      </c>
      <c r="R56" s="75">
        <f>(('Node actual demand d=1.0'!O56*(365/2)))*9.8*($C56+$D56-$B56)/3600</f>
        <v>7.093777727361112</v>
      </c>
      <c r="S56" s="75">
        <f>(('Node actual demand d=1.0'!P56*(365/2)))*9.8*($C56+$D56-$B56)/3600</f>
        <v>9.7779098404166671</v>
      </c>
      <c r="T56" s="75">
        <f>(('Node actual demand d=1.0'!Q56*(365/2)))*9.8*($C56+$D56-$B56)/3600</f>
        <v>9.3944623956944433</v>
      </c>
      <c r="U56" s="75">
        <f>(('Node actual demand d=1.0'!R56*(365/2)))*9.8*($C56+$D56-$B56)/3600</f>
        <v>1.7255135012500002</v>
      </c>
      <c r="V56" s="75">
        <f>(('Node actual demand d=1.0'!S56*(365/2)))*9.8*($C56+$D56-$B56)/3600</f>
        <v>1.3420660565277778</v>
      </c>
      <c r="W56" s="75">
        <f>(('Node actual demand d=1.0'!T56*(365/2)))*9.8*($C56+$D56-$B56)/3600</f>
        <v>0.95861861180555552</v>
      </c>
      <c r="X56" s="75">
        <f>(('Node actual demand d=1.0'!U56*(365/2)))*9.8*($C56+$D56-$B56)/3600</f>
        <v>0.3834474447222222</v>
      </c>
      <c r="Y56" s="75">
        <f>(('Node actual demand d=1.0'!V56*(365/2)))*9.8*($C56+$D56-$B56)/3600</f>
        <v>0.76689488944444439</v>
      </c>
      <c r="Z56" s="75">
        <f>(('Node actual demand d=1.0'!W56*(365/2)))*9.8*($C56+$D56-$B56)/3600</f>
        <v>0.3834474447222222</v>
      </c>
      <c r="AA56" s="75">
        <f>(('Node actual demand d=1.0'!X56*(365/2)))*9.8*($C56+$D56-$B56)/3600</f>
        <v>0</v>
      </c>
      <c r="AB56" s="75">
        <f>(('Node actual demand d=1.0'!Y56*(365/2)))*9.8*($C56+$D56-$B56)/3600</f>
        <v>0</v>
      </c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</row>
    <row r="57" spans="1:100">
      <c r="A57" t="s">
        <v>166</v>
      </c>
      <c r="B57" s="21">
        <f>Fornecida!$C$1</f>
        <v>3.38</v>
      </c>
      <c r="C57" s="79">
        <v>21.8978</v>
      </c>
      <c r="D57">
        <v>20</v>
      </c>
      <c r="E57" s="75">
        <f>(('Node actual demand d=1.0'!B57*(365/2)))*9.8*($C57+$D57-$B57)/3600</f>
        <v>0.19135857027777781</v>
      </c>
      <c r="F57" s="75">
        <f>(('Node actual demand d=1.0'!C57*(365/2)))*9.8*($C57+$D57-$B57)/3600</f>
        <v>0</v>
      </c>
      <c r="G57" s="75">
        <f>(('Node actual demand d=1.0'!D57*(365/2)))*9.8*($C57+$D57-$B57)/3600</f>
        <v>0</v>
      </c>
      <c r="H57" s="75">
        <f>(('Node actual demand d=1.0'!E57*(365/2)))*9.8*($C57+$D57-$B57)/3600</f>
        <v>0</v>
      </c>
      <c r="I57" s="75">
        <f>(('Node actual demand d=1.0'!F57*(365/2)))*9.8*($C57+$D57-$B57)/3600</f>
        <v>0</v>
      </c>
      <c r="J57" s="75">
        <f>(('Node actual demand d=1.0'!G57*(365/2)))*9.8*($C57+$D57-$B57)/3600</f>
        <v>0</v>
      </c>
      <c r="K57" s="75">
        <f>(('Node actual demand d=1.0'!H57*(365/2)))*9.8*($C57+$D57-$B57)/3600</f>
        <v>0.57407571083333331</v>
      </c>
      <c r="L57" s="75">
        <f>(('Node actual demand d=1.0'!I57*(365/2)))*9.8*($C57+$D57-$B57)/3600</f>
        <v>2.1049442730555556</v>
      </c>
      <c r="M57" s="75">
        <f>(('Node actual demand d=1.0'!J57*(365/2)))*9.8*($C57+$D57-$B57)/3600</f>
        <v>1.7222271325000005</v>
      </c>
      <c r="N57" s="75">
        <f>(('Node actual demand d=1.0'!K57*(365/2)))*9.8*($C57+$D57-$B57)/3600</f>
        <v>1.1481514216666666</v>
      </c>
      <c r="O57" s="75">
        <f>(('Node actual demand d=1.0'!L57*(365/2)))*9.8*($C57+$D57-$B57)/3600</f>
        <v>1.7222271325000005</v>
      </c>
      <c r="P57" s="75">
        <f>(('Node actual demand d=1.0'!M57*(365/2)))*9.8*($C57+$D57-$B57)/3600</f>
        <v>0.95679285138888914</v>
      </c>
      <c r="Q57" s="75">
        <f>(('Node actual demand d=1.0'!N57*(365/2)))*9.8*($C57+$D57-$B57)/3600</f>
        <v>0.76543428111111123</v>
      </c>
      <c r="R57" s="75">
        <f>(('Node actual demand d=1.0'!O57*(365/2)))*9.8*($C57+$D57-$B57)/3600</f>
        <v>0.38271714055555561</v>
      </c>
      <c r="S57" s="75">
        <f>(('Node actual demand d=1.0'!P57*(365/2)))*9.8*($C57+$D57-$B57)/3600</f>
        <v>0.19135857027777781</v>
      </c>
      <c r="T57" s="75">
        <f>(('Node actual demand d=1.0'!Q57*(365/2)))*9.8*($C57+$D57-$B57)/3600</f>
        <v>0.57407571083333331</v>
      </c>
      <c r="U57" s="75">
        <f>(('Node actual demand d=1.0'!R57*(365/2)))*9.8*($C57+$D57-$B57)/3600</f>
        <v>0.57407571083333331</v>
      </c>
      <c r="V57" s="75">
        <f>(('Node actual demand d=1.0'!S57*(365/2)))*9.8*($C57+$D57-$B57)/3600</f>
        <v>0.57407571083333331</v>
      </c>
      <c r="W57" s="75">
        <f>(('Node actual demand d=1.0'!T57*(365/2)))*9.8*($C57+$D57-$B57)/3600</f>
        <v>0.38271714055555561</v>
      </c>
      <c r="X57" s="75">
        <f>(('Node actual demand d=1.0'!U57*(365/2)))*9.8*($C57+$D57-$B57)/3600</f>
        <v>0.19135857027777781</v>
      </c>
      <c r="Y57" s="75">
        <f>(('Node actual demand d=1.0'!V57*(365/2)))*9.8*($C57+$D57-$B57)/3600</f>
        <v>0.19135857027777781</v>
      </c>
      <c r="Z57" s="75">
        <f>(('Node actual demand d=1.0'!W57*(365/2)))*9.8*($C57+$D57-$B57)/3600</f>
        <v>0.38271714055555561</v>
      </c>
      <c r="AA57" s="75">
        <f>(('Node actual demand d=1.0'!X57*(365/2)))*9.8*($C57+$D57-$B57)/3600</f>
        <v>0.38271714055555561</v>
      </c>
      <c r="AB57" s="75">
        <f>(('Node actual demand d=1.0'!Y57*(365/2)))*9.8*($C57+$D57-$B57)/3600</f>
        <v>0.19135857027777781</v>
      </c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</row>
    <row r="58" spans="1:100">
      <c r="A58" t="s">
        <v>167</v>
      </c>
      <c r="B58" s="21">
        <f>Fornecida!$C$1</f>
        <v>3.38</v>
      </c>
      <c r="C58" s="79">
        <v>21.8843</v>
      </c>
      <c r="D58">
        <v>20</v>
      </c>
      <c r="E58" s="75">
        <f>(('Node actual demand d=1.0'!B58*(365/2)))*9.8*($C58+$D58-$B58)/3600</f>
        <v>0</v>
      </c>
      <c r="F58" s="75">
        <f>(('Node actual demand d=1.0'!C58*(365/2)))*9.8*($C58+$D58-$B58)/3600</f>
        <v>0</v>
      </c>
      <c r="G58" s="75">
        <f>(('Node actual demand d=1.0'!D58*(365/2)))*9.8*($C58+$D58-$B58)/3600</f>
        <v>0</v>
      </c>
      <c r="H58" s="75">
        <f>(('Node actual demand d=1.0'!E58*(365/2)))*9.8*($C58+$D58-$B58)/3600</f>
        <v>0</v>
      </c>
      <c r="I58" s="75">
        <f>(('Node actual demand d=1.0'!F58*(365/2)))*9.8*($C58+$D58-$B58)/3600</f>
        <v>0</v>
      </c>
      <c r="J58" s="75">
        <f>(('Node actual demand d=1.0'!G58*(365/2)))*9.8*($C58+$D58-$B58)/3600</f>
        <v>0.19129150152777777</v>
      </c>
      <c r="K58" s="75">
        <f>(('Node actual demand d=1.0'!H58*(365/2)))*9.8*($C58+$D58-$B58)/3600</f>
        <v>0.57387450458333322</v>
      </c>
      <c r="L58" s="75">
        <f>(('Node actual demand d=1.0'!I58*(365/2)))*9.8*($C58+$D58-$B58)/3600</f>
        <v>1.3390405106944443</v>
      </c>
      <c r="M58" s="75">
        <f>(('Node actual demand d=1.0'!J58*(365/2)))*9.8*($C58+$D58-$B58)/3600</f>
        <v>2.2954980183333329</v>
      </c>
      <c r="N58" s="75">
        <f>(('Node actual demand d=1.0'!K58*(365/2)))*9.8*($C58+$D58-$B58)/3600</f>
        <v>1.5303320122222221</v>
      </c>
      <c r="O58" s="75">
        <f>(('Node actual demand d=1.0'!L58*(365/2)))*9.8*($C58+$D58-$B58)/3600</f>
        <v>0.57387450458333322</v>
      </c>
      <c r="P58" s="75">
        <f>(('Node actual demand d=1.0'!M58*(365/2)))*9.8*($C58+$D58-$B58)/3600</f>
        <v>0.38258300305555554</v>
      </c>
      <c r="Q58" s="75">
        <f>(('Node actual demand d=1.0'!N58*(365/2)))*9.8*($C58+$D58-$B58)/3600</f>
        <v>0.19129150152777777</v>
      </c>
      <c r="R58" s="75">
        <f>(('Node actual demand d=1.0'!O58*(365/2)))*9.8*($C58+$D58-$B58)/3600</f>
        <v>0.57387450458333322</v>
      </c>
      <c r="S58" s="75">
        <f>(('Node actual demand d=1.0'!P58*(365/2)))*9.8*($C58+$D58-$B58)/3600</f>
        <v>1.72162351375</v>
      </c>
      <c r="T58" s="75">
        <f>(('Node actual demand d=1.0'!Q58*(365/2)))*9.8*($C58+$D58-$B58)/3600</f>
        <v>0.19129150152777777</v>
      </c>
      <c r="U58" s="75">
        <f>(('Node actual demand d=1.0'!R58*(365/2)))*9.8*($C58+$D58-$B58)/3600</f>
        <v>0.38258300305555554</v>
      </c>
      <c r="V58" s="75">
        <f>(('Node actual demand d=1.0'!S58*(365/2)))*9.8*($C58+$D58-$B58)/3600</f>
        <v>0.76516600611111107</v>
      </c>
      <c r="W58" s="75">
        <f>(('Node actual demand d=1.0'!T58*(365/2)))*9.8*($C58+$D58-$B58)/3600</f>
        <v>0.38258300305555554</v>
      </c>
      <c r="X58" s="75">
        <f>(('Node actual demand d=1.0'!U58*(365/2)))*9.8*($C58+$D58-$B58)/3600</f>
        <v>0.38258300305555554</v>
      </c>
      <c r="Y58" s="75">
        <f>(('Node actual demand d=1.0'!V58*(365/2)))*9.8*($C58+$D58-$B58)/3600</f>
        <v>0.19129150152777777</v>
      </c>
      <c r="Z58" s="75">
        <f>(('Node actual demand d=1.0'!W58*(365/2)))*9.8*($C58+$D58-$B58)/3600</f>
        <v>0.38258300305555554</v>
      </c>
      <c r="AA58" s="75">
        <f>(('Node actual demand d=1.0'!X58*(365/2)))*9.8*($C58+$D58-$B58)/3600</f>
        <v>0.19129150152777777</v>
      </c>
      <c r="AB58" s="75">
        <f>(('Node actual demand d=1.0'!Y58*(365/2)))*9.8*($C58+$D58-$B58)/3600</f>
        <v>0.19129150152777777</v>
      </c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</row>
    <row r="59" spans="1:100">
      <c r="A59" t="s">
        <v>168</v>
      </c>
      <c r="B59" s="21">
        <f>Fornecida!$C$1</f>
        <v>3.38</v>
      </c>
      <c r="C59" s="79">
        <v>22.300899999999999</v>
      </c>
      <c r="D59">
        <v>20</v>
      </c>
      <c r="E59" s="75">
        <f>(('Node actual demand d=1.0'!B59*(365/2)))*9.8*($C59+$D59-$B59)/3600</f>
        <v>0.19336119347222222</v>
      </c>
      <c r="F59" s="75">
        <f>(('Node actual demand d=1.0'!C59*(365/2)))*9.8*($C59+$D59-$B59)/3600</f>
        <v>0.19336119347222222</v>
      </c>
      <c r="G59" s="75">
        <f>(('Node actual demand d=1.0'!D59*(365/2)))*9.8*($C59+$D59-$B59)/3600</f>
        <v>0.19336119347222222</v>
      </c>
      <c r="H59" s="75">
        <f>(('Node actual demand d=1.0'!E59*(365/2)))*9.8*($C59+$D59-$B59)/3600</f>
        <v>0.19336119347222222</v>
      </c>
      <c r="I59" s="75">
        <f>(('Node actual demand d=1.0'!F59*(365/2)))*9.8*($C59+$D59-$B59)/3600</f>
        <v>0.19336119347222222</v>
      </c>
      <c r="J59" s="75">
        <f>(('Node actual demand d=1.0'!G59*(365/2)))*9.8*($C59+$D59-$B59)/3600</f>
        <v>0.19336119347222222</v>
      </c>
      <c r="K59" s="75">
        <f>(('Node actual demand d=1.0'!H59*(365/2)))*9.8*($C59+$D59-$B59)/3600</f>
        <v>0.19336119347222222</v>
      </c>
      <c r="L59" s="75">
        <f>(('Node actual demand d=1.0'!I59*(365/2)))*9.8*($C59+$D59-$B59)/3600</f>
        <v>0.19336119347222222</v>
      </c>
      <c r="M59" s="75">
        <f>(('Node actual demand d=1.0'!J59*(365/2)))*9.8*($C59+$D59-$B59)/3600</f>
        <v>0.38672238694444444</v>
      </c>
      <c r="N59" s="75">
        <f>(('Node actual demand d=1.0'!K59*(365/2)))*9.8*($C59+$D59-$B59)/3600</f>
        <v>0.58008358041666663</v>
      </c>
      <c r="O59" s="75">
        <f>(('Node actual demand d=1.0'!L59*(365/2)))*9.8*($C59+$D59-$B59)/3600</f>
        <v>0.58008358041666663</v>
      </c>
      <c r="P59" s="75">
        <f>(('Node actual demand d=1.0'!M59*(365/2)))*9.8*($C59+$D59-$B59)/3600</f>
        <v>0.58008358041666663</v>
      </c>
      <c r="Q59" s="75">
        <f>(('Node actual demand d=1.0'!N59*(365/2)))*9.8*($C59+$D59-$B59)/3600</f>
        <v>0.58008358041666663</v>
      </c>
      <c r="R59" s="75">
        <f>(('Node actual demand d=1.0'!O59*(365/2)))*9.8*($C59+$D59-$B59)/3600</f>
        <v>0.38672238694444444</v>
      </c>
      <c r="S59" s="75">
        <f>(('Node actual demand d=1.0'!P59*(365/2)))*9.8*($C59+$D59-$B59)/3600</f>
        <v>0.38672238694444444</v>
      </c>
      <c r="T59" s="75">
        <f>(('Node actual demand d=1.0'!Q59*(365/2)))*9.8*($C59+$D59-$B59)/3600</f>
        <v>0.58008358041666663</v>
      </c>
      <c r="U59" s="75">
        <f>(('Node actual demand d=1.0'!R59*(365/2)))*9.8*($C59+$D59-$B59)/3600</f>
        <v>0.38672238694444444</v>
      </c>
      <c r="V59" s="75">
        <f>(('Node actual demand d=1.0'!S59*(365/2)))*9.8*($C59+$D59-$B59)/3600</f>
        <v>0.38672238694444444</v>
      </c>
      <c r="W59" s="75">
        <f>(('Node actual demand d=1.0'!T59*(365/2)))*9.8*($C59+$D59-$B59)/3600</f>
        <v>0.38672238694444444</v>
      </c>
      <c r="X59" s="75">
        <f>(('Node actual demand d=1.0'!U59*(365/2)))*9.8*($C59+$D59-$B59)/3600</f>
        <v>0.19336119347222222</v>
      </c>
      <c r="Y59" s="75">
        <f>(('Node actual demand d=1.0'!V59*(365/2)))*9.8*($C59+$D59-$B59)/3600</f>
        <v>0.19336119347222222</v>
      </c>
      <c r="Z59" s="75">
        <f>(('Node actual demand d=1.0'!W59*(365/2)))*9.8*($C59+$D59-$B59)/3600</f>
        <v>0.19336119347222222</v>
      </c>
      <c r="AA59" s="75">
        <f>(('Node actual demand d=1.0'!X59*(365/2)))*9.8*($C59+$D59-$B59)/3600</f>
        <v>0.19336119347222222</v>
      </c>
      <c r="AB59" s="75">
        <f>(('Node actual demand d=1.0'!Y59*(365/2)))*9.8*($C59+$D59-$B59)/3600</f>
        <v>0</v>
      </c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</row>
    <row r="60" spans="1:100">
      <c r="A60" t="s">
        <v>169</v>
      </c>
      <c r="B60" s="21">
        <f>Fornecida!$C$1</f>
        <v>3.38</v>
      </c>
      <c r="C60" s="79">
        <v>24.1572</v>
      </c>
      <c r="D60">
        <v>20</v>
      </c>
      <c r="E60" s="75">
        <f>(('Node actual demand d=1.0'!B60*(365/2)))*9.8*($C60+$D60-$B60)/3600</f>
        <v>0.81033358000000011</v>
      </c>
      <c r="F60" s="75">
        <f>(('Node actual demand d=1.0'!C60*(365/2)))*9.8*($C60+$D60-$B60)/3600</f>
        <v>1.0129169750000002</v>
      </c>
      <c r="G60" s="75">
        <f>(('Node actual demand d=1.0'!D60*(365/2)))*9.8*($C60+$D60-$B60)/3600</f>
        <v>1.0129169750000002</v>
      </c>
      <c r="H60" s="75">
        <f>(('Node actual demand d=1.0'!E60*(365/2)))*9.8*($C60+$D60-$B60)/3600</f>
        <v>0.81033358000000011</v>
      </c>
      <c r="I60" s="75">
        <f>(('Node actual demand d=1.0'!F60*(365/2)))*9.8*($C60+$D60-$B60)/3600</f>
        <v>0.607750185</v>
      </c>
      <c r="J60" s="75">
        <f>(('Node actual demand d=1.0'!G60*(365/2)))*9.8*($C60+$D60-$B60)/3600</f>
        <v>0.40516679000000005</v>
      </c>
      <c r="K60" s="75">
        <f>(('Node actual demand d=1.0'!H60*(365/2)))*9.8*($C60+$D60-$B60)/3600</f>
        <v>0.81033358000000011</v>
      </c>
      <c r="L60" s="75">
        <f>(('Node actual demand d=1.0'!I60*(365/2)))*9.8*($C60+$D60-$B60)/3600</f>
        <v>1.21550037</v>
      </c>
      <c r="M60" s="75">
        <f>(('Node actual demand d=1.0'!J60*(365/2)))*9.8*($C60+$D60-$B60)/3600</f>
        <v>1.6206671600000002</v>
      </c>
      <c r="N60" s="75">
        <f>(('Node actual demand d=1.0'!K60*(365/2)))*9.8*($C60+$D60-$B60)/3600</f>
        <v>1.8232505550000004</v>
      </c>
      <c r="O60" s="75">
        <f>(('Node actual demand d=1.0'!L60*(365/2)))*9.8*($C60+$D60-$B60)/3600</f>
        <v>1.8232505550000004</v>
      </c>
      <c r="P60" s="75">
        <f>(('Node actual demand d=1.0'!M60*(365/2)))*9.8*($C60+$D60-$B60)/3600</f>
        <v>1.6206671600000002</v>
      </c>
      <c r="Q60" s="75">
        <f>(('Node actual demand d=1.0'!N60*(365/2)))*9.8*($C60+$D60-$B60)/3600</f>
        <v>1.8232505550000004</v>
      </c>
      <c r="R60" s="75">
        <f>(('Node actual demand d=1.0'!O60*(365/2)))*9.8*($C60+$D60-$B60)/3600</f>
        <v>1.8232505550000004</v>
      </c>
      <c r="S60" s="75">
        <f>(('Node actual demand d=1.0'!P60*(365/2)))*9.8*($C60+$D60-$B60)/3600</f>
        <v>1.8232505550000004</v>
      </c>
      <c r="T60" s="75">
        <f>(('Node actual demand d=1.0'!Q60*(365/2)))*9.8*($C60+$D60-$B60)/3600</f>
        <v>1.8232505550000004</v>
      </c>
      <c r="U60" s="75">
        <f>(('Node actual demand d=1.0'!R60*(365/2)))*9.8*($C60+$D60-$B60)/3600</f>
        <v>1.4180837650000002</v>
      </c>
      <c r="V60" s="75">
        <f>(('Node actual demand d=1.0'!S60*(365/2)))*9.8*($C60+$D60-$B60)/3600</f>
        <v>2.0258339500000004</v>
      </c>
      <c r="W60" s="75">
        <f>(('Node actual demand d=1.0'!T60*(365/2)))*9.8*($C60+$D60-$B60)/3600</f>
        <v>2.0258339500000004</v>
      </c>
      <c r="X60" s="75">
        <f>(('Node actual demand d=1.0'!U60*(365/2)))*9.8*($C60+$D60-$B60)/3600</f>
        <v>1.8232505550000004</v>
      </c>
      <c r="Y60" s="75">
        <f>(('Node actual demand d=1.0'!V60*(365/2)))*9.8*($C60+$D60-$B60)/3600</f>
        <v>1.21550037</v>
      </c>
      <c r="Z60" s="75">
        <f>(('Node actual demand d=1.0'!W60*(365/2)))*9.8*($C60+$D60-$B60)/3600</f>
        <v>1.0129169750000002</v>
      </c>
      <c r="AA60" s="75">
        <f>(('Node actual demand d=1.0'!X60*(365/2)))*9.8*($C60+$D60-$B60)/3600</f>
        <v>0.81033358000000011</v>
      </c>
      <c r="AB60" s="75">
        <f>(('Node actual demand d=1.0'!Y60*(365/2)))*9.8*($C60+$D60-$B60)/3600</f>
        <v>0.607750185</v>
      </c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</row>
    <row r="61" spans="1:100">
      <c r="A61" t="s">
        <v>170</v>
      </c>
      <c r="B61" s="21">
        <f>Fornecida!$C$1</f>
        <v>3.38</v>
      </c>
      <c r="C61" s="79">
        <v>24.238900000000001</v>
      </c>
      <c r="D61">
        <v>20</v>
      </c>
      <c r="E61" s="75">
        <f>(('Node actual demand d=1.0'!B61*(365/2)))*9.8*($C61+$D61-$B61)/3600</f>
        <v>0</v>
      </c>
      <c r="F61" s="75">
        <f>(('Node actual demand d=1.0'!C61*(365/2)))*9.8*($C61+$D61-$B61)/3600</f>
        <v>0</v>
      </c>
      <c r="G61" s="75">
        <f>(('Node actual demand d=1.0'!D61*(365/2)))*9.8*($C61+$D61-$B61)/3600</f>
        <v>0</v>
      </c>
      <c r="H61" s="75">
        <f>(('Node actual demand d=1.0'!E61*(365/2)))*9.8*($C61+$D61-$B61)/3600</f>
        <v>0</v>
      </c>
      <c r="I61" s="75">
        <f>(('Node actual demand d=1.0'!F61*(365/2)))*9.8*($C61+$D61-$B61)/3600</f>
        <v>0</v>
      </c>
      <c r="J61" s="75">
        <f>(('Node actual demand d=1.0'!G61*(365/2)))*9.8*($C61+$D61-$B61)/3600</f>
        <v>0</v>
      </c>
      <c r="K61" s="75">
        <f>(('Node actual demand d=1.0'!H61*(365/2)))*9.8*($C61+$D61-$B61)/3600</f>
        <v>0</v>
      </c>
      <c r="L61" s="75">
        <f>(('Node actual demand d=1.0'!I61*(365/2)))*9.8*($C61+$D61-$B61)/3600</f>
        <v>0</v>
      </c>
      <c r="M61" s="75">
        <f>(('Node actual demand d=1.0'!J61*(365/2)))*9.8*($C61+$D61-$B61)/3600</f>
        <v>0</v>
      </c>
      <c r="N61" s="75">
        <f>(('Node actual demand d=1.0'!K61*(365/2)))*9.8*($C61+$D61-$B61)/3600</f>
        <v>0</v>
      </c>
      <c r="O61" s="75">
        <f>(('Node actual demand d=1.0'!L61*(365/2)))*9.8*($C61+$D61-$B61)/3600</f>
        <v>0</v>
      </c>
      <c r="P61" s="75">
        <f>(('Node actual demand d=1.0'!M61*(365/2)))*9.8*($C61+$D61-$B61)/3600</f>
        <v>0</v>
      </c>
      <c r="Q61" s="75">
        <f>(('Node actual demand d=1.0'!N61*(365/2)))*9.8*($C61+$D61-$B61)/3600</f>
        <v>0</v>
      </c>
      <c r="R61" s="75">
        <f>(('Node actual demand d=1.0'!O61*(365/2)))*9.8*($C61+$D61-$B61)/3600</f>
        <v>0</v>
      </c>
      <c r="S61" s="75">
        <f>(('Node actual demand d=1.0'!P61*(365/2)))*9.8*($C61+$D61-$B61)/3600</f>
        <v>0</v>
      </c>
      <c r="T61" s="75">
        <f>(('Node actual demand d=1.0'!Q61*(365/2)))*9.8*($C61+$D61-$B61)/3600</f>
        <v>0</v>
      </c>
      <c r="U61" s="75">
        <f>(('Node actual demand d=1.0'!R61*(365/2)))*9.8*($C61+$D61-$B61)/3600</f>
        <v>0</v>
      </c>
      <c r="V61" s="75">
        <f>(('Node actual demand d=1.0'!S61*(365/2)))*9.8*($C61+$D61-$B61)/3600</f>
        <v>0</v>
      </c>
      <c r="W61" s="75">
        <f>(('Node actual demand d=1.0'!T61*(365/2)))*9.8*($C61+$D61-$B61)/3600</f>
        <v>0</v>
      </c>
      <c r="X61" s="75">
        <f>(('Node actual demand d=1.0'!U61*(365/2)))*9.8*($C61+$D61-$B61)/3600</f>
        <v>0</v>
      </c>
      <c r="Y61" s="75">
        <f>(('Node actual demand d=1.0'!V61*(365/2)))*9.8*($C61+$D61-$B61)/3600</f>
        <v>0</v>
      </c>
      <c r="Z61" s="75">
        <f>(('Node actual demand d=1.0'!W61*(365/2)))*9.8*($C61+$D61-$B61)/3600</f>
        <v>0</v>
      </c>
      <c r="AA61" s="75">
        <f>(('Node actual demand d=1.0'!X61*(365/2)))*9.8*($C61+$D61-$B61)/3600</f>
        <v>0</v>
      </c>
      <c r="AB61" s="75">
        <f>(('Node actual demand d=1.0'!Y61*(365/2)))*9.8*($C61+$D61-$B61)/3600</f>
        <v>0</v>
      </c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</row>
    <row r="62" spans="1:100">
      <c r="A62" t="s">
        <v>171</v>
      </c>
      <c r="B62" s="21">
        <f>Fornecida!$C$1</f>
        <v>3.38</v>
      </c>
      <c r="C62" s="79">
        <v>24.2378</v>
      </c>
      <c r="D62">
        <v>20</v>
      </c>
      <c r="E62" s="75">
        <f>(('Node actual demand d=1.0'!B62*(365/2)))*9.8*($C62+$D62-$B62)/3600</f>
        <v>0</v>
      </c>
      <c r="F62" s="75">
        <f>(('Node actual demand d=1.0'!C62*(365/2)))*9.8*($C62+$D62-$B62)/3600</f>
        <v>0</v>
      </c>
      <c r="G62" s="75">
        <f>(('Node actual demand d=1.0'!D62*(365/2)))*9.8*($C62+$D62-$B62)/3600</f>
        <v>0</v>
      </c>
      <c r="H62" s="75">
        <f>(('Node actual demand d=1.0'!E62*(365/2)))*9.8*($C62+$D62-$B62)/3600</f>
        <v>0</v>
      </c>
      <c r="I62" s="75">
        <f>(('Node actual demand d=1.0'!F62*(365/2)))*9.8*($C62+$D62-$B62)/3600</f>
        <v>0</v>
      </c>
      <c r="J62" s="75">
        <f>(('Node actual demand d=1.0'!G62*(365/2)))*9.8*($C62+$D62-$B62)/3600</f>
        <v>0.20298382027777778</v>
      </c>
      <c r="K62" s="75">
        <f>(('Node actual demand d=1.0'!H62*(365/2)))*9.8*($C62+$D62-$B62)/3600</f>
        <v>0.40596764055555556</v>
      </c>
      <c r="L62" s="75">
        <f>(('Node actual demand d=1.0'!I62*(365/2)))*9.8*($C62+$D62-$B62)/3600</f>
        <v>0.60895146083333329</v>
      </c>
      <c r="M62" s="75">
        <f>(('Node actual demand d=1.0'!J62*(365/2)))*9.8*($C62+$D62-$B62)/3600</f>
        <v>3.0447573041666667</v>
      </c>
      <c r="N62" s="75">
        <f>(('Node actual demand d=1.0'!K62*(365/2)))*9.8*($C62+$D62-$B62)/3600</f>
        <v>2.638789663611111</v>
      </c>
      <c r="O62" s="75">
        <f>(('Node actual demand d=1.0'!L62*(365/2)))*9.8*($C62+$D62-$B62)/3600</f>
        <v>2.8417734838888888</v>
      </c>
      <c r="P62" s="75">
        <f>(('Node actual demand d=1.0'!M62*(365/2)))*9.8*($C62+$D62-$B62)/3600</f>
        <v>2.4358058433333332</v>
      </c>
      <c r="Q62" s="75">
        <f>(('Node actual demand d=1.0'!N62*(365/2)))*9.8*($C62+$D62-$B62)/3600</f>
        <v>2.4358058433333332</v>
      </c>
      <c r="R62" s="75">
        <f>(('Node actual demand d=1.0'!O62*(365/2)))*9.8*($C62+$D62-$B62)/3600</f>
        <v>2.0298382027777779</v>
      </c>
      <c r="S62" s="75">
        <f>(('Node actual demand d=1.0'!P62*(365/2)))*9.8*($C62+$D62-$B62)/3600</f>
        <v>0.20298382027777778</v>
      </c>
      <c r="T62" s="75">
        <f>(('Node actual demand d=1.0'!Q62*(365/2)))*9.8*($C62+$D62-$B62)/3600</f>
        <v>0.40596764055555556</v>
      </c>
      <c r="U62" s="75">
        <f>(('Node actual demand d=1.0'!R62*(365/2)))*9.8*($C62+$D62-$B62)/3600</f>
        <v>0.40596764055555556</v>
      </c>
      <c r="V62" s="75">
        <f>(('Node actual demand d=1.0'!S62*(365/2)))*9.8*($C62+$D62-$B62)/3600</f>
        <v>0.40596764055555556</v>
      </c>
      <c r="W62" s="75">
        <f>(('Node actual demand d=1.0'!T62*(365/2)))*9.8*($C62+$D62-$B62)/3600</f>
        <v>0.40596764055555556</v>
      </c>
      <c r="X62" s="75">
        <f>(('Node actual demand d=1.0'!U62*(365/2)))*9.8*($C62+$D62-$B62)/3600</f>
        <v>1.8268543825000003</v>
      </c>
      <c r="Y62" s="75">
        <f>(('Node actual demand d=1.0'!V62*(365/2)))*9.8*($C62+$D62-$B62)/3600</f>
        <v>2.8417734838888888</v>
      </c>
      <c r="Z62" s="75">
        <f>(('Node actual demand d=1.0'!W62*(365/2)))*9.8*($C62+$D62-$B62)/3600</f>
        <v>2.8417734838888888</v>
      </c>
      <c r="AA62" s="75">
        <f>(('Node actual demand d=1.0'!X62*(365/2)))*9.8*($C62+$D62-$B62)/3600</f>
        <v>2.2328220230555553</v>
      </c>
      <c r="AB62" s="75">
        <f>(('Node actual demand d=1.0'!Y62*(365/2)))*9.8*($C62+$D62-$B62)/3600</f>
        <v>0.81193528111111113</v>
      </c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</row>
    <row r="63" spans="1:100">
      <c r="A63" t="s">
        <v>172</v>
      </c>
      <c r="B63" s="21">
        <f>Fornecida!$C$1</f>
        <v>3.38</v>
      </c>
      <c r="C63" s="79">
        <v>19.9788</v>
      </c>
      <c r="D63">
        <v>20</v>
      </c>
      <c r="E63" s="75">
        <f>(('Node actual demand d=1.0'!B63*(365/2)))*9.8*($C63+$D63-$B63)/3600</f>
        <v>0</v>
      </c>
      <c r="F63" s="75">
        <f>(('Node actual demand d=1.0'!C63*(365/2)))*9.8*($C63+$D63-$B63)/3600</f>
        <v>0</v>
      </c>
      <c r="G63" s="75">
        <f>(('Node actual demand d=1.0'!D63*(365/2)))*9.8*($C63+$D63-$B63)/3600</f>
        <v>0</v>
      </c>
      <c r="H63" s="75">
        <f>(('Node actual demand d=1.0'!E63*(365/2)))*9.8*($C63+$D63-$B63)/3600</f>
        <v>0</v>
      </c>
      <c r="I63" s="75">
        <f>(('Node actual demand d=1.0'!F63*(365/2)))*9.8*($C63+$D63-$B63)/3600</f>
        <v>0</v>
      </c>
      <c r="J63" s="75">
        <f>(('Node actual demand d=1.0'!G63*(365/2)))*9.8*($C63+$D63-$B63)/3600</f>
        <v>0</v>
      </c>
      <c r="K63" s="75">
        <f>(('Node actual demand d=1.0'!H63*(365/2)))*9.8*($C63+$D63-$B63)/3600</f>
        <v>0</v>
      </c>
      <c r="L63" s="75">
        <f>(('Node actual demand d=1.0'!I63*(365/2)))*9.8*($C63+$D63-$B63)/3600</f>
        <v>0</v>
      </c>
      <c r="M63" s="75">
        <f>(('Node actual demand d=1.0'!J63*(365/2)))*9.8*($C63+$D63-$B63)/3600</f>
        <v>0</v>
      </c>
      <c r="N63" s="75">
        <f>(('Node actual demand d=1.0'!K63*(365/2)))*9.8*($C63+$D63-$B63)/3600</f>
        <v>0.18182487166666667</v>
      </c>
      <c r="O63" s="75">
        <f>(('Node actual demand d=1.0'!L63*(365/2)))*9.8*($C63+$D63-$B63)/3600</f>
        <v>0.18182487166666667</v>
      </c>
      <c r="P63" s="75">
        <f>(('Node actual demand d=1.0'!M63*(365/2)))*9.8*($C63+$D63-$B63)/3600</f>
        <v>0</v>
      </c>
      <c r="Q63" s="75">
        <f>(('Node actual demand d=1.0'!N63*(365/2)))*9.8*($C63+$D63-$B63)/3600</f>
        <v>0</v>
      </c>
      <c r="R63" s="75">
        <f>(('Node actual demand d=1.0'!O63*(365/2)))*9.8*($C63+$D63-$B63)/3600</f>
        <v>0.18182487166666667</v>
      </c>
      <c r="S63" s="75">
        <f>(('Node actual demand d=1.0'!P63*(365/2)))*9.8*($C63+$D63-$B63)/3600</f>
        <v>0</v>
      </c>
      <c r="T63" s="75">
        <f>(('Node actual demand d=1.0'!Q63*(365/2)))*9.8*($C63+$D63-$B63)/3600</f>
        <v>0</v>
      </c>
      <c r="U63" s="75">
        <f>(('Node actual demand d=1.0'!R63*(365/2)))*9.8*($C63+$D63-$B63)/3600</f>
        <v>0</v>
      </c>
      <c r="V63" s="75">
        <f>(('Node actual demand d=1.0'!S63*(365/2)))*9.8*($C63+$D63-$B63)/3600</f>
        <v>0</v>
      </c>
      <c r="W63" s="75">
        <f>(('Node actual demand d=1.0'!T63*(365/2)))*9.8*($C63+$D63-$B63)/3600</f>
        <v>0</v>
      </c>
      <c r="X63" s="75">
        <f>(('Node actual demand d=1.0'!U63*(365/2)))*9.8*($C63+$D63-$B63)/3600</f>
        <v>0</v>
      </c>
      <c r="Y63" s="75">
        <f>(('Node actual demand d=1.0'!V63*(365/2)))*9.8*($C63+$D63-$B63)/3600</f>
        <v>0</v>
      </c>
      <c r="Z63" s="75">
        <f>(('Node actual demand d=1.0'!W63*(365/2)))*9.8*($C63+$D63-$B63)/3600</f>
        <v>0</v>
      </c>
      <c r="AA63" s="75">
        <f>(('Node actual demand d=1.0'!X63*(365/2)))*9.8*($C63+$D63-$B63)/3600</f>
        <v>0</v>
      </c>
      <c r="AB63" s="75">
        <f>(('Node actual demand d=1.0'!Y63*(365/2)))*9.8*($C63+$D63-$B63)/3600</f>
        <v>0</v>
      </c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</row>
    <row r="64" spans="1:100">
      <c r="A64" t="s">
        <v>173</v>
      </c>
      <c r="B64" s="21">
        <f>Fornecida!$C$1</f>
        <v>3.38</v>
      </c>
      <c r="C64" s="79">
        <v>21.000599999999999</v>
      </c>
      <c r="D64">
        <v>20</v>
      </c>
      <c r="E64" s="75">
        <f>(('Node actual demand d=1.0'!B64*(365/2)))*9.8*($C64+$D64-$B64)/3600</f>
        <v>0</v>
      </c>
      <c r="F64" s="75">
        <f>(('Node actual demand d=1.0'!C64*(365/2)))*9.8*($C64+$D64-$B64)/3600</f>
        <v>0</v>
      </c>
      <c r="G64" s="75">
        <f>(('Node actual demand d=1.0'!D64*(365/2)))*9.8*($C64+$D64-$B64)/3600</f>
        <v>0</v>
      </c>
      <c r="H64" s="75">
        <f>(('Node actual demand d=1.0'!E64*(365/2)))*9.8*($C64+$D64-$B64)/3600</f>
        <v>0</v>
      </c>
      <c r="I64" s="75">
        <f>(('Node actual demand d=1.0'!F64*(365/2)))*9.8*($C64+$D64-$B64)/3600</f>
        <v>0</v>
      </c>
      <c r="J64" s="75">
        <f>(('Node actual demand d=1.0'!G64*(365/2)))*9.8*($C64+$D64-$B64)/3600</f>
        <v>0</v>
      </c>
      <c r="K64" s="75">
        <f>(('Node actual demand d=1.0'!H64*(365/2)))*9.8*($C64+$D64-$B64)/3600</f>
        <v>0</v>
      </c>
      <c r="L64" s="75">
        <f>(('Node actual demand d=1.0'!I64*(365/2)))*9.8*($C64+$D64-$B64)/3600</f>
        <v>0.18690123083333332</v>
      </c>
      <c r="M64" s="75">
        <f>(('Node actual demand d=1.0'!J64*(365/2)))*9.8*($C64+$D64-$B64)/3600</f>
        <v>0</v>
      </c>
      <c r="N64" s="75">
        <f>(('Node actual demand d=1.0'!K64*(365/2)))*9.8*($C64+$D64-$B64)/3600</f>
        <v>0</v>
      </c>
      <c r="O64" s="75">
        <f>(('Node actual demand d=1.0'!L64*(365/2)))*9.8*($C64+$D64-$B64)/3600</f>
        <v>0</v>
      </c>
      <c r="P64" s="75">
        <f>(('Node actual demand d=1.0'!M64*(365/2)))*9.8*($C64+$D64-$B64)/3600</f>
        <v>0</v>
      </c>
      <c r="Q64" s="75">
        <f>(('Node actual demand d=1.0'!N64*(365/2)))*9.8*($C64+$D64-$B64)/3600</f>
        <v>0</v>
      </c>
      <c r="R64" s="75">
        <f>(('Node actual demand d=1.0'!O64*(365/2)))*9.8*($C64+$D64-$B64)/3600</f>
        <v>0</v>
      </c>
      <c r="S64" s="75">
        <f>(('Node actual demand d=1.0'!P64*(365/2)))*9.8*($C64+$D64-$B64)/3600</f>
        <v>0</v>
      </c>
      <c r="T64" s="75">
        <f>(('Node actual demand d=1.0'!Q64*(365/2)))*9.8*($C64+$D64-$B64)/3600</f>
        <v>0</v>
      </c>
      <c r="U64" s="75">
        <f>(('Node actual demand d=1.0'!R64*(365/2)))*9.8*($C64+$D64-$B64)/3600</f>
        <v>0</v>
      </c>
      <c r="V64" s="75">
        <f>(('Node actual demand d=1.0'!S64*(365/2)))*9.8*($C64+$D64-$B64)/3600</f>
        <v>0</v>
      </c>
      <c r="W64" s="75">
        <f>(('Node actual demand d=1.0'!T64*(365/2)))*9.8*($C64+$D64-$B64)/3600</f>
        <v>0</v>
      </c>
      <c r="X64" s="75">
        <f>(('Node actual demand d=1.0'!U64*(365/2)))*9.8*($C64+$D64-$B64)/3600</f>
        <v>0</v>
      </c>
      <c r="Y64" s="75">
        <f>(('Node actual demand d=1.0'!V64*(365/2)))*9.8*($C64+$D64-$B64)/3600</f>
        <v>0</v>
      </c>
      <c r="Z64" s="75">
        <f>(('Node actual demand d=1.0'!W64*(365/2)))*9.8*($C64+$D64-$B64)/3600</f>
        <v>0</v>
      </c>
      <c r="AA64" s="75">
        <f>(('Node actual demand d=1.0'!X64*(365/2)))*9.8*($C64+$D64-$B64)/3600</f>
        <v>0</v>
      </c>
      <c r="AB64" s="75">
        <f>(('Node actual demand d=1.0'!Y64*(365/2)))*9.8*($C64+$D64-$B64)/3600</f>
        <v>0</v>
      </c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</row>
    <row r="65" spans="1:100">
      <c r="A65" t="s">
        <v>174</v>
      </c>
      <c r="B65" s="21">
        <f>Fornecida!$C$1</f>
        <v>3.38</v>
      </c>
      <c r="C65" s="79">
        <v>21.837499999999999</v>
      </c>
      <c r="D65">
        <v>20</v>
      </c>
      <c r="E65" s="75">
        <f>(('Node actual demand d=1.0'!B65*(365/2)))*9.8*($C65+$D65-$B65)/3600</f>
        <v>0</v>
      </c>
      <c r="F65" s="75">
        <f>(('Node actual demand d=1.0'!C65*(365/2)))*9.8*($C65+$D65-$B65)/3600</f>
        <v>0</v>
      </c>
      <c r="G65" s="75">
        <f>(('Node actual demand d=1.0'!D65*(365/2)))*9.8*($C65+$D65-$B65)/3600</f>
        <v>0</v>
      </c>
      <c r="H65" s="75">
        <f>(('Node actual demand d=1.0'!E65*(365/2)))*9.8*($C65+$D65-$B65)/3600</f>
        <v>0</v>
      </c>
      <c r="I65" s="75">
        <f>(('Node actual demand d=1.0'!F65*(365/2)))*9.8*($C65+$D65-$B65)/3600</f>
        <v>0</v>
      </c>
      <c r="J65" s="75">
        <f>(('Node actual demand d=1.0'!G65*(365/2)))*9.8*($C65+$D65-$B65)/3600</f>
        <v>0</v>
      </c>
      <c r="K65" s="75">
        <f>(('Node actual demand d=1.0'!H65*(365/2)))*9.8*($C65+$D65-$B65)/3600</f>
        <v>0.19105899652777777</v>
      </c>
      <c r="L65" s="75">
        <f>(('Node actual demand d=1.0'!I65*(365/2)))*9.8*($C65+$D65-$B65)/3600</f>
        <v>0.19105899652777777</v>
      </c>
      <c r="M65" s="75">
        <f>(('Node actual demand d=1.0'!J65*(365/2)))*9.8*($C65+$D65-$B65)/3600</f>
        <v>0</v>
      </c>
      <c r="N65" s="75">
        <f>(('Node actual demand d=1.0'!K65*(365/2)))*9.8*($C65+$D65-$B65)/3600</f>
        <v>0.19105899652777777</v>
      </c>
      <c r="O65" s="75">
        <f>(('Node actual demand d=1.0'!L65*(365/2)))*9.8*($C65+$D65-$B65)/3600</f>
        <v>0.19105899652777777</v>
      </c>
      <c r="P65" s="75">
        <f>(('Node actual demand d=1.0'!M65*(365/2)))*9.8*($C65+$D65-$B65)/3600</f>
        <v>0</v>
      </c>
      <c r="Q65" s="75">
        <f>(('Node actual demand d=1.0'!N65*(365/2)))*9.8*($C65+$D65-$B65)/3600</f>
        <v>0.19105899652777777</v>
      </c>
      <c r="R65" s="75">
        <f>(('Node actual demand d=1.0'!O65*(365/2)))*9.8*($C65+$D65-$B65)/3600</f>
        <v>0.38211799305555555</v>
      </c>
      <c r="S65" s="75">
        <f>(('Node actual demand d=1.0'!P65*(365/2)))*9.8*($C65+$D65-$B65)/3600</f>
        <v>0</v>
      </c>
      <c r="T65" s="75">
        <f>(('Node actual demand d=1.0'!Q65*(365/2)))*9.8*($C65+$D65-$B65)/3600</f>
        <v>0</v>
      </c>
      <c r="U65" s="75">
        <f>(('Node actual demand d=1.0'!R65*(365/2)))*9.8*($C65+$D65-$B65)/3600</f>
        <v>0</v>
      </c>
      <c r="V65" s="75">
        <f>(('Node actual demand d=1.0'!S65*(365/2)))*9.8*($C65+$D65-$B65)/3600</f>
        <v>0</v>
      </c>
      <c r="W65" s="75">
        <f>(('Node actual demand d=1.0'!T65*(365/2)))*9.8*($C65+$D65-$B65)/3600</f>
        <v>0</v>
      </c>
      <c r="X65" s="75">
        <f>(('Node actual demand d=1.0'!U65*(365/2)))*9.8*($C65+$D65-$B65)/3600</f>
        <v>0</v>
      </c>
      <c r="Y65" s="75">
        <f>(('Node actual demand d=1.0'!V65*(365/2)))*9.8*($C65+$D65-$B65)/3600</f>
        <v>0</v>
      </c>
      <c r="Z65" s="75">
        <f>(('Node actual demand d=1.0'!W65*(365/2)))*9.8*($C65+$D65-$B65)/3600</f>
        <v>0</v>
      </c>
      <c r="AA65" s="75">
        <f>(('Node actual demand d=1.0'!X65*(365/2)))*9.8*($C65+$D65-$B65)/3600</f>
        <v>0</v>
      </c>
      <c r="AB65" s="75">
        <f>(('Node actual demand d=1.0'!Y65*(365/2)))*9.8*($C65+$D65-$B65)/3600</f>
        <v>0</v>
      </c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</row>
    <row r="66" spans="1:100">
      <c r="A66" t="s">
        <v>175</v>
      </c>
      <c r="B66" s="21">
        <f>Fornecida!$C$1</f>
        <v>3.38</v>
      </c>
      <c r="C66" s="79">
        <v>32.6843</v>
      </c>
      <c r="D66">
        <v>20</v>
      </c>
      <c r="E66" s="75">
        <f>(('Node actual demand d=1.0'!B66*(365/2)))*9.8*($C66+$D66-$B66)/3600</f>
        <v>0.2449465015277778</v>
      </c>
      <c r="F66" s="75">
        <f>(('Node actual demand d=1.0'!C66*(365/2)))*9.8*($C66+$D66-$B66)/3600</f>
        <v>0</v>
      </c>
      <c r="G66" s="75">
        <f>(('Node actual demand d=1.0'!D66*(365/2)))*9.8*($C66+$D66-$B66)/3600</f>
        <v>0</v>
      </c>
      <c r="H66" s="75">
        <f>(('Node actual demand d=1.0'!E66*(365/2)))*9.8*($C66+$D66-$B66)/3600</f>
        <v>0</v>
      </c>
      <c r="I66" s="75">
        <f>(('Node actual demand d=1.0'!F66*(365/2)))*9.8*($C66+$D66-$B66)/3600</f>
        <v>0</v>
      </c>
      <c r="J66" s="75">
        <f>(('Node actual demand d=1.0'!G66*(365/2)))*9.8*($C66+$D66-$B66)/3600</f>
        <v>0.48989300305555561</v>
      </c>
      <c r="K66" s="75">
        <f>(('Node actual demand d=1.0'!H66*(365/2)))*9.8*($C66+$D66-$B66)/3600</f>
        <v>0.48989300305555561</v>
      </c>
      <c r="L66" s="75">
        <f>(('Node actual demand d=1.0'!I66*(365/2)))*9.8*($C66+$D66-$B66)/3600</f>
        <v>0.97978600611111122</v>
      </c>
      <c r="M66" s="75">
        <f>(('Node actual demand d=1.0'!J66*(365/2)))*9.8*($C66+$D66-$B66)/3600</f>
        <v>1.7146255106944444</v>
      </c>
      <c r="N66" s="75">
        <f>(('Node actual demand d=1.0'!K66*(365/2)))*9.8*($C66+$D66-$B66)/3600</f>
        <v>2.9393580183333334</v>
      </c>
      <c r="O66" s="75">
        <f>(('Node actual demand d=1.0'!L66*(365/2)))*9.8*($C66+$D66-$B66)/3600</f>
        <v>1.4696790091666667</v>
      </c>
      <c r="P66" s="75">
        <f>(('Node actual demand d=1.0'!M66*(365/2)))*9.8*($C66+$D66-$B66)/3600</f>
        <v>1.2247325076388891</v>
      </c>
      <c r="Q66" s="75">
        <f>(('Node actual demand d=1.0'!N66*(365/2)))*9.8*($C66+$D66-$B66)/3600</f>
        <v>0.48989300305555561</v>
      </c>
      <c r="R66" s="75">
        <f>(('Node actual demand d=1.0'!O66*(365/2)))*9.8*($C66+$D66-$B66)/3600</f>
        <v>2.6944115168055558</v>
      </c>
      <c r="S66" s="75">
        <f>(('Node actual demand d=1.0'!P66*(365/2)))*9.8*($C66+$D66-$B66)/3600</f>
        <v>1.9595720122222224</v>
      </c>
      <c r="T66" s="75">
        <f>(('Node actual demand d=1.0'!Q66*(365/2)))*9.8*($C66+$D66-$B66)/3600</f>
        <v>1.2247325076388891</v>
      </c>
      <c r="U66" s="75">
        <f>(('Node actual demand d=1.0'!R66*(365/2)))*9.8*($C66+$D66-$B66)/3600</f>
        <v>1.7146255106944444</v>
      </c>
      <c r="V66" s="75">
        <f>(('Node actual demand d=1.0'!S66*(365/2)))*9.8*($C66+$D66-$B66)/3600</f>
        <v>2.6944115168055558</v>
      </c>
      <c r="W66" s="75">
        <f>(('Node actual demand d=1.0'!T66*(365/2)))*9.8*($C66+$D66-$B66)/3600</f>
        <v>0.97978600611111122</v>
      </c>
      <c r="X66" s="75">
        <f>(('Node actual demand d=1.0'!U66*(365/2)))*9.8*($C66+$D66-$B66)/3600</f>
        <v>0.2449465015277778</v>
      </c>
      <c r="Y66" s="75">
        <f>(('Node actual demand d=1.0'!V66*(365/2)))*9.8*($C66+$D66-$B66)/3600</f>
        <v>0.2449465015277778</v>
      </c>
      <c r="Z66" s="75">
        <f>(('Node actual demand d=1.0'!W66*(365/2)))*9.8*($C66+$D66-$B66)/3600</f>
        <v>0.2449465015277778</v>
      </c>
      <c r="AA66" s="75">
        <f>(('Node actual demand d=1.0'!X66*(365/2)))*9.8*($C66+$D66-$B66)/3600</f>
        <v>0.2449465015277778</v>
      </c>
      <c r="AB66" s="75">
        <f>(('Node actual demand d=1.0'!Y66*(365/2)))*9.8*($C66+$D66-$B66)/3600</f>
        <v>0.2449465015277778</v>
      </c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</row>
    <row r="67" spans="1:100">
      <c r="A67" t="s">
        <v>176</v>
      </c>
      <c r="B67" s="21">
        <f>Fornecida!$C$1</f>
        <v>3.38</v>
      </c>
      <c r="C67" s="79">
        <v>33.265799999999999</v>
      </c>
      <c r="D67">
        <v>20</v>
      </c>
      <c r="E67" s="75">
        <f>(('Node actual demand d=1.0'!B67*(365/2)))*9.8*($C67+$D67-$B67)/3600</f>
        <v>0</v>
      </c>
      <c r="F67" s="75">
        <f>(('Node actual demand d=1.0'!C67*(365/2)))*9.8*($C67+$D67-$B67)/3600</f>
        <v>0</v>
      </c>
      <c r="G67" s="75">
        <f>(('Node actual demand d=1.0'!D67*(365/2)))*9.8*($C67+$D67-$B67)/3600</f>
        <v>0</v>
      </c>
      <c r="H67" s="75">
        <f>(('Node actual demand d=1.0'!E67*(365/2)))*9.8*($C67+$D67-$B67)/3600</f>
        <v>0</v>
      </c>
      <c r="I67" s="75">
        <f>(('Node actual demand d=1.0'!F67*(365/2)))*9.8*($C67+$D67-$B67)/3600</f>
        <v>0</v>
      </c>
      <c r="J67" s="75">
        <f>(('Node actual demand d=1.0'!G67*(365/2)))*9.8*($C67+$D67-$B67)/3600</f>
        <v>0.49567085166666669</v>
      </c>
      <c r="K67" s="75">
        <f>(('Node actual demand d=1.0'!H67*(365/2)))*9.8*($C67+$D67-$B67)/3600</f>
        <v>0.74350627749999998</v>
      </c>
      <c r="L67" s="75">
        <f>(('Node actual demand d=1.0'!I67*(365/2)))*9.8*($C67+$D67-$B67)/3600</f>
        <v>4.2132022391666668</v>
      </c>
      <c r="M67" s="75">
        <f>(('Node actual demand d=1.0'!J67*(365/2)))*9.8*($C67+$D67-$B67)/3600</f>
        <v>17.84415066</v>
      </c>
      <c r="N67" s="75">
        <f>(('Node actual demand d=1.0'!K67*(365/2)))*9.8*($C67+$D67-$B67)/3600</f>
        <v>9.4177461816666668</v>
      </c>
      <c r="O67" s="75">
        <f>(('Node actual demand d=1.0'!L67*(365/2)))*9.8*($C67+$D67-$B67)/3600</f>
        <v>6.4437210716666664</v>
      </c>
      <c r="P67" s="75">
        <f>(('Node actual demand d=1.0'!M67*(365/2)))*9.8*($C67+$D67-$B67)/3600</f>
        <v>3.7175313875000002</v>
      </c>
      <c r="Q67" s="75">
        <f>(('Node actual demand d=1.0'!N67*(365/2)))*9.8*($C67+$D67-$B67)/3600</f>
        <v>1.2391771291666667</v>
      </c>
      <c r="R67" s="75">
        <f>(('Node actual demand d=1.0'!O67*(365/2)))*9.8*($C67+$D67-$B67)/3600</f>
        <v>0.49567085166666669</v>
      </c>
      <c r="S67" s="75">
        <f>(('Node actual demand d=1.0'!P67*(365/2)))*9.8*($C67+$D67-$B67)/3600</f>
        <v>0.99134170333333338</v>
      </c>
      <c r="T67" s="75">
        <f>(('Node actual demand d=1.0'!Q67*(365/2)))*9.8*($C67+$D67-$B67)/3600</f>
        <v>3.9653668133333335</v>
      </c>
      <c r="U67" s="75">
        <f>(('Node actual demand d=1.0'!R67*(365/2)))*9.8*($C67+$D67-$B67)/3600</f>
        <v>1.487012555</v>
      </c>
      <c r="V67" s="75">
        <f>(('Node actual demand d=1.0'!S67*(365/2)))*9.8*($C67+$D67-$B67)/3600</f>
        <v>1.487012555</v>
      </c>
      <c r="W67" s="75">
        <f>(('Node actual demand d=1.0'!T67*(365/2)))*9.8*($C67+$D67-$B67)/3600</f>
        <v>1.487012555</v>
      </c>
      <c r="X67" s="75">
        <f>(('Node actual demand d=1.0'!U67*(365/2)))*9.8*($C67+$D67-$B67)/3600</f>
        <v>0.49567085166666669</v>
      </c>
      <c r="Y67" s="75">
        <f>(('Node actual demand d=1.0'!V67*(365/2)))*9.8*($C67+$D67-$B67)/3600</f>
        <v>0.24783542583333334</v>
      </c>
      <c r="Z67" s="75">
        <f>(('Node actual demand d=1.0'!W67*(365/2)))*9.8*($C67+$D67-$B67)/3600</f>
        <v>0</v>
      </c>
      <c r="AA67" s="75">
        <f>(('Node actual demand d=1.0'!X67*(365/2)))*9.8*($C67+$D67-$B67)/3600</f>
        <v>0.24783542583333334</v>
      </c>
      <c r="AB67" s="75">
        <f>(('Node actual demand d=1.0'!Y67*(365/2)))*9.8*($C67+$D67-$B67)/3600</f>
        <v>0</v>
      </c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</row>
    <row r="68" spans="1:100">
      <c r="A68" t="s">
        <v>177</v>
      </c>
      <c r="B68" s="21">
        <f>Fornecida!$C$1</f>
        <v>3.38</v>
      </c>
      <c r="C68" s="79">
        <v>34.076300000000003</v>
      </c>
      <c r="D68">
        <v>20</v>
      </c>
      <c r="E68" s="75">
        <f>(('Node actual demand d=1.0'!B68*(365/2)))*9.8*($C68+$D68-$B68)/3600</f>
        <v>0.25186203486111114</v>
      </c>
      <c r="F68" s="75">
        <f>(('Node actual demand d=1.0'!C68*(365/2)))*9.8*($C68+$D68-$B68)/3600</f>
        <v>0</v>
      </c>
      <c r="G68" s="75">
        <f>(('Node actual demand d=1.0'!D68*(365/2)))*9.8*($C68+$D68-$B68)/3600</f>
        <v>2.0148962788888891</v>
      </c>
      <c r="H68" s="75">
        <f>(('Node actual demand d=1.0'!E68*(365/2)))*9.8*($C68+$D68-$B68)/3600</f>
        <v>0.25186203486111114</v>
      </c>
      <c r="I68" s="75">
        <f>(('Node actual demand d=1.0'!F68*(365/2)))*9.8*($C68+$D68-$B68)/3600</f>
        <v>1.0074481394444446</v>
      </c>
      <c r="J68" s="75">
        <f>(('Node actual demand d=1.0'!G68*(365/2)))*9.8*($C68+$D68-$B68)/3600</f>
        <v>0.25186203486111114</v>
      </c>
      <c r="K68" s="75">
        <f>(('Node actual demand d=1.0'!H68*(365/2)))*9.8*($C68+$D68-$B68)/3600</f>
        <v>0.25186203486111114</v>
      </c>
      <c r="L68" s="75">
        <f>(('Node actual demand d=1.0'!I68*(365/2)))*9.8*($C68+$D68-$B68)/3600</f>
        <v>0</v>
      </c>
      <c r="M68" s="75">
        <f>(('Node actual demand d=1.0'!J68*(365/2)))*9.8*($C68+$D68-$B68)/3600</f>
        <v>1.763034244027778</v>
      </c>
      <c r="N68" s="75">
        <f>(('Node actual demand d=1.0'!K68*(365/2)))*9.8*($C68+$D68-$B68)/3600</f>
        <v>0.50372406972222228</v>
      </c>
      <c r="O68" s="75">
        <f>(('Node actual demand d=1.0'!L68*(365/2)))*9.8*($C68+$D68-$B68)/3600</f>
        <v>0.25186203486111114</v>
      </c>
      <c r="P68" s="75">
        <f>(('Node actual demand d=1.0'!M68*(365/2)))*9.8*($C68+$D68-$B68)/3600</f>
        <v>0.25186203486111114</v>
      </c>
      <c r="Q68" s="75">
        <f>(('Node actual demand d=1.0'!N68*(365/2)))*9.8*($C68+$D68-$B68)/3600</f>
        <v>0.25186203486111114</v>
      </c>
      <c r="R68" s="75">
        <f>(('Node actual demand d=1.0'!O68*(365/2)))*9.8*($C68+$D68-$B68)/3600</f>
        <v>0.25186203486111114</v>
      </c>
      <c r="S68" s="75">
        <f>(('Node actual demand d=1.0'!P68*(365/2)))*9.8*($C68+$D68-$B68)/3600</f>
        <v>0.25186203486111114</v>
      </c>
      <c r="T68" s="75">
        <f>(('Node actual demand d=1.0'!Q68*(365/2)))*9.8*($C68+$D68-$B68)/3600</f>
        <v>0.25186203486111114</v>
      </c>
      <c r="U68" s="75">
        <f>(('Node actual demand d=1.0'!R68*(365/2)))*9.8*($C68+$D68-$B68)/3600</f>
        <v>0.25186203486111114</v>
      </c>
      <c r="V68" s="75">
        <f>(('Node actual demand d=1.0'!S68*(365/2)))*9.8*($C68+$D68-$B68)/3600</f>
        <v>0.25186203486111114</v>
      </c>
      <c r="W68" s="75">
        <f>(('Node actual demand d=1.0'!T68*(365/2)))*9.8*($C68+$D68-$B68)/3600</f>
        <v>0.25186203486111114</v>
      </c>
      <c r="X68" s="75">
        <f>(('Node actual demand d=1.0'!U68*(365/2)))*9.8*($C68+$D68-$B68)/3600</f>
        <v>0.25186203486111114</v>
      </c>
      <c r="Y68" s="75">
        <f>(('Node actual demand d=1.0'!V68*(365/2)))*9.8*($C68+$D68-$B68)/3600</f>
        <v>0.25186203486111114</v>
      </c>
      <c r="Z68" s="75">
        <f>(('Node actual demand d=1.0'!W68*(365/2)))*9.8*($C68+$D68-$B68)/3600</f>
        <v>0.25186203486111114</v>
      </c>
      <c r="AA68" s="75">
        <f>(('Node actual demand d=1.0'!X68*(365/2)))*9.8*($C68+$D68-$B68)/3600</f>
        <v>0.25186203486111114</v>
      </c>
      <c r="AB68" s="75">
        <f>(('Node actual demand d=1.0'!Y68*(365/2)))*9.8*($C68+$D68-$B68)/3600</f>
        <v>0.25186203486111114</v>
      </c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</row>
    <row r="69" spans="1:100">
      <c r="A69" t="s">
        <v>178</v>
      </c>
      <c r="B69" s="21">
        <f>Fornecida!$C$1</f>
        <v>3.38</v>
      </c>
      <c r="C69" s="79">
        <v>34.134300000000003</v>
      </c>
      <c r="D69">
        <v>20</v>
      </c>
      <c r="E69" s="75">
        <f>(('Node actual demand d=1.0'!B69*(365/2)))*9.8*($C69+$D69-$B69)/3600</f>
        <v>0</v>
      </c>
      <c r="F69" s="75">
        <f>(('Node actual demand d=1.0'!C69*(365/2)))*9.8*($C69+$D69-$B69)/3600</f>
        <v>0</v>
      </c>
      <c r="G69" s="75">
        <f>(('Node actual demand d=1.0'!D69*(365/2)))*9.8*($C69+$D69-$B69)/3600</f>
        <v>0</v>
      </c>
      <c r="H69" s="75">
        <f>(('Node actual demand d=1.0'!E69*(365/2)))*9.8*($C69+$D69-$B69)/3600</f>
        <v>0</v>
      </c>
      <c r="I69" s="75">
        <f>(('Node actual demand d=1.0'!F69*(365/2)))*9.8*($C69+$D69-$B69)/3600</f>
        <v>0</v>
      </c>
      <c r="J69" s="75">
        <f>(('Node actual demand d=1.0'!G69*(365/2)))*9.8*($C69+$D69-$B69)/3600</f>
        <v>0</v>
      </c>
      <c r="K69" s="75">
        <f>(('Node actual demand d=1.0'!H69*(365/2)))*9.8*($C69+$D69-$B69)/3600</f>
        <v>0</v>
      </c>
      <c r="L69" s="75">
        <f>(('Node actual demand d=1.0'!I69*(365/2)))*9.8*($C69+$D69-$B69)/3600</f>
        <v>0</v>
      </c>
      <c r="M69" s="75">
        <f>(('Node actual demand d=1.0'!J69*(365/2)))*9.8*($C69+$D69-$B69)/3600</f>
        <v>0</v>
      </c>
      <c r="N69" s="75">
        <f>(('Node actual demand d=1.0'!K69*(365/2)))*9.8*($C69+$D69-$B69)/3600</f>
        <v>0</v>
      </c>
      <c r="O69" s="75">
        <f>(('Node actual demand d=1.0'!L69*(365/2)))*9.8*($C69+$D69-$B69)/3600</f>
        <v>0</v>
      </c>
      <c r="P69" s="75">
        <f>(('Node actual demand d=1.0'!M69*(365/2)))*9.8*($C69+$D69-$B69)/3600</f>
        <v>0</v>
      </c>
      <c r="Q69" s="75">
        <f>(('Node actual demand d=1.0'!N69*(365/2)))*9.8*($C69+$D69-$B69)/3600</f>
        <v>0</v>
      </c>
      <c r="R69" s="75">
        <f>(('Node actual demand d=1.0'!O69*(365/2)))*9.8*($C69+$D69-$B69)/3600</f>
        <v>0</v>
      </c>
      <c r="S69" s="75">
        <f>(('Node actual demand d=1.0'!P69*(365/2)))*9.8*($C69+$D69-$B69)/3600</f>
        <v>0</v>
      </c>
      <c r="T69" s="75">
        <f>(('Node actual demand d=1.0'!Q69*(365/2)))*9.8*($C69+$D69-$B69)/3600</f>
        <v>0</v>
      </c>
      <c r="U69" s="75">
        <f>(('Node actual demand d=1.0'!R69*(365/2)))*9.8*($C69+$D69-$B69)/3600</f>
        <v>0</v>
      </c>
      <c r="V69" s="75">
        <f>(('Node actual demand d=1.0'!S69*(365/2)))*9.8*($C69+$D69-$B69)/3600</f>
        <v>0</v>
      </c>
      <c r="W69" s="75">
        <f>(('Node actual demand d=1.0'!T69*(365/2)))*9.8*($C69+$D69-$B69)/3600</f>
        <v>0</v>
      </c>
      <c r="X69" s="75">
        <f>(('Node actual demand d=1.0'!U69*(365/2)))*9.8*($C69+$D69-$B69)/3600</f>
        <v>0</v>
      </c>
      <c r="Y69" s="75">
        <f>(('Node actual demand d=1.0'!V69*(365/2)))*9.8*($C69+$D69-$B69)/3600</f>
        <v>0</v>
      </c>
      <c r="Z69" s="75">
        <f>(('Node actual demand d=1.0'!W69*(365/2)))*9.8*($C69+$D69-$B69)/3600</f>
        <v>0</v>
      </c>
      <c r="AA69" s="75">
        <f>(('Node actual demand d=1.0'!X69*(365/2)))*9.8*($C69+$D69-$B69)/3600</f>
        <v>0</v>
      </c>
      <c r="AB69" s="75">
        <f>(('Node actual demand d=1.0'!Y69*(365/2)))*9.8*($C69+$D69-$B69)/3600</f>
        <v>0</v>
      </c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</row>
    <row r="70" spans="1:100">
      <c r="A70" t="s">
        <v>179</v>
      </c>
      <c r="B70" s="21">
        <f>Fornecida!$C$1</f>
        <v>3.38</v>
      </c>
      <c r="C70" s="79">
        <v>31.878399999999999</v>
      </c>
      <c r="D70">
        <v>20</v>
      </c>
      <c r="E70" s="75">
        <f>(('Node actual demand d=1.0'!B70*(365/2)))*9.8*($C70+$D70-$B70)/3600</f>
        <v>2.650370201111111</v>
      </c>
      <c r="F70" s="75">
        <f>(('Node actual demand d=1.0'!C70*(365/2)))*9.8*($C70+$D70-$B70)/3600</f>
        <v>1.4456564733333332</v>
      </c>
      <c r="G70" s="75">
        <f>(('Node actual demand d=1.0'!D70*(365/2)))*9.8*($C70+$D70-$B70)/3600</f>
        <v>1.4456564733333332</v>
      </c>
      <c r="H70" s="75">
        <f>(('Node actual demand d=1.0'!E70*(365/2)))*9.8*($C70+$D70-$B70)/3600</f>
        <v>1.6865992188888888</v>
      </c>
      <c r="I70" s="75">
        <f>(('Node actual demand d=1.0'!F70*(365/2)))*9.8*($C70+$D70-$B70)/3600</f>
        <v>1.204713727777778</v>
      </c>
      <c r="J70" s="75">
        <f>(('Node actual demand d=1.0'!G70*(365/2)))*9.8*($C70+$D70-$B70)/3600</f>
        <v>1.4456564733333332</v>
      </c>
      <c r="K70" s="75">
        <f>(('Node actual demand d=1.0'!H70*(365/2)))*9.8*($C70+$D70-$B70)/3600</f>
        <v>1.6865992188888888</v>
      </c>
      <c r="L70" s="75">
        <f>(('Node actual demand d=1.0'!I70*(365/2)))*9.8*($C70+$D70-$B70)/3600</f>
        <v>2.16848471</v>
      </c>
      <c r="M70" s="75">
        <f>(('Node actual demand d=1.0'!J70*(365/2)))*9.8*($C70+$D70-$B70)/3600</f>
        <v>3.3731984377777775</v>
      </c>
      <c r="N70" s="75">
        <f>(('Node actual demand d=1.0'!K70*(365/2)))*9.8*($C70+$D70-$B70)/3600</f>
        <v>4.0960266744444445</v>
      </c>
      <c r="O70" s="75">
        <f>(('Node actual demand d=1.0'!L70*(365/2)))*9.8*($C70+$D70-$B70)/3600</f>
        <v>2.650370201111111</v>
      </c>
      <c r="P70" s="75">
        <f>(('Node actual demand d=1.0'!M70*(365/2)))*9.8*($C70+$D70-$B70)/3600</f>
        <v>1.9275419644444447</v>
      </c>
      <c r="Q70" s="75">
        <f>(('Node actual demand d=1.0'!N70*(365/2)))*9.8*($C70+$D70-$B70)/3600</f>
        <v>1.4456564733333332</v>
      </c>
      <c r="R70" s="75">
        <f>(('Node actual demand d=1.0'!O70*(365/2)))*9.8*($C70+$D70-$B70)/3600</f>
        <v>7.9511106033333334</v>
      </c>
      <c r="S70" s="75">
        <f>(('Node actual demand d=1.0'!P70*(365/2)))*9.8*($C70+$D70-$B70)/3600</f>
        <v>2.16848471</v>
      </c>
      <c r="T70" s="75">
        <f>(('Node actual demand d=1.0'!Q70*(365/2)))*9.8*($C70+$D70-$B70)/3600</f>
        <v>1.9275419644444447</v>
      </c>
      <c r="U70" s="75">
        <f>(('Node actual demand d=1.0'!R70*(365/2)))*9.8*($C70+$D70-$B70)/3600</f>
        <v>1.6865992188888888</v>
      </c>
      <c r="V70" s="75">
        <f>(('Node actual demand d=1.0'!S70*(365/2)))*9.8*($C70+$D70-$B70)/3600</f>
        <v>2.16848471</v>
      </c>
      <c r="W70" s="75">
        <f>(('Node actual demand d=1.0'!T70*(365/2)))*9.8*($C70+$D70-$B70)/3600</f>
        <v>1.6865992188888888</v>
      </c>
      <c r="X70" s="75">
        <f>(('Node actual demand d=1.0'!U70*(365/2)))*9.8*($C70+$D70-$B70)/3600</f>
        <v>0.72282823666666662</v>
      </c>
      <c r="Y70" s="75">
        <f>(('Node actual demand d=1.0'!V70*(365/2)))*9.8*($C70+$D70-$B70)/3600</f>
        <v>0.72282823666666662</v>
      </c>
      <c r="Z70" s="75">
        <f>(('Node actual demand d=1.0'!W70*(365/2)))*9.8*($C70+$D70-$B70)/3600</f>
        <v>0.72282823666666662</v>
      </c>
      <c r="AA70" s="75">
        <f>(('Node actual demand d=1.0'!X70*(365/2)))*9.8*($C70+$D70-$B70)/3600</f>
        <v>0.48188549111111117</v>
      </c>
      <c r="AB70" s="75">
        <f>(('Node actual demand d=1.0'!Y70*(365/2)))*9.8*($C70+$D70-$B70)/3600</f>
        <v>6.746396875555555</v>
      </c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</row>
    <row r="71" spans="1:100">
      <c r="A71" t="s">
        <v>180</v>
      </c>
      <c r="B71" s="21">
        <f>Fornecida!$C$1</f>
        <v>3.38</v>
      </c>
      <c r="C71" s="79">
        <v>38</v>
      </c>
      <c r="D71">
        <v>20</v>
      </c>
      <c r="E71" s="75">
        <f>(('Node actual demand d=1.0'!B71*(365/2)))*9.8*($C71+$D71-$B71)/3600</f>
        <v>0</v>
      </c>
      <c r="F71" s="75">
        <f>(('Node actual demand d=1.0'!C71*(365/2)))*9.8*($C71+$D71-$B71)/3600</f>
        <v>0</v>
      </c>
      <c r="G71" s="75">
        <f>(('Node actual demand d=1.0'!D71*(365/2)))*9.8*($C71+$D71-$B71)/3600</f>
        <v>0</v>
      </c>
      <c r="H71" s="75">
        <f>(('Node actual demand d=1.0'!E71*(365/2)))*9.8*($C71+$D71-$B71)/3600</f>
        <v>0</v>
      </c>
      <c r="I71" s="75">
        <f>(('Node actual demand d=1.0'!F71*(365/2)))*9.8*($C71+$D71-$B71)/3600</f>
        <v>0</v>
      </c>
      <c r="J71" s="75">
        <f>(('Node actual demand d=1.0'!G71*(365/2)))*9.8*($C71+$D71-$B71)/3600</f>
        <v>0</v>
      </c>
      <c r="K71" s="75">
        <f>(('Node actual demand d=1.0'!H71*(365/2)))*9.8*($C71+$D71-$B71)/3600</f>
        <v>0.54271038888888889</v>
      </c>
      <c r="L71" s="75">
        <f>(('Node actual demand d=1.0'!I71*(365/2)))*9.8*($C71+$D71-$B71)/3600</f>
        <v>2.1708415555555556</v>
      </c>
      <c r="M71" s="75">
        <f>(('Node actual demand d=1.0'!J71*(365/2)))*9.8*($C71+$D71-$B71)/3600</f>
        <v>14.653180500000003</v>
      </c>
      <c r="N71" s="75">
        <f>(('Node actual demand d=1.0'!K71*(365/2)))*9.8*($C71+$D71-$B71)/3600</f>
        <v>6.783879861111112</v>
      </c>
      <c r="O71" s="75">
        <f>(('Node actual demand d=1.0'!L71*(365/2)))*9.8*($C71+$D71-$B71)/3600</f>
        <v>14.924535694444447</v>
      </c>
      <c r="P71" s="75">
        <f>(('Node actual demand d=1.0'!M71*(365/2)))*9.8*($C71+$D71-$B71)/3600</f>
        <v>8.6833662222222223</v>
      </c>
      <c r="Q71" s="75">
        <f>(('Node actual demand d=1.0'!N71*(365/2)))*9.8*($C71+$D71-$B71)/3600</f>
        <v>15.467246083333331</v>
      </c>
      <c r="R71" s="75">
        <f>(('Node actual demand d=1.0'!O71*(365/2)))*9.8*($C71+$D71-$B71)/3600</f>
        <v>22.793836333333331</v>
      </c>
      <c r="S71" s="75">
        <f>(('Node actual demand d=1.0'!P71*(365/2)))*9.8*($C71+$D71-$B71)/3600</f>
        <v>21.437060361111111</v>
      </c>
      <c r="T71" s="75">
        <f>(('Node actual demand d=1.0'!Q71*(365/2)))*9.8*($C71+$D71-$B71)/3600</f>
        <v>14.924535694444447</v>
      </c>
      <c r="U71" s="75">
        <f>(('Node actual demand d=1.0'!R71*(365/2)))*9.8*($C71+$D71-$B71)/3600</f>
        <v>18.452153222222222</v>
      </c>
      <c r="V71" s="75">
        <f>(('Node actual demand d=1.0'!S71*(365/2)))*9.8*($C71+$D71-$B71)/3600</f>
        <v>12.482338944444445</v>
      </c>
      <c r="W71" s="75">
        <f>(('Node actual demand d=1.0'!T71*(365/2)))*9.8*($C71+$D71-$B71)/3600</f>
        <v>14.381825305555559</v>
      </c>
      <c r="X71" s="75">
        <f>(('Node actual demand d=1.0'!U71*(365/2)))*9.8*($C71+$D71-$B71)/3600</f>
        <v>13.839114916666668</v>
      </c>
      <c r="Y71" s="75">
        <f>(('Node actual demand d=1.0'!V71*(365/2)))*9.8*($C71+$D71-$B71)/3600</f>
        <v>13.296404527777776</v>
      </c>
      <c r="Z71" s="75">
        <f>(('Node actual demand d=1.0'!W71*(365/2)))*9.8*($C71+$D71-$B71)/3600</f>
        <v>5.6984590833333328</v>
      </c>
      <c r="AA71" s="75">
        <f>(('Node actual demand d=1.0'!X71*(365/2)))*9.8*($C71+$D71-$B71)/3600</f>
        <v>0.27135519444444445</v>
      </c>
      <c r="AB71" s="75">
        <f>(('Node actual demand d=1.0'!Y71*(365/2)))*9.8*($C71+$D71-$B71)/3600</f>
        <v>0.27135519444444445</v>
      </c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</row>
    <row r="72" spans="1:100">
      <c r="A72" t="s">
        <v>181</v>
      </c>
      <c r="B72" s="21">
        <f>Fornecida!$C$1</f>
        <v>3.38</v>
      </c>
      <c r="C72" s="79">
        <v>37.270299999999999</v>
      </c>
      <c r="D72">
        <v>20</v>
      </c>
      <c r="E72" s="75">
        <f>(('Node actual demand d=1.0'!B72*(365/2)))*9.8*($C72+$D72-$B72)/3600</f>
        <v>0</v>
      </c>
      <c r="F72" s="75">
        <f>(('Node actual demand d=1.0'!C72*(365/2)))*9.8*($C72+$D72-$B72)/3600</f>
        <v>0</v>
      </c>
      <c r="G72" s="75">
        <f>(('Node actual demand d=1.0'!D72*(365/2)))*9.8*($C72+$D72-$B72)/3600</f>
        <v>0</v>
      </c>
      <c r="H72" s="75">
        <f>(('Node actual demand d=1.0'!E72*(365/2)))*9.8*($C72+$D72-$B72)/3600</f>
        <v>0</v>
      </c>
      <c r="I72" s="75">
        <f>(('Node actual demand d=1.0'!F72*(365/2)))*9.8*($C72+$D72-$B72)/3600</f>
        <v>0</v>
      </c>
      <c r="J72" s="75">
        <f>(('Node actual demand d=1.0'!G72*(365/2)))*9.8*($C72+$D72-$B72)/3600</f>
        <v>0</v>
      </c>
      <c r="K72" s="75">
        <f>(('Node actual demand d=1.0'!H72*(365/2)))*9.8*($C72+$D72-$B72)/3600</f>
        <v>0</v>
      </c>
      <c r="L72" s="75">
        <f>(('Node actual demand d=1.0'!I72*(365/2)))*9.8*($C72+$D72-$B72)/3600</f>
        <v>0</v>
      </c>
      <c r="M72" s="75">
        <f>(('Node actual demand d=1.0'!J72*(365/2)))*9.8*($C72+$D72-$B72)/3600</f>
        <v>0</v>
      </c>
      <c r="N72" s="75">
        <f>(('Node actual demand d=1.0'!K72*(365/2)))*9.8*($C72+$D72-$B72)/3600</f>
        <v>0</v>
      </c>
      <c r="O72" s="75">
        <f>(('Node actual demand d=1.0'!L72*(365/2)))*9.8*($C72+$D72-$B72)/3600</f>
        <v>0</v>
      </c>
      <c r="P72" s="75">
        <f>(('Node actual demand d=1.0'!M72*(365/2)))*9.8*($C72+$D72-$B72)/3600</f>
        <v>0</v>
      </c>
      <c r="Q72" s="75">
        <f>(('Node actual demand d=1.0'!N72*(365/2)))*9.8*($C72+$D72-$B72)/3600</f>
        <v>0</v>
      </c>
      <c r="R72" s="75">
        <f>(('Node actual demand d=1.0'!O72*(365/2)))*9.8*($C72+$D72-$B72)/3600</f>
        <v>0</v>
      </c>
      <c r="S72" s="75">
        <f>(('Node actual demand d=1.0'!P72*(365/2)))*9.8*($C72+$D72-$B72)/3600</f>
        <v>0</v>
      </c>
      <c r="T72" s="75">
        <f>(('Node actual demand d=1.0'!Q72*(365/2)))*9.8*($C72+$D72-$B72)/3600</f>
        <v>0</v>
      </c>
      <c r="U72" s="75">
        <f>(('Node actual demand d=1.0'!R72*(365/2)))*9.8*($C72+$D72-$B72)/3600</f>
        <v>0</v>
      </c>
      <c r="V72" s="75">
        <f>(('Node actual demand d=1.0'!S72*(365/2)))*9.8*($C72+$D72-$B72)/3600</f>
        <v>0</v>
      </c>
      <c r="W72" s="75">
        <f>(('Node actual demand d=1.0'!T72*(365/2)))*9.8*($C72+$D72-$B72)/3600</f>
        <v>0</v>
      </c>
      <c r="X72" s="75">
        <f>(('Node actual demand d=1.0'!U72*(365/2)))*9.8*($C72+$D72-$B72)/3600</f>
        <v>0</v>
      </c>
      <c r="Y72" s="75">
        <f>(('Node actual demand d=1.0'!V72*(365/2)))*9.8*($C72+$D72-$B72)/3600</f>
        <v>0</v>
      </c>
      <c r="Z72" s="75">
        <f>(('Node actual demand d=1.0'!W72*(365/2)))*9.8*($C72+$D72-$B72)/3600</f>
        <v>0</v>
      </c>
      <c r="AA72" s="75">
        <f>(('Node actual demand d=1.0'!X72*(365/2)))*9.8*($C72+$D72-$B72)/3600</f>
        <v>0</v>
      </c>
      <c r="AB72" s="75">
        <f>(('Node actual demand d=1.0'!Y72*(365/2)))*9.8*($C72+$D72-$B72)/3600</f>
        <v>0</v>
      </c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</row>
    <row r="73" spans="1:100">
      <c r="A73" t="s">
        <v>182</v>
      </c>
      <c r="B73" s="21">
        <f>Fornecida!$C$1</f>
        <v>3.38</v>
      </c>
      <c r="C73" s="79">
        <v>36.736600000000003</v>
      </c>
      <c r="D73">
        <v>20</v>
      </c>
      <c r="E73" s="75">
        <f>(('Node actual demand d=1.0'!B73*(365/2)))*9.8*($C73+$D73-$B73)/3600</f>
        <v>0</v>
      </c>
      <c r="F73" s="75">
        <f>(('Node actual demand d=1.0'!C73*(365/2)))*9.8*($C73+$D73-$B73)/3600</f>
        <v>0</v>
      </c>
      <c r="G73" s="75">
        <f>(('Node actual demand d=1.0'!D73*(365/2)))*9.8*($C73+$D73-$B73)/3600</f>
        <v>0</v>
      </c>
      <c r="H73" s="75">
        <f>(('Node actual demand d=1.0'!E73*(365/2)))*9.8*($C73+$D73-$B73)/3600</f>
        <v>0</v>
      </c>
      <c r="I73" s="75">
        <f>(('Node actual demand d=1.0'!F73*(365/2)))*9.8*($C73+$D73-$B73)/3600</f>
        <v>0</v>
      </c>
      <c r="J73" s="75">
        <f>(('Node actual demand d=1.0'!G73*(365/2)))*9.8*($C73+$D73-$B73)/3600</f>
        <v>0</v>
      </c>
      <c r="K73" s="75">
        <f>(('Node actual demand d=1.0'!H73*(365/2)))*9.8*($C73+$D73-$B73)/3600</f>
        <v>0.79523565916666672</v>
      </c>
      <c r="L73" s="75">
        <f>(('Node actual demand d=1.0'!I73*(365/2)))*9.8*($C73+$D73-$B73)/3600</f>
        <v>2.9158640836111114</v>
      </c>
      <c r="M73" s="75">
        <f>(('Node actual demand d=1.0'!J73*(365/2)))*9.8*($C73+$D73-$B73)/3600</f>
        <v>2.1206284244444444</v>
      </c>
      <c r="N73" s="75">
        <f>(('Node actual demand d=1.0'!K73*(365/2)))*9.8*($C73+$D73-$B73)/3600</f>
        <v>2.3857069775000004</v>
      </c>
      <c r="O73" s="75">
        <f>(('Node actual demand d=1.0'!L73*(365/2)))*9.8*($C73+$D73-$B73)/3600</f>
        <v>3.4460211897222224</v>
      </c>
      <c r="P73" s="75">
        <f>(('Node actual demand d=1.0'!M73*(365/2)))*9.8*($C73+$D73-$B73)/3600</f>
        <v>1.8555498713888889</v>
      </c>
      <c r="Q73" s="75">
        <f>(('Node actual demand d=1.0'!N73*(365/2)))*9.8*($C73+$D73-$B73)/3600</f>
        <v>1.3253927652777779</v>
      </c>
      <c r="R73" s="75">
        <f>(('Node actual demand d=1.0'!O73*(365/2)))*9.8*($C73+$D73-$B73)/3600</f>
        <v>6.0968067202777778</v>
      </c>
      <c r="S73" s="75">
        <f>(('Node actual demand d=1.0'!P73*(365/2)))*9.8*($C73+$D73-$B73)/3600</f>
        <v>4.5063354019444448</v>
      </c>
      <c r="T73" s="75">
        <f>(('Node actual demand d=1.0'!Q73*(365/2)))*9.8*($C73+$D73-$B73)/3600</f>
        <v>4.5063354019444448</v>
      </c>
      <c r="U73" s="75">
        <f>(('Node actual demand d=1.0'!R73*(365/2)))*9.8*($C73+$D73-$B73)/3600</f>
        <v>3.4460211897222224</v>
      </c>
      <c r="V73" s="75">
        <f>(('Node actual demand d=1.0'!S73*(365/2)))*9.8*($C73+$D73-$B73)/3600</f>
        <v>0</v>
      </c>
      <c r="W73" s="75">
        <f>(('Node actual demand d=1.0'!T73*(365/2)))*9.8*($C73+$D73-$B73)/3600</f>
        <v>0</v>
      </c>
      <c r="X73" s="75">
        <f>(('Node actual demand d=1.0'!U73*(365/2)))*9.8*($C73+$D73-$B73)/3600</f>
        <v>0</v>
      </c>
      <c r="Y73" s="75">
        <f>(('Node actual demand d=1.0'!V73*(365/2)))*9.8*($C73+$D73-$B73)/3600</f>
        <v>0</v>
      </c>
      <c r="Z73" s="75">
        <f>(('Node actual demand d=1.0'!W73*(365/2)))*9.8*($C73+$D73-$B73)/3600</f>
        <v>0</v>
      </c>
      <c r="AA73" s="75">
        <f>(('Node actual demand d=1.0'!X73*(365/2)))*9.8*($C73+$D73-$B73)/3600</f>
        <v>0</v>
      </c>
      <c r="AB73" s="75">
        <f>(('Node actual demand d=1.0'!Y73*(365/2)))*9.8*($C73+$D73-$B73)/3600</f>
        <v>0</v>
      </c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</row>
    <row r="74" spans="1:100">
      <c r="A74" t="s">
        <v>183</v>
      </c>
      <c r="B74" s="21">
        <f>Fornecida!$C$1</f>
        <v>3.38</v>
      </c>
      <c r="C74" s="79">
        <v>36.824800000000003</v>
      </c>
      <c r="D74">
        <v>20</v>
      </c>
      <c r="E74" s="75">
        <f>(('Node actual demand d=1.0'!B74*(365/2)))*9.8*($C74+$D74-$B74)/3600</f>
        <v>0</v>
      </c>
      <c r="F74" s="75">
        <f>(('Node actual demand d=1.0'!C74*(365/2)))*9.8*($C74+$D74-$B74)/3600</f>
        <v>0</v>
      </c>
      <c r="G74" s="75">
        <f>(('Node actual demand d=1.0'!D74*(365/2)))*9.8*($C74+$D74-$B74)/3600</f>
        <v>0</v>
      </c>
      <c r="H74" s="75">
        <f>(('Node actual demand d=1.0'!E74*(365/2)))*9.8*($C74+$D74-$B74)/3600</f>
        <v>0</v>
      </c>
      <c r="I74" s="75">
        <f>(('Node actual demand d=1.0'!F74*(365/2)))*9.8*($C74+$D74-$B74)/3600</f>
        <v>0</v>
      </c>
      <c r="J74" s="75">
        <f>(('Node actual demand d=1.0'!G74*(365/2)))*9.8*($C74+$D74-$B74)/3600</f>
        <v>0</v>
      </c>
      <c r="K74" s="75">
        <f>(('Node actual demand d=1.0'!H74*(365/2)))*9.8*($C74+$D74-$B74)/3600</f>
        <v>0</v>
      </c>
      <c r="L74" s="75">
        <f>(('Node actual demand d=1.0'!I74*(365/2)))*9.8*($C74+$D74-$B74)/3600</f>
        <v>0</v>
      </c>
      <c r="M74" s="75">
        <f>(('Node actual demand d=1.0'!J74*(365/2)))*9.8*($C74+$D74-$B74)/3600</f>
        <v>0</v>
      </c>
      <c r="N74" s="75">
        <f>(('Node actual demand d=1.0'!K74*(365/2)))*9.8*($C74+$D74-$B74)/3600</f>
        <v>0</v>
      </c>
      <c r="O74" s="75">
        <f>(('Node actual demand d=1.0'!L74*(365/2)))*9.8*($C74+$D74-$B74)/3600</f>
        <v>0</v>
      </c>
      <c r="P74" s="75">
        <f>(('Node actual demand d=1.0'!M74*(365/2)))*9.8*($C74+$D74-$B74)/3600</f>
        <v>0</v>
      </c>
      <c r="Q74" s="75">
        <f>(('Node actual demand d=1.0'!N74*(365/2)))*9.8*($C74+$D74-$B74)/3600</f>
        <v>0</v>
      </c>
      <c r="R74" s="75">
        <f>(('Node actual demand d=1.0'!O74*(365/2)))*9.8*($C74+$D74-$B74)/3600</f>
        <v>0</v>
      </c>
      <c r="S74" s="75">
        <f>(('Node actual demand d=1.0'!P74*(365/2)))*9.8*($C74+$D74-$B74)/3600</f>
        <v>0</v>
      </c>
      <c r="T74" s="75">
        <f>(('Node actual demand d=1.0'!Q74*(365/2)))*9.8*($C74+$D74-$B74)/3600</f>
        <v>0</v>
      </c>
      <c r="U74" s="75">
        <f>(('Node actual demand d=1.0'!R74*(365/2)))*9.8*($C74+$D74-$B74)/3600</f>
        <v>0</v>
      </c>
      <c r="V74" s="75">
        <f>(('Node actual demand d=1.0'!S74*(365/2)))*9.8*($C74+$D74-$B74)/3600</f>
        <v>0</v>
      </c>
      <c r="W74" s="75">
        <f>(('Node actual demand d=1.0'!T74*(365/2)))*9.8*($C74+$D74-$B74)/3600</f>
        <v>0</v>
      </c>
      <c r="X74" s="75">
        <f>(('Node actual demand d=1.0'!U74*(365/2)))*9.8*($C74+$D74-$B74)/3600</f>
        <v>0</v>
      </c>
      <c r="Y74" s="75">
        <f>(('Node actual demand d=1.0'!V74*(365/2)))*9.8*($C74+$D74-$B74)/3600</f>
        <v>0</v>
      </c>
      <c r="Z74" s="75">
        <f>(('Node actual demand d=1.0'!W74*(365/2)))*9.8*($C74+$D74-$B74)/3600</f>
        <v>0</v>
      </c>
      <c r="AA74" s="75">
        <f>(('Node actual demand d=1.0'!X74*(365/2)))*9.8*($C74+$D74-$B74)/3600</f>
        <v>0</v>
      </c>
      <c r="AB74" s="75">
        <f>(('Node actual demand d=1.0'!Y74*(365/2)))*9.8*($C74+$D74-$B74)/3600</f>
        <v>0</v>
      </c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</row>
    <row r="75" spans="1:100">
      <c r="A75" t="s">
        <v>184</v>
      </c>
      <c r="B75" s="21">
        <f>Fornecida!$C$1</f>
        <v>3.38</v>
      </c>
      <c r="C75" s="79">
        <v>36.897500000000001</v>
      </c>
      <c r="D75">
        <v>20</v>
      </c>
      <c r="E75" s="75">
        <f>(('Node actual demand d=1.0'!B75*(365/2)))*9.8*($C75+$D75-$B75)/3600</f>
        <v>0</v>
      </c>
      <c r="F75" s="75">
        <f>(('Node actual demand d=1.0'!C75*(365/2)))*9.8*($C75+$D75-$B75)/3600</f>
        <v>0</v>
      </c>
      <c r="G75" s="75">
        <f>(('Node actual demand d=1.0'!D75*(365/2)))*9.8*($C75+$D75-$B75)/3600</f>
        <v>0</v>
      </c>
      <c r="H75" s="75">
        <f>(('Node actual demand d=1.0'!E75*(365/2)))*9.8*($C75+$D75-$B75)/3600</f>
        <v>0</v>
      </c>
      <c r="I75" s="75">
        <f>(('Node actual demand d=1.0'!F75*(365/2)))*9.8*($C75+$D75-$B75)/3600</f>
        <v>0</v>
      </c>
      <c r="J75" s="75">
        <f>(('Node actual demand d=1.0'!G75*(365/2)))*9.8*($C75+$D75-$B75)/3600</f>
        <v>0</v>
      </c>
      <c r="K75" s="75">
        <f>(('Node actual demand d=1.0'!H75*(365/2)))*9.8*($C75+$D75-$B75)/3600</f>
        <v>0</v>
      </c>
      <c r="L75" s="75">
        <f>(('Node actual demand d=1.0'!I75*(365/2)))*9.8*($C75+$D75-$B75)/3600</f>
        <v>0</v>
      </c>
      <c r="M75" s="75">
        <f>(('Node actual demand d=1.0'!J75*(365/2)))*9.8*($C75+$D75-$B75)/3600</f>
        <v>0</v>
      </c>
      <c r="N75" s="75">
        <f>(('Node actual demand d=1.0'!K75*(365/2)))*9.8*($C75+$D75-$B75)/3600</f>
        <v>0</v>
      </c>
      <c r="O75" s="75">
        <f>(('Node actual demand d=1.0'!L75*(365/2)))*9.8*($C75+$D75-$B75)/3600</f>
        <v>0</v>
      </c>
      <c r="P75" s="75">
        <f>(('Node actual demand d=1.0'!M75*(365/2)))*9.8*($C75+$D75-$B75)/3600</f>
        <v>0</v>
      </c>
      <c r="Q75" s="75">
        <f>(('Node actual demand d=1.0'!N75*(365/2)))*9.8*($C75+$D75-$B75)/3600</f>
        <v>0</v>
      </c>
      <c r="R75" s="75">
        <f>(('Node actual demand d=1.0'!O75*(365/2)))*9.8*($C75+$D75-$B75)/3600</f>
        <v>0</v>
      </c>
      <c r="S75" s="75">
        <f>(('Node actual demand d=1.0'!P75*(365/2)))*9.8*($C75+$D75-$B75)/3600</f>
        <v>0</v>
      </c>
      <c r="T75" s="75">
        <f>(('Node actual demand d=1.0'!Q75*(365/2)))*9.8*($C75+$D75-$B75)/3600</f>
        <v>0</v>
      </c>
      <c r="U75" s="75">
        <f>(('Node actual demand d=1.0'!R75*(365/2)))*9.8*($C75+$D75-$B75)/3600</f>
        <v>0</v>
      </c>
      <c r="V75" s="75">
        <f>(('Node actual demand d=1.0'!S75*(365/2)))*9.8*($C75+$D75-$B75)/3600</f>
        <v>0</v>
      </c>
      <c r="W75" s="75">
        <f>(('Node actual demand d=1.0'!T75*(365/2)))*9.8*($C75+$D75-$B75)/3600</f>
        <v>0</v>
      </c>
      <c r="X75" s="75">
        <f>(('Node actual demand d=1.0'!U75*(365/2)))*9.8*($C75+$D75-$B75)/3600</f>
        <v>0</v>
      </c>
      <c r="Y75" s="75">
        <f>(('Node actual demand d=1.0'!V75*(365/2)))*9.8*($C75+$D75-$B75)/3600</f>
        <v>0</v>
      </c>
      <c r="Z75" s="75">
        <f>(('Node actual demand d=1.0'!W75*(365/2)))*9.8*($C75+$D75-$B75)/3600</f>
        <v>0</v>
      </c>
      <c r="AA75" s="75">
        <f>(('Node actual demand d=1.0'!X75*(365/2)))*9.8*($C75+$D75-$B75)/3600</f>
        <v>0</v>
      </c>
      <c r="AB75" s="75">
        <f>(('Node actual demand d=1.0'!Y75*(365/2)))*9.8*($C75+$D75-$B75)/3600</f>
        <v>0</v>
      </c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</row>
    <row r="76" spans="1:100">
      <c r="A76" t="s">
        <v>185</v>
      </c>
      <c r="B76" s="21">
        <f>Fornecida!$C$1</f>
        <v>3.38</v>
      </c>
      <c r="C76" s="79">
        <v>37.0032</v>
      </c>
      <c r="D76">
        <v>20</v>
      </c>
      <c r="E76" s="75">
        <f>(('Node actual demand d=1.0'!B76*(365/2)))*9.8*($C76+$D76-$B76)/3600</f>
        <v>0</v>
      </c>
      <c r="F76" s="75">
        <f>(('Node actual demand d=1.0'!C76*(365/2)))*9.8*($C76+$D76-$B76)/3600</f>
        <v>0</v>
      </c>
      <c r="G76" s="75">
        <f>(('Node actual demand d=1.0'!D76*(365/2)))*9.8*($C76+$D76-$B76)/3600</f>
        <v>0</v>
      </c>
      <c r="H76" s="75">
        <f>(('Node actual demand d=1.0'!E76*(365/2)))*9.8*($C76+$D76-$B76)/3600</f>
        <v>0.26640303666666665</v>
      </c>
      <c r="I76" s="75">
        <f>(('Node actual demand d=1.0'!F76*(365/2)))*9.8*($C76+$D76-$B76)/3600</f>
        <v>0</v>
      </c>
      <c r="J76" s="75">
        <f>(('Node actual demand d=1.0'!G76*(365/2)))*9.8*($C76+$D76-$B76)/3600</f>
        <v>0</v>
      </c>
      <c r="K76" s="75">
        <f>(('Node actual demand d=1.0'!H76*(365/2)))*9.8*($C76+$D76-$B76)/3600</f>
        <v>0</v>
      </c>
      <c r="L76" s="75">
        <f>(('Node actual demand d=1.0'!I76*(365/2)))*9.8*($C76+$D76-$B76)/3600</f>
        <v>0</v>
      </c>
      <c r="M76" s="75">
        <f>(('Node actual demand d=1.0'!J76*(365/2)))*9.8*($C76+$D76-$B76)/3600</f>
        <v>0</v>
      </c>
      <c r="N76" s="75">
        <f>(('Node actual demand d=1.0'!K76*(365/2)))*9.8*($C76+$D76-$B76)/3600</f>
        <v>0.26640303666666665</v>
      </c>
      <c r="O76" s="75">
        <f>(('Node actual demand d=1.0'!L76*(365/2)))*9.8*($C76+$D76-$B76)/3600</f>
        <v>0</v>
      </c>
      <c r="P76" s="75">
        <f>(('Node actual demand d=1.0'!M76*(365/2)))*9.8*($C76+$D76-$B76)/3600</f>
        <v>0</v>
      </c>
      <c r="Q76" s="75">
        <f>(('Node actual demand d=1.0'!N76*(365/2)))*9.8*($C76+$D76-$B76)/3600</f>
        <v>0</v>
      </c>
      <c r="R76" s="75">
        <f>(('Node actual demand d=1.0'!O76*(365/2)))*9.8*($C76+$D76-$B76)/3600</f>
        <v>0</v>
      </c>
      <c r="S76" s="75">
        <f>(('Node actual demand d=1.0'!P76*(365/2)))*9.8*($C76+$D76-$B76)/3600</f>
        <v>0</v>
      </c>
      <c r="T76" s="75">
        <f>(('Node actual demand d=1.0'!Q76*(365/2)))*9.8*($C76+$D76-$B76)/3600</f>
        <v>0</v>
      </c>
      <c r="U76" s="75">
        <f>(('Node actual demand d=1.0'!R76*(365/2)))*9.8*($C76+$D76-$B76)/3600</f>
        <v>0</v>
      </c>
      <c r="V76" s="75">
        <f>(('Node actual demand d=1.0'!S76*(365/2)))*9.8*($C76+$D76-$B76)/3600</f>
        <v>0</v>
      </c>
      <c r="W76" s="75">
        <f>(('Node actual demand d=1.0'!T76*(365/2)))*9.8*($C76+$D76-$B76)/3600</f>
        <v>0</v>
      </c>
      <c r="X76" s="75">
        <f>(('Node actual demand d=1.0'!U76*(365/2)))*9.8*($C76+$D76-$B76)/3600</f>
        <v>0</v>
      </c>
      <c r="Y76" s="75">
        <f>(('Node actual demand d=1.0'!V76*(365/2)))*9.8*($C76+$D76-$B76)/3600</f>
        <v>0</v>
      </c>
      <c r="Z76" s="75">
        <f>(('Node actual demand d=1.0'!W76*(365/2)))*9.8*($C76+$D76-$B76)/3600</f>
        <v>0</v>
      </c>
      <c r="AA76" s="75">
        <f>(('Node actual demand d=1.0'!X76*(365/2)))*9.8*($C76+$D76-$B76)/3600</f>
        <v>0</v>
      </c>
      <c r="AB76" s="75">
        <f>(('Node actual demand d=1.0'!Y76*(365/2)))*9.8*($C76+$D76-$B76)/3600</f>
        <v>0</v>
      </c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</row>
    <row r="77" spans="1:100">
      <c r="A77" t="s">
        <v>186</v>
      </c>
      <c r="B77" s="21">
        <f>Fornecida!$C$1</f>
        <v>3.38</v>
      </c>
      <c r="C77" s="79">
        <v>37.944299999999998</v>
      </c>
      <c r="D77">
        <v>20</v>
      </c>
      <c r="E77" s="75">
        <f>(('Node actual demand d=1.0'!B77*(365/2)))*9.8*($C77+$D77-$B77)/3600</f>
        <v>0</v>
      </c>
      <c r="F77" s="75">
        <f>(('Node actual demand d=1.0'!C77*(365/2)))*9.8*($C77+$D77-$B77)/3600</f>
        <v>0.27107847374999999</v>
      </c>
      <c r="G77" s="75">
        <f>(('Node actual demand d=1.0'!D77*(365/2)))*9.8*($C77+$D77-$B77)/3600</f>
        <v>0.27107847374999999</v>
      </c>
      <c r="H77" s="75">
        <f>(('Node actual demand d=1.0'!E77*(365/2)))*9.8*($C77+$D77-$B77)/3600</f>
        <v>0.27107847374999999</v>
      </c>
      <c r="I77" s="75">
        <f>(('Node actual demand d=1.0'!F77*(365/2)))*9.8*($C77+$D77-$B77)/3600</f>
        <v>0</v>
      </c>
      <c r="J77" s="75">
        <f>(('Node actual demand d=1.0'!G77*(365/2)))*9.8*($C77+$D77-$B77)/3600</f>
        <v>0.27107847374999999</v>
      </c>
      <c r="K77" s="75">
        <f>(('Node actual demand d=1.0'!H77*(365/2)))*9.8*($C77+$D77-$B77)/3600</f>
        <v>0.81323542124999992</v>
      </c>
      <c r="L77" s="75">
        <f>(('Node actual demand d=1.0'!I77*(365/2)))*9.8*($C77+$D77-$B77)/3600</f>
        <v>0.81323542124999992</v>
      </c>
      <c r="M77" s="75">
        <f>(('Node actual demand d=1.0'!J77*(365/2)))*9.8*($C77+$D77-$B77)/3600</f>
        <v>1.3553923687500002</v>
      </c>
      <c r="N77" s="75">
        <f>(('Node actual demand d=1.0'!K77*(365/2)))*9.8*($C77+$D77-$B77)/3600</f>
        <v>1.3553923687500002</v>
      </c>
      <c r="O77" s="75">
        <f>(('Node actual demand d=1.0'!L77*(365/2)))*9.8*($C77+$D77-$B77)/3600</f>
        <v>1.084313895</v>
      </c>
      <c r="P77" s="75">
        <f>(('Node actual demand d=1.0'!M77*(365/2)))*9.8*($C77+$D77-$B77)/3600</f>
        <v>1.6264708424999998</v>
      </c>
      <c r="Q77" s="75">
        <f>(('Node actual demand d=1.0'!N77*(365/2)))*9.8*($C77+$D77-$B77)/3600</f>
        <v>0.54215694749999999</v>
      </c>
      <c r="R77" s="75">
        <f>(('Node actual demand d=1.0'!O77*(365/2)))*9.8*($C77+$D77-$B77)/3600</f>
        <v>0.54215694749999999</v>
      </c>
      <c r="S77" s="75">
        <f>(('Node actual demand d=1.0'!P77*(365/2)))*9.8*($C77+$D77-$B77)/3600</f>
        <v>0.54215694749999999</v>
      </c>
      <c r="T77" s="75">
        <f>(('Node actual demand d=1.0'!Q77*(365/2)))*9.8*($C77+$D77-$B77)/3600</f>
        <v>0.27107847374999999</v>
      </c>
      <c r="U77" s="75">
        <f>(('Node actual demand d=1.0'!R77*(365/2)))*9.8*($C77+$D77-$B77)/3600</f>
        <v>0.27107847374999999</v>
      </c>
      <c r="V77" s="75">
        <f>(('Node actual demand d=1.0'!S77*(365/2)))*9.8*($C77+$D77-$B77)/3600</f>
        <v>0.54215694749999999</v>
      </c>
      <c r="W77" s="75">
        <f>(('Node actual demand d=1.0'!T77*(365/2)))*9.8*($C77+$D77-$B77)/3600</f>
        <v>0.27107847374999999</v>
      </c>
      <c r="X77" s="75">
        <f>(('Node actual demand d=1.0'!U77*(365/2)))*9.8*($C77+$D77-$B77)/3600</f>
        <v>0.27107847374999999</v>
      </c>
      <c r="Y77" s="75">
        <f>(('Node actual demand d=1.0'!V77*(365/2)))*9.8*($C77+$D77-$B77)/3600</f>
        <v>0.27107847374999999</v>
      </c>
      <c r="Z77" s="75">
        <f>(('Node actual demand d=1.0'!W77*(365/2)))*9.8*($C77+$D77-$B77)/3600</f>
        <v>0.54215694749999999</v>
      </c>
      <c r="AA77" s="75">
        <f>(('Node actual demand d=1.0'!X77*(365/2)))*9.8*($C77+$D77-$B77)/3600</f>
        <v>0.27107847374999999</v>
      </c>
      <c r="AB77" s="75">
        <f>(('Node actual demand d=1.0'!Y77*(365/2)))*9.8*($C77+$D77-$B77)/3600</f>
        <v>0</v>
      </c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</row>
    <row r="78" spans="1:100">
      <c r="A78" t="s">
        <v>187</v>
      </c>
      <c r="B78" s="21">
        <f>Fornecida!$C$1</f>
        <v>3.38</v>
      </c>
      <c r="C78" s="79">
        <v>36.330199999999998</v>
      </c>
      <c r="D78">
        <v>20</v>
      </c>
      <c r="E78" s="75">
        <f>(('Node actual demand d=1.0'!B78*(365/2)))*9.8*($C78+$D78-$B78)/3600</f>
        <v>0</v>
      </c>
      <c r="F78" s="75">
        <f>(('Node actual demand d=1.0'!C78*(365/2)))*9.8*($C78+$D78-$B78)/3600</f>
        <v>0</v>
      </c>
      <c r="G78" s="75">
        <f>(('Node actual demand d=1.0'!D78*(365/2)))*9.8*($C78+$D78-$B78)/3600</f>
        <v>0</v>
      </c>
      <c r="H78" s="75">
        <f>(('Node actual demand d=1.0'!E78*(365/2)))*9.8*($C78+$D78-$B78)/3600</f>
        <v>0</v>
      </c>
      <c r="I78" s="75">
        <f>(('Node actual demand d=1.0'!F78*(365/2)))*9.8*($C78+$D78-$B78)/3600</f>
        <v>0</v>
      </c>
      <c r="J78" s="75">
        <f>(('Node actual demand d=1.0'!G78*(365/2)))*9.8*($C78+$D78-$B78)/3600</f>
        <v>0</v>
      </c>
      <c r="K78" s="75">
        <f>(('Node actual demand d=1.0'!H78*(365/2)))*9.8*($C78+$D78-$B78)/3600</f>
        <v>0</v>
      </c>
      <c r="L78" s="75">
        <f>(('Node actual demand d=1.0'!I78*(365/2)))*9.8*($C78+$D78-$B78)/3600</f>
        <v>0</v>
      </c>
      <c r="M78" s="75">
        <f>(('Node actual demand d=1.0'!J78*(365/2)))*9.8*($C78+$D78-$B78)/3600</f>
        <v>0</v>
      </c>
      <c r="N78" s="75">
        <f>(('Node actual demand d=1.0'!K78*(365/2)))*9.8*($C78+$D78-$B78)/3600</f>
        <v>0</v>
      </c>
      <c r="O78" s="75">
        <f>(('Node actual demand d=1.0'!L78*(365/2)))*9.8*($C78+$D78-$B78)/3600</f>
        <v>0</v>
      </c>
      <c r="P78" s="75">
        <f>(('Node actual demand d=1.0'!M78*(365/2)))*9.8*($C78+$D78-$B78)/3600</f>
        <v>0</v>
      </c>
      <c r="Q78" s="75">
        <f>(('Node actual demand d=1.0'!N78*(365/2)))*9.8*($C78+$D78-$B78)/3600</f>
        <v>0</v>
      </c>
      <c r="R78" s="75">
        <f>(('Node actual demand d=1.0'!O78*(365/2)))*9.8*($C78+$D78-$B78)/3600</f>
        <v>0</v>
      </c>
      <c r="S78" s="75">
        <f>(('Node actual demand d=1.0'!P78*(365/2)))*9.8*($C78+$D78-$B78)/3600</f>
        <v>0</v>
      </c>
      <c r="T78" s="75">
        <f>(('Node actual demand d=1.0'!Q78*(365/2)))*9.8*($C78+$D78-$B78)/3600</f>
        <v>0</v>
      </c>
      <c r="U78" s="75">
        <f>(('Node actual demand d=1.0'!R78*(365/2)))*9.8*($C78+$D78-$B78)/3600</f>
        <v>0</v>
      </c>
      <c r="V78" s="75">
        <f>(('Node actual demand d=1.0'!S78*(365/2)))*9.8*($C78+$D78-$B78)/3600</f>
        <v>0</v>
      </c>
      <c r="W78" s="75">
        <f>(('Node actual demand d=1.0'!T78*(365/2)))*9.8*($C78+$D78-$B78)/3600</f>
        <v>0</v>
      </c>
      <c r="X78" s="75">
        <f>(('Node actual demand d=1.0'!U78*(365/2)))*9.8*($C78+$D78-$B78)/3600</f>
        <v>0</v>
      </c>
      <c r="Y78" s="75">
        <f>(('Node actual demand d=1.0'!V78*(365/2)))*9.8*($C78+$D78-$B78)/3600</f>
        <v>0</v>
      </c>
      <c r="Z78" s="75">
        <f>(('Node actual demand d=1.0'!W78*(365/2)))*9.8*($C78+$D78-$B78)/3600</f>
        <v>0</v>
      </c>
      <c r="AA78" s="75">
        <f>(('Node actual demand d=1.0'!X78*(365/2)))*9.8*($C78+$D78-$B78)/3600</f>
        <v>0</v>
      </c>
      <c r="AB78" s="75">
        <f>(('Node actual demand d=1.0'!Y78*(365/2)))*9.8*($C78+$D78-$B78)/3600</f>
        <v>0</v>
      </c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</row>
    <row r="79" spans="1:100">
      <c r="A79" t="s">
        <v>188</v>
      </c>
      <c r="B79" s="21">
        <f>Fornecida!$C$1</f>
        <v>3.38</v>
      </c>
      <c r="C79" s="79">
        <v>34.028799999999997</v>
      </c>
      <c r="D79">
        <v>20</v>
      </c>
      <c r="E79" s="75">
        <f>(('Node actual demand d=1.0'!B79*(365/2)))*9.8*($C79+$D79-$B79)/3600</f>
        <v>0</v>
      </c>
      <c r="F79" s="75">
        <f>(('Node actual demand d=1.0'!C79*(365/2)))*9.8*($C79+$D79-$B79)/3600</f>
        <v>0</v>
      </c>
      <c r="G79" s="75">
        <f>(('Node actual demand d=1.0'!D79*(365/2)))*9.8*($C79+$D79-$B79)/3600</f>
        <v>0</v>
      </c>
      <c r="H79" s="75">
        <f>(('Node actual demand d=1.0'!E79*(365/2)))*9.8*($C79+$D79-$B79)/3600</f>
        <v>0</v>
      </c>
      <c r="I79" s="75">
        <f>(('Node actual demand d=1.0'!F79*(365/2)))*9.8*($C79+$D79-$B79)/3600</f>
        <v>0</v>
      </c>
      <c r="J79" s="75">
        <f>(('Node actual demand d=1.0'!G79*(365/2)))*9.8*($C79+$D79-$B79)/3600</f>
        <v>0</v>
      </c>
      <c r="K79" s="75">
        <f>(('Node actual demand d=1.0'!H79*(365/2)))*9.8*($C79+$D79-$B79)/3600</f>
        <v>0</v>
      </c>
      <c r="L79" s="75">
        <f>(('Node actual demand d=1.0'!I79*(365/2)))*9.8*($C79+$D79-$B79)/3600</f>
        <v>0</v>
      </c>
      <c r="M79" s="75">
        <f>(('Node actual demand d=1.0'!J79*(365/2)))*9.8*($C79+$D79-$B79)/3600</f>
        <v>0</v>
      </c>
      <c r="N79" s="75">
        <f>(('Node actual demand d=1.0'!K79*(365/2)))*9.8*($C79+$D79-$B79)/3600</f>
        <v>0</v>
      </c>
      <c r="O79" s="75">
        <f>(('Node actual demand d=1.0'!L79*(365/2)))*9.8*($C79+$D79-$B79)/3600</f>
        <v>0</v>
      </c>
      <c r="P79" s="75">
        <f>(('Node actual demand d=1.0'!M79*(365/2)))*9.8*($C79+$D79-$B79)/3600</f>
        <v>0</v>
      </c>
      <c r="Q79" s="75">
        <f>(('Node actual demand d=1.0'!N79*(365/2)))*9.8*($C79+$D79-$B79)/3600</f>
        <v>0</v>
      </c>
      <c r="R79" s="75">
        <f>(('Node actual demand d=1.0'!O79*(365/2)))*9.8*($C79+$D79-$B79)/3600</f>
        <v>0</v>
      </c>
      <c r="S79" s="75">
        <f>(('Node actual demand d=1.0'!P79*(365/2)))*9.8*($C79+$D79-$B79)/3600</f>
        <v>0</v>
      </c>
      <c r="T79" s="75">
        <f>(('Node actual demand d=1.0'!Q79*(365/2)))*9.8*($C79+$D79-$B79)/3600</f>
        <v>0</v>
      </c>
      <c r="U79" s="75">
        <f>(('Node actual demand d=1.0'!R79*(365/2)))*9.8*($C79+$D79-$B79)/3600</f>
        <v>0</v>
      </c>
      <c r="V79" s="75">
        <f>(('Node actual demand d=1.0'!S79*(365/2)))*9.8*($C79+$D79-$B79)/3600</f>
        <v>0</v>
      </c>
      <c r="W79" s="75">
        <f>(('Node actual demand d=1.0'!T79*(365/2)))*9.8*($C79+$D79-$B79)/3600</f>
        <v>0</v>
      </c>
      <c r="X79" s="75">
        <f>(('Node actual demand d=1.0'!U79*(365/2)))*9.8*($C79+$D79-$B79)/3600</f>
        <v>0</v>
      </c>
      <c r="Y79" s="75">
        <f>(('Node actual demand d=1.0'!V79*(365/2)))*9.8*($C79+$D79-$B79)/3600</f>
        <v>0</v>
      </c>
      <c r="Z79" s="75">
        <f>(('Node actual demand d=1.0'!W79*(365/2)))*9.8*($C79+$D79-$B79)/3600</f>
        <v>0</v>
      </c>
      <c r="AA79" s="75">
        <f>(('Node actual demand d=1.0'!X79*(365/2)))*9.8*($C79+$D79-$B79)/3600</f>
        <v>0</v>
      </c>
      <c r="AB79" s="75">
        <f>(('Node actual demand d=1.0'!Y79*(365/2)))*9.8*($C79+$D79-$B79)/3600</f>
        <v>0</v>
      </c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</row>
    <row r="80" spans="1:100">
      <c r="A80" t="s">
        <v>189</v>
      </c>
      <c r="B80" s="21">
        <f>Fornecida!$C$1</f>
        <v>3.38</v>
      </c>
      <c r="C80" s="79">
        <v>33.737499999999997</v>
      </c>
      <c r="D80">
        <v>20</v>
      </c>
      <c r="E80" s="75">
        <f>(('Node actual demand d=1.0'!B80*(365/2)))*9.8*($C80+$D80-$B80)/3600</f>
        <v>0</v>
      </c>
      <c r="F80" s="75">
        <f>(('Node actual demand d=1.0'!C80*(365/2)))*9.8*($C80+$D80-$B80)/3600</f>
        <v>0</v>
      </c>
      <c r="G80" s="75">
        <f>(('Node actual demand d=1.0'!D80*(365/2)))*9.8*($C80+$D80-$B80)/3600</f>
        <v>0</v>
      </c>
      <c r="H80" s="75">
        <f>(('Node actual demand d=1.0'!E80*(365/2)))*9.8*($C80+$D80-$B80)/3600</f>
        <v>0</v>
      </c>
      <c r="I80" s="75">
        <f>(('Node actual demand d=1.0'!F80*(365/2)))*9.8*($C80+$D80-$B80)/3600</f>
        <v>0</v>
      </c>
      <c r="J80" s="75">
        <f>(('Node actual demand d=1.0'!G80*(365/2)))*9.8*($C80+$D80-$B80)/3600</f>
        <v>0</v>
      </c>
      <c r="K80" s="75">
        <f>(('Node actual demand d=1.0'!H80*(365/2)))*9.8*($C80+$D80-$B80)/3600</f>
        <v>0</v>
      </c>
      <c r="L80" s="75">
        <f>(('Node actual demand d=1.0'!I80*(365/2)))*9.8*($C80+$D80-$B80)/3600</f>
        <v>0</v>
      </c>
      <c r="M80" s="75">
        <f>(('Node actual demand d=1.0'!J80*(365/2)))*9.8*($C80+$D80-$B80)/3600</f>
        <v>0</v>
      </c>
      <c r="N80" s="75">
        <f>(('Node actual demand d=1.0'!K80*(365/2)))*9.8*($C80+$D80-$B80)/3600</f>
        <v>0</v>
      </c>
      <c r="O80" s="75">
        <f>(('Node actual demand d=1.0'!L80*(365/2)))*9.8*($C80+$D80-$B80)/3600</f>
        <v>0</v>
      </c>
      <c r="P80" s="75">
        <f>(('Node actual demand d=1.0'!M80*(365/2)))*9.8*($C80+$D80-$B80)/3600</f>
        <v>0</v>
      </c>
      <c r="Q80" s="75">
        <f>(('Node actual demand d=1.0'!N80*(365/2)))*9.8*($C80+$D80-$B80)/3600</f>
        <v>0</v>
      </c>
      <c r="R80" s="75">
        <f>(('Node actual demand d=1.0'!O80*(365/2)))*9.8*($C80+$D80-$B80)/3600</f>
        <v>0</v>
      </c>
      <c r="S80" s="75">
        <f>(('Node actual demand d=1.0'!P80*(365/2)))*9.8*($C80+$D80-$B80)/3600</f>
        <v>0</v>
      </c>
      <c r="T80" s="75">
        <f>(('Node actual demand d=1.0'!Q80*(365/2)))*9.8*($C80+$D80-$B80)/3600</f>
        <v>0</v>
      </c>
      <c r="U80" s="75">
        <f>(('Node actual demand d=1.0'!R80*(365/2)))*9.8*($C80+$D80-$B80)/3600</f>
        <v>0</v>
      </c>
      <c r="V80" s="75">
        <f>(('Node actual demand d=1.0'!S80*(365/2)))*9.8*($C80+$D80-$B80)/3600</f>
        <v>0</v>
      </c>
      <c r="W80" s="75">
        <f>(('Node actual demand d=1.0'!T80*(365/2)))*9.8*($C80+$D80-$B80)/3600</f>
        <v>0</v>
      </c>
      <c r="X80" s="75">
        <f>(('Node actual demand d=1.0'!U80*(365/2)))*9.8*($C80+$D80-$B80)/3600</f>
        <v>0</v>
      </c>
      <c r="Y80" s="75">
        <f>(('Node actual demand d=1.0'!V80*(365/2)))*9.8*($C80+$D80-$B80)/3600</f>
        <v>0</v>
      </c>
      <c r="Z80" s="75">
        <f>(('Node actual demand d=1.0'!W80*(365/2)))*9.8*($C80+$D80-$B80)/3600</f>
        <v>0</v>
      </c>
      <c r="AA80" s="75">
        <f>(('Node actual demand d=1.0'!X80*(365/2)))*9.8*($C80+$D80-$B80)/3600</f>
        <v>0</v>
      </c>
      <c r="AB80" s="75">
        <f>(('Node actual demand d=1.0'!Y80*(365/2)))*9.8*($C80+$D80-$B80)/3600</f>
        <v>0</v>
      </c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</row>
    <row r="81" spans="1:100">
      <c r="A81" t="s">
        <v>190</v>
      </c>
      <c r="B81" s="21">
        <f>Fornecida!$C$1</f>
        <v>3.38</v>
      </c>
      <c r="C81" s="79">
        <v>30.878</v>
      </c>
      <c r="D81">
        <v>20</v>
      </c>
      <c r="E81" s="75">
        <f>(('Node actual demand d=1.0'!B81*(365/2)))*9.8*($C81+$D81-$B81)/3600</f>
        <v>1.6518089194444443</v>
      </c>
      <c r="F81" s="75">
        <f>(('Node actual demand d=1.0'!C81*(365/2)))*9.8*($C81+$D81-$B81)/3600</f>
        <v>1.8877816222222223</v>
      </c>
      <c r="G81" s="75">
        <f>(('Node actual demand d=1.0'!D81*(365/2)))*9.8*($C81+$D81-$B81)/3600</f>
        <v>1.6518089194444443</v>
      </c>
      <c r="H81" s="75">
        <f>(('Node actual demand d=1.0'!E81*(365/2)))*9.8*($C81+$D81-$B81)/3600</f>
        <v>1.6518089194444443</v>
      </c>
      <c r="I81" s="75">
        <f>(('Node actual demand d=1.0'!F81*(365/2)))*9.8*($C81+$D81-$B81)/3600</f>
        <v>1.6518089194444443</v>
      </c>
      <c r="J81" s="75">
        <f>(('Node actual demand d=1.0'!G81*(365/2)))*9.8*($C81+$D81-$B81)/3600</f>
        <v>1.6518089194444443</v>
      </c>
      <c r="K81" s="75">
        <f>(('Node actual demand d=1.0'!H81*(365/2)))*9.8*($C81+$D81-$B81)/3600</f>
        <v>2.1237543250000002</v>
      </c>
      <c r="L81" s="75">
        <f>(('Node actual demand d=1.0'!I81*(365/2)))*9.8*($C81+$D81-$B81)/3600</f>
        <v>0.94389081111111117</v>
      </c>
      <c r="M81" s="75">
        <f>(('Node actual demand d=1.0'!J81*(365/2)))*9.8*($C81+$D81-$B81)/3600</f>
        <v>0.94389081111111117</v>
      </c>
      <c r="N81" s="75">
        <f>(('Node actual demand d=1.0'!K81*(365/2)))*9.8*($C81+$D81-$B81)/3600</f>
        <v>1.4158362166666665</v>
      </c>
      <c r="O81" s="75">
        <f>(('Node actual demand d=1.0'!L81*(365/2)))*9.8*($C81+$D81-$B81)/3600</f>
        <v>1.6518089194444443</v>
      </c>
      <c r="P81" s="75">
        <f>(('Node actual demand d=1.0'!M81*(365/2)))*9.8*($C81+$D81-$B81)/3600</f>
        <v>0.94389081111111117</v>
      </c>
      <c r="Q81" s="75">
        <f>(('Node actual demand d=1.0'!N81*(365/2)))*9.8*($C81+$D81-$B81)/3600</f>
        <v>1.4158362166666665</v>
      </c>
      <c r="R81" s="75">
        <f>(('Node actual demand d=1.0'!O81*(365/2)))*9.8*($C81+$D81-$B81)/3600</f>
        <v>2.1237543250000002</v>
      </c>
      <c r="S81" s="75">
        <f>(('Node actual demand d=1.0'!P81*(365/2)))*9.8*($C81+$D81-$B81)/3600</f>
        <v>1.4158362166666665</v>
      </c>
      <c r="T81" s="75">
        <f>(('Node actual demand d=1.0'!Q81*(365/2)))*9.8*($C81+$D81-$B81)/3600</f>
        <v>0.47194540555555559</v>
      </c>
      <c r="U81" s="75">
        <f>(('Node actual demand d=1.0'!R81*(365/2)))*9.8*($C81+$D81-$B81)/3600</f>
        <v>1.8877816222222223</v>
      </c>
      <c r="V81" s="75">
        <f>(('Node actual demand d=1.0'!S81*(365/2)))*9.8*($C81+$D81-$B81)/3600</f>
        <v>2.1237543250000002</v>
      </c>
      <c r="W81" s="75">
        <f>(('Node actual demand d=1.0'!T81*(365/2)))*9.8*($C81+$D81-$B81)/3600</f>
        <v>1.8877816222222223</v>
      </c>
      <c r="X81" s="75">
        <f>(('Node actual demand d=1.0'!U81*(365/2)))*9.8*($C81+$D81-$B81)/3600</f>
        <v>2.3597270277777782</v>
      </c>
      <c r="Y81" s="75">
        <f>(('Node actual demand d=1.0'!V81*(365/2)))*9.8*($C81+$D81-$B81)/3600</f>
        <v>2.1237543250000002</v>
      </c>
      <c r="Z81" s="75">
        <f>(('Node actual demand d=1.0'!W81*(365/2)))*9.8*($C81+$D81-$B81)/3600</f>
        <v>2.3597270277777782</v>
      </c>
      <c r="AA81" s="75">
        <f>(('Node actual demand d=1.0'!X81*(365/2)))*9.8*($C81+$D81-$B81)/3600</f>
        <v>2.1237543250000002</v>
      </c>
      <c r="AB81" s="75">
        <f>(('Node actual demand d=1.0'!Y81*(365/2)))*9.8*($C81+$D81-$B81)/3600</f>
        <v>1.8877816222222223</v>
      </c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</row>
    <row r="82" spans="1:100">
      <c r="A82" t="s">
        <v>191</v>
      </c>
      <c r="B82" s="21">
        <f>Fornecida!$C$1</f>
        <v>3.38</v>
      </c>
      <c r="C82" s="79">
        <v>23.521899999999999</v>
      </c>
      <c r="D82">
        <v>20</v>
      </c>
      <c r="E82" s="75">
        <f>(('Node actual demand d=1.0'!B82*(365/2)))*9.8*($C82+$D82-$B82)/3600</f>
        <v>0</v>
      </c>
      <c r="F82" s="75">
        <f>(('Node actual demand d=1.0'!C82*(365/2)))*9.8*($C82+$D82-$B82)/3600</f>
        <v>0</v>
      </c>
      <c r="G82" s="75">
        <f>(('Node actual demand d=1.0'!D82*(365/2)))*9.8*($C82+$D82-$B82)/3600</f>
        <v>0</v>
      </c>
      <c r="H82" s="75">
        <f>(('Node actual demand d=1.0'!E82*(365/2)))*9.8*($C82+$D82-$B82)/3600</f>
        <v>0</v>
      </c>
      <c r="I82" s="75">
        <f>(('Node actual demand d=1.0'!F82*(365/2)))*9.8*($C82+$D82-$B82)/3600</f>
        <v>0</v>
      </c>
      <c r="J82" s="75">
        <f>(('Node actual demand d=1.0'!G82*(365/2)))*9.8*($C82+$D82-$B82)/3600</f>
        <v>0</v>
      </c>
      <c r="K82" s="75">
        <f>(('Node actual demand d=1.0'!H82*(365/2)))*9.8*($C82+$D82-$B82)/3600</f>
        <v>0</v>
      </c>
      <c r="L82" s="75">
        <f>(('Node actual demand d=1.0'!I82*(365/2)))*9.8*($C82+$D82-$B82)/3600</f>
        <v>0</v>
      </c>
      <c r="M82" s="75">
        <f>(('Node actual demand d=1.0'!J82*(365/2)))*9.8*($C82+$D82-$B82)/3600</f>
        <v>0</v>
      </c>
      <c r="N82" s="75">
        <f>(('Node actual demand d=1.0'!K82*(365/2)))*9.8*($C82+$D82-$B82)/3600</f>
        <v>0</v>
      </c>
      <c r="O82" s="75">
        <f>(('Node actual demand d=1.0'!L82*(365/2)))*9.8*($C82+$D82-$B82)/3600</f>
        <v>0</v>
      </c>
      <c r="P82" s="75">
        <f>(('Node actual demand d=1.0'!M82*(365/2)))*9.8*($C82+$D82-$B82)/3600</f>
        <v>0</v>
      </c>
      <c r="Q82" s="75">
        <f>(('Node actual demand d=1.0'!N82*(365/2)))*9.8*($C82+$D82-$B82)/3600</f>
        <v>0</v>
      </c>
      <c r="R82" s="75">
        <f>(('Node actual demand d=1.0'!O82*(365/2)))*9.8*($C82+$D82-$B82)/3600</f>
        <v>0</v>
      </c>
      <c r="S82" s="75">
        <f>(('Node actual demand d=1.0'!P82*(365/2)))*9.8*($C82+$D82-$B82)/3600</f>
        <v>0</v>
      </c>
      <c r="T82" s="75">
        <f>(('Node actual demand d=1.0'!Q82*(365/2)))*9.8*($C82+$D82-$B82)/3600</f>
        <v>0</v>
      </c>
      <c r="U82" s="75">
        <f>(('Node actual demand d=1.0'!R82*(365/2)))*9.8*($C82+$D82-$B82)/3600</f>
        <v>0</v>
      </c>
      <c r="V82" s="75">
        <f>(('Node actual demand d=1.0'!S82*(365/2)))*9.8*($C82+$D82-$B82)/3600</f>
        <v>0</v>
      </c>
      <c r="W82" s="75">
        <f>(('Node actual demand d=1.0'!T82*(365/2)))*9.8*($C82+$D82-$B82)/3600</f>
        <v>0</v>
      </c>
      <c r="X82" s="75">
        <f>(('Node actual demand d=1.0'!U82*(365/2)))*9.8*($C82+$D82-$B82)/3600</f>
        <v>0</v>
      </c>
      <c r="Y82" s="75">
        <f>(('Node actual demand d=1.0'!V82*(365/2)))*9.8*($C82+$D82-$B82)/3600</f>
        <v>0</v>
      </c>
      <c r="Z82" s="75">
        <f>(('Node actual demand d=1.0'!W82*(365/2)))*9.8*($C82+$D82-$B82)/3600</f>
        <v>0</v>
      </c>
      <c r="AA82" s="75">
        <f>(('Node actual demand d=1.0'!X82*(365/2)))*9.8*($C82+$D82-$B82)/3600</f>
        <v>0</v>
      </c>
      <c r="AB82" s="75">
        <f>(('Node actual demand d=1.0'!Y82*(365/2)))*9.8*($C82+$D82-$B82)/3600</f>
        <v>0</v>
      </c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</row>
    <row r="83" spans="1:100">
      <c r="A83" t="s">
        <v>192</v>
      </c>
      <c r="B83" s="21">
        <f>Fornecida!$C$1</f>
        <v>3.38</v>
      </c>
      <c r="C83" s="79">
        <v>22.009399999999999</v>
      </c>
      <c r="D83">
        <v>20</v>
      </c>
      <c r="E83" s="75">
        <f>(('Node actual demand d=1.0'!B83*(365/2)))*9.8*($C83+$D83-$B83)/3600</f>
        <v>0</v>
      </c>
      <c r="F83" s="75">
        <f>(('Node actual demand d=1.0'!C83*(365/2)))*9.8*($C83+$D83-$B83)/3600</f>
        <v>0</v>
      </c>
      <c r="G83" s="75">
        <f>(('Node actual demand d=1.0'!D83*(365/2)))*9.8*($C83+$D83-$B83)/3600</f>
        <v>0</v>
      </c>
      <c r="H83" s="75">
        <f>(('Node actual demand d=1.0'!E83*(365/2)))*9.8*($C83+$D83-$B83)/3600</f>
        <v>0</v>
      </c>
      <c r="I83" s="75">
        <f>(('Node actual demand d=1.0'!F83*(365/2)))*9.8*($C83+$D83-$B83)/3600</f>
        <v>0</v>
      </c>
      <c r="J83" s="75">
        <f>(('Node actual demand d=1.0'!G83*(365/2)))*9.8*($C83+$D83-$B83)/3600</f>
        <v>0</v>
      </c>
      <c r="K83" s="75">
        <f>(('Node actual demand d=1.0'!H83*(365/2)))*9.8*($C83+$D83-$B83)/3600</f>
        <v>0</v>
      </c>
      <c r="L83" s="75">
        <f>(('Node actual demand d=1.0'!I83*(365/2)))*9.8*($C83+$D83-$B83)/3600</f>
        <v>0</v>
      </c>
      <c r="M83" s="75">
        <f>(('Node actual demand d=1.0'!J83*(365/2)))*9.8*($C83+$D83-$B83)/3600</f>
        <v>0</v>
      </c>
      <c r="N83" s="75">
        <f>(('Node actual demand d=1.0'!K83*(365/2)))*9.8*($C83+$D83-$B83)/3600</f>
        <v>0</v>
      </c>
      <c r="O83" s="75">
        <f>(('Node actual demand d=1.0'!L83*(365/2)))*9.8*($C83+$D83-$B83)/3600</f>
        <v>0</v>
      </c>
      <c r="P83" s="75">
        <f>(('Node actual demand d=1.0'!M83*(365/2)))*9.8*($C83+$D83-$B83)/3600</f>
        <v>0</v>
      </c>
      <c r="Q83" s="75">
        <f>(('Node actual demand d=1.0'!N83*(365/2)))*9.8*($C83+$D83-$B83)/3600</f>
        <v>0</v>
      </c>
      <c r="R83" s="75">
        <f>(('Node actual demand d=1.0'!O83*(365/2)))*9.8*($C83+$D83-$B83)/3600</f>
        <v>0</v>
      </c>
      <c r="S83" s="75">
        <f>(('Node actual demand d=1.0'!P83*(365/2)))*9.8*($C83+$D83-$B83)/3600</f>
        <v>0</v>
      </c>
      <c r="T83" s="75">
        <f>(('Node actual demand d=1.0'!Q83*(365/2)))*9.8*($C83+$D83-$B83)/3600</f>
        <v>0</v>
      </c>
      <c r="U83" s="75">
        <f>(('Node actual demand d=1.0'!R83*(365/2)))*9.8*($C83+$D83-$B83)/3600</f>
        <v>0</v>
      </c>
      <c r="V83" s="75">
        <f>(('Node actual demand d=1.0'!S83*(365/2)))*9.8*($C83+$D83-$B83)/3600</f>
        <v>0</v>
      </c>
      <c r="W83" s="75">
        <f>(('Node actual demand d=1.0'!T83*(365/2)))*9.8*($C83+$D83-$B83)/3600</f>
        <v>0</v>
      </c>
      <c r="X83" s="75">
        <f>(('Node actual demand d=1.0'!U83*(365/2)))*9.8*($C83+$D83-$B83)/3600</f>
        <v>0</v>
      </c>
      <c r="Y83" s="75">
        <f>(('Node actual demand d=1.0'!V83*(365/2)))*9.8*($C83+$D83-$B83)/3600</f>
        <v>0</v>
      </c>
      <c r="Z83" s="75">
        <f>(('Node actual demand d=1.0'!W83*(365/2)))*9.8*($C83+$D83-$B83)/3600</f>
        <v>0</v>
      </c>
      <c r="AA83" s="75">
        <f>(('Node actual demand d=1.0'!X83*(365/2)))*9.8*($C83+$D83-$B83)/3600</f>
        <v>0</v>
      </c>
      <c r="AB83" s="75">
        <f>(('Node actual demand d=1.0'!Y83*(365/2)))*9.8*($C83+$D83-$B83)/3600</f>
        <v>0</v>
      </c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</row>
    <row r="84" spans="1:100">
      <c r="A84" t="s">
        <v>193</v>
      </c>
      <c r="B84" s="21">
        <f>Fornecida!$C$1</f>
        <v>3.38</v>
      </c>
      <c r="C84" s="79">
        <v>21.732199999999999</v>
      </c>
      <c r="D84">
        <v>20</v>
      </c>
      <c r="E84" s="75">
        <f>(('Node actual demand d=1.0'!B84*(365/2)))*9.8*($C84+$D84-$B84)/3600</f>
        <v>0</v>
      </c>
      <c r="F84" s="75">
        <f>(('Node actual demand d=1.0'!C84*(365/2)))*9.8*($C84+$D84-$B84)/3600</f>
        <v>0</v>
      </c>
      <c r="G84" s="75">
        <f>(('Node actual demand d=1.0'!D84*(365/2)))*9.8*($C84+$D84-$B84)/3600</f>
        <v>0</v>
      </c>
      <c r="H84" s="75">
        <f>(('Node actual demand d=1.0'!E84*(365/2)))*9.8*($C84+$D84-$B84)/3600</f>
        <v>0</v>
      </c>
      <c r="I84" s="75">
        <f>(('Node actual demand d=1.0'!F84*(365/2)))*9.8*($C84+$D84-$B84)/3600</f>
        <v>0</v>
      </c>
      <c r="J84" s="75">
        <f>(('Node actual demand d=1.0'!G84*(365/2)))*9.8*($C84+$D84-$B84)/3600</f>
        <v>0</v>
      </c>
      <c r="K84" s="75">
        <f>(('Node actual demand d=1.0'!H84*(365/2)))*9.8*($C84+$D84-$B84)/3600</f>
        <v>0</v>
      </c>
      <c r="L84" s="75">
        <f>(('Node actual demand d=1.0'!I84*(365/2)))*9.8*($C84+$D84-$B84)/3600</f>
        <v>0</v>
      </c>
      <c r="M84" s="75">
        <f>(('Node actual demand d=1.0'!J84*(365/2)))*9.8*($C84+$D84-$B84)/3600</f>
        <v>0</v>
      </c>
      <c r="N84" s="75">
        <f>(('Node actual demand d=1.0'!K84*(365/2)))*9.8*($C84+$D84-$B84)/3600</f>
        <v>0</v>
      </c>
      <c r="O84" s="75">
        <f>(('Node actual demand d=1.0'!L84*(365/2)))*9.8*($C84+$D84-$B84)/3600</f>
        <v>0</v>
      </c>
      <c r="P84" s="75">
        <f>(('Node actual demand d=1.0'!M84*(365/2)))*9.8*($C84+$D84-$B84)/3600</f>
        <v>0</v>
      </c>
      <c r="Q84" s="75">
        <f>(('Node actual demand d=1.0'!N84*(365/2)))*9.8*($C84+$D84-$B84)/3600</f>
        <v>0</v>
      </c>
      <c r="R84" s="75">
        <f>(('Node actual demand d=1.0'!O84*(365/2)))*9.8*($C84+$D84-$B84)/3600</f>
        <v>0</v>
      </c>
      <c r="S84" s="75">
        <f>(('Node actual demand d=1.0'!P84*(365/2)))*9.8*($C84+$D84-$B84)/3600</f>
        <v>0</v>
      </c>
      <c r="T84" s="75">
        <f>(('Node actual demand d=1.0'!Q84*(365/2)))*9.8*($C84+$D84-$B84)/3600</f>
        <v>0</v>
      </c>
      <c r="U84" s="75">
        <f>(('Node actual demand d=1.0'!R84*(365/2)))*9.8*($C84+$D84-$B84)/3600</f>
        <v>0</v>
      </c>
      <c r="V84" s="75">
        <f>(('Node actual demand d=1.0'!S84*(365/2)))*9.8*($C84+$D84-$B84)/3600</f>
        <v>0</v>
      </c>
      <c r="W84" s="75">
        <f>(('Node actual demand d=1.0'!T84*(365/2)))*9.8*($C84+$D84-$B84)/3600</f>
        <v>0</v>
      </c>
      <c r="X84" s="75">
        <f>(('Node actual demand d=1.0'!U84*(365/2)))*9.8*($C84+$D84-$B84)/3600</f>
        <v>0</v>
      </c>
      <c r="Y84" s="75">
        <f>(('Node actual demand d=1.0'!V84*(365/2)))*9.8*($C84+$D84-$B84)/3600</f>
        <v>0</v>
      </c>
      <c r="Z84" s="75">
        <f>(('Node actual demand d=1.0'!W84*(365/2)))*9.8*($C84+$D84-$B84)/3600</f>
        <v>0</v>
      </c>
      <c r="AA84" s="75">
        <f>(('Node actual demand d=1.0'!X84*(365/2)))*9.8*($C84+$D84-$B84)/3600</f>
        <v>0</v>
      </c>
      <c r="AB84" s="75">
        <f>(('Node actual demand d=1.0'!Y84*(365/2)))*9.8*($C84+$D84-$B84)/3600</f>
        <v>0</v>
      </c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</row>
    <row r="85" spans="1:100">
      <c r="A85" t="s">
        <v>194</v>
      </c>
      <c r="B85" s="21">
        <f>Fornecida!$C$1</f>
        <v>3.38</v>
      </c>
      <c r="C85" s="79">
        <v>31.5655</v>
      </c>
      <c r="D85">
        <v>20</v>
      </c>
      <c r="E85" s="75">
        <f>(('Node actual demand d=1.0'!B85*(365/2)))*9.8*($C85+$D85-$B85)/3600</f>
        <v>0.23938824097222222</v>
      </c>
      <c r="F85" s="75">
        <f>(('Node actual demand d=1.0'!C85*(365/2)))*9.8*($C85+$D85-$B85)/3600</f>
        <v>0.23938824097222222</v>
      </c>
      <c r="G85" s="75">
        <f>(('Node actual demand d=1.0'!D85*(365/2)))*9.8*($C85+$D85-$B85)/3600</f>
        <v>0.95755296388888889</v>
      </c>
      <c r="H85" s="75">
        <f>(('Node actual demand d=1.0'!E85*(365/2)))*9.8*($C85+$D85-$B85)/3600</f>
        <v>0.23938824097222222</v>
      </c>
      <c r="I85" s="75">
        <f>(('Node actual demand d=1.0'!F85*(365/2)))*9.8*($C85+$D85-$B85)/3600</f>
        <v>0.23938824097222222</v>
      </c>
      <c r="J85" s="75">
        <f>(('Node actual demand d=1.0'!G85*(365/2)))*9.8*($C85+$D85-$B85)/3600</f>
        <v>0.23938824097222222</v>
      </c>
      <c r="K85" s="75">
        <f>(('Node actual demand d=1.0'!H85*(365/2)))*9.8*($C85+$D85-$B85)/3600</f>
        <v>1.196941204861111</v>
      </c>
      <c r="L85" s="75">
        <f>(('Node actual demand d=1.0'!I85*(365/2)))*9.8*($C85+$D85-$B85)/3600</f>
        <v>0.47877648194444444</v>
      </c>
      <c r="M85" s="75">
        <f>(('Node actual demand d=1.0'!J85*(365/2)))*9.8*($C85+$D85-$B85)/3600</f>
        <v>3.5908236145833334</v>
      </c>
      <c r="N85" s="75">
        <f>(('Node actual demand d=1.0'!K85*(365/2)))*9.8*($C85+$D85-$B85)/3600</f>
        <v>4.3089883375000007</v>
      </c>
      <c r="O85" s="75">
        <f>(('Node actual demand d=1.0'!L85*(365/2)))*9.8*($C85+$D85-$B85)/3600</f>
        <v>1.4363294458333333</v>
      </c>
      <c r="P85" s="75">
        <f>(('Node actual demand d=1.0'!M85*(365/2)))*9.8*($C85+$D85-$B85)/3600</f>
        <v>0.47877648194444444</v>
      </c>
      <c r="Q85" s="75">
        <f>(('Node actual demand d=1.0'!N85*(365/2)))*9.8*($C85+$D85-$B85)/3600</f>
        <v>0.47877648194444444</v>
      </c>
      <c r="R85" s="75">
        <f>(('Node actual demand d=1.0'!O85*(365/2)))*9.8*($C85+$D85-$B85)/3600</f>
        <v>0.47877648194444444</v>
      </c>
      <c r="S85" s="75">
        <f>(('Node actual demand d=1.0'!P85*(365/2)))*9.8*($C85+$D85-$B85)/3600</f>
        <v>0.47877648194444444</v>
      </c>
      <c r="T85" s="75">
        <f>(('Node actual demand d=1.0'!Q85*(365/2)))*9.8*($C85+$D85-$B85)/3600</f>
        <v>0.47877648194444444</v>
      </c>
      <c r="U85" s="75">
        <f>(('Node actual demand d=1.0'!R85*(365/2)))*9.8*($C85+$D85-$B85)/3600</f>
        <v>0.47877648194444444</v>
      </c>
      <c r="V85" s="75">
        <f>(('Node actual demand d=1.0'!S85*(365/2)))*9.8*($C85+$D85-$B85)/3600</f>
        <v>0.23938824097222222</v>
      </c>
      <c r="W85" s="75">
        <f>(('Node actual demand d=1.0'!T85*(365/2)))*9.8*($C85+$D85-$B85)/3600</f>
        <v>0.23938824097222222</v>
      </c>
      <c r="X85" s="75">
        <f>(('Node actual demand d=1.0'!U85*(365/2)))*9.8*($C85+$D85-$B85)/3600</f>
        <v>0.23938824097222222</v>
      </c>
      <c r="Y85" s="75">
        <f>(('Node actual demand d=1.0'!V85*(365/2)))*9.8*($C85+$D85-$B85)/3600</f>
        <v>0.95755296388888889</v>
      </c>
      <c r="Z85" s="75">
        <f>(('Node actual demand d=1.0'!W85*(365/2)))*9.8*($C85+$D85-$B85)/3600</f>
        <v>0.71816472291666666</v>
      </c>
      <c r="AA85" s="75">
        <f>(('Node actual demand d=1.0'!X85*(365/2)))*9.8*($C85+$D85-$B85)/3600</f>
        <v>0.23938824097222222</v>
      </c>
      <c r="AB85" s="75">
        <f>(('Node actual demand d=1.0'!Y85*(365/2)))*9.8*($C85+$D85-$B85)/3600</f>
        <v>0.23938824097222222</v>
      </c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</row>
    <row r="86" spans="1:100">
      <c r="A86" t="s">
        <v>195</v>
      </c>
      <c r="B86" s="21">
        <f>Fornecida!$C$1</f>
        <v>3.38</v>
      </c>
      <c r="C86" s="79">
        <v>30.247800000000002</v>
      </c>
      <c r="D86">
        <v>20</v>
      </c>
      <c r="E86" s="75">
        <f>(('Node actual demand d=1.0'!B86*(365/2)))*9.8*($C86+$D86-$B86)/3600</f>
        <v>0</v>
      </c>
      <c r="F86" s="75">
        <f>(('Node actual demand d=1.0'!C86*(365/2)))*9.8*($C86+$D86-$B86)/3600</f>
        <v>0</v>
      </c>
      <c r="G86" s="75">
        <f>(('Node actual demand d=1.0'!D86*(365/2)))*9.8*($C86+$D86-$B86)/3600</f>
        <v>0</v>
      </c>
      <c r="H86" s="75">
        <f>(('Node actual demand d=1.0'!E86*(365/2)))*9.8*($C86+$D86-$B86)/3600</f>
        <v>0</v>
      </c>
      <c r="I86" s="75">
        <f>(('Node actual demand d=1.0'!F86*(365/2)))*9.8*($C86+$D86-$B86)/3600</f>
        <v>0</v>
      </c>
      <c r="J86" s="75">
        <f>(('Node actual demand d=1.0'!G86*(365/2)))*9.8*($C86+$D86-$B86)/3600</f>
        <v>0</v>
      </c>
      <c r="K86" s="75">
        <f>(('Node actual demand d=1.0'!H86*(365/2)))*9.8*($C86+$D86-$B86)/3600</f>
        <v>0</v>
      </c>
      <c r="L86" s="75">
        <f>(('Node actual demand d=1.0'!I86*(365/2)))*9.8*($C86+$D86-$B86)/3600</f>
        <v>0</v>
      </c>
      <c r="M86" s="75">
        <f>(('Node actual demand d=1.0'!J86*(365/2)))*9.8*($C86+$D86-$B86)/3600</f>
        <v>0</v>
      </c>
      <c r="N86" s="75">
        <f>(('Node actual demand d=1.0'!K86*(365/2)))*9.8*($C86+$D86-$B86)/3600</f>
        <v>0</v>
      </c>
      <c r="O86" s="75">
        <f>(('Node actual demand d=1.0'!L86*(365/2)))*9.8*($C86+$D86-$B86)/3600</f>
        <v>0</v>
      </c>
      <c r="P86" s="75">
        <f>(('Node actual demand d=1.0'!M86*(365/2)))*9.8*($C86+$D86-$B86)/3600</f>
        <v>0</v>
      </c>
      <c r="Q86" s="75">
        <f>(('Node actual demand d=1.0'!N86*(365/2)))*9.8*($C86+$D86-$B86)/3600</f>
        <v>0</v>
      </c>
      <c r="R86" s="75">
        <f>(('Node actual demand d=1.0'!O86*(365/2)))*9.8*($C86+$D86-$B86)/3600</f>
        <v>0</v>
      </c>
      <c r="S86" s="75">
        <f>(('Node actual demand d=1.0'!P86*(365/2)))*9.8*($C86+$D86-$B86)/3600</f>
        <v>0</v>
      </c>
      <c r="T86" s="75">
        <f>(('Node actual demand d=1.0'!Q86*(365/2)))*9.8*($C86+$D86-$B86)/3600</f>
        <v>0</v>
      </c>
      <c r="U86" s="75">
        <f>(('Node actual demand d=1.0'!R86*(365/2)))*9.8*($C86+$D86-$B86)/3600</f>
        <v>0</v>
      </c>
      <c r="V86" s="75">
        <f>(('Node actual demand d=1.0'!S86*(365/2)))*9.8*($C86+$D86-$B86)/3600</f>
        <v>0</v>
      </c>
      <c r="W86" s="75">
        <f>(('Node actual demand d=1.0'!T86*(365/2)))*9.8*($C86+$D86-$B86)/3600</f>
        <v>0</v>
      </c>
      <c r="X86" s="75">
        <f>(('Node actual demand d=1.0'!U86*(365/2)))*9.8*($C86+$D86-$B86)/3600</f>
        <v>0</v>
      </c>
      <c r="Y86" s="75">
        <f>(('Node actual demand d=1.0'!V86*(365/2)))*9.8*($C86+$D86-$B86)/3600</f>
        <v>0</v>
      </c>
      <c r="Z86" s="75">
        <f>(('Node actual demand d=1.0'!W86*(365/2)))*9.8*($C86+$D86-$B86)/3600</f>
        <v>0</v>
      </c>
      <c r="AA86" s="75">
        <f>(('Node actual demand d=1.0'!X86*(365/2)))*9.8*($C86+$D86-$B86)/3600</f>
        <v>0</v>
      </c>
      <c r="AB86" s="75">
        <f>(('Node actual demand d=1.0'!Y86*(365/2)))*9.8*($C86+$D86-$B86)/3600</f>
        <v>0</v>
      </c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</row>
    <row r="87" spans="1:100">
      <c r="A87" t="s">
        <v>196</v>
      </c>
      <c r="B87" s="21">
        <f>Fornecida!$C$1</f>
        <v>3.38</v>
      </c>
      <c r="C87" s="79">
        <v>29.5932</v>
      </c>
      <c r="D87">
        <v>20</v>
      </c>
      <c r="E87" s="75">
        <f>(('Node actual demand d=1.0'!B87*(365/2)))*9.8*($C87+$D87-$B87)/3600</f>
        <v>2.5254871949999997</v>
      </c>
      <c r="F87" s="75">
        <f>(('Node actual demand d=1.0'!C87*(365/2)))*9.8*($C87+$D87-$B87)/3600</f>
        <v>2.5254871949999997</v>
      </c>
      <c r="G87" s="75">
        <f>(('Node actual demand d=1.0'!D87*(365/2)))*9.8*($C87+$D87-$B87)/3600</f>
        <v>2.7550769399999995</v>
      </c>
      <c r="H87" s="75">
        <f>(('Node actual demand d=1.0'!E87*(365/2)))*9.8*($C87+$D87-$B87)/3600</f>
        <v>2.5254871949999997</v>
      </c>
      <c r="I87" s="75">
        <f>(('Node actual demand d=1.0'!F87*(365/2)))*9.8*($C87+$D87-$B87)/3600</f>
        <v>2.29589745</v>
      </c>
      <c r="J87" s="75">
        <f>(('Node actual demand d=1.0'!G87*(365/2)))*9.8*($C87+$D87-$B87)/3600</f>
        <v>2.7550769399999995</v>
      </c>
      <c r="K87" s="75">
        <f>(('Node actual demand d=1.0'!H87*(365/2)))*9.8*($C87+$D87-$B87)/3600</f>
        <v>11.47948725</v>
      </c>
      <c r="L87" s="75">
        <f>(('Node actual demand d=1.0'!I87*(365/2)))*9.8*($C87+$D87-$B87)/3600</f>
        <v>31.683384809999996</v>
      </c>
      <c r="M87" s="75">
        <f>(('Node actual demand d=1.0'!J87*(365/2)))*9.8*($C87+$D87-$B87)/3600</f>
        <v>23.188564244999995</v>
      </c>
      <c r="N87" s="75">
        <f>(('Node actual demand d=1.0'!K87*(365/2)))*9.8*($C87+$D87-$B87)/3600</f>
        <v>20.663077049999998</v>
      </c>
      <c r="O87" s="75">
        <f>(('Node actual demand d=1.0'!L87*(365/2)))*9.8*($C87+$D87-$B87)/3600</f>
        <v>15.382512914999998</v>
      </c>
      <c r="P87" s="75">
        <f>(('Node actual demand d=1.0'!M87*(365/2)))*9.8*($C87+$D87-$B87)/3600</f>
        <v>8.7244103099999997</v>
      </c>
      <c r="Q87" s="75">
        <f>(('Node actual demand d=1.0'!N87*(365/2)))*9.8*($C87+$D87-$B87)/3600</f>
        <v>9.6427692899999986</v>
      </c>
      <c r="R87" s="75">
        <f>(('Node actual demand d=1.0'!O87*(365/2)))*9.8*($C87+$D87-$B87)/3600</f>
        <v>11.709076995</v>
      </c>
      <c r="S87" s="75">
        <f>(('Node actual demand d=1.0'!P87*(365/2)))*9.8*($C87+$D87-$B87)/3600</f>
        <v>11.709076995</v>
      </c>
      <c r="T87" s="75">
        <f>(('Node actual demand d=1.0'!Q87*(365/2)))*9.8*($C87+$D87-$B87)/3600</f>
        <v>10.561128269999998</v>
      </c>
      <c r="U87" s="75">
        <f>(('Node actual demand d=1.0'!R87*(365/2)))*9.8*($C87+$D87-$B87)/3600</f>
        <v>12.397846230000001</v>
      </c>
      <c r="V87" s="75">
        <f>(('Node actual demand d=1.0'!S87*(365/2)))*9.8*($C87+$D87-$B87)/3600</f>
        <v>9.1835898</v>
      </c>
      <c r="W87" s="75">
        <f>(('Node actual demand d=1.0'!T87*(365/2)))*9.8*($C87+$D87-$B87)/3600</f>
        <v>3.9030256649999995</v>
      </c>
      <c r="X87" s="75">
        <f>(('Node actual demand d=1.0'!U87*(365/2)))*9.8*($C87+$D87-$B87)/3600</f>
        <v>4.3622051549999998</v>
      </c>
      <c r="Y87" s="75">
        <f>(('Node actual demand d=1.0'!V87*(365/2)))*9.8*($C87+$D87-$B87)/3600</f>
        <v>4.1326154099999997</v>
      </c>
      <c r="Z87" s="75">
        <f>(('Node actual demand d=1.0'!W87*(365/2)))*9.8*($C87+$D87-$B87)/3600</f>
        <v>4.5917949</v>
      </c>
      <c r="AA87" s="75">
        <f>(('Node actual demand d=1.0'!X87*(365/2)))*9.8*($C87+$D87-$B87)/3600</f>
        <v>3.9030256649999995</v>
      </c>
      <c r="AB87" s="75">
        <f>(('Node actual demand d=1.0'!Y87*(365/2)))*9.8*($C87+$D87-$B87)/3600</f>
        <v>3.6734359199999997</v>
      </c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</row>
    <row r="88" spans="1:100">
      <c r="A88" t="s">
        <v>197</v>
      </c>
      <c r="B88" s="21">
        <f>Fornecida!$C$1</f>
        <v>3.38</v>
      </c>
      <c r="C88" s="79">
        <v>28.403500000000001</v>
      </c>
      <c r="D88">
        <v>20</v>
      </c>
      <c r="E88" s="75">
        <f>(('Node actual demand d=1.0'!B88*(365/2)))*9.8*($C88+$D88-$B88)/3600</f>
        <v>0</v>
      </c>
      <c r="F88" s="75">
        <f>(('Node actual demand d=1.0'!C88*(365/2)))*9.8*($C88+$D88-$B88)/3600</f>
        <v>0</v>
      </c>
      <c r="G88" s="75">
        <f>(('Node actual demand d=1.0'!D88*(365/2)))*9.8*($C88+$D88-$B88)/3600</f>
        <v>0</v>
      </c>
      <c r="H88" s="75">
        <f>(('Node actual demand d=1.0'!E88*(365/2)))*9.8*($C88+$D88-$B88)/3600</f>
        <v>0</v>
      </c>
      <c r="I88" s="75">
        <f>(('Node actual demand d=1.0'!F88*(365/2)))*9.8*($C88+$D88-$B88)/3600</f>
        <v>0</v>
      </c>
      <c r="J88" s="75">
        <f>(('Node actual demand d=1.0'!G88*(365/2)))*9.8*($C88+$D88-$B88)/3600</f>
        <v>0.4473584986111111</v>
      </c>
      <c r="K88" s="75">
        <f>(('Node actual demand d=1.0'!H88*(365/2)))*9.8*($C88+$D88-$B88)/3600</f>
        <v>0.67103774791666659</v>
      </c>
      <c r="L88" s="75">
        <f>(('Node actual demand d=1.0'!I88*(365/2)))*9.8*($C88+$D88-$B88)/3600</f>
        <v>1.3420754958333332</v>
      </c>
      <c r="M88" s="75">
        <f>(('Node actual demand d=1.0'!J88*(365/2)))*9.8*($C88+$D88-$B88)/3600</f>
        <v>1.5657547451388889</v>
      </c>
      <c r="N88" s="75">
        <f>(('Node actual demand d=1.0'!K88*(365/2)))*9.8*($C88+$D88-$B88)/3600</f>
        <v>1.1183962465277779</v>
      </c>
      <c r="O88" s="75">
        <f>(('Node actual demand d=1.0'!L88*(365/2)))*9.8*($C88+$D88-$B88)/3600</f>
        <v>1.1183962465277779</v>
      </c>
      <c r="P88" s="75">
        <f>(('Node actual demand d=1.0'!M88*(365/2)))*9.8*($C88+$D88-$B88)/3600</f>
        <v>0.67103774791666659</v>
      </c>
      <c r="Q88" s="75">
        <f>(('Node actual demand d=1.0'!N88*(365/2)))*9.8*($C88+$D88-$B88)/3600</f>
        <v>0.22367924930555555</v>
      </c>
      <c r="R88" s="75">
        <f>(('Node actual demand d=1.0'!O88*(365/2)))*9.8*($C88+$D88-$B88)/3600</f>
        <v>0.22367924930555555</v>
      </c>
      <c r="S88" s="75">
        <f>(('Node actual demand d=1.0'!P88*(365/2)))*9.8*($C88+$D88-$B88)/3600</f>
        <v>0.22367924930555555</v>
      </c>
      <c r="T88" s="75">
        <f>(('Node actual demand d=1.0'!Q88*(365/2)))*9.8*($C88+$D88-$B88)/3600</f>
        <v>0.67103774791666659</v>
      </c>
      <c r="U88" s="75">
        <f>(('Node actual demand d=1.0'!R88*(365/2)))*9.8*($C88+$D88-$B88)/3600</f>
        <v>0.4473584986111111</v>
      </c>
      <c r="V88" s="75">
        <f>(('Node actual demand d=1.0'!S88*(365/2)))*9.8*($C88+$D88-$B88)/3600</f>
        <v>0.22367924930555555</v>
      </c>
      <c r="W88" s="75">
        <f>(('Node actual demand d=1.0'!T88*(365/2)))*9.8*($C88+$D88-$B88)/3600</f>
        <v>0.22367924930555555</v>
      </c>
      <c r="X88" s="75">
        <f>(('Node actual demand d=1.0'!U88*(365/2)))*9.8*($C88+$D88-$B88)/3600</f>
        <v>0.22367924930555555</v>
      </c>
      <c r="Y88" s="75">
        <f>(('Node actual demand d=1.0'!V88*(365/2)))*9.8*($C88+$D88-$B88)/3600</f>
        <v>0.22367924930555555</v>
      </c>
      <c r="Z88" s="75">
        <f>(('Node actual demand d=1.0'!W88*(365/2)))*9.8*($C88+$D88-$B88)/3600</f>
        <v>0.22367924930555555</v>
      </c>
      <c r="AA88" s="75">
        <f>(('Node actual demand d=1.0'!X88*(365/2)))*9.8*($C88+$D88-$B88)/3600</f>
        <v>0</v>
      </c>
      <c r="AB88" s="75">
        <f>(('Node actual demand d=1.0'!Y88*(365/2)))*9.8*($C88+$D88-$B88)/3600</f>
        <v>0</v>
      </c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</row>
    <row r="89" spans="1:100">
      <c r="A89" t="s">
        <v>198</v>
      </c>
      <c r="B89" s="21">
        <f>Fornecida!$C$1</f>
        <v>3.38</v>
      </c>
      <c r="C89" s="79">
        <v>30.598099999999999</v>
      </c>
      <c r="D89">
        <v>20</v>
      </c>
      <c r="E89" s="75">
        <f>(('Node actual demand d=1.0'!B89*(365/2)))*9.8*($C89+$D89-$B89)/3600</f>
        <v>1.4074928641666666</v>
      </c>
      <c r="F89" s="75">
        <f>(('Node actual demand d=1.0'!C89*(365/2)))*9.8*($C89+$D89-$B89)/3600</f>
        <v>0.70374643208333332</v>
      </c>
      <c r="G89" s="75">
        <f>(('Node actual demand d=1.0'!D89*(365/2)))*9.8*($C89+$D89-$B89)/3600</f>
        <v>0.4691642880555556</v>
      </c>
      <c r="H89" s="75">
        <f>(('Node actual demand d=1.0'!E89*(365/2)))*9.8*($C89+$D89-$B89)/3600</f>
        <v>0.2345821440277778</v>
      </c>
      <c r="I89" s="75">
        <f>(('Node actual demand d=1.0'!F89*(365/2)))*9.8*($C89+$D89-$B89)/3600</f>
        <v>0</v>
      </c>
      <c r="J89" s="75">
        <f>(('Node actual demand d=1.0'!G89*(365/2)))*9.8*($C89+$D89-$B89)/3600</f>
        <v>0</v>
      </c>
      <c r="K89" s="75">
        <f>(('Node actual demand d=1.0'!H89*(365/2)))*9.8*($C89+$D89-$B89)/3600</f>
        <v>1.6420750081944444</v>
      </c>
      <c r="L89" s="75">
        <f>(('Node actual demand d=1.0'!I89*(365/2)))*9.8*($C89+$D89-$B89)/3600</f>
        <v>0.9383285761111112</v>
      </c>
      <c r="M89" s="75">
        <f>(('Node actual demand d=1.0'!J89*(365/2)))*9.8*($C89+$D89-$B89)/3600</f>
        <v>1.1729107201388891</v>
      </c>
      <c r="N89" s="75">
        <f>(('Node actual demand d=1.0'!K89*(365/2)))*9.8*($C89+$D89-$B89)/3600</f>
        <v>2.5804035843055559</v>
      </c>
      <c r="O89" s="75">
        <f>(('Node actual demand d=1.0'!L89*(365/2)))*9.8*($C89+$D89-$B89)/3600</f>
        <v>2.3458214402777782</v>
      </c>
      <c r="P89" s="75">
        <f>(('Node actual demand d=1.0'!M89*(365/2)))*9.8*($C89+$D89-$B89)/3600</f>
        <v>1.1729107201388891</v>
      </c>
      <c r="Q89" s="75">
        <f>(('Node actual demand d=1.0'!N89*(365/2)))*9.8*($C89+$D89-$B89)/3600</f>
        <v>1.6420750081944444</v>
      </c>
      <c r="R89" s="75">
        <f>(('Node actual demand d=1.0'!O89*(365/2)))*9.8*($C89+$D89-$B89)/3600</f>
        <v>0.70374643208333332</v>
      </c>
      <c r="S89" s="75">
        <f>(('Node actual demand d=1.0'!P89*(365/2)))*9.8*($C89+$D89-$B89)/3600</f>
        <v>1.6420750081944444</v>
      </c>
      <c r="T89" s="75">
        <f>(('Node actual demand d=1.0'!Q89*(365/2)))*9.8*($C89+$D89-$B89)/3600</f>
        <v>0.4691642880555556</v>
      </c>
      <c r="U89" s="75">
        <f>(('Node actual demand d=1.0'!R89*(365/2)))*9.8*($C89+$D89-$B89)/3600</f>
        <v>0.70374643208333332</v>
      </c>
      <c r="V89" s="75">
        <f>(('Node actual demand d=1.0'!S89*(365/2)))*9.8*($C89+$D89-$B89)/3600</f>
        <v>1.1729107201388891</v>
      </c>
      <c r="W89" s="75">
        <f>(('Node actual demand d=1.0'!T89*(365/2)))*9.8*($C89+$D89-$B89)/3600</f>
        <v>0.70374643208333332</v>
      </c>
      <c r="X89" s="75">
        <f>(('Node actual demand d=1.0'!U89*(365/2)))*9.8*($C89+$D89-$B89)/3600</f>
        <v>0.70374643208333332</v>
      </c>
      <c r="Y89" s="75">
        <f>(('Node actual demand d=1.0'!V89*(365/2)))*9.8*($C89+$D89-$B89)/3600</f>
        <v>0.70374643208333332</v>
      </c>
      <c r="Z89" s="75">
        <f>(('Node actual demand d=1.0'!W89*(365/2)))*9.8*($C89+$D89-$B89)/3600</f>
        <v>0.4691642880555556</v>
      </c>
      <c r="AA89" s="75">
        <f>(('Node actual demand d=1.0'!X89*(365/2)))*9.8*($C89+$D89-$B89)/3600</f>
        <v>0.70374643208333332</v>
      </c>
      <c r="AB89" s="75">
        <f>(('Node actual demand d=1.0'!Y89*(365/2)))*9.8*($C89+$D89-$B89)/3600</f>
        <v>0.2345821440277778</v>
      </c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</row>
    <row r="90" spans="1:100">
      <c r="A90" t="s">
        <v>199</v>
      </c>
      <c r="B90" s="21">
        <f>Fornecida!$C$1</f>
        <v>3.38</v>
      </c>
      <c r="C90" s="79">
        <v>31.974900000000002</v>
      </c>
      <c r="D90">
        <v>20</v>
      </c>
      <c r="E90" s="75">
        <f>(('Node actual demand d=1.0'!B90*(365/2)))*9.8*($C90+$D90-$B90)/3600</f>
        <v>0</v>
      </c>
      <c r="F90" s="75">
        <f>(('Node actual demand d=1.0'!C90*(365/2)))*9.8*($C90+$D90-$B90)/3600</f>
        <v>0</v>
      </c>
      <c r="G90" s="75">
        <f>(('Node actual demand d=1.0'!D90*(365/2)))*9.8*($C90+$D90-$B90)/3600</f>
        <v>0</v>
      </c>
      <c r="H90" s="75">
        <f>(('Node actual demand d=1.0'!E90*(365/2)))*9.8*($C90+$D90-$B90)/3600</f>
        <v>0</v>
      </c>
      <c r="I90" s="75">
        <f>(('Node actual demand d=1.0'!F90*(365/2)))*9.8*($C90+$D90-$B90)/3600</f>
        <v>0</v>
      </c>
      <c r="J90" s="75">
        <f>(('Node actual demand d=1.0'!G90*(365/2)))*9.8*($C90+$D90-$B90)/3600</f>
        <v>0</v>
      </c>
      <c r="K90" s="75">
        <f>(('Node actual demand d=1.0'!H90*(365/2)))*9.8*($C90+$D90-$B90)/3600</f>
        <v>0</v>
      </c>
      <c r="L90" s="75">
        <f>(('Node actual demand d=1.0'!I90*(365/2)))*9.8*($C90+$D90-$B90)/3600</f>
        <v>4.8284432583333343</v>
      </c>
      <c r="M90" s="75">
        <f>(('Node actual demand d=1.0'!J90*(365/2)))*9.8*($C90+$D90-$B90)/3600</f>
        <v>2.1727994662500003</v>
      </c>
      <c r="N90" s="75">
        <f>(('Node actual demand d=1.0'!K90*(365/2)))*9.8*($C90+$D90-$B90)/3600</f>
        <v>4.1041767695833338</v>
      </c>
      <c r="O90" s="75">
        <f>(('Node actual demand d=1.0'!L90*(365/2)))*9.8*($C90+$D90-$B90)/3600</f>
        <v>1.9313773033333337</v>
      </c>
      <c r="P90" s="75">
        <f>(('Node actual demand d=1.0'!M90*(365/2)))*9.8*($C90+$D90-$B90)/3600</f>
        <v>0.48284432583333342</v>
      </c>
      <c r="Q90" s="75">
        <f>(('Node actual demand d=1.0'!N90*(365/2)))*9.8*($C90+$D90-$B90)/3600</f>
        <v>0.96568865166666684</v>
      </c>
      <c r="R90" s="75">
        <f>(('Node actual demand d=1.0'!O90*(365/2)))*9.8*($C90+$D90-$B90)/3600</f>
        <v>4.8284432583333343</v>
      </c>
      <c r="S90" s="75">
        <f>(('Node actual demand d=1.0'!P90*(365/2)))*9.8*($C90+$D90-$B90)/3600</f>
        <v>3.3799102808333337</v>
      </c>
      <c r="T90" s="75">
        <f>(('Node actual demand d=1.0'!Q90*(365/2)))*9.8*($C90+$D90-$B90)/3600</f>
        <v>3.1384881179166673</v>
      </c>
      <c r="U90" s="75">
        <f>(('Node actual demand d=1.0'!R90*(365/2)))*9.8*($C90+$D90-$B90)/3600</f>
        <v>0</v>
      </c>
      <c r="V90" s="75">
        <f>(('Node actual demand d=1.0'!S90*(365/2)))*9.8*($C90+$D90-$B90)/3600</f>
        <v>0</v>
      </c>
      <c r="W90" s="75">
        <f>(('Node actual demand d=1.0'!T90*(365/2)))*9.8*($C90+$D90-$B90)/3600</f>
        <v>0</v>
      </c>
      <c r="X90" s="75">
        <f>(('Node actual demand d=1.0'!U90*(365/2)))*9.8*($C90+$D90-$B90)/3600</f>
        <v>0</v>
      </c>
      <c r="Y90" s="75">
        <f>(('Node actual demand d=1.0'!V90*(365/2)))*9.8*($C90+$D90-$B90)/3600</f>
        <v>0</v>
      </c>
      <c r="Z90" s="75">
        <f>(('Node actual demand d=1.0'!W90*(365/2)))*9.8*($C90+$D90-$B90)/3600</f>
        <v>0</v>
      </c>
      <c r="AA90" s="75">
        <f>(('Node actual demand d=1.0'!X90*(365/2)))*9.8*($C90+$D90-$B90)/3600</f>
        <v>0</v>
      </c>
      <c r="AB90" s="75">
        <f>(('Node actual demand d=1.0'!Y90*(365/2)))*9.8*($C90+$D90-$B90)/3600</f>
        <v>0</v>
      </c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</row>
    <row r="91" spans="1:100">
      <c r="A91" t="s">
        <v>200</v>
      </c>
      <c r="B91" s="21">
        <f>Fornecida!$C$1</f>
        <v>3.38</v>
      </c>
      <c r="C91" s="79">
        <v>32.1419</v>
      </c>
      <c r="D91">
        <v>20</v>
      </c>
      <c r="E91" s="75">
        <f>(('Node actual demand d=1.0'!B91*(365/2)))*9.8*($C91+$D91-$B91)/3600</f>
        <v>0</v>
      </c>
      <c r="F91" s="75">
        <f>(('Node actual demand d=1.0'!C91*(365/2)))*9.8*($C91+$D91-$B91)/3600</f>
        <v>0</v>
      </c>
      <c r="G91" s="75">
        <f>(('Node actual demand d=1.0'!D91*(365/2)))*9.8*($C91+$D91-$B91)/3600</f>
        <v>0</v>
      </c>
      <c r="H91" s="75">
        <f>(('Node actual demand d=1.0'!E91*(365/2)))*9.8*($C91+$D91-$B91)/3600</f>
        <v>0</v>
      </c>
      <c r="I91" s="75">
        <f>(('Node actual demand d=1.0'!F91*(365/2)))*9.8*($C91+$D91-$B91)/3600</f>
        <v>0</v>
      </c>
      <c r="J91" s="75">
        <f>(('Node actual demand d=1.0'!G91*(365/2)))*9.8*($C91+$D91-$B91)/3600</f>
        <v>0</v>
      </c>
      <c r="K91" s="75">
        <f>(('Node actual demand d=1.0'!H91*(365/2)))*9.8*($C91+$D91-$B91)/3600</f>
        <v>0</v>
      </c>
      <c r="L91" s="75">
        <f>(('Node actual demand d=1.0'!I91*(365/2)))*9.8*($C91+$D91-$B91)/3600</f>
        <v>0</v>
      </c>
      <c r="M91" s="75">
        <f>(('Node actual demand d=1.0'!J91*(365/2)))*9.8*($C91+$D91-$B91)/3600</f>
        <v>0</v>
      </c>
      <c r="N91" s="75">
        <f>(('Node actual demand d=1.0'!K91*(365/2)))*9.8*($C91+$D91-$B91)/3600</f>
        <v>0.24225182819444446</v>
      </c>
      <c r="O91" s="75">
        <f>(('Node actual demand d=1.0'!L91*(365/2)))*9.8*($C91+$D91-$B91)/3600</f>
        <v>0</v>
      </c>
      <c r="P91" s="75">
        <f>(('Node actual demand d=1.0'!M91*(365/2)))*9.8*($C91+$D91-$B91)/3600</f>
        <v>0</v>
      </c>
      <c r="Q91" s="75">
        <f>(('Node actual demand d=1.0'!N91*(365/2)))*9.8*($C91+$D91-$B91)/3600</f>
        <v>0</v>
      </c>
      <c r="R91" s="75">
        <f>(('Node actual demand d=1.0'!O91*(365/2)))*9.8*($C91+$D91-$B91)/3600</f>
        <v>0.24225182819444446</v>
      </c>
      <c r="S91" s="75">
        <f>(('Node actual demand d=1.0'!P91*(365/2)))*9.8*($C91+$D91-$B91)/3600</f>
        <v>0</v>
      </c>
      <c r="T91" s="75">
        <f>(('Node actual demand d=1.0'!Q91*(365/2)))*9.8*($C91+$D91-$B91)/3600</f>
        <v>0</v>
      </c>
      <c r="U91" s="75">
        <f>(('Node actual demand d=1.0'!R91*(365/2)))*9.8*($C91+$D91-$B91)/3600</f>
        <v>0</v>
      </c>
      <c r="V91" s="75">
        <f>(('Node actual demand d=1.0'!S91*(365/2)))*9.8*($C91+$D91-$B91)/3600</f>
        <v>0</v>
      </c>
      <c r="W91" s="75">
        <f>(('Node actual demand d=1.0'!T91*(365/2)))*9.8*($C91+$D91-$B91)/3600</f>
        <v>0</v>
      </c>
      <c r="X91" s="75">
        <f>(('Node actual demand d=1.0'!U91*(365/2)))*9.8*($C91+$D91-$B91)/3600</f>
        <v>0</v>
      </c>
      <c r="Y91" s="75">
        <f>(('Node actual demand d=1.0'!V91*(365/2)))*9.8*($C91+$D91-$B91)/3600</f>
        <v>0</v>
      </c>
      <c r="Z91" s="75">
        <f>(('Node actual demand d=1.0'!W91*(365/2)))*9.8*($C91+$D91-$B91)/3600</f>
        <v>0</v>
      </c>
      <c r="AA91" s="75">
        <f>(('Node actual demand d=1.0'!X91*(365/2)))*9.8*($C91+$D91-$B91)/3600</f>
        <v>0</v>
      </c>
      <c r="AB91" s="75">
        <f>(('Node actual demand d=1.0'!Y91*(365/2)))*9.8*($C91+$D91-$B91)/3600</f>
        <v>0</v>
      </c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</row>
    <row r="92" spans="1:100">
      <c r="A92" t="s">
        <v>201</v>
      </c>
      <c r="B92" s="21">
        <f>Fornecida!$C$1</f>
        <v>3.38</v>
      </c>
      <c r="C92" s="79">
        <v>33.736400000000003</v>
      </c>
      <c r="D92">
        <v>20</v>
      </c>
      <c r="E92" s="75">
        <f>(('Node actual demand d=1.0'!B92*(365/2)))*9.8*($C92+$D92-$B92)/3600</f>
        <v>4.7532944627777782</v>
      </c>
      <c r="F92" s="75">
        <f>(('Node actual demand d=1.0'!C92*(365/2)))*9.8*($C92+$D92-$B92)/3600</f>
        <v>4.7532944627777782</v>
      </c>
      <c r="G92" s="75">
        <f>(('Node actual demand d=1.0'!D92*(365/2)))*9.8*($C92+$D92-$B92)/3600</f>
        <v>4.7532944627777782</v>
      </c>
      <c r="H92" s="75">
        <f>(('Node actual demand d=1.0'!E92*(365/2)))*9.8*($C92+$D92-$B92)/3600</f>
        <v>4.5031210700000006</v>
      </c>
      <c r="I92" s="75">
        <f>(('Node actual demand d=1.0'!F92*(365/2)))*9.8*($C92+$D92-$B92)/3600</f>
        <v>4.5031210700000006</v>
      </c>
      <c r="J92" s="75">
        <f>(('Node actual demand d=1.0'!G92*(365/2)))*9.8*($C92+$D92-$B92)/3600</f>
        <v>4.2529476772222221</v>
      </c>
      <c r="K92" s="75">
        <f>(('Node actual demand d=1.0'!H92*(365/2)))*9.8*($C92+$D92-$B92)/3600</f>
        <v>5.503814641111112</v>
      </c>
      <c r="L92" s="75">
        <f>(('Node actual demand d=1.0'!I92*(365/2)))*9.8*($C92+$D92-$B92)/3600</f>
        <v>5.2536412483333335</v>
      </c>
      <c r="M92" s="75">
        <f>(('Node actual demand d=1.0'!J92*(365/2)))*9.8*($C92+$D92-$B92)/3600</f>
        <v>5.2536412483333335</v>
      </c>
      <c r="N92" s="75">
        <f>(('Node actual demand d=1.0'!K92*(365/2)))*9.8*($C92+$D92-$B92)/3600</f>
        <v>5.503814641111112</v>
      </c>
      <c r="O92" s="75">
        <f>(('Node actual demand d=1.0'!L92*(365/2)))*9.8*($C92+$D92-$B92)/3600</f>
        <v>5.503814641111112</v>
      </c>
      <c r="P92" s="75">
        <f>(('Node actual demand d=1.0'!M92*(365/2)))*9.8*($C92+$D92-$B92)/3600</f>
        <v>5.2536412483333335</v>
      </c>
      <c r="Q92" s="75">
        <f>(('Node actual demand d=1.0'!N92*(365/2)))*9.8*($C92+$D92-$B92)/3600</f>
        <v>5.2536412483333335</v>
      </c>
      <c r="R92" s="75">
        <f>(('Node actual demand d=1.0'!O92*(365/2)))*9.8*($C92+$D92-$B92)/3600</f>
        <v>5.503814641111112</v>
      </c>
      <c r="S92" s="75">
        <f>(('Node actual demand d=1.0'!P92*(365/2)))*9.8*($C92+$D92-$B92)/3600</f>
        <v>5.7539880338888896</v>
      </c>
      <c r="T92" s="75">
        <f>(('Node actual demand d=1.0'!Q92*(365/2)))*9.8*($C92+$D92-$B92)/3600</f>
        <v>5.503814641111112</v>
      </c>
      <c r="U92" s="75">
        <f>(('Node actual demand d=1.0'!R92*(365/2)))*9.8*($C92+$D92-$B92)/3600</f>
        <v>5.2536412483333335</v>
      </c>
      <c r="V92" s="75">
        <f>(('Node actual demand d=1.0'!S92*(365/2)))*9.8*($C92+$D92-$B92)/3600</f>
        <v>5.7539880338888896</v>
      </c>
      <c r="W92" s="75">
        <f>(('Node actual demand d=1.0'!T92*(365/2)))*9.8*($C92+$D92-$B92)/3600</f>
        <v>6.2543348194444448</v>
      </c>
      <c r="X92" s="75">
        <f>(('Node actual demand d=1.0'!U92*(365/2)))*9.8*($C92+$D92-$B92)/3600</f>
        <v>6.2543348194444448</v>
      </c>
      <c r="Y92" s="75">
        <f>(('Node actual demand d=1.0'!V92*(365/2)))*9.8*($C92+$D92-$B92)/3600</f>
        <v>5.503814641111112</v>
      </c>
      <c r="Z92" s="75">
        <f>(('Node actual demand d=1.0'!W92*(365/2)))*9.8*($C92+$D92-$B92)/3600</f>
        <v>5.2536412483333335</v>
      </c>
      <c r="AA92" s="75">
        <f>(('Node actual demand d=1.0'!X92*(365/2)))*9.8*($C92+$D92-$B92)/3600</f>
        <v>4.5031210700000006</v>
      </c>
      <c r="AB92" s="75">
        <f>(('Node actual demand d=1.0'!Y92*(365/2)))*9.8*($C92+$D92-$B92)/3600</f>
        <v>4.5031210700000006</v>
      </c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</row>
    <row r="93" spans="1:100">
      <c r="A93" t="s">
        <v>202</v>
      </c>
      <c r="B93" s="21">
        <f>Fornecida!$C$1</f>
        <v>3.38</v>
      </c>
      <c r="C93" s="79">
        <v>33.873199999999997</v>
      </c>
      <c r="D93">
        <v>20</v>
      </c>
      <c r="E93" s="75">
        <f>(('Node actual demand d=1.0'!B93*(365/2)))*9.8*($C93+$D93-$B93)/3600</f>
        <v>0</v>
      </c>
      <c r="F93" s="75">
        <f>(('Node actual demand d=1.0'!C93*(365/2)))*9.8*($C93+$D93-$B93)/3600</f>
        <v>0</v>
      </c>
      <c r="G93" s="75">
        <f>(('Node actual demand d=1.0'!D93*(365/2)))*9.8*($C93+$D93-$B93)/3600</f>
        <v>0</v>
      </c>
      <c r="H93" s="75">
        <f>(('Node actual demand d=1.0'!E93*(365/2)))*9.8*($C93+$D93-$B93)/3600</f>
        <v>0</v>
      </c>
      <c r="I93" s="75">
        <f>(('Node actual demand d=1.0'!F93*(365/2)))*9.8*($C93+$D93-$B93)/3600</f>
        <v>0</v>
      </c>
      <c r="J93" s="75">
        <f>(('Node actual demand d=1.0'!G93*(365/2)))*9.8*($C93+$D93-$B93)/3600</f>
        <v>0</v>
      </c>
      <c r="K93" s="75">
        <f>(('Node actual demand d=1.0'!H93*(365/2)))*9.8*($C93+$D93-$B93)/3600</f>
        <v>1.2542651138888889</v>
      </c>
      <c r="L93" s="75">
        <f>(('Node actual demand d=1.0'!I93*(365/2)))*9.8*($C93+$D93-$B93)/3600</f>
        <v>0.7525590683333333</v>
      </c>
      <c r="M93" s="75">
        <f>(('Node actual demand d=1.0'!J93*(365/2)))*9.8*($C93+$D93-$B93)/3600</f>
        <v>0.7525590683333333</v>
      </c>
      <c r="N93" s="75">
        <f>(('Node actual demand d=1.0'!K93*(365/2)))*9.8*($C93+$D93-$B93)/3600</f>
        <v>0.50170604555555554</v>
      </c>
      <c r="O93" s="75">
        <f>(('Node actual demand d=1.0'!L93*(365/2)))*9.8*($C93+$D93-$B93)/3600</f>
        <v>0.7525590683333333</v>
      </c>
      <c r="P93" s="75">
        <f>(('Node actual demand d=1.0'!M93*(365/2)))*9.8*($C93+$D93-$B93)/3600</f>
        <v>1.0034120911111111</v>
      </c>
      <c r="Q93" s="75">
        <f>(('Node actual demand d=1.0'!N93*(365/2)))*9.8*($C93+$D93-$B93)/3600</f>
        <v>0.50170604555555554</v>
      </c>
      <c r="R93" s="75">
        <f>(('Node actual demand d=1.0'!O93*(365/2)))*9.8*($C93+$D93-$B93)/3600</f>
        <v>1.0034120911111111</v>
      </c>
      <c r="S93" s="75">
        <f>(('Node actual demand d=1.0'!P93*(365/2)))*9.8*($C93+$D93-$B93)/3600</f>
        <v>1.0034120911111111</v>
      </c>
      <c r="T93" s="75">
        <f>(('Node actual demand d=1.0'!Q93*(365/2)))*9.8*($C93+$D93-$B93)/3600</f>
        <v>0.50170604555555554</v>
      </c>
      <c r="U93" s="75">
        <f>(('Node actual demand d=1.0'!R93*(365/2)))*9.8*($C93+$D93-$B93)/3600</f>
        <v>0.7525590683333333</v>
      </c>
      <c r="V93" s="75">
        <f>(('Node actual demand d=1.0'!S93*(365/2)))*9.8*($C93+$D93-$B93)/3600</f>
        <v>1.5051181366666666</v>
      </c>
      <c r="W93" s="75">
        <f>(('Node actual demand d=1.0'!T93*(365/2)))*9.8*($C93+$D93-$B93)/3600</f>
        <v>0.50170604555555554</v>
      </c>
      <c r="X93" s="75">
        <f>(('Node actual demand d=1.0'!U93*(365/2)))*9.8*($C93+$D93-$B93)/3600</f>
        <v>0</v>
      </c>
      <c r="Y93" s="75">
        <f>(('Node actual demand d=1.0'!V93*(365/2)))*9.8*($C93+$D93-$B93)/3600</f>
        <v>0</v>
      </c>
      <c r="Z93" s="75">
        <f>(('Node actual demand d=1.0'!W93*(365/2)))*9.8*($C93+$D93-$B93)/3600</f>
        <v>0</v>
      </c>
      <c r="AA93" s="75">
        <f>(('Node actual demand d=1.0'!X93*(365/2)))*9.8*($C93+$D93-$B93)/3600</f>
        <v>0</v>
      </c>
      <c r="AB93" s="75">
        <f>(('Node actual demand d=1.0'!Y93*(365/2)))*9.8*($C93+$D93-$B93)/3600</f>
        <v>0</v>
      </c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</row>
    <row r="94" spans="1:100">
      <c r="A94" t="s">
        <v>203</v>
      </c>
      <c r="B94" s="21">
        <f>Fornecida!$C$1</f>
        <v>3.38</v>
      </c>
      <c r="C94" s="79">
        <v>34.215899999999998</v>
      </c>
      <c r="D94">
        <v>20</v>
      </c>
      <c r="E94" s="75">
        <f>(('Node actual demand d=1.0'!B94*(365/2)))*9.8*($C94+$D94-$B94)/3600</f>
        <v>0</v>
      </c>
      <c r="F94" s="75">
        <f>(('Node actual demand d=1.0'!C94*(365/2)))*9.8*($C94+$D94-$B94)/3600</f>
        <v>0</v>
      </c>
      <c r="G94" s="75">
        <f>(('Node actual demand d=1.0'!D94*(365/2)))*9.8*($C94+$D94-$B94)/3600</f>
        <v>0</v>
      </c>
      <c r="H94" s="75">
        <f>(('Node actual demand d=1.0'!E94*(365/2)))*9.8*($C94+$D94-$B94)/3600</f>
        <v>0</v>
      </c>
      <c r="I94" s="75">
        <f>(('Node actual demand d=1.0'!F94*(365/2)))*9.8*($C94+$D94-$B94)/3600</f>
        <v>0</v>
      </c>
      <c r="J94" s="75">
        <f>(('Node actual demand d=1.0'!G94*(365/2)))*9.8*($C94+$D94-$B94)/3600</f>
        <v>0</v>
      </c>
      <c r="K94" s="75">
        <f>(('Node actual demand d=1.0'!H94*(365/2)))*9.8*($C94+$D94-$B94)/3600</f>
        <v>0</v>
      </c>
      <c r="L94" s="75">
        <f>(('Node actual demand d=1.0'!I94*(365/2)))*9.8*($C94+$D94-$B94)/3600</f>
        <v>0.25255557541666668</v>
      </c>
      <c r="M94" s="75">
        <f>(('Node actual demand d=1.0'!J94*(365/2)))*9.8*($C94+$D94-$B94)/3600</f>
        <v>1.5153334525</v>
      </c>
      <c r="N94" s="75">
        <f>(('Node actual demand d=1.0'!K94*(365/2)))*9.8*($C94+$D94-$B94)/3600</f>
        <v>3.2832224804166668</v>
      </c>
      <c r="O94" s="75">
        <f>(('Node actual demand d=1.0'!L94*(365/2)))*9.8*($C94+$D94-$B94)/3600</f>
        <v>2.2730001787500003</v>
      </c>
      <c r="P94" s="75">
        <f>(('Node actual demand d=1.0'!M94*(365/2)))*9.8*($C94+$D94-$B94)/3600</f>
        <v>2.2730001787500003</v>
      </c>
      <c r="Q94" s="75">
        <f>(('Node actual demand d=1.0'!N94*(365/2)))*9.8*($C94+$D94-$B94)/3600</f>
        <v>3.0306669049999999</v>
      </c>
      <c r="R94" s="75">
        <f>(('Node actual demand d=1.0'!O94*(365/2)))*9.8*($C94+$D94-$B94)/3600</f>
        <v>2.2730001787500003</v>
      </c>
      <c r="S94" s="75">
        <f>(('Node actual demand d=1.0'!P94*(365/2)))*9.8*($C94+$D94-$B94)/3600</f>
        <v>3.5357780558333332</v>
      </c>
      <c r="T94" s="75">
        <f>(('Node actual demand d=1.0'!Q94*(365/2)))*9.8*($C94+$D94-$B94)/3600</f>
        <v>1.5153334525</v>
      </c>
      <c r="U94" s="75">
        <f>(('Node actual demand d=1.0'!R94*(365/2)))*9.8*($C94+$D94-$B94)/3600</f>
        <v>0.25255557541666668</v>
      </c>
      <c r="V94" s="75">
        <f>(('Node actual demand d=1.0'!S94*(365/2)))*9.8*($C94+$D94-$B94)/3600</f>
        <v>0.50511115083333336</v>
      </c>
      <c r="W94" s="75">
        <f>(('Node actual demand d=1.0'!T94*(365/2)))*9.8*($C94+$D94-$B94)/3600</f>
        <v>0.25255557541666668</v>
      </c>
      <c r="X94" s="75">
        <f>(('Node actual demand d=1.0'!U94*(365/2)))*9.8*($C94+$D94-$B94)/3600</f>
        <v>0</v>
      </c>
      <c r="Y94" s="75">
        <f>(('Node actual demand d=1.0'!V94*(365/2)))*9.8*($C94+$D94-$B94)/3600</f>
        <v>0</v>
      </c>
      <c r="Z94" s="75">
        <f>(('Node actual demand d=1.0'!W94*(365/2)))*9.8*($C94+$D94-$B94)/3600</f>
        <v>0.25255557541666668</v>
      </c>
      <c r="AA94" s="75">
        <f>(('Node actual demand d=1.0'!X94*(365/2)))*9.8*($C94+$D94-$B94)/3600</f>
        <v>0.25255557541666668</v>
      </c>
      <c r="AB94" s="75">
        <f>(('Node actual demand d=1.0'!Y94*(365/2)))*9.8*($C94+$D94-$B94)/3600</f>
        <v>0</v>
      </c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</row>
    <row r="95" spans="1:100">
      <c r="A95" t="s">
        <v>204</v>
      </c>
      <c r="B95" s="21">
        <f>Fornecida!$C$1</f>
        <v>3.38</v>
      </c>
      <c r="C95" s="79">
        <v>31.2013</v>
      </c>
      <c r="D95">
        <v>20</v>
      </c>
      <c r="E95" s="75">
        <f>(('Node actual demand d=1.0'!B95*(365/2)))*9.8*($C95+$D95-$B95)/3600</f>
        <v>0</v>
      </c>
      <c r="F95" s="75">
        <f>(('Node actual demand d=1.0'!C95*(365/2)))*9.8*($C95+$D95-$B95)/3600</f>
        <v>0</v>
      </c>
      <c r="G95" s="75">
        <f>(('Node actual demand d=1.0'!D95*(365/2)))*9.8*($C95+$D95-$B95)/3600</f>
        <v>0</v>
      </c>
      <c r="H95" s="75">
        <f>(('Node actual demand d=1.0'!E95*(365/2)))*9.8*($C95+$D95-$B95)/3600</f>
        <v>0</v>
      </c>
      <c r="I95" s="75">
        <f>(('Node actual demand d=1.0'!F95*(365/2)))*9.8*($C95+$D95-$B95)/3600</f>
        <v>0</v>
      </c>
      <c r="J95" s="75">
        <f>(('Node actual demand d=1.0'!G95*(365/2)))*9.8*($C95+$D95-$B95)/3600</f>
        <v>0</v>
      </c>
      <c r="K95" s="75">
        <f>(('Node actual demand d=1.0'!H95*(365/2)))*9.8*($C95+$D95-$B95)/3600</f>
        <v>0</v>
      </c>
      <c r="L95" s="75">
        <f>(('Node actual demand d=1.0'!I95*(365/2)))*9.8*($C95+$D95-$B95)/3600</f>
        <v>0</v>
      </c>
      <c r="M95" s="75">
        <f>(('Node actual demand d=1.0'!J95*(365/2)))*9.8*($C95+$D95-$B95)/3600</f>
        <v>0</v>
      </c>
      <c r="N95" s="75">
        <f>(('Node actual demand d=1.0'!K95*(365/2)))*9.8*($C95+$D95-$B95)/3600</f>
        <v>0</v>
      </c>
      <c r="O95" s="75">
        <f>(('Node actual demand d=1.0'!L95*(365/2)))*9.8*($C95+$D95-$B95)/3600</f>
        <v>0</v>
      </c>
      <c r="P95" s="75">
        <f>(('Node actual demand d=1.0'!M95*(365/2)))*9.8*($C95+$D95-$B95)/3600</f>
        <v>0</v>
      </c>
      <c r="Q95" s="75">
        <f>(('Node actual demand d=1.0'!N95*(365/2)))*9.8*($C95+$D95-$B95)/3600</f>
        <v>0</v>
      </c>
      <c r="R95" s="75">
        <f>(('Node actual demand d=1.0'!O95*(365/2)))*9.8*($C95+$D95-$B95)/3600</f>
        <v>0</v>
      </c>
      <c r="S95" s="75">
        <f>(('Node actual demand d=1.0'!P95*(365/2)))*9.8*($C95+$D95-$B95)/3600</f>
        <v>0</v>
      </c>
      <c r="T95" s="75">
        <f>(('Node actual demand d=1.0'!Q95*(365/2)))*9.8*($C95+$D95-$B95)/3600</f>
        <v>0</v>
      </c>
      <c r="U95" s="75">
        <f>(('Node actual demand d=1.0'!R95*(365/2)))*9.8*($C95+$D95-$B95)/3600</f>
        <v>0</v>
      </c>
      <c r="V95" s="75">
        <f>(('Node actual demand d=1.0'!S95*(365/2)))*9.8*($C95+$D95-$B95)/3600</f>
        <v>0</v>
      </c>
      <c r="W95" s="75">
        <f>(('Node actual demand d=1.0'!T95*(365/2)))*9.8*($C95+$D95-$B95)/3600</f>
        <v>0</v>
      </c>
      <c r="X95" s="75">
        <f>(('Node actual demand d=1.0'!U95*(365/2)))*9.8*($C95+$D95-$B95)/3600</f>
        <v>0</v>
      </c>
      <c r="Y95" s="75">
        <f>(('Node actual demand d=1.0'!V95*(365/2)))*9.8*($C95+$D95-$B95)/3600</f>
        <v>0</v>
      </c>
      <c r="Z95" s="75">
        <f>(('Node actual demand d=1.0'!W95*(365/2)))*9.8*($C95+$D95-$B95)/3600</f>
        <v>0</v>
      </c>
      <c r="AA95" s="75">
        <f>(('Node actual demand d=1.0'!X95*(365/2)))*9.8*($C95+$D95-$B95)/3600</f>
        <v>0</v>
      </c>
      <c r="AB95" s="75">
        <f>(('Node actual demand d=1.0'!Y95*(365/2)))*9.8*($C95+$D95-$B95)/3600</f>
        <v>0</v>
      </c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</row>
    <row r="96" spans="1:100">
      <c r="A96" t="s">
        <v>205</v>
      </c>
      <c r="B96" s="21">
        <f>Fornecida!$C$1</f>
        <v>3.38</v>
      </c>
      <c r="C96" s="79">
        <v>30.715599999999998</v>
      </c>
      <c r="D96">
        <v>20</v>
      </c>
      <c r="E96" s="75">
        <f>(('Node actual demand d=1.0'!B96*(365/2)))*9.8*($C96+$D96-$B96)/3600</f>
        <v>0</v>
      </c>
      <c r="F96" s="75">
        <f>(('Node actual demand d=1.0'!C96*(365/2)))*9.8*($C96+$D96-$B96)/3600</f>
        <v>0</v>
      </c>
      <c r="G96" s="75">
        <f>(('Node actual demand d=1.0'!D96*(365/2)))*9.8*($C96+$D96-$B96)/3600</f>
        <v>0</v>
      </c>
      <c r="H96" s="75">
        <f>(('Node actual demand d=1.0'!E96*(365/2)))*9.8*($C96+$D96-$B96)/3600</f>
        <v>0</v>
      </c>
      <c r="I96" s="75">
        <f>(('Node actual demand d=1.0'!F96*(365/2)))*9.8*($C96+$D96-$B96)/3600</f>
        <v>0</v>
      </c>
      <c r="J96" s="75">
        <f>(('Node actual demand d=1.0'!G96*(365/2)))*9.8*($C96+$D96-$B96)/3600</f>
        <v>0</v>
      </c>
      <c r="K96" s="75">
        <f>(('Node actual demand d=1.0'!H96*(365/2)))*9.8*($C96+$D96-$B96)/3600</f>
        <v>0.23516589055555553</v>
      </c>
      <c r="L96" s="75">
        <f>(('Node actual demand d=1.0'!I96*(365/2)))*9.8*($C96+$D96-$B96)/3600</f>
        <v>0.94066356222222214</v>
      </c>
      <c r="M96" s="75">
        <f>(('Node actual demand d=1.0'!J96*(365/2)))*9.8*($C96+$D96-$B96)/3600</f>
        <v>2.3516589055555555</v>
      </c>
      <c r="N96" s="75">
        <f>(('Node actual demand d=1.0'!K96*(365/2)))*9.8*($C96+$D96-$B96)/3600</f>
        <v>1.8813271244444443</v>
      </c>
      <c r="O96" s="75">
        <f>(('Node actual demand d=1.0'!L96*(365/2)))*9.8*($C96+$D96-$B96)/3600</f>
        <v>1.8813271244444443</v>
      </c>
      <c r="P96" s="75">
        <f>(('Node actual demand d=1.0'!M96*(365/2)))*9.8*($C96+$D96-$B96)/3600</f>
        <v>1.1758294527777777</v>
      </c>
      <c r="Q96" s="75">
        <f>(('Node actual demand d=1.0'!N96*(365/2)))*9.8*($C96+$D96-$B96)/3600</f>
        <v>0.23516589055555553</v>
      </c>
      <c r="R96" s="75">
        <f>(('Node actual demand d=1.0'!O96*(365/2)))*9.8*($C96+$D96-$B96)/3600</f>
        <v>1.1758294527777777</v>
      </c>
      <c r="S96" s="75">
        <f>(('Node actual demand d=1.0'!P96*(365/2)))*9.8*($C96+$D96-$B96)/3600</f>
        <v>1.6461612338888887</v>
      </c>
      <c r="T96" s="75">
        <f>(('Node actual demand d=1.0'!Q96*(365/2)))*9.8*($C96+$D96-$B96)/3600</f>
        <v>1.1758294527777777</v>
      </c>
      <c r="U96" s="75">
        <f>(('Node actual demand d=1.0'!R96*(365/2)))*9.8*($C96+$D96-$B96)/3600</f>
        <v>1.8813271244444443</v>
      </c>
      <c r="V96" s="75">
        <f>(('Node actual demand d=1.0'!S96*(365/2)))*9.8*($C96+$D96-$B96)/3600</f>
        <v>0.70549767166666655</v>
      </c>
      <c r="W96" s="75">
        <f>(('Node actual demand d=1.0'!T96*(365/2)))*9.8*($C96+$D96-$B96)/3600</f>
        <v>0</v>
      </c>
      <c r="X96" s="75">
        <f>(('Node actual demand d=1.0'!U96*(365/2)))*9.8*($C96+$D96-$B96)/3600</f>
        <v>0</v>
      </c>
      <c r="Y96" s="75">
        <f>(('Node actual demand d=1.0'!V96*(365/2)))*9.8*($C96+$D96-$B96)/3600</f>
        <v>0</v>
      </c>
      <c r="Z96" s="75">
        <f>(('Node actual demand d=1.0'!W96*(365/2)))*9.8*($C96+$D96-$B96)/3600</f>
        <v>0</v>
      </c>
      <c r="AA96" s="75">
        <f>(('Node actual demand d=1.0'!X96*(365/2)))*9.8*($C96+$D96-$B96)/3600</f>
        <v>0</v>
      </c>
      <c r="AB96" s="75">
        <f>(('Node actual demand d=1.0'!Y96*(365/2)))*9.8*($C96+$D96-$B96)/3600</f>
        <v>0</v>
      </c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</row>
    <row r="97" spans="1:100">
      <c r="A97" t="s">
        <v>206</v>
      </c>
      <c r="B97" s="21">
        <f>Fornecida!$C$1</f>
        <v>3.38</v>
      </c>
      <c r="C97" s="79">
        <v>27.6629</v>
      </c>
      <c r="D97">
        <v>20</v>
      </c>
      <c r="E97" s="75">
        <f>(('Node actual demand d=1.0'!B97*(365/2)))*9.8*($C97+$D97-$B97)/3600</f>
        <v>3.5199985177777777</v>
      </c>
      <c r="F97" s="75">
        <f>(('Node actual demand d=1.0'!C97*(365/2)))*9.8*($C97+$D97-$B97)/3600</f>
        <v>41.57998249125</v>
      </c>
      <c r="G97" s="75">
        <f>(('Node actual demand d=1.0'!D97*(365/2)))*9.8*($C97+$D97-$B97)/3600</f>
        <v>45.53998082375</v>
      </c>
      <c r="H97" s="75">
        <f>(('Node actual demand d=1.0'!E97*(365/2)))*9.8*($C97+$D97-$B97)/3600</f>
        <v>31.239986845277777</v>
      </c>
      <c r="I97" s="75">
        <f>(('Node actual demand d=1.0'!F97*(365/2)))*9.8*($C97+$D97-$B97)/3600</f>
        <v>3.5199985177777777</v>
      </c>
      <c r="J97" s="75">
        <f>(('Node actual demand d=1.0'!G97*(365/2)))*9.8*($C97+$D97-$B97)/3600</f>
        <v>3.299998610416667</v>
      </c>
      <c r="K97" s="75">
        <f>(('Node actual demand d=1.0'!H97*(365/2)))*9.8*($C97+$D97-$B97)/3600</f>
        <v>52.799977766666672</v>
      </c>
      <c r="L97" s="75">
        <f>(('Node actual demand d=1.0'!I97*(365/2)))*9.8*($C97+$D97-$B97)/3600</f>
        <v>33.659985826250001</v>
      </c>
      <c r="M97" s="75">
        <f>(('Node actual demand d=1.0'!J97*(365/2)))*9.8*($C97+$D97-$B97)/3600</f>
        <v>3.7399984251388889</v>
      </c>
      <c r="N97" s="75">
        <f>(('Node actual demand d=1.0'!K97*(365/2)))*9.8*($C97+$D97-$B97)/3600</f>
        <v>3.7399984251388889</v>
      </c>
      <c r="O97" s="75">
        <f>(('Node actual demand d=1.0'!L97*(365/2)))*9.8*($C97+$D97-$B97)/3600</f>
        <v>4.3999981472222229</v>
      </c>
      <c r="P97" s="75">
        <f>(('Node actual demand d=1.0'!M97*(365/2)))*9.8*($C97+$D97-$B97)/3600</f>
        <v>4.8399979619444444</v>
      </c>
      <c r="Q97" s="75">
        <f>(('Node actual demand d=1.0'!N97*(365/2)))*9.8*($C97+$D97-$B97)/3600</f>
        <v>3.299998610416667</v>
      </c>
      <c r="R97" s="75">
        <f>(('Node actual demand d=1.0'!O97*(365/2)))*9.8*($C97+$D97-$B97)/3600</f>
        <v>3.0799987030555558</v>
      </c>
      <c r="S97" s="75">
        <f>(('Node actual demand d=1.0'!P97*(365/2)))*9.8*($C97+$D97-$B97)/3600</f>
        <v>3.5199985177777777</v>
      </c>
      <c r="T97" s="75">
        <f>(('Node actual demand d=1.0'!Q97*(365/2)))*9.8*($C97+$D97-$B97)/3600</f>
        <v>2.8599987956944446</v>
      </c>
      <c r="U97" s="75">
        <f>(('Node actual demand d=1.0'!R97*(365/2)))*9.8*($C97+$D97-$B97)/3600</f>
        <v>3.9599983325000006</v>
      </c>
      <c r="V97" s="75">
        <f>(('Node actual demand d=1.0'!S97*(365/2)))*9.8*($C97+$D97-$B97)/3600</f>
        <v>2.6399988883333334</v>
      </c>
      <c r="W97" s="75">
        <f>(('Node actual demand d=1.0'!T97*(365/2)))*9.8*($C97+$D97-$B97)/3600</f>
        <v>3.0799987030555558</v>
      </c>
      <c r="X97" s="75">
        <f>(('Node actual demand d=1.0'!U97*(365/2)))*9.8*($C97+$D97-$B97)/3600</f>
        <v>3.7399984251388889</v>
      </c>
      <c r="Y97" s="75">
        <f>(('Node actual demand d=1.0'!V97*(365/2)))*9.8*($C97+$D97-$B97)/3600</f>
        <v>41.799982398611107</v>
      </c>
      <c r="Z97" s="75">
        <f>(('Node actual demand d=1.0'!W97*(365/2)))*9.8*($C97+$D97-$B97)/3600</f>
        <v>45.319980916388886</v>
      </c>
      <c r="AA97" s="75">
        <f>(('Node actual demand d=1.0'!X97*(365/2)))*9.8*($C97+$D97-$B97)/3600</f>
        <v>74.579968595416673</v>
      </c>
      <c r="AB97" s="75">
        <f>(('Node actual demand d=1.0'!Y97*(365/2)))*9.8*($C97+$D97-$B97)/3600</f>
        <v>32.559986289444446</v>
      </c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</row>
    <row r="98" spans="1:100">
      <c r="A98" t="s">
        <v>207</v>
      </c>
      <c r="B98" s="21">
        <f>Fornecida!$C$1</f>
        <v>3.38</v>
      </c>
      <c r="C98" s="79">
        <v>28.956399999999999</v>
      </c>
      <c r="D98">
        <v>20</v>
      </c>
      <c r="E98" s="75">
        <f>(('Node actual demand d=1.0'!B98*(365/2)))*9.8*($C98+$D98-$B98)/3600</f>
        <v>0</v>
      </c>
      <c r="F98" s="75">
        <f>(('Node actual demand d=1.0'!C98*(365/2)))*9.8*($C98+$D98-$B98)/3600</f>
        <v>0</v>
      </c>
      <c r="G98" s="75">
        <f>(('Node actual demand d=1.0'!D98*(365/2)))*9.8*($C98+$D98-$B98)/3600</f>
        <v>0</v>
      </c>
      <c r="H98" s="75">
        <f>(('Node actual demand d=1.0'!E98*(365/2)))*9.8*($C98+$D98-$B98)/3600</f>
        <v>0</v>
      </c>
      <c r="I98" s="75">
        <f>(('Node actual demand d=1.0'!F98*(365/2)))*9.8*($C98+$D98-$B98)/3600</f>
        <v>0</v>
      </c>
      <c r="J98" s="75">
        <f>(('Node actual demand d=1.0'!G98*(365/2)))*9.8*($C98+$D98-$B98)/3600</f>
        <v>0</v>
      </c>
      <c r="K98" s="75">
        <f>(('Node actual demand d=1.0'!H98*(365/2)))*9.8*($C98+$D98-$B98)/3600</f>
        <v>0.22642608722222227</v>
      </c>
      <c r="L98" s="75">
        <f>(('Node actual demand d=1.0'!I98*(365/2)))*9.8*($C98+$D98-$B98)/3600</f>
        <v>1.3585565233333334</v>
      </c>
      <c r="M98" s="75">
        <f>(('Node actual demand d=1.0'!J98*(365/2)))*9.8*($C98+$D98-$B98)/3600</f>
        <v>1.1321304361111113</v>
      </c>
      <c r="N98" s="75">
        <f>(('Node actual demand d=1.0'!K98*(365/2)))*9.8*($C98+$D98-$B98)/3600</f>
        <v>0.90570434888888907</v>
      </c>
      <c r="O98" s="75">
        <f>(('Node actual demand d=1.0'!L98*(365/2)))*9.8*($C98+$D98-$B98)/3600</f>
        <v>1.1321304361111113</v>
      </c>
      <c r="P98" s="75">
        <f>(('Node actual demand d=1.0'!M98*(365/2)))*9.8*($C98+$D98-$B98)/3600</f>
        <v>1.3585565233333334</v>
      </c>
      <c r="Q98" s="75">
        <f>(('Node actual demand d=1.0'!N98*(365/2)))*9.8*($C98+$D98-$B98)/3600</f>
        <v>0.90570434888888907</v>
      </c>
      <c r="R98" s="75">
        <f>(('Node actual demand d=1.0'!O98*(365/2)))*9.8*($C98+$D98-$B98)/3600</f>
        <v>0.90570434888888907</v>
      </c>
      <c r="S98" s="75">
        <f>(('Node actual demand d=1.0'!P98*(365/2)))*9.8*($C98+$D98-$B98)/3600</f>
        <v>1.1321304361111113</v>
      </c>
      <c r="T98" s="75">
        <f>(('Node actual demand d=1.0'!Q98*(365/2)))*9.8*($C98+$D98-$B98)/3600</f>
        <v>1.3585565233333334</v>
      </c>
      <c r="U98" s="75">
        <f>(('Node actual demand d=1.0'!R98*(365/2)))*9.8*($C98+$D98-$B98)/3600</f>
        <v>1.3585565233333334</v>
      </c>
      <c r="V98" s="75">
        <f>(('Node actual demand d=1.0'!S98*(365/2)))*9.8*($C98+$D98-$B98)/3600</f>
        <v>1.1321304361111113</v>
      </c>
      <c r="W98" s="75">
        <f>(('Node actual demand d=1.0'!T98*(365/2)))*9.8*($C98+$D98-$B98)/3600</f>
        <v>0</v>
      </c>
      <c r="X98" s="75">
        <f>(('Node actual demand d=1.0'!U98*(365/2)))*9.8*($C98+$D98-$B98)/3600</f>
        <v>0</v>
      </c>
      <c r="Y98" s="75">
        <f>(('Node actual demand d=1.0'!V98*(365/2)))*9.8*($C98+$D98-$B98)/3600</f>
        <v>0</v>
      </c>
      <c r="Z98" s="75">
        <f>(('Node actual demand d=1.0'!W98*(365/2)))*9.8*($C98+$D98-$B98)/3600</f>
        <v>0</v>
      </c>
      <c r="AA98" s="75">
        <f>(('Node actual demand d=1.0'!X98*(365/2)))*9.8*($C98+$D98-$B98)/3600</f>
        <v>0</v>
      </c>
      <c r="AB98" s="75">
        <f>(('Node actual demand d=1.0'!Y98*(365/2)))*9.8*($C98+$D98-$B98)/3600</f>
        <v>0</v>
      </c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</row>
    <row r="99" spans="1:100">
      <c r="A99" t="s">
        <v>208</v>
      </c>
      <c r="B99" s="21">
        <f>Fornecida!$C$1</f>
        <v>3.38</v>
      </c>
      <c r="C99" s="79">
        <v>32.164299999999997</v>
      </c>
      <c r="D99">
        <v>20</v>
      </c>
      <c r="E99" s="75">
        <f>(('Node actual demand d=1.0'!B99*(365/2)))*9.8*($C99+$D99-$B99)/3600</f>
        <v>0</v>
      </c>
      <c r="F99" s="75">
        <f>(('Node actual demand d=1.0'!C99*(365/2)))*9.8*($C99+$D99-$B99)/3600</f>
        <v>0</v>
      </c>
      <c r="G99" s="75">
        <f>(('Node actual demand d=1.0'!D99*(365/2)))*9.8*($C99+$D99-$B99)/3600</f>
        <v>0</v>
      </c>
      <c r="H99" s="75">
        <f>(('Node actual demand d=1.0'!E99*(365/2)))*9.8*($C99+$D99-$B99)/3600</f>
        <v>0</v>
      </c>
      <c r="I99" s="75">
        <f>(('Node actual demand d=1.0'!F99*(365/2)))*9.8*($C99+$D99-$B99)/3600</f>
        <v>0</v>
      </c>
      <c r="J99" s="75">
        <f>(('Node actual demand d=1.0'!G99*(365/2)))*9.8*($C99+$D99-$B99)/3600</f>
        <v>0</v>
      </c>
      <c r="K99" s="75">
        <f>(('Node actual demand d=1.0'!H99*(365/2)))*9.8*($C99+$D99-$B99)/3600</f>
        <v>0.24236311263888888</v>
      </c>
      <c r="L99" s="75">
        <f>(('Node actual demand d=1.0'!I99*(365/2)))*9.8*($C99+$D99-$B99)/3600</f>
        <v>0.72708933791666663</v>
      </c>
      <c r="M99" s="75">
        <f>(('Node actual demand d=1.0'!J99*(365/2)))*9.8*($C99+$D99-$B99)/3600</f>
        <v>2.9083573516666665</v>
      </c>
      <c r="N99" s="75">
        <f>(('Node actual demand d=1.0'!K99*(365/2)))*9.8*($C99+$D99-$B99)/3600</f>
        <v>2.6659942390277775</v>
      </c>
      <c r="O99" s="75">
        <f>(('Node actual demand d=1.0'!L99*(365/2)))*9.8*($C99+$D99-$B99)/3600</f>
        <v>0.96945245055555551</v>
      </c>
      <c r="P99" s="75">
        <f>(('Node actual demand d=1.0'!M99*(365/2)))*9.8*($C99+$D99-$B99)/3600</f>
        <v>0.48472622527777776</v>
      </c>
      <c r="Q99" s="75">
        <f>(('Node actual demand d=1.0'!N99*(365/2)))*9.8*($C99+$D99-$B99)/3600</f>
        <v>0.24236311263888888</v>
      </c>
      <c r="R99" s="75">
        <f>(('Node actual demand d=1.0'!O99*(365/2)))*9.8*($C99+$D99-$B99)/3600</f>
        <v>0.24236311263888888</v>
      </c>
      <c r="S99" s="75">
        <f>(('Node actual demand d=1.0'!P99*(365/2)))*9.8*($C99+$D99-$B99)/3600</f>
        <v>0.24236311263888888</v>
      </c>
      <c r="T99" s="75">
        <f>(('Node actual demand d=1.0'!Q99*(365/2)))*9.8*($C99+$D99-$B99)/3600</f>
        <v>0.24236311263888888</v>
      </c>
      <c r="U99" s="75">
        <f>(('Node actual demand d=1.0'!R99*(365/2)))*9.8*($C99+$D99-$B99)/3600</f>
        <v>0.96945245055555551</v>
      </c>
      <c r="V99" s="75">
        <f>(('Node actual demand d=1.0'!S99*(365/2)))*9.8*($C99+$D99-$B99)/3600</f>
        <v>0.24236311263888888</v>
      </c>
      <c r="W99" s="75">
        <f>(('Node actual demand d=1.0'!T99*(365/2)))*9.8*($C99+$D99-$B99)/3600</f>
        <v>0</v>
      </c>
      <c r="X99" s="75">
        <f>(('Node actual demand d=1.0'!U99*(365/2)))*9.8*($C99+$D99-$B99)/3600</f>
        <v>0</v>
      </c>
      <c r="Y99" s="75">
        <f>(('Node actual demand d=1.0'!V99*(365/2)))*9.8*($C99+$D99-$B99)/3600</f>
        <v>0</v>
      </c>
      <c r="Z99" s="75">
        <f>(('Node actual demand d=1.0'!W99*(365/2)))*9.8*($C99+$D99-$B99)/3600</f>
        <v>0</v>
      </c>
      <c r="AA99" s="75">
        <f>(('Node actual demand d=1.0'!X99*(365/2)))*9.8*($C99+$D99-$B99)/3600</f>
        <v>0</v>
      </c>
      <c r="AB99" s="75">
        <f>(('Node actual demand d=1.0'!Y99*(365/2)))*9.8*($C99+$D99-$B99)/3600</f>
        <v>0</v>
      </c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</row>
    <row r="100" spans="1:100">
      <c r="A100" t="s">
        <v>209</v>
      </c>
      <c r="B100" s="21">
        <f>Fornecida!$C$1</f>
        <v>3.38</v>
      </c>
      <c r="C100" s="79">
        <v>35.209200000000003</v>
      </c>
      <c r="D100">
        <v>20</v>
      </c>
      <c r="E100" s="75">
        <f>(('Node actual demand d=1.0'!B100*(365/2)))*9.8*($C100+$D100-$B100)/3600</f>
        <v>0</v>
      </c>
      <c r="F100" s="75">
        <f>(('Node actual demand d=1.0'!C100*(365/2)))*9.8*($C100+$D100-$B100)/3600</f>
        <v>0</v>
      </c>
      <c r="G100" s="75">
        <f>(('Node actual demand d=1.0'!D100*(365/2)))*9.8*($C100+$D100-$B100)/3600</f>
        <v>0</v>
      </c>
      <c r="H100" s="75">
        <f>(('Node actual demand d=1.0'!E100*(365/2)))*9.8*($C100+$D100-$B100)/3600</f>
        <v>0</v>
      </c>
      <c r="I100" s="75">
        <f>(('Node actual demand d=1.0'!F100*(365/2)))*9.8*($C100+$D100-$B100)/3600</f>
        <v>0</v>
      </c>
      <c r="J100" s="75">
        <f>(('Node actual demand d=1.0'!G100*(365/2)))*9.8*($C100+$D100-$B100)/3600</f>
        <v>0</v>
      </c>
      <c r="K100" s="75">
        <f>(('Node actual demand d=1.0'!H100*(365/2)))*9.8*($C100+$D100-$B100)/3600</f>
        <v>0</v>
      </c>
      <c r="L100" s="75">
        <f>(('Node actual demand d=1.0'!I100*(365/2)))*9.8*($C100+$D100-$B100)/3600</f>
        <v>0</v>
      </c>
      <c r="M100" s="75">
        <f>(('Node actual demand d=1.0'!J100*(365/2)))*9.8*($C100+$D100-$B100)/3600</f>
        <v>0</v>
      </c>
      <c r="N100" s="75">
        <f>(('Node actual demand d=1.0'!K100*(365/2)))*9.8*($C100+$D100-$B100)/3600</f>
        <v>0</v>
      </c>
      <c r="O100" s="75">
        <f>(('Node actual demand d=1.0'!L100*(365/2)))*9.8*($C100+$D100-$B100)/3600</f>
        <v>0</v>
      </c>
      <c r="P100" s="75">
        <f>(('Node actual demand d=1.0'!M100*(365/2)))*9.8*($C100+$D100-$B100)/3600</f>
        <v>0</v>
      </c>
      <c r="Q100" s="75">
        <f>(('Node actual demand d=1.0'!N100*(365/2)))*9.8*($C100+$D100-$B100)/3600</f>
        <v>0</v>
      </c>
      <c r="R100" s="75">
        <f>(('Node actual demand d=1.0'!O100*(365/2)))*9.8*($C100+$D100-$B100)/3600</f>
        <v>0</v>
      </c>
      <c r="S100" s="75">
        <f>(('Node actual demand d=1.0'!P100*(365/2)))*9.8*($C100+$D100-$B100)/3600</f>
        <v>0</v>
      </c>
      <c r="T100" s="75">
        <f>(('Node actual demand d=1.0'!Q100*(365/2)))*9.8*($C100+$D100-$B100)/3600</f>
        <v>0</v>
      </c>
      <c r="U100" s="75">
        <f>(('Node actual demand d=1.0'!R100*(365/2)))*9.8*($C100+$D100-$B100)/3600</f>
        <v>0</v>
      </c>
      <c r="V100" s="75">
        <f>(('Node actual demand d=1.0'!S100*(365/2)))*9.8*($C100+$D100-$B100)/3600</f>
        <v>0</v>
      </c>
      <c r="W100" s="75">
        <f>(('Node actual demand d=1.0'!T100*(365/2)))*9.8*($C100+$D100-$B100)/3600</f>
        <v>0</v>
      </c>
      <c r="X100" s="75">
        <f>(('Node actual demand d=1.0'!U100*(365/2)))*9.8*($C100+$D100-$B100)/3600</f>
        <v>0</v>
      </c>
      <c r="Y100" s="75">
        <f>(('Node actual demand d=1.0'!V100*(365/2)))*9.8*($C100+$D100-$B100)/3600</f>
        <v>0</v>
      </c>
      <c r="Z100" s="75">
        <f>(('Node actual demand d=1.0'!W100*(365/2)))*9.8*($C100+$D100-$B100)/3600</f>
        <v>0</v>
      </c>
      <c r="AA100" s="75">
        <f>(('Node actual demand d=1.0'!X100*(365/2)))*9.8*($C100+$D100-$B100)/3600</f>
        <v>0</v>
      </c>
      <c r="AB100" s="75">
        <f>(('Node actual demand d=1.0'!Y100*(365/2)))*9.8*($C100+$D100-$B100)/3600</f>
        <v>0</v>
      </c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</row>
    <row r="101" spans="1:100">
      <c r="A101" t="s">
        <v>210</v>
      </c>
      <c r="B101" s="21">
        <f>Fornecida!$C$1</f>
        <v>3.38</v>
      </c>
      <c r="C101" s="79">
        <v>36.054900000000004</v>
      </c>
      <c r="D101">
        <v>20</v>
      </c>
      <c r="E101" s="75">
        <f>(('Node actual demand d=1.0'!B101*(365/2)))*9.8*($C101+$D101-$B101)/3600</f>
        <v>0</v>
      </c>
      <c r="F101" s="75">
        <f>(('Node actual demand d=1.0'!C101*(365/2)))*9.8*($C101+$D101-$B101)/3600</f>
        <v>0</v>
      </c>
      <c r="G101" s="75">
        <f>(('Node actual demand d=1.0'!D101*(365/2)))*9.8*($C101+$D101-$B101)/3600</f>
        <v>0</v>
      </c>
      <c r="H101" s="75">
        <f>(('Node actual demand d=1.0'!E101*(365/2)))*9.8*($C101+$D101-$B101)/3600</f>
        <v>0</v>
      </c>
      <c r="I101" s="75">
        <f>(('Node actual demand d=1.0'!F101*(365/2)))*9.8*($C101+$D101-$B101)/3600</f>
        <v>0</v>
      </c>
      <c r="J101" s="75">
        <f>(('Node actual demand d=1.0'!G101*(365/2)))*9.8*($C101+$D101-$B101)/3600</f>
        <v>0</v>
      </c>
      <c r="K101" s="75">
        <f>(('Node actual demand d=1.0'!H101*(365/2)))*9.8*($C101+$D101-$B101)/3600</f>
        <v>0</v>
      </c>
      <c r="L101" s="75">
        <f>(('Node actual demand d=1.0'!I101*(365/2)))*9.8*($C101+$D101-$B101)/3600</f>
        <v>0</v>
      </c>
      <c r="M101" s="75">
        <f>(('Node actual demand d=1.0'!J101*(365/2)))*9.8*($C101+$D101-$B101)/3600</f>
        <v>0</v>
      </c>
      <c r="N101" s="75">
        <f>(('Node actual demand d=1.0'!K101*(365/2)))*9.8*($C101+$D101-$B101)/3600</f>
        <v>0</v>
      </c>
      <c r="O101" s="75">
        <f>(('Node actual demand d=1.0'!L101*(365/2)))*9.8*($C101+$D101-$B101)/3600</f>
        <v>0</v>
      </c>
      <c r="P101" s="75">
        <f>(('Node actual demand d=1.0'!M101*(365/2)))*9.8*($C101+$D101-$B101)/3600</f>
        <v>0</v>
      </c>
      <c r="Q101" s="75">
        <f>(('Node actual demand d=1.0'!N101*(365/2)))*9.8*($C101+$D101-$B101)/3600</f>
        <v>0</v>
      </c>
      <c r="R101" s="75">
        <f>(('Node actual demand d=1.0'!O101*(365/2)))*9.8*($C101+$D101-$B101)/3600</f>
        <v>0</v>
      </c>
      <c r="S101" s="75">
        <f>(('Node actual demand d=1.0'!P101*(365/2)))*9.8*($C101+$D101-$B101)/3600</f>
        <v>0</v>
      </c>
      <c r="T101" s="75">
        <f>(('Node actual demand d=1.0'!Q101*(365/2)))*9.8*($C101+$D101-$B101)/3600</f>
        <v>0</v>
      </c>
      <c r="U101" s="75">
        <f>(('Node actual demand d=1.0'!R101*(365/2)))*9.8*($C101+$D101-$B101)/3600</f>
        <v>0</v>
      </c>
      <c r="V101" s="75">
        <f>(('Node actual demand d=1.0'!S101*(365/2)))*9.8*($C101+$D101-$B101)/3600</f>
        <v>0</v>
      </c>
      <c r="W101" s="75">
        <f>(('Node actual demand d=1.0'!T101*(365/2)))*9.8*($C101+$D101-$B101)/3600</f>
        <v>0</v>
      </c>
      <c r="X101" s="75">
        <f>(('Node actual demand d=1.0'!U101*(365/2)))*9.8*($C101+$D101-$B101)/3600</f>
        <v>0</v>
      </c>
      <c r="Y101" s="75">
        <f>(('Node actual demand d=1.0'!V101*(365/2)))*9.8*($C101+$D101-$B101)/3600</f>
        <v>0</v>
      </c>
      <c r="Z101" s="75">
        <f>(('Node actual demand d=1.0'!W101*(365/2)))*9.8*($C101+$D101-$B101)/3600</f>
        <v>0</v>
      </c>
      <c r="AA101" s="75">
        <f>(('Node actual demand d=1.0'!X101*(365/2)))*9.8*($C101+$D101-$B101)/3600</f>
        <v>0</v>
      </c>
      <c r="AB101" s="75">
        <f>(('Node actual demand d=1.0'!Y101*(365/2)))*9.8*($C101+$D101-$B101)/3600</f>
        <v>0</v>
      </c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</row>
    <row r="102" spans="1:100">
      <c r="A102" t="s">
        <v>211</v>
      </c>
      <c r="B102" s="21">
        <f>Fornecida!$C$1</f>
        <v>3.38</v>
      </c>
      <c r="C102" s="79">
        <v>32.849899999999998</v>
      </c>
      <c r="D102">
        <v>20</v>
      </c>
      <c r="E102" s="75">
        <f>(('Node actual demand d=1.0'!B102*(365/2)))*9.8*($C102+$D102-$B102)/3600</f>
        <v>0</v>
      </c>
      <c r="F102" s="75">
        <f>(('Node actual demand d=1.0'!C102*(365/2)))*9.8*($C102+$D102-$B102)/3600</f>
        <v>0</v>
      </c>
      <c r="G102" s="75">
        <f>(('Node actual demand d=1.0'!D102*(365/2)))*9.8*($C102+$D102-$B102)/3600</f>
        <v>0</v>
      </c>
      <c r="H102" s="75">
        <f>(('Node actual demand d=1.0'!E102*(365/2)))*9.8*($C102+$D102-$B102)/3600</f>
        <v>2.2119229037500006</v>
      </c>
      <c r="I102" s="75">
        <f>(('Node actual demand d=1.0'!F102*(365/2)))*9.8*($C102+$D102-$B102)/3600</f>
        <v>0.49153842305555556</v>
      </c>
      <c r="J102" s="75">
        <f>(('Node actual demand d=1.0'!G102*(365/2)))*9.8*($C102+$D102-$B102)/3600</f>
        <v>0</v>
      </c>
      <c r="K102" s="75">
        <f>(('Node actual demand d=1.0'!H102*(365/2)))*9.8*($C102+$D102-$B102)/3600</f>
        <v>0.49153842305555556</v>
      </c>
      <c r="L102" s="75">
        <f>(('Node actual demand d=1.0'!I102*(365/2)))*9.8*($C102+$D102-$B102)/3600</f>
        <v>0.98307684611111112</v>
      </c>
      <c r="M102" s="75">
        <f>(('Node actual demand d=1.0'!J102*(365/2)))*9.8*($C102+$D102-$B102)/3600</f>
        <v>1.7203844806944444</v>
      </c>
      <c r="N102" s="75">
        <f>(('Node actual demand d=1.0'!K102*(365/2)))*9.8*($C102+$D102-$B102)/3600</f>
        <v>1.4746152691666665</v>
      </c>
      <c r="O102" s="75">
        <f>(('Node actual demand d=1.0'!L102*(365/2)))*9.8*($C102+$D102-$B102)/3600</f>
        <v>1.9661536922222222</v>
      </c>
      <c r="P102" s="75">
        <f>(('Node actual demand d=1.0'!M102*(365/2)))*9.8*($C102+$D102-$B102)/3600</f>
        <v>2.4576921152777778</v>
      </c>
      <c r="Q102" s="75">
        <f>(('Node actual demand d=1.0'!N102*(365/2)))*9.8*($C102+$D102-$B102)/3600</f>
        <v>1.2288460576388889</v>
      </c>
      <c r="R102" s="75">
        <f>(('Node actual demand d=1.0'!O102*(365/2)))*9.8*($C102+$D102-$B102)/3600</f>
        <v>3.4407689613888888</v>
      </c>
      <c r="S102" s="75">
        <f>(('Node actual demand d=1.0'!P102*(365/2)))*9.8*($C102+$D102-$B102)/3600</f>
        <v>1.9661536922222222</v>
      </c>
      <c r="T102" s="75">
        <f>(('Node actual demand d=1.0'!Q102*(365/2)))*9.8*($C102+$D102-$B102)/3600</f>
        <v>0</v>
      </c>
      <c r="U102" s="75">
        <f>(('Node actual demand d=1.0'!R102*(365/2)))*9.8*($C102+$D102-$B102)/3600</f>
        <v>1.9661536922222222</v>
      </c>
      <c r="V102" s="75">
        <f>(('Node actual demand d=1.0'!S102*(365/2)))*9.8*($C102+$D102-$B102)/3600</f>
        <v>2.4576921152777778</v>
      </c>
      <c r="W102" s="75">
        <f>(('Node actual demand d=1.0'!T102*(365/2)))*9.8*($C102+$D102-$B102)/3600</f>
        <v>2.2119229037500006</v>
      </c>
      <c r="X102" s="75">
        <f>(('Node actual demand d=1.0'!U102*(365/2)))*9.8*($C102+$D102-$B102)/3600</f>
        <v>1.4746152691666665</v>
      </c>
      <c r="Y102" s="75">
        <f>(('Node actual demand d=1.0'!V102*(365/2)))*9.8*($C102+$D102-$B102)/3600</f>
        <v>4.9153842305555555</v>
      </c>
      <c r="Z102" s="75">
        <f>(('Node actual demand d=1.0'!W102*(365/2)))*9.8*($C102+$D102-$B102)/3600</f>
        <v>2.7034613268055554</v>
      </c>
      <c r="AA102" s="75">
        <f>(('Node actual demand d=1.0'!X102*(365/2)))*9.8*($C102+$D102-$B102)/3600</f>
        <v>2.2119229037500006</v>
      </c>
      <c r="AB102" s="75">
        <f>(('Node actual demand d=1.0'!Y102*(365/2)))*9.8*($C102+$D102-$B102)/3600</f>
        <v>0</v>
      </c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</row>
    <row r="103" spans="1:100">
      <c r="A103" t="s">
        <v>212</v>
      </c>
      <c r="B103" s="21">
        <f>Fornecida!$C$1</f>
        <v>3.38</v>
      </c>
      <c r="C103" s="79">
        <v>31.005500000000001</v>
      </c>
      <c r="D103">
        <v>20</v>
      </c>
      <c r="E103" s="75">
        <f>(('Node actual demand d=1.0'!B103*(365/2)))*9.8*($C103+$D103-$B103)/3600</f>
        <v>0</v>
      </c>
      <c r="F103" s="75">
        <f>(('Node actual demand d=1.0'!C103*(365/2)))*9.8*($C103+$D103-$B103)/3600</f>
        <v>0</v>
      </c>
      <c r="G103" s="75">
        <f>(('Node actual demand d=1.0'!D103*(365/2)))*9.8*($C103+$D103-$B103)/3600</f>
        <v>0</v>
      </c>
      <c r="H103" s="75">
        <f>(('Node actual demand d=1.0'!E103*(365/2)))*9.8*($C103+$D103-$B103)/3600</f>
        <v>0</v>
      </c>
      <c r="I103" s="75">
        <f>(('Node actual demand d=1.0'!F103*(365/2)))*9.8*($C103+$D103-$B103)/3600</f>
        <v>0</v>
      </c>
      <c r="J103" s="75">
        <f>(('Node actual demand d=1.0'!G103*(365/2)))*9.8*($C103+$D103-$B103)/3600</f>
        <v>0</v>
      </c>
      <c r="K103" s="75">
        <f>(('Node actual demand d=1.0'!H103*(365/2)))*9.8*($C103+$D103-$B103)/3600</f>
        <v>0</v>
      </c>
      <c r="L103" s="75">
        <f>(('Node actual demand d=1.0'!I103*(365/2)))*9.8*($C103+$D103-$B103)/3600</f>
        <v>0</v>
      </c>
      <c r="M103" s="75">
        <f>(('Node actual demand d=1.0'!J103*(365/2)))*9.8*($C103+$D103-$B103)/3600</f>
        <v>0</v>
      </c>
      <c r="N103" s="75">
        <f>(('Node actual demand d=1.0'!K103*(365/2)))*9.8*($C103+$D103-$B103)/3600</f>
        <v>0</v>
      </c>
      <c r="O103" s="75">
        <f>(('Node actual demand d=1.0'!L103*(365/2)))*9.8*($C103+$D103-$B103)/3600</f>
        <v>0</v>
      </c>
      <c r="P103" s="75">
        <f>(('Node actual demand d=1.0'!M103*(365/2)))*9.8*($C103+$D103-$B103)/3600</f>
        <v>0</v>
      </c>
      <c r="Q103" s="75">
        <f>(('Node actual demand d=1.0'!N103*(365/2)))*9.8*($C103+$D103-$B103)/3600</f>
        <v>0</v>
      </c>
      <c r="R103" s="75">
        <f>(('Node actual demand d=1.0'!O103*(365/2)))*9.8*($C103+$D103-$B103)/3600</f>
        <v>0</v>
      </c>
      <c r="S103" s="75">
        <f>(('Node actual demand d=1.0'!P103*(365/2)))*9.8*($C103+$D103-$B103)/3600</f>
        <v>0</v>
      </c>
      <c r="T103" s="75">
        <f>(('Node actual demand d=1.0'!Q103*(365/2)))*9.8*($C103+$D103-$B103)/3600</f>
        <v>0</v>
      </c>
      <c r="U103" s="75">
        <f>(('Node actual demand d=1.0'!R103*(365/2)))*9.8*($C103+$D103-$B103)/3600</f>
        <v>0</v>
      </c>
      <c r="V103" s="75">
        <f>(('Node actual demand d=1.0'!S103*(365/2)))*9.8*($C103+$D103-$B103)/3600</f>
        <v>0</v>
      </c>
      <c r="W103" s="75">
        <f>(('Node actual demand d=1.0'!T103*(365/2)))*9.8*($C103+$D103-$B103)/3600</f>
        <v>0</v>
      </c>
      <c r="X103" s="75">
        <f>(('Node actual demand d=1.0'!U103*(365/2)))*9.8*($C103+$D103-$B103)/3600</f>
        <v>0</v>
      </c>
      <c r="Y103" s="75">
        <f>(('Node actual demand d=1.0'!V103*(365/2)))*9.8*($C103+$D103-$B103)/3600</f>
        <v>0</v>
      </c>
      <c r="Z103" s="75">
        <f>(('Node actual demand d=1.0'!W103*(365/2)))*9.8*($C103+$D103-$B103)/3600</f>
        <v>0</v>
      </c>
      <c r="AA103" s="75">
        <f>(('Node actual demand d=1.0'!X103*(365/2)))*9.8*($C103+$D103-$B103)/3600</f>
        <v>0</v>
      </c>
      <c r="AB103" s="75">
        <f>(('Node actual demand d=1.0'!Y103*(365/2)))*9.8*($C103+$D103-$B103)/3600</f>
        <v>0</v>
      </c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</row>
    <row r="104" spans="1:100">
      <c r="A104" t="s">
        <v>213</v>
      </c>
      <c r="B104" s="21">
        <f>Fornecida!$C$1</f>
        <v>3.38</v>
      </c>
      <c r="C104" s="79">
        <v>28.146000000000001</v>
      </c>
      <c r="D104">
        <v>20</v>
      </c>
      <c r="E104" s="75">
        <f>(('Node actual demand d=1.0'!B104*(365/2)))*9.8*($C104+$D104-$B104)/3600</f>
        <v>0</v>
      </c>
      <c r="F104" s="75">
        <f>(('Node actual demand d=1.0'!C104*(365/2)))*9.8*($C104+$D104-$B104)/3600</f>
        <v>0</v>
      </c>
      <c r="G104" s="75">
        <f>(('Node actual demand d=1.0'!D104*(365/2)))*9.8*($C104+$D104-$B104)/3600</f>
        <v>0</v>
      </c>
      <c r="H104" s="75">
        <f>(('Node actual demand d=1.0'!E104*(365/2)))*9.8*($C104+$D104-$B104)/3600</f>
        <v>0</v>
      </c>
      <c r="I104" s="75">
        <f>(('Node actual demand d=1.0'!F104*(365/2)))*9.8*($C104+$D104-$B104)/3600</f>
        <v>0</v>
      </c>
      <c r="J104" s="75">
        <f>(('Node actual demand d=1.0'!G104*(365/2)))*9.8*($C104+$D104-$B104)/3600</f>
        <v>0</v>
      </c>
      <c r="K104" s="75">
        <f>(('Node actual demand d=1.0'!H104*(365/2)))*9.8*($C104+$D104-$B104)/3600</f>
        <v>0</v>
      </c>
      <c r="L104" s="75">
        <f>(('Node actual demand d=1.0'!I104*(365/2)))*9.8*($C104+$D104-$B104)/3600</f>
        <v>0</v>
      </c>
      <c r="M104" s="75">
        <f>(('Node actual demand d=1.0'!J104*(365/2)))*9.8*($C104+$D104-$B104)/3600</f>
        <v>0</v>
      </c>
      <c r="N104" s="75">
        <f>(('Node actual demand d=1.0'!K104*(365/2)))*9.8*($C104+$D104-$B104)/3600</f>
        <v>0</v>
      </c>
      <c r="O104" s="75">
        <f>(('Node actual demand d=1.0'!L104*(365/2)))*9.8*($C104+$D104-$B104)/3600</f>
        <v>0</v>
      </c>
      <c r="P104" s="75">
        <f>(('Node actual demand d=1.0'!M104*(365/2)))*9.8*($C104+$D104-$B104)/3600</f>
        <v>0</v>
      </c>
      <c r="Q104" s="75">
        <f>(('Node actual demand d=1.0'!N104*(365/2)))*9.8*($C104+$D104-$B104)/3600</f>
        <v>0</v>
      </c>
      <c r="R104" s="75">
        <f>(('Node actual demand d=1.0'!O104*(365/2)))*9.8*($C104+$D104-$B104)/3600</f>
        <v>0</v>
      </c>
      <c r="S104" s="75">
        <f>(('Node actual demand d=1.0'!P104*(365/2)))*9.8*($C104+$D104-$B104)/3600</f>
        <v>0</v>
      </c>
      <c r="T104" s="75">
        <f>(('Node actual demand d=1.0'!Q104*(365/2)))*9.8*($C104+$D104-$B104)/3600</f>
        <v>0</v>
      </c>
      <c r="U104" s="75">
        <f>(('Node actual demand d=1.0'!R104*(365/2)))*9.8*($C104+$D104-$B104)/3600</f>
        <v>0</v>
      </c>
      <c r="V104" s="75">
        <f>(('Node actual demand d=1.0'!S104*(365/2)))*9.8*($C104+$D104-$B104)/3600</f>
        <v>0</v>
      </c>
      <c r="W104" s="75">
        <f>(('Node actual demand d=1.0'!T104*(365/2)))*9.8*($C104+$D104-$B104)/3600</f>
        <v>0</v>
      </c>
      <c r="X104" s="75">
        <f>(('Node actual demand d=1.0'!U104*(365/2)))*9.8*($C104+$D104-$B104)/3600</f>
        <v>0</v>
      </c>
      <c r="Y104" s="75">
        <f>(('Node actual demand d=1.0'!V104*(365/2)))*9.8*($C104+$D104-$B104)/3600</f>
        <v>0</v>
      </c>
      <c r="Z104" s="75">
        <f>(('Node actual demand d=1.0'!W104*(365/2)))*9.8*($C104+$D104-$B104)/3600</f>
        <v>0</v>
      </c>
      <c r="AA104" s="75">
        <f>(('Node actual demand d=1.0'!X104*(365/2)))*9.8*($C104+$D104-$B104)/3600</f>
        <v>0</v>
      </c>
      <c r="AB104" s="75">
        <f>(('Node actual demand d=1.0'!Y104*(365/2)))*9.8*($C104+$D104-$B104)/3600</f>
        <v>0</v>
      </c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</row>
    <row r="105" spans="1:100">
      <c r="A105" t="s">
        <v>214</v>
      </c>
      <c r="B105" s="21">
        <f>Fornecida!$C$1</f>
        <v>3.38</v>
      </c>
      <c r="C105" s="79">
        <v>29.183499999999999</v>
      </c>
      <c r="D105">
        <v>20</v>
      </c>
      <c r="E105" s="75">
        <f>(('Node actual demand d=1.0'!B105*(365/2)))*9.8*($C105+$D105-$B105)/3600</f>
        <v>9.1021733055555547</v>
      </c>
      <c r="F105" s="75">
        <f>(('Node actual demand d=1.0'!C105*(365/2)))*9.8*($C105+$D105-$B105)/3600</f>
        <v>9.7848363034722201</v>
      </c>
      <c r="G105" s="75">
        <f>(('Node actual demand d=1.0'!D105*(365/2)))*9.8*($C105+$D105-$B105)/3600</f>
        <v>9.7848363034722201</v>
      </c>
      <c r="H105" s="75">
        <f>(('Node actual demand d=1.0'!E105*(365/2)))*9.8*($C105+$D105-$B105)/3600</f>
        <v>9.5572819708333316</v>
      </c>
      <c r="I105" s="75">
        <f>(('Node actual demand d=1.0'!F105*(365/2)))*9.8*($C105+$D105-$B105)/3600</f>
        <v>9.1021733055555547</v>
      </c>
      <c r="J105" s="75">
        <f>(('Node actual demand d=1.0'!G105*(365/2)))*9.8*($C105+$D105-$B105)/3600</f>
        <v>0.91021733055555554</v>
      </c>
      <c r="K105" s="75">
        <f>(('Node actual demand d=1.0'!H105*(365/2)))*9.8*($C105+$D105-$B105)/3600</f>
        <v>5.6888583159722224</v>
      </c>
      <c r="L105" s="75">
        <f>(('Node actual demand d=1.0'!I105*(365/2)))*9.8*($C105+$D105-$B105)/3600</f>
        <v>9.5572819708333316</v>
      </c>
      <c r="M105" s="75">
        <f>(('Node actual demand d=1.0'!J105*(365/2)))*9.8*($C105+$D105-$B105)/3600</f>
        <v>10.239944968749999</v>
      </c>
      <c r="N105" s="75">
        <f>(('Node actual demand d=1.0'!K105*(365/2)))*9.8*($C105+$D105-$B105)/3600</f>
        <v>9.7848363034722201</v>
      </c>
      <c r="O105" s="75">
        <f>(('Node actual demand d=1.0'!L105*(365/2)))*9.8*($C105+$D105-$B105)/3600</f>
        <v>10.922607966666666</v>
      </c>
      <c r="P105" s="75">
        <f>(('Node actual demand d=1.0'!M105*(365/2)))*9.8*($C105+$D105-$B105)/3600</f>
        <v>10.467499301388887</v>
      </c>
      <c r="Q105" s="75">
        <f>(('Node actual demand d=1.0'!N105*(365/2)))*9.8*($C105+$D105-$B105)/3600</f>
        <v>11.377716631944445</v>
      </c>
      <c r="R105" s="75">
        <f>(('Node actual demand d=1.0'!O105*(365/2)))*9.8*($C105+$D105-$B105)/3600</f>
        <v>10.922607966666666</v>
      </c>
      <c r="S105" s="75">
        <f>(('Node actual demand d=1.0'!P105*(365/2)))*9.8*($C105+$D105-$B105)/3600</f>
        <v>10.695053634027776</v>
      </c>
      <c r="T105" s="75">
        <f>(('Node actual demand d=1.0'!Q105*(365/2)))*9.8*($C105+$D105-$B105)/3600</f>
        <v>18.204346611111109</v>
      </c>
      <c r="U105" s="75">
        <f>(('Node actual demand d=1.0'!R105*(365/2)))*9.8*($C105+$D105-$B105)/3600</f>
        <v>16.839020615277779</v>
      </c>
      <c r="V105" s="75">
        <f>(('Node actual demand d=1.0'!S105*(365/2)))*9.8*($C105+$D105-$B105)/3600</f>
        <v>10.01239063611111</v>
      </c>
      <c r="W105" s="75">
        <f>(('Node actual demand d=1.0'!T105*(365/2)))*9.8*($C105+$D105-$B105)/3600</f>
        <v>10.239944968749999</v>
      </c>
      <c r="X105" s="75">
        <f>(('Node actual demand d=1.0'!U105*(365/2)))*9.8*($C105+$D105-$B105)/3600</f>
        <v>10.239944968749999</v>
      </c>
      <c r="Y105" s="75">
        <f>(('Node actual demand d=1.0'!V105*(365/2)))*9.8*($C105+$D105-$B105)/3600</f>
        <v>10.239944968749999</v>
      </c>
      <c r="Z105" s="75">
        <f>(('Node actual demand d=1.0'!W105*(365/2)))*9.8*($C105+$D105-$B105)/3600</f>
        <v>9.7848363034722201</v>
      </c>
      <c r="AA105" s="75">
        <f>(('Node actual demand d=1.0'!X105*(365/2)))*9.8*($C105+$D105-$B105)/3600</f>
        <v>9.5572819708333316</v>
      </c>
      <c r="AB105" s="75">
        <f>(('Node actual demand d=1.0'!Y105*(365/2)))*9.8*($C105+$D105-$B105)/3600</f>
        <v>8.4195103076388893</v>
      </c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</row>
    <row r="106" spans="1:100">
      <c r="A106" t="s">
        <v>215</v>
      </c>
      <c r="B106" s="21">
        <f>Fornecida!$C$1</f>
        <v>3.38</v>
      </c>
      <c r="C106" s="79">
        <v>31.976500000000001</v>
      </c>
      <c r="D106">
        <v>20</v>
      </c>
      <c r="E106" s="75">
        <f>(('Node actual demand d=1.0'!B106*(365/2)))*9.8*($C106+$D106-$B106)/3600</f>
        <v>0</v>
      </c>
      <c r="F106" s="75">
        <f>(('Node actual demand d=1.0'!C106*(365/2)))*9.8*($C106+$D106-$B106)/3600</f>
        <v>0</v>
      </c>
      <c r="G106" s="75">
        <f>(('Node actual demand d=1.0'!D106*(365/2)))*9.8*($C106+$D106-$B106)/3600</f>
        <v>0</v>
      </c>
      <c r="H106" s="75">
        <f>(('Node actual demand d=1.0'!E106*(365/2)))*9.8*($C106+$D106-$B106)/3600</f>
        <v>0</v>
      </c>
      <c r="I106" s="75">
        <f>(('Node actual demand d=1.0'!F106*(365/2)))*9.8*($C106+$D106-$B106)/3600</f>
        <v>0</v>
      </c>
      <c r="J106" s="75">
        <f>(('Node actual demand d=1.0'!G106*(365/2)))*9.8*($C106+$D106-$B106)/3600</f>
        <v>0</v>
      </c>
      <c r="K106" s="75">
        <f>(('Node actual demand d=1.0'!H106*(365/2)))*9.8*($C106+$D106-$B106)/3600</f>
        <v>0</v>
      </c>
      <c r="L106" s="75">
        <f>(('Node actual demand d=1.0'!I106*(365/2)))*9.8*($C106+$D106-$B106)/3600</f>
        <v>0</v>
      </c>
      <c r="M106" s="75">
        <f>(('Node actual demand d=1.0'!J106*(365/2)))*9.8*($C106+$D106-$B106)/3600</f>
        <v>0</v>
      </c>
      <c r="N106" s="75">
        <f>(('Node actual demand d=1.0'!K106*(365/2)))*9.8*($C106+$D106-$B106)/3600</f>
        <v>0</v>
      </c>
      <c r="O106" s="75">
        <f>(('Node actual demand d=1.0'!L106*(365/2)))*9.8*($C106+$D106-$B106)/3600</f>
        <v>0</v>
      </c>
      <c r="P106" s="75">
        <f>(('Node actual demand d=1.0'!M106*(365/2)))*9.8*($C106+$D106-$B106)/3600</f>
        <v>0</v>
      </c>
      <c r="Q106" s="75">
        <f>(('Node actual demand d=1.0'!N106*(365/2)))*9.8*($C106+$D106-$B106)/3600</f>
        <v>0</v>
      </c>
      <c r="R106" s="75">
        <f>(('Node actual demand d=1.0'!O106*(365/2)))*9.8*($C106+$D106-$B106)/3600</f>
        <v>0</v>
      </c>
      <c r="S106" s="75">
        <f>(('Node actual demand d=1.0'!P106*(365/2)))*9.8*($C106+$D106-$B106)/3600</f>
        <v>0</v>
      </c>
      <c r="T106" s="75">
        <f>(('Node actual demand d=1.0'!Q106*(365/2)))*9.8*($C106+$D106-$B106)/3600</f>
        <v>0</v>
      </c>
      <c r="U106" s="75">
        <f>(('Node actual demand d=1.0'!R106*(365/2)))*9.8*($C106+$D106-$B106)/3600</f>
        <v>0</v>
      </c>
      <c r="V106" s="75">
        <f>(('Node actual demand d=1.0'!S106*(365/2)))*9.8*($C106+$D106-$B106)/3600</f>
        <v>0</v>
      </c>
      <c r="W106" s="75">
        <f>(('Node actual demand d=1.0'!T106*(365/2)))*9.8*($C106+$D106-$B106)/3600</f>
        <v>0</v>
      </c>
      <c r="X106" s="75">
        <f>(('Node actual demand d=1.0'!U106*(365/2)))*9.8*($C106+$D106-$B106)/3600</f>
        <v>0</v>
      </c>
      <c r="Y106" s="75">
        <f>(('Node actual demand d=1.0'!V106*(365/2)))*9.8*($C106+$D106-$B106)/3600</f>
        <v>0</v>
      </c>
      <c r="Z106" s="75">
        <f>(('Node actual demand d=1.0'!W106*(365/2)))*9.8*($C106+$D106-$B106)/3600</f>
        <v>0</v>
      </c>
      <c r="AA106" s="75">
        <f>(('Node actual demand d=1.0'!X106*(365/2)))*9.8*($C106+$D106-$B106)/3600</f>
        <v>0</v>
      </c>
      <c r="AB106" s="75">
        <f>(('Node actual demand d=1.0'!Y106*(365/2)))*9.8*($C106+$D106-$B106)/3600</f>
        <v>0</v>
      </c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</row>
    <row r="107" spans="1:100">
      <c r="A107" t="s">
        <v>216</v>
      </c>
      <c r="B107" s="21">
        <f>Fornecida!$C$1</f>
        <v>3.38</v>
      </c>
      <c r="C107" s="79">
        <v>33.723399999999998</v>
      </c>
      <c r="D107">
        <v>20</v>
      </c>
      <c r="E107" s="75">
        <f>(('Node actual demand d=1.0'!B107*(365/2)))*9.8*($C107+$D107-$B107)/3600</f>
        <v>0</v>
      </c>
      <c r="F107" s="75">
        <f>(('Node actual demand d=1.0'!C107*(365/2)))*9.8*($C107+$D107-$B107)/3600</f>
        <v>24.010445573333332</v>
      </c>
      <c r="G107" s="75">
        <f>(('Node actual demand d=1.0'!D107*(365/2)))*9.8*($C107+$D107-$B107)/3600</f>
        <v>27.261860078055555</v>
      </c>
      <c r="H107" s="75">
        <f>(('Node actual demand d=1.0'!E107*(365/2)))*9.8*($C107+$D107-$B107)/3600</f>
        <v>0</v>
      </c>
      <c r="I107" s="75">
        <f>(('Node actual demand d=1.0'!F107*(365/2)))*9.8*($C107+$D107-$B107)/3600</f>
        <v>43.51893260166667</v>
      </c>
      <c r="J107" s="75">
        <f>(('Node actual demand d=1.0'!G107*(365/2)))*9.8*($C107+$D107-$B107)/3600</f>
        <v>38.766865248611104</v>
      </c>
      <c r="K107" s="75">
        <f>(('Node actual demand d=1.0'!H107*(365/2)))*9.8*($C107+$D107-$B107)/3600</f>
        <v>36.015668360000006</v>
      </c>
      <c r="L107" s="75">
        <f>(('Node actual demand d=1.0'!I107*(365/2)))*9.8*($C107+$D107-$B107)/3600</f>
        <v>0</v>
      </c>
      <c r="M107" s="75">
        <f>(('Node actual demand d=1.0'!J107*(365/2)))*9.8*($C107+$D107-$B107)/3600</f>
        <v>0</v>
      </c>
      <c r="N107" s="75">
        <f>(('Node actual demand d=1.0'!K107*(365/2)))*9.8*($C107+$D107-$B107)/3600</f>
        <v>2.7511968886111111</v>
      </c>
      <c r="O107" s="75">
        <f>(('Node actual demand d=1.0'!L107*(365/2)))*9.8*($C107+$D107-$B107)/3600</f>
        <v>0</v>
      </c>
      <c r="P107" s="75">
        <f>(('Node actual demand d=1.0'!M107*(365/2)))*9.8*($C107+$D107-$B107)/3600</f>
        <v>0</v>
      </c>
      <c r="Q107" s="75">
        <f>(('Node actual demand d=1.0'!N107*(365/2)))*9.8*($C107+$D107-$B107)/3600</f>
        <v>3.2514145047222223</v>
      </c>
      <c r="R107" s="75">
        <f>(('Node actual demand d=1.0'!O107*(365/2)))*9.8*($C107+$D107-$B107)/3600</f>
        <v>4.0017409288888892</v>
      </c>
      <c r="S107" s="75">
        <f>(('Node actual demand d=1.0'!P107*(365/2)))*9.8*($C107+$D107-$B107)/3600</f>
        <v>4.0017409288888892</v>
      </c>
      <c r="T107" s="75">
        <f>(('Node actual demand d=1.0'!Q107*(365/2)))*9.8*($C107+$D107-$B107)/3600</f>
        <v>3.5015233127777776</v>
      </c>
      <c r="U107" s="75">
        <f>(('Node actual demand d=1.0'!R107*(365/2)))*9.8*($C107+$D107-$B107)/3600</f>
        <v>3.5015233127777776</v>
      </c>
      <c r="V107" s="75">
        <f>(('Node actual demand d=1.0'!S107*(365/2)))*9.8*($C107+$D107-$B107)/3600</f>
        <v>5.5023937772222222</v>
      </c>
      <c r="W107" s="75">
        <f>(('Node actual demand d=1.0'!T107*(365/2)))*9.8*($C107+$D107-$B107)/3600</f>
        <v>5.5023937772222222</v>
      </c>
      <c r="X107" s="75">
        <f>(('Node actual demand d=1.0'!U107*(365/2)))*9.8*($C107+$D107-$B107)/3600</f>
        <v>4.7520673530555548</v>
      </c>
      <c r="Y107" s="75">
        <f>(('Node actual demand d=1.0'!V107*(365/2)))*9.8*($C107+$D107-$B107)/3600</f>
        <v>52.772958499722222</v>
      </c>
      <c r="Z107" s="75">
        <f>(('Node actual demand d=1.0'!W107*(365/2)))*9.8*($C107+$D107-$B107)/3600</f>
        <v>51.522414459444441</v>
      </c>
      <c r="AA107" s="75">
        <f>(('Node actual demand d=1.0'!X107*(365/2)))*9.8*($C107+$D107-$B107)/3600</f>
        <v>42.018279753333331</v>
      </c>
      <c r="AB107" s="75">
        <f>(('Node actual demand d=1.0'!Y107*(365/2)))*9.8*($C107+$D107-$B107)/3600</f>
        <v>2.2509792725000004</v>
      </c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</row>
    <row r="108" spans="1:100">
      <c r="A108" t="s">
        <v>217</v>
      </c>
      <c r="B108" s="21">
        <f>Fornecida!$C$1</f>
        <v>3.38</v>
      </c>
      <c r="C108" s="79">
        <v>31.668600000000001</v>
      </c>
      <c r="D108">
        <v>20</v>
      </c>
      <c r="E108" s="75">
        <f>(('Node actual demand d=1.0'!B108*(365/2)))*9.8*($C108+$D108-$B108)/3600</f>
        <v>6.4773120825000001</v>
      </c>
      <c r="F108" s="75">
        <f>(('Node actual demand d=1.0'!C108*(365/2)))*9.8*($C108+$D108-$B108)/3600</f>
        <v>5.7576107399999987</v>
      </c>
      <c r="G108" s="75">
        <f>(('Node actual demand d=1.0'!D108*(365/2)))*9.8*($C108+$D108-$B108)/3600</f>
        <v>22.070841169999998</v>
      </c>
      <c r="H108" s="75">
        <f>(('Node actual demand d=1.0'!E108*(365/2)))*9.8*($C108+$D108-$B108)/3600</f>
        <v>4.0783076075000002</v>
      </c>
      <c r="I108" s="75">
        <f>(('Node actual demand d=1.0'!F108*(365/2)))*9.8*($C108+$D108-$B108)/3600</f>
        <v>2.6389049224999996</v>
      </c>
      <c r="J108" s="75">
        <f>(('Node actual demand d=1.0'!G108*(365/2)))*9.8*($C108+$D108-$B108)/3600</f>
        <v>33.346162202499997</v>
      </c>
      <c r="K108" s="75">
        <f>(('Node actual demand d=1.0'!H108*(365/2)))*9.8*($C108+$D108-$B108)/3600</f>
        <v>22.790542512499997</v>
      </c>
      <c r="L108" s="75">
        <f>(('Node actual demand d=1.0'!I108*(365/2)))*9.8*($C108+$D108-$B108)/3600</f>
        <v>11.995022375</v>
      </c>
      <c r="M108" s="75">
        <f>(('Node actual demand d=1.0'!J108*(365/2)))*9.8*($C108+$D108-$B108)/3600</f>
        <v>6.7172125300000003</v>
      </c>
      <c r="N108" s="75">
        <f>(('Node actual demand d=1.0'!K108*(365/2)))*9.8*($C108+$D108-$B108)/3600</f>
        <v>9.3561174524999977</v>
      </c>
      <c r="O108" s="75">
        <f>(('Node actual demand d=1.0'!L108*(365/2)))*9.8*($C108+$D108-$B108)/3600</f>
        <v>11.035420584999999</v>
      </c>
      <c r="P108" s="75">
        <f>(('Node actual demand d=1.0'!M108*(365/2)))*9.8*($C108+$D108-$B108)/3600</f>
        <v>11.035420584999999</v>
      </c>
      <c r="Q108" s="75">
        <f>(('Node actual demand d=1.0'!N108*(365/2)))*9.8*($C108+$D108-$B108)/3600</f>
        <v>10.075818794999998</v>
      </c>
      <c r="R108" s="75">
        <f>(('Node actual demand d=1.0'!O108*(365/2)))*9.8*($C108+$D108-$B108)/3600</f>
        <v>8.1566152150000004</v>
      </c>
      <c r="S108" s="75">
        <f>(('Node actual demand d=1.0'!P108*(365/2)))*9.8*($C108+$D108-$B108)/3600</f>
        <v>6.9571129774999987</v>
      </c>
      <c r="T108" s="75">
        <f>(('Node actual demand d=1.0'!Q108*(365/2)))*9.8*($C108+$D108-$B108)/3600</f>
        <v>6.237411635</v>
      </c>
      <c r="U108" s="75">
        <f>(('Node actual demand d=1.0'!R108*(365/2)))*9.8*($C108+$D108-$B108)/3600</f>
        <v>5.5177102924999994</v>
      </c>
      <c r="V108" s="75">
        <f>(('Node actual demand d=1.0'!S108*(365/2)))*9.8*($C108+$D108-$B108)/3600</f>
        <v>5.5177102924999994</v>
      </c>
      <c r="W108" s="75">
        <f>(('Node actual demand d=1.0'!T108*(365/2)))*9.8*($C108+$D108-$B108)/3600</f>
        <v>6.4773120825000001</v>
      </c>
      <c r="X108" s="75">
        <f>(('Node actual demand d=1.0'!U108*(365/2)))*9.8*($C108+$D108-$B108)/3600</f>
        <v>5.7576107399999987</v>
      </c>
      <c r="Y108" s="75">
        <f>(('Node actual demand d=1.0'!V108*(365/2)))*9.8*($C108+$D108-$B108)/3600</f>
        <v>5.7576107399999987</v>
      </c>
      <c r="Z108" s="75">
        <f>(('Node actual demand d=1.0'!W108*(365/2)))*9.8*($C108+$D108-$B108)/3600</f>
        <v>5.2778098449999993</v>
      </c>
      <c r="AA108" s="75">
        <f>(('Node actual demand d=1.0'!X108*(365/2)))*9.8*($C108+$D108-$B108)/3600</f>
        <v>43.182080549999995</v>
      </c>
      <c r="AB108" s="75">
        <f>(('Node actual demand d=1.0'!Y108*(365/2)))*9.8*($C108+$D108-$B108)/3600</f>
        <v>17.992533562499997</v>
      </c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</row>
    <row r="109" spans="1:100">
      <c r="A109" t="s">
        <v>218</v>
      </c>
      <c r="B109" s="21">
        <f>Fornecida!$C$1</f>
        <v>3.38</v>
      </c>
      <c r="C109" s="79">
        <v>30.531099999999999</v>
      </c>
      <c r="D109">
        <v>20</v>
      </c>
      <c r="E109" s="75">
        <f>(('Node actual demand d=1.0'!B109*(365/2)))*9.8*($C109+$D109-$B109)/3600</f>
        <v>5.6219828233333322</v>
      </c>
      <c r="F109" s="75">
        <f>(('Node actual demand d=1.0'!C109*(365/2)))*9.8*($C109+$D109-$B109)/3600</f>
        <v>5.8562321076388892</v>
      </c>
      <c r="G109" s="75">
        <f>(('Node actual demand d=1.0'!D109*(365/2)))*9.8*($C109+$D109-$B109)/3600</f>
        <v>5.8562321076388892</v>
      </c>
      <c r="H109" s="75">
        <f>(('Node actual demand d=1.0'!E109*(365/2)))*9.8*($C109+$D109-$B109)/3600</f>
        <v>5.8562321076388892</v>
      </c>
      <c r="I109" s="75">
        <f>(('Node actual demand d=1.0'!F109*(365/2)))*9.8*($C109+$D109-$B109)/3600</f>
        <v>5.1534842547222217</v>
      </c>
      <c r="J109" s="75">
        <f>(('Node actual demand d=1.0'!G109*(365/2)))*9.8*($C109+$D109-$B109)/3600</f>
        <v>4.9192349704166656</v>
      </c>
      <c r="K109" s="75">
        <f>(('Node actual demand d=1.0'!H109*(365/2)))*9.8*($C109+$D109-$B109)/3600</f>
        <v>5.1534842547222217</v>
      </c>
      <c r="L109" s="75">
        <f>(('Node actual demand d=1.0'!I109*(365/2)))*9.8*($C109+$D109-$B109)/3600</f>
        <v>6.0904813919444445</v>
      </c>
      <c r="M109" s="75">
        <f>(('Node actual demand d=1.0'!J109*(365/2)))*9.8*($C109+$D109-$B109)/3600</f>
        <v>3.9822378331944441</v>
      </c>
      <c r="N109" s="75">
        <f>(('Node actual demand d=1.0'!K109*(365/2)))*9.8*($C109+$D109-$B109)/3600</f>
        <v>5.6219828233333322</v>
      </c>
      <c r="O109" s="75">
        <f>(('Node actual demand d=1.0'!L109*(365/2)))*9.8*($C109+$D109-$B109)/3600</f>
        <v>4.4507364018055551</v>
      </c>
      <c r="P109" s="75">
        <f>(('Node actual demand d=1.0'!M109*(365/2)))*9.8*($C109+$D109-$B109)/3600</f>
        <v>4.9192349704166656</v>
      </c>
      <c r="Q109" s="75">
        <f>(('Node actual demand d=1.0'!N109*(365/2)))*9.8*($C109+$D109-$B109)/3600</f>
        <v>7.4959770977777769</v>
      </c>
      <c r="R109" s="75">
        <f>(('Node actual demand d=1.0'!O109*(365/2)))*9.8*($C109+$D109-$B109)/3600</f>
        <v>7.4959770977777769</v>
      </c>
      <c r="S109" s="75">
        <f>(('Node actual demand d=1.0'!P109*(365/2)))*9.8*($C109+$D109-$B109)/3600</f>
        <v>6.7932292448611094</v>
      </c>
      <c r="T109" s="75">
        <f>(('Node actual demand d=1.0'!Q109*(365/2)))*9.8*($C109+$D109-$B109)/3600</f>
        <v>7.0274785291666673</v>
      </c>
      <c r="U109" s="75">
        <f>(('Node actual demand d=1.0'!R109*(365/2)))*9.8*($C109+$D109-$B109)/3600</f>
        <v>7.2617278134722216</v>
      </c>
      <c r="V109" s="75">
        <f>(('Node actual demand d=1.0'!S109*(365/2)))*9.8*($C109+$D109-$B109)/3600</f>
        <v>7.730226382083333</v>
      </c>
      <c r="W109" s="75">
        <f>(('Node actual demand d=1.0'!T109*(365/2)))*9.8*($C109+$D109-$B109)/3600</f>
        <v>7.4959770977777769</v>
      </c>
      <c r="X109" s="75">
        <f>(('Node actual demand d=1.0'!U109*(365/2)))*9.8*($C109+$D109-$B109)/3600</f>
        <v>7.2617278134722216</v>
      </c>
      <c r="Y109" s="75">
        <f>(('Node actual demand d=1.0'!V109*(365/2)))*9.8*($C109+$D109-$B109)/3600</f>
        <v>6.7932292448611094</v>
      </c>
      <c r="Z109" s="75">
        <f>(('Node actual demand d=1.0'!W109*(365/2)))*9.8*($C109+$D109-$B109)/3600</f>
        <v>6.558979960555555</v>
      </c>
      <c r="AA109" s="75">
        <f>(('Node actual demand d=1.0'!X109*(365/2)))*9.8*($C109+$D109-$B109)/3600</f>
        <v>5.8562321076388892</v>
      </c>
      <c r="AB109" s="75">
        <f>(('Node actual demand d=1.0'!Y109*(365/2)))*9.8*($C109+$D109-$B109)/3600</f>
        <v>5.387733539027777</v>
      </c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</row>
    <row r="110" spans="1:100">
      <c r="A110" t="s">
        <v>219</v>
      </c>
      <c r="B110" s="21">
        <f>Fornecida!$C$1</f>
        <v>3.38</v>
      </c>
      <c r="C110" s="79">
        <v>25.252300000000002</v>
      </c>
      <c r="D110">
        <v>20</v>
      </c>
      <c r="E110" s="75">
        <f>(('Node actual demand d=1.0'!B110*(365/2)))*9.8*($C110+$D110-$B110)/3600</f>
        <v>0.20802391263888892</v>
      </c>
      <c r="F110" s="75">
        <f>(('Node actual demand d=1.0'!C110*(365/2)))*9.8*($C110+$D110-$B110)/3600</f>
        <v>0.41604782527777784</v>
      </c>
      <c r="G110" s="75">
        <f>(('Node actual demand d=1.0'!D110*(365/2)))*9.8*($C110+$D110-$B110)/3600</f>
        <v>0</v>
      </c>
      <c r="H110" s="75">
        <f>(('Node actual demand d=1.0'!E110*(365/2)))*9.8*($C110+$D110-$B110)/3600</f>
        <v>0</v>
      </c>
      <c r="I110" s="75">
        <f>(('Node actual demand d=1.0'!F110*(365/2)))*9.8*($C110+$D110-$B110)/3600</f>
        <v>0.20802391263888892</v>
      </c>
      <c r="J110" s="75">
        <f>(('Node actual demand d=1.0'!G110*(365/2)))*9.8*($C110+$D110-$B110)/3600</f>
        <v>2.0802391263888893</v>
      </c>
      <c r="K110" s="75">
        <f>(('Node actual demand d=1.0'!H110*(365/2)))*9.8*($C110+$D110-$B110)/3600</f>
        <v>3.3283826022222227</v>
      </c>
      <c r="L110" s="75">
        <f>(('Node actual demand d=1.0'!I110*(365/2)))*9.8*($C110+$D110-$B110)/3600</f>
        <v>3.3283826022222227</v>
      </c>
      <c r="M110" s="75">
        <f>(('Node actual demand d=1.0'!J110*(365/2)))*9.8*($C110+$D110-$B110)/3600</f>
        <v>2.4962869516666673</v>
      </c>
      <c r="N110" s="75">
        <f>(('Node actual demand d=1.0'!K110*(365/2)))*9.8*($C110+$D110-$B110)/3600</f>
        <v>0.83209565055555568</v>
      </c>
      <c r="O110" s="75">
        <f>(('Node actual demand d=1.0'!L110*(365/2)))*9.8*($C110+$D110-$B110)/3600</f>
        <v>1.6641913011111114</v>
      </c>
      <c r="P110" s="75">
        <f>(('Node actual demand d=1.0'!M110*(365/2)))*9.8*($C110+$D110-$B110)/3600</f>
        <v>1.0401195631944447</v>
      </c>
      <c r="Q110" s="75">
        <f>(('Node actual demand d=1.0'!N110*(365/2)))*9.8*($C110+$D110-$B110)/3600</f>
        <v>0.41604782527777784</v>
      </c>
      <c r="R110" s="75">
        <f>(('Node actual demand d=1.0'!O110*(365/2)))*9.8*($C110+$D110-$B110)/3600</f>
        <v>0.41604782527777784</v>
      </c>
      <c r="S110" s="75">
        <f>(('Node actual demand d=1.0'!P110*(365/2)))*9.8*($C110+$D110-$B110)/3600</f>
        <v>0.41604782527777784</v>
      </c>
      <c r="T110" s="75">
        <f>(('Node actual demand d=1.0'!Q110*(365/2)))*9.8*($C110+$D110-$B110)/3600</f>
        <v>0.83209565055555568</v>
      </c>
      <c r="U110" s="75">
        <f>(('Node actual demand d=1.0'!R110*(365/2)))*9.8*($C110+$D110-$B110)/3600</f>
        <v>0.62407173791666681</v>
      </c>
      <c r="V110" s="75">
        <f>(('Node actual demand d=1.0'!S110*(365/2)))*9.8*($C110+$D110-$B110)/3600</f>
        <v>0.62407173791666681</v>
      </c>
      <c r="W110" s="75">
        <f>(('Node actual demand d=1.0'!T110*(365/2)))*9.8*($C110+$D110-$B110)/3600</f>
        <v>0.62407173791666681</v>
      </c>
      <c r="X110" s="75">
        <f>(('Node actual demand d=1.0'!U110*(365/2)))*9.8*($C110+$D110-$B110)/3600</f>
        <v>0.41604782527777784</v>
      </c>
      <c r="Y110" s="75">
        <f>(('Node actual demand d=1.0'!V110*(365/2)))*9.8*($C110+$D110-$B110)/3600</f>
        <v>0.20802391263888892</v>
      </c>
      <c r="Z110" s="75">
        <f>(('Node actual demand d=1.0'!W110*(365/2)))*9.8*($C110+$D110-$B110)/3600</f>
        <v>0.62407173791666681</v>
      </c>
      <c r="AA110" s="75">
        <f>(('Node actual demand d=1.0'!X110*(365/2)))*9.8*($C110+$D110-$B110)/3600</f>
        <v>0</v>
      </c>
      <c r="AB110" s="75">
        <f>(('Node actual demand d=1.0'!Y110*(365/2)))*9.8*($C110+$D110-$B110)/3600</f>
        <v>0</v>
      </c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</row>
    <row r="111" spans="1:100">
      <c r="A111" t="s">
        <v>220</v>
      </c>
      <c r="B111" s="21">
        <f>Fornecida!$C$1</f>
        <v>3.38</v>
      </c>
      <c r="C111" s="79">
        <v>25.6508</v>
      </c>
      <c r="D111">
        <v>20</v>
      </c>
      <c r="E111" s="75">
        <f>(('Node actual demand d=1.0'!B111*(365/2)))*9.8*($C111+$D111-$B111)/3600</f>
        <v>5.4600957522222231</v>
      </c>
      <c r="F111" s="75">
        <f>(('Node actual demand d=1.0'!C111*(365/2)))*9.8*($C111+$D111-$B111)/3600</f>
        <v>6.0901068005555548</v>
      </c>
      <c r="G111" s="75">
        <f>(('Node actual demand d=1.0'!D111*(365/2)))*9.8*($C111+$D111-$B111)/3600</f>
        <v>5.4600957522222231</v>
      </c>
      <c r="H111" s="75">
        <f>(('Node actual demand d=1.0'!E111*(365/2)))*9.8*($C111+$D111-$B111)/3600</f>
        <v>4.8300847038888888</v>
      </c>
      <c r="I111" s="75">
        <f>(('Node actual demand d=1.0'!F111*(365/2)))*9.8*($C111+$D111-$B111)/3600</f>
        <v>3.7800662900000006</v>
      </c>
      <c r="J111" s="75">
        <f>(('Node actual demand d=1.0'!G111*(365/2)))*9.8*($C111+$D111-$B111)/3600</f>
        <v>2.9400515588888894</v>
      </c>
      <c r="K111" s="75">
        <f>(('Node actual demand d=1.0'!H111*(365/2)))*9.8*($C111+$D111-$B111)/3600</f>
        <v>3.990069972777778</v>
      </c>
      <c r="L111" s="75">
        <f>(('Node actual demand d=1.0'!I111*(365/2)))*9.8*($C111+$D111-$B111)/3600</f>
        <v>6.3001104833333343</v>
      </c>
      <c r="M111" s="75">
        <f>(('Node actual demand d=1.0'!J111*(365/2)))*9.8*($C111+$D111-$B111)/3600</f>
        <v>6.3001104833333343</v>
      </c>
      <c r="N111" s="75">
        <f>(('Node actual demand d=1.0'!K111*(365/2)))*9.8*($C111+$D111-$B111)/3600</f>
        <v>5.6700994350000009</v>
      </c>
      <c r="O111" s="75">
        <f>(('Node actual demand d=1.0'!L111*(365/2)))*9.8*($C111+$D111-$B111)/3600</f>
        <v>4.4100773383333332</v>
      </c>
      <c r="P111" s="75">
        <f>(('Node actual demand d=1.0'!M111*(365/2)))*9.8*($C111+$D111-$B111)/3600</f>
        <v>4.4100773383333332</v>
      </c>
      <c r="Q111" s="75">
        <f>(('Node actual demand d=1.0'!N111*(365/2)))*9.8*($C111+$D111-$B111)/3600</f>
        <v>5.6700994350000009</v>
      </c>
      <c r="R111" s="75">
        <f>(('Node actual demand d=1.0'!O111*(365/2)))*9.8*($C111+$D111-$B111)/3600</f>
        <v>6.7201178488888891</v>
      </c>
      <c r="S111" s="75">
        <f>(('Node actual demand d=1.0'!P111*(365/2)))*9.8*($C111+$D111-$B111)/3600</f>
        <v>7.1401252144444456</v>
      </c>
      <c r="T111" s="75">
        <f>(('Node actual demand d=1.0'!Q111*(365/2)))*9.8*($C111+$D111-$B111)/3600</f>
        <v>6.3001104833333343</v>
      </c>
      <c r="U111" s="75">
        <f>(('Node actual demand d=1.0'!R111*(365/2)))*9.8*($C111+$D111-$B111)/3600</f>
        <v>6.0901068005555548</v>
      </c>
      <c r="V111" s="75">
        <f>(('Node actual demand d=1.0'!S111*(365/2)))*9.8*($C111+$D111-$B111)/3600</f>
        <v>6.5101141661111122</v>
      </c>
      <c r="W111" s="75">
        <f>(('Node actual demand d=1.0'!T111*(365/2)))*9.8*($C111+$D111-$B111)/3600</f>
        <v>6.7201178488888891</v>
      </c>
      <c r="X111" s="75">
        <f>(('Node actual demand d=1.0'!U111*(365/2)))*9.8*($C111+$D111-$B111)/3600</f>
        <v>6.0901068005555548</v>
      </c>
      <c r="Y111" s="75">
        <f>(('Node actual demand d=1.0'!V111*(365/2)))*9.8*($C111+$D111-$B111)/3600</f>
        <v>6.0901068005555548</v>
      </c>
      <c r="Z111" s="75">
        <f>(('Node actual demand d=1.0'!W111*(365/2)))*9.8*($C111+$D111-$B111)/3600</f>
        <v>5.2500920694444453</v>
      </c>
      <c r="AA111" s="75">
        <f>(('Node actual demand d=1.0'!X111*(365/2)))*9.8*($C111+$D111-$B111)/3600</f>
        <v>4.4100773383333332</v>
      </c>
      <c r="AB111" s="75">
        <f>(('Node actual demand d=1.0'!Y111*(365/2)))*9.8*($C111+$D111-$B111)/3600</f>
        <v>3.990069972777778</v>
      </c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</row>
    <row r="112" spans="1:100">
      <c r="A112" t="s">
        <v>221</v>
      </c>
      <c r="B112" s="21">
        <f>Fornecida!$C$1</f>
        <v>3.38</v>
      </c>
      <c r="C112" s="79">
        <v>26.786100000000001</v>
      </c>
      <c r="D112">
        <v>20</v>
      </c>
      <c r="E112" s="75">
        <f>(('Node actual demand d=1.0'!B112*(365/2)))*9.8*($C112+$D112-$B112)/3600</f>
        <v>2.3720830787500002</v>
      </c>
      <c r="F112" s="75">
        <f>(('Node actual demand d=1.0'!C112*(365/2)))*9.8*($C112+$D112-$B112)/3600</f>
        <v>3.0190148274999999</v>
      </c>
      <c r="G112" s="75">
        <f>(('Node actual demand d=1.0'!D112*(365/2)))*9.8*($C112+$D112-$B112)/3600</f>
        <v>2.3720830787500002</v>
      </c>
      <c r="H112" s="75">
        <f>(('Node actual demand d=1.0'!E112*(365/2)))*9.8*($C112+$D112-$B112)/3600</f>
        <v>2.5877269950000001</v>
      </c>
      <c r="I112" s="75">
        <f>(('Node actual demand d=1.0'!F112*(365/2)))*9.8*($C112+$D112-$B112)/3600</f>
        <v>2.5877269950000001</v>
      </c>
      <c r="J112" s="75">
        <f>(('Node actual demand d=1.0'!G112*(365/2)))*9.8*($C112+$D112-$B112)/3600</f>
        <v>2.3720830787500002</v>
      </c>
      <c r="K112" s="75">
        <f>(('Node actual demand d=1.0'!H112*(365/2)))*9.8*($C112+$D112-$B112)/3600</f>
        <v>2.8033709112500005</v>
      </c>
      <c r="L112" s="75">
        <f>(('Node actual demand d=1.0'!I112*(365/2)))*9.8*($C112+$D112-$B112)/3600</f>
        <v>5.606741822500001</v>
      </c>
      <c r="M112" s="75">
        <f>(('Node actual demand d=1.0'!J112*(365/2)))*9.8*($C112+$D112-$B112)/3600</f>
        <v>4.9598100737500008</v>
      </c>
      <c r="N112" s="75">
        <f>(('Node actual demand d=1.0'!K112*(365/2)))*9.8*($C112+$D112-$B112)/3600</f>
        <v>6.6849614037500009</v>
      </c>
      <c r="O112" s="75">
        <f>(('Node actual demand d=1.0'!L112*(365/2)))*9.8*($C112+$D112-$B112)/3600</f>
        <v>18.976664630000002</v>
      </c>
      <c r="P112" s="75">
        <f>(('Node actual demand d=1.0'!M112*(365/2)))*9.8*($C112+$D112-$B112)/3600</f>
        <v>17.251513300000003</v>
      </c>
      <c r="Q112" s="75">
        <f>(('Node actual demand d=1.0'!N112*(365/2)))*9.8*($C112+$D112-$B112)/3600</f>
        <v>20.917459876250003</v>
      </c>
      <c r="R112" s="75">
        <f>(('Node actual demand d=1.0'!O112*(365/2)))*9.8*($C112+$D112-$B112)/3600</f>
        <v>23.289542955000005</v>
      </c>
      <c r="S112" s="75">
        <f>(('Node actual demand d=1.0'!P112*(365/2)))*9.8*($C112+$D112-$B112)/3600</f>
        <v>34.503026600000005</v>
      </c>
      <c r="T112" s="75">
        <f>(('Node actual demand d=1.0'!Q112*(365/2)))*9.8*($C112+$D112-$B112)/3600</f>
        <v>36.875109678750007</v>
      </c>
      <c r="U112" s="75">
        <f>(('Node actual demand d=1.0'!R112*(365/2)))*9.8*($C112+$D112-$B112)/3600</f>
        <v>35.149958348749998</v>
      </c>
      <c r="V112" s="75">
        <f>(('Node actual demand d=1.0'!S112*(365/2)))*9.8*($C112+$D112-$B112)/3600</f>
        <v>29.758860442500005</v>
      </c>
      <c r="W112" s="75">
        <f>(('Node actual demand d=1.0'!T112*(365/2)))*9.8*($C112+$D112-$B112)/3600</f>
        <v>29.758860442500005</v>
      </c>
      <c r="X112" s="75">
        <f>(('Node actual demand d=1.0'!U112*(365/2)))*9.8*($C112+$D112-$B112)/3600</f>
        <v>24.799050368750002</v>
      </c>
      <c r="Y112" s="75">
        <f>(('Node actual demand d=1.0'!V112*(365/2)))*9.8*($C112+$D112-$B112)/3600</f>
        <v>23.289542955000005</v>
      </c>
      <c r="Z112" s="75">
        <f>(('Node actual demand d=1.0'!W112*(365/2)))*9.8*($C112+$D112-$B112)/3600</f>
        <v>19.407952462500003</v>
      </c>
      <c r="AA112" s="75">
        <f>(('Node actual demand d=1.0'!X112*(365/2)))*9.8*($C112+$D112-$B112)/3600</f>
        <v>9.9196201475000017</v>
      </c>
      <c r="AB112" s="75">
        <f>(('Node actual demand d=1.0'!Y112*(365/2)))*9.8*($C112+$D112-$B112)/3600</f>
        <v>2.3720830787500002</v>
      </c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</row>
    <row r="113" spans="1:100">
      <c r="A113" t="s">
        <v>222</v>
      </c>
      <c r="B113" s="21">
        <f>Fornecida!$C$1</f>
        <v>3.38</v>
      </c>
      <c r="C113" s="79">
        <v>27.018699999999999</v>
      </c>
      <c r="D113">
        <v>20</v>
      </c>
      <c r="E113" s="75">
        <f>(('Node actual demand d=1.0'!B113*(365/2)))*9.8*($C113+$D113-$B113)/3600</f>
        <v>58.319061726527771</v>
      </c>
      <c r="F113" s="75">
        <f>(('Node actual demand d=1.0'!C113*(365/2)))*9.8*($C113+$D113-$B113)/3600</f>
        <v>54.199871493055547</v>
      </c>
      <c r="G113" s="75">
        <f>(('Node actual demand d=1.0'!D113*(365/2)))*9.8*($C113+$D113-$B113)/3600</f>
        <v>56.367866352777774</v>
      </c>
      <c r="H113" s="75">
        <f>(('Node actual demand d=1.0'!E113*(365/2)))*9.8*($C113+$D113-$B113)/3600</f>
        <v>48.563084857777767</v>
      </c>
      <c r="I113" s="75">
        <f>(('Node actual demand d=1.0'!F113*(365/2)))*9.8*($C113+$D113-$B113)/3600</f>
        <v>46.61188948402777</v>
      </c>
      <c r="J113" s="75">
        <f>(('Node actual demand d=1.0'!G113*(365/2)))*9.8*($C113+$D113-$B113)/3600</f>
        <v>37.93991004513888</v>
      </c>
      <c r="K113" s="75">
        <f>(('Node actual demand d=1.0'!H113*(365/2)))*9.8*($C113+$D113-$B113)/3600</f>
        <v>17.560758363750001</v>
      </c>
      <c r="L113" s="75">
        <f>(('Node actual demand d=1.0'!I113*(365/2)))*9.8*($C113+$D113-$B113)/3600</f>
        <v>6.9375835511111106</v>
      </c>
      <c r="M113" s="75">
        <f>(('Node actual demand d=1.0'!J113*(365/2)))*9.8*($C113+$D113-$B113)/3600</f>
        <v>17.343958877777776</v>
      </c>
      <c r="N113" s="75">
        <f>(('Node actual demand d=1.0'!K113*(365/2)))*9.8*($C113+$D113-$B113)/3600</f>
        <v>5.8535861212500002</v>
      </c>
      <c r="O113" s="75">
        <f>(('Node actual demand d=1.0'!L113*(365/2)))*9.8*($C113+$D113-$B113)/3600</f>
        <v>7.587982009027777</v>
      </c>
      <c r="P113" s="75">
        <f>(('Node actual demand d=1.0'!M113*(365/2)))*9.8*($C113+$D113-$B113)/3600</f>
        <v>13.224768644305554</v>
      </c>
      <c r="Q113" s="75">
        <f>(('Node actual demand d=1.0'!N113*(365/2)))*9.8*($C113+$D113-$B113)/3600</f>
        <v>8.0215809809722227</v>
      </c>
      <c r="R113" s="75">
        <f>(('Node actual demand d=1.0'!O113*(365/2)))*9.8*($C113+$D113-$B113)/3600</f>
        <v>3.6855912615277773</v>
      </c>
      <c r="S113" s="75">
        <f>(('Node actual demand d=1.0'!P113*(365/2)))*9.8*($C113+$D113-$B113)/3600</f>
        <v>7.3711825230555545</v>
      </c>
      <c r="T113" s="75">
        <f>(('Node actual demand d=1.0'!Q113*(365/2)))*9.8*($C113+$D113-$B113)/3600</f>
        <v>20.812750653333332</v>
      </c>
      <c r="U113" s="75">
        <f>(('Node actual demand d=1.0'!R113*(365/2)))*9.8*($C113+$D113-$B113)/3600</f>
        <v>8.8887789248611089</v>
      </c>
      <c r="V113" s="75">
        <f>(('Node actual demand d=1.0'!S113*(365/2)))*9.8*($C113+$D113-$B113)/3600</f>
        <v>20.379151681388887</v>
      </c>
      <c r="W113" s="75">
        <f>(('Node actual demand d=1.0'!T113*(365/2)))*9.8*($C113+$D113-$B113)/3600</f>
        <v>3.9023907475000001</v>
      </c>
      <c r="X113" s="75">
        <f>(('Node actual demand d=1.0'!U113*(365/2)))*9.8*($C113+$D113-$B113)/3600</f>
        <v>2.6015938316666665</v>
      </c>
      <c r="Y113" s="75">
        <f>(('Node actual demand d=1.0'!V113*(365/2)))*9.8*($C113+$D113-$B113)/3600</f>
        <v>2.6015938316666665</v>
      </c>
      <c r="Z113" s="75">
        <f>(('Node actual demand d=1.0'!W113*(365/2)))*9.8*($C113+$D113-$B113)/3600</f>
        <v>2.6015938316666665</v>
      </c>
      <c r="AA113" s="75">
        <f>(('Node actual demand d=1.0'!X113*(365/2)))*9.8*($C113+$D113-$B113)/3600</f>
        <v>2.3847943456944445</v>
      </c>
      <c r="AB113" s="75">
        <f>(('Node actual demand d=1.0'!Y113*(365/2)))*9.8*($C113+$D113-$B113)/3600</f>
        <v>17.994357335694446</v>
      </c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</row>
    <row r="114" spans="1:100">
      <c r="A114" t="s">
        <v>223</v>
      </c>
      <c r="B114" s="21">
        <f>Fornecida!$C$1</f>
        <v>3.38</v>
      </c>
      <c r="C114" s="79">
        <v>26.5335</v>
      </c>
      <c r="D114">
        <v>20</v>
      </c>
      <c r="E114" s="75">
        <f>(('Node actual demand d=1.0'!B114*(365/2)))*9.8*($C114+$D114-$B114)/3600</f>
        <v>0</v>
      </c>
      <c r="F114" s="75">
        <f>(('Node actual demand d=1.0'!C114*(365/2)))*9.8*($C114+$D114-$B114)/3600</f>
        <v>0</v>
      </c>
      <c r="G114" s="75">
        <f>(('Node actual demand d=1.0'!D114*(365/2)))*9.8*($C114+$D114-$B114)/3600</f>
        <v>0</v>
      </c>
      <c r="H114" s="75">
        <f>(('Node actual demand d=1.0'!E114*(365/2)))*9.8*($C114+$D114-$B114)/3600</f>
        <v>0</v>
      </c>
      <c r="I114" s="75">
        <f>(('Node actual demand d=1.0'!F114*(365/2)))*9.8*($C114+$D114-$B114)/3600</f>
        <v>0</v>
      </c>
      <c r="J114" s="75">
        <f>(('Node actual demand d=1.0'!G114*(365/2)))*9.8*($C114+$D114-$B114)/3600</f>
        <v>0</v>
      </c>
      <c r="K114" s="75">
        <f>(('Node actual demand d=1.0'!H114*(365/2)))*9.8*($C114+$D114-$B114)/3600</f>
        <v>1.9295008687500006</v>
      </c>
      <c r="L114" s="75">
        <f>(('Node actual demand d=1.0'!I114*(365/2)))*9.8*($C114+$D114-$B114)/3600</f>
        <v>2.5726678250000004</v>
      </c>
      <c r="M114" s="75">
        <f>(('Node actual demand d=1.0'!J114*(365/2)))*9.8*($C114+$D114-$B114)/3600</f>
        <v>2.5726678250000004</v>
      </c>
      <c r="N114" s="75">
        <f>(('Node actual demand d=1.0'!K114*(365/2)))*9.8*($C114+$D114-$B114)/3600</f>
        <v>1.7151118833333334</v>
      </c>
      <c r="O114" s="75">
        <f>(('Node actual demand d=1.0'!L114*(365/2)))*9.8*($C114+$D114-$B114)/3600</f>
        <v>3.6446127520833338</v>
      </c>
      <c r="P114" s="75">
        <f>(('Node actual demand d=1.0'!M114*(365/2)))*9.8*($C114+$D114-$B114)/3600</f>
        <v>1.9295008687500006</v>
      </c>
      <c r="Q114" s="75">
        <f>(('Node actual demand d=1.0'!N114*(365/2)))*9.8*($C114+$D114-$B114)/3600</f>
        <v>0.42877797083333336</v>
      </c>
      <c r="R114" s="75">
        <f>(('Node actual demand d=1.0'!O114*(365/2)))*9.8*($C114+$D114-$B114)/3600</f>
        <v>1.7151118833333334</v>
      </c>
      <c r="S114" s="75">
        <f>(('Node actual demand d=1.0'!P114*(365/2)))*9.8*($C114+$D114-$B114)/3600</f>
        <v>1.5007228979166669</v>
      </c>
      <c r="T114" s="75">
        <f>(('Node actual demand d=1.0'!Q114*(365/2)))*9.8*($C114+$D114-$B114)/3600</f>
        <v>3.8590017375000012</v>
      </c>
      <c r="U114" s="75">
        <f>(('Node actual demand d=1.0'!R114*(365/2)))*9.8*($C114+$D114-$B114)/3600</f>
        <v>3.2158347812500008</v>
      </c>
      <c r="V114" s="75">
        <f>(('Node actual demand d=1.0'!S114*(365/2)))*9.8*($C114+$D114-$B114)/3600</f>
        <v>0.85755594166666671</v>
      </c>
      <c r="W114" s="75">
        <f>(('Node actual demand d=1.0'!T114*(365/2)))*9.8*($C114+$D114-$B114)/3600</f>
        <v>0.64316695625000009</v>
      </c>
      <c r="X114" s="75">
        <f>(('Node actual demand d=1.0'!U114*(365/2)))*9.8*($C114+$D114-$B114)/3600</f>
        <v>0</v>
      </c>
      <c r="Y114" s="75">
        <f>(('Node actual demand d=1.0'!V114*(365/2)))*9.8*($C114+$D114-$B114)/3600</f>
        <v>0</v>
      </c>
      <c r="Z114" s="75">
        <f>(('Node actual demand d=1.0'!W114*(365/2)))*9.8*($C114+$D114-$B114)/3600</f>
        <v>0</v>
      </c>
      <c r="AA114" s="75">
        <f>(('Node actual demand d=1.0'!X114*(365/2)))*9.8*($C114+$D114-$B114)/3600</f>
        <v>0</v>
      </c>
      <c r="AB114" s="75">
        <f>(('Node actual demand d=1.0'!Y114*(365/2)))*9.8*($C114+$D114-$B114)/3600</f>
        <v>0</v>
      </c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</row>
    <row r="115" spans="1:100">
      <c r="A115" t="s">
        <v>224</v>
      </c>
      <c r="B115" s="21">
        <f>Fornecida!$C$1</f>
        <v>3.38</v>
      </c>
      <c r="C115" s="79">
        <v>25.619199999999999</v>
      </c>
      <c r="D115">
        <v>20</v>
      </c>
      <c r="E115" s="75">
        <f>(('Node actual demand d=1.0'!B115*(365/2)))*9.8*($C115+$D115-$B115)/3600</f>
        <v>0</v>
      </c>
      <c r="F115" s="75">
        <f>(('Node actual demand d=1.0'!C115*(365/2)))*9.8*($C115+$D115-$B115)/3600</f>
        <v>0</v>
      </c>
      <c r="G115" s="75">
        <f>(('Node actual demand d=1.0'!D115*(365/2)))*9.8*($C115+$D115-$B115)/3600</f>
        <v>0</v>
      </c>
      <c r="H115" s="75">
        <f>(('Node actual demand d=1.0'!E115*(365/2)))*9.8*($C115+$D115-$B115)/3600</f>
        <v>0</v>
      </c>
      <c r="I115" s="75">
        <f>(('Node actual demand d=1.0'!F115*(365/2)))*9.8*($C115+$D115-$B115)/3600</f>
        <v>0</v>
      </c>
      <c r="J115" s="75">
        <f>(('Node actual demand d=1.0'!G115*(365/2)))*9.8*($C115+$D115-$B115)/3600</f>
        <v>0</v>
      </c>
      <c r="K115" s="75">
        <f>(('Node actual demand d=1.0'!H115*(365/2)))*9.8*($C115+$D115-$B115)/3600</f>
        <v>0</v>
      </c>
      <c r="L115" s="75">
        <f>(('Node actual demand d=1.0'!I115*(365/2)))*9.8*($C115+$D115-$B115)/3600</f>
        <v>0</v>
      </c>
      <c r="M115" s="75">
        <f>(('Node actual demand d=1.0'!J115*(365/2)))*9.8*($C115+$D115-$B115)/3600</f>
        <v>0</v>
      </c>
      <c r="N115" s="75">
        <f>(('Node actual demand d=1.0'!K115*(365/2)))*9.8*($C115+$D115-$B115)/3600</f>
        <v>0</v>
      </c>
      <c r="O115" s="75">
        <f>(('Node actual demand d=1.0'!L115*(365/2)))*9.8*($C115+$D115-$B115)/3600</f>
        <v>0</v>
      </c>
      <c r="P115" s="75">
        <f>(('Node actual demand d=1.0'!M115*(365/2)))*9.8*($C115+$D115-$B115)/3600</f>
        <v>0</v>
      </c>
      <c r="Q115" s="75">
        <f>(('Node actual demand d=1.0'!N115*(365/2)))*9.8*($C115+$D115-$B115)/3600</f>
        <v>0</v>
      </c>
      <c r="R115" s="75">
        <f>(('Node actual demand d=1.0'!O115*(365/2)))*9.8*($C115+$D115-$B115)/3600</f>
        <v>0</v>
      </c>
      <c r="S115" s="75">
        <f>(('Node actual demand d=1.0'!P115*(365/2)))*9.8*($C115+$D115-$B115)/3600</f>
        <v>0</v>
      </c>
      <c r="T115" s="75">
        <f>(('Node actual demand d=1.0'!Q115*(365/2)))*9.8*($C115+$D115-$B115)/3600</f>
        <v>0</v>
      </c>
      <c r="U115" s="75">
        <f>(('Node actual demand d=1.0'!R115*(365/2)))*9.8*($C115+$D115-$B115)/3600</f>
        <v>0</v>
      </c>
      <c r="V115" s="75">
        <f>(('Node actual demand d=1.0'!S115*(365/2)))*9.8*($C115+$D115-$B115)/3600</f>
        <v>0</v>
      </c>
      <c r="W115" s="75">
        <f>(('Node actual demand d=1.0'!T115*(365/2)))*9.8*($C115+$D115-$B115)/3600</f>
        <v>0</v>
      </c>
      <c r="X115" s="75">
        <f>(('Node actual demand d=1.0'!U115*(365/2)))*9.8*($C115+$D115-$B115)/3600</f>
        <v>0</v>
      </c>
      <c r="Y115" s="75">
        <f>(('Node actual demand d=1.0'!V115*(365/2)))*9.8*($C115+$D115-$B115)/3600</f>
        <v>0</v>
      </c>
      <c r="Z115" s="75">
        <f>(('Node actual demand d=1.0'!W115*(365/2)))*9.8*($C115+$D115-$B115)/3600</f>
        <v>0</v>
      </c>
      <c r="AA115" s="75">
        <f>(('Node actual demand d=1.0'!X115*(365/2)))*9.8*($C115+$D115-$B115)/3600</f>
        <v>0</v>
      </c>
      <c r="AB115" s="75">
        <f>(('Node actual demand d=1.0'!Y115*(365/2)))*9.8*($C115+$D115-$B115)/3600</f>
        <v>0</v>
      </c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</row>
    <row r="116" spans="1:100">
      <c r="A116" t="s">
        <v>225</v>
      </c>
      <c r="B116" s="21">
        <f>Fornecida!$C$1</f>
        <v>3.38</v>
      </c>
      <c r="C116" s="79">
        <v>26.488399999999999</v>
      </c>
      <c r="D116">
        <v>20</v>
      </c>
      <c r="E116" s="75">
        <f>(('Node actual demand d=1.0'!B116*(365/2)))*9.8*($C116+$D116-$B116)/3600</f>
        <v>0</v>
      </c>
      <c r="F116" s="75">
        <f>(('Node actual demand d=1.0'!C116*(365/2)))*9.8*($C116+$D116-$B116)/3600</f>
        <v>0</v>
      </c>
      <c r="G116" s="75">
        <f>(('Node actual demand d=1.0'!D116*(365/2)))*9.8*($C116+$D116-$B116)/3600</f>
        <v>0</v>
      </c>
      <c r="H116" s="75">
        <f>(('Node actual demand d=1.0'!E116*(365/2)))*9.8*($C116+$D116-$B116)/3600</f>
        <v>0</v>
      </c>
      <c r="I116" s="75">
        <f>(('Node actual demand d=1.0'!F116*(365/2)))*9.8*($C116+$D116-$B116)/3600</f>
        <v>0</v>
      </c>
      <c r="J116" s="75">
        <f>(('Node actual demand d=1.0'!G116*(365/2)))*9.8*($C116+$D116-$B116)/3600</f>
        <v>0</v>
      </c>
      <c r="K116" s="75">
        <f>(('Node actual demand d=1.0'!H116*(365/2)))*9.8*($C116+$D116-$B116)/3600</f>
        <v>0</v>
      </c>
      <c r="L116" s="75">
        <f>(('Node actual demand d=1.0'!I116*(365/2)))*9.8*($C116+$D116-$B116)/3600</f>
        <v>0</v>
      </c>
      <c r="M116" s="75">
        <f>(('Node actual demand d=1.0'!J116*(365/2)))*9.8*($C116+$D116-$B116)/3600</f>
        <v>1.4991544827777776</v>
      </c>
      <c r="N116" s="75">
        <f>(('Node actual demand d=1.0'!K116*(365/2)))*9.8*($C116+$D116-$B116)/3600</f>
        <v>2.9983089655555553</v>
      </c>
      <c r="O116" s="75">
        <f>(('Node actual demand d=1.0'!L116*(365/2)))*9.8*($C116+$D116-$B116)/3600</f>
        <v>4.2832985222222222</v>
      </c>
      <c r="P116" s="75">
        <f>(('Node actual demand d=1.0'!M116*(365/2)))*9.8*($C116+$D116-$B116)/3600</f>
        <v>89.092609262222211</v>
      </c>
      <c r="Q116" s="75">
        <f>(('Node actual demand d=1.0'!N116*(365/2)))*9.8*($C116+$D116-$B116)/3600</f>
        <v>6.4249477833333337</v>
      </c>
      <c r="R116" s="75">
        <f>(('Node actual demand d=1.0'!O116*(365/2)))*9.8*($C116+$D116-$B116)/3600</f>
        <v>0.64249477833333335</v>
      </c>
      <c r="S116" s="75">
        <f>(('Node actual demand d=1.0'!P116*(365/2)))*9.8*($C116+$D116-$B116)/3600</f>
        <v>0.8566597044444445</v>
      </c>
      <c r="T116" s="75">
        <f>(('Node actual demand d=1.0'!Q116*(365/2)))*9.8*($C116+$D116-$B116)/3600</f>
        <v>0.64249477833333335</v>
      </c>
      <c r="U116" s="75">
        <f>(('Node actual demand d=1.0'!R116*(365/2)))*9.8*($C116+$D116-$B116)/3600</f>
        <v>0.42832985222222225</v>
      </c>
      <c r="V116" s="75">
        <f>(('Node actual demand d=1.0'!S116*(365/2)))*9.8*($C116+$D116-$B116)/3600</f>
        <v>0.42832985222222225</v>
      </c>
      <c r="W116" s="75">
        <f>(('Node actual demand d=1.0'!T116*(365/2)))*9.8*($C116+$D116-$B116)/3600</f>
        <v>0.21416492611111113</v>
      </c>
      <c r="X116" s="75">
        <f>(('Node actual demand d=1.0'!U116*(365/2)))*9.8*($C116+$D116-$B116)/3600</f>
        <v>0</v>
      </c>
      <c r="Y116" s="75">
        <f>(('Node actual demand d=1.0'!V116*(365/2)))*9.8*($C116+$D116-$B116)/3600</f>
        <v>0</v>
      </c>
      <c r="Z116" s="75">
        <f>(('Node actual demand d=1.0'!W116*(365/2)))*9.8*($C116+$D116-$B116)/3600</f>
        <v>0</v>
      </c>
      <c r="AA116" s="75">
        <f>(('Node actual demand d=1.0'!X116*(365/2)))*9.8*($C116+$D116-$B116)/3600</f>
        <v>0</v>
      </c>
      <c r="AB116" s="75">
        <f>(('Node actual demand d=1.0'!Y116*(365/2)))*9.8*($C116+$D116-$B116)/3600</f>
        <v>0.21416492611111113</v>
      </c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</row>
    <row r="117" spans="1:100">
      <c r="A117" t="s">
        <v>226</v>
      </c>
      <c r="B117" s="21">
        <f>Fornecida!$C$1</f>
        <v>3.38</v>
      </c>
      <c r="C117" s="79">
        <v>26.548200000000001</v>
      </c>
      <c r="D117">
        <v>20</v>
      </c>
      <c r="E117" s="75">
        <f>(('Node actual demand d=1.0'!B117*(365/2)))*9.8*($C117+$D117-$B117)/3600</f>
        <v>0</v>
      </c>
      <c r="F117" s="75">
        <f>(('Node actual demand d=1.0'!C117*(365/2)))*9.8*($C117+$D117-$B117)/3600</f>
        <v>0</v>
      </c>
      <c r="G117" s="75">
        <f>(('Node actual demand d=1.0'!D117*(365/2)))*9.8*($C117+$D117-$B117)/3600</f>
        <v>0</v>
      </c>
      <c r="H117" s="75">
        <f>(('Node actual demand d=1.0'!E117*(365/2)))*9.8*($C117+$D117-$B117)/3600</f>
        <v>0</v>
      </c>
      <c r="I117" s="75">
        <f>(('Node actual demand d=1.0'!F117*(365/2)))*9.8*($C117+$D117-$B117)/3600</f>
        <v>6.0049364433333334</v>
      </c>
      <c r="J117" s="75">
        <f>(('Node actual demand d=1.0'!G117*(365/2)))*9.8*($C117+$D117-$B117)/3600</f>
        <v>4.9326263641666666</v>
      </c>
      <c r="K117" s="75">
        <f>(('Node actual demand d=1.0'!H117*(365/2)))*9.8*($C117+$D117-$B117)/3600</f>
        <v>0</v>
      </c>
      <c r="L117" s="75">
        <f>(('Node actual demand d=1.0'!I117*(365/2)))*9.8*($C117+$D117-$B117)/3600</f>
        <v>0</v>
      </c>
      <c r="M117" s="75">
        <f>(('Node actual demand d=1.0'!J117*(365/2)))*9.8*($C117+$D117-$B117)/3600</f>
        <v>0.21446201583333335</v>
      </c>
      <c r="N117" s="75">
        <f>(('Node actual demand d=1.0'!K117*(365/2)))*9.8*($C117+$D117-$B117)/3600</f>
        <v>0.64338604749999995</v>
      </c>
      <c r="O117" s="75">
        <f>(('Node actual demand d=1.0'!L117*(365/2)))*9.8*($C117+$D117-$B117)/3600</f>
        <v>0.42892403166666671</v>
      </c>
      <c r="P117" s="75">
        <f>(('Node actual demand d=1.0'!M117*(365/2)))*9.8*($C117+$D117-$B117)/3600</f>
        <v>1.2867720949999999</v>
      </c>
      <c r="Q117" s="75">
        <f>(('Node actual demand d=1.0'!N117*(365/2)))*9.8*($C117+$D117-$B117)/3600</f>
        <v>0.42892403166666671</v>
      </c>
      <c r="R117" s="75">
        <f>(('Node actual demand d=1.0'!O117*(365/2)))*9.8*($C117+$D117-$B117)/3600</f>
        <v>1.5012341108333334</v>
      </c>
      <c r="S117" s="75">
        <f>(('Node actual demand d=1.0'!P117*(365/2)))*9.8*($C117+$D117-$B117)/3600</f>
        <v>0.85784806333333341</v>
      </c>
      <c r="T117" s="75">
        <f>(('Node actual demand d=1.0'!Q117*(365/2)))*9.8*($C117+$D117-$B117)/3600</f>
        <v>0.21446201583333335</v>
      </c>
      <c r="U117" s="75">
        <f>(('Node actual demand d=1.0'!R117*(365/2)))*9.8*($C117+$D117-$B117)/3600</f>
        <v>0.42892403166666671</v>
      </c>
      <c r="V117" s="75">
        <f>(('Node actual demand d=1.0'!S117*(365/2)))*9.8*($C117+$D117-$B117)/3600</f>
        <v>0.42892403166666671</v>
      </c>
      <c r="W117" s="75">
        <f>(('Node actual demand d=1.0'!T117*(365/2)))*9.8*($C117+$D117-$B117)/3600</f>
        <v>0</v>
      </c>
      <c r="X117" s="75">
        <f>(('Node actual demand d=1.0'!U117*(365/2)))*9.8*($C117+$D117-$B117)/3600</f>
        <v>12.653258934166669</v>
      </c>
      <c r="Y117" s="75">
        <f>(('Node actual demand d=1.0'!V117*(365/2)))*9.8*($C117+$D117-$B117)/3600</f>
        <v>0</v>
      </c>
      <c r="Z117" s="75">
        <f>(('Node actual demand d=1.0'!W117*(365/2)))*9.8*($C117+$D117-$B117)/3600</f>
        <v>0</v>
      </c>
      <c r="AA117" s="75">
        <f>(('Node actual demand d=1.0'!X117*(365/2)))*9.8*($C117+$D117-$B117)/3600</f>
        <v>0</v>
      </c>
      <c r="AB117" s="75">
        <f>(('Node actual demand d=1.0'!Y117*(365/2)))*9.8*($C117+$D117-$B117)/3600</f>
        <v>0</v>
      </c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</row>
    <row r="118" spans="1:100">
      <c r="A118" t="s">
        <v>227</v>
      </c>
      <c r="B118" s="21">
        <f>Fornecida!$C$1</f>
        <v>3.38</v>
      </c>
      <c r="C118" s="79">
        <v>26.105799999999999</v>
      </c>
      <c r="D118">
        <v>20</v>
      </c>
      <c r="E118" s="75">
        <f>(('Node actual demand d=1.0'!B118*(365/2)))*9.8*($C118+$D118-$B118)/3600</f>
        <v>0</v>
      </c>
      <c r="F118" s="75">
        <f>(('Node actual demand d=1.0'!C118*(365/2)))*9.8*($C118+$D118-$B118)/3600</f>
        <v>0</v>
      </c>
      <c r="G118" s="75">
        <f>(('Node actual demand d=1.0'!D118*(365/2)))*9.8*($C118+$D118-$B118)/3600</f>
        <v>0</v>
      </c>
      <c r="H118" s="75">
        <f>(('Node actual demand d=1.0'!E118*(365/2)))*9.8*($C118+$D118-$B118)/3600</f>
        <v>0</v>
      </c>
      <c r="I118" s="75">
        <f>(('Node actual demand d=1.0'!F118*(365/2)))*9.8*($C118+$D118-$B118)/3600</f>
        <v>0</v>
      </c>
      <c r="J118" s="75">
        <f>(('Node actual demand d=1.0'!G118*(365/2)))*9.8*($C118+$D118-$B118)/3600</f>
        <v>2.3349056286111112</v>
      </c>
      <c r="K118" s="75">
        <f>(('Node actual demand d=1.0'!H118*(365/2)))*9.8*($C118+$D118-$B118)/3600</f>
        <v>81.297168705277798</v>
      </c>
      <c r="L118" s="75">
        <f>(('Node actual demand d=1.0'!I118*(365/2)))*9.8*($C118+$D118-$B118)/3600</f>
        <v>4.6698112572222223</v>
      </c>
      <c r="M118" s="75">
        <f>(('Node actual demand d=1.0'!J118*(365/2)))*9.8*($C118+$D118-$B118)/3600</f>
        <v>0.21226414805555555</v>
      </c>
      <c r="N118" s="75">
        <f>(('Node actual demand d=1.0'!K118*(365/2)))*9.8*($C118+$D118-$B118)/3600</f>
        <v>4.6698112572222223</v>
      </c>
      <c r="O118" s="75">
        <f>(('Node actual demand d=1.0'!L118*(365/2)))*9.8*($C118+$D118-$B118)/3600</f>
        <v>5.0943395533333335</v>
      </c>
      <c r="P118" s="75">
        <f>(('Node actual demand d=1.0'!M118*(365/2)))*9.8*($C118+$D118-$B118)/3600</f>
        <v>1.2735848883333334</v>
      </c>
      <c r="Q118" s="75">
        <f>(('Node actual demand d=1.0'!N118*(365/2)))*9.8*($C118+$D118-$B118)/3600</f>
        <v>1.485849036388889</v>
      </c>
      <c r="R118" s="75">
        <f>(('Node actual demand d=1.0'!O118*(365/2)))*9.8*($C118+$D118-$B118)/3600</f>
        <v>0.21226414805555555</v>
      </c>
      <c r="S118" s="75">
        <f>(('Node actual demand d=1.0'!P118*(365/2)))*9.8*($C118+$D118-$B118)/3600</f>
        <v>0.63679244416666669</v>
      </c>
      <c r="T118" s="75">
        <f>(('Node actual demand d=1.0'!Q118*(365/2)))*9.8*($C118+$D118-$B118)/3600</f>
        <v>1.2735848883333334</v>
      </c>
      <c r="U118" s="75">
        <f>(('Node actual demand d=1.0'!R118*(365/2)))*9.8*($C118+$D118-$B118)/3600</f>
        <v>0.84905659222222218</v>
      </c>
      <c r="V118" s="75">
        <f>(('Node actual demand d=1.0'!S118*(365/2)))*9.8*($C118+$D118-$B118)/3600</f>
        <v>0.42452829611111109</v>
      </c>
      <c r="W118" s="75">
        <f>(('Node actual demand d=1.0'!T118*(365/2)))*9.8*($C118+$D118-$B118)/3600</f>
        <v>0.42452829611111109</v>
      </c>
      <c r="X118" s="75">
        <f>(('Node actual demand d=1.0'!U118*(365/2)))*9.8*($C118+$D118-$B118)/3600</f>
        <v>0.21226414805555555</v>
      </c>
      <c r="Y118" s="75">
        <f>(('Node actual demand d=1.0'!V118*(365/2)))*9.8*($C118+$D118-$B118)/3600</f>
        <v>0</v>
      </c>
      <c r="Z118" s="75">
        <f>(('Node actual demand d=1.0'!W118*(365/2)))*9.8*($C118+$D118-$B118)/3600</f>
        <v>1.9103773325000002</v>
      </c>
      <c r="AA118" s="75">
        <f>(('Node actual demand d=1.0'!X118*(365/2)))*9.8*($C118+$D118-$B118)/3600</f>
        <v>87.45282899888889</v>
      </c>
      <c r="AB118" s="75">
        <f>(('Node actual demand d=1.0'!Y118*(365/2)))*9.8*($C118+$D118-$B118)/3600</f>
        <v>4.0330188130555555</v>
      </c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</row>
    <row r="119" spans="1:100">
      <c r="A119" t="s">
        <v>228</v>
      </c>
      <c r="B119" s="21">
        <f>Fornecida!$C$1</f>
        <v>3.38</v>
      </c>
      <c r="C119" s="79">
        <v>24.3276</v>
      </c>
      <c r="D119">
        <v>20</v>
      </c>
      <c r="E119" s="75">
        <f>(('Node actual demand d=1.0'!B119*(365/2)))*9.8*($C119+$D119-$B119)/3600</f>
        <v>0.20342995166666669</v>
      </c>
      <c r="F119" s="75">
        <f>(('Node actual demand d=1.0'!C119*(365/2)))*9.8*($C119+$D119-$B119)/3600</f>
        <v>0.20342995166666669</v>
      </c>
      <c r="G119" s="75">
        <f>(('Node actual demand d=1.0'!D119*(365/2)))*9.8*($C119+$D119-$B119)/3600</f>
        <v>0.20342995166666669</v>
      </c>
      <c r="H119" s="75">
        <f>(('Node actual demand d=1.0'!E119*(365/2)))*9.8*($C119+$D119-$B119)/3600</f>
        <v>0.20342995166666669</v>
      </c>
      <c r="I119" s="75">
        <f>(('Node actual demand d=1.0'!F119*(365/2)))*9.8*($C119+$D119-$B119)/3600</f>
        <v>0.20342995166666669</v>
      </c>
      <c r="J119" s="75">
        <f>(('Node actual demand d=1.0'!G119*(365/2)))*9.8*($C119+$D119-$B119)/3600</f>
        <v>0.20342995166666669</v>
      </c>
      <c r="K119" s="75">
        <f>(('Node actual demand d=1.0'!H119*(365/2)))*9.8*($C119+$D119-$B119)/3600</f>
        <v>0.20342995166666669</v>
      </c>
      <c r="L119" s="75">
        <f>(('Node actual demand d=1.0'!I119*(365/2)))*9.8*($C119+$D119-$B119)/3600</f>
        <v>0.20342995166666669</v>
      </c>
      <c r="M119" s="75">
        <f>(('Node actual demand d=1.0'!J119*(365/2)))*9.8*($C119+$D119-$B119)/3600</f>
        <v>1.4240096616666666</v>
      </c>
      <c r="N119" s="75">
        <f>(('Node actual demand d=1.0'!K119*(365/2)))*9.8*($C119+$D119-$B119)/3600</f>
        <v>1.6274396133333335</v>
      </c>
      <c r="O119" s="75">
        <f>(('Node actual demand d=1.0'!L119*(365/2)))*9.8*($C119+$D119-$B119)/3600</f>
        <v>1.6274396133333335</v>
      </c>
      <c r="P119" s="75">
        <f>(('Node actual demand d=1.0'!M119*(365/2)))*9.8*($C119+$D119-$B119)/3600</f>
        <v>1.4240096616666666</v>
      </c>
      <c r="Q119" s="75">
        <f>(('Node actual demand d=1.0'!N119*(365/2)))*9.8*($C119+$D119-$B119)/3600</f>
        <v>0.61028985499999999</v>
      </c>
      <c r="R119" s="75">
        <f>(('Node actual demand d=1.0'!O119*(365/2)))*9.8*($C119+$D119-$B119)/3600</f>
        <v>0.61028985499999999</v>
      </c>
      <c r="S119" s="75">
        <f>(('Node actual demand d=1.0'!P119*(365/2)))*9.8*($C119+$D119-$B119)/3600</f>
        <v>1.4240096616666666</v>
      </c>
      <c r="T119" s="75">
        <f>(('Node actual demand d=1.0'!Q119*(365/2)))*9.8*($C119+$D119-$B119)/3600</f>
        <v>1.6274396133333335</v>
      </c>
      <c r="U119" s="75">
        <f>(('Node actual demand d=1.0'!R119*(365/2)))*9.8*($C119+$D119-$B119)/3600</f>
        <v>0.61028985499999999</v>
      </c>
      <c r="V119" s="75">
        <f>(('Node actual demand d=1.0'!S119*(365/2)))*9.8*($C119+$D119-$B119)/3600</f>
        <v>0.20342995166666669</v>
      </c>
      <c r="W119" s="75">
        <f>(('Node actual demand d=1.0'!T119*(365/2)))*9.8*($C119+$D119-$B119)/3600</f>
        <v>0.20342995166666669</v>
      </c>
      <c r="X119" s="75">
        <f>(('Node actual demand d=1.0'!U119*(365/2)))*9.8*($C119+$D119-$B119)/3600</f>
        <v>0.20342995166666669</v>
      </c>
      <c r="Y119" s="75">
        <f>(('Node actual demand d=1.0'!V119*(365/2)))*9.8*($C119+$D119-$B119)/3600</f>
        <v>0.20342995166666669</v>
      </c>
      <c r="Z119" s="75">
        <f>(('Node actual demand d=1.0'!W119*(365/2)))*9.8*($C119+$D119-$B119)/3600</f>
        <v>0.20342995166666669</v>
      </c>
      <c r="AA119" s="75">
        <f>(('Node actual demand d=1.0'!X119*(365/2)))*9.8*($C119+$D119-$B119)/3600</f>
        <v>0.20342995166666669</v>
      </c>
      <c r="AB119" s="75">
        <f>(('Node actual demand d=1.0'!Y119*(365/2)))*9.8*($C119+$D119-$B119)/3600</f>
        <v>0.20342995166666669</v>
      </c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</row>
    <row r="120" spans="1:100">
      <c r="A120" t="s">
        <v>229</v>
      </c>
      <c r="B120" s="21">
        <f>Fornecida!$C$1</f>
        <v>3.38</v>
      </c>
      <c r="C120" s="79">
        <v>20.510999999999999</v>
      </c>
      <c r="D120">
        <v>20</v>
      </c>
      <c r="E120" s="75">
        <f>(('Node actual demand d=1.0'!B120*(365/2)))*9.8*($C120+$D120-$B120)/3600</f>
        <v>0.1844688708333333</v>
      </c>
      <c r="F120" s="75">
        <f>(('Node actual demand d=1.0'!C120*(365/2)))*9.8*($C120+$D120-$B120)/3600</f>
        <v>0.1844688708333333</v>
      </c>
      <c r="G120" s="75">
        <f>(('Node actual demand d=1.0'!D120*(365/2)))*9.8*($C120+$D120-$B120)/3600</f>
        <v>0.1844688708333333</v>
      </c>
      <c r="H120" s="75">
        <f>(('Node actual demand d=1.0'!E120*(365/2)))*9.8*($C120+$D120-$B120)/3600</f>
        <v>0.1844688708333333</v>
      </c>
      <c r="I120" s="75">
        <f>(('Node actual demand d=1.0'!F120*(365/2)))*9.8*($C120+$D120-$B120)/3600</f>
        <v>0.1844688708333333</v>
      </c>
      <c r="J120" s="75">
        <f>(('Node actual demand d=1.0'!G120*(365/2)))*9.8*($C120+$D120-$B120)/3600</f>
        <v>0.1844688708333333</v>
      </c>
      <c r="K120" s="75">
        <f>(('Node actual demand d=1.0'!H120*(365/2)))*9.8*($C120+$D120-$B120)/3600</f>
        <v>0.1844688708333333</v>
      </c>
      <c r="L120" s="75">
        <f>(('Node actual demand d=1.0'!I120*(365/2)))*9.8*($C120+$D120-$B120)/3600</f>
        <v>0.3689377416666666</v>
      </c>
      <c r="M120" s="75">
        <f>(('Node actual demand d=1.0'!J120*(365/2)))*9.8*($C120+$D120-$B120)/3600</f>
        <v>0.3689377416666666</v>
      </c>
      <c r="N120" s="75">
        <f>(('Node actual demand d=1.0'!K120*(365/2)))*9.8*($C120+$D120-$B120)/3600</f>
        <v>0.3689377416666666</v>
      </c>
      <c r="O120" s="75">
        <f>(('Node actual demand d=1.0'!L120*(365/2)))*9.8*($C120+$D120-$B120)/3600</f>
        <v>0.55340661249999989</v>
      </c>
      <c r="P120" s="75">
        <f>(('Node actual demand d=1.0'!M120*(365/2)))*9.8*($C120+$D120-$B120)/3600</f>
        <v>0.1844688708333333</v>
      </c>
      <c r="Q120" s="75">
        <f>(('Node actual demand d=1.0'!N120*(365/2)))*9.8*($C120+$D120-$B120)/3600</f>
        <v>0.1844688708333333</v>
      </c>
      <c r="R120" s="75">
        <f>(('Node actual demand d=1.0'!O120*(365/2)))*9.8*($C120+$D120-$B120)/3600</f>
        <v>0.1844688708333333</v>
      </c>
      <c r="S120" s="75">
        <f>(('Node actual demand d=1.0'!P120*(365/2)))*9.8*($C120+$D120-$B120)/3600</f>
        <v>0.1844688708333333</v>
      </c>
      <c r="T120" s="75">
        <f>(('Node actual demand d=1.0'!Q120*(365/2)))*9.8*($C120+$D120-$B120)/3600</f>
        <v>0.3689377416666666</v>
      </c>
      <c r="U120" s="75">
        <f>(('Node actual demand d=1.0'!R120*(365/2)))*9.8*($C120+$D120-$B120)/3600</f>
        <v>0.3689377416666666</v>
      </c>
      <c r="V120" s="75">
        <f>(('Node actual demand d=1.0'!S120*(365/2)))*9.8*($C120+$D120-$B120)/3600</f>
        <v>0.3689377416666666</v>
      </c>
      <c r="W120" s="75">
        <f>(('Node actual demand d=1.0'!T120*(365/2)))*9.8*($C120+$D120-$B120)/3600</f>
        <v>0.1844688708333333</v>
      </c>
      <c r="X120" s="75">
        <f>(('Node actual demand d=1.0'!U120*(365/2)))*9.8*($C120+$D120-$B120)/3600</f>
        <v>0.1844688708333333</v>
      </c>
      <c r="Y120" s="75">
        <f>(('Node actual demand d=1.0'!V120*(365/2)))*9.8*($C120+$D120-$B120)/3600</f>
        <v>0.1844688708333333</v>
      </c>
      <c r="Z120" s="75">
        <f>(('Node actual demand d=1.0'!W120*(365/2)))*9.8*($C120+$D120-$B120)/3600</f>
        <v>0.1844688708333333</v>
      </c>
      <c r="AA120" s="75">
        <f>(('Node actual demand d=1.0'!X120*(365/2)))*9.8*($C120+$D120-$B120)/3600</f>
        <v>0.1844688708333333</v>
      </c>
      <c r="AB120" s="75">
        <f>(('Node actual demand d=1.0'!Y120*(365/2)))*9.8*($C120+$D120-$B120)/3600</f>
        <v>0.1844688708333333</v>
      </c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</row>
    <row r="121" spans="1:100">
      <c r="A121" t="s">
        <v>230</v>
      </c>
      <c r="B121" s="21">
        <f>Fornecida!$C$1</f>
        <v>3.38</v>
      </c>
      <c r="C121" s="79">
        <v>26.1508</v>
      </c>
      <c r="D121">
        <v>20</v>
      </c>
      <c r="E121" s="75">
        <f>(('Node actual demand d=1.0'!B121*(365/2)))*9.8*($C121+$D121-$B121)/3600</f>
        <v>0</v>
      </c>
      <c r="F121" s="75">
        <f>(('Node actual demand d=1.0'!C121*(365/2)))*9.8*($C121+$D121-$B121)/3600</f>
        <v>0</v>
      </c>
      <c r="G121" s="75">
        <f>(('Node actual demand d=1.0'!D121*(365/2)))*9.8*($C121+$D121-$B121)/3600</f>
        <v>0</v>
      </c>
      <c r="H121" s="75">
        <f>(('Node actual demand d=1.0'!E121*(365/2)))*9.8*($C121+$D121-$B121)/3600</f>
        <v>0</v>
      </c>
      <c r="I121" s="75">
        <f>(('Node actual demand d=1.0'!F121*(365/2)))*9.8*($C121+$D121-$B121)/3600</f>
        <v>0</v>
      </c>
      <c r="J121" s="75">
        <f>(('Node actual demand d=1.0'!G121*(365/2)))*9.8*($C121+$D121-$B121)/3600</f>
        <v>0</v>
      </c>
      <c r="K121" s="75">
        <f>(('Node actual demand d=1.0'!H121*(365/2)))*9.8*($C121+$D121-$B121)/3600</f>
        <v>0.84995084222222228</v>
      </c>
      <c r="L121" s="75">
        <f>(('Node actual demand d=1.0'!I121*(365/2)))*9.8*($C121+$D121-$B121)/3600</f>
        <v>0.63746313166666668</v>
      </c>
      <c r="M121" s="75">
        <f>(('Node actual demand d=1.0'!J121*(365/2)))*9.8*($C121+$D121-$B121)/3600</f>
        <v>0.42497542111111114</v>
      </c>
      <c r="N121" s="75">
        <f>(('Node actual demand d=1.0'!K121*(365/2)))*9.8*($C121+$D121-$B121)/3600</f>
        <v>1.062438552777778</v>
      </c>
      <c r="O121" s="75">
        <f>(('Node actual demand d=1.0'!L121*(365/2)))*9.8*($C121+$D121-$B121)/3600</f>
        <v>0.63746313166666668</v>
      </c>
      <c r="P121" s="75">
        <f>(('Node actual demand d=1.0'!M121*(365/2)))*9.8*($C121+$D121-$B121)/3600</f>
        <v>0.63746313166666668</v>
      </c>
      <c r="Q121" s="75">
        <f>(('Node actual demand d=1.0'!N121*(365/2)))*9.8*($C121+$D121-$B121)/3600</f>
        <v>0.21248771055555557</v>
      </c>
      <c r="R121" s="75">
        <f>(('Node actual demand d=1.0'!O121*(365/2)))*9.8*($C121+$D121-$B121)/3600</f>
        <v>1.487413973888889</v>
      </c>
      <c r="S121" s="75">
        <f>(('Node actual demand d=1.0'!P121*(365/2)))*9.8*($C121+$D121-$B121)/3600</f>
        <v>1.6999016844444446</v>
      </c>
      <c r="T121" s="75">
        <f>(('Node actual demand d=1.0'!Q121*(365/2)))*9.8*($C121+$D121-$B121)/3600</f>
        <v>1.9123893950000004</v>
      </c>
      <c r="U121" s="75">
        <f>(('Node actual demand d=1.0'!R121*(365/2)))*9.8*($C121+$D121-$B121)/3600</f>
        <v>1.487413973888889</v>
      </c>
      <c r="V121" s="75">
        <f>(('Node actual demand d=1.0'!S121*(365/2)))*9.8*($C121+$D121-$B121)/3600</f>
        <v>1.062438552777778</v>
      </c>
      <c r="W121" s="75">
        <f>(('Node actual demand d=1.0'!T121*(365/2)))*9.8*($C121+$D121-$B121)/3600</f>
        <v>1.062438552777778</v>
      </c>
      <c r="X121" s="75">
        <f>(('Node actual demand d=1.0'!U121*(365/2)))*9.8*($C121+$D121-$B121)/3600</f>
        <v>0</v>
      </c>
      <c r="Y121" s="75">
        <f>(('Node actual demand d=1.0'!V121*(365/2)))*9.8*($C121+$D121-$B121)/3600</f>
        <v>0</v>
      </c>
      <c r="Z121" s="75">
        <f>(('Node actual demand d=1.0'!W121*(365/2)))*9.8*($C121+$D121-$B121)/3600</f>
        <v>0</v>
      </c>
      <c r="AA121" s="75">
        <f>(('Node actual demand d=1.0'!X121*(365/2)))*9.8*($C121+$D121-$B121)/3600</f>
        <v>0</v>
      </c>
      <c r="AB121" s="75">
        <f>(('Node actual demand d=1.0'!Y121*(365/2)))*9.8*($C121+$D121-$B121)/3600</f>
        <v>0</v>
      </c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</row>
    <row r="122" spans="1:100">
      <c r="A122" t="s">
        <v>231</v>
      </c>
      <c r="B122" s="21">
        <f>Fornecida!$C$1</f>
        <v>3.38</v>
      </c>
      <c r="C122" s="79">
        <v>11.7044</v>
      </c>
      <c r="D122">
        <v>20</v>
      </c>
      <c r="E122" s="75">
        <f>(('Node actual demand d=1.0'!B122*(365/2)))*9.8*($C122+$D122-$B122)/3600</f>
        <v>0.14071719277777778</v>
      </c>
      <c r="F122" s="75">
        <f>(('Node actual demand d=1.0'!C122*(365/2)))*9.8*($C122+$D122-$B122)/3600</f>
        <v>0</v>
      </c>
      <c r="G122" s="75">
        <f>(('Node actual demand d=1.0'!D122*(365/2)))*9.8*($C122+$D122-$B122)/3600</f>
        <v>0</v>
      </c>
      <c r="H122" s="75">
        <f>(('Node actual demand d=1.0'!E122*(365/2)))*9.8*($C122+$D122-$B122)/3600</f>
        <v>0</v>
      </c>
      <c r="I122" s="75">
        <f>(('Node actual demand d=1.0'!F122*(365/2)))*9.8*($C122+$D122-$B122)/3600</f>
        <v>0</v>
      </c>
      <c r="J122" s="75">
        <f>(('Node actual demand d=1.0'!G122*(365/2)))*9.8*($C122+$D122-$B122)/3600</f>
        <v>0</v>
      </c>
      <c r="K122" s="75">
        <f>(('Node actual demand d=1.0'!H122*(365/2)))*9.8*($C122+$D122-$B122)/3600</f>
        <v>1.970040698888889</v>
      </c>
      <c r="L122" s="75">
        <f>(('Node actual demand d=1.0'!I122*(365/2)))*9.8*($C122+$D122-$B122)/3600</f>
        <v>3.2364954338888889</v>
      </c>
      <c r="M122" s="75">
        <f>(('Node actual demand d=1.0'!J122*(365/2)))*9.8*($C122+$D122-$B122)/3600</f>
        <v>9.2873347233333341</v>
      </c>
      <c r="N122" s="75">
        <f>(('Node actual demand d=1.0'!K122*(365/2)))*9.8*($C122+$D122-$B122)/3600</f>
        <v>10.83522384388889</v>
      </c>
      <c r="O122" s="75">
        <f>(('Node actual demand d=1.0'!L122*(365/2)))*9.8*($C122+$D122-$B122)/3600</f>
        <v>4.9251017472222225</v>
      </c>
      <c r="P122" s="75">
        <f>(('Node actual demand d=1.0'!M122*(365/2)))*9.8*($C122+$D122-$B122)/3600</f>
        <v>1.4071719277777781</v>
      </c>
      <c r="Q122" s="75">
        <f>(('Node actual demand d=1.0'!N122*(365/2)))*9.8*($C122+$D122-$B122)/3600</f>
        <v>0.70358596388888905</v>
      </c>
      <c r="R122" s="75">
        <f>(('Node actual demand d=1.0'!O122*(365/2)))*9.8*($C122+$D122-$B122)/3600</f>
        <v>2.3921922772222226</v>
      </c>
      <c r="S122" s="75">
        <f>(('Node actual demand d=1.0'!P122*(365/2)))*9.8*($C122+$D122-$B122)/3600</f>
        <v>2.3921922772222226</v>
      </c>
      <c r="T122" s="75">
        <f>(('Node actual demand d=1.0'!Q122*(365/2)))*9.8*($C122+$D122-$B122)/3600</f>
        <v>2.1107578916666672</v>
      </c>
      <c r="U122" s="75">
        <f>(('Node actual demand d=1.0'!R122*(365/2)))*9.8*($C122+$D122-$B122)/3600</f>
        <v>1.5478891205555558</v>
      </c>
      <c r="V122" s="75">
        <f>(('Node actual demand d=1.0'!S122*(365/2)))*9.8*($C122+$D122-$B122)/3600</f>
        <v>1.5478891205555558</v>
      </c>
      <c r="W122" s="75">
        <f>(('Node actual demand d=1.0'!T122*(365/2)))*9.8*($C122+$D122-$B122)/3600</f>
        <v>0.9850203494444445</v>
      </c>
      <c r="X122" s="75">
        <f>(('Node actual demand d=1.0'!U122*(365/2)))*9.8*($C122+$D122-$B122)/3600</f>
        <v>0.28143438555555556</v>
      </c>
      <c r="Y122" s="75">
        <f>(('Node actual demand d=1.0'!V122*(365/2)))*9.8*($C122+$D122-$B122)/3600</f>
        <v>2.3921922772222226</v>
      </c>
      <c r="Z122" s="75">
        <f>(('Node actual demand d=1.0'!W122*(365/2)))*9.8*($C122+$D122-$B122)/3600</f>
        <v>0</v>
      </c>
      <c r="AA122" s="75">
        <f>(('Node actual demand d=1.0'!X122*(365/2)))*9.8*($C122+$D122-$B122)/3600</f>
        <v>0</v>
      </c>
      <c r="AB122" s="75">
        <f>(('Node actual demand d=1.0'!Y122*(365/2)))*9.8*($C122+$D122-$B122)/3600</f>
        <v>0</v>
      </c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</row>
    <row r="123" spans="1:100">
      <c r="A123" t="s">
        <v>232</v>
      </c>
      <c r="B123" s="21">
        <f>Fornecida!$C$1</f>
        <v>3.38</v>
      </c>
      <c r="C123" s="79">
        <v>10.613</v>
      </c>
      <c r="D123">
        <v>20</v>
      </c>
      <c r="E123" s="75">
        <f>(('Node actual demand d=1.0'!B123*(365/2)))*9.8*($C123+$D123-$B123)/3600</f>
        <v>0.27059011388888893</v>
      </c>
      <c r="F123" s="75">
        <f>(('Node actual demand d=1.0'!C123*(365/2)))*9.8*($C123+$D123-$B123)/3600</f>
        <v>0.27059011388888893</v>
      </c>
      <c r="G123" s="75">
        <f>(('Node actual demand d=1.0'!D123*(365/2)))*9.8*($C123+$D123-$B123)/3600</f>
        <v>0.27059011388888893</v>
      </c>
      <c r="H123" s="75">
        <f>(('Node actual demand d=1.0'!E123*(365/2)))*9.8*($C123+$D123-$B123)/3600</f>
        <v>0.27059011388888893</v>
      </c>
      <c r="I123" s="75">
        <f>(('Node actual demand d=1.0'!F123*(365/2)))*9.8*($C123+$D123-$B123)/3600</f>
        <v>0.27059011388888893</v>
      </c>
      <c r="J123" s="75">
        <f>(('Node actual demand d=1.0'!G123*(365/2)))*9.8*($C123+$D123-$B123)/3600</f>
        <v>0.27059011388888893</v>
      </c>
      <c r="K123" s="75">
        <f>(('Node actual demand d=1.0'!H123*(365/2)))*9.8*($C123+$D123-$B123)/3600</f>
        <v>0.40588517083333336</v>
      </c>
      <c r="L123" s="75">
        <f>(('Node actual demand d=1.0'!I123*(365/2)))*9.8*($C123+$D123-$B123)/3600</f>
        <v>0.40588517083333336</v>
      </c>
      <c r="M123" s="75">
        <f>(('Node actual demand d=1.0'!J123*(365/2)))*9.8*($C123+$D123-$B123)/3600</f>
        <v>0.40588517083333336</v>
      </c>
      <c r="N123" s="75">
        <f>(('Node actual demand d=1.0'!K123*(365/2)))*9.8*($C123+$D123-$B123)/3600</f>
        <v>0.40588517083333336</v>
      </c>
      <c r="O123" s="75">
        <f>(('Node actual demand d=1.0'!L123*(365/2)))*9.8*($C123+$D123-$B123)/3600</f>
        <v>0.94706539861111116</v>
      </c>
      <c r="P123" s="75">
        <f>(('Node actual demand d=1.0'!M123*(365/2)))*9.8*($C123+$D123-$B123)/3600</f>
        <v>0.94706539861111116</v>
      </c>
      <c r="Q123" s="75">
        <f>(('Node actual demand d=1.0'!N123*(365/2)))*9.8*($C123+$D123-$B123)/3600</f>
        <v>1.8941307972222223</v>
      </c>
      <c r="R123" s="75">
        <f>(('Node actual demand d=1.0'!O123*(365/2)))*9.8*($C123+$D123-$B123)/3600</f>
        <v>2.4353110250000003</v>
      </c>
      <c r="S123" s="75">
        <f>(('Node actual demand d=1.0'!P123*(365/2)))*9.8*($C123+$D123-$B123)/3600</f>
        <v>0.40588517083333336</v>
      </c>
      <c r="T123" s="75">
        <f>(('Node actual demand d=1.0'!Q123*(365/2)))*9.8*($C123+$D123-$B123)/3600</f>
        <v>0.40588517083333336</v>
      </c>
      <c r="U123" s="75">
        <f>(('Node actual demand d=1.0'!R123*(365/2)))*9.8*($C123+$D123-$B123)/3600</f>
        <v>0.40588517083333336</v>
      </c>
      <c r="V123" s="75">
        <f>(('Node actual demand d=1.0'!S123*(365/2)))*9.8*($C123+$D123-$B123)/3600</f>
        <v>0.40588517083333336</v>
      </c>
      <c r="W123" s="75">
        <f>(('Node actual demand d=1.0'!T123*(365/2)))*9.8*($C123+$D123-$B123)/3600</f>
        <v>0.40588517083333336</v>
      </c>
      <c r="X123" s="75">
        <f>(('Node actual demand d=1.0'!U123*(365/2)))*9.8*($C123+$D123-$B123)/3600</f>
        <v>0.40588517083333336</v>
      </c>
      <c r="Y123" s="75">
        <f>(('Node actual demand d=1.0'!V123*(365/2)))*9.8*($C123+$D123-$B123)/3600</f>
        <v>0.54118022777777786</v>
      </c>
      <c r="Z123" s="75">
        <f>(('Node actual demand d=1.0'!W123*(365/2)))*9.8*($C123+$D123-$B123)/3600</f>
        <v>0.40588517083333336</v>
      </c>
      <c r="AA123" s="75">
        <f>(('Node actual demand d=1.0'!X123*(365/2)))*9.8*($C123+$D123-$B123)/3600</f>
        <v>0.27059011388888893</v>
      </c>
      <c r="AB123" s="75">
        <f>(('Node actual demand d=1.0'!Y123*(365/2)))*9.8*($C123+$D123-$B123)/3600</f>
        <v>0.27059011388888893</v>
      </c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</row>
    <row r="124" spans="1:100">
      <c r="A124" t="s">
        <v>233</v>
      </c>
      <c r="B124" s="21">
        <f>Fornecida!$C$1</f>
        <v>3.38</v>
      </c>
      <c r="C124" s="79">
        <v>14.073700000000001</v>
      </c>
      <c r="D124">
        <v>20</v>
      </c>
      <c r="E124" s="75">
        <f>(('Node actual demand d=1.0'!B124*(365/2)))*9.8*($C124+$D124-$B124)/3600</f>
        <v>0</v>
      </c>
      <c r="F124" s="75">
        <f>(('Node actual demand d=1.0'!C124*(365/2)))*9.8*($C124+$D124-$B124)/3600</f>
        <v>0</v>
      </c>
      <c r="G124" s="75">
        <f>(('Node actual demand d=1.0'!D124*(365/2)))*9.8*($C124+$D124-$B124)/3600</f>
        <v>0</v>
      </c>
      <c r="H124" s="75">
        <f>(('Node actual demand d=1.0'!E124*(365/2)))*9.8*($C124+$D124-$B124)/3600</f>
        <v>0</v>
      </c>
      <c r="I124" s="75">
        <f>(('Node actual demand d=1.0'!F124*(365/2)))*9.8*($C124+$D124-$B124)/3600</f>
        <v>0</v>
      </c>
      <c r="J124" s="75">
        <f>(('Node actual demand d=1.0'!G124*(365/2)))*9.8*($C124+$D124-$B124)/3600</f>
        <v>0.30497601361111121</v>
      </c>
      <c r="K124" s="75">
        <f>(('Node actual demand d=1.0'!H124*(365/2)))*9.8*($C124+$D124-$B124)/3600</f>
        <v>0.45746402041666667</v>
      </c>
      <c r="L124" s="75">
        <f>(('Node actual demand d=1.0'!I124*(365/2)))*9.8*($C124+$D124-$B124)/3600</f>
        <v>0.30497601361111121</v>
      </c>
      <c r="M124" s="75">
        <f>(('Node actual demand d=1.0'!J124*(365/2)))*9.8*($C124+$D124-$B124)/3600</f>
        <v>0.45746402041666667</v>
      </c>
      <c r="N124" s="75">
        <f>(('Node actual demand d=1.0'!K124*(365/2)))*9.8*($C124+$D124-$B124)/3600</f>
        <v>0.60995202722222241</v>
      </c>
      <c r="O124" s="75">
        <f>(('Node actual demand d=1.0'!L124*(365/2)))*9.8*($C124+$D124-$B124)/3600</f>
        <v>0.30497601361111121</v>
      </c>
      <c r="P124" s="75">
        <f>(('Node actual demand d=1.0'!M124*(365/2)))*9.8*($C124+$D124-$B124)/3600</f>
        <v>0.30497601361111121</v>
      </c>
      <c r="Q124" s="75">
        <f>(('Node actual demand d=1.0'!N124*(365/2)))*9.8*($C124+$D124-$B124)/3600</f>
        <v>0.1524880068055556</v>
      </c>
      <c r="R124" s="75">
        <f>(('Node actual demand d=1.0'!O124*(365/2)))*9.8*($C124+$D124-$B124)/3600</f>
        <v>0.1524880068055556</v>
      </c>
      <c r="S124" s="75">
        <f>(('Node actual demand d=1.0'!P124*(365/2)))*9.8*($C124+$D124-$B124)/3600</f>
        <v>0.1524880068055556</v>
      </c>
      <c r="T124" s="75">
        <f>(('Node actual demand d=1.0'!Q124*(365/2)))*9.8*($C124+$D124-$B124)/3600</f>
        <v>0.30497601361111121</v>
      </c>
      <c r="U124" s="75">
        <f>(('Node actual demand d=1.0'!R124*(365/2)))*9.8*($C124+$D124-$B124)/3600</f>
        <v>0.45746402041666667</v>
      </c>
      <c r="V124" s="75">
        <f>(('Node actual demand d=1.0'!S124*(365/2)))*9.8*($C124+$D124-$B124)/3600</f>
        <v>1.0674160476388892</v>
      </c>
      <c r="W124" s="75">
        <f>(('Node actual demand d=1.0'!T124*(365/2)))*9.8*($C124+$D124-$B124)/3600</f>
        <v>0.1524880068055556</v>
      </c>
      <c r="X124" s="75">
        <f>(('Node actual demand d=1.0'!U124*(365/2)))*9.8*($C124+$D124-$B124)/3600</f>
        <v>0</v>
      </c>
      <c r="Y124" s="75">
        <f>(('Node actual demand d=1.0'!V124*(365/2)))*9.8*($C124+$D124-$B124)/3600</f>
        <v>0.1524880068055556</v>
      </c>
      <c r="Z124" s="75">
        <f>(('Node actual demand d=1.0'!W124*(365/2)))*9.8*($C124+$D124-$B124)/3600</f>
        <v>0.1524880068055556</v>
      </c>
      <c r="AA124" s="75">
        <f>(('Node actual demand d=1.0'!X124*(365/2)))*9.8*($C124+$D124-$B124)/3600</f>
        <v>0.1524880068055556</v>
      </c>
      <c r="AB124" s="75">
        <f>(('Node actual demand d=1.0'!Y124*(365/2)))*9.8*($C124+$D124-$B124)/3600</f>
        <v>0</v>
      </c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</row>
    <row r="125" spans="1:100">
      <c r="A125" t="s">
        <v>234</v>
      </c>
      <c r="B125" s="21">
        <f>Fornecida!$C$1</f>
        <v>3.38</v>
      </c>
      <c r="C125" s="79">
        <v>10.680199999999999</v>
      </c>
      <c r="D125">
        <v>20</v>
      </c>
      <c r="E125" s="75">
        <f>(('Node actual demand d=1.0'!B125*(365/2)))*9.8*($C125+$D125-$B125)/3600</f>
        <v>0</v>
      </c>
      <c r="F125" s="75">
        <f>(('Node actual demand d=1.0'!C125*(365/2)))*9.8*($C125+$D125-$B125)/3600</f>
        <v>0</v>
      </c>
      <c r="G125" s="75">
        <f>(('Node actual demand d=1.0'!D125*(365/2)))*9.8*($C125+$D125-$B125)/3600</f>
        <v>0</v>
      </c>
      <c r="H125" s="75">
        <f>(('Node actual demand d=1.0'!E125*(365/2)))*9.8*($C125+$D125-$B125)/3600</f>
        <v>0</v>
      </c>
      <c r="I125" s="75">
        <f>(('Node actual demand d=1.0'!F125*(365/2)))*9.8*($C125+$D125-$B125)/3600</f>
        <v>0</v>
      </c>
      <c r="J125" s="75">
        <f>(('Node actual demand d=1.0'!G125*(365/2)))*9.8*($C125+$D125-$B125)/3600</f>
        <v>0</v>
      </c>
      <c r="K125" s="75">
        <f>(('Node actual demand d=1.0'!H125*(365/2)))*9.8*($C125+$D125-$B125)/3600</f>
        <v>0.13562891027777779</v>
      </c>
      <c r="L125" s="75">
        <f>(('Node actual demand d=1.0'!I125*(365/2)))*9.8*($C125+$D125-$B125)/3600</f>
        <v>0.54251564111111117</v>
      </c>
      <c r="M125" s="75">
        <f>(('Node actual demand d=1.0'!J125*(365/2)))*9.8*($C125+$D125-$B125)/3600</f>
        <v>1.0850312822222223</v>
      </c>
      <c r="N125" s="75">
        <f>(('Node actual demand d=1.0'!K125*(365/2)))*9.8*($C125+$D125-$B125)/3600</f>
        <v>0.94940237194444443</v>
      </c>
      <c r="O125" s="75">
        <f>(('Node actual demand d=1.0'!L125*(365/2)))*9.8*($C125+$D125-$B125)/3600</f>
        <v>0.54251564111111117</v>
      </c>
      <c r="P125" s="75">
        <f>(('Node actual demand d=1.0'!M125*(365/2)))*9.8*($C125+$D125-$B125)/3600</f>
        <v>0.27125782055555558</v>
      </c>
      <c r="Q125" s="75">
        <f>(('Node actual demand d=1.0'!N125*(365/2)))*9.8*($C125+$D125-$B125)/3600</f>
        <v>0.13562891027777779</v>
      </c>
      <c r="R125" s="75">
        <f>(('Node actual demand d=1.0'!O125*(365/2)))*9.8*($C125+$D125-$B125)/3600</f>
        <v>0.13562891027777779</v>
      </c>
      <c r="S125" s="75">
        <f>(('Node actual demand d=1.0'!P125*(365/2)))*9.8*($C125+$D125-$B125)/3600</f>
        <v>0</v>
      </c>
      <c r="T125" s="75">
        <f>(('Node actual demand d=1.0'!Q125*(365/2)))*9.8*($C125+$D125-$B125)/3600</f>
        <v>0.13562891027777779</v>
      </c>
      <c r="U125" s="75">
        <f>(('Node actual demand d=1.0'!R125*(365/2)))*9.8*($C125+$D125-$B125)/3600</f>
        <v>0.27125782055555558</v>
      </c>
      <c r="V125" s="75">
        <f>(('Node actual demand d=1.0'!S125*(365/2)))*9.8*($C125+$D125-$B125)/3600</f>
        <v>0.13562891027777779</v>
      </c>
      <c r="W125" s="75">
        <f>(('Node actual demand d=1.0'!T125*(365/2)))*9.8*($C125+$D125-$B125)/3600</f>
        <v>0.13562891027777779</v>
      </c>
      <c r="X125" s="75">
        <f>(('Node actual demand d=1.0'!U125*(365/2)))*9.8*($C125+$D125-$B125)/3600</f>
        <v>0.13562891027777779</v>
      </c>
      <c r="Y125" s="75">
        <f>(('Node actual demand d=1.0'!V125*(365/2)))*9.8*($C125+$D125-$B125)/3600</f>
        <v>0</v>
      </c>
      <c r="Z125" s="75">
        <f>(('Node actual demand d=1.0'!W125*(365/2)))*9.8*($C125+$D125-$B125)/3600</f>
        <v>0</v>
      </c>
      <c r="AA125" s="75">
        <f>(('Node actual demand d=1.0'!X125*(365/2)))*9.8*($C125+$D125-$B125)/3600</f>
        <v>0.27125782055555558</v>
      </c>
      <c r="AB125" s="75">
        <f>(('Node actual demand d=1.0'!Y125*(365/2)))*9.8*($C125+$D125-$B125)/3600</f>
        <v>0.94940237194444443</v>
      </c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</row>
    <row r="126" spans="1:100">
      <c r="A126" t="s">
        <v>235</v>
      </c>
      <c r="B126" s="21">
        <f>Fornecida!$C$1</f>
        <v>3.38</v>
      </c>
      <c r="C126" s="79">
        <v>10.0059</v>
      </c>
      <c r="D126">
        <v>20</v>
      </c>
      <c r="E126" s="75">
        <f>(('Node actual demand d=1.0'!B126*(365/2)))*9.8*($C126+$D126-$B126)/3600</f>
        <v>0</v>
      </c>
      <c r="F126" s="75">
        <f>(('Node actual demand d=1.0'!C126*(365/2)))*9.8*($C126+$D126-$B126)/3600</f>
        <v>0</v>
      </c>
      <c r="G126" s="75">
        <f>(('Node actual demand d=1.0'!D126*(365/2)))*9.8*($C126+$D126-$B126)/3600</f>
        <v>0</v>
      </c>
      <c r="H126" s="75">
        <f>(('Node actual demand d=1.0'!E126*(365/2)))*9.8*($C126+$D126-$B126)/3600</f>
        <v>0</v>
      </c>
      <c r="I126" s="75">
        <f>(('Node actual demand d=1.0'!F126*(365/2)))*9.8*($C126+$D126-$B126)/3600</f>
        <v>0</v>
      </c>
      <c r="J126" s="75">
        <f>(('Node actual demand d=1.0'!G126*(365/2)))*9.8*($C126+$D126-$B126)/3600</f>
        <v>0</v>
      </c>
      <c r="K126" s="75">
        <f>(('Node actual demand d=1.0'!H126*(365/2)))*9.8*($C126+$D126-$B126)/3600</f>
        <v>0</v>
      </c>
      <c r="L126" s="75">
        <f>(('Node actual demand d=1.0'!I126*(365/2)))*9.8*($C126+$D126-$B126)/3600</f>
        <v>1.1905105537500003</v>
      </c>
      <c r="M126" s="75">
        <f>(('Node actual demand d=1.0'!J126*(365/2)))*9.8*($C126+$D126-$B126)/3600</f>
        <v>0.66139475208333354</v>
      </c>
      <c r="N126" s="75">
        <f>(('Node actual demand d=1.0'!K126*(365/2)))*9.8*($C126+$D126-$B126)/3600</f>
        <v>0.13227895041666668</v>
      </c>
      <c r="O126" s="75">
        <f>(('Node actual demand d=1.0'!L126*(365/2)))*9.8*($C126+$D126-$B126)/3600</f>
        <v>0.92595265291666684</v>
      </c>
      <c r="P126" s="75">
        <f>(('Node actual demand d=1.0'!M126*(365/2)))*9.8*($C126+$D126-$B126)/3600</f>
        <v>0</v>
      </c>
      <c r="Q126" s="75">
        <f>(('Node actual demand d=1.0'!N126*(365/2)))*9.8*($C126+$D126-$B126)/3600</f>
        <v>0.26455790083333336</v>
      </c>
      <c r="R126" s="75">
        <f>(('Node actual demand d=1.0'!O126*(365/2)))*9.8*($C126+$D126-$B126)/3600</f>
        <v>1.3227895041666671</v>
      </c>
      <c r="S126" s="75">
        <f>(('Node actual demand d=1.0'!P126*(365/2)))*9.8*($C126+$D126-$B126)/3600</f>
        <v>2.1164632066666669</v>
      </c>
      <c r="T126" s="75">
        <f>(('Node actual demand d=1.0'!Q126*(365/2)))*9.8*($C126+$D126-$B126)/3600</f>
        <v>1.5873474050000003</v>
      </c>
      <c r="U126" s="75">
        <f>(('Node actual demand d=1.0'!R126*(365/2)))*9.8*($C126+$D126-$B126)/3600</f>
        <v>0.26455790083333336</v>
      </c>
      <c r="V126" s="75">
        <f>(('Node actual demand d=1.0'!S126*(365/2)))*9.8*($C126+$D126-$B126)/3600</f>
        <v>0.26455790083333336</v>
      </c>
      <c r="W126" s="75">
        <f>(('Node actual demand d=1.0'!T126*(365/2)))*9.8*($C126+$D126-$B126)/3600</f>
        <v>0</v>
      </c>
      <c r="X126" s="75">
        <f>(('Node actual demand d=1.0'!U126*(365/2)))*9.8*($C126+$D126-$B126)/3600</f>
        <v>0</v>
      </c>
      <c r="Y126" s="75">
        <f>(('Node actual demand d=1.0'!V126*(365/2)))*9.8*($C126+$D126-$B126)/3600</f>
        <v>0</v>
      </c>
      <c r="Z126" s="75">
        <f>(('Node actual demand d=1.0'!W126*(365/2)))*9.8*($C126+$D126-$B126)/3600</f>
        <v>0</v>
      </c>
      <c r="AA126" s="75">
        <f>(('Node actual demand d=1.0'!X126*(365/2)))*9.8*($C126+$D126-$B126)/3600</f>
        <v>0</v>
      </c>
      <c r="AB126" s="75">
        <f>(('Node actual demand d=1.0'!Y126*(365/2)))*9.8*($C126+$D126-$B126)/3600</f>
        <v>0</v>
      </c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</row>
    <row r="127" spans="1:100">
      <c r="A127" t="s">
        <v>236</v>
      </c>
      <c r="B127" s="21">
        <f>Fornecida!$C$1</f>
        <v>3.38</v>
      </c>
      <c r="C127" s="79">
        <v>12.952</v>
      </c>
      <c r="D127">
        <v>20</v>
      </c>
      <c r="E127" s="75">
        <f>(('Node actual demand d=1.0'!B127*(365/2)))*9.8*($C127+$D127-$B127)/3600</f>
        <v>0</v>
      </c>
      <c r="F127" s="75">
        <f>(('Node actual demand d=1.0'!C127*(365/2)))*9.8*($C127+$D127-$B127)/3600</f>
        <v>0.14691533888888889</v>
      </c>
      <c r="G127" s="75">
        <f>(('Node actual demand d=1.0'!D127*(365/2)))*9.8*($C127+$D127-$B127)/3600</f>
        <v>6.4642749111111115</v>
      </c>
      <c r="H127" s="75">
        <f>(('Node actual demand d=1.0'!E127*(365/2)))*9.8*($C127+$D127-$B127)/3600</f>
        <v>2.0568147444444445</v>
      </c>
      <c r="I127" s="75">
        <f>(('Node actual demand d=1.0'!F127*(365/2)))*9.8*($C127+$D127-$B127)/3600</f>
        <v>0</v>
      </c>
      <c r="J127" s="75">
        <f>(('Node actual demand d=1.0'!G127*(365/2)))*9.8*($C127+$D127-$B127)/3600</f>
        <v>0</v>
      </c>
      <c r="K127" s="75">
        <f>(('Node actual demand d=1.0'!H127*(365/2)))*9.8*($C127+$D127-$B127)/3600</f>
        <v>1.469153388888889</v>
      </c>
      <c r="L127" s="75">
        <f>(('Node actual demand d=1.0'!I127*(365/2)))*9.8*($C127+$D127-$B127)/3600</f>
        <v>1.1753227111111111</v>
      </c>
      <c r="M127" s="75">
        <f>(('Node actual demand d=1.0'!J127*(365/2)))*9.8*($C127+$D127-$B127)/3600</f>
        <v>0.58766135555555554</v>
      </c>
      <c r="N127" s="75">
        <f>(('Node actual demand d=1.0'!K127*(365/2)))*9.8*($C127+$D127-$B127)/3600</f>
        <v>0.58766135555555554</v>
      </c>
      <c r="O127" s="75">
        <f>(('Node actual demand d=1.0'!L127*(365/2)))*9.8*($C127+$D127-$B127)/3600</f>
        <v>1.0284073722222222</v>
      </c>
      <c r="P127" s="75">
        <f>(('Node actual demand d=1.0'!M127*(365/2)))*9.8*($C127+$D127-$B127)/3600</f>
        <v>0.14691533888888889</v>
      </c>
      <c r="Q127" s="75">
        <f>(('Node actual demand d=1.0'!N127*(365/2)))*9.8*($C127+$D127-$B127)/3600</f>
        <v>0.29383067777777777</v>
      </c>
      <c r="R127" s="75">
        <f>(('Node actual demand d=1.0'!O127*(365/2)))*9.8*($C127+$D127-$B127)/3600</f>
        <v>0.29383067777777777</v>
      </c>
      <c r="S127" s="75">
        <f>(('Node actual demand d=1.0'!P127*(365/2)))*9.8*($C127+$D127-$B127)/3600</f>
        <v>1.0284073722222222</v>
      </c>
      <c r="T127" s="75">
        <f>(('Node actual demand d=1.0'!Q127*(365/2)))*9.8*($C127+$D127-$B127)/3600</f>
        <v>0.88149203333333337</v>
      </c>
      <c r="U127" s="75">
        <f>(('Node actual demand d=1.0'!R127*(365/2)))*9.8*($C127+$D127-$B127)/3600</f>
        <v>1.3222380500000004</v>
      </c>
      <c r="V127" s="75">
        <f>(('Node actual demand d=1.0'!S127*(365/2)))*9.8*($C127+$D127-$B127)/3600</f>
        <v>4.1136294888888889</v>
      </c>
      <c r="W127" s="75">
        <f>(('Node actual demand d=1.0'!T127*(365/2)))*9.8*($C127+$D127-$B127)/3600</f>
        <v>2.0568147444444445</v>
      </c>
      <c r="X127" s="75">
        <f>(('Node actual demand d=1.0'!U127*(365/2)))*9.8*($C127+$D127-$B127)/3600</f>
        <v>0.14691533888888889</v>
      </c>
      <c r="Y127" s="75">
        <f>(('Node actual demand d=1.0'!V127*(365/2)))*9.8*($C127+$D127-$B127)/3600</f>
        <v>0.14691533888888889</v>
      </c>
      <c r="Z127" s="75">
        <f>(('Node actual demand d=1.0'!W127*(365/2)))*9.8*($C127+$D127-$B127)/3600</f>
        <v>0.14691533888888889</v>
      </c>
      <c r="AA127" s="75">
        <f>(('Node actual demand d=1.0'!X127*(365/2)))*9.8*($C127+$D127-$B127)/3600</f>
        <v>0.29383067777777777</v>
      </c>
      <c r="AB127" s="75">
        <f>(('Node actual demand d=1.0'!Y127*(365/2)))*9.8*($C127+$D127-$B127)/3600</f>
        <v>0.14691533888888889</v>
      </c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</row>
    <row r="128" spans="1:100">
      <c r="A128" t="s">
        <v>237</v>
      </c>
      <c r="B128" s="21">
        <f>Fornecida!$C$1</f>
        <v>3.38</v>
      </c>
      <c r="C128" s="79">
        <v>22.0243</v>
      </c>
      <c r="D128">
        <v>20</v>
      </c>
      <c r="E128" s="75">
        <f>(('Node actual demand d=1.0'!B128*(365/2)))*9.8*($C128+$D128-$B128)/3600</f>
        <v>0</v>
      </c>
      <c r="F128" s="75">
        <f>(('Node actual demand d=1.0'!C128*(365/2)))*9.8*($C128+$D128-$B128)/3600</f>
        <v>0</v>
      </c>
      <c r="G128" s="75">
        <f>(('Node actual demand d=1.0'!D128*(365/2)))*9.8*($C128+$D128-$B128)/3600</f>
        <v>0</v>
      </c>
      <c r="H128" s="75">
        <f>(('Node actual demand d=1.0'!E128*(365/2)))*9.8*($C128+$D128-$B128)/3600</f>
        <v>0</v>
      </c>
      <c r="I128" s="75">
        <f>(('Node actual demand d=1.0'!F128*(365/2)))*9.8*($C128+$D128-$B128)/3600</f>
        <v>0</v>
      </c>
      <c r="J128" s="75">
        <f>(('Node actual demand d=1.0'!G128*(365/2)))*9.8*($C128+$D128-$B128)/3600</f>
        <v>0</v>
      </c>
      <c r="K128" s="75">
        <f>(('Node actual demand d=1.0'!H128*(365/2)))*9.8*($C128+$D128-$B128)/3600</f>
        <v>0</v>
      </c>
      <c r="L128" s="75">
        <f>(('Node actual demand d=1.0'!I128*(365/2)))*9.8*($C128+$D128-$B128)/3600</f>
        <v>0</v>
      </c>
      <c r="M128" s="75">
        <f>(('Node actual demand d=1.0'!J128*(365/2)))*9.8*($C128+$D128-$B128)/3600</f>
        <v>0</v>
      </c>
      <c r="N128" s="75">
        <f>(('Node actual demand d=1.0'!K128*(365/2)))*9.8*($C128+$D128-$B128)/3600</f>
        <v>0</v>
      </c>
      <c r="O128" s="75">
        <f>(('Node actual demand d=1.0'!L128*(365/2)))*9.8*($C128+$D128-$B128)/3600</f>
        <v>0</v>
      </c>
      <c r="P128" s="75">
        <f>(('Node actual demand d=1.0'!M128*(365/2)))*9.8*($C128+$D128-$B128)/3600</f>
        <v>0</v>
      </c>
      <c r="Q128" s="75">
        <f>(('Node actual demand d=1.0'!N128*(365/2)))*9.8*($C128+$D128-$B128)/3600</f>
        <v>0</v>
      </c>
      <c r="R128" s="75">
        <f>(('Node actual demand d=1.0'!O128*(365/2)))*9.8*($C128+$D128-$B128)/3600</f>
        <v>0</v>
      </c>
      <c r="S128" s="75">
        <f>(('Node actual demand d=1.0'!P128*(365/2)))*9.8*($C128+$D128-$B128)/3600</f>
        <v>0</v>
      </c>
      <c r="T128" s="75">
        <f>(('Node actual demand d=1.0'!Q128*(365/2)))*9.8*($C128+$D128-$B128)/3600</f>
        <v>0</v>
      </c>
      <c r="U128" s="75">
        <f>(('Node actual demand d=1.0'!R128*(365/2)))*9.8*($C128+$D128-$B128)/3600</f>
        <v>0</v>
      </c>
      <c r="V128" s="75">
        <f>(('Node actual demand d=1.0'!S128*(365/2)))*9.8*($C128+$D128-$B128)/3600</f>
        <v>0</v>
      </c>
      <c r="W128" s="75">
        <f>(('Node actual demand d=1.0'!T128*(365/2)))*9.8*($C128+$D128-$B128)/3600</f>
        <v>0</v>
      </c>
      <c r="X128" s="75">
        <f>(('Node actual demand d=1.0'!U128*(365/2)))*9.8*($C128+$D128-$B128)/3600</f>
        <v>0</v>
      </c>
      <c r="Y128" s="75">
        <f>(('Node actual demand d=1.0'!V128*(365/2)))*9.8*($C128+$D128-$B128)/3600</f>
        <v>0</v>
      </c>
      <c r="Z128" s="75">
        <f>(('Node actual demand d=1.0'!W128*(365/2)))*9.8*($C128+$D128-$B128)/3600</f>
        <v>0</v>
      </c>
      <c r="AA128" s="75">
        <f>(('Node actual demand d=1.0'!X128*(365/2)))*9.8*($C128+$D128-$B128)/3600</f>
        <v>0</v>
      </c>
      <c r="AB128" s="75">
        <f>(('Node actual demand d=1.0'!Y128*(365/2)))*9.8*($C128+$D128-$B128)/3600</f>
        <v>0</v>
      </c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</row>
    <row r="129" spans="1:100">
      <c r="A129" t="s">
        <v>238</v>
      </c>
      <c r="B129" s="21">
        <f>Fornecida!$C$1</f>
        <v>3.38</v>
      </c>
      <c r="C129" s="79">
        <v>23.180900000000001</v>
      </c>
      <c r="D129">
        <v>20</v>
      </c>
      <c r="E129" s="75">
        <f>(('Node actual demand d=1.0'!B129*(365/2)))*9.8*($C129+$D129-$B129)/3600</f>
        <v>0</v>
      </c>
      <c r="F129" s="75">
        <f>(('Node actual demand d=1.0'!C129*(365/2)))*9.8*($C129+$D129-$B129)/3600</f>
        <v>0</v>
      </c>
      <c r="G129" s="75">
        <f>(('Node actual demand d=1.0'!D129*(365/2)))*9.8*($C129+$D129-$B129)/3600</f>
        <v>0</v>
      </c>
      <c r="H129" s="75">
        <f>(('Node actual demand d=1.0'!E129*(365/2)))*9.8*($C129+$D129-$B129)/3600</f>
        <v>0</v>
      </c>
      <c r="I129" s="75">
        <f>(('Node actual demand d=1.0'!F129*(365/2)))*9.8*($C129+$D129-$B129)/3600</f>
        <v>0</v>
      </c>
      <c r="J129" s="75">
        <f>(('Node actual demand d=1.0'!G129*(365/2)))*9.8*($C129+$D129-$B129)/3600</f>
        <v>0</v>
      </c>
      <c r="K129" s="75">
        <f>(('Node actual demand d=1.0'!H129*(365/2)))*9.8*($C129+$D129-$B129)/3600</f>
        <v>0</v>
      </c>
      <c r="L129" s="75">
        <f>(('Node actual demand d=1.0'!I129*(365/2)))*9.8*($C129+$D129-$B129)/3600</f>
        <v>0.19773308236111112</v>
      </c>
      <c r="M129" s="75">
        <f>(('Node actual demand d=1.0'!J129*(365/2)))*9.8*($C129+$D129-$B129)/3600</f>
        <v>0.59319924708333338</v>
      </c>
      <c r="N129" s="75">
        <f>(('Node actual demand d=1.0'!K129*(365/2)))*9.8*($C129+$D129-$B129)/3600</f>
        <v>0.59319924708333338</v>
      </c>
      <c r="O129" s="75">
        <f>(('Node actual demand d=1.0'!L129*(365/2)))*9.8*($C129+$D129-$B129)/3600</f>
        <v>0.19773308236111112</v>
      </c>
      <c r="P129" s="75">
        <f>(('Node actual demand d=1.0'!M129*(365/2)))*9.8*($C129+$D129-$B129)/3600</f>
        <v>0.19773308236111112</v>
      </c>
      <c r="Q129" s="75">
        <f>(('Node actual demand d=1.0'!N129*(365/2)))*9.8*($C129+$D129-$B129)/3600</f>
        <v>0.19773308236111112</v>
      </c>
      <c r="R129" s="75">
        <f>(('Node actual demand d=1.0'!O129*(365/2)))*9.8*($C129+$D129-$B129)/3600</f>
        <v>0.19773308236111112</v>
      </c>
      <c r="S129" s="75">
        <f>(('Node actual demand d=1.0'!P129*(365/2)))*9.8*($C129+$D129-$B129)/3600</f>
        <v>0.19773308236111112</v>
      </c>
      <c r="T129" s="75">
        <f>(('Node actual demand d=1.0'!Q129*(365/2)))*9.8*($C129+$D129-$B129)/3600</f>
        <v>0.59319924708333338</v>
      </c>
      <c r="U129" s="75">
        <f>(('Node actual demand d=1.0'!R129*(365/2)))*9.8*($C129+$D129-$B129)/3600</f>
        <v>0.39546616472222224</v>
      </c>
      <c r="V129" s="75">
        <f>(('Node actual demand d=1.0'!S129*(365/2)))*9.8*($C129+$D129-$B129)/3600</f>
        <v>0.39546616472222224</v>
      </c>
      <c r="W129" s="75">
        <f>(('Node actual demand d=1.0'!T129*(365/2)))*9.8*($C129+$D129-$B129)/3600</f>
        <v>0.79093232944444447</v>
      </c>
      <c r="X129" s="75">
        <f>(('Node actual demand d=1.0'!U129*(365/2)))*9.8*($C129+$D129-$B129)/3600</f>
        <v>0.39546616472222224</v>
      </c>
      <c r="Y129" s="75">
        <f>(('Node actual demand d=1.0'!V129*(365/2)))*9.8*($C129+$D129-$B129)/3600</f>
        <v>0.19773308236111112</v>
      </c>
      <c r="Z129" s="75">
        <f>(('Node actual demand d=1.0'!W129*(365/2)))*9.8*($C129+$D129-$B129)/3600</f>
        <v>0.19773308236111112</v>
      </c>
      <c r="AA129" s="75">
        <f>(('Node actual demand d=1.0'!X129*(365/2)))*9.8*($C129+$D129-$B129)/3600</f>
        <v>0</v>
      </c>
      <c r="AB129" s="75">
        <f>(('Node actual demand d=1.0'!Y129*(365/2)))*9.8*($C129+$D129-$B129)/3600</f>
        <v>0.19773308236111112</v>
      </c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</row>
    <row r="130" spans="1:100">
      <c r="A130" t="s">
        <v>239</v>
      </c>
      <c r="B130" s="21">
        <f>Fornecida!$C$1</f>
        <v>3.38</v>
      </c>
      <c r="C130" s="79">
        <v>22.243400000000001</v>
      </c>
      <c r="D130">
        <v>20</v>
      </c>
      <c r="E130" s="75">
        <f>(('Node actual demand d=1.0'!B130*(365/2)))*9.8*($C130+$D130-$B130)/3600</f>
        <v>0.19307553027777777</v>
      </c>
      <c r="F130" s="75">
        <f>(('Node actual demand d=1.0'!C130*(365/2)))*9.8*($C130+$D130-$B130)/3600</f>
        <v>0.19307553027777777</v>
      </c>
      <c r="G130" s="75">
        <f>(('Node actual demand d=1.0'!D130*(365/2)))*9.8*($C130+$D130-$B130)/3600</f>
        <v>0.19307553027777777</v>
      </c>
      <c r="H130" s="75">
        <f>(('Node actual demand d=1.0'!E130*(365/2)))*9.8*($C130+$D130-$B130)/3600</f>
        <v>0.19307553027777777</v>
      </c>
      <c r="I130" s="75">
        <f>(('Node actual demand d=1.0'!F130*(365/2)))*9.8*($C130+$D130-$B130)/3600</f>
        <v>0.19307553027777777</v>
      </c>
      <c r="J130" s="75">
        <f>(('Node actual demand d=1.0'!G130*(365/2)))*9.8*($C130+$D130-$B130)/3600</f>
        <v>0.19307553027777777</v>
      </c>
      <c r="K130" s="75">
        <f>(('Node actual demand d=1.0'!H130*(365/2)))*9.8*($C130+$D130-$B130)/3600</f>
        <v>0.19307553027777777</v>
      </c>
      <c r="L130" s="75">
        <f>(('Node actual demand d=1.0'!I130*(365/2)))*9.8*($C130+$D130-$B130)/3600</f>
        <v>0.38615106055555554</v>
      </c>
      <c r="M130" s="75">
        <f>(('Node actual demand d=1.0'!J130*(365/2)))*9.8*($C130+$D130-$B130)/3600</f>
        <v>0.38615106055555554</v>
      </c>
      <c r="N130" s="75">
        <f>(('Node actual demand d=1.0'!K130*(365/2)))*9.8*($C130+$D130-$B130)/3600</f>
        <v>0.77230212111111107</v>
      </c>
      <c r="O130" s="75">
        <f>(('Node actual demand d=1.0'!L130*(365/2)))*9.8*($C130+$D130-$B130)/3600</f>
        <v>0.96537765138888898</v>
      </c>
      <c r="P130" s="75">
        <f>(('Node actual demand d=1.0'!M130*(365/2)))*9.8*($C130+$D130-$B130)/3600</f>
        <v>0.77230212111111107</v>
      </c>
      <c r="Q130" s="75">
        <f>(('Node actual demand d=1.0'!N130*(365/2)))*9.8*($C130+$D130-$B130)/3600</f>
        <v>0.38615106055555554</v>
      </c>
      <c r="R130" s="75">
        <f>(('Node actual demand d=1.0'!O130*(365/2)))*9.8*($C130+$D130-$B130)/3600</f>
        <v>0.57922659083333328</v>
      </c>
      <c r="S130" s="75">
        <f>(('Node actual demand d=1.0'!P130*(365/2)))*9.8*($C130+$D130-$B130)/3600</f>
        <v>0.57922659083333328</v>
      </c>
      <c r="T130" s="75">
        <f>(('Node actual demand d=1.0'!Q130*(365/2)))*9.8*($C130+$D130-$B130)/3600</f>
        <v>0.38615106055555554</v>
      </c>
      <c r="U130" s="75">
        <f>(('Node actual demand d=1.0'!R130*(365/2)))*9.8*($C130+$D130-$B130)/3600</f>
        <v>0.38615106055555554</v>
      </c>
      <c r="V130" s="75">
        <f>(('Node actual demand d=1.0'!S130*(365/2)))*9.8*($C130+$D130-$B130)/3600</f>
        <v>0.19307553027777777</v>
      </c>
      <c r="W130" s="75">
        <f>(('Node actual demand d=1.0'!T130*(365/2)))*9.8*($C130+$D130-$B130)/3600</f>
        <v>0.19307553027777777</v>
      </c>
      <c r="X130" s="75">
        <f>(('Node actual demand d=1.0'!U130*(365/2)))*9.8*($C130+$D130-$B130)/3600</f>
        <v>0.38615106055555554</v>
      </c>
      <c r="Y130" s="75">
        <f>(('Node actual demand d=1.0'!V130*(365/2)))*9.8*($C130+$D130-$B130)/3600</f>
        <v>0.19307553027777777</v>
      </c>
      <c r="Z130" s="75">
        <f>(('Node actual demand d=1.0'!W130*(365/2)))*9.8*($C130+$D130-$B130)/3600</f>
        <v>0.38615106055555554</v>
      </c>
      <c r="AA130" s="75">
        <f>(('Node actual demand d=1.0'!X130*(365/2)))*9.8*($C130+$D130-$B130)/3600</f>
        <v>0.19307553027777777</v>
      </c>
      <c r="AB130" s="75">
        <f>(('Node actual demand d=1.0'!Y130*(365/2)))*9.8*($C130+$D130-$B130)/3600</f>
        <v>0.19307553027777777</v>
      </c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</row>
    <row r="131" spans="1:100">
      <c r="A131" t="s">
        <v>240</v>
      </c>
      <c r="B131" s="21">
        <f>Fornecida!$C$1</f>
        <v>3.38</v>
      </c>
      <c r="C131" s="79">
        <v>22.9024</v>
      </c>
      <c r="D131">
        <v>20</v>
      </c>
      <c r="E131" s="75">
        <f>(('Node actual demand d=1.0'!B131*(365/2)))*9.8*($C131+$D131-$B131)/3600</f>
        <v>0.39269895777777775</v>
      </c>
      <c r="F131" s="75">
        <f>(('Node actual demand d=1.0'!C131*(365/2)))*9.8*($C131+$D131-$B131)/3600</f>
        <v>0.19634947888888887</v>
      </c>
      <c r="G131" s="75">
        <f>(('Node actual demand d=1.0'!D131*(365/2)))*9.8*($C131+$D131-$B131)/3600</f>
        <v>0.39269895777777775</v>
      </c>
      <c r="H131" s="75">
        <f>(('Node actual demand d=1.0'!E131*(365/2)))*9.8*($C131+$D131-$B131)/3600</f>
        <v>1.7671453100000003</v>
      </c>
      <c r="I131" s="75">
        <f>(('Node actual demand d=1.0'!F131*(365/2)))*9.8*($C131+$D131-$B131)/3600</f>
        <v>1.570795831111111</v>
      </c>
      <c r="J131" s="75">
        <f>(('Node actual demand d=1.0'!G131*(365/2)))*9.8*($C131+$D131-$B131)/3600</f>
        <v>2.1598442677777778</v>
      </c>
      <c r="K131" s="75">
        <f>(('Node actual demand d=1.0'!H131*(365/2)))*9.8*($C131+$D131-$B131)/3600</f>
        <v>0.78539791555555549</v>
      </c>
      <c r="L131" s="75">
        <f>(('Node actual demand d=1.0'!I131*(365/2)))*9.8*($C131+$D131-$B131)/3600</f>
        <v>1.7671453100000003</v>
      </c>
      <c r="M131" s="75">
        <f>(('Node actual demand d=1.0'!J131*(365/2)))*9.8*($C131+$D131-$B131)/3600</f>
        <v>2.5525432255555556</v>
      </c>
      <c r="N131" s="75">
        <f>(('Node actual demand d=1.0'!K131*(365/2)))*9.8*($C131+$D131-$B131)/3600</f>
        <v>3.3379411411111111</v>
      </c>
      <c r="O131" s="75">
        <f>(('Node actual demand d=1.0'!L131*(365/2)))*9.8*($C131+$D131-$B131)/3600</f>
        <v>3.3379411411111111</v>
      </c>
      <c r="P131" s="75">
        <f>(('Node actual demand d=1.0'!M131*(365/2)))*9.8*($C131+$D131-$B131)/3600</f>
        <v>3.7306400988888884</v>
      </c>
      <c r="Q131" s="75">
        <f>(('Node actual demand d=1.0'!N131*(365/2)))*9.8*($C131+$D131-$B131)/3600</f>
        <v>4.5160380144444447</v>
      </c>
      <c r="R131" s="75">
        <f>(('Node actual demand d=1.0'!O131*(365/2)))*9.8*($C131+$D131-$B131)/3600</f>
        <v>3.9269895777777779</v>
      </c>
      <c r="S131" s="75">
        <f>(('Node actual demand d=1.0'!P131*(365/2)))*9.8*($C131+$D131-$B131)/3600</f>
        <v>1.570795831111111</v>
      </c>
      <c r="T131" s="75">
        <f>(('Node actual demand d=1.0'!Q131*(365/2)))*9.8*($C131+$D131-$B131)/3600</f>
        <v>1.3744463522222223</v>
      </c>
      <c r="U131" s="75">
        <f>(('Node actual demand d=1.0'!R131*(365/2)))*9.8*($C131+$D131-$B131)/3600</f>
        <v>2.1598442677777778</v>
      </c>
      <c r="V131" s="75">
        <f>(('Node actual demand d=1.0'!S131*(365/2)))*9.8*($C131+$D131-$B131)/3600</f>
        <v>4.9087369722222229</v>
      </c>
      <c r="W131" s="75">
        <f>(('Node actual demand d=1.0'!T131*(365/2)))*9.8*($C131+$D131-$B131)/3600</f>
        <v>3.5342906200000006</v>
      </c>
      <c r="X131" s="75">
        <f>(('Node actual demand d=1.0'!U131*(365/2)))*9.8*($C131+$D131-$B131)/3600</f>
        <v>3.5342906200000006</v>
      </c>
      <c r="Y131" s="75">
        <f>(('Node actual demand d=1.0'!V131*(365/2)))*9.8*($C131+$D131-$B131)/3600</f>
        <v>4.3196885355555557</v>
      </c>
      <c r="Z131" s="75">
        <f>(('Node actual demand d=1.0'!W131*(365/2)))*9.8*($C131+$D131-$B131)/3600</f>
        <v>1.3744463522222223</v>
      </c>
      <c r="AA131" s="75">
        <f>(('Node actual demand d=1.0'!X131*(365/2)))*9.8*($C131+$D131-$B131)/3600</f>
        <v>1.1780968733333335</v>
      </c>
      <c r="AB131" s="75">
        <f>(('Node actual demand d=1.0'!Y131*(365/2)))*9.8*($C131+$D131-$B131)/3600</f>
        <v>0.58904843666666673</v>
      </c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</row>
    <row r="132" spans="1:100">
      <c r="A132" t="s">
        <v>241</v>
      </c>
      <c r="B132" s="21">
        <f>Fornecida!$C$1</f>
        <v>3.38</v>
      </c>
      <c r="C132" s="79">
        <v>23.9224</v>
      </c>
      <c r="D132">
        <v>20</v>
      </c>
      <c r="E132" s="75">
        <f>(('Node actual demand d=1.0'!B132*(365/2)))*9.8*($C132+$D132-$B132)/3600</f>
        <v>0</v>
      </c>
      <c r="F132" s="75">
        <f>(('Node actual demand d=1.0'!C132*(365/2)))*9.8*($C132+$D132-$B132)/3600</f>
        <v>0</v>
      </c>
      <c r="G132" s="75">
        <f>(('Node actual demand d=1.0'!D132*(365/2)))*9.8*($C132+$D132-$B132)/3600</f>
        <v>0</v>
      </c>
      <c r="H132" s="75">
        <f>(('Node actual demand d=1.0'!E132*(365/2)))*9.8*($C132+$D132-$B132)/3600</f>
        <v>0</v>
      </c>
      <c r="I132" s="75">
        <f>(('Node actual demand d=1.0'!F132*(365/2)))*9.8*($C132+$D132-$B132)/3600</f>
        <v>0</v>
      </c>
      <c r="J132" s="75">
        <f>(('Node actual demand d=1.0'!G132*(365/2)))*9.8*($C132+$D132-$B132)/3600</f>
        <v>0.60425068666666659</v>
      </c>
      <c r="K132" s="75">
        <f>(('Node actual demand d=1.0'!H132*(365/2)))*9.8*($C132+$D132-$B132)/3600</f>
        <v>0.60425068666666659</v>
      </c>
      <c r="L132" s="75">
        <f>(('Node actual demand d=1.0'!I132*(365/2)))*9.8*($C132+$D132-$B132)/3600</f>
        <v>1.0070844777777779</v>
      </c>
      <c r="M132" s="75">
        <f>(('Node actual demand d=1.0'!J132*(365/2)))*9.8*($C132+$D132-$B132)/3600</f>
        <v>1.4099182688888889</v>
      </c>
      <c r="N132" s="75">
        <f>(('Node actual demand d=1.0'!K132*(365/2)))*9.8*($C132+$D132-$B132)/3600</f>
        <v>0.40283379111111112</v>
      </c>
      <c r="O132" s="75">
        <f>(('Node actual demand d=1.0'!L132*(365/2)))*9.8*($C132+$D132-$B132)/3600</f>
        <v>0.60425068666666659</v>
      </c>
      <c r="P132" s="75">
        <f>(('Node actual demand d=1.0'!M132*(365/2)))*9.8*($C132+$D132-$B132)/3600</f>
        <v>0.40283379111111112</v>
      </c>
      <c r="Q132" s="75">
        <f>(('Node actual demand d=1.0'!N132*(365/2)))*9.8*($C132+$D132-$B132)/3600</f>
        <v>0.40283379111111112</v>
      </c>
      <c r="R132" s="75">
        <f>(('Node actual demand d=1.0'!O132*(365/2)))*9.8*($C132+$D132-$B132)/3600</f>
        <v>0.20141689555555556</v>
      </c>
      <c r="S132" s="75">
        <f>(('Node actual demand d=1.0'!P132*(365/2)))*9.8*($C132+$D132-$B132)/3600</f>
        <v>0.20141689555555556</v>
      </c>
      <c r="T132" s="75">
        <f>(('Node actual demand d=1.0'!Q132*(365/2)))*9.8*($C132+$D132-$B132)/3600</f>
        <v>0.20141689555555556</v>
      </c>
      <c r="U132" s="75">
        <f>(('Node actual demand d=1.0'!R132*(365/2)))*9.8*($C132+$D132-$B132)/3600</f>
        <v>0.60425068666666659</v>
      </c>
      <c r="V132" s="75">
        <f>(('Node actual demand d=1.0'!S132*(365/2)))*9.8*($C132+$D132-$B132)/3600</f>
        <v>0.40283379111111112</v>
      </c>
      <c r="W132" s="75">
        <f>(('Node actual demand d=1.0'!T132*(365/2)))*9.8*($C132+$D132-$B132)/3600</f>
        <v>0.40283379111111112</v>
      </c>
      <c r="X132" s="75">
        <f>(('Node actual demand d=1.0'!U132*(365/2)))*9.8*($C132+$D132-$B132)/3600</f>
        <v>0.20141689555555556</v>
      </c>
      <c r="Y132" s="75">
        <f>(('Node actual demand d=1.0'!V132*(365/2)))*9.8*($C132+$D132-$B132)/3600</f>
        <v>0.20141689555555556</v>
      </c>
      <c r="Z132" s="75">
        <f>(('Node actual demand d=1.0'!W132*(365/2)))*9.8*($C132+$D132-$B132)/3600</f>
        <v>0</v>
      </c>
      <c r="AA132" s="75">
        <f>(('Node actual demand d=1.0'!X132*(365/2)))*9.8*($C132+$D132-$B132)/3600</f>
        <v>0</v>
      </c>
      <c r="AB132" s="75">
        <f>(('Node actual demand d=1.0'!Y132*(365/2)))*9.8*($C132+$D132-$B132)/3600</f>
        <v>0</v>
      </c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</row>
    <row r="133" spans="1:100">
      <c r="A133" t="s">
        <v>242</v>
      </c>
      <c r="B133" s="21">
        <f>Fornecida!$C$1</f>
        <v>3.38</v>
      </c>
      <c r="C133" s="79">
        <v>27.071999999999999</v>
      </c>
      <c r="D133">
        <v>20</v>
      </c>
      <c r="E133" s="75">
        <f>(('Node actual demand d=1.0'!B133*(365/2)))*9.8*($C133+$D133-$B133)/3600</f>
        <v>0.65119285000000005</v>
      </c>
      <c r="F133" s="75">
        <f>(('Node actual demand d=1.0'!C133*(365/2)))*9.8*($C133+$D133-$B133)/3600</f>
        <v>0.65119285000000005</v>
      </c>
      <c r="G133" s="75">
        <f>(('Node actual demand d=1.0'!D133*(365/2)))*9.8*($C133+$D133-$B133)/3600</f>
        <v>0.43412856666666672</v>
      </c>
      <c r="H133" s="75">
        <f>(('Node actual demand d=1.0'!E133*(365/2)))*9.8*($C133+$D133-$B133)/3600</f>
        <v>0.43412856666666672</v>
      </c>
      <c r="I133" s="75">
        <f>(('Node actual demand d=1.0'!F133*(365/2)))*9.8*($C133+$D133-$B133)/3600</f>
        <v>0.43412856666666672</v>
      </c>
      <c r="J133" s="75">
        <f>(('Node actual demand d=1.0'!G133*(365/2)))*9.8*($C133+$D133-$B133)/3600</f>
        <v>0.65119285000000005</v>
      </c>
      <c r="K133" s="75">
        <f>(('Node actual demand d=1.0'!H133*(365/2)))*9.8*($C133+$D133-$B133)/3600</f>
        <v>0.65119285000000005</v>
      </c>
      <c r="L133" s="75">
        <f>(('Node actual demand d=1.0'!I133*(365/2)))*9.8*($C133+$D133-$B133)/3600</f>
        <v>0.65119285000000005</v>
      </c>
      <c r="M133" s="75">
        <f>(('Node actual demand d=1.0'!J133*(365/2)))*9.8*($C133+$D133-$B133)/3600</f>
        <v>1.0853214166666667</v>
      </c>
      <c r="N133" s="75">
        <f>(('Node actual demand d=1.0'!K133*(365/2)))*9.8*($C133+$D133-$B133)/3600</f>
        <v>0.86825713333333343</v>
      </c>
      <c r="O133" s="75">
        <f>(('Node actual demand d=1.0'!L133*(365/2)))*9.8*($C133+$D133-$B133)/3600</f>
        <v>0.86825713333333343</v>
      </c>
      <c r="P133" s="75">
        <f>(('Node actual demand d=1.0'!M133*(365/2)))*9.8*($C133+$D133-$B133)/3600</f>
        <v>1.0853214166666667</v>
      </c>
      <c r="Q133" s="75">
        <f>(('Node actual demand d=1.0'!N133*(365/2)))*9.8*($C133+$D133-$B133)/3600</f>
        <v>0.65119285000000005</v>
      </c>
      <c r="R133" s="75">
        <f>(('Node actual demand d=1.0'!O133*(365/2)))*9.8*($C133+$D133-$B133)/3600</f>
        <v>0.65119285000000005</v>
      </c>
      <c r="S133" s="75">
        <f>(('Node actual demand d=1.0'!P133*(365/2)))*9.8*($C133+$D133-$B133)/3600</f>
        <v>0.65119285000000005</v>
      </c>
      <c r="T133" s="75">
        <f>(('Node actual demand d=1.0'!Q133*(365/2)))*9.8*($C133+$D133-$B133)/3600</f>
        <v>0.65119285000000005</v>
      </c>
      <c r="U133" s="75">
        <f>(('Node actual demand d=1.0'!R133*(365/2)))*9.8*($C133+$D133-$B133)/3600</f>
        <v>0.86825713333333343</v>
      </c>
      <c r="V133" s="75">
        <f>(('Node actual demand d=1.0'!S133*(365/2)))*9.8*($C133+$D133-$B133)/3600</f>
        <v>0.65119285000000005</v>
      </c>
      <c r="W133" s="75">
        <f>(('Node actual demand d=1.0'!T133*(365/2)))*9.8*($C133+$D133-$B133)/3600</f>
        <v>0.65119285000000005</v>
      </c>
      <c r="X133" s="75">
        <f>(('Node actual demand d=1.0'!U133*(365/2)))*9.8*($C133+$D133-$B133)/3600</f>
        <v>0.65119285000000005</v>
      </c>
      <c r="Y133" s="75">
        <f>(('Node actual demand d=1.0'!V133*(365/2)))*9.8*($C133+$D133-$B133)/3600</f>
        <v>0.65119285000000005</v>
      </c>
      <c r="Z133" s="75">
        <f>(('Node actual demand d=1.0'!W133*(365/2)))*9.8*($C133+$D133-$B133)/3600</f>
        <v>0.65119285000000005</v>
      </c>
      <c r="AA133" s="75">
        <f>(('Node actual demand d=1.0'!X133*(365/2)))*9.8*($C133+$D133-$B133)/3600</f>
        <v>0.65119285000000005</v>
      </c>
      <c r="AB133" s="75">
        <f>(('Node actual demand d=1.0'!Y133*(365/2)))*9.8*($C133+$D133-$B133)/3600</f>
        <v>0.43412856666666672</v>
      </c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</row>
    <row r="134" spans="1:100">
      <c r="A134" t="s">
        <v>243</v>
      </c>
      <c r="B134" s="21">
        <f>Fornecida!$C$1</f>
        <v>3.38</v>
      </c>
      <c r="C134" s="79">
        <v>28.986899999999999</v>
      </c>
      <c r="D134">
        <v>20</v>
      </c>
      <c r="E134" s="75">
        <f>(('Node actual demand d=1.0'!B134*(365/2)))*9.8*($C134+$D134-$B134)/3600</f>
        <v>0</v>
      </c>
      <c r="F134" s="75">
        <f>(('Node actual demand d=1.0'!C134*(365/2)))*9.8*($C134+$D134-$B134)/3600</f>
        <v>0</v>
      </c>
      <c r="G134" s="75">
        <f>(('Node actual demand d=1.0'!D134*(365/2)))*9.8*($C134+$D134-$B134)/3600</f>
        <v>0</v>
      </c>
      <c r="H134" s="75">
        <f>(('Node actual demand d=1.0'!E134*(365/2)))*9.8*($C134+$D134-$B134)/3600</f>
        <v>0</v>
      </c>
      <c r="I134" s="75">
        <f>(('Node actual demand d=1.0'!F134*(365/2)))*9.8*($C134+$D134-$B134)/3600</f>
        <v>0</v>
      </c>
      <c r="J134" s="75">
        <f>(('Node actual demand d=1.0'!G134*(365/2)))*9.8*($C134+$D134-$B134)/3600</f>
        <v>0</v>
      </c>
      <c r="K134" s="75">
        <f>(('Node actual demand d=1.0'!H134*(365/2)))*9.8*($C134+$D134-$B134)/3600</f>
        <v>0</v>
      </c>
      <c r="L134" s="75">
        <f>(('Node actual demand d=1.0'!I134*(365/2)))*9.8*($C134+$D134-$B134)/3600</f>
        <v>0</v>
      </c>
      <c r="M134" s="75">
        <f>(('Node actual demand d=1.0'!J134*(365/2)))*9.8*($C134+$D134-$B134)/3600</f>
        <v>1.3594656774999998</v>
      </c>
      <c r="N134" s="75">
        <f>(('Node actual demand d=1.0'!K134*(365/2)))*9.8*($C134+$D134-$B134)/3600</f>
        <v>0.6797328387499999</v>
      </c>
      <c r="O134" s="75">
        <f>(('Node actual demand d=1.0'!L134*(365/2)))*9.8*($C134+$D134-$B134)/3600</f>
        <v>2.492353742083333</v>
      </c>
      <c r="P134" s="75">
        <f>(('Node actual demand d=1.0'!M134*(365/2)))*9.8*($C134+$D134-$B134)/3600</f>
        <v>3.6252418066666667</v>
      </c>
      <c r="Q134" s="75">
        <f>(('Node actual demand d=1.0'!N134*(365/2)))*9.8*($C134+$D134-$B134)/3600</f>
        <v>0.6797328387499999</v>
      </c>
      <c r="R134" s="75">
        <f>(('Node actual demand d=1.0'!O134*(365/2)))*9.8*($C134+$D134-$B134)/3600</f>
        <v>0.45315522583333334</v>
      </c>
      <c r="S134" s="75">
        <f>(('Node actual demand d=1.0'!P134*(365/2)))*9.8*($C134+$D134-$B134)/3600</f>
        <v>1.3594656774999998</v>
      </c>
      <c r="T134" s="75">
        <f>(('Node actual demand d=1.0'!Q134*(365/2)))*9.8*($C134+$D134-$B134)/3600</f>
        <v>0.22657761291666667</v>
      </c>
      <c r="U134" s="75">
        <f>(('Node actual demand d=1.0'!R134*(365/2)))*9.8*($C134+$D134-$B134)/3600</f>
        <v>1.5860432904166666</v>
      </c>
      <c r="V134" s="75">
        <f>(('Node actual demand d=1.0'!S134*(365/2)))*9.8*($C134+$D134-$B134)/3600</f>
        <v>0.90631045166666668</v>
      </c>
      <c r="W134" s="75">
        <f>(('Node actual demand d=1.0'!T134*(365/2)))*9.8*($C134+$D134-$B134)/3600</f>
        <v>0.22657761291666667</v>
      </c>
      <c r="X134" s="75">
        <f>(('Node actual demand d=1.0'!U134*(365/2)))*9.8*($C134+$D134-$B134)/3600</f>
        <v>0.22657761291666667</v>
      </c>
      <c r="Y134" s="75">
        <f>(('Node actual demand d=1.0'!V134*(365/2)))*9.8*($C134+$D134-$B134)/3600</f>
        <v>0</v>
      </c>
      <c r="Z134" s="75">
        <f>(('Node actual demand d=1.0'!W134*(365/2)))*9.8*($C134+$D134-$B134)/3600</f>
        <v>0</v>
      </c>
      <c r="AA134" s="75">
        <f>(('Node actual demand d=1.0'!X134*(365/2)))*9.8*($C134+$D134-$B134)/3600</f>
        <v>0</v>
      </c>
      <c r="AB134" s="75">
        <f>(('Node actual demand d=1.0'!Y134*(365/2)))*9.8*($C134+$D134-$B134)/3600</f>
        <v>0</v>
      </c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</row>
    <row r="135" spans="1:100">
      <c r="A135" t="s">
        <v>244</v>
      </c>
      <c r="B135" s="21">
        <f>Fornecida!$C$1</f>
        <v>3.38</v>
      </c>
      <c r="C135" s="79">
        <v>29.207699999999999</v>
      </c>
      <c r="D135">
        <v>20</v>
      </c>
      <c r="E135" s="75">
        <f>(('Node actual demand d=1.0'!B135*(365/2)))*9.8*($C135+$D135-$B135)/3600</f>
        <v>0.91069823833333341</v>
      </c>
      <c r="F135" s="75">
        <f>(('Node actual demand d=1.0'!C135*(365/2)))*9.8*($C135+$D135-$B135)/3600</f>
        <v>0.91069823833333341</v>
      </c>
      <c r="G135" s="75">
        <f>(('Node actual demand d=1.0'!D135*(365/2)))*9.8*($C135+$D135-$B135)/3600</f>
        <v>0.91069823833333341</v>
      </c>
      <c r="H135" s="75">
        <f>(('Node actual demand d=1.0'!E135*(365/2)))*9.8*($C135+$D135-$B135)/3600</f>
        <v>0.91069823833333341</v>
      </c>
      <c r="I135" s="75">
        <f>(('Node actual demand d=1.0'!F135*(365/2)))*9.8*($C135+$D135-$B135)/3600</f>
        <v>0.91069823833333341</v>
      </c>
      <c r="J135" s="75">
        <f>(('Node actual demand d=1.0'!G135*(365/2)))*9.8*($C135+$D135-$B135)/3600</f>
        <v>0.91069823833333341</v>
      </c>
      <c r="K135" s="75">
        <f>(('Node actual demand d=1.0'!H135*(365/2)))*9.8*($C135+$D135-$B135)/3600</f>
        <v>0.91069823833333341</v>
      </c>
      <c r="L135" s="75">
        <f>(('Node actual demand d=1.0'!I135*(365/2)))*9.8*($C135+$D135-$B135)/3600</f>
        <v>1.1383727979166669</v>
      </c>
      <c r="M135" s="75">
        <f>(('Node actual demand d=1.0'!J135*(365/2)))*9.8*($C135+$D135-$B135)/3600</f>
        <v>1.8213964766666668</v>
      </c>
      <c r="N135" s="75">
        <f>(('Node actual demand d=1.0'!K135*(365/2)))*9.8*($C135+$D135-$B135)/3600</f>
        <v>2.2767455958333338</v>
      </c>
      <c r="O135" s="75">
        <f>(('Node actual demand d=1.0'!L135*(365/2)))*9.8*($C135+$D135-$B135)/3600</f>
        <v>2.0490710362500004</v>
      </c>
      <c r="P135" s="75">
        <f>(('Node actual demand d=1.0'!M135*(365/2)))*9.8*($C135+$D135-$B135)/3600</f>
        <v>1.8213964766666668</v>
      </c>
      <c r="Q135" s="75">
        <f>(('Node actual demand d=1.0'!N135*(365/2)))*9.8*($C135+$D135-$B135)/3600</f>
        <v>1.1383727979166669</v>
      </c>
      <c r="R135" s="75">
        <f>(('Node actual demand d=1.0'!O135*(365/2)))*9.8*($C135+$D135-$B135)/3600</f>
        <v>1.1383727979166669</v>
      </c>
      <c r="S135" s="75">
        <f>(('Node actual demand d=1.0'!P135*(365/2)))*9.8*($C135+$D135-$B135)/3600</f>
        <v>1.1383727979166669</v>
      </c>
      <c r="T135" s="75">
        <f>(('Node actual demand d=1.0'!Q135*(365/2)))*9.8*($C135+$D135-$B135)/3600</f>
        <v>1.1383727979166669</v>
      </c>
      <c r="U135" s="75">
        <f>(('Node actual demand d=1.0'!R135*(365/2)))*9.8*($C135+$D135-$B135)/3600</f>
        <v>1.1383727979166669</v>
      </c>
      <c r="V135" s="75">
        <f>(('Node actual demand d=1.0'!S135*(365/2)))*9.8*($C135+$D135-$B135)/3600</f>
        <v>1.3660473574999998</v>
      </c>
      <c r="W135" s="75">
        <f>(('Node actual demand d=1.0'!T135*(365/2)))*9.8*($C135+$D135-$B135)/3600</f>
        <v>1.1383727979166669</v>
      </c>
      <c r="X135" s="75">
        <f>(('Node actual demand d=1.0'!U135*(365/2)))*9.8*($C135+$D135-$B135)/3600</f>
        <v>1.1383727979166669</v>
      </c>
      <c r="Y135" s="75">
        <f>(('Node actual demand d=1.0'!V135*(365/2)))*9.8*($C135+$D135-$B135)/3600</f>
        <v>0.91069823833333341</v>
      </c>
      <c r="Z135" s="75">
        <f>(('Node actual demand d=1.0'!W135*(365/2)))*9.8*($C135+$D135-$B135)/3600</f>
        <v>0.91069823833333341</v>
      </c>
      <c r="AA135" s="75">
        <f>(('Node actual demand d=1.0'!X135*(365/2)))*9.8*($C135+$D135-$B135)/3600</f>
        <v>1.1383727979166669</v>
      </c>
      <c r="AB135" s="75">
        <f>(('Node actual demand d=1.0'!Y135*(365/2)))*9.8*($C135+$D135-$B135)/3600</f>
        <v>0.91069823833333341</v>
      </c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</row>
    <row r="136" spans="1:100">
      <c r="A136" t="s">
        <v>245</v>
      </c>
      <c r="B136" s="21">
        <f>Fornecida!$C$1</f>
        <v>3.38</v>
      </c>
      <c r="C136" s="79">
        <v>28.297799999999999</v>
      </c>
      <c r="D136">
        <v>20</v>
      </c>
      <c r="E136" s="75">
        <f>(('Node actual demand d=1.0'!B136*(365/2)))*9.8*($C136+$D136-$B136)/3600</f>
        <v>15.3976346825</v>
      </c>
      <c r="F136" s="75">
        <f>(('Node actual demand d=1.0'!C136*(365/2)))*9.8*($C136+$D136-$B136)/3600</f>
        <v>2.0083871325000002</v>
      </c>
      <c r="G136" s="75">
        <f>(('Node actual demand d=1.0'!D136*(365/2)))*9.8*($C136+$D136-$B136)/3600</f>
        <v>77.880789915833333</v>
      </c>
      <c r="H136" s="75">
        <f>(('Node actual demand d=1.0'!E136*(365/2)))*9.8*($C136+$D136-$B136)/3600</f>
        <v>52.887527822500005</v>
      </c>
      <c r="I136" s="75">
        <f>(('Node actual demand d=1.0'!F136*(365/2)))*9.8*($C136+$D136-$B136)/3600</f>
        <v>30.795269364999999</v>
      </c>
      <c r="J136" s="75">
        <f>(('Node actual demand d=1.0'!G136*(365/2)))*9.8*($C136+$D136-$B136)/3600</f>
        <v>78.55025229333333</v>
      </c>
      <c r="K136" s="75">
        <f>(('Node actual demand d=1.0'!H136*(365/2)))*9.8*($C136+$D136-$B136)/3600</f>
        <v>14.505018179166665</v>
      </c>
      <c r="L136" s="75">
        <f>(('Node actual demand d=1.0'!I136*(365/2)))*9.8*($C136+$D136-$B136)/3600</f>
        <v>2.0083871325000002</v>
      </c>
      <c r="M136" s="75">
        <f>(('Node actual demand d=1.0'!J136*(365/2)))*9.8*($C136+$D136-$B136)/3600</f>
        <v>5.1325448941666663</v>
      </c>
      <c r="N136" s="75">
        <f>(('Node actual demand d=1.0'!K136*(365/2)))*9.8*($C136+$D136-$B136)/3600</f>
        <v>3.3473118875000001</v>
      </c>
      <c r="O136" s="75">
        <f>(('Node actual demand d=1.0'!L136*(365/2)))*9.8*($C136+$D136-$B136)/3600</f>
        <v>3.3473118875000001</v>
      </c>
      <c r="P136" s="75">
        <f>(('Node actual demand d=1.0'!M136*(365/2)))*9.8*($C136+$D136-$B136)/3600</f>
        <v>2.2315412583333334</v>
      </c>
      <c r="Q136" s="75">
        <f>(('Node actual demand d=1.0'!N136*(365/2)))*9.8*($C136+$D136-$B136)/3600</f>
        <v>2.2315412583333334</v>
      </c>
      <c r="R136" s="75">
        <f>(('Node actual demand d=1.0'!O136*(365/2)))*9.8*($C136+$D136-$B136)/3600</f>
        <v>1.7852330066666666</v>
      </c>
      <c r="S136" s="75">
        <f>(('Node actual demand d=1.0'!P136*(365/2)))*9.8*($C136+$D136-$B136)/3600</f>
        <v>2.2315412583333334</v>
      </c>
      <c r="T136" s="75">
        <f>(('Node actual demand d=1.0'!Q136*(365/2)))*9.8*($C136+$D136-$B136)/3600</f>
        <v>4.9093907683333331</v>
      </c>
      <c r="U136" s="75">
        <f>(('Node actual demand d=1.0'!R136*(365/2)))*9.8*($C136+$D136-$B136)/3600</f>
        <v>3.3473118875000001</v>
      </c>
      <c r="V136" s="75">
        <f>(('Node actual demand d=1.0'!S136*(365/2)))*9.8*($C136+$D136-$B136)/3600</f>
        <v>0.66946237749999982</v>
      </c>
      <c r="W136" s="75">
        <f>(('Node actual demand d=1.0'!T136*(365/2)))*9.8*($C136+$D136-$B136)/3600</f>
        <v>1.1157706291666667</v>
      </c>
      <c r="X136" s="75">
        <f>(('Node actual demand d=1.0'!U136*(365/2)))*9.8*($C136+$D136-$B136)/3600</f>
        <v>1.3389247549999996</v>
      </c>
      <c r="Y136" s="75">
        <f>(('Node actual demand d=1.0'!V136*(365/2)))*9.8*($C136+$D136-$B136)/3600</f>
        <v>1.3389247549999996</v>
      </c>
      <c r="Z136" s="75">
        <f>(('Node actual demand d=1.0'!W136*(365/2)))*9.8*($C136+$D136-$B136)/3600</f>
        <v>2.0083871325000002</v>
      </c>
      <c r="AA136" s="75">
        <f>(('Node actual demand d=1.0'!X136*(365/2)))*9.8*($C136+$D136-$B136)/3600</f>
        <v>31.241577616666664</v>
      </c>
      <c r="AB136" s="75">
        <f>(('Node actual demand d=1.0'!Y136*(365/2)))*9.8*($C136+$D136-$B136)/3600</f>
        <v>81.451255929166649</v>
      </c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</row>
    <row r="137" spans="1:100">
      <c r="A137" t="s">
        <v>246</v>
      </c>
      <c r="B137" s="21">
        <f>Fornecida!$C$1</f>
        <v>3.38</v>
      </c>
      <c r="C137" s="79">
        <v>19.4343</v>
      </c>
      <c r="D137">
        <v>20</v>
      </c>
      <c r="E137" s="75">
        <f>(('Node actual demand d=1.0'!B137*(365/2)))*9.8*($C137+$D137-$B137)/3600</f>
        <v>0.17911976541666666</v>
      </c>
      <c r="F137" s="75">
        <f>(('Node actual demand d=1.0'!C137*(365/2)))*9.8*($C137+$D137-$B137)/3600</f>
        <v>0.17911976541666666</v>
      </c>
      <c r="G137" s="75">
        <f>(('Node actual demand d=1.0'!D137*(365/2)))*9.8*($C137+$D137-$B137)/3600</f>
        <v>0.17911976541666666</v>
      </c>
      <c r="H137" s="75">
        <f>(('Node actual demand d=1.0'!E137*(365/2)))*9.8*($C137+$D137-$B137)/3600</f>
        <v>34.211875194583335</v>
      </c>
      <c r="I137" s="75">
        <f>(('Node actual demand d=1.0'!F137*(365/2)))*9.8*($C137+$D137-$B137)/3600</f>
        <v>63.229277192083323</v>
      </c>
      <c r="J137" s="75">
        <f>(('Node actual demand d=1.0'!G137*(365/2)))*9.8*($C137+$D137-$B137)/3600</f>
        <v>21.13613231916667</v>
      </c>
      <c r="K137" s="75">
        <f>(('Node actual demand d=1.0'!H137*(365/2)))*9.8*($C137+$D137-$B137)/3600</f>
        <v>0.71647906166666664</v>
      </c>
      <c r="L137" s="75">
        <f>(('Node actual demand d=1.0'!I137*(365/2)))*9.8*($C137+$D137-$B137)/3600</f>
        <v>2.8659162466666666</v>
      </c>
      <c r="M137" s="75">
        <f>(('Node actual demand d=1.0'!J137*(365/2)))*9.8*($C137+$D137-$B137)/3600</f>
        <v>2.5076767158333335</v>
      </c>
      <c r="N137" s="75">
        <f>(('Node actual demand d=1.0'!K137*(365/2)))*9.8*($C137+$D137-$B137)/3600</f>
        <v>1.6120778887500002</v>
      </c>
      <c r="O137" s="75">
        <f>(('Node actual demand d=1.0'!L137*(365/2)))*9.8*($C137+$D137-$B137)/3600</f>
        <v>1.7911976541666668</v>
      </c>
      <c r="P137" s="75">
        <f>(('Node actual demand d=1.0'!M137*(365/2)))*9.8*($C137+$D137-$B137)/3600</f>
        <v>3.940634839166667</v>
      </c>
      <c r="Q137" s="75">
        <f>(('Node actual demand d=1.0'!N137*(365/2)))*9.8*($C137+$D137-$B137)/3600</f>
        <v>1.9703174195833335</v>
      </c>
      <c r="R137" s="75">
        <f>(('Node actual demand d=1.0'!O137*(365/2)))*9.8*($C137+$D137-$B137)/3600</f>
        <v>1.9703174195833335</v>
      </c>
      <c r="S137" s="75">
        <f>(('Node actual demand d=1.0'!P137*(365/2)))*9.8*($C137+$D137-$B137)/3600</f>
        <v>2.149437185</v>
      </c>
      <c r="T137" s="75">
        <f>(('Node actual demand d=1.0'!Q137*(365/2)))*9.8*($C137+$D137-$B137)/3600</f>
        <v>1.6120778887500002</v>
      </c>
      <c r="U137" s="75">
        <f>(('Node actual demand d=1.0'!R137*(365/2)))*9.8*($C137+$D137-$B137)/3600</f>
        <v>2.68679648125</v>
      </c>
      <c r="V137" s="75">
        <f>(('Node actual demand d=1.0'!S137*(365/2)))*9.8*($C137+$D137-$B137)/3600</f>
        <v>2.68679648125</v>
      </c>
      <c r="W137" s="75">
        <f>(('Node actual demand d=1.0'!T137*(365/2)))*9.8*($C137+$D137-$B137)/3600</f>
        <v>1.4329581233333333</v>
      </c>
      <c r="X137" s="75">
        <f>(('Node actual demand d=1.0'!U137*(365/2)))*9.8*($C137+$D137-$B137)/3600</f>
        <v>1.0747185925</v>
      </c>
      <c r="Y137" s="75">
        <f>(('Node actual demand d=1.0'!V137*(365/2)))*9.8*($C137+$D137-$B137)/3600</f>
        <v>0.71647906166666664</v>
      </c>
      <c r="Z137" s="75">
        <f>(('Node actual demand d=1.0'!W137*(365/2)))*9.8*($C137+$D137-$B137)/3600</f>
        <v>0.71647906166666664</v>
      </c>
      <c r="AA137" s="75">
        <f>(('Node actual demand d=1.0'!X137*(365/2)))*9.8*($C137+$D137-$B137)/3600</f>
        <v>0.53735929625000001</v>
      </c>
      <c r="AB137" s="75">
        <f>(('Node actual demand d=1.0'!Y137*(365/2)))*9.8*($C137+$D137-$B137)/3600</f>
        <v>0.35823953083333332</v>
      </c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</row>
    <row r="138" spans="1:100">
      <c r="A138" t="s">
        <v>247</v>
      </c>
      <c r="B138" s="21">
        <f>Fornecida!$C$1</f>
        <v>3.38</v>
      </c>
      <c r="C138" s="79">
        <v>20.009799999999998</v>
      </c>
      <c r="D138">
        <v>20</v>
      </c>
      <c r="E138" s="75">
        <f>(('Node actual demand d=1.0'!B138*(365/2)))*9.8*($C138+$D138-$B138)/3600</f>
        <v>0</v>
      </c>
      <c r="F138" s="75">
        <f>(('Node actual demand d=1.0'!C138*(365/2)))*9.8*($C138+$D138-$B138)/3600</f>
        <v>0</v>
      </c>
      <c r="G138" s="75">
        <f>(('Node actual demand d=1.0'!D138*(365/2)))*9.8*($C138+$D138-$B138)/3600</f>
        <v>0</v>
      </c>
      <c r="H138" s="75">
        <f>(('Node actual demand d=1.0'!E138*(365/2)))*9.8*($C138+$D138-$B138)/3600</f>
        <v>0</v>
      </c>
      <c r="I138" s="75">
        <f>(('Node actual demand d=1.0'!F138*(365/2)))*9.8*($C138+$D138-$B138)/3600</f>
        <v>0</v>
      </c>
      <c r="J138" s="75">
        <f>(('Node actual demand d=1.0'!G138*(365/2)))*9.8*($C138+$D138-$B138)/3600</f>
        <v>0</v>
      </c>
      <c r="K138" s="75">
        <f>(('Node actual demand d=1.0'!H138*(365/2)))*9.8*($C138+$D138-$B138)/3600</f>
        <v>0</v>
      </c>
      <c r="L138" s="75">
        <f>(('Node actual demand d=1.0'!I138*(365/2)))*9.8*($C138+$D138-$B138)/3600</f>
        <v>0</v>
      </c>
      <c r="M138" s="75">
        <f>(('Node actual demand d=1.0'!J138*(365/2)))*9.8*($C138+$D138-$B138)/3600</f>
        <v>0</v>
      </c>
      <c r="N138" s="75">
        <f>(('Node actual demand d=1.0'!K138*(365/2)))*9.8*($C138+$D138-$B138)/3600</f>
        <v>0.18197888138888887</v>
      </c>
      <c r="O138" s="75">
        <f>(('Node actual demand d=1.0'!L138*(365/2)))*9.8*($C138+$D138-$B138)/3600</f>
        <v>0</v>
      </c>
      <c r="P138" s="75">
        <f>(('Node actual demand d=1.0'!M138*(365/2)))*9.8*($C138+$D138-$B138)/3600</f>
        <v>0</v>
      </c>
      <c r="Q138" s="75">
        <f>(('Node actual demand d=1.0'!N138*(365/2)))*9.8*($C138+$D138-$B138)/3600</f>
        <v>0</v>
      </c>
      <c r="R138" s="75">
        <f>(('Node actual demand d=1.0'!O138*(365/2)))*9.8*($C138+$D138-$B138)/3600</f>
        <v>0</v>
      </c>
      <c r="S138" s="75">
        <f>(('Node actual demand d=1.0'!P138*(365/2)))*9.8*($C138+$D138-$B138)/3600</f>
        <v>0</v>
      </c>
      <c r="T138" s="75">
        <f>(('Node actual demand d=1.0'!Q138*(365/2)))*9.8*($C138+$D138-$B138)/3600</f>
        <v>0</v>
      </c>
      <c r="U138" s="75">
        <f>(('Node actual demand d=1.0'!R138*(365/2)))*9.8*($C138+$D138-$B138)/3600</f>
        <v>0</v>
      </c>
      <c r="V138" s="75">
        <f>(('Node actual demand d=1.0'!S138*(365/2)))*9.8*($C138+$D138-$B138)/3600</f>
        <v>0</v>
      </c>
      <c r="W138" s="75">
        <f>(('Node actual demand d=1.0'!T138*(365/2)))*9.8*($C138+$D138-$B138)/3600</f>
        <v>0</v>
      </c>
      <c r="X138" s="75">
        <f>(('Node actual demand d=1.0'!U138*(365/2)))*9.8*($C138+$D138-$B138)/3600</f>
        <v>0</v>
      </c>
      <c r="Y138" s="75">
        <f>(('Node actual demand d=1.0'!V138*(365/2)))*9.8*($C138+$D138-$B138)/3600</f>
        <v>0</v>
      </c>
      <c r="Z138" s="75">
        <f>(('Node actual demand d=1.0'!W138*(365/2)))*9.8*($C138+$D138-$B138)/3600</f>
        <v>0</v>
      </c>
      <c r="AA138" s="75">
        <f>(('Node actual demand d=1.0'!X138*(365/2)))*9.8*($C138+$D138-$B138)/3600</f>
        <v>0</v>
      </c>
      <c r="AB138" s="75">
        <f>(('Node actual demand d=1.0'!Y138*(365/2)))*9.8*($C138+$D138-$B138)/3600</f>
        <v>0</v>
      </c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</row>
    <row r="139" spans="1:100">
      <c r="A139" t="s">
        <v>248</v>
      </c>
      <c r="B139" s="21">
        <f>Fornecida!$C$1</f>
        <v>3.38</v>
      </c>
      <c r="C139" s="79">
        <v>20.5397</v>
      </c>
      <c r="D139">
        <v>20</v>
      </c>
      <c r="E139" s="75">
        <f>(('Node actual demand d=1.0'!B139*(365/2)))*9.8*($C139+$D139-$B139)/3600</f>
        <v>0.36922290805555552</v>
      </c>
      <c r="F139" s="75">
        <f>(('Node actual demand d=1.0'!C139*(365/2)))*9.8*($C139+$D139-$B139)/3600</f>
        <v>0.36922290805555552</v>
      </c>
      <c r="G139" s="75">
        <f>(('Node actual demand d=1.0'!D139*(365/2)))*9.8*($C139+$D139-$B139)/3600</f>
        <v>0</v>
      </c>
      <c r="H139" s="75">
        <f>(('Node actual demand d=1.0'!E139*(365/2)))*9.8*($C139+$D139-$B139)/3600</f>
        <v>0</v>
      </c>
      <c r="I139" s="75">
        <f>(('Node actual demand d=1.0'!F139*(365/2)))*9.8*($C139+$D139-$B139)/3600</f>
        <v>0.18461145402777776</v>
      </c>
      <c r="J139" s="75">
        <f>(('Node actual demand d=1.0'!G139*(365/2)))*9.8*($C139+$D139-$B139)/3600</f>
        <v>0.18461145402777776</v>
      </c>
      <c r="K139" s="75">
        <f>(('Node actual demand d=1.0'!H139*(365/2)))*9.8*($C139+$D139-$B139)/3600</f>
        <v>0.36922290805555552</v>
      </c>
      <c r="L139" s="75">
        <f>(('Node actual demand d=1.0'!I139*(365/2)))*9.8*($C139+$D139-$B139)/3600</f>
        <v>0.73844581611111104</v>
      </c>
      <c r="M139" s="75">
        <f>(('Node actual demand d=1.0'!J139*(365/2)))*9.8*($C139+$D139-$B139)/3600</f>
        <v>1.2922801781944442</v>
      </c>
      <c r="N139" s="75">
        <f>(('Node actual demand d=1.0'!K139*(365/2)))*9.8*($C139+$D139-$B139)/3600</f>
        <v>3.1383947184722216</v>
      </c>
      <c r="O139" s="75">
        <f>(('Node actual demand d=1.0'!L139*(365/2)))*9.8*($C139+$D139-$B139)/3600</f>
        <v>2.9537832644444442</v>
      </c>
      <c r="P139" s="75">
        <f>(('Node actual demand d=1.0'!M139*(365/2)))*9.8*($C139+$D139-$B139)/3600</f>
        <v>1.2922801781944442</v>
      </c>
      <c r="Q139" s="75">
        <f>(('Node actual demand d=1.0'!N139*(365/2)))*9.8*($C139+$D139-$B139)/3600</f>
        <v>0.55383436208333325</v>
      </c>
      <c r="R139" s="75">
        <f>(('Node actual demand d=1.0'!O139*(365/2)))*9.8*($C139+$D139-$B139)/3600</f>
        <v>0.73844581611111104</v>
      </c>
      <c r="S139" s="75">
        <f>(('Node actual demand d=1.0'!P139*(365/2)))*9.8*($C139+$D139-$B139)/3600</f>
        <v>1.1076687241666665</v>
      </c>
      <c r="T139" s="75">
        <f>(('Node actual demand d=1.0'!Q139*(365/2)))*9.8*($C139+$D139-$B139)/3600</f>
        <v>0.55383436208333325</v>
      </c>
      <c r="U139" s="75">
        <f>(('Node actual demand d=1.0'!R139*(365/2)))*9.8*($C139+$D139-$B139)/3600</f>
        <v>0.55383436208333325</v>
      </c>
      <c r="V139" s="75">
        <f>(('Node actual demand d=1.0'!S139*(365/2)))*9.8*($C139+$D139-$B139)/3600</f>
        <v>0.73844581611111104</v>
      </c>
      <c r="W139" s="75">
        <f>(('Node actual demand d=1.0'!T139*(365/2)))*9.8*($C139+$D139-$B139)/3600</f>
        <v>0.92305727013888894</v>
      </c>
      <c r="X139" s="75">
        <f>(('Node actual demand d=1.0'!U139*(365/2)))*9.8*($C139+$D139-$B139)/3600</f>
        <v>0.36922290805555552</v>
      </c>
      <c r="Y139" s="75">
        <f>(('Node actual demand d=1.0'!V139*(365/2)))*9.8*($C139+$D139-$B139)/3600</f>
        <v>0.36922290805555552</v>
      </c>
      <c r="Z139" s="75">
        <f>(('Node actual demand d=1.0'!W139*(365/2)))*9.8*($C139+$D139-$B139)/3600</f>
        <v>0.36922290805555552</v>
      </c>
      <c r="AA139" s="75">
        <f>(('Node actual demand d=1.0'!X139*(365/2)))*9.8*($C139+$D139-$B139)/3600</f>
        <v>0.36922290805555552</v>
      </c>
      <c r="AB139" s="75">
        <f>(('Node actual demand d=1.0'!Y139*(365/2)))*9.8*($C139+$D139-$B139)/3600</f>
        <v>0.36922290805555552</v>
      </c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</row>
    <row r="140" spans="1:100">
      <c r="A140" t="s">
        <v>249</v>
      </c>
      <c r="B140" s="21">
        <f>Fornecida!$C$1</f>
        <v>3.38</v>
      </c>
      <c r="C140" s="79">
        <v>24.7485</v>
      </c>
      <c r="D140">
        <v>20</v>
      </c>
      <c r="E140" s="75">
        <f>(('Node actual demand d=1.0'!B140*(365/2)))*9.8*($C140+$D140-$B140)/3600</f>
        <v>0</v>
      </c>
      <c r="F140" s="75">
        <f>(('Node actual demand d=1.0'!C140*(365/2)))*9.8*($C140+$D140-$B140)/3600</f>
        <v>0</v>
      </c>
      <c r="G140" s="75">
        <f>(('Node actual demand d=1.0'!D140*(365/2)))*9.8*($C140+$D140-$B140)/3600</f>
        <v>0</v>
      </c>
      <c r="H140" s="75">
        <f>(('Node actual demand d=1.0'!E140*(365/2)))*9.8*($C140+$D140-$B140)/3600</f>
        <v>0.20552100625</v>
      </c>
      <c r="I140" s="75">
        <f>(('Node actual demand d=1.0'!F140*(365/2)))*9.8*($C140+$D140-$B140)/3600</f>
        <v>0</v>
      </c>
      <c r="J140" s="75">
        <f>(('Node actual demand d=1.0'!G140*(365/2)))*9.8*($C140+$D140-$B140)/3600</f>
        <v>0.20552100625</v>
      </c>
      <c r="K140" s="75">
        <f>(('Node actual demand d=1.0'!H140*(365/2)))*9.8*($C140+$D140-$B140)/3600</f>
        <v>0.4110420125</v>
      </c>
      <c r="L140" s="75">
        <f>(('Node actual demand d=1.0'!I140*(365/2)))*9.8*($C140+$D140-$B140)/3600</f>
        <v>0.822084025</v>
      </c>
      <c r="M140" s="75">
        <f>(('Node actual demand d=1.0'!J140*(365/2)))*9.8*($C140+$D140-$B140)/3600</f>
        <v>1.2331260375000002</v>
      </c>
      <c r="N140" s="75">
        <f>(('Node actual demand d=1.0'!K140*(365/2)))*9.8*($C140+$D140-$B140)/3600</f>
        <v>0.822084025</v>
      </c>
      <c r="O140" s="75">
        <f>(('Node actual demand d=1.0'!L140*(365/2)))*9.8*($C140+$D140-$B140)/3600</f>
        <v>0.4110420125</v>
      </c>
      <c r="P140" s="75">
        <f>(('Node actual demand d=1.0'!M140*(365/2)))*9.8*($C140+$D140-$B140)/3600</f>
        <v>0.20552100625</v>
      </c>
      <c r="Q140" s="75">
        <f>(('Node actual demand d=1.0'!N140*(365/2)))*9.8*($C140+$D140-$B140)/3600</f>
        <v>0.61656301875000008</v>
      </c>
      <c r="R140" s="75">
        <f>(('Node actual demand d=1.0'!O140*(365/2)))*9.8*($C140+$D140-$B140)/3600</f>
        <v>0.20552100625</v>
      </c>
      <c r="S140" s="75">
        <f>(('Node actual demand d=1.0'!P140*(365/2)))*9.8*($C140+$D140-$B140)/3600</f>
        <v>0.20552100625</v>
      </c>
      <c r="T140" s="75">
        <f>(('Node actual demand d=1.0'!Q140*(365/2)))*9.8*($C140+$D140-$B140)/3600</f>
        <v>0.20552100625</v>
      </c>
      <c r="U140" s="75">
        <f>(('Node actual demand d=1.0'!R140*(365/2)))*9.8*($C140+$D140-$B140)/3600</f>
        <v>0.20552100625</v>
      </c>
      <c r="V140" s="75">
        <f>(('Node actual demand d=1.0'!S140*(365/2)))*9.8*($C140+$D140-$B140)/3600</f>
        <v>0.61656301875000008</v>
      </c>
      <c r="W140" s="75">
        <f>(('Node actual demand d=1.0'!T140*(365/2)))*9.8*($C140+$D140-$B140)/3600</f>
        <v>0.61656301875000008</v>
      </c>
      <c r="X140" s="75">
        <f>(('Node actual demand d=1.0'!U140*(365/2)))*9.8*($C140+$D140-$B140)/3600</f>
        <v>0.20552100625</v>
      </c>
      <c r="Y140" s="75">
        <f>(('Node actual demand d=1.0'!V140*(365/2)))*9.8*($C140+$D140-$B140)/3600</f>
        <v>0.20552100625</v>
      </c>
      <c r="Z140" s="75">
        <f>(('Node actual demand d=1.0'!W140*(365/2)))*9.8*($C140+$D140-$B140)/3600</f>
        <v>0.4110420125</v>
      </c>
      <c r="AA140" s="75">
        <f>(('Node actual demand d=1.0'!X140*(365/2)))*9.8*($C140+$D140-$B140)/3600</f>
        <v>0.4110420125</v>
      </c>
      <c r="AB140" s="75">
        <f>(('Node actual demand d=1.0'!Y140*(365/2)))*9.8*($C140+$D140-$B140)/3600</f>
        <v>0.4110420125</v>
      </c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</row>
    <row r="141" spans="1:100">
      <c r="A141" t="s">
        <v>250</v>
      </c>
      <c r="B141" s="21">
        <f>Fornecida!$C$1</f>
        <v>3.38</v>
      </c>
      <c r="C141" s="79">
        <v>25.082699999999999</v>
      </c>
      <c r="D141">
        <v>20</v>
      </c>
      <c r="E141" s="75">
        <f>(('Node actual demand d=1.0'!B141*(365/2)))*9.8*($C141+$D141-$B141)/3600</f>
        <v>46.615799343750005</v>
      </c>
      <c r="F141" s="75">
        <f>(('Node actual demand d=1.0'!C141*(365/2)))*9.8*($C141+$D141-$B141)/3600</f>
        <v>46.201436682916672</v>
      </c>
      <c r="G141" s="75">
        <f>(('Node actual demand d=1.0'!D141*(365/2)))*9.8*($C141+$D141-$B141)/3600</f>
        <v>17.610413085416667</v>
      </c>
      <c r="H141" s="75">
        <f>(('Node actual demand d=1.0'!E141*(365/2)))*9.8*($C141+$D141-$B141)/3600</f>
        <v>0.4143626608333334</v>
      </c>
      <c r="I141" s="75">
        <f>(('Node actual demand d=1.0'!F141*(365/2)))*9.8*($C141+$D141-$B141)/3600</f>
        <v>43.093716726666671</v>
      </c>
      <c r="J141" s="75">
        <f>(('Node actual demand d=1.0'!G141*(365/2)))*9.8*($C141+$D141-$B141)/3600</f>
        <v>47.651705995833332</v>
      </c>
      <c r="K141" s="75">
        <f>(('Node actual demand d=1.0'!H141*(365/2)))*9.8*($C141+$D141-$B141)/3600</f>
        <v>17.196050424583333</v>
      </c>
      <c r="L141" s="75">
        <f>(('Node actual demand d=1.0'!I141*(365/2)))*9.8*($C141+$D141-$B141)/3600</f>
        <v>0</v>
      </c>
      <c r="M141" s="75">
        <f>(('Node actual demand d=1.0'!J141*(365/2)))*9.8*($C141+$D141-$B141)/3600</f>
        <v>0</v>
      </c>
      <c r="N141" s="75">
        <f>(('Node actual demand d=1.0'!K141*(365/2)))*9.8*($C141+$D141-$B141)/3600</f>
        <v>1.8646319737500003</v>
      </c>
      <c r="O141" s="75">
        <f>(('Node actual demand d=1.0'!L141*(365/2)))*9.8*($C141+$D141-$B141)/3600</f>
        <v>3.1077199562500004</v>
      </c>
      <c r="P141" s="75">
        <f>(('Node actual demand d=1.0'!M141*(365/2)))*9.8*($C141+$D141-$B141)/3600</f>
        <v>1.4502693129166666</v>
      </c>
      <c r="Q141" s="75">
        <f>(('Node actual demand d=1.0'!N141*(365/2)))*9.8*($C141+$D141-$B141)/3600</f>
        <v>0.62154399125000004</v>
      </c>
      <c r="R141" s="75">
        <f>(('Node actual demand d=1.0'!O141*(365/2)))*9.8*($C141+$D141-$B141)/3600</f>
        <v>0.2071813304166667</v>
      </c>
      <c r="S141" s="75">
        <f>(('Node actual demand d=1.0'!P141*(365/2)))*9.8*($C141+$D141-$B141)/3600</f>
        <v>0.2071813304166667</v>
      </c>
      <c r="T141" s="75">
        <f>(('Node actual demand d=1.0'!Q141*(365/2)))*9.8*($C141+$D141-$B141)/3600</f>
        <v>0.2071813304166667</v>
      </c>
      <c r="U141" s="75">
        <f>(('Node actual demand d=1.0'!R141*(365/2)))*9.8*($C141+$D141-$B141)/3600</f>
        <v>0.2071813304166667</v>
      </c>
      <c r="V141" s="75">
        <f>(('Node actual demand d=1.0'!S141*(365/2)))*9.8*($C141+$D141-$B141)/3600</f>
        <v>0.2071813304166667</v>
      </c>
      <c r="W141" s="75">
        <f>(('Node actual demand d=1.0'!T141*(365/2)))*9.8*($C141+$D141-$B141)/3600</f>
        <v>0.2071813304166667</v>
      </c>
      <c r="X141" s="75">
        <f>(('Node actual demand d=1.0'!U141*(365/2)))*9.8*($C141+$D141-$B141)/3600</f>
        <v>0.2071813304166667</v>
      </c>
      <c r="Y141" s="75">
        <f>(('Node actual demand d=1.0'!V141*(365/2)))*9.8*($C141+$D141-$B141)/3600</f>
        <v>0.2071813304166667</v>
      </c>
      <c r="Z141" s="75">
        <f>(('Node actual demand d=1.0'!W141*(365/2)))*9.8*($C141+$D141-$B141)/3600</f>
        <v>0.2071813304166667</v>
      </c>
      <c r="AA141" s="75">
        <f>(('Node actual demand d=1.0'!X141*(365/2)))*9.8*($C141+$D141-$B141)/3600</f>
        <v>46.615799343750005</v>
      </c>
      <c r="AB141" s="75">
        <f>(('Node actual demand d=1.0'!Y141*(365/2)))*9.8*($C141+$D141-$B141)/3600</f>
        <v>0.4143626608333334</v>
      </c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</row>
    <row r="142" spans="1:100">
      <c r="A142" t="s">
        <v>251</v>
      </c>
      <c r="B142" s="21">
        <f>Fornecida!$C$1</f>
        <v>3.38</v>
      </c>
      <c r="C142" s="79">
        <v>23.558399999999999</v>
      </c>
      <c r="D142">
        <v>20</v>
      </c>
      <c r="E142" s="75">
        <f>(('Node actual demand d=1.0'!B142*(365/2)))*9.8*($C142+$D142-$B142)/3600</f>
        <v>0</v>
      </c>
      <c r="F142" s="75">
        <f>(('Node actual demand d=1.0'!C142*(365/2)))*9.8*($C142+$D142-$B142)/3600</f>
        <v>0</v>
      </c>
      <c r="G142" s="75">
        <f>(('Node actual demand d=1.0'!D142*(365/2)))*9.8*($C142+$D142-$B142)/3600</f>
        <v>0</v>
      </c>
      <c r="H142" s="75">
        <f>(('Node actual demand d=1.0'!E142*(365/2)))*9.8*($C142+$D142-$B142)/3600</f>
        <v>0</v>
      </c>
      <c r="I142" s="75">
        <f>(('Node actual demand d=1.0'!F142*(365/2)))*9.8*($C142+$D142-$B142)/3600</f>
        <v>0</v>
      </c>
      <c r="J142" s="75">
        <f>(('Node actual demand d=1.0'!G142*(365/2)))*9.8*($C142+$D142-$B142)/3600</f>
        <v>0.19960852333333334</v>
      </c>
      <c r="K142" s="75">
        <f>(('Node actual demand d=1.0'!H142*(365/2)))*9.8*($C142+$D142-$B142)/3600</f>
        <v>0.59882556999999992</v>
      </c>
      <c r="L142" s="75">
        <f>(('Node actual demand d=1.0'!I142*(365/2)))*9.8*($C142+$D142-$B142)/3600</f>
        <v>0.79843409333333337</v>
      </c>
      <c r="M142" s="75">
        <f>(('Node actual demand d=1.0'!J142*(365/2)))*9.8*($C142+$D142-$B142)/3600</f>
        <v>0.99804261666666672</v>
      </c>
      <c r="N142" s="75">
        <f>(('Node actual demand d=1.0'!K142*(365/2)))*9.8*($C142+$D142-$B142)/3600</f>
        <v>0.79843409333333337</v>
      </c>
      <c r="O142" s="75">
        <f>(('Node actual demand d=1.0'!L142*(365/2)))*9.8*($C142+$D142-$B142)/3600</f>
        <v>0.39921704666666669</v>
      </c>
      <c r="P142" s="75">
        <f>(('Node actual demand d=1.0'!M142*(365/2)))*9.8*($C142+$D142-$B142)/3600</f>
        <v>0.59882556999999992</v>
      </c>
      <c r="Q142" s="75">
        <f>(('Node actual demand d=1.0'!N142*(365/2)))*9.8*($C142+$D142-$B142)/3600</f>
        <v>0.39921704666666669</v>
      </c>
      <c r="R142" s="75">
        <f>(('Node actual demand d=1.0'!O142*(365/2)))*9.8*($C142+$D142-$B142)/3600</f>
        <v>0.59882556999999992</v>
      </c>
      <c r="S142" s="75">
        <f>(('Node actual demand d=1.0'!P142*(365/2)))*9.8*($C142+$D142-$B142)/3600</f>
        <v>0.39921704666666669</v>
      </c>
      <c r="T142" s="75">
        <f>(('Node actual demand d=1.0'!Q142*(365/2)))*9.8*($C142+$D142-$B142)/3600</f>
        <v>0.19960852333333334</v>
      </c>
      <c r="U142" s="75">
        <f>(('Node actual demand d=1.0'!R142*(365/2)))*9.8*($C142+$D142-$B142)/3600</f>
        <v>0.79843409333333337</v>
      </c>
      <c r="V142" s="75">
        <f>(('Node actual demand d=1.0'!S142*(365/2)))*9.8*($C142+$D142-$B142)/3600</f>
        <v>1.9960852333333334</v>
      </c>
      <c r="W142" s="75">
        <f>(('Node actual demand d=1.0'!T142*(365/2)))*9.8*($C142+$D142-$B142)/3600</f>
        <v>0.79843409333333337</v>
      </c>
      <c r="X142" s="75">
        <f>(('Node actual demand d=1.0'!U142*(365/2)))*9.8*($C142+$D142-$B142)/3600</f>
        <v>1.3972596633333332</v>
      </c>
      <c r="Y142" s="75">
        <f>(('Node actual demand d=1.0'!V142*(365/2)))*9.8*($C142+$D142-$B142)/3600</f>
        <v>0.59882556999999992</v>
      </c>
      <c r="Z142" s="75">
        <f>(('Node actual demand d=1.0'!W142*(365/2)))*9.8*($C142+$D142-$B142)/3600</f>
        <v>0.59882556999999992</v>
      </c>
      <c r="AA142" s="75">
        <f>(('Node actual demand d=1.0'!X142*(365/2)))*9.8*($C142+$D142-$B142)/3600</f>
        <v>0.39921704666666669</v>
      </c>
      <c r="AB142" s="75">
        <f>(('Node actual demand d=1.0'!Y142*(365/2)))*9.8*($C142+$D142-$B142)/3600</f>
        <v>0.19960852333333334</v>
      </c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</row>
    <row r="143" spans="1:100">
      <c r="A143" t="s">
        <v>252</v>
      </c>
      <c r="B143" s="21">
        <f>Fornecida!$C$1</f>
        <v>3.38</v>
      </c>
      <c r="C143" s="79">
        <v>24.050999999999998</v>
      </c>
      <c r="D143">
        <v>20</v>
      </c>
      <c r="E143" s="75">
        <f>(('Node actual demand d=1.0'!B143*(365/2)))*9.8*($C143+$D143-$B143)/3600</f>
        <v>2.4246694500000001</v>
      </c>
      <c r="F143" s="75">
        <f>(('Node actual demand d=1.0'!C143*(365/2)))*9.8*($C143+$D143-$B143)/3600</f>
        <v>0.404111575</v>
      </c>
      <c r="G143" s="75">
        <f>(('Node actual demand d=1.0'!D143*(365/2)))*9.8*($C143+$D143-$B143)/3600</f>
        <v>0.404111575</v>
      </c>
      <c r="H143" s="75">
        <f>(('Node actual demand d=1.0'!E143*(365/2)))*9.8*($C143+$D143-$B143)/3600</f>
        <v>0.404111575</v>
      </c>
      <c r="I143" s="75">
        <f>(('Node actual demand d=1.0'!F143*(365/2)))*9.8*($C143+$D143-$B143)/3600</f>
        <v>43.441994312500007</v>
      </c>
      <c r="J143" s="75">
        <f>(('Node actual demand d=1.0'!G143*(365/2)))*9.8*($C143+$D143-$B143)/3600</f>
        <v>41.421436437499999</v>
      </c>
      <c r="K143" s="75">
        <f>(('Node actual demand d=1.0'!H143*(365/2)))*9.8*($C143+$D143-$B143)/3600</f>
        <v>21.215857687500002</v>
      </c>
      <c r="L143" s="75">
        <f>(('Node actual demand d=1.0'!I143*(365/2)))*9.8*($C143+$D143-$B143)/3600</f>
        <v>2.6267252375000005</v>
      </c>
      <c r="M143" s="75">
        <f>(('Node actual demand d=1.0'!J143*(365/2)))*9.8*($C143+$D143-$B143)/3600</f>
        <v>0.404111575</v>
      </c>
      <c r="N143" s="75">
        <f>(('Node actual demand d=1.0'!K143*(365/2)))*9.8*($C143+$D143-$B143)/3600</f>
        <v>0.404111575</v>
      </c>
      <c r="O143" s="75">
        <f>(('Node actual demand d=1.0'!L143*(365/2)))*9.8*($C143+$D143-$B143)/3600</f>
        <v>0.404111575</v>
      </c>
      <c r="P143" s="75">
        <f>(('Node actual demand d=1.0'!M143*(365/2)))*9.8*($C143+$D143-$B143)/3600</f>
        <v>0.404111575</v>
      </c>
      <c r="Q143" s="75">
        <f>(('Node actual demand d=1.0'!N143*(365/2)))*9.8*($C143+$D143-$B143)/3600</f>
        <v>0.80822315</v>
      </c>
      <c r="R143" s="75">
        <f>(('Node actual demand d=1.0'!O143*(365/2)))*9.8*($C143+$D143-$B143)/3600</f>
        <v>0.404111575</v>
      </c>
      <c r="S143" s="75">
        <f>(('Node actual demand d=1.0'!P143*(365/2)))*9.8*($C143+$D143-$B143)/3600</f>
        <v>0.404111575</v>
      </c>
      <c r="T143" s="75">
        <f>(('Node actual demand d=1.0'!Q143*(365/2)))*9.8*($C143+$D143-$B143)/3600</f>
        <v>0.404111575</v>
      </c>
      <c r="U143" s="75">
        <f>(('Node actual demand d=1.0'!R143*(365/2)))*9.8*($C143+$D143-$B143)/3600</f>
        <v>0.404111575</v>
      </c>
      <c r="V143" s="75">
        <f>(('Node actual demand d=1.0'!S143*(365/2)))*9.8*($C143+$D143-$B143)/3600</f>
        <v>0.404111575</v>
      </c>
      <c r="W143" s="75">
        <f>(('Node actual demand d=1.0'!T143*(365/2)))*9.8*($C143+$D143-$B143)/3600</f>
        <v>0.404111575</v>
      </c>
      <c r="X143" s="75">
        <f>(('Node actual demand d=1.0'!U143*(365/2)))*9.8*($C143+$D143-$B143)/3600</f>
        <v>0.404111575</v>
      </c>
      <c r="Y143" s="75">
        <f>(('Node actual demand d=1.0'!V143*(365/2)))*9.8*($C143+$D143-$B143)/3600</f>
        <v>0.404111575</v>
      </c>
      <c r="Z143" s="75">
        <f>(('Node actual demand d=1.0'!W143*(365/2)))*9.8*($C143+$D143-$B143)/3600</f>
        <v>15.962407212500002</v>
      </c>
      <c r="AA143" s="75">
        <f>(('Node actual demand d=1.0'!X143*(365/2)))*9.8*($C143+$D143-$B143)/3600</f>
        <v>16.568574575</v>
      </c>
      <c r="AB143" s="75">
        <f>(('Node actual demand d=1.0'!Y143*(365/2)))*9.8*($C143+$D143-$B143)/3600</f>
        <v>15.558295637500002</v>
      </c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</row>
    <row r="144" spans="1:100">
      <c r="A144" t="s">
        <v>253</v>
      </c>
      <c r="B144" s="21">
        <f>Fornecida!$C$1</f>
        <v>3.38</v>
      </c>
      <c r="C144" s="79">
        <v>26.758199999999999</v>
      </c>
      <c r="D144">
        <v>20</v>
      </c>
      <c r="E144" s="75">
        <f>(('Node actual demand d=1.0'!B144*(365/2)))*9.8*($C144+$D144-$B144)/3600</f>
        <v>0</v>
      </c>
      <c r="F144" s="75">
        <f>(('Node actual demand d=1.0'!C144*(365/2)))*9.8*($C144+$D144-$B144)/3600</f>
        <v>0</v>
      </c>
      <c r="G144" s="75">
        <f>(('Node actual demand d=1.0'!D144*(365/2)))*9.8*($C144+$D144-$B144)/3600</f>
        <v>0</v>
      </c>
      <c r="H144" s="75">
        <f>(('Node actual demand d=1.0'!E144*(365/2)))*9.8*($C144+$D144-$B144)/3600</f>
        <v>0</v>
      </c>
      <c r="I144" s="75">
        <f>(('Node actual demand d=1.0'!F144*(365/2)))*9.8*($C144+$D144-$B144)/3600</f>
        <v>0</v>
      </c>
      <c r="J144" s="75">
        <f>(('Node actual demand d=1.0'!G144*(365/2)))*9.8*($C144+$D144-$B144)/3600</f>
        <v>0</v>
      </c>
      <c r="K144" s="75">
        <f>(('Node actual demand d=1.0'!H144*(365/2)))*9.8*($C144+$D144-$B144)/3600</f>
        <v>0</v>
      </c>
      <c r="L144" s="75">
        <f>(('Node actual demand d=1.0'!I144*(365/2)))*9.8*($C144+$D144-$B144)/3600</f>
        <v>0</v>
      </c>
      <c r="M144" s="75">
        <f>(('Node actual demand d=1.0'!J144*(365/2)))*9.8*($C144+$D144-$B144)/3600</f>
        <v>0</v>
      </c>
      <c r="N144" s="75">
        <f>(('Node actual demand d=1.0'!K144*(365/2)))*9.8*($C144+$D144-$B144)/3600</f>
        <v>0</v>
      </c>
      <c r="O144" s="75">
        <f>(('Node actual demand d=1.0'!L144*(365/2)))*9.8*($C144+$D144-$B144)/3600</f>
        <v>0</v>
      </c>
      <c r="P144" s="75">
        <f>(('Node actual demand d=1.0'!M144*(365/2)))*9.8*($C144+$D144-$B144)/3600</f>
        <v>0</v>
      </c>
      <c r="Q144" s="75">
        <f>(('Node actual demand d=1.0'!N144*(365/2)))*9.8*($C144+$D144-$B144)/3600</f>
        <v>0</v>
      </c>
      <c r="R144" s="75">
        <f>(('Node actual demand d=1.0'!O144*(365/2)))*9.8*($C144+$D144-$B144)/3600</f>
        <v>0</v>
      </c>
      <c r="S144" s="75">
        <f>(('Node actual demand d=1.0'!P144*(365/2)))*9.8*($C144+$D144-$B144)/3600</f>
        <v>0</v>
      </c>
      <c r="T144" s="75">
        <f>(('Node actual demand d=1.0'!Q144*(365/2)))*9.8*($C144+$D144-$B144)/3600</f>
        <v>0</v>
      </c>
      <c r="U144" s="75">
        <f>(('Node actual demand d=1.0'!R144*(365/2)))*9.8*($C144+$D144-$B144)/3600</f>
        <v>0</v>
      </c>
      <c r="V144" s="75">
        <f>(('Node actual demand d=1.0'!S144*(365/2)))*9.8*($C144+$D144-$B144)/3600</f>
        <v>0</v>
      </c>
      <c r="W144" s="75">
        <f>(('Node actual demand d=1.0'!T144*(365/2)))*9.8*($C144+$D144-$B144)/3600</f>
        <v>0</v>
      </c>
      <c r="X144" s="75">
        <f>(('Node actual demand d=1.0'!U144*(365/2)))*9.8*($C144+$D144-$B144)/3600</f>
        <v>0</v>
      </c>
      <c r="Y144" s="75">
        <f>(('Node actual demand d=1.0'!V144*(365/2)))*9.8*($C144+$D144-$B144)/3600</f>
        <v>0</v>
      </c>
      <c r="Z144" s="75">
        <f>(('Node actual demand d=1.0'!W144*(365/2)))*9.8*($C144+$D144-$B144)/3600</f>
        <v>0</v>
      </c>
      <c r="AA144" s="75">
        <f>(('Node actual demand d=1.0'!X144*(365/2)))*9.8*($C144+$D144-$B144)/3600</f>
        <v>0</v>
      </c>
      <c r="AB144" s="75">
        <f>(('Node actual demand d=1.0'!Y144*(365/2)))*9.8*($C144+$D144-$B144)/3600</f>
        <v>0</v>
      </c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</row>
    <row r="145" spans="1:100">
      <c r="A145" t="s">
        <v>254</v>
      </c>
      <c r="B145" s="21">
        <f>Fornecida!$C$1</f>
        <v>3.38</v>
      </c>
      <c r="C145" s="79">
        <v>27.2607</v>
      </c>
      <c r="D145">
        <v>20</v>
      </c>
      <c r="E145" s="75">
        <f>(('Node actual demand d=1.0'!B145*(365/2)))*9.8*($C145+$D145-$B145)/3600</f>
        <v>0</v>
      </c>
      <c r="F145" s="75">
        <f>(('Node actual demand d=1.0'!C145*(365/2)))*9.8*($C145+$D145-$B145)/3600</f>
        <v>0</v>
      </c>
      <c r="G145" s="75">
        <f>(('Node actual demand d=1.0'!D145*(365/2)))*9.8*($C145+$D145-$B145)/3600</f>
        <v>0</v>
      </c>
      <c r="H145" s="75">
        <f>(('Node actual demand d=1.0'!E145*(365/2)))*9.8*($C145+$D145-$B145)/3600</f>
        <v>0</v>
      </c>
      <c r="I145" s="75">
        <f>(('Node actual demand d=1.0'!F145*(365/2)))*9.8*($C145+$D145-$B145)/3600</f>
        <v>0.21800175541666666</v>
      </c>
      <c r="J145" s="75">
        <f>(('Node actual demand d=1.0'!G145*(365/2)))*9.8*($C145+$D145-$B145)/3600</f>
        <v>41.638335284583334</v>
      </c>
      <c r="K145" s="75">
        <f>(('Node actual demand d=1.0'!H145*(365/2)))*9.8*($C145+$D145-$B145)/3600</f>
        <v>14.170114102083332</v>
      </c>
      <c r="L145" s="75">
        <f>(('Node actual demand d=1.0'!I145*(365/2)))*9.8*($C145+$D145-$B145)/3600</f>
        <v>2.8340228204166671</v>
      </c>
      <c r="M145" s="75">
        <f>(('Node actual demand d=1.0'!J145*(365/2)))*9.8*($C145+$D145-$B145)/3600</f>
        <v>2.3980193095833333</v>
      </c>
      <c r="N145" s="75">
        <f>(('Node actual demand d=1.0'!K145*(365/2)))*9.8*($C145+$D145-$B145)/3600</f>
        <v>0.87200702166666666</v>
      </c>
      <c r="O145" s="75">
        <f>(('Node actual demand d=1.0'!L145*(365/2)))*9.8*($C145+$D145-$B145)/3600</f>
        <v>1.5260122879166667</v>
      </c>
      <c r="P145" s="75">
        <f>(('Node actual demand d=1.0'!M145*(365/2)))*9.8*($C145+$D145-$B145)/3600</f>
        <v>1.0900087770833333</v>
      </c>
      <c r="Q145" s="75">
        <f>(('Node actual demand d=1.0'!N145*(365/2)))*9.8*($C145+$D145-$B145)/3600</f>
        <v>0.87200702166666666</v>
      </c>
      <c r="R145" s="75">
        <f>(('Node actual demand d=1.0'!O145*(365/2)))*9.8*($C145+$D145-$B145)/3600</f>
        <v>1.9620157987500002</v>
      </c>
      <c r="S145" s="75">
        <f>(('Node actual demand d=1.0'!P145*(365/2)))*9.8*($C145+$D145-$B145)/3600</f>
        <v>1.7440140433333333</v>
      </c>
      <c r="T145" s="75">
        <f>(('Node actual demand d=1.0'!Q145*(365/2)))*9.8*($C145+$D145-$B145)/3600</f>
        <v>0.87200702166666666</v>
      </c>
      <c r="U145" s="75">
        <f>(('Node actual demand d=1.0'!R145*(365/2)))*9.8*($C145+$D145-$B145)/3600</f>
        <v>1.0900087770833333</v>
      </c>
      <c r="V145" s="75">
        <f>(('Node actual demand d=1.0'!S145*(365/2)))*9.8*($C145+$D145-$B145)/3600</f>
        <v>0.65400526624999999</v>
      </c>
      <c r="W145" s="75">
        <f>(('Node actual demand d=1.0'!T145*(365/2)))*9.8*($C145+$D145-$B145)/3600</f>
        <v>0.65400526624999999</v>
      </c>
      <c r="X145" s="75">
        <f>(('Node actual demand d=1.0'!U145*(365/2)))*9.8*($C145+$D145-$B145)/3600</f>
        <v>0.21800175541666666</v>
      </c>
      <c r="Y145" s="75">
        <f>(('Node actual demand d=1.0'!V145*(365/2)))*9.8*($C145+$D145-$B145)/3600</f>
        <v>46.434373903749993</v>
      </c>
      <c r="Z145" s="75">
        <f>(('Node actual demand d=1.0'!W145*(365/2)))*9.8*($C145+$D145-$B145)/3600</f>
        <v>11.990096547916668</v>
      </c>
      <c r="AA145" s="75">
        <f>(('Node actual demand d=1.0'!X145*(365/2)))*9.8*($C145+$D145-$B145)/3600</f>
        <v>0</v>
      </c>
      <c r="AB145" s="75">
        <f>(('Node actual demand d=1.0'!Y145*(365/2)))*9.8*($C145+$D145-$B145)/3600</f>
        <v>0</v>
      </c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</row>
    <row r="146" spans="1:100">
      <c r="A146" t="s">
        <v>255</v>
      </c>
      <c r="B146" s="21">
        <f>Fornecida!$C$1</f>
        <v>3.38</v>
      </c>
      <c r="C146" s="79">
        <v>28.097999999999999</v>
      </c>
      <c r="D146">
        <v>20</v>
      </c>
      <c r="E146" s="75">
        <f>(('Node actual demand d=1.0'!B146*(365/2)))*9.8*($C146+$D146-$B146)/3600</f>
        <v>0.22216150833333334</v>
      </c>
      <c r="F146" s="75">
        <f>(('Node actual demand d=1.0'!C146*(365/2)))*9.8*($C146+$D146-$B146)/3600</f>
        <v>0.22216150833333334</v>
      </c>
      <c r="G146" s="75">
        <f>(('Node actual demand d=1.0'!D146*(365/2)))*9.8*($C146+$D146-$B146)/3600</f>
        <v>0.22216150833333334</v>
      </c>
      <c r="H146" s="75">
        <f>(('Node actual demand d=1.0'!E146*(365/2)))*9.8*($C146+$D146-$B146)/3600</f>
        <v>0.22216150833333334</v>
      </c>
      <c r="I146" s="75">
        <f>(('Node actual demand d=1.0'!F146*(365/2)))*9.8*($C146+$D146-$B146)/3600</f>
        <v>0.22216150833333334</v>
      </c>
      <c r="J146" s="75">
        <f>(('Node actual demand d=1.0'!G146*(365/2)))*9.8*($C146+$D146-$B146)/3600</f>
        <v>0.22216150833333334</v>
      </c>
      <c r="K146" s="75">
        <f>(('Node actual demand d=1.0'!H146*(365/2)))*9.8*($C146+$D146-$B146)/3600</f>
        <v>0.22216150833333334</v>
      </c>
      <c r="L146" s="75">
        <f>(('Node actual demand d=1.0'!I146*(365/2)))*9.8*($C146+$D146-$B146)/3600</f>
        <v>0.88864603333333336</v>
      </c>
      <c r="M146" s="75">
        <f>(('Node actual demand d=1.0'!J146*(365/2)))*9.8*($C146+$D146-$B146)/3600</f>
        <v>1.5551305583333332</v>
      </c>
      <c r="N146" s="75">
        <f>(('Node actual demand d=1.0'!K146*(365/2)))*9.8*($C146+$D146-$B146)/3600</f>
        <v>3.7767456416666665</v>
      </c>
      <c r="O146" s="75">
        <f>(('Node actual demand d=1.0'!L146*(365/2)))*9.8*($C146+$D146-$B146)/3600</f>
        <v>1.9994535750000002</v>
      </c>
      <c r="P146" s="75">
        <f>(('Node actual demand d=1.0'!M146*(365/2)))*9.8*($C146+$D146-$B146)/3600</f>
        <v>0.44432301666666668</v>
      </c>
      <c r="Q146" s="75">
        <f>(('Node actual demand d=1.0'!N146*(365/2)))*9.8*($C146+$D146-$B146)/3600</f>
        <v>0.44432301666666668</v>
      </c>
      <c r="R146" s="75">
        <f>(('Node actual demand d=1.0'!O146*(365/2)))*9.8*($C146+$D146-$B146)/3600</f>
        <v>0.66648452499999999</v>
      </c>
      <c r="S146" s="75">
        <f>(('Node actual demand d=1.0'!P146*(365/2)))*9.8*($C146+$D146-$B146)/3600</f>
        <v>3.1102611166666665</v>
      </c>
      <c r="T146" s="75">
        <f>(('Node actual demand d=1.0'!Q146*(365/2)))*9.8*($C146+$D146-$B146)/3600</f>
        <v>0.88864603333333336</v>
      </c>
      <c r="U146" s="75">
        <f>(('Node actual demand d=1.0'!R146*(365/2)))*9.8*($C146+$D146-$B146)/3600</f>
        <v>0.88864603333333336</v>
      </c>
      <c r="V146" s="75">
        <f>(('Node actual demand d=1.0'!S146*(365/2)))*9.8*($C146+$D146-$B146)/3600</f>
        <v>0.88864603333333336</v>
      </c>
      <c r="W146" s="75">
        <f>(('Node actual demand d=1.0'!T146*(365/2)))*9.8*($C146+$D146-$B146)/3600</f>
        <v>1.33296905</v>
      </c>
      <c r="X146" s="75">
        <f>(('Node actual demand d=1.0'!U146*(365/2)))*9.8*($C146+$D146-$B146)/3600</f>
        <v>1.1108075416666667</v>
      </c>
      <c r="Y146" s="75">
        <f>(('Node actual demand d=1.0'!V146*(365/2)))*9.8*($C146+$D146-$B146)/3600</f>
        <v>0.22216150833333334</v>
      </c>
      <c r="Z146" s="75">
        <f>(('Node actual demand d=1.0'!W146*(365/2)))*9.8*($C146+$D146-$B146)/3600</f>
        <v>0.22216150833333334</v>
      </c>
      <c r="AA146" s="75">
        <f>(('Node actual demand d=1.0'!X146*(365/2)))*9.8*($C146+$D146-$B146)/3600</f>
        <v>0.22216150833333334</v>
      </c>
      <c r="AB146" s="75">
        <f>(('Node actual demand d=1.0'!Y146*(365/2)))*9.8*($C146+$D146-$B146)/3600</f>
        <v>0.44432301666666668</v>
      </c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</row>
    <row r="147" spans="1:100">
      <c r="A147" t="s">
        <v>256</v>
      </c>
      <c r="B147" s="21">
        <f>Fornecida!$C$1</f>
        <v>3.38</v>
      </c>
      <c r="C147" s="79">
        <v>26.9651</v>
      </c>
      <c r="D147">
        <v>20</v>
      </c>
      <c r="E147" s="75">
        <f>(('Node actual demand d=1.0'!B147*(365/2)))*9.8*($C147+$D147-$B147)/3600</f>
        <v>0</v>
      </c>
      <c r="F147" s="75">
        <f>(('Node actual demand d=1.0'!C147*(365/2)))*9.8*($C147+$D147-$B147)/3600</f>
        <v>0</v>
      </c>
      <c r="G147" s="75">
        <f>(('Node actual demand d=1.0'!D147*(365/2)))*9.8*($C147+$D147-$B147)/3600</f>
        <v>0</v>
      </c>
      <c r="H147" s="75">
        <f>(('Node actual demand d=1.0'!E147*(365/2)))*9.8*($C147+$D147-$B147)/3600</f>
        <v>0</v>
      </c>
      <c r="I147" s="75">
        <f>(('Node actual demand d=1.0'!F147*(365/2)))*9.8*($C147+$D147-$B147)/3600</f>
        <v>0</v>
      </c>
      <c r="J147" s="75">
        <f>(('Node actual demand d=1.0'!G147*(365/2)))*9.8*($C147+$D147-$B147)/3600</f>
        <v>0.21653319819444444</v>
      </c>
      <c r="K147" s="75">
        <f>(('Node actual demand d=1.0'!H147*(365/2)))*9.8*($C147+$D147-$B147)/3600</f>
        <v>0.43306639638888889</v>
      </c>
      <c r="L147" s="75">
        <f>(('Node actual demand d=1.0'!I147*(365/2)))*9.8*($C147+$D147-$B147)/3600</f>
        <v>0.86613279277777777</v>
      </c>
      <c r="M147" s="75">
        <f>(('Node actual demand d=1.0'!J147*(365/2)))*9.8*($C147+$D147-$B147)/3600</f>
        <v>0.21653319819444444</v>
      </c>
      <c r="N147" s="75">
        <f>(('Node actual demand d=1.0'!K147*(365/2)))*9.8*($C147+$D147-$B147)/3600</f>
        <v>2.3818651801388886</v>
      </c>
      <c r="O147" s="75">
        <f>(('Node actual demand d=1.0'!L147*(365/2)))*9.8*($C147+$D147-$B147)/3600</f>
        <v>0.21653319819444444</v>
      </c>
      <c r="P147" s="75">
        <f>(('Node actual demand d=1.0'!M147*(365/2)))*9.8*($C147+$D147-$B147)/3600</f>
        <v>0.43306639638888889</v>
      </c>
      <c r="Q147" s="75">
        <f>(('Node actual demand d=1.0'!N147*(365/2)))*9.8*($C147+$D147-$B147)/3600</f>
        <v>0.43306639638888889</v>
      </c>
      <c r="R147" s="75">
        <f>(('Node actual demand d=1.0'!O147*(365/2)))*9.8*($C147+$D147-$B147)/3600</f>
        <v>0.43306639638888889</v>
      </c>
      <c r="S147" s="75">
        <f>(('Node actual demand d=1.0'!P147*(365/2)))*9.8*($C147+$D147-$B147)/3600</f>
        <v>0.43306639638888889</v>
      </c>
      <c r="T147" s="75">
        <f>(('Node actual demand d=1.0'!Q147*(365/2)))*9.8*($C147+$D147-$B147)/3600</f>
        <v>0.64959959458333327</v>
      </c>
      <c r="U147" s="75">
        <f>(('Node actual demand d=1.0'!R147*(365/2)))*9.8*($C147+$D147-$B147)/3600</f>
        <v>0.64959959458333327</v>
      </c>
      <c r="V147" s="75">
        <f>(('Node actual demand d=1.0'!S147*(365/2)))*9.8*($C147+$D147-$B147)/3600</f>
        <v>0.43306639638888889</v>
      </c>
      <c r="W147" s="75">
        <f>(('Node actual demand d=1.0'!T147*(365/2)))*9.8*($C147+$D147-$B147)/3600</f>
        <v>0.64959959458333327</v>
      </c>
      <c r="X147" s="75">
        <f>(('Node actual demand d=1.0'!U147*(365/2)))*9.8*($C147+$D147-$B147)/3600</f>
        <v>0.64959959458333327</v>
      </c>
      <c r="Y147" s="75">
        <f>(('Node actual demand d=1.0'!V147*(365/2)))*9.8*($C147+$D147-$B147)/3600</f>
        <v>0</v>
      </c>
      <c r="Z147" s="75">
        <f>(('Node actual demand d=1.0'!W147*(365/2)))*9.8*($C147+$D147-$B147)/3600</f>
        <v>0.21653319819444444</v>
      </c>
      <c r="AA147" s="75">
        <f>(('Node actual demand d=1.0'!X147*(365/2)))*9.8*($C147+$D147-$B147)/3600</f>
        <v>0.43306639638888889</v>
      </c>
      <c r="AB147" s="75">
        <f>(('Node actual demand d=1.0'!Y147*(365/2)))*9.8*($C147+$D147-$B147)/3600</f>
        <v>0.21653319819444444</v>
      </c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</row>
    <row r="148" spans="1:100">
      <c r="A148" t="s">
        <v>257</v>
      </c>
      <c r="B148" s="21">
        <f>Fornecida!$C$1</f>
        <v>3.38</v>
      </c>
      <c r="C148" s="79">
        <v>26.1022</v>
      </c>
      <c r="D148">
        <v>20</v>
      </c>
      <c r="E148" s="75">
        <f>(('Node actual demand d=1.0'!B148*(365/2)))*9.8*($C148+$D148-$B148)/3600</f>
        <v>0.21224626305555555</v>
      </c>
      <c r="F148" s="75">
        <f>(('Node actual demand d=1.0'!C148*(365/2)))*9.8*($C148+$D148-$B148)/3600</f>
        <v>0.21224626305555555</v>
      </c>
      <c r="G148" s="75">
        <f>(('Node actual demand d=1.0'!D148*(365/2)))*9.8*($C148+$D148-$B148)/3600</f>
        <v>0.21224626305555555</v>
      </c>
      <c r="H148" s="75">
        <f>(('Node actual demand d=1.0'!E148*(365/2)))*9.8*($C148+$D148-$B148)/3600</f>
        <v>0.21224626305555555</v>
      </c>
      <c r="I148" s="75">
        <f>(('Node actual demand d=1.0'!F148*(365/2)))*9.8*($C148+$D148-$B148)/3600</f>
        <v>0.21224626305555555</v>
      </c>
      <c r="J148" s="75">
        <f>(('Node actual demand d=1.0'!G148*(365/2)))*9.8*($C148+$D148-$B148)/3600</f>
        <v>0.4244925261111111</v>
      </c>
      <c r="K148" s="75">
        <f>(('Node actual demand d=1.0'!H148*(365/2)))*9.8*($C148+$D148-$B148)/3600</f>
        <v>9.5510818374999999</v>
      </c>
      <c r="L148" s="75">
        <f>(('Node actual demand d=1.0'!I148*(365/2)))*9.8*($C148+$D148-$B148)/3600</f>
        <v>11.036805678888888</v>
      </c>
      <c r="M148" s="75">
        <f>(('Node actual demand d=1.0'!J148*(365/2)))*9.8*($C148+$D148-$B148)/3600</f>
        <v>4.0326789980555553</v>
      </c>
      <c r="N148" s="75">
        <f>(('Node actual demand d=1.0'!K148*(365/2)))*9.8*($C148+$D148-$B148)/3600</f>
        <v>5.3061565763888892</v>
      </c>
      <c r="O148" s="75">
        <f>(('Node actual demand d=1.0'!L148*(365/2)))*9.8*($C148+$D148-$B148)/3600</f>
        <v>4.0326789980555553</v>
      </c>
      <c r="P148" s="75">
        <f>(('Node actual demand d=1.0'!M148*(365/2)))*9.8*($C148+$D148-$B148)/3600</f>
        <v>4.2449252611111108</v>
      </c>
      <c r="Q148" s="75">
        <f>(('Node actual demand d=1.0'!N148*(365/2)))*9.8*($C148+$D148-$B148)/3600</f>
        <v>1.9102163675000001</v>
      </c>
      <c r="R148" s="75">
        <f>(('Node actual demand d=1.0'!O148*(365/2)))*9.8*($C148+$D148-$B148)/3600</f>
        <v>4.6694177872222218</v>
      </c>
      <c r="S148" s="75">
        <f>(('Node actual demand d=1.0'!P148*(365/2)))*9.8*($C148+$D148-$B148)/3600</f>
        <v>11.673544468055557</v>
      </c>
      <c r="T148" s="75">
        <f>(('Node actual demand d=1.0'!Q148*(365/2)))*9.8*($C148+$D148-$B148)/3600</f>
        <v>10.824559415833333</v>
      </c>
      <c r="U148" s="75">
        <f>(('Node actual demand d=1.0'!R148*(365/2)))*9.8*($C148+$D148-$B148)/3600</f>
        <v>3.3959402088888888</v>
      </c>
      <c r="V148" s="75">
        <f>(('Node actual demand d=1.0'!S148*(365/2)))*9.8*($C148+$D148-$B148)/3600</f>
        <v>0.4244925261111111</v>
      </c>
      <c r="W148" s="75">
        <f>(('Node actual demand d=1.0'!T148*(365/2)))*9.8*($C148+$D148-$B148)/3600</f>
        <v>0.8489850522222222</v>
      </c>
      <c r="X148" s="75">
        <f>(('Node actual demand d=1.0'!U148*(365/2)))*9.8*($C148+$D148-$B148)/3600</f>
        <v>0.21224626305555555</v>
      </c>
      <c r="Y148" s="75">
        <f>(('Node actual demand d=1.0'!V148*(365/2)))*9.8*($C148+$D148-$B148)/3600</f>
        <v>0.21224626305555555</v>
      </c>
      <c r="Z148" s="75">
        <f>(('Node actual demand d=1.0'!W148*(365/2)))*9.8*($C148+$D148-$B148)/3600</f>
        <v>0.21224626305555555</v>
      </c>
      <c r="AA148" s="75">
        <f>(('Node actual demand d=1.0'!X148*(365/2)))*9.8*($C148+$D148-$B148)/3600</f>
        <v>0.21224626305555555</v>
      </c>
      <c r="AB148" s="75">
        <f>(('Node actual demand d=1.0'!Y148*(365/2)))*9.8*($C148+$D148-$B148)/3600</f>
        <v>0.21224626305555555</v>
      </c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</row>
    <row r="149" spans="1:100">
      <c r="A149" t="s">
        <v>258</v>
      </c>
      <c r="B149" s="21">
        <f>Fornecida!$C$1</f>
        <v>3.38</v>
      </c>
      <c r="C149" s="79">
        <v>25.314599999999999</v>
      </c>
      <c r="D149">
        <v>20</v>
      </c>
      <c r="E149" s="75">
        <f>(('Node actual demand d=1.0'!B149*(365/2)))*9.8*($C149+$D149-$B149)/3600</f>
        <v>0</v>
      </c>
      <c r="F149" s="75">
        <f>(('Node actual demand d=1.0'!C149*(365/2)))*9.8*($C149+$D149-$B149)/3600</f>
        <v>0.2083334225</v>
      </c>
      <c r="G149" s="75">
        <f>(('Node actual demand d=1.0'!D149*(365/2)))*9.8*($C149+$D149-$B149)/3600</f>
        <v>0.2083334225</v>
      </c>
      <c r="H149" s="75">
        <f>(('Node actual demand d=1.0'!E149*(365/2)))*9.8*($C149+$D149-$B149)/3600</f>
        <v>0.2083334225</v>
      </c>
      <c r="I149" s="75">
        <f>(('Node actual demand d=1.0'!F149*(365/2)))*9.8*($C149+$D149-$B149)/3600</f>
        <v>0</v>
      </c>
      <c r="J149" s="75">
        <f>(('Node actual demand d=1.0'!G149*(365/2)))*9.8*($C149+$D149-$B149)/3600</f>
        <v>0</v>
      </c>
      <c r="K149" s="75">
        <f>(('Node actual demand d=1.0'!H149*(365/2)))*9.8*($C149+$D149-$B149)/3600</f>
        <v>0.62500026750000004</v>
      </c>
      <c r="L149" s="75">
        <f>(('Node actual demand d=1.0'!I149*(365/2)))*9.8*($C149+$D149-$B149)/3600</f>
        <v>0.62500026750000004</v>
      </c>
      <c r="M149" s="75">
        <f>(('Node actual demand d=1.0'!J149*(365/2)))*9.8*($C149+$D149-$B149)/3600</f>
        <v>0.83333369000000002</v>
      </c>
      <c r="N149" s="75">
        <f>(('Node actual demand d=1.0'!K149*(365/2)))*9.8*($C149+$D149-$B149)/3600</f>
        <v>0.83333369000000002</v>
      </c>
      <c r="O149" s="75">
        <f>(('Node actual demand d=1.0'!L149*(365/2)))*9.8*($C149+$D149-$B149)/3600</f>
        <v>0.41666684500000001</v>
      </c>
      <c r="P149" s="75">
        <f>(('Node actual demand d=1.0'!M149*(365/2)))*9.8*($C149+$D149-$B149)/3600</f>
        <v>0.41666684500000001</v>
      </c>
      <c r="Q149" s="75">
        <f>(('Node actual demand d=1.0'!N149*(365/2)))*9.8*($C149+$D149-$B149)/3600</f>
        <v>0.41666684500000001</v>
      </c>
      <c r="R149" s="75">
        <f>(('Node actual demand d=1.0'!O149*(365/2)))*9.8*($C149+$D149-$B149)/3600</f>
        <v>1.2500005350000001</v>
      </c>
      <c r="S149" s="75">
        <f>(('Node actual demand d=1.0'!P149*(365/2)))*9.8*($C149+$D149-$B149)/3600</f>
        <v>5.4166689849999994</v>
      </c>
      <c r="T149" s="75">
        <f>(('Node actual demand d=1.0'!Q149*(365/2)))*9.8*($C149+$D149-$B149)/3600</f>
        <v>1.66666738</v>
      </c>
      <c r="U149" s="75">
        <f>(('Node actual demand d=1.0'!R149*(365/2)))*9.8*($C149+$D149-$B149)/3600</f>
        <v>0.2083334225</v>
      </c>
      <c r="V149" s="75">
        <f>(('Node actual demand d=1.0'!S149*(365/2)))*9.8*($C149+$D149-$B149)/3600</f>
        <v>0.83333369000000002</v>
      </c>
      <c r="W149" s="75">
        <f>(('Node actual demand d=1.0'!T149*(365/2)))*9.8*($C149+$D149-$B149)/3600</f>
        <v>0.83333369000000002</v>
      </c>
      <c r="X149" s="75">
        <f>(('Node actual demand d=1.0'!U149*(365/2)))*9.8*($C149+$D149-$B149)/3600</f>
        <v>0.41666684500000001</v>
      </c>
      <c r="Y149" s="75">
        <f>(('Node actual demand d=1.0'!V149*(365/2)))*9.8*($C149+$D149-$B149)/3600</f>
        <v>0.2083334225</v>
      </c>
      <c r="Z149" s="75">
        <f>(('Node actual demand d=1.0'!W149*(365/2)))*9.8*($C149+$D149-$B149)/3600</f>
        <v>0.2083334225</v>
      </c>
      <c r="AA149" s="75">
        <f>(('Node actual demand d=1.0'!X149*(365/2)))*9.8*($C149+$D149-$B149)/3600</f>
        <v>0.2083334225</v>
      </c>
      <c r="AB149" s="75">
        <f>(('Node actual demand d=1.0'!Y149*(365/2)))*9.8*($C149+$D149-$B149)/3600</f>
        <v>0.2083334225</v>
      </c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</row>
    <row r="150" spans="1:100">
      <c r="A150" t="s">
        <v>259</v>
      </c>
      <c r="B150" s="21">
        <f>Fornecida!$C$1</f>
        <v>3.38</v>
      </c>
      <c r="C150" s="79">
        <v>25.964200000000002</v>
      </c>
      <c r="D150">
        <v>20</v>
      </c>
      <c r="E150" s="75">
        <f>(('Node actual demand d=1.0'!B150*(365/2)))*9.8*($C150+$D150-$B150)/3600</f>
        <v>0.42312134277777785</v>
      </c>
      <c r="F150" s="75">
        <f>(('Node actual demand d=1.0'!C150*(365/2)))*9.8*($C150+$D150-$B150)/3600</f>
        <v>0.42312134277777785</v>
      </c>
      <c r="G150" s="75">
        <f>(('Node actual demand d=1.0'!D150*(365/2)))*9.8*($C150+$D150-$B150)/3600</f>
        <v>0.42312134277777785</v>
      </c>
      <c r="H150" s="75">
        <f>(('Node actual demand d=1.0'!E150*(365/2)))*9.8*($C150+$D150-$B150)/3600</f>
        <v>0.42312134277777785</v>
      </c>
      <c r="I150" s="75">
        <f>(('Node actual demand d=1.0'!F150*(365/2)))*9.8*($C150+$D150-$B150)/3600</f>
        <v>0.42312134277777785</v>
      </c>
      <c r="J150" s="75">
        <f>(('Node actual demand d=1.0'!G150*(365/2)))*9.8*($C150+$D150-$B150)/3600</f>
        <v>0.42312134277777785</v>
      </c>
      <c r="K150" s="75">
        <f>(('Node actual demand d=1.0'!H150*(365/2)))*9.8*($C150+$D150-$B150)/3600</f>
        <v>1.2693640283333336</v>
      </c>
      <c r="L150" s="75">
        <f>(('Node actual demand d=1.0'!I150*(365/2)))*9.8*($C150+$D150-$B150)/3600</f>
        <v>1.4809246997222223</v>
      </c>
      <c r="M150" s="75">
        <f>(('Node actual demand d=1.0'!J150*(365/2)))*9.8*($C150+$D150-$B150)/3600</f>
        <v>2.7502887280555561</v>
      </c>
      <c r="N150" s="75">
        <f>(('Node actual demand d=1.0'!K150*(365/2)))*9.8*($C150+$D150-$B150)/3600</f>
        <v>4.8658954419444447</v>
      </c>
      <c r="O150" s="75">
        <f>(('Node actual demand d=1.0'!L150*(365/2)))*9.8*($C150+$D150-$B150)/3600</f>
        <v>4.4427740991666669</v>
      </c>
      <c r="P150" s="75">
        <f>(('Node actual demand d=1.0'!M150*(365/2)))*9.8*($C150+$D150-$B150)/3600</f>
        <v>1.6924853711111114</v>
      </c>
      <c r="Q150" s="75">
        <f>(('Node actual demand d=1.0'!N150*(365/2)))*9.8*($C150+$D150-$B150)/3600</f>
        <v>1.9040460425000005</v>
      </c>
      <c r="R150" s="75">
        <f>(('Node actual demand d=1.0'!O150*(365/2)))*9.8*($C150+$D150-$B150)/3600</f>
        <v>1.2693640283333336</v>
      </c>
      <c r="S150" s="75">
        <f>(('Node actual demand d=1.0'!P150*(365/2)))*9.8*($C150+$D150-$B150)/3600</f>
        <v>2.3271673852777783</v>
      </c>
      <c r="T150" s="75">
        <f>(('Node actual demand d=1.0'!Q150*(365/2)))*9.8*($C150+$D150-$B150)/3600</f>
        <v>1.0578033569444447</v>
      </c>
      <c r="U150" s="75">
        <f>(('Node actual demand d=1.0'!R150*(365/2)))*9.8*($C150+$D150-$B150)/3600</f>
        <v>1.9040460425000005</v>
      </c>
      <c r="V150" s="75">
        <f>(('Node actual demand d=1.0'!S150*(365/2)))*9.8*($C150+$D150-$B150)/3600</f>
        <v>2.1156067138888894</v>
      </c>
      <c r="W150" s="75">
        <f>(('Node actual demand d=1.0'!T150*(365/2)))*9.8*($C150+$D150-$B150)/3600</f>
        <v>1.4809246997222223</v>
      </c>
      <c r="X150" s="75">
        <f>(('Node actual demand d=1.0'!U150*(365/2)))*9.8*($C150+$D150-$B150)/3600</f>
        <v>1.0578033569444447</v>
      </c>
      <c r="Y150" s="75">
        <f>(('Node actual demand d=1.0'!V150*(365/2)))*9.8*($C150+$D150-$B150)/3600</f>
        <v>0.84624268555555571</v>
      </c>
      <c r="Z150" s="75">
        <f>(('Node actual demand d=1.0'!W150*(365/2)))*9.8*($C150+$D150-$B150)/3600</f>
        <v>1.4809246997222223</v>
      </c>
      <c r="AA150" s="75">
        <f>(('Node actual demand d=1.0'!X150*(365/2)))*9.8*($C150+$D150-$B150)/3600</f>
        <v>1.0578033569444447</v>
      </c>
      <c r="AB150" s="75">
        <f>(('Node actual demand d=1.0'!Y150*(365/2)))*9.8*($C150+$D150-$B150)/3600</f>
        <v>0.42312134277777785</v>
      </c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</row>
    <row r="151" spans="1:100">
      <c r="A151" t="s">
        <v>260</v>
      </c>
      <c r="B151" s="21">
        <f>Fornecida!$C$1</f>
        <v>3.38</v>
      </c>
      <c r="C151" s="79">
        <v>14.988799999999999</v>
      </c>
      <c r="D151">
        <v>20</v>
      </c>
      <c r="E151" s="75">
        <f>(('Node actual demand d=1.0'!B151*(365/2)))*9.8*($C151+$D151-$B151)/3600</f>
        <v>0.15703427444444445</v>
      </c>
      <c r="F151" s="75">
        <f>(('Node actual demand d=1.0'!C151*(365/2)))*9.8*($C151+$D151-$B151)/3600</f>
        <v>0</v>
      </c>
      <c r="G151" s="75">
        <f>(('Node actual demand d=1.0'!D151*(365/2)))*9.8*($C151+$D151-$B151)/3600</f>
        <v>0</v>
      </c>
      <c r="H151" s="75">
        <f>(('Node actual demand d=1.0'!E151*(365/2)))*9.8*($C151+$D151-$B151)/3600</f>
        <v>0</v>
      </c>
      <c r="I151" s="75">
        <f>(('Node actual demand d=1.0'!F151*(365/2)))*9.8*($C151+$D151-$B151)/3600</f>
        <v>0</v>
      </c>
      <c r="J151" s="75">
        <f>(('Node actual demand d=1.0'!G151*(365/2)))*9.8*($C151+$D151-$B151)/3600</f>
        <v>0.15703427444444445</v>
      </c>
      <c r="K151" s="75">
        <f>(('Node actual demand d=1.0'!H151*(365/2)))*9.8*($C151+$D151-$B151)/3600</f>
        <v>0.47110282333333336</v>
      </c>
      <c r="L151" s="75">
        <f>(('Node actual demand d=1.0'!I151*(365/2)))*9.8*($C151+$D151-$B151)/3600</f>
        <v>1.8844112933333335</v>
      </c>
      <c r="M151" s="75">
        <f>(('Node actual demand d=1.0'!J151*(365/2)))*9.8*($C151+$D151-$B151)/3600</f>
        <v>1.099239921111111</v>
      </c>
      <c r="N151" s="75">
        <f>(('Node actual demand d=1.0'!K151*(365/2)))*9.8*($C151+$D151-$B151)/3600</f>
        <v>1.099239921111111</v>
      </c>
      <c r="O151" s="75">
        <f>(('Node actual demand d=1.0'!L151*(365/2)))*9.8*($C151+$D151-$B151)/3600</f>
        <v>0.47110282333333336</v>
      </c>
      <c r="P151" s="75">
        <f>(('Node actual demand d=1.0'!M151*(365/2)))*9.8*($C151+$D151-$B151)/3600</f>
        <v>0.62813709777777782</v>
      </c>
      <c r="Q151" s="75">
        <f>(('Node actual demand d=1.0'!N151*(365/2)))*9.8*($C151+$D151-$B151)/3600</f>
        <v>0.62813709777777782</v>
      </c>
      <c r="R151" s="75">
        <f>(('Node actual demand d=1.0'!O151*(365/2)))*9.8*($C151+$D151-$B151)/3600</f>
        <v>0.31406854888888891</v>
      </c>
      <c r="S151" s="75">
        <f>(('Node actual demand d=1.0'!P151*(365/2)))*9.8*($C151+$D151-$B151)/3600</f>
        <v>0.15703427444444445</v>
      </c>
      <c r="T151" s="75">
        <f>(('Node actual demand d=1.0'!Q151*(365/2)))*9.8*($C151+$D151-$B151)/3600</f>
        <v>0.78517137222222233</v>
      </c>
      <c r="U151" s="75">
        <f>(('Node actual demand d=1.0'!R151*(365/2)))*9.8*($C151+$D151-$B151)/3600</f>
        <v>0.62813709777777782</v>
      </c>
      <c r="V151" s="75">
        <f>(('Node actual demand d=1.0'!S151*(365/2)))*9.8*($C151+$D151-$B151)/3600</f>
        <v>0.15703427444444445</v>
      </c>
      <c r="W151" s="75">
        <f>(('Node actual demand d=1.0'!T151*(365/2)))*9.8*($C151+$D151-$B151)/3600</f>
        <v>0.31406854888888891</v>
      </c>
      <c r="X151" s="75">
        <f>(('Node actual demand d=1.0'!U151*(365/2)))*9.8*($C151+$D151-$B151)/3600</f>
        <v>0.62813709777777782</v>
      </c>
      <c r="Y151" s="75">
        <f>(('Node actual demand d=1.0'!V151*(365/2)))*9.8*($C151+$D151-$B151)/3600</f>
        <v>0.31406854888888891</v>
      </c>
      <c r="Z151" s="75">
        <f>(('Node actual demand d=1.0'!W151*(365/2)))*9.8*($C151+$D151-$B151)/3600</f>
        <v>0.15703427444444445</v>
      </c>
      <c r="AA151" s="75">
        <f>(('Node actual demand d=1.0'!X151*(365/2)))*9.8*($C151+$D151-$B151)/3600</f>
        <v>0.15703427444444445</v>
      </c>
      <c r="AB151" s="75">
        <f>(('Node actual demand d=1.0'!Y151*(365/2)))*9.8*($C151+$D151-$B151)/3600</f>
        <v>0.15703427444444445</v>
      </c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</row>
    <row r="152" spans="1:100">
      <c r="A152" t="s">
        <v>261</v>
      </c>
      <c r="B152" s="21">
        <f>Fornecida!$C$1</f>
        <v>3.38</v>
      </c>
      <c r="C152" s="79">
        <v>14.5131</v>
      </c>
      <c r="D152">
        <v>20</v>
      </c>
      <c r="E152" s="75">
        <f>(('Node actual demand d=1.0'!B152*(365/2)))*9.8*($C152+$D152-$B152)/3600</f>
        <v>0.30934194083333338</v>
      </c>
      <c r="F152" s="75">
        <f>(('Node actual demand d=1.0'!C152*(365/2)))*9.8*($C152+$D152-$B152)/3600</f>
        <v>17.32314868666667</v>
      </c>
      <c r="G152" s="75">
        <f>(('Node actual demand d=1.0'!D152*(365/2)))*9.8*($C152+$D152-$B152)/3600</f>
        <v>0.30934194083333338</v>
      </c>
      <c r="H152" s="75">
        <f>(('Node actual demand d=1.0'!E152*(365/2)))*9.8*($C152+$D152-$B152)/3600</f>
        <v>10.672296958750001</v>
      </c>
      <c r="I152" s="75">
        <f>(('Node actual demand d=1.0'!F152*(365/2)))*9.8*($C152+$D152-$B152)/3600</f>
        <v>44.235897539166665</v>
      </c>
      <c r="J152" s="75">
        <f>(('Node actual demand d=1.0'!G152*(365/2)))*9.8*($C152+$D152-$B152)/3600</f>
        <v>16.240451893750002</v>
      </c>
      <c r="K152" s="75">
        <f>(('Node actual demand d=1.0'!H152*(365/2)))*9.8*($C152+$D152-$B152)/3600</f>
        <v>23.509987503333335</v>
      </c>
      <c r="L152" s="75">
        <f>(('Node actual demand d=1.0'!I152*(365/2)))*9.8*($C152+$D152-$B152)/3600</f>
        <v>1.7013806745833335</v>
      </c>
      <c r="M152" s="75">
        <f>(('Node actual demand d=1.0'!J152*(365/2)))*9.8*($C152+$D152-$B152)/3600</f>
        <v>1.5467097041666671</v>
      </c>
      <c r="N152" s="75">
        <f>(('Node actual demand d=1.0'!K152*(365/2)))*9.8*($C152+$D152-$B152)/3600</f>
        <v>0.77335485208333354</v>
      </c>
      <c r="O152" s="75">
        <f>(('Node actual demand d=1.0'!L152*(365/2)))*9.8*($C152+$D152-$B152)/3600</f>
        <v>1.5467097041666671</v>
      </c>
      <c r="P152" s="75">
        <f>(('Node actual demand d=1.0'!M152*(365/2)))*9.8*($C152+$D152-$B152)/3600</f>
        <v>2.9387484379166668</v>
      </c>
      <c r="Q152" s="75">
        <f>(('Node actual demand d=1.0'!N152*(365/2)))*9.8*($C152+$D152-$B152)/3600</f>
        <v>0.61868388166666677</v>
      </c>
      <c r="R152" s="75">
        <f>(('Node actual demand d=1.0'!O152*(365/2)))*9.8*($C152+$D152-$B152)/3600</f>
        <v>0.61868388166666677</v>
      </c>
      <c r="S152" s="75">
        <f>(('Node actual demand d=1.0'!P152*(365/2)))*9.8*($C152+$D152-$B152)/3600</f>
        <v>0.61868388166666677</v>
      </c>
      <c r="T152" s="75">
        <f>(('Node actual demand d=1.0'!Q152*(365/2)))*9.8*($C152+$D152-$B152)/3600</f>
        <v>0.46401291125000005</v>
      </c>
      <c r="U152" s="75">
        <f>(('Node actual demand d=1.0'!R152*(365/2)))*9.8*($C152+$D152-$B152)/3600</f>
        <v>0.46401291125000005</v>
      </c>
      <c r="V152" s="75">
        <f>(('Node actual demand d=1.0'!S152*(365/2)))*9.8*($C152+$D152-$B152)/3600</f>
        <v>0.46401291125000005</v>
      </c>
      <c r="W152" s="75">
        <f>(('Node actual demand d=1.0'!T152*(365/2)))*9.8*($C152+$D152-$B152)/3600</f>
        <v>0.30934194083333338</v>
      </c>
      <c r="X152" s="75">
        <f>(('Node actual demand d=1.0'!U152*(365/2)))*9.8*($C152+$D152-$B152)/3600</f>
        <v>0.30934194083333338</v>
      </c>
      <c r="Y152" s="75">
        <f>(('Node actual demand d=1.0'!V152*(365/2)))*9.8*($C152+$D152-$B152)/3600</f>
        <v>0.30934194083333338</v>
      </c>
      <c r="Z152" s="75">
        <f>(('Node actual demand d=1.0'!W152*(365/2)))*9.8*($C152+$D152-$B152)/3600</f>
        <v>24.747355266666673</v>
      </c>
      <c r="AA152" s="75">
        <f>(('Node actual demand d=1.0'!X152*(365/2)))*9.8*($C152+$D152-$B152)/3600</f>
        <v>10.981638899583334</v>
      </c>
      <c r="AB152" s="75">
        <f>(('Node actual demand d=1.0'!Y152*(365/2)))*9.8*($C152+$D152-$B152)/3600</f>
        <v>0.30934194083333338</v>
      </c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</row>
    <row r="153" spans="1:100">
      <c r="A153" t="s">
        <v>262</v>
      </c>
      <c r="B153" s="21">
        <f>Fornecida!$C$1</f>
        <v>3.38</v>
      </c>
      <c r="C153" s="79">
        <v>14.0375</v>
      </c>
      <c r="D153">
        <v>20</v>
      </c>
      <c r="E153" s="75">
        <f>(('Node actual demand d=1.0'!B153*(365/2)))*9.8*($C153+$D153-$B153)/3600</f>
        <v>0.45692448958333337</v>
      </c>
      <c r="F153" s="75">
        <f>(('Node actual demand d=1.0'!C153*(365/2)))*9.8*($C153+$D153-$B153)/3600</f>
        <v>0.15230816319444446</v>
      </c>
      <c r="G153" s="75">
        <f>(('Node actual demand d=1.0'!D153*(365/2)))*9.8*($C153+$D153-$B153)/3600</f>
        <v>0.15230816319444446</v>
      </c>
      <c r="H153" s="75">
        <f>(('Node actual demand d=1.0'!E153*(365/2)))*9.8*($C153+$D153-$B153)/3600</f>
        <v>0.15230816319444446</v>
      </c>
      <c r="I153" s="75">
        <f>(('Node actual demand d=1.0'!F153*(365/2)))*9.8*($C153+$D153-$B153)/3600</f>
        <v>0.15230816319444446</v>
      </c>
      <c r="J153" s="75">
        <f>(('Node actual demand d=1.0'!G153*(365/2)))*9.8*($C153+$D153-$B153)/3600</f>
        <v>0.15230816319444446</v>
      </c>
      <c r="K153" s="75">
        <f>(('Node actual demand d=1.0'!H153*(365/2)))*9.8*($C153+$D153-$B153)/3600</f>
        <v>0.15230816319444446</v>
      </c>
      <c r="L153" s="75">
        <f>(('Node actual demand d=1.0'!I153*(365/2)))*9.8*($C153+$D153-$B153)/3600</f>
        <v>0.30461632638888891</v>
      </c>
      <c r="M153" s="75">
        <f>(('Node actual demand d=1.0'!J153*(365/2)))*9.8*($C153+$D153-$B153)/3600</f>
        <v>1.0661571423611114</v>
      </c>
      <c r="N153" s="75">
        <f>(('Node actual demand d=1.0'!K153*(365/2)))*9.8*($C153+$D153-$B153)/3600</f>
        <v>8.072332649305558</v>
      </c>
      <c r="O153" s="75">
        <f>(('Node actual demand d=1.0'!L153*(365/2)))*9.8*($C153+$D153-$B153)/3600</f>
        <v>8.9861816284722238</v>
      </c>
      <c r="P153" s="75">
        <f>(('Node actual demand d=1.0'!M153*(365/2)))*9.8*($C153+$D153-$B153)/3600</f>
        <v>1.2184653055555557</v>
      </c>
      <c r="Q153" s="75">
        <f>(('Node actual demand d=1.0'!N153*(365/2)))*9.8*($C153+$D153-$B153)/3600</f>
        <v>0.30461632638888891</v>
      </c>
      <c r="R153" s="75">
        <f>(('Node actual demand d=1.0'!O153*(365/2)))*9.8*($C153+$D153-$B153)/3600</f>
        <v>0.15230816319444446</v>
      </c>
      <c r="S153" s="75">
        <f>(('Node actual demand d=1.0'!P153*(365/2)))*9.8*($C153+$D153-$B153)/3600</f>
        <v>0.45692448958333337</v>
      </c>
      <c r="T153" s="75">
        <f>(('Node actual demand d=1.0'!Q153*(365/2)))*9.8*($C153+$D153-$B153)/3600</f>
        <v>0.30461632638888891</v>
      </c>
      <c r="U153" s="75">
        <f>(('Node actual demand d=1.0'!R153*(365/2)))*9.8*($C153+$D153-$B153)/3600</f>
        <v>0.30461632638888891</v>
      </c>
      <c r="V153" s="75">
        <f>(('Node actual demand d=1.0'!S153*(365/2)))*9.8*($C153+$D153-$B153)/3600</f>
        <v>0.30461632638888891</v>
      </c>
      <c r="W153" s="75">
        <f>(('Node actual demand d=1.0'!T153*(365/2)))*9.8*($C153+$D153-$B153)/3600</f>
        <v>0.30461632638888891</v>
      </c>
      <c r="X153" s="75">
        <f>(('Node actual demand d=1.0'!U153*(365/2)))*9.8*($C153+$D153-$B153)/3600</f>
        <v>0.15230816319444446</v>
      </c>
      <c r="Y153" s="75">
        <f>(('Node actual demand d=1.0'!V153*(365/2)))*9.8*($C153+$D153-$B153)/3600</f>
        <v>0.15230816319444446</v>
      </c>
      <c r="Z153" s="75">
        <f>(('Node actual demand d=1.0'!W153*(365/2)))*9.8*($C153+$D153-$B153)/3600</f>
        <v>0.30461632638888891</v>
      </c>
      <c r="AA153" s="75">
        <f>(('Node actual demand d=1.0'!X153*(365/2)))*9.8*($C153+$D153-$B153)/3600</f>
        <v>0.15230816319444446</v>
      </c>
      <c r="AB153" s="75">
        <f>(('Node actual demand d=1.0'!Y153*(365/2)))*9.8*($C153+$D153-$B153)/3600</f>
        <v>0.15230816319444446</v>
      </c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</row>
    <row r="154" spans="1:100">
      <c r="A154" t="s">
        <v>263</v>
      </c>
      <c r="B154" s="21">
        <f>Fornecida!$C$1</f>
        <v>3.38</v>
      </c>
      <c r="C154" s="79">
        <v>14</v>
      </c>
      <c r="D154">
        <v>20</v>
      </c>
      <c r="E154" s="75">
        <f>(('Node actual demand d=1.0'!B154*(365/2)))*9.8*($C154+$D154-$B154)/3600</f>
        <v>0</v>
      </c>
      <c r="F154" s="75">
        <f>(('Node actual demand d=1.0'!C154*(365/2)))*9.8*($C154+$D154-$B154)/3600</f>
        <v>0</v>
      </c>
      <c r="G154" s="75">
        <f>(('Node actual demand d=1.0'!D154*(365/2)))*9.8*($C154+$D154-$B154)/3600</f>
        <v>0</v>
      </c>
      <c r="H154" s="75">
        <f>(('Node actual demand d=1.0'!E154*(365/2)))*9.8*($C154+$D154-$B154)/3600</f>
        <v>0</v>
      </c>
      <c r="I154" s="75">
        <f>(('Node actual demand d=1.0'!F154*(365/2)))*9.8*($C154+$D154-$B154)/3600</f>
        <v>0</v>
      </c>
      <c r="J154" s="75">
        <f>(('Node actual demand d=1.0'!G154*(365/2)))*9.8*($C154+$D154-$B154)/3600</f>
        <v>0.60848744444444458</v>
      </c>
      <c r="K154" s="75">
        <f>(('Node actual demand d=1.0'!H154*(365/2)))*9.8*($C154+$D154-$B154)/3600</f>
        <v>0.76060930555555561</v>
      </c>
      <c r="L154" s="75">
        <f>(('Node actual demand d=1.0'!I154*(365/2)))*9.8*($C154+$D154-$B154)/3600</f>
        <v>0.60848744444444458</v>
      </c>
      <c r="M154" s="75">
        <f>(('Node actual demand d=1.0'!J154*(365/2)))*9.8*($C154+$D154-$B154)/3600</f>
        <v>1.0648530277777779</v>
      </c>
      <c r="N154" s="75">
        <f>(('Node actual demand d=1.0'!K154*(365/2)))*9.8*($C154+$D154-$B154)/3600</f>
        <v>0.76060930555555561</v>
      </c>
      <c r="O154" s="75">
        <f>(('Node actual demand d=1.0'!L154*(365/2)))*9.8*($C154+$D154-$B154)/3600</f>
        <v>0.45636558333333338</v>
      </c>
      <c r="P154" s="75">
        <f>(('Node actual demand d=1.0'!M154*(365/2)))*9.8*($C154+$D154-$B154)/3600</f>
        <v>0.15212186111111115</v>
      </c>
      <c r="Q154" s="75">
        <f>(('Node actual demand d=1.0'!N154*(365/2)))*9.8*($C154+$D154-$B154)/3600</f>
        <v>0.30424372222222229</v>
      </c>
      <c r="R154" s="75">
        <f>(('Node actual demand d=1.0'!O154*(365/2)))*9.8*($C154+$D154-$B154)/3600</f>
        <v>0.15212186111111115</v>
      </c>
      <c r="S154" s="75">
        <f>(('Node actual demand d=1.0'!P154*(365/2)))*9.8*($C154+$D154-$B154)/3600</f>
        <v>0.15212186111111115</v>
      </c>
      <c r="T154" s="75">
        <f>(('Node actual demand d=1.0'!Q154*(365/2)))*9.8*($C154+$D154-$B154)/3600</f>
        <v>0.30424372222222229</v>
      </c>
      <c r="U154" s="75">
        <f>(('Node actual demand d=1.0'!R154*(365/2)))*9.8*($C154+$D154-$B154)/3600</f>
        <v>0.15212186111111115</v>
      </c>
      <c r="V154" s="75">
        <f>(('Node actual demand d=1.0'!S154*(365/2)))*9.8*($C154+$D154-$B154)/3600</f>
        <v>0.15212186111111115</v>
      </c>
      <c r="W154" s="75">
        <f>(('Node actual demand d=1.0'!T154*(365/2)))*9.8*($C154+$D154-$B154)/3600</f>
        <v>0.15212186111111115</v>
      </c>
      <c r="X154" s="75">
        <f>(('Node actual demand d=1.0'!U154*(365/2)))*9.8*($C154+$D154-$B154)/3600</f>
        <v>0.15212186111111115</v>
      </c>
      <c r="Y154" s="75">
        <f>(('Node actual demand d=1.0'!V154*(365/2)))*9.8*($C154+$D154-$B154)/3600</f>
        <v>0.15212186111111115</v>
      </c>
      <c r="Z154" s="75">
        <f>(('Node actual demand d=1.0'!W154*(365/2)))*9.8*($C154+$D154-$B154)/3600</f>
        <v>0.30424372222222229</v>
      </c>
      <c r="AA154" s="75">
        <f>(('Node actual demand d=1.0'!X154*(365/2)))*9.8*($C154+$D154-$B154)/3600</f>
        <v>0.30424372222222229</v>
      </c>
      <c r="AB154" s="75">
        <f>(('Node actual demand d=1.0'!Y154*(365/2)))*9.8*($C154+$D154-$B154)/3600</f>
        <v>0.15212186111111115</v>
      </c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</row>
    <row r="155" spans="1:100">
      <c r="A155" t="s">
        <v>264</v>
      </c>
      <c r="B155" s="21">
        <f>Fornecida!$C$1</f>
        <v>3.38</v>
      </c>
      <c r="C155" s="79">
        <v>12.0905</v>
      </c>
      <c r="D155">
        <v>20</v>
      </c>
      <c r="E155" s="75">
        <f>(('Node actual demand d=1.0'!B155*(365/2)))*9.8*($C155+$D155-$B155)/3600</f>
        <v>0.99844751319444447</v>
      </c>
      <c r="F155" s="75">
        <f>(('Node actual demand d=1.0'!C155*(365/2)))*9.8*($C155+$D155-$B155)/3600</f>
        <v>0.99844751319444447</v>
      </c>
      <c r="G155" s="75">
        <f>(('Node actual demand d=1.0'!D155*(365/2)))*9.8*($C155+$D155-$B155)/3600</f>
        <v>0.1426353590277778</v>
      </c>
      <c r="H155" s="75">
        <f>(('Node actual demand d=1.0'!E155*(365/2)))*9.8*($C155+$D155-$B155)/3600</f>
        <v>0</v>
      </c>
      <c r="I155" s="75">
        <f>(('Node actual demand d=1.0'!F155*(365/2)))*9.8*($C155+$D155-$B155)/3600</f>
        <v>0</v>
      </c>
      <c r="J155" s="75">
        <f>(('Node actual demand d=1.0'!G155*(365/2)))*9.8*($C155+$D155-$B155)/3600</f>
        <v>0</v>
      </c>
      <c r="K155" s="75">
        <f>(('Node actual demand d=1.0'!H155*(365/2)))*9.8*($C155+$D155-$B155)/3600</f>
        <v>0.71317679513888899</v>
      </c>
      <c r="L155" s="75">
        <f>(('Node actual demand d=1.0'!I155*(365/2)))*9.8*($C155+$D155-$B155)/3600</f>
        <v>4.2790607708333344</v>
      </c>
      <c r="M155" s="75">
        <f>(('Node actual demand d=1.0'!J155*(365/2)))*9.8*($C155+$D155-$B155)/3600</f>
        <v>3.2806132576388891</v>
      </c>
      <c r="N155" s="75">
        <f>(('Node actual demand d=1.0'!K155*(365/2)))*9.8*($C155+$D155-$B155)/3600</f>
        <v>6.989132592361111</v>
      </c>
      <c r="O155" s="75">
        <f>(('Node actual demand d=1.0'!L155*(365/2)))*9.8*($C155+$D155-$B155)/3600</f>
        <v>9.2712983368055557</v>
      </c>
      <c r="P155" s="75">
        <f>(('Node actual demand d=1.0'!M155*(365/2)))*9.8*($C155+$D155-$B155)/3600</f>
        <v>9.2712983368055557</v>
      </c>
      <c r="Q155" s="75">
        <f>(('Node actual demand d=1.0'!N155*(365/2)))*9.8*($C155+$D155-$B155)/3600</f>
        <v>3.9937900527777779</v>
      </c>
      <c r="R155" s="75">
        <f>(('Node actual demand d=1.0'!O155*(365/2)))*9.8*($C155+$D155-$B155)/3600</f>
        <v>5.9906850791666661</v>
      </c>
      <c r="S155" s="75">
        <f>(('Node actual demand d=1.0'!P155*(365/2)))*9.8*($C155+$D155-$B155)/3600</f>
        <v>11.838734799305556</v>
      </c>
      <c r="T155" s="75">
        <f>(('Node actual demand d=1.0'!Q155*(365/2)))*9.8*($C155+$D155-$B155)/3600</f>
        <v>15.689889493055558</v>
      </c>
      <c r="U155" s="75">
        <f>(('Node actual demand d=1.0'!R155*(365/2)))*9.8*($C155+$D155-$B155)/3600</f>
        <v>10.84028728611111</v>
      </c>
      <c r="V155" s="75">
        <f>(('Node actual demand d=1.0'!S155*(365/2)))*9.8*($C155+$D155-$B155)/3600</f>
        <v>8.7007569006944454</v>
      </c>
      <c r="W155" s="75">
        <f>(('Node actual demand d=1.0'!T155*(365/2)))*9.8*($C155+$D155-$B155)/3600</f>
        <v>1.5689889493055558</v>
      </c>
      <c r="X155" s="75">
        <f>(('Node actual demand d=1.0'!U155*(365/2)))*9.8*($C155+$D155-$B155)/3600</f>
        <v>0.1426353590277778</v>
      </c>
      <c r="Y155" s="75">
        <f>(('Node actual demand d=1.0'!V155*(365/2)))*9.8*($C155+$D155-$B155)/3600</f>
        <v>0.71317679513888899</v>
      </c>
      <c r="Z155" s="75">
        <f>(('Node actual demand d=1.0'!W155*(365/2)))*9.8*($C155+$D155-$B155)/3600</f>
        <v>0.99844751319444447</v>
      </c>
      <c r="AA155" s="75">
        <f>(('Node actual demand d=1.0'!X155*(365/2)))*9.8*($C155+$D155-$B155)/3600</f>
        <v>1.1410828722222224</v>
      </c>
      <c r="AB155" s="75">
        <f>(('Node actual demand d=1.0'!Y155*(365/2)))*9.8*($C155+$D155-$B155)/3600</f>
        <v>0.85581215416666678</v>
      </c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</row>
    <row r="156" spans="1:100">
      <c r="A156" t="s">
        <v>265</v>
      </c>
      <c r="B156" s="21">
        <f>Fornecida!$C$1</f>
        <v>3.38</v>
      </c>
      <c r="C156" s="79">
        <v>15.339</v>
      </c>
      <c r="D156">
        <v>20</v>
      </c>
      <c r="E156" s="75">
        <f>(('Node actual demand d=1.0'!B156*(365/2)))*9.8*($C156+$D156-$B156)/3600</f>
        <v>0</v>
      </c>
      <c r="F156" s="75">
        <f>(('Node actual demand d=1.0'!C156*(365/2)))*9.8*($C156+$D156-$B156)/3600</f>
        <v>0</v>
      </c>
      <c r="G156" s="75">
        <f>(('Node actual demand d=1.0'!D156*(365/2)))*9.8*($C156+$D156-$B156)/3600</f>
        <v>0</v>
      </c>
      <c r="H156" s="75">
        <f>(('Node actual demand d=1.0'!E156*(365/2)))*9.8*($C156+$D156-$B156)/3600</f>
        <v>0</v>
      </c>
      <c r="I156" s="75">
        <f>(('Node actual demand d=1.0'!F156*(365/2)))*9.8*($C156+$D156-$B156)/3600</f>
        <v>0</v>
      </c>
      <c r="J156" s="75">
        <f>(('Node actual demand d=1.0'!G156*(365/2)))*9.8*($C156+$D156-$B156)/3600</f>
        <v>0.95264452499999996</v>
      </c>
      <c r="K156" s="75">
        <f>(('Node actual demand d=1.0'!H156*(365/2)))*9.8*($C156+$D156-$B156)/3600</f>
        <v>1.2701927</v>
      </c>
      <c r="L156" s="75">
        <f>(('Node actual demand d=1.0'!I156*(365/2)))*9.8*($C156+$D156-$B156)/3600</f>
        <v>2.0640631375000003</v>
      </c>
      <c r="M156" s="75">
        <f>(('Node actual demand d=1.0'!J156*(365/2)))*9.8*($C156+$D156-$B156)/3600</f>
        <v>0.95264452499999996</v>
      </c>
      <c r="N156" s="75">
        <f>(('Node actual demand d=1.0'!K156*(365/2)))*9.8*($C156+$D156-$B156)/3600</f>
        <v>1.5877408750000002</v>
      </c>
      <c r="O156" s="75">
        <f>(('Node actual demand d=1.0'!L156*(365/2)))*9.8*($C156+$D156-$B156)/3600</f>
        <v>0.63509634999999998</v>
      </c>
      <c r="P156" s="75">
        <f>(('Node actual demand d=1.0'!M156*(365/2)))*9.8*($C156+$D156-$B156)/3600</f>
        <v>0.15877408749999999</v>
      </c>
      <c r="Q156" s="75">
        <f>(('Node actual demand d=1.0'!N156*(365/2)))*9.8*($C156+$D156-$B156)/3600</f>
        <v>0.63509634999999998</v>
      </c>
      <c r="R156" s="75">
        <f>(('Node actual demand d=1.0'!O156*(365/2)))*9.8*($C156+$D156-$B156)/3600</f>
        <v>0.15877408749999999</v>
      </c>
      <c r="S156" s="75">
        <f>(('Node actual demand d=1.0'!P156*(365/2)))*9.8*($C156+$D156-$B156)/3600</f>
        <v>0.79387043750000008</v>
      </c>
      <c r="T156" s="75">
        <f>(('Node actual demand d=1.0'!Q156*(365/2)))*9.8*($C156+$D156-$B156)/3600</f>
        <v>0.15877408749999999</v>
      </c>
      <c r="U156" s="75">
        <f>(('Node actual demand d=1.0'!R156*(365/2)))*9.8*($C156+$D156-$B156)/3600</f>
        <v>0.79387043750000008</v>
      </c>
      <c r="V156" s="75">
        <f>(('Node actual demand d=1.0'!S156*(365/2)))*9.8*($C156+$D156-$B156)/3600</f>
        <v>0.79387043750000008</v>
      </c>
      <c r="W156" s="75">
        <f>(('Node actual demand d=1.0'!T156*(365/2)))*9.8*($C156+$D156-$B156)/3600</f>
        <v>0.95264452499999996</v>
      </c>
      <c r="X156" s="75">
        <f>(('Node actual demand d=1.0'!U156*(365/2)))*9.8*($C156+$D156-$B156)/3600</f>
        <v>0.15877408749999999</v>
      </c>
      <c r="Y156" s="75">
        <f>(('Node actual demand d=1.0'!V156*(365/2)))*9.8*($C156+$D156-$B156)/3600</f>
        <v>0.15877408749999999</v>
      </c>
      <c r="Z156" s="75">
        <f>(('Node actual demand d=1.0'!W156*(365/2)))*9.8*($C156+$D156-$B156)/3600</f>
        <v>0.15877408749999999</v>
      </c>
      <c r="AA156" s="75">
        <f>(('Node actual demand d=1.0'!X156*(365/2)))*9.8*($C156+$D156-$B156)/3600</f>
        <v>0.15877408749999999</v>
      </c>
      <c r="AB156" s="75">
        <f>(('Node actual demand d=1.0'!Y156*(365/2)))*9.8*($C156+$D156-$B156)/3600</f>
        <v>0</v>
      </c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</row>
    <row r="157" spans="1:100">
      <c r="A157" t="s">
        <v>266</v>
      </c>
      <c r="B157" s="21">
        <f>Fornecida!$C$1</f>
        <v>3.38</v>
      </c>
      <c r="C157" s="79">
        <v>15.0381</v>
      </c>
      <c r="D157">
        <v>20</v>
      </c>
      <c r="E157" s="75">
        <f>(('Node actual demand d=1.0'!B157*(365/2)))*9.8*($C157+$D157-$B157)/3600</f>
        <v>5.662051185000001</v>
      </c>
      <c r="F157" s="75">
        <f>(('Node actual demand d=1.0'!C157*(365/2)))*9.8*($C157+$D157-$B157)/3600</f>
        <v>7.0775639812500009</v>
      </c>
      <c r="G157" s="75">
        <f>(('Node actual demand d=1.0'!D157*(365/2)))*9.8*($C157+$D157-$B157)/3600</f>
        <v>4.4038175883333333</v>
      </c>
      <c r="H157" s="75">
        <f>(('Node actual demand d=1.0'!E157*(365/2)))*9.8*($C157+$D157-$B157)/3600</f>
        <v>2.0446295945833337</v>
      </c>
      <c r="I157" s="75">
        <f>(('Node actual demand d=1.0'!F157*(365/2)))*9.8*($C157+$D157-$B157)/3600</f>
        <v>22.490925540416669</v>
      </c>
      <c r="J157" s="75">
        <f>(('Node actual demand d=1.0'!G157*(365/2)))*9.8*($C157+$D157-$B157)/3600</f>
        <v>9.7513103741666676</v>
      </c>
      <c r="K157" s="75">
        <f>(('Node actual demand d=1.0'!H157*(365/2)))*9.8*($C157+$D157-$B157)/3600</f>
        <v>16.514315956250002</v>
      </c>
      <c r="L157" s="75">
        <f>(('Node actual demand d=1.0'!I157*(365/2)))*9.8*($C157+$D157-$B157)/3600</f>
        <v>10.380427172500001</v>
      </c>
      <c r="M157" s="75">
        <f>(('Node actual demand d=1.0'!J157*(365/2)))*9.8*($C157+$D157-$B157)/3600</f>
        <v>6.7630055820833332</v>
      </c>
      <c r="N157" s="75">
        <f>(('Node actual demand d=1.0'!K157*(365/2)))*9.8*($C157+$D157-$B157)/3600</f>
        <v>7.5494015800000005</v>
      </c>
      <c r="O157" s="75">
        <f>(('Node actual demand d=1.0'!L157*(365/2)))*9.8*($C157+$D157-$B157)/3600</f>
        <v>5.1902135862500005</v>
      </c>
      <c r="P157" s="75">
        <f>(('Node actual demand d=1.0'!M157*(365/2)))*9.8*($C157+$D157-$B157)/3600</f>
        <v>3.3028631912500002</v>
      </c>
      <c r="Q157" s="75">
        <f>(('Node actual demand d=1.0'!N157*(365/2)))*9.8*($C157+$D157-$B157)/3600</f>
        <v>2.2019087941666666</v>
      </c>
      <c r="R157" s="75">
        <f>(('Node actual demand d=1.0'!O157*(365/2)))*9.8*($C157+$D157-$B157)/3600</f>
        <v>2.0446295945833337</v>
      </c>
      <c r="S157" s="75">
        <f>(('Node actual demand d=1.0'!P157*(365/2)))*9.8*($C157+$D157-$B157)/3600</f>
        <v>2.6737463929166667</v>
      </c>
      <c r="T157" s="75">
        <f>(('Node actual demand d=1.0'!Q157*(365/2)))*9.8*($C157+$D157-$B157)/3600</f>
        <v>1.8873503950000001</v>
      </c>
      <c r="U157" s="75">
        <f>(('Node actual demand d=1.0'!R157*(365/2)))*9.8*($C157+$D157-$B157)/3600</f>
        <v>2.0446295945833337</v>
      </c>
      <c r="V157" s="75">
        <f>(('Node actual demand d=1.0'!S157*(365/2)))*9.8*($C157+$D157-$B157)/3600</f>
        <v>1.8873503950000001</v>
      </c>
      <c r="W157" s="75">
        <f>(('Node actual demand d=1.0'!T157*(365/2)))*9.8*($C157+$D157-$B157)/3600</f>
        <v>1.8873503950000001</v>
      </c>
      <c r="X157" s="75">
        <f>(('Node actual demand d=1.0'!U157*(365/2)))*9.8*($C157+$D157-$B157)/3600</f>
        <v>1.4155127962500003</v>
      </c>
      <c r="Y157" s="75">
        <f>(('Node actual demand d=1.0'!V157*(365/2)))*9.8*($C157+$D157-$B157)/3600</f>
        <v>9.5940311745833338</v>
      </c>
      <c r="Z157" s="75">
        <f>(('Node actual demand d=1.0'!W157*(365/2)))*9.8*($C157+$D157-$B157)/3600</f>
        <v>25.951067931249998</v>
      </c>
      <c r="AA157" s="75">
        <f>(('Node actual demand d=1.0'!X157*(365/2)))*9.8*($C157+$D157-$B157)/3600</f>
        <v>13.840569563333334</v>
      </c>
      <c r="AB157" s="75">
        <f>(('Node actual demand d=1.0'!Y157*(365/2)))*9.8*($C157+$D157-$B157)/3600</f>
        <v>3.7747007900000003</v>
      </c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</row>
    <row r="158" spans="1:100">
      <c r="A158" t="s">
        <v>267</v>
      </c>
      <c r="B158" s="21">
        <f>Fornecida!$C$1</f>
        <v>3.38</v>
      </c>
      <c r="C158" s="79">
        <v>15.005699999999999</v>
      </c>
      <c r="D158">
        <v>20</v>
      </c>
      <c r="E158" s="75">
        <f>(('Node actual demand d=1.0'!B158*(365/2)))*9.8*($C158+$D158-$B158)/3600</f>
        <v>0</v>
      </c>
      <c r="F158" s="75">
        <f>(('Node actual demand d=1.0'!C158*(365/2)))*9.8*($C158+$D158-$B158)/3600</f>
        <v>0</v>
      </c>
      <c r="G158" s="75">
        <f>(('Node actual demand d=1.0'!D158*(365/2)))*9.8*($C158+$D158-$B158)/3600</f>
        <v>0</v>
      </c>
      <c r="H158" s="75">
        <f>(('Node actual demand d=1.0'!E158*(365/2)))*9.8*($C158+$D158-$B158)/3600</f>
        <v>0</v>
      </c>
      <c r="I158" s="75">
        <f>(('Node actual demand d=1.0'!F158*(365/2)))*9.8*($C158+$D158-$B158)/3600</f>
        <v>0</v>
      </c>
      <c r="J158" s="75">
        <f>(('Node actual demand d=1.0'!G158*(365/2)))*9.8*($C158+$D158-$B158)/3600</f>
        <v>0</v>
      </c>
      <c r="K158" s="75">
        <f>(('Node actual demand d=1.0'!H158*(365/2)))*9.8*($C158+$D158-$B158)/3600</f>
        <v>0</v>
      </c>
      <c r="L158" s="75">
        <f>(('Node actual demand d=1.0'!I158*(365/2)))*9.8*($C158+$D158-$B158)/3600</f>
        <v>0</v>
      </c>
      <c r="M158" s="75">
        <f>(('Node actual demand d=1.0'!J158*(365/2)))*9.8*($C158+$D158-$B158)/3600</f>
        <v>0</v>
      </c>
      <c r="N158" s="75">
        <f>(('Node actual demand d=1.0'!K158*(365/2)))*9.8*($C158+$D158-$B158)/3600</f>
        <v>0</v>
      </c>
      <c r="O158" s="75">
        <f>(('Node actual demand d=1.0'!L158*(365/2)))*9.8*($C158+$D158-$B158)/3600</f>
        <v>0</v>
      </c>
      <c r="P158" s="75">
        <f>(('Node actual demand d=1.0'!M158*(365/2)))*9.8*($C158+$D158-$B158)/3600</f>
        <v>0</v>
      </c>
      <c r="Q158" s="75">
        <f>(('Node actual demand d=1.0'!N158*(365/2)))*9.8*($C158+$D158-$B158)/3600</f>
        <v>0</v>
      </c>
      <c r="R158" s="75">
        <f>(('Node actual demand d=1.0'!O158*(365/2)))*9.8*($C158+$D158-$B158)/3600</f>
        <v>0</v>
      </c>
      <c r="S158" s="75">
        <f>(('Node actual demand d=1.0'!P158*(365/2)))*9.8*($C158+$D158-$B158)/3600</f>
        <v>0</v>
      </c>
      <c r="T158" s="75">
        <f>(('Node actual demand d=1.0'!Q158*(365/2)))*9.8*($C158+$D158-$B158)/3600</f>
        <v>0</v>
      </c>
      <c r="U158" s="75">
        <f>(('Node actual demand d=1.0'!R158*(365/2)))*9.8*($C158+$D158-$B158)/3600</f>
        <v>0</v>
      </c>
      <c r="V158" s="75">
        <f>(('Node actual demand d=1.0'!S158*(365/2)))*9.8*($C158+$D158-$B158)/3600</f>
        <v>0</v>
      </c>
      <c r="W158" s="75">
        <f>(('Node actual demand d=1.0'!T158*(365/2)))*9.8*($C158+$D158-$B158)/3600</f>
        <v>0</v>
      </c>
      <c r="X158" s="75">
        <f>(('Node actual demand d=1.0'!U158*(365/2)))*9.8*($C158+$D158-$B158)/3600</f>
        <v>0</v>
      </c>
      <c r="Y158" s="75">
        <f>(('Node actual demand d=1.0'!V158*(365/2)))*9.8*($C158+$D158-$B158)/3600</f>
        <v>0</v>
      </c>
      <c r="Z158" s="75">
        <f>(('Node actual demand d=1.0'!W158*(365/2)))*9.8*($C158+$D158-$B158)/3600</f>
        <v>0</v>
      </c>
      <c r="AA158" s="75">
        <f>(('Node actual demand d=1.0'!X158*(365/2)))*9.8*($C158+$D158-$B158)/3600</f>
        <v>0</v>
      </c>
      <c r="AB158" s="75">
        <f>(('Node actual demand d=1.0'!Y158*(365/2)))*9.8*($C158+$D158-$B158)/3600</f>
        <v>0</v>
      </c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</row>
    <row r="159" spans="1:100">
      <c r="A159" t="s">
        <v>268</v>
      </c>
      <c r="B159" s="21">
        <f>Fornecida!$C$1</f>
        <v>3.38</v>
      </c>
      <c r="C159" s="79">
        <v>17.663</v>
      </c>
      <c r="D159">
        <v>20</v>
      </c>
      <c r="E159" s="75">
        <f>(('Node actual demand d=1.0'!B159*(365/2)))*9.8*($C159+$D159-$B159)/3600</f>
        <v>2.8954374263888885</v>
      </c>
      <c r="F159" s="75">
        <f>(('Node actual demand d=1.0'!C159*(365/2)))*9.8*($C159+$D159-$B159)/3600</f>
        <v>0.85159924305555557</v>
      </c>
      <c r="G159" s="75">
        <f>(('Node actual demand d=1.0'!D159*(365/2)))*9.8*($C159+$D159-$B159)/3600</f>
        <v>0.51095954583333325</v>
      </c>
      <c r="H159" s="75">
        <f>(('Node actual demand d=1.0'!E159*(365/2)))*9.8*($C159+$D159-$B159)/3600</f>
        <v>62.166744743055553</v>
      </c>
      <c r="I159" s="75">
        <f>(('Node actual demand d=1.0'!F159*(365/2)))*9.8*($C159+$D159-$B159)/3600</f>
        <v>72.215615811111107</v>
      </c>
      <c r="J159" s="75">
        <f>(('Node actual demand d=1.0'!G159*(365/2)))*9.8*($C159+$D159-$B159)/3600</f>
        <v>21.971260470833336</v>
      </c>
      <c r="K159" s="75">
        <f>(('Node actual demand d=1.0'!H159*(365/2)))*9.8*($C159+$D159-$B159)/3600</f>
        <v>0.51095954583333325</v>
      </c>
      <c r="L159" s="75">
        <f>(('Node actual demand d=1.0'!I159*(365/2)))*9.8*($C159+$D159-$B159)/3600</f>
        <v>1.0219190916666665</v>
      </c>
      <c r="M159" s="75">
        <f>(('Node actual demand d=1.0'!J159*(365/2)))*9.8*($C159+$D159-$B159)/3600</f>
        <v>3.4063969722222223</v>
      </c>
      <c r="N159" s="75">
        <f>(('Node actual demand d=1.0'!K159*(365/2)))*9.8*($C159+$D159-$B159)/3600</f>
        <v>3.5767168208333326</v>
      </c>
      <c r="O159" s="75">
        <f>(('Node actual demand d=1.0'!L159*(365/2)))*9.8*($C159+$D159-$B159)/3600</f>
        <v>0.85159924305555557</v>
      </c>
      <c r="P159" s="75">
        <f>(('Node actual demand d=1.0'!M159*(365/2)))*9.8*($C159+$D159-$B159)/3600</f>
        <v>2.7251175777777776</v>
      </c>
      <c r="Q159" s="75">
        <f>(('Node actual demand d=1.0'!N159*(365/2)))*9.8*($C159+$D159-$B159)/3600</f>
        <v>5.1095954583333336</v>
      </c>
      <c r="R159" s="75">
        <f>(('Node actual demand d=1.0'!O159*(365/2)))*9.8*($C159+$D159-$B159)/3600</f>
        <v>3.0657572749999997</v>
      </c>
      <c r="S159" s="75">
        <f>(('Node actual demand d=1.0'!P159*(365/2)))*9.8*($C159+$D159-$B159)/3600</f>
        <v>5.4502351555555553</v>
      </c>
      <c r="T159" s="75">
        <f>(('Node actual demand d=1.0'!Q159*(365/2)))*9.8*($C159+$D159-$B159)/3600</f>
        <v>1.0219190916666665</v>
      </c>
      <c r="U159" s="75">
        <f>(('Node actual demand d=1.0'!R159*(365/2)))*9.8*($C159+$D159-$B159)/3600</f>
        <v>1.3625587888888888</v>
      </c>
      <c r="V159" s="75">
        <f>(('Node actual demand d=1.0'!S159*(365/2)))*9.8*($C159+$D159-$B159)/3600</f>
        <v>1.1922389402777775</v>
      </c>
      <c r="W159" s="75">
        <f>(('Node actual demand d=1.0'!T159*(365/2)))*9.8*($C159+$D159-$B159)/3600</f>
        <v>0.68127939444444441</v>
      </c>
      <c r="X159" s="75">
        <f>(('Node actual demand d=1.0'!U159*(365/2)))*9.8*($C159+$D159-$B159)/3600</f>
        <v>0.1703198486111111</v>
      </c>
      <c r="Y159" s="75">
        <f>(('Node actual demand d=1.0'!V159*(365/2)))*9.8*($C159+$D159-$B159)/3600</f>
        <v>0.1703198486111111</v>
      </c>
      <c r="Z159" s="75">
        <f>(('Node actual demand d=1.0'!W159*(365/2)))*9.8*($C159+$D159-$B159)/3600</f>
        <v>0.68127939444444441</v>
      </c>
      <c r="AA159" s="75">
        <f>(('Node actual demand d=1.0'!X159*(365/2)))*9.8*($C159+$D159-$B159)/3600</f>
        <v>100.99967022638887</v>
      </c>
      <c r="AB159" s="75">
        <f>(('Node actual demand d=1.0'!Y159*(365/2)))*9.8*($C159+$D159-$B159)/3600</f>
        <v>49.903715643055548</v>
      </c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</row>
    <row r="160" spans="1:100">
      <c r="A160" t="s">
        <v>269</v>
      </c>
      <c r="B160" s="21">
        <f>Fornecida!$C$1</f>
        <v>3.38</v>
      </c>
      <c r="C160" s="79">
        <v>19.053599999999999</v>
      </c>
      <c r="D160">
        <v>20</v>
      </c>
      <c r="E160" s="75">
        <f>(('Node actual demand d=1.0'!B160*(365/2)))*9.8*($C160+$D160-$B160)/3600</f>
        <v>0</v>
      </c>
      <c r="F160" s="75">
        <f>(('Node actual demand d=1.0'!C160*(365/2)))*9.8*($C160+$D160-$B160)/3600</f>
        <v>0</v>
      </c>
      <c r="G160" s="75">
        <f>(('Node actual demand d=1.0'!D160*(365/2)))*9.8*($C160+$D160-$B160)/3600</f>
        <v>0</v>
      </c>
      <c r="H160" s="75">
        <f>(('Node actual demand d=1.0'!E160*(365/2)))*9.8*($C160+$D160-$B160)/3600</f>
        <v>0</v>
      </c>
      <c r="I160" s="75">
        <f>(('Node actual demand d=1.0'!F160*(365/2)))*9.8*($C160+$D160-$B160)/3600</f>
        <v>0</v>
      </c>
      <c r="J160" s="75">
        <f>(('Node actual demand d=1.0'!G160*(365/2)))*9.8*($C160+$D160-$B160)/3600</f>
        <v>0</v>
      </c>
      <c r="K160" s="75">
        <f>(('Node actual demand d=1.0'!H160*(365/2)))*9.8*($C160+$D160-$B160)/3600</f>
        <v>0</v>
      </c>
      <c r="L160" s="75">
        <f>(('Node actual demand d=1.0'!I160*(365/2)))*9.8*($C160+$D160-$B160)/3600</f>
        <v>0</v>
      </c>
      <c r="M160" s="75">
        <f>(('Node actual demand d=1.0'!J160*(365/2)))*9.8*($C160+$D160-$B160)/3600</f>
        <v>0</v>
      </c>
      <c r="N160" s="75">
        <f>(('Node actual demand d=1.0'!K160*(365/2)))*9.8*($C160+$D160-$B160)/3600</f>
        <v>0</v>
      </c>
      <c r="O160" s="75">
        <f>(('Node actual demand d=1.0'!L160*(365/2)))*9.8*($C160+$D160-$B160)/3600</f>
        <v>0</v>
      </c>
      <c r="P160" s="75">
        <f>(('Node actual demand d=1.0'!M160*(365/2)))*9.8*($C160+$D160-$B160)/3600</f>
        <v>0</v>
      </c>
      <c r="Q160" s="75">
        <f>(('Node actual demand d=1.0'!N160*(365/2)))*9.8*($C160+$D160-$B160)/3600</f>
        <v>0</v>
      </c>
      <c r="R160" s="75">
        <f>(('Node actual demand d=1.0'!O160*(365/2)))*9.8*($C160+$D160-$B160)/3600</f>
        <v>0</v>
      </c>
      <c r="S160" s="75">
        <f>(('Node actual demand d=1.0'!P160*(365/2)))*9.8*($C160+$D160-$B160)/3600</f>
        <v>0</v>
      </c>
      <c r="T160" s="75">
        <f>(('Node actual demand d=1.0'!Q160*(365/2)))*9.8*($C160+$D160-$B160)/3600</f>
        <v>0</v>
      </c>
      <c r="U160" s="75">
        <f>(('Node actual demand d=1.0'!R160*(365/2)))*9.8*($C160+$D160-$B160)/3600</f>
        <v>0</v>
      </c>
      <c r="V160" s="75">
        <f>(('Node actual demand d=1.0'!S160*(365/2)))*9.8*($C160+$D160-$B160)/3600</f>
        <v>0</v>
      </c>
      <c r="W160" s="75">
        <f>(('Node actual demand d=1.0'!T160*(365/2)))*9.8*($C160+$D160-$B160)/3600</f>
        <v>0</v>
      </c>
      <c r="X160" s="75">
        <f>(('Node actual demand d=1.0'!U160*(365/2)))*9.8*($C160+$D160-$B160)/3600</f>
        <v>0</v>
      </c>
      <c r="Y160" s="75">
        <f>(('Node actual demand d=1.0'!V160*(365/2)))*9.8*($C160+$D160-$B160)/3600</f>
        <v>0</v>
      </c>
      <c r="Z160" s="75">
        <f>(('Node actual demand d=1.0'!W160*(365/2)))*9.8*($C160+$D160-$B160)/3600</f>
        <v>0</v>
      </c>
      <c r="AA160" s="75">
        <f>(('Node actual demand d=1.0'!X160*(365/2)))*9.8*($C160+$D160-$B160)/3600</f>
        <v>0</v>
      </c>
      <c r="AB160" s="75">
        <f>(('Node actual demand d=1.0'!Y160*(365/2)))*9.8*($C160+$D160-$B160)/3600</f>
        <v>0</v>
      </c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</row>
    <row r="161" spans="1:100">
      <c r="A161" t="s">
        <v>270</v>
      </c>
      <c r="B161" s="21">
        <f>Fornecida!$C$1</f>
        <v>3.38</v>
      </c>
      <c r="C161" s="79">
        <v>20.682099999999998</v>
      </c>
      <c r="D161">
        <v>20</v>
      </c>
      <c r="E161" s="75">
        <f>(('Node actual demand d=1.0'!B161*(365/2)))*9.8*($C161+$D161-$B161)/3600</f>
        <v>0</v>
      </c>
      <c r="F161" s="75">
        <f>(('Node actual demand d=1.0'!C161*(365/2)))*9.8*($C161+$D161-$B161)/3600</f>
        <v>0</v>
      </c>
      <c r="G161" s="75">
        <f>(('Node actual demand d=1.0'!D161*(365/2)))*9.8*($C161+$D161-$B161)/3600</f>
        <v>0</v>
      </c>
      <c r="H161" s="75">
        <f>(('Node actual demand d=1.0'!E161*(365/2)))*9.8*($C161+$D161-$B161)/3600</f>
        <v>0</v>
      </c>
      <c r="I161" s="75">
        <f>(('Node actual demand d=1.0'!F161*(365/2)))*9.8*($C161+$D161-$B161)/3600</f>
        <v>0</v>
      </c>
      <c r="J161" s="75">
        <f>(('Node actual demand d=1.0'!G161*(365/2)))*9.8*($C161+$D161-$B161)/3600</f>
        <v>0</v>
      </c>
      <c r="K161" s="75">
        <f>(('Node actual demand d=1.0'!H161*(365/2)))*9.8*($C161+$D161-$B161)/3600</f>
        <v>0</v>
      </c>
      <c r="L161" s="75">
        <f>(('Node actual demand d=1.0'!I161*(365/2)))*9.8*($C161+$D161-$B161)/3600</f>
        <v>0</v>
      </c>
      <c r="M161" s="75">
        <f>(('Node actual demand d=1.0'!J161*(365/2)))*9.8*($C161+$D161-$B161)/3600</f>
        <v>0</v>
      </c>
      <c r="N161" s="75">
        <f>(('Node actual demand d=1.0'!K161*(365/2)))*9.8*($C161+$D161-$B161)/3600</f>
        <v>0</v>
      </c>
      <c r="O161" s="75">
        <f>(('Node actual demand d=1.0'!L161*(365/2)))*9.8*($C161+$D161-$B161)/3600</f>
        <v>0</v>
      </c>
      <c r="P161" s="75">
        <f>(('Node actual demand d=1.0'!M161*(365/2)))*9.8*($C161+$D161-$B161)/3600</f>
        <v>0</v>
      </c>
      <c r="Q161" s="75">
        <f>(('Node actual demand d=1.0'!N161*(365/2)))*9.8*($C161+$D161-$B161)/3600</f>
        <v>0</v>
      </c>
      <c r="R161" s="75">
        <f>(('Node actual demand d=1.0'!O161*(365/2)))*9.8*($C161+$D161-$B161)/3600</f>
        <v>0</v>
      </c>
      <c r="S161" s="75">
        <f>(('Node actual demand d=1.0'!P161*(365/2)))*9.8*($C161+$D161-$B161)/3600</f>
        <v>0</v>
      </c>
      <c r="T161" s="75">
        <f>(('Node actual demand d=1.0'!Q161*(365/2)))*9.8*($C161+$D161-$B161)/3600</f>
        <v>0</v>
      </c>
      <c r="U161" s="75">
        <f>(('Node actual demand d=1.0'!R161*(365/2)))*9.8*($C161+$D161-$B161)/3600</f>
        <v>0</v>
      </c>
      <c r="V161" s="75">
        <f>(('Node actual demand d=1.0'!S161*(365/2)))*9.8*($C161+$D161-$B161)/3600</f>
        <v>0</v>
      </c>
      <c r="W161" s="75">
        <f>(('Node actual demand d=1.0'!T161*(365/2)))*9.8*($C161+$D161-$B161)/3600</f>
        <v>0</v>
      </c>
      <c r="X161" s="75">
        <f>(('Node actual demand d=1.0'!U161*(365/2)))*9.8*($C161+$D161-$B161)/3600</f>
        <v>0</v>
      </c>
      <c r="Y161" s="75">
        <f>(('Node actual demand d=1.0'!V161*(365/2)))*9.8*($C161+$D161-$B161)/3600</f>
        <v>0</v>
      </c>
      <c r="Z161" s="75">
        <f>(('Node actual demand d=1.0'!W161*(365/2)))*9.8*($C161+$D161-$B161)/3600</f>
        <v>0</v>
      </c>
      <c r="AA161" s="75">
        <f>(('Node actual demand d=1.0'!X161*(365/2)))*9.8*($C161+$D161-$B161)/3600</f>
        <v>0</v>
      </c>
      <c r="AB161" s="75">
        <f>(('Node actual demand d=1.0'!Y161*(365/2)))*9.8*($C161+$D161-$B161)/3600</f>
        <v>0</v>
      </c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</row>
    <row r="162" spans="1:100">
      <c r="A162" t="s">
        <v>271</v>
      </c>
      <c r="B162" s="21">
        <f>Fornecida!$C$1</f>
        <v>3.38</v>
      </c>
      <c r="C162" s="79">
        <v>26.679300000000001</v>
      </c>
      <c r="D162">
        <v>20</v>
      </c>
      <c r="E162" s="75">
        <f>(('Node actual demand d=1.0'!B162*(365/2)))*9.8*($C162+$D162-$B162)/3600</f>
        <v>0</v>
      </c>
      <c r="F162" s="75">
        <f>(('Node actual demand d=1.0'!C162*(365/2)))*9.8*($C162+$D162-$B162)/3600</f>
        <v>0</v>
      </c>
      <c r="G162" s="75">
        <f>(('Node actual demand d=1.0'!D162*(365/2)))*9.8*($C162+$D162-$B162)/3600</f>
        <v>0</v>
      </c>
      <c r="H162" s="75">
        <f>(('Node actual demand d=1.0'!E162*(365/2)))*9.8*($C162+$D162-$B162)/3600</f>
        <v>0</v>
      </c>
      <c r="I162" s="75">
        <f>(('Node actual demand d=1.0'!F162*(365/2)))*9.8*($C162+$D162-$B162)/3600</f>
        <v>0</v>
      </c>
      <c r="J162" s="75">
        <f>(('Node actual demand d=1.0'!G162*(365/2)))*9.8*($C162+$D162-$B162)/3600</f>
        <v>0.21511332791666668</v>
      </c>
      <c r="K162" s="75">
        <f>(('Node actual demand d=1.0'!H162*(365/2)))*9.8*($C162+$D162-$B162)/3600</f>
        <v>0.43022665583333336</v>
      </c>
      <c r="L162" s="75">
        <f>(('Node actual demand d=1.0'!I162*(365/2)))*9.8*($C162+$D162-$B162)/3600</f>
        <v>0.43022665583333336</v>
      </c>
      <c r="M162" s="75">
        <f>(('Node actual demand d=1.0'!J162*(365/2)))*9.8*($C162+$D162-$B162)/3600</f>
        <v>0.21511332791666668</v>
      </c>
      <c r="N162" s="75">
        <f>(('Node actual demand d=1.0'!K162*(365/2)))*9.8*($C162+$D162-$B162)/3600</f>
        <v>0.21511332791666668</v>
      </c>
      <c r="O162" s="75">
        <f>(('Node actual demand d=1.0'!L162*(365/2)))*9.8*($C162+$D162-$B162)/3600</f>
        <v>0.21511332791666668</v>
      </c>
      <c r="P162" s="75">
        <f>(('Node actual demand d=1.0'!M162*(365/2)))*9.8*($C162+$D162-$B162)/3600</f>
        <v>0.21511332791666668</v>
      </c>
      <c r="Q162" s="75">
        <f>(('Node actual demand d=1.0'!N162*(365/2)))*9.8*($C162+$D162-$B162)/3600</f>
        <v>0.21511332791666668</v>
      </c>
      <c r="R162" s="75">
        <f>(('Node actual demand d=1.0'!O162*(365/2)))*9.8*($C162+$D162-$B162)/3600</f>
        <v>0.43022665583333336</v>
      </c>
      <c r="S162" s="75">
        <f>(('Node actual demand d=1.0'!P162*(365/2)))*9.8*($C162+$D162-$B162)/3600</f>
        <v>0.86045331166666672</v>
      </c>
      <c r="T162" s="75">
        <f>(('Node actual demand d=1.0'!Q162*(365/2)))*9.8*($C162+$D162-$B162)/3600</f>
        <v>0.43022665583333336</v>
      </c>
      <c r="U162" s="75">
        <f>(('Node actual demand d=1.0'!R162*(365/2)))*9.8*($C162+$D162-$B162)/3600</f>
        <v>0.21511332791666668</v>
      </c>
      <c r="V162" s="75">
        <f>(('Node actual demand d=1.0'!S162*(365/2)))*9.8*($C162+$D162-$B162)/3600</f>
        <v>0.64533998375000001</v>
      </c>
      <c r="W162" s="75">
        <f>(('Node actual demand d=1.0'!T162*(365/2)))*9.8*($C162+$D162-$B162)/3600</f>
        <v>0.64533998375000001</v>
      </c>
      <c r="X162" s="75">
        <f>(('Node actual demand d=1.0'!U162*(365/2)))*9.8*($C162+$D162-$B162)/3600</f>
        <v>0</v>
      </c>
      <c r="Y162" s="75">
        <f>(('Node actual demand d=1.0'!V162*(365/2)))*9.8*($C162+$D162-$B162)/3600</f>
        <v>0</v>
      </c>
      <c r="Z162" s="75">
        <f>(('Node actual demand d=1.0'!W162*(365/2)))*9.8*($C162+$D162-$B162)/3600</f>
        <v>0</v>
      </c>
      <c r="AA162" s="75">
        <f>(('Node actual demand d=1.0'!X162*(365/2)))*9.8*($C162+$D162-$B162)/3600</f>
        <v>0.21511332791666668</v>
      </c>
      <c r="AB162" s="75">
        <f>(('Node actual demand d=1.0'!Y162*(365/2)))*9.8*($C162+$D162-$B162)/3600</f>
        <v>0</v>
      </c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</row>
    <row r="163" spans="1:100">
      <c r="A163" t="s">
        <v>272</v>
      </c>
      <c r="B163" s="21">
        <f>Fornecida!$C$1</f>
        <v>3.38</v>
      </c>
      <c r="C163" s="79">
        <v>28.360199999999999</v>
      </c>
      <c r="D163">
        <v>20</v>
      </c>
      <c r="E163" s="75">
        <f>(('Node actual demand d=1.0'!B163*(365/2)))*9.8*($C163+$D163-$B163)/3600</f>
        <v>0</v>
      </c>
      <c r="F163" s="75">
        <f>(('Node actual demand d=1.0'!C163*(365/2)))*9.8*($C163+$D163-$B163)/3600</f>
        <v>0</v>
      </c>
      <c r="G163" s="75">
        <f>(('Node actual demand d=1.0'!D163*(365/2)))*9.8*($C163+$D163-$B163)/3600</f>
        <v>0</v>
      </c>
      <c r="H163" s="75">
        <f>(('Node actual demand d=1.0'!E163*(365/2)))*9.8*($C163+$D163-$B163)/3600</f>
        <v>0</v>
      </c>
      <c r="I163" s="75">
        <f>(('Node actual demand d=1.0'!F163*(365/2)))*9.8*($C163+$D163-$B163)/3600</f>
        <v>0</v>
      </c>
      <c r="J163" s="75">
        <f>(('Node actual demand d=1.0'!G163*(365/2)))*9.8*($C163+$D163-$B163)/3600</f>
        <v>0</v>
      </c>
      <c r="K163" s="75">
        <f>(('Node actual demand d=1.0'!H163*(365/2)))*9.8*($C163+$D163-$B163)/3600</f>
        <v>0</v>
      </c>
      <c r="L163" s="75">
        <f>(('Node actual demand d=1.0'!I163*(365/2)))*9.8*($C163+$D163-$B163)/3600</f>
        <v>0</v>
      </c>
      <c r="M163" s="75">
        <f>(('Node actual demand d=1.0'!J163*(365/2)))*9.8*($C163+$D163-$B163)/3600</f>
        <v>0</v>
      </c>
      <c r="N163" s="75">
        <f>(('Node actual demand d=1.0'!K163*(365/2)))*9.8*($C163+$D163-$B163)/3600</f>
        <v>0</v>
      </c>
      <c r="O163" s="75">
        <f>(('Node actual demand d=1.0'!L163*(365/2)))*9.8*($C163+$D163-$B163)/3600</f>
        <v>0</v>
      </c>
      <c r="P163" s="75">
        <f>(('Node actual demand d=1.0'!M163*(365/2)))*9.8*($C163+$D163-$B163)/3600</f>
        <v>0</v>
      </c>
      <c r="Q163" s="75">
        <f>(('Node actual demand d=1.0'!N163*(365/2)))*9.8*($C163+$D163-$B163)/3600</f>
        <v>0</v>
      </c>
      <c r="R163" s="75">
        <f>(('Node actual demand d=1.0'!O163*(365/2)))*9.8*($C163+$D163-$B163)/3600</f>
        <v>0</v>
      </c>
      <c r="S163" s="75">
        <f>(('Node actual demand d=1.0'!P163*(365/2)))*9.8*($C163+$D163-$B163)/3600</f>
        <v>0</v>
      </c>
      <c r="T163" s="75">
        <f>(('Node actual demand d=1.0'!Q163*(365/2)))*9.8*($C163+$D163-$B163)/3600</f>
        <v>0</v>
      </c>
      <c r="U163" s="75">
        <f>(('Node actual demand d=1.0'!R163*(365/2)))*9.8*($C163+$D163-$B163)/3600</f>
        <v>0</v>
      </c>
      <c r="V163" s="75">
        <f>(('Node actual demand d=1.0'!S163*(365/2)))*9.8*($C163+$D163-$B163)/3600</f>
        <v>0</v>
      </c>
      <c r="W163" s="75">
        <f>(('Node actual demand d=1.0'!T163*(365/2)))*9.8*($C163+$D163-$B163)/3600</f>
        <v>0</v>
      </c>
      <c r="X163" s="75">
        <f>(('Node actual demand d=1.0'!U163*(365/2)))*9.8*($C163+$D163-$B163)/3600</f>
        <v>0</v>
      </c>
      <c r="Y163" s="75">
        <f>(('Node actual demand d=1.0'!V163*(365/2)))*9.8*($C163+$D163-$B163)/3600</f>
        <v>0</v>
      </c>
      <c r="Z163" s="75">
        <f>(('Node actual demand d=1.0'!W163*(365/2)))*9.8*($C163+$D163-$B163)/3600</f>
        <v>0</v>
      </c>
      <c r="AA163" s="75">
        <f>(('Node actual demand d=1.0'!X163*(365/2)))*9.8*($C163+$D163-$B163)/3600</f>
        <v>0</v>
      </c>
      <c r="AB163" s="75">
        <f>(('Node actual demand d=1.0'!Y163*(365/2)))*9.8*($C163+$D163-$B163)/3600</f>
        <v>0</v>
      </c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</row>
    <row r="164" spans="1:100">
      <c r="A164" t="s">
        <v>273</v>
      </c>
      <c r="B164" s="21">
        <f>Fornecida!$C$1</f>
        <v>3.38</v>
      </c>
      <c r="C164" s="79">
        <v>32.472099999999998</v>
      </c>
      <c r="D164">
        <v>20</v>
      </c>
      <c r="E164" s="75">
        <f>(('Node actual demand d=1.0'!B164*(365/2)))*9.8*($C164+$D164-$B164)/3600</f>
        <v>0</v>
      </c>
      <c r="F164" s="75">
        <f>(('Node actual demand d=1.0'!C164*(365/2)))*9.8*($C164+$D164-$B164)/3600</f>
        <v>0</v>
      </c>
      <c r="G164" s="75">
        <f>(('Node actual demand d=1.0'!D164*(365/2)))*9.8*($C164+$D164-$B164)/3600</f>
        <v>0</v>
      </c>
      <c r="H164" s="75">
        <f>(('Node actual demand d=1.0'!E164*(365/2)))*9.8*($C164+$D164-$B164)/3600</f>
        <v>0</v>
      </c>
      <c r="I164" s="75">
        <f>(('Node actual demand d=1.0'!F164*(365/2)))*9.8*($C164+$D164-$B164)/3600</f>
        <v>0</v>
      </c>
      <c r="J164" s="75">
        <f>(('Node actual demand d=1.0'!G164*(365/2)))*9.8*($C164+$D164-$B164)/3600</f>
        <v>0</v>
      </c>
      <c r="K164" s="75">
        <f>(('Node actual demand d=1.0'!H164*(365/2)))*9.8*($C164+$D164-$B164)/3600</f>
        <v>0</v>
      </c>
      <c r="L164" s="75">
        <f>(('Node actual demand d=1.0'!I164*(365/2)))*9.8*($C164+$D164-$B164)/3600</f>
        <v>0</v>
      </c>
      <c r="M164" s="75">
        <f>(('Node actual demand d=1.0'!J164*(365/2)))*9.8*($C164+$D164-$B164)/3600</f>
        <v>0</v>
      </c>
      <c r="N164" s="75">
        <f>(('Node actual demand d=1.0'!K164*(365/2)))*9.8*($C164+$D164-$B164)/3600</f>
        <v>0</v>
      </c>
      <c r="O164" s="75">
        <f>(('Node actual demand d=1.0'!L164*(365/2)))*9.8*($C164+$D164-$B164)/3600</f>
        <v>0</v>
      </c>
      <c r="P164" s="75">
        <f>(('Node actual demand d=1.0'!M164*(365/2)))*9.8*($C164+$D164-$B164)/3600</f>
        <v>0</v>
      </c>
      <c r="Q164" s="75">
        <f>(('Node actual demand d=1.0'!N164*(365/2)))*9.8*($C164+$D164-$B164)/3600</f>
        <v>0</v>
      </c>
      <c r="R164" s="75">
        <f>(('Node actual demand d=1.0'!O164*(365/2)))*9.8*($C164+$D164-$B164)/3600</f>
        <v>0</v>
      </c>
      <c r="S164" s="75">
        <f>(('Node actual demand d=1.0'!P164*(365/2)))*9.8*($C164+$D164-$B164)/3600</f>
        <v>0</v>
      </c>
      <c r="T164" s="75">
        <f>(('Node actual demand d=1.0'!Q164*(365/2)))*9.8*($C164+$D164-$B164)/3600</f>
        <v>0</v>
      </c>
      <c r="U164" s="75">
        <f>(('Node actual demand d=1.0'!R164*(365/2)))*9.8*($C164+$D164-$B164)/3600</f>
        <v>0</v>
      </c>
      <c r="V164" s="75">
        <f>(('Node actual demand d=1.0'!S164*(365/2)))*9.8*($C164+$D164-$B164)/3600</f>
        <v>0</v>
      </c>
      <c r="W164" s="75">
        <f>(('Node actual demand d=1.0'!T164*(365/2)))*9.8*($C164+$D164-$B164)/3600</f>
        <v>0</v>
      </c>
      <c r="X164" s="75">
        <f>(('Node actual demand d=1.0'!U164*(365/2)))*9.8*($C164+$D164-$B164)/3600</f>
        <v>0</v>
      </c>
      <c r="Y164" s="75">
        <f>(('Node actual demand d=1.0'!V164*(365/2)))*9.8*($C164+$D164-$B164)/3600</f>
        <v>0</v>
      </c>
      <c r="Z164" s="75">
        <f>(('Node actual demand d=1.0'!W164*(365/2)))*9.8*($C164+$D164-$B164)/3600</f>
        <v>0</v>
      </c>
      <c r="AA164" s="75">
        <f>(('Node actual demand d=1.0'!X164*(365/2)))*9.8*($C164+$D164-$B164)/3600</f>
        <v>0</v>
      </c>
      <c r="AB164" s="75">
        <f>(('Node actual demand d=1.0'!Y164*(365/2)))*9.8*($C164+$D164-$B164)/3600</f>
        <v>0</v>
      </c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</row>
    <row r="165" spans="1:100">
      <c r="A165" t="s">
        <v>274</v>
      </c>
      <c r="B165" s="21">
        <f>Fornecida!$C$1</f>
        <v>3.38</v>
      </c>
      <c r="C165" s="79">
        <v>32.744999999999997</v>
      </c>
      <c r="D165">
        <v>20</v>
      </c>
      <c r="E165" s="75">
        <f>(('Node actual demand d=1.0'!B165*(365/2)))*9.8*($C165+$D165-$B165)/3600</f>
        <v>0.98099225000000001</v>
      </c>
      <c r="F165" s="75">
        <f>(('Node actual demand d=1.0'!C165*(365/2)))*9.8*($C165+$D165-$B165)/3600</f>
        <v>0.98099225000000001</v>
      </c>
      <c r="G165" s="75">
        <f>(('Node actual demand d=1.0'!D165*(365/2)))*9.8*($C165+$D165-$B165)/3600</f>
        <v>0.98099225000000001</v>
      </c>
      <c r="H165" s="75">
        <f>(('Node actual demand d=1.0'!E165*(365/2)))*9.8*($C165+$D165-$B165)/3600</f>
        <v>0.73574418749999992</v>
      </c>
      <c r="I165" s="75">
        <f>(('Node actual demand d=1.0'!F165*(365/2)))*9.8*($C165+$D165-$B165)/3600</f>
        <v>0.73574418749999992</v>
      </c>
      <c r="J165" s="75">
        <f>(('Node actual demand d=1.0'!G165*(365/2)))*9.8*($C165+$D165-$B165)/3600</f>
        <v>0.73574418749999992</v>
      </c>
      <c r="K165" s="75">
        <f>(('Node actual demand d=1.0'!H165*(365/2)))*9.8*($C165+$D165-$B165)/3600</f>
        <v>0.73574418749999992</v>
      </c>
      <c r="L165" s="75">
        <f>(('Node actual demand d=1.0'!I165*(365/2)))*9.8*($C165+$D165-$B165)/3600</f>
        <v>0.73574418749999992</v>
      </c>
      <c r="M165" s="75">
        <f>(('Node actual demand d=1.0'!J165*(365/2)))*9.8*($C165+$D165-$B165)/3600</f>
        <v>0.73574418749999992</v>
      </c>
      <c r="N165" s="75">
        <f>(('Node actual demand d=1.0'!K165*(365/2)))*9.8*($C165+$D165-$B165)/3600</f>
        <v>0.98099225000000001</v>
      </c>
      <c r="O165" s="75">
        <f>(('Node actual demand d=1.0'!L165*(365/2)))*9.8*($C165+$D165-$B165)/3600</f>
        <v>0.98099225000000001</v>
      </c>
      <c r="P165" s="75">
        <f>(('Node actual demand d=1.0'!M165*(365/2)))*9.8*($C165+$D165-$B165)/3600</f>
        <v>0.98099225000000001</v>
      </c>
      <c r="Q165" s="75">
        <f>(('Node actual demand d=1.0'!N165*(365/2)))*9.8*($C165+$D165-$B165)/3600</f>
        <v>0.73574418749999992</v>
      </c>
      <c r="R165" s="75">
        <f>(('Node actual demand d=1.0'!O165*(365/2)))*9.8*($C165+$D165-$B165)/3600</f>
        <v>0.73574418749999992</v>
      </c>
      <c r="S165" s="75">
        <f>(('Node actual demand d=1.0'!P165*(365/2)))*9.8*($C165+$D165-$B165)/3600</f>
        <v>0.73574418749999992</v>
      </c>
      <c r="T165" s="75">
        <f>(('Node actual demand d=1.0'!Q165*(365/2)))*9.8*($C165+$D165-$B165)/3600</f>
        <v>0.98099225000000001</v>
      </c>
      <c r="U165" s="75">
        <f>(('Node actual demand d=1.0'!R165*(365/2)))*9.8*($C165+$D165-$B165)/3600</f>
        <v>0.98099225000000001</v>
      </c>
      <c r="V165" s="75">
        <f>(('Node actual demand d=1.0'!S165*(365/2)))*9.8*($C165+$D165-$B165)/3600</f>
        <v>0.98099225000000001</v>
      </c>
      <c r="W165" s="75">
        <f>(('Node actual demand d=1.0'!T165*(365/2)))*9.8*($C165+$D165-$B165)/3600</f>
        <v>0.98099225000000001</v>
      </c>
      <c r="X165" s="75">
        <f>(('Node actual demand d=1.0'!U165*(365/2)))*9.8*($C165+$D165-$B165)/3600</f>
        <v>0.98099225000000001</v>
      </c>
      <c r="Y165" s="75">
        <f>(('Node actual demand d=1.0'!V165*(365/2)))*9.8*($C165+$D165-$B165)/3600</f>
        <v>0.98099225000000001</v>
      </c>
      <c r="Z165" s="75">
        <f>(('Node actual demand d=1.0'!W165*(365/2)))*9.8*($C165+$D165-$B165)/3600</f>
        <v>0.98099225000000001</v>
      </c>
      <c r="AA165" s="75">
        <f>(('Node actual demand d=1.0'!X165*(365/2)))*9.8*($C165+$D165-$B165)/3600</f>
        <v>0.73574418749999992</v>
      </c>
      <c r="AB165" s="75">
        <f>(('Node actual demand d=1.0'!Y165*(365/2)))*9.8*($C165+$D165-$B165)/3600</f>
        <v>0.73574418749999992</v>
      </c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</row>
    <row r="166" spans="1:100">
      <c r="A166" t="s">
        <v>275</v>
      </c>
      <c r="B166" s="21">
        <f>Fornecida!$C$1</f>
        <v>3.38</v>
      </c>
      <c r="C166" s="79">
        <v>34.037500000000001</v>
      </c>
      <c r="D166">
        <v>20</v>
      </c>
      <c r="E166" s="75">
        <f>(('Node actual demand d=1.0'!B166*(365/2)))*9.8*($C166+$D166-$B166)/3600</f>
        <v>1.0066770972222223</v>
      </c>
      <c r="F166" s="75">
        <f>(('Node actual demand d=1.0'!C166*(365/2)))*9.8*($C166+$D166-$B166)/3600</f>
        <v>0.25166927430555558</v>
      </c>
      <c r="G166" s="75">
        <f>(('Node actual demand d=1.0'!D166*(365/2)))*9.8*($C166+$D166-$B166)/3600</f>
        <v>0.25166927430555558</v>
      </c>
      <c r="H166" s="75">
        <f>(('Node actual demand d=1.0'!E166*(365/2)))*9.8*($C166+$D166-$B166)/3600</f>
        <v>11.073448069444446</v>
      </c>
      <c r="I166" s="75">
        <f>(('Node actual demand d=1.0'!F166*(365/2)))*9.8*($C166+$D166-$B166)/3600</f>
        <v>2.2650234687500004</v>
      </c>
      <c r="J166" s="75">
        <f>(('Node actual demand d=1.0'!G166*(365/2)))*9.8*($C166+$D166-$B166)/3600</f>
        <v>0.25166927430555558</v>
      </c>
      <c r="K166" s="75">
        <f>(('Node actual demand d=1.0'!H166*(365/2)))*9.8*($C166+$D166-$B166)/3600</f>
        <v>0.50333854861111116</v>
      </c>
      <c r="L166" s="75">
        <f>(('Node actual demand d=1.0'!I166*(365/2)))*9.8*($C166+$D166-$B166)/3600</f>
        <v>0.75500782291666657</v>
      </c>
      <c r="M166" s="75">
        <f>(('Node actual demand d=1.0'!J166*(365/2)))*9.8*($C166+$D166-$B166)/3600</f>
        <v>1.0066770972222223</v>
      </c>
      <c r="N166" s="75">
        <f>(('Node actual demand d=1.0'!K166*(365/2)))*9.8*($C166+$D166-$B166)/3600</f>
        <v>0.50333854861111116</v>
      </c>
      <c r="O166" s="75">
        <f>(('Node actual demand d=1.0'!L166*(365/2)))*9.8*($C166+$D166-$B166)/3600</f>
        <v>0.75500782291666657</v>
      </c>
      <c r="P166" s="75">
        <f>(('Node actual demand d=1.0'!M166*(365/2)))*9.8*($C166+$D166-$B166)/3600</f>
        <v>0.50333854861111116</v>
      </c>
      <c r="Q166" s="75">
        <f>(('Node actual demand d=1.0'!N166*(365/2)))*9.8*($C166+$D166-$B166)/3600</f>
        <v>0.25166927430555558</v>
      </c>
      <c r="R166" s="75">
        <f>(('Node actual demand d=1.0'!O166*(365/2)))*9.8*($C166+$D166-$B166)/3600</f>
        <v>0.50333854861111116</v>
      </c>
      <c r="S166" s="75">
        <f>(('Node actual demand d=1.0'!P166*(365/2)))*9.8*($C166+$D166-$B166)/3600</f>
        <v>0.50333854861111116</v>
      </c>
      <c r="T166" s="75">
        <f>(('Node actual demand d=1.0'!Q166*(365/2)))*9.8*($C166+$D166-$B166)/3600</f>
        <v>0.25166927430555558</v>
      </c>
      <c r="U166" s="75">
        <f>(('Node actual demand d=1.0'!R166*(365/2)))*9.8*($C166+$D166-$B166)/3600</f>
        <v>0.25166927430555558</v>
      </c>
      <c r="V166" s="75">
        <f>(('Node actual demand d=1.0'!S166*(365/2)))*9.8*($C166+$D166-$B166)/3600</f>
        <v>0.25166927430555558</v>
      </c>
      <c r="W166" s="75">
        <f>(('Node actual demand d=1.0'!T166*(365/2)))*9.8*($C166+$D166-$B166)/3600</f>
        <v>0</v>
      </c>
      <c r="X166" s="75">
        <f>(('Node actual demand d=1.0'!U166*(365/2)))*9.8*($C166+$D166-$B166)/3600</f>
        <v>0</v>
      </c>
      <c r="Y166" s="75">
        <f>(('Node actual demand d=1.0'!V166*(365/2)))*9.8*($C166+$D166-$B166)/3600</f>
        <v>0</v>
      </c>
      <c r="Z166" s="75">
        <f>(('Node actual demand d=1.0'!W166*(365/2)))*9.8*($C166+$D166-$B166)/3600</f>
        <v>0</v>
      </c>
      <c r="AA166" s="75">
        <f>(('Node actual demand d=1.0'!X166*(365/2)))*9.8*($C166+$D166-$B166)/3600</f>
        <v>0</v>
      </c>
      <c r="AB166" s="75">
        <f>(('Node actual demand d=1.0'!Y166*(365/2)))*9.8*($C166+$D166-$B166)/3600</f>
        <v>0</v>
      </c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</row>
    <row r="167" spans="1:100">
      <c r="A167" t="s">
        <v>276</v>
      </c>
      <c r="B167" s="21">
        <f>Fornecida!$C$1</f>
        <v>3.38</v>
      </c>
      <c r="C167" s="79">
        <v>33.999899999999997</v>
      </c>
      <c r="D167">
        <v>20</v>
      </c>
      <c r="E167" s="75">
        <f>(('Node actual demand d=1.0'!B167*(365/2)))*9.8*($C167+$D167-$B167)/3600</f>
        <v>0</v>
      </c>
      <c r="F167" s="75">
        <f>(('Node actual demand d=1.0'!C167*(365/2)))*9.8*($C167+$D167-$B167)/3600</f>
        <v>0</v>
      </c>
      <c r="G167" s="75">
        <f>(('Node actual demand d=1.0'!D167*(365/2)))*9.8*($C167+$D167-$B167)/3600</f>
        <v>0</v>
      </c>
      <c r="H167" s="75">
        <f>(('Node actual demand d=1.0'!E167*(365/2)))*9.8*($C167+$D167-$B167)/3600</f>
        <v>0</v>
      </c>
      <c r="I167" s="75">
        <f>(('Node actual demand d=1.0'!F167*(365/2)))*9.8*($C167+$D167-$B167)/3600</f>
        <v>0</v>
      </c>
      <c r="J167" s="75">
        <f>(('Node actual demand d=1.0'!G167*(365/2)))*9.8*($C167+$D167-$B167)/3600</f>
        <v>0</v>
      </c>
      <c r="K167" s="75">
        <f>(('Node actual demand d=1.0'!H167*(365/2)))*9.8*($C167+$D167-$B167)/3600</f>
        <v>0</v>
      </c>
      <c r="L167" s="75">
        <f>(('Node actual demand d=1.0'!I167*(365/2)))*9.8*($C167+$D167-$B167)/3600</f>
        <v>7.7959567379166668</v>
      </c>
      <c r="M167" s="75">
        <f>(('Node actual demand d=1.0'!J167*(365/2)))*9.8*($C167+$D167-$B167)/3600</f>
        <v>9.5563340658333313</v>
      </c>
      <c r="N167" s="75">
        <f>(('Node actual demand d=1.0'!K167*(365/2)))*9.8*($C167+$D167-$B167)/3600</f>
        <v>1.5088948524999999</v>
      </c>
      <c r="O167" s="75">
        <f>(('Node actual demand d=1.0'!L167*(365/2)))*9.8*($C167+$D167-$B167)/3600</f>
        <v>0.25148247541666663</v>
      </c>
      <c r="P167" s="75">
        <f>(('Node actual demand d=1.0'!M167*(365/2)))*9.8*($C167+$D167-$B167)/3600</f>
        <v>0</v>
      </c>
      <c r="Q167" s="75">
        <f>(('Node actual demand d=1.0'!N167*(365/2)))*9.8*($C167+$D167-$B167)/3600</f>
        <v>0.25148247541666663</v>
      </c>
      <c r="R167" s="75">
        <f>(('Node actual demand d=1.0'!O167*(365/2)))*9.8*($C167+$D167-$B167)/3600</f>
        <v>4.2752020820833332</v>
      </c>
      <c r="S167" s="75">
        <f>(('Node actual demand d=1.0'!P167*(365/2)))*9.8*($C167+$D167-$B167)/3600</f>
        <v>4.0237196066666661</v>
      </c>
      <c r="T167" s="75">
        <f>(('Node actual demand d=1.0'!Q167*(365/2)))*9.8*($C167+$D167-$B167)/3600</f>
        <v>0.25148247541666663</v>
      </c>
      <c r="U167" s="75">
        <f>(('Node actual demand d=1.0'!R167*(365/2)))*9.8*($C167+$D167-$B167)/3600</f>
        <v>0.50296495083333326</v>
      </c>
      <c r="V167" s="75">
        <f>(('Node actual demand d=1.0'!S167*(365/2)))*9.8*($C167+$D167-$B167)/3600</f>
        <v>0</v>
      </c>
      <c r="W167" s="75">
        <f>(('Node actual demand d=1.0'!T167*(365/2)))*9.8*($C167+$D167-$B167)/3600</f>
        <v>0</v>
      </c>
      <c r="X167" s="75">
        <f>(('Node actual demand d=1.0'!U167*(365/2)))*9.8*($C167+$D167-$B167)/3600</f>
        <v>0</v>
      </c>
      <c r="Y167" s="75">
        <f>(('Node actual demand d=1.0'!V167*(365/2)))*9.8*($C167+$D167-$B167)/3600</f>
        <v>0</v>
      </c>
      <c r="Z167" s="75">
        <f>(('Node actual demand d=1.0'!W167*(365/2)))*9.8*($C167+$D167-$B167)/3600</f>
        <v>0</v>
      </c>
      <c r="AA167" s="75">
        <f>(('Node actual demand d=1.0'!X167*(365/2)))*9.8*($C167+$D167-$B167)/3600</f>
        <v>0</v>
      </c>
      <c r="AB167" s="75">
        <f>(('Node actual demand d=1.0'!Y167*(365/2)))*9.8*($C167+$D167-$B167)/3600</f>
        <v>0</v>
      </c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</row>
    <row r="168" spans="1:100">
      <c r="A168" t="s">
        <v>277</v>
      </c>
      <c r="B168" s="21">
        <f>Fornecida!$C$1</f>
        <v>3.38</v>
      </c>
      <c r="C168" s="79">
        <v>32.863399999999999</v>
      </c>
      <c r="D168">
        <v>20</v>
      </c>
      <c r="E168" s="75">
        <f>(('Node actual demand d=1.0'!B168*(365/2)))*9.8*($C168+$D168-$B168)/3600</f>
        <v>1.7208539619444443</v>
      </c>
      <c r="F168" s="75">
        <f>(('Node actual demand d=1.0'!C168*(365/2)))*9.8*($C168+$D168-$B168)/3600</f>
        <v>1.9666902422222223</v>
      </c>
      <c r="G168" s="75">
        <f>(('Node actual demand d=1.0'!D168*(365/2)))*9.8*($C168+$D168-$B168)/3600</f>
        <v>1.7208539619444443</v>
      </c>
      <c r="H168" s="75">
        <f>(('Node actual demand d=1.0'!E168*(365/2)))*9.8*($C168+$D168-$B168)/3600</f>
        <v>1.7208539619444443</v>
      </c>
      <c r="I168" s="75">
        <f>(('Node actual demand d=1.0'!F168*(365/2)))*9.8*($C168+$D168-$B168)/3600</f>
        <v>1.7208539619444443</v>
      </c>
      <c r="J168" s="75">
        <f>(('Node actual demand d=1.0'!G168*(365/2)))*9.8*($C168+$D168-$B168)/3600</f>
        <v>1.4750176816666665</v>
      </c>
      <c r="K168" s="75">
        <f>(('Node actual demand d=1.0'!H168*(365/2)))*9.8*($C168+$D168-$B168)/3600</f>
        <v>1.7208539619444443</v>
      </c>
      <c r="L168" s="75">
        <f>(('Node actual demand d=1.0'!I168*(365/2)))*9.8*($C168+$D168-$B168)/3600</f>
        <v>1.9666902422222223</v>
      </c>
      <c r="M168" s="75">
        <f>(('Node actual demand d=1.0'!J168*(365/2)))*9.8*($C168+$D168-$B168)/3600</f>
        <v>3.9333804844444447</v>
      </c>
      <c r="N168" s="75">
        <f>(('Node actual demand d=1.0'!K168*(365/2)))*9.8*($C168+$D168-$B168)/3600</f>
        <v>5.9000707266666659</v>
      </c>
      <c r="O168" s="75">
        <f>(('Node actual demand d=1.0'!L168*(365/2)))*9.8*($C168+$D168-$B168)/3600</f>
        <v>3.6875442041666666</v>
      </c>
      <c r="P168" s="75">
        <f>(('Node actual demand d=1.0'!M168*(365/2)))*9.8*($C168+$D168-$B168)/3600</f>
        <v>2.2125265225000001</v>
      </c>
      <c r="Q168" s="75">
        <f>(('Node actual demand d=1.0'!N168*(365/2)))*9.8*($C168+$D168-$B168)/3600</f>
        <v>1.9666902422222223</v>
      </c>
      <c r="R168" s="75">
        <f>(('Node actual demand d=1.0'!O168*(365/2)))*9.8*($C168+$D168-$B168)/3600</f>
        <v>1.9666902422222223</v>
      </c>
      <c r="S168" s="75">
        <f>(('Node actual demand d=1.0'!P168*(365/2)))*9.8*($C168+$D168-$B168)/3600</f>
        <v>2.4583628027777782</v>
      </c>
      <c r="T168" s="75">
        <f>(('Node actual demand d=1.0'!Q168*(365/2)))*9.8*($C168+$D168-$B168)/3600</f>
        <v>1.9666902422222223</v>
      </c>
      <c r="U168" s="75">
        <f>(('Node actual demand d=1.0'!R168*(365/2)))*9.8*($C168+$D168-$B168)/3600</f>
        <v>1.9666902422222223</v>
      </c>
      <c r="V168" s="75">
        <f>(('Node actual demand d=1.0'!S168*(365/2)))*9.8*($C168+$D168-$B168)/3600</f>
        <v>1.7208539619444443</v>
      </c>
      <c r="W168" s="75">
        <f>(('Node actual demand d=1.0'!T168*(365/2)))*9.8*($C168+$D168-$B168)/3600</f>
        <v>1.7208539619444443</v>
      </c>
      <c r="X168" s="75">
        <f>(('Node actual demand d=1.0'!U168*(365/2)))*9.8*($C168+$D168-$B168)/3600</f>
        <v>1.7208539619444443</v>
      </c>
      <c r="Y168" s="75">
        <f>(('Node actual demand d=1.0'!V168*(365/2)))*9.8*($C168+$D168-$B168)/3600</f>
        <v>1.7208539619444443</v>
      </c>
      <c r="Z168" s="75">
        <f>(('Node actual demand d=1.0'!W168*(365/2)))*9.8*($C168+$D168-$B168)/3600</f>
        <v>1.7208539619444443</v>
      </c>
      <c r="AA168" s="75">
        <f>(('Node actual demand d=1.0'!X168*(365/2)))*9.8*($C168+$D168-$B168)/3600</f>
        <v>1.7208539619444443</v>
      </c>
      <c r="AB168" s="75">
        <f>(('Node actual demand d=1.0'!Y168*(365/2)))*9.8*($C168+$D168-$B168)/3600</f>
        <v>1.7208539619444443</v>
      </c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</row>
    <row r="169" spans="1:100">
      <c r="A169" t="s">
        <v>278</v>
      </c>
      <c r="B169" s="21">
        <f>Fornecida!$C$1</f>
        <v>3.38</v>
      </c>
      <c r="C169" s="79">
        <v>32.530999999999999</v>
      </c>
      <c r="D169">
        <v>20</v>
      </c>
      <c r="E169" s="75">
        <f>(('Node actual demand d=1.0'!B169*(365/2)))*9.8*($C169+$D169-$B169)/3600</f>
        <v>0.24418489861111112</v>
      </c>
      <c r="F169" s="75">
        <f>(('Node actual demand d=1.0'!C169*(365/2)))*9.8*($C169+$D169-$B169)/3600</f>
        <v>0.24418489861111112</v>
      </c>
      <c r="G169" s="75">
        <f>(('Node actual demand d=1.0'!D169*(365/2)))*9.8*($C169+$D169-$B169)/3600</f>
        <v>0.24418489861111112</v>
      </c>
      <c r="H169" s="75">
        <f>(('Node actual demand d=1.0'!E169*(365/2)))*9.8*($C169+$D169-$B169)/3600</f>
        <v>0.24418489861111112</v>
      </c>
      <c r="I169" s="75">
        <f>(('Node actual demand d=1.0'!F169*(365/2)))*9.8*($C169+$D169-$B169)/3600</f>
        <v>0.24418489861111112</v>
      </c>
      <c r="J169" s="75">
        <f>(('Node actual demand d=1.0'!G169*(365/2)))*9.8*($C169+$D169-$B169)/3600</f>
        <v>0.24418489861111112</v>
      </c>
      <c r="K169" s="75">
        <f>(('Node actual demand d=1.0'!H169*(365/2)))*9.8*($C169+$D169-$B169)/3600</f>
        <v>0.24418489861111112</v>
      </c>
      <c r="L169" s="75">
        <f>(('Node actual demand d=1.0'!I169*(365/2)))*9.8*($C169+$D169-$B169)/3600</f>
        <v>0.24418489861111112</v>
      </c>
      <c r="M169" s="75">
        <f>(('Node actual demand d=1.0'!J169*(365/2)))*9.8*($C169+$D169-$B169)/3600</f>
        <v>0.24418489861111112</v>
      </c>
      <c r="N169" s="75">
        <f>(('Node actual demand d=1.0'!K169*(365/2)))*9.8*($C169+$D169-$B169)/3600</f>
        <v>0.24418489861111112</v>
      </c>
      <c r="O169" s="75">
        <f>(('Node actual demand d=1.0'!L169*(365/2)))*9.8*($C169+$D169-$B169)/3600</f>
        <v>0.24418489861111112</v>
      </c>
      <c r="P169" s="75">
        <f>(('Node actual demand d=1.0'!M169*(365/2)))*9.8*($C169+$D169-$B169)/3600</f>
        <v>0.24418489861111112</v>
      </c>
      <c r="Q169" s="75">
        <f>(('Node actual demand d=1.0'!N169*(365/2)))*9.8*($C169+$D169-$B169)/3600</f>
        <v>0.24418489861111112</v>
      </c>
      <c r="R169" s="75">
        <f>(('Node actual demand d=1.0'!O169*(365/2)))*9.8*($C169+$D169-$B169)/3600</f>
        <v>0.24418489861111112</v>
      </c>
      <c r="S169" s="75">
        <f>(('Node actual demand d=1.0'!P169*(365/2)))*9.8*($C169+$D169-$B169)/3600</f>
        <v>0.24418489861111112</v>
      </c>
      <c r="T169" s="75">
        <f>(('Node actual demand d=1.0'!Q169*(365/2)))*9.8*($C169+$D169-$B169)/3600</f>
        <v>0.24418489861111112</v>
      </c>
      <c r="U169" s="75">
        <f>(('Node actual demand d=1.0'!R169*(365/2)))*9.8*($C169+$D169-$B169)/3600</f>
        <v>0.24418489861111112</v>
      </c>
      <c r="V169" s="75">
        <f>(('Node actual demand d=1.0'!S169*(365/2)))*9.8*($C169+$D169-$B169)/3600</f>
        <v>0.24418489861111112</v>
      </c>
      <c r="W169" s="75">
        <f>(('Node actual demand d=1.0'!T169*(365/2)))*9.8*($C169+$D169-$B169)/3600</f>
        <v>0.24418489861111112</v>
      </c>
      <c r="X169" s="75">
        <f>(('Node actual demand d=1.0'!U169*(365/2)))*9.8*($C169+$D169-$B169)/3600</f>
        <v>0.24418489861111112</v>
      </c>
      <c r="Y169" s="75">
        <f>(('Node actual demand d=1.0'!V169*(365/2)))*9.8*($C169+$D169-$B169)/3600</f>
        <v>0.24418489861111112</v>
      </c>
      <c r="Z169" s="75">
        <f>(('Node actual demand d=1.0'!W169*(365/2)))*9.8*($C169+$D169-$B169)/3600</f>
        <v>0.24418489861111112</v>
      </c>
      <c r="AA169" s="75">
        <f>(('Node actual demand d=1.0'!X169*(365/2)))*9.8*($C169+$D169-$B169)/3600</f>
        <v>0.24418489861111112</v>
      </c>
      <c r="AB169" s="75">
        <f>(('Node actual demand d=1.0'!Y169*(365/2)))*9.8*($C169+$D169-$B169)/3600</f>
        <v>0.24418489861111112</v>
      </c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</row>
    <row r="170" spans="1:100">
      <c r="A170" t="s">
        <v>279</v>
      </c>
      <c r="B170" s="21">
        <f>Fornecida!$C$1</f>
        <v>3.38</v>
      </c>
      <c r="C170" s="79">
        <v>32.022399999999998</v>
      </c>
      <c r="D170">
        <v>20</v>
      </c>
      <c r="E170" s="75">
        <f>(('Node actual demand d=1.0'!B170*(365/2)))*9.8*($C170+$D170-$B170)/3600</f>
        <v>0</v>
      </c>
      <c r="F170" s="75">
        <f>(('Node actual demand d=1.0'!C170*(365/2)))*9.8*($C170+$D170-$B170)/3600</f>
        <v>0</v>
      </c>
      <c r="G170" s="75">
        <f>(('Node actual demand d=1.0'!D170*(365/2)))*9.8*($C170+$D170-$B170)/3600</f>
        <v>0</v>
      </c>
      <c r="H170" s="75">
        <f>(('Node actual demand d=1.0'!E170*(365/2)))*9.8*($C170+$D170-$B170)/3600</f>
        <v>0</v>
      </c>
      <c r="I170" s="75">
        <f>(('Node actual demand d=1.0'!F170*(365/2)))*9.8*($C170+$D170-$B170)/3600</f>
        <v>0</v>
      </c>
      <c r="J170" s="75">
        <f>(('Node actual demand d=1.0'!G170*(365/2)))*9.8*($C170+$D170-$B170)/3600</f>
        <v>0</v>
      </c>
      <c r="K170" s="75">
        <f>(('Node actual demand d=1.0'!H170*(365/2)))*9.8*($C170+$D170-$B170)/3600</f>
        <v>0</v>
      </c>
      <c r="L170" s="75">
        <f>(('Node actual demand d=1.0'!I170*(365/2)))*9.8*($C170+$D170-$B170)/3600</f>
        <v>2.6582396011111111</v>
      </c>
      <c r="M170" s="75">
        <f>(('Node actual demand d=1.0'!J170*(365/2)))*9.8*($C170+$D170-$B170)/3600</f>
        <v>0.48331629111111113</v>
      </c>
      <c r="N170" s="75">
        <f>(('Node actual demand d=1.0'!K170*(365/2)))*9.8*($C170+$D170-$B170)/3600</f>
        <v>0.72497443666666661</v>
      </c>
      <c r="O170" s="75">
        <f>(('Node actual demand d=1.0'!L170*(365/2)))*9.8*($C170+$D170-$B170)/3600</f>
        <v>1.2082907277777779</v>
      </c>
      <c r="P170" s="75">
        <f>(('Node actual demand d=1.0'!M170*(365/2)))*9.8*($C170+$D170-$B170)/3600</f>
        <v>0</v>
      </c>
      <c r="Q170" s="75">
        <f>(('Node actual demand d=1.0'!N170*(365/2)))*9.8*($C170+$D170-$B170)/3600</f>
        <v>0</v>
      </c>
      <c r="R170" s="75">
        <f>(('Node actual demand d=1.0'!O170*(365/2)))*9.8*($C170+$D170-$B170)/3600</f>
        <v>0.72497443666666661</v>
      </c>
      <c r="S170" s="75">
        <f>(('Node actual demand d=1.0'!P170*(365/2)))*9.8*($C170+$D170-$B170)/3600</f>
        <v>2.8998977466666664</v>
      </c>
      <c r="T170" s="75">
        <f>(('Node actual demand d=1.0'!Q170*(365/2)))*9.8*($C170+$D170-$B170)/3600</f>
        <v>0.24165814555555556</v>
      </c>
      <c r="U170" s="75">
        <f>(('Node actual demand d=1.0'!R170*(365/2)))*9.8*($C170+$D170-$B170)/3600</f>
        <v>0</v>
      </c>
      <c r="V170" s="75">
        <f>(('Node actual demand d=1.0'!S170*(365/2)))*9.8*($C170+$D170-$B170)/3600</f>
        <v>0.24165814555555556</v>
      </c>
      <c r="W170" s="75">
        <f>(('Node actual demand d=1.0'!T170*(365/2)))*9.8*($C170+$D170-$B170)/3600</f>
        <v>0.24165814555555556</v>
      </c>
      <c r="X170" s="75">
        <f>(('Node actual demand d=1.0'!U170*(365/2)))*9.8*($C170+$D170-$B170)/3600</f>
        <v>0.24165814555555556</v>
      </c>
      <c r="Y170" s="75">
        <f>(('Node actual demand d=1.0'!V170*(365/2)))*9.8*($C170+$D170-$B170)/3600</f>
        <v>0.24165814555555556</v>
      </c>
      <c r="Z170" s="75">
        <f>(('Node actual demand d=1.0'!W170*(365/2)))*9.8*($C170+$D170-$B170)/3600</f>
        <v>0</v>
      </c>
      <c r="AA170" s="75">
        <f>(('Node actual demand d=1.0'!X170*(365/2)))*9.8*($C170+$D170-$B170)/3600</f>
        <v>0</v>
      </c>
      <c r="AB170" s="75">
        <f>(('Node actual demand d=1.0'!Y170*(365/2)))*9.8*($C170+$D170-$B170)/3600</f>
        <v>0</v>
      </c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</row>
    <row r="171" spans="1:100">
      <c r="A171" t="s">
        <v>280</v>
      </c>
      <c r="B171" s="21">
        <f>Fornecida!$C$1</f>
        <v>3.38</v>
      </c>
      <c r="C171" s="79">
        <v>31.566099999999999</v>
      </c>
      <c r="D171">
        <v>20</v>
      </c>
      <c r="E171" s="75">
        <f>(('Node actual demand d=1.0'!B171*(365/2)))*9.8*($C171+$D171-$B171)/3600</f>
        <v>1.675738552638889</v>
      </c>
      <c r="F171" s="75">
        <f>(('Node actual demand d=1.0'!C171*(365/2)))*9.8*($C171+$D171-$B171)/3600</f>
        <v>1.675738552638889</v>
      </c>
      <c r="G171" s="75">
        <f>(('Node actual demand d=1.0'!D171*(365/2)))*9.8*($C171+$D171-$B171)/3600</f>
        <v>2.15452099625</v>
      </c>
      <c r="H171" s="75">
        <f>(('Node actual demand d=1.0'!E171*(365/2)))*9.8*($C171+$D171-$B171)/3600</f>
        <v>2.6333034398611113</v>
      </c>
      <c r="I171" s="75">
        <f>(('Node actual demand d=1.0'!F171*(365/2)))*9.8*($C171+$D171-$B171)/3600</f>
        <v>4.7878244361111113</v>
      </c>
      <c r="J171" s="75">
        <f>(('Node actual demand d=1.0'!G171*(365/2)))*9.8*($C171+$D171-$B171)/3600</f>
        <v>3.3514771052777781</v>
      </c>
      <c r="K171" s="75">
        <f>(('Node actual demand d=1.0'!H171*(365/2)))*9.8*($C171+$D171-$B171)/3600</f>
        <v>8.3786927631944437</v>
      </c>
      <c r="L171" s="75">
        <f>(('Node actual demand d=1.0'!I171*(365/2)))*9.8*($C171+$D171-$B171)/3600</f>
        <v>7.4211278759722221</v>
      </c>
      <c r="M171" s="75">
        <f>(('Node actual demand d=1.0'!J171*(365/2)))*9.8*($C171+$D171-$B171)/3600</f>
        <v>6.94234543236111</v>
      </c>
      <c r="N171" s="75">
        <f>(('Node actual demand d=1.0'!K171*(365/2)))*9.8*($C171+$D171-$B171)/3600</f>
        <v>4.7878244361111113</v>
      </c>
      <c r="O171" s="75">
        <f>(('Node actual demand d=1.0'!L171*(365/2)))*9.8*($C171+$D171-$B171)/3600</f>
        <v>3.5908683270833333</v>
      </c>
      <c r="P171" s="75">
        <f>(('Node actual demand d=1.0'!M171*(365/2)))*9.8*($C171+$D171-$B171)/3600</f>
        <v>4.7878244361111113</v>
      </c>
      <c r="Q171" s="75">
        <f>(('Node actual demand d=1.0'!N171*(365/2)))*9.8*($C171+$D171-$B171)/3600</f>
        <v>3.8302595488888889</v>
      </c>
      <c r="R171" s="75">
        <f>(('Node actual demand d=1.0'!O171*(365/2)))*9.8*($C171+$D171-$B171)/3600</f>
        <v>4.5484332143055557</v>
      </c>
      <c r="S171" s="75">
        <f>(('Node actual demand d=1.0'!P171*(365/2)))*9.8*($C171+$D171-$B171)/3600</f>
        <v>1.675738552638889</v>
      </c>
      <c r="T171" s="75">
        <f>(('Node actual demand d=1.0'!Q171*(365/2)))*9.8*($C171+$D171-$B171)/3600</f>
        <v>1.9151297744444444</v>
      </c>
      <c r="U171" s="75">
        <f>(('Node actual demand d=1.0'!R171*(365/2)))*9.8*($C171+$D171-$B171)/3600</f>
        <v>4.0696507706944445</v>
      </c>
      <c r="V171" s="75">
        <f>(('Node actual demand d=1.0'!S171*(365/2)))*9.8*($C171+$D171-$B171)/3600</f>
        <v>5.027215657916666</v>
      </c>
      <c r="W171" s="75">
        <f>(('Node actual demand d=1.0'!T171*(365/2)))*9.8*($C171+$D171-$B171)/3600</f>
        <v>2.15452099625</v>
      </c>
      <c r="X171" s="75">
        <f>(('Node actual demand d=1.0'!U171*(365/2)))*9.8*($C171+$D171-$B171)/3600</f>
        <v>1.9151297744444444</v>
      </c>
      <c r="Y171" s="75">
        <f>(('Node actual demand d=1.0'!V171*(365/2)))*9.8*($C171+$D171-$B171)/3600</f>
        <v>1.675738552638889</v>
      </c>
      <c r="Z171" s="75">
        <f>(('Node actual demand d=1.0'!W171*(365/2)))*9.8*($C171+$D171-$B171)/3600</f>
        <v>1.4363473308333332</v>
      </c>
      <c r="AA171" s="75">
        <f>(('Node actual demand d=1.0'!X171*(365/2)))*9.8*($C171+$D171-$B171)/3600</f>
        <v>1.4363473308333332</v>
      </c>
      <c r="AB171" s="75">
        <f>(('Node actual demand d=1.0'!Y171*(365/2)))*9.8*($C171+$D171-$B171)/3600</f>
        <v>1.675738552638889</v>
      </c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</row>
    <row r="172" spans="1:100">
      <c r="A172" t="s">
        <v>281</v>
      </c>
      <c r="B172" s="21">
        <f>Fornecida!$C$1</f>
        <v>3.38</v>
      </c>
      <c r="C172" s="79">
        <v>31.102</v>
      </c>
      <c r="D172">
        <v>20</v>
      </c>
      <c r="E172" s="75">
        <f>(('Node actual demand d=1.0'!B172*(365/2)))*9.8*($C172+$D172-$B172)/3600</f>
        <v>0</v>
      </c>
      <c r="F172" s="75">
        <f>(('Node actual demand d=1.0'!C172*(365/2)))*9.8*($C172+$D172-$B172)/3600</f>
        <v>0</v>
      </c>
      <c r="G172" s="75">
        <f>(('Node actual demand d=1.0'!D172*(365/2)))*9.8*($C172+$D172-$B172)/3600</f>
        <v>0</v>
      </c>
      <c r="H172" s="75">
        <f>(('Node actual demand d=1.0'!E172*(365/2)))*9.8*($C172+$D172-$B172)/3600</f>
        <v>0</v>
      </c>
      <c r="I172" s="75">
        <f>(('Node actual demand d=1.0'!F172*(365/2)))*9.8*($C172+$D172-$B172)/3600</f>
        <v>0</v>
      </c>
      <c r="J172" s="75">
        <f>(('Node actual demand d=1.0'!G172*(365/2)))*9.8*($C172+$D172-$B172)/3600</f>
        <v>0</v>
      </c>
      <c r="K172" s="75">
        <f>(('Node actual demand d=1.0'!H172*(365/2)))*9.8*($C172+$D172-$B172)/3600</f>
        <v>0.4741710944444445</v>
      </c>
      <c r="L172" s="75">
        <f>(('Node actual demand d=1.0'!I172*(365/2)))*9.8*($C172+$D172-$B172)/3600</f>
        <v>4.5046253972222221</v>
      </c>
      <c r="M172" s="75">
        <f>(('Node actual demand d=1.0'!J172*(365/2)))*9.8*($C172+$D172-$B172)/3600</f>
        <v>4.5046253972222221</v>
      </c>
      <c r="N172" s="75">
        <f>(('Node actual demand d=1.0'!K172*(365/2)))*9.8*($C172+$D172-$B172)/3600</f>
        <v>0.94834218888888899</v>
      </c>
      <c r="O172" s="75">
        <f>(('Node actual demand d=1.0'!L172*(365/2)))*9.8*($C172+$D172-$B172)/3600</f>
        <v>0.94834218888888899</v>
      </c>
      <c r="P172" s="75">
        <f>(('Node actual demand d=1.0'!M172*(365/2)))*9.8*($C172+$D172-$B172)/3600</f>
        <v>0.7112566416666668</v>
      </c>
      <c r="Q172" s="75">
        <f>(('Node actual demand d=1.0'!N172*(365/2)))*9.8*($C172+$D172-$B172)/3600</f>
        <v>0</v>
      </c>
      <c r="R172" s="75">
        <f>(('Node actual demand d=1.0'!O172*(365/2)))*9.8*($C172+$D172-$B172)/3600</f>
        <v>0.23708554722222225</v>
      </c>
      <c r="S172" s="75">
        <f>(('Node actual demand d=1.0'!P172*(365/2)))*9.8*($C172+$D172-$B172)/3600</f>
        <v>2.6079410194444446</v>
      </c>
      <c r="T172" s="75">
        <f>(('Node actual demand d=1.0'!Q172*(365/2)))*9.8*($C172+$D172-$B172)/3600</f>
        <v>3.5562832083333338</v>
      </c>
      <c r="U172" s="75">
        <f>(('Node actual demand d=1.0'!R172*(365/2)))*9.8*($C172+$D172-$B172)/3600</f>
        <v>2.3708554722222228</v>
      </c>
      <c r="V172" s="75">
        <f>(('Node actual demand d=1.0'!S172*(365/2)))*9.8*($C172+$D172-$B172)/3600</f>
        <v>0.4741710944444445</v>
      </c>
      <c r="W172" s="75">
        <f>(('Node actual demand d=1.0'!T172*(365/2)))*9.8*($C172+$D172-$B172)/3600</f>
        <v>0.23708554722222225</v>
      </c>
      <c r="X172" s="75">
        <f>(('Node actual demand d=1.0'!U172*(365/2)))*9.8*($C172+$D172-$B172)/3600</f>
        <v>0.23708554722222225</v>
      </c>
      <c r="Y172" s="75">
        <f>(('Node actual demand d=1.0'!V172*(365/2)))*9.8*($C172+$D172-$B172)/3600</f>
        <v>0.23708554722222225</v>
      </c>
      <c r="Z172" s="75">
        <f>(('Node actual demand d=1.0'!W172*(365/2)))*9.8*($C172+$D172-$B172)/3600</f>
        <v>0.4741710944444445</v>
      </c>
      <c r="AA172" s="75">
        <f>(('Node actual demand d=1.0'!X172*(365/2)))*9.8*($C172+$D172-$B172)/3600</f>
        <v>0.23708554722222225</v>
      </c>
      <c r="AB172" s="75">
        <f>(('Node actual demand d=1.0'!Y172*(365/2)))*9.8*($C172+$D172-$B172)/3600</f>
        <v>0</v>
      </c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</row>
    <row r="173" spans="1:100">
      <c r="A173" t="s">
        <v>282</v>
      </c>
      <c r="B173" s="21">
        <f>Fornecida!$C$1</f>
        <v>3.38</v>
      </c>
      <c r="C173" s="79">
        <v>30.147600000000001</v>
      </c>
      <c r="D173">
        <v>20</v>
      </c>
      <c r="E173" s="75">
        <f>(('Node actual demand d=1.0'!B173*(365/2)))*9.8*($C173+$D173-$B173)/3600</f>
        <v>0</v>
      </c>
      <c r="F173" s="75">
        <f>(('Node actual demand d=1.0'!C173*(365/2)))*9.8*($C173+$D173-$B173)/3600</f>
        <v>0</v>
      </c>
      <c r="G173" s="75">
        <f>(('Node actual demand d=1.0'!D173*(365/2)))*9.8*($C173+$D173-$B173)/3600</f>
        <v>0</v>
      </c>
      <c r="H173" s="75">
        <f>(('Node actual demand d=1.0'!E173*(365/2)))*9.8*($C173+$D173-$B173)/3600</f>
        <v>0</v>
      </c>
      <c r="I173" s="75">
        <f>(('Node actual demand d=1.0'!F173*(365/2)))*9.8*($C173+$D173-$B173)/3600</f>
        <v>0</v>
      </c>
      <c r="J173" s="75">
        <f>(('Node actual demand d=1.0'!G173*(365/2)))*9.8*($C173+$D173-$B173)/3600</f>
        <v>0</v>
      </c>
      <c r="K173" s="75">
        <f>(('Node actual demand d=1.0'!H173*(365/2)))*9.8*($C173+$D173-$B173)/3600</f>
        <v>0.232344035</v>
      </c>
      <c r="L173" s="75">
        <f>(('Node actual demand d=1.0'!I173*(365/2)))*9.8*($C173+$D173-$B173)/3600</f>
        <v>0.232344035</v>
      </c>
      <c r="M173" s="75">
        <f>(('Node actual demand d=1.0'!J173*(365/2)))*9.8*($C173+$D173-$B173)/3600</f>
        <v>0.232344035</v>
      </c>
      <c r="N173" s="75">
        <f>(('Node actual demand d=1.0'!K173*(365/2)))*9.8*($C173+$D173-$B173)/3600</f>
        <v>1.85875228</v>
      </c>
      <c r="O173" s="75">
        <f>(('Node actual demand d=1.0'!L173*(365/2)))*9.8*($C173+$D173-$B173)/3600</f>
        <v>0.6970321049999999</v>
      </c>
      <c r="P173" s="75">
        <f>(('Node actual demand d=1.0'!M173*(365/2)))*9.8*($C173+$D173-$B173)/3600</f>
        <v>0.46468807000000001</v>
      </c>
      <c r="Q173" s="75">
        <f>(('Node actual demand d=1.0'!N173*(365/2)))*9.8*($C173+$D173-$B173)/3600</f>
        <v>2.7881284199999996</v>
      </c>
      <c r="R173" s="75">
        <f>(('Node actual demand d=1.0'!O173*(365/2)))*9.8*($C173+$D173-$B173)/3600</f>
        <v>1.85875228</v>
      </c>
      <c r="S173" s="75">
        <f>(('Node actual demand d=1.0'!P173*(365/2)))*9.8*($C173+$D173-$B173)/3600</f>
        <v>0</v>
      </c>
      <c r="T173" s="75">
        <f>(('Node actual demand d=1.0'!Q173*(365/2)))*9.8*($C173+$D173-$B173)/3600</f>
        <v>0</v>
      </c>
      <c r="U173" s="75">
        <f>(('Node actual demand d=1.0'!R173*(365/2)))*9.8*($C173+$D173-$B173)/3600</f>
        <v>0</v>
      </c>
      <c r="V173" s="75">
        <f>(('Node actual demand d=1.0'!S173*(365/2)))*9.8*($C173+$D173-$B173)/3600</f>
        <v>0.232344035</v>
      </c>
      <c r="W173" s="75">
        <f>(('Node actual demand d=1.0'!T173*(365/2)))*9.8*($C173+$D173-$B173)/3600</f>
        <v>0</v>
      </c>
      <c r="X173" s="75">
        <f>(('Node actual demand d=1.0'!U173*(365/2)))*9.8*($C173+$D173-$B173)/3600</f>
        <v>0</v>
      </c>
      <c r="Y173" s="75">
        <f>(('Node actual demand d=1.0'!V173*(365/2)))*9.8*($C173+$D173-$B173)/3600</f>
        <v>0</v>
      </c>
      <c r="Z173" s="75">
        <f>(('Node actual demand d=1.0'!W173*(365/2)))*9.8*($C173+$D173-$B173)/3600</f>
        <v>0</v>
      </c>
      <c r="AA173" s="75">
        <f>(('Node actual demand d=1.0'!X173*(365/2)))*9.8*($C173+$D173-$B173)/3600</f>
        <v>0.232344035</v>
      </c>
      <c r="AB173" s="75">
        <f>(('Node actual demand d=1.0'!Y173*(365/2)))*9.8*($C173+$D173-$B173)/3600</f>
        <v>0.232344035</v>
      </c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</row>
    <row r="174" spans="1:100">
      <c r="A174" t="s">
        <v>283</v>
      </c>
      <c r="B174" s="21">
        <f>Fornecida!$C$1</f>
        <v>3.38</v>
      </c>
      <c r="C174" s="79">
        <v>28.999300000000002</v>
      </c>
      <c r="D174">
        <v>20</v>
      </c>
      <c r="E174" s="75">
        <f>(('Node actual demand d=1.0'!B174*(365/2)))*9.8*($C174+$D174-$B174)/3600</f>
        <v>0</v>
      </c>
      <c r="F174" s="75">
        <f>(('Node actual demand d=1.0'!C174*(365/2)))*9.8*($C174+$D174-$B174)/3600</f>
        <v>0</v>
      </c>
      <c r="G174" s="75">
        <f>(('Node actual demand d=1.0'!D174*(365/2)))*9.8*($C174+$D174-$B174)/3600</f>
        <v>0</v>
      </c>
      <c r="H174" s="75">
        <f>(('Node actual demand d=1.0'!E174*(365/2)))*9.8*($C174+$D174-$B174)/3600</f>
        <v>0</v>
      </c>
      <c r="I174" s="75">
        <f>(('Node actual demand d=1.0'!F174*(365/2)))*9.8*($C174+$D174-$B174)/3600</f>
        <v>0</v>
      </c>
      <c r="J174" s="75">
        <f>(('Node actual demand d=1.0'!G174*(365/2)))*9.8*($C174+$D174-$B174)/3600</f>
        <v>0</v>
      </c>
      <c r="K174" s="75">
        <f>(('Node actual demand d=1.0'!H174*(365/2)))*9.8*($C174+$D174-$B174)/3600</f>
        <v>0</v>
      </c>
      <c r="L174" s="75">
        <f>(('Node actual demand d=1.0'!I174*(365/2)))*9.8*($C174+$D174-$B174)/3600</f>
        <v>0</v>
      </c>
      <c r="M174" s="75">
        <f>(('Node actual demand d=1.0'!J174*(365/2)))*9.8*($C174+$D174-$B174)/3600</f>
        <v>0</v>
      </c>
      <c r="N174" s="75">
        <f>(('Node actual demand d=1.0'!K174*(365/2)))*9.8*($C174+$D174-$B174)/3600</f>
        <v>0</v>
      </c>
      <c r="O174" s="75">
        <f>(('Node actual demand d=1.0'!L174*(365/2)))*9.8*($C174+$D174-$B174)/3600</f>
        <v>0</v>
      </c>
      <c r="P174" s="75">
        <f>(('Node actual demand d=1.0'!M174*(365/2)))*9.8*($C174+$D174-$B174)/3600</f>
        <v>0</v>
      </c>
      <c r="Q174" s="75">
        <f>(('Node actual demand d=1.0'!N174*(365/2)))*9.8*($C174+$D174-$B174)/3600</f>
        <v>0</v>
      </c>
      <c r="R174" s="75">
        <f>(('Node actual demand d=1.0'!O174*(365/2)))*9.8*($C174+$D174-$B174)/3600</f>
        <v>0</v>
      </c>
      <c r="S174" s="75">
        <f>(('Node actual demand d=1.0'!P174*(365/2)))*9.8*($C174+$D174-$B174)/3600</f>
        <v>0</v>
      </c>
      <c r="T174" s="75">
        <f>(('Node actual demand d=1.0'!Q174*(365/2)))*9.8*($C174+$D174-$B174)/3600</f>
        <v>0</v>
      </c>
      <c r="U174" s="75">
        <f>(('Node actual demand d=1.0'!R174*(365/2)))*9.8*($C174+$D174-$B174)/3600</f>
        <v>0</v>
      </c>
      <c r="V174" s="75">
        <f>(('Node actual demand d=1.0'!S174*(365/2)))*9.8*($C174+$D174-$B174)/3600</f>
        <v>0</v>
      </c>
      <c r="W174" s="75">
        <f>(('Node actual demand d=1.0'!T174*(365/2)))*9.8*($C174+$D174-$B174)/3600</f>
        <v>0</v>
      </c>
      <c r="X174" s="75">
        <f>(('Node actual demand d=1.0'!U174*(365/2)))*9.8*($C174+$D174-$B174)/3600</f>
        <v>0</v>
      </c>
      <c r="Y174" s="75">
        <f>(('Node actual demand d=1.0'!V174*(365/2)))*9.8*($C174+$D174-$B174)/3600</f>
        <v>0</v>
      </c>
      <c r="Z174" s="75">
        <f>(('Node actual demand d=1.0'!W174*(365/2)))*9.8*($C174+$D174-$B174)/3600</f>
        <v>0</v>
      </c>
      <c r="AA174" s="75">
        <f>(('Node actual demand d=1.0'!X174*(365/2)))*9.8*($C174+$D174-$B174)/3600</f>
        <v>0</v>
      </c>
      <c r="AB174" s="75">
        <f>(('Node actual demand d=1.0'!Y174*(365/2)))*9.8*($C174+$D174-$B174)/3600</f>
        <v>0</v>
      </c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</row>
    <row r="175" spans="1:100">
      <c r="A175" t="s">
        <v>284</v>
      </c>
      <c r="B175" s="21">
        <f>Fornecida!$C$1</f>
        <v>3.38</v>
      </c>
      <c r="C175" s="79">
        <v>28.822900000000001</v>
      </c>
      <c r="D175">
        <v>20</v>
      </c>
      <c r="E175" s="75">
        <f>(('Node actual demand d=1.0'!B175*(365/2)))*9.8*($C175+$D175-$B175)/3600</f>
        <v>0</v>
      </c>
      <c r="F175" s="75">
        <f>(('Node actual demand d=1.0'!C175*(365/2)))*9.8*($C175+$D175-$B175)/3600</f>
        <v>0</v>
      </c>
      <c r="G175" s="75">
        <f>(('Node actual demand d=1.0'!D175*(365/2)))*9.8*($C175+$D175-$B175)/3600</f>
        <v>0</v>
      </c>
      <c r="H175" s="75">
        <f>(('Node actual demand d=1.0'!E175*(365/2)))*9.8*($C175+$D175-$B175)/3600</f>
        <v>0</v>
      </c>
      <c r="I175" s="75">
        <f>(('Node actual demand d=1.0'!F175*(365/2)))*9.8*($C175+$D175-$B175)/3600</f>
        <v>0</v>
      </c>
      <c r="J175" s="75">
        <f>(('Node actual demand d=1.0'!G175*(365/2)))*9.8*($C175+$D175-$B175)/3600</f>
        <v>0</v>
      </c>
      <c r="K175" s="75">
        <f>(('Node actual demand d=1.0'!H175*(365/2)))*9.8*($C175+$D175-$B175)/3600</f>
        <v>0</v>
      </c>
      <c r="L175" s="75">
        <f>(('Node actual demand d=1.0'!I175*(365/2)))*9.8*($C175+$D175-$B175)/3600</f>
        <v>0</v>
      </c>
      <c r="M175" s="75">
        <f>(('Node actual demand d=1.0'!J175*(365/2)))*9.8*($C175+$D175-$B175)/3600</f>
        <v>0</v>
      </c>
      <c r="N175" s="75">
        <f>(('Node actual demand d=1.0'!K175*(365/2)))*9.8*($C175+$D175-$B175)/3600</f>
        <v>0</v>
      </c>
      <c r="O175" s="75">
        <f>(('Node actual demand d=1.0'!L175*(365/2)))*9.8*($C175+$D175-$B175)/3600</f>
        <v>0</v>
      </c>
      <c r="P175" s="75">
        <f>(('Node actual demand d=1.0'!M175*(365/2)))*9.8*($C175+$D175-$B175)/3600</f>
        <v>0</v>
      </c>
      <c r="Q175" s="75">
        <f>(('Node actual demand d=1.0'!N175*(365/2)))*9.8*($C175+$D175-$B175)/3600</f>
        <v>0</v>
      </c>
      <c r="R175" s="75">
        <f>(('Node actual demand d=1.0'!O175*(365/2)))*9.8*($C175+$D175-$B175)/3600</f>
        <v>0</v>
      </c>
      <c r="S175" s="75">
        <f>(('Node actual demand d=1.0'!P175*(365/2)))*9.8*($C175+$D175-$B175)/3600</f>
        <v>0</v>
      </c>
      <c r="T175" s="75">
        <f>(('Node actual demand d=1.0'!Q175*(365/2)))*9.8*($C175+$D175-$B175)/3600</f>
        <v>0</v>
      </c>
      <c r="U175" s="75">
        <f>(('Node actual demand d=1.0'!R175*(365/2)))*9.8*($C175+$D175-$B175)/3600</f>
        <v>0</v>
      </c>
      <c r="V175" s="75">
        <f>(('Node actual demand d=1.0'!S175*(365/2)))*9.8*($C175+$D175-$B175)/3600</f>
        <v>0</v>
      </c>
      <c r="W175" s="75">
        <f>(('Node actual demand d=1.0'!T175*(365/2)))*9.8*($C175+$D175-$B175)/3600</f>
        <v>0</v>
      </c>
      <c r="X175" s="75">
        <f>(('Node actual demand d=1.0'!U175*(365/2)))*9.8*($C175+$D175-$B175)/3600</f>
        <v>0</v>
      </c>
      <c r="Y175" s="75">
        <f>(('Node actual demand d=1.0'!V175*(365/2)))*9.8*($C175+$D175-$B175)/3600</f>
        <v>0</v>
      </c>
      <c r="Z175" s="75">
        <f>(('Node actual demand d=1.0'!W175*(365/2)))*9.8*($C175+$D175-$B175)/3600</f>
        <v>0</v>
      </c>
      <c r="AA175" s="75">
        <f>(('Node actual demand d=1.0'!X175*(365/2)))*9.8*($C175+$D175-$B175)/3600</f>
        <v>0</v>
      </c>
      <c r="AB175" s="75">
        <f>(('Node actual demand d=1.0'!Y175*(365/2)))*9.8*($C175+$D175-$B175)/3600</f>
        <v>0</v>
      </c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</row>
    <row r="176" spans="1:100">
      <c r="A176" t="s">
        <v>285</v>
      </c>
      <c r="B176" s="21">
        <f>Fornecida!$C$1</f>
        <v>3.38</v>
      </c>
      <c r="C176" s="79">
        <v>28.622499999999999</v>
      </c>
      <c r="D176">
        <v>20</v>
      </c>
      <c r="E176" s="75">
        <f>(('Node actual demand d=1.0'!B176*(365/2)))*9.8*($C176+$D176-$B176)/3600</f>
        <v>0</v>
      </c>
      <c r="F176" s="75">
        <f>(('Node actual demand d=1.0'!C176*(365/2)))*9.8*($C176+$D176-$B176)/3600</f>
        <v>0</v>
      </c>
      <c r="G176" s="75">
        <f>(('Node actual demand d=1.0'!D176*(365/2)))*9.8*($C176+$D176-$B176)/3600</f>
        <v>0</v>
      </c>
      <c r="H176" s="75">
        <f>(('Node actual demand d=1.0'!E176*(365/2)))*9.8*($C176+$D176-$B176)/3600</f>
        <v>0</v>
      </c>
      <c r="I176" s="75">
        <f>(('Node actual demand d=1.0'!F176*(365/2)))*9.8*($C176+$D176-$B176)/3600</f>
        <v>0</v>
      </c>
      <c r="J176" s="75">
        <f>(('Node actual demand d=1.0'!G176*(365/2)))*9.8*($C176+$D176-$B176)/3600</f>
        <v>0</v>
      </c>
      <c r="K176" s="75">
        <f>(('Node actual demand d=1.0'!H176*(365/2)))*9.8*($C176+$D176-$B176)/3600</f>
        <v>0</v>
      </c>
      <c r="L176" s="75">
        <f>(('Node actual demand d=1.0'!I176*(365/2)))*9.8*($C176+$D176-$B176)/3600</f>
        <v>0</v>
      </c>
      <c r="M176" s="75">
        <f>(('Node actual demand d=1.0'!J176*(365/2)))*9.8*($C176+$D176-$B176)/3600</f>
        <v>0</v>
      </c>
      <c r="N176" s="75">
        <f>(('Node actual demand d=1.0'!K176*(365/2)))*9.8*($C176+$D176-$B176)/3600</f>
        <v>0</v>
      </c>
      <c r="O176" s="75">
        <f>(('Node actual demand d=1.0'!L176*(365/2)))*9.8*($C176+$D176-$B176)/3600</f>
        <v>0</v>
      </c>
      <c r="P176" s="75">
        <f>(('Node actual demand d=1.0'!M176*(365/2)))*9.8*($C176+$D176-$B176)/3600</f>
        <v>0</v>
      </c>
      <c r="Q176" s="75">
        <f>(('Node actual demand d=1.0'!N176*(365/2)))*9.8*($C176+$D176-$B176)/3600</f>
        <v>0</v>
      </c>
      <c r="R176" s="75">
        <f>(('Node actual demand d=1.0'!O176*(365/2)))*9.8*($C176+$D176-$B176)/3600</f>
        <v>0</v>
      </c>
      <c r="S176" s="75">
        <f>(('Node actual demand d=1.0'!P176*(365/2)))*9.8*($C176+$D176-$B176)/3600</f>
        <v>0</v>
      </c>
      <c r="T176" s="75">
        <f>(('Node actual demand d=1.0'!Q176*(365/2)))*9.8*($C176+$D176-$B176)/3600</f>
        <v>0</v>
      </c>
      <c r="U176" s="75">
        <f>(('Node actual demand d=1.0'!R176*(365/2)))*9.8*($C176+$D176-$B176)/3600</f>
        <v>0</v>
      </c>
      <c r="V176" s="75">
        <f>(('Node actual demand d=1.0'!S176*(365/2)))*9.8*($C176+$D176-$B176)/3600</f>
        <v>0</v>
      </c>
      <c r="W176" s="75">
        <f>(('Node actual demand d=1.0'!T176*(365/2)))*9.8*($C176+$D176-$B176)/3600</f>
        <v>0</v>
      </c>
      <c r="X176" s="75">
        <f>(('Node actual demand d=1.0'!U176*(365/2)))*9.8*($C176+$D176-$B176)/3600</f>
        <v>0</v>
      </c>
      <c r="Y176" s="75">
        <f>(('Node actual demand d=1.0'!V176*(365/2)))*9.8*($C176+$D176-$B176)/3600</f>
        <v>0</v>
      </c>
      <c r="Z176" s="75">
        <f>(('Node actual demand d=1.0'!W176*(365/2)))*9.8*($C176+$D176-$B176)/3600</f>
        <v>0</v>
      </c>
      <c r="AA176" s="75">
        <f>(('Node actual demand d=1.0'!X176*(365/2)))*9.8*($C176+$D176-$B176)/3600</f>
        <v>0</v>
      </c>
      <c r="AB176" s="75">
        <f>(('Node actual demand d=1.0'!Y176*(365/2)))*9.8*($C176+$D176-$B176)/3600</f>
        <v>0</v>
      </c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</row>
    <row r="177" spans="1:100">
      <c r="A177" t="s">
        <v>286</v>
      </c>
      <c r="B177" s="21">
        <f>Fornecida!$C$1</f>
        <v>3.38</v>
      </c>
      <c r="C177" s="79">
        <v>22.367699999999999</v>
      </c>
      <c r="D177">
        <v>20</v>
      </c>
      <c r="E177" s="75">
        <f>(('Node actual demand d=1.0'!B177*(365/2)))*9.8*($C177+$D177-$B177)/3600</f>
        <v>1.7432375362500001</v>
      </c>
      <c r="F177" s="75">
        <f>(('Node actual demand d=1.0'!C177*(365/2)))*9.8*($C177+$D177-$B177)/3600</f>
        <v>1.7432375362500001</v>
      </c>
      <c r="G177" s="75">
        <f>(('Node actual demand d=1.0'!D177*(365/2)))*9.8*($C177+$D177-$B177)/3600</f>
        <v>1.7432375362500001</v>
      </c>
      <c r="H177" s="75">
        <f>(('Node actual demand d=1.0'!E177*(365/2)))*9.8*($C177+$D177-$B177)/3600</f>
        <v>1.7432375362500001</v>
      </c>
      <c r="I177" s="75">
        <f>(('Node actual demand d=1.0'!F177*(365/2)))*9.8*($C177+$D177-$B177)/3600</f>
        <v>1.7432375362500001</v>
      </c>
      <c r="J177" s="75">
        <f>(('Node actual demand d=1.0'!G177*(365/2)))*9.8*($C177+$D177-$B177)/3600</f>
        <v>1.3558514170833333</v>
      </c>
      <c r="K177" s="75">
        <f>(('Node actual demand d=1.0'!H177*(365/2)))*9.8*($C177+$D177-$B177)/3600</f>
        <v>1.7432375362500001</v>
      </c>
      <c r="L177" s="75">
        <f>(('Node actual demand d=1.0'!I177*(365/2)))*9.8*($C177+$D177-$B177)/3600</f>
        <v>3.2927820129166663</v>
      </c>
      <c r="M177" s="75">
        <f>(('Node actual demand d=1.0'!J177*(365/2)))*9.8*($C177+$D177-$B177)/3600</f>
        <v>4.0675542512499989</v>
      </c>
      <c r="N177" s="75">
        <f>(('Node actual demand d=1.0'!K177*(365/2)))*9.8*($C177+$D177-$B177)/3600</f>
        <v>4.0675542512499989</v>
      </c>
      <c r="O177" s="75">
        <f>(('Node actual demand d=1.0'!L177*(365/2)))*9.8*($C177+$D177-$B177)/3600</f>
        <v>4.2612473108333333</v>
      </c>
      <c r="P177" s="75">
        <f>(('Node actual demand d=1.0'!M177*(365/2)))*9.8*($C177+$D177-$B177)/3600</f>
        <v>3.8738611916666672</v>
      </c>
      <c r="Q177" s="75">
        <f>(('Node actual demand d=1.0'!N177*(365/2)))*9.8*($C177+$D177-$B177)/3600</f>
        <v>2.5180097745833332</v>
      </c>
      <c r="R177" s="75">
        <f>(('Node actual demand d=1.0'!O177*(365/2)))*9.8*($C177+$D177-$B177)/3600</f>
        <v>2.3243167150000001</v>
      </c>
      <c r="S177" s="75">
        <f>(('Node actual demand d=1.0'!P177*(365/2)))*9.8*($C177+$D177-$B177)/3600</f>
        <v>2.1306236554166667</v>
      </c>
      <c r="T177" s="75">
        <f>(('Node actual demand d=1.0'!Q177*(365/2)))*9.8*($C177+$D177-$B177)/3600</f>
        <v>2.5180097745833332</v>
      </c>
      <c r="U177" s="75">
        <f>(('Node actual demand d=1.0'!R177*(365/2)))*9.8*($C177+$D177-$B177)/3600</f>
        <v>2.1306236554166667</v>
      </c>
      <c r="V177" s="75">
        <f>(('Node actual demand d=1.0'!S177*(365/2)))*9.8*($C177+$D177-$B177)/3600</f>
        <v>2.1306236554166667</v>
      </c>
      <c r="W177" s="75">
        <f>(('Node actual demand d=1.0'!T177*(365/2)))*9.8*($C177+$D177-$B177)/3600</f>
        <v>1.9369305958333336</v>
      </c>
      <c r="X177" s="75">
        <f>(('Node actual demand d=1.0'!U177*(365/2)))*9.8*($C177+$D177-$B177)/3600</f>
        <v>1.9369305958333336</v>
      </c>
      <c r="Y177" s="75">
        <f>(('Node actual demand d=1.0'!V177*(365/2)))*9.8*($C177+$D177-$B177)/3600</f>
        <v>1.9369305958333336</v>
      </c>
      <c r="Z177" s="75">
        <f>(('Node actual demand d=1.0'!W177*(365/2)))*9.8*($C177+$D177-$B177)/3600</f>
        <v>1.7432375362500001</v>
      </c>
      <c r="AA177" s="75">
        <f>(('Node actual demand d=1.0'!X177*(365/2)))*9.8*($C177+$D177-$B177)/3600</f>
        <v>1.7432375362500001</v>
      </c>
      <c r="AB177" s="75">
        <f>(('Node actual demand d=1.0'!Y177*(365/2)))*9.8*($C177+$D177-$B177)/3600</f>
        <v>1.7432375362500001</v>
      </c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</row>
    <row r="178" spans="1:100">
      <c r="A178" t="s">
        <v>287</v>
      </c>
      <c r="B178" s="21">
        <f>Fornecida!$C$1</f>
        <v>3.38</v>
      </c>
      <c r="C178" s="79">
        <v>30.041599999999999</v>
      </c>
      <c r="D178">
        <v>20</v>
      </c>
      <c r="E178" s="75">
        <f>(('Node actual demand d=1.0'!B178*(365/2)))*9.8*($C178+$D178-$B178)/3600</f>
        <v>9.5045142655555566</v>
      </c>
      <c r="F178" s="75">
        <f>(('Node actual demand d=1.0'!C178*(365/2)))*9.8*($C178+$D178-$B178)/3600</f>
        <v>9.5045142655555566</v>
      </c>
      <c r="G178" s="75">
        <f>(('Node actual demand d=1.0'!D178*(365/2)))*9.8*($C178+$D178-$B178)/3600</f>
        <v>9.5045142655555566</v>
      </c>
      <c r="H178" s="75">
        <f>(('Node actual demand d=1.0'!E178*(365/2)))*9.8*($C178+$D178-$B178)/3600</f>
        <v>9.5045142655555566</v>
      </c>
      <c r="I178" s="75">
        <f>(('Node actual demand d=1.0'!F178*(365/2)))*9.8*($C178+$D178-$B178)/3600</f>
        <v>8.5772445811111115</v>
      </c>
      <c r="J178" s="75">
        <f>(('Node actual demand d=1.0'!G178*(365/2)))*9.8*($C178+$D178-$B178)/3600</f>
        <v>2.3181742111111112</v>
      </c>
      <c r="K178" s="75">
        <f>(('Node actual demand d=1.0'!H178*(365/2)))*9.8*($C178+$D178-$B178)/3600</f>
        <v>5.5636181066666675</v>
      </c>
      <c r="L178" s="75">
        <f>(('Node actual demand d=1.0'!I178*(365/2)))*9.8*($C178+$D178-$B178)/3600</f>
        <v>7.6499748966666674</v>
      </c>
      <c r="M178" s="75">
        <f>(('Node actual demand d=1.0'!J178*(365/2)))*9.8*($C178+$D178-$B178)/3600</f>
        <v>8.3454271600000016</v>
      </c>
      <c r="N178" s="75">
        <f>(('Node actual demand d=1.0'!K178*(365/2)))*9.8*($C178+$D178-$B178)/3600</f>
        <v>9.9681491077777782</v>
      </c>
      <c r="O178" s="75">
        <f>(('Node actual demand d=1.0'!L178*(365/2)))*9.8*($C178+$D178-$B178)/3600</f>
        <v>10.43178395</v>
      </c>
      <c r="P178" s="75">
        <f>(('Node actual demand d=1.0'!M178*(365/2)))*9.8*($C178+$D178-$B178)/3600</f>
        <v>10.19996652888889</v>
      </c>
      <c r="Q178" s="75">
        <f>(('Node actual demand d=1.0'!N178*(365/2)))*9.8*($C178+$D178-$B178)/3600</f>
        <v>11.590871055555557</v>
      </c>
      <c r="R178" s="75">
        <f>(('Node actual demand d=1.0'!O178*(365/2)))*9.8*($C178+$D178-$B178)/3600</f>
        <v>13.213593003333333</v>
      </c>
      <c r="S178" s="75">
        <f>(('Node actual demand d=1.0'!P178*(365/2)))*9.8*($C178+$D178-$B178)/3600</f>
        <v>12.749958161111113</v>
      </c>
      <c r="T178" s="75">
        <f>(('Node actual demand d=1.0'!Q178*(365/2)))*9.8*($C178+$D178-$B178)/3600</f>
        <v>12.981775582222223</v>
      </c>
      <c r="U178" s="75">
        <f>(('Node actual demand d=1.0'!R178*(365/2)))*9.8*($C178+$D178-$B178)/3600</f>
        <v>11.127236213333335</v>
      </c>
      <c r="V178" s="75">
        <f>(('Node actual demand d=1.0'!S178*(365/2)))*9.8*($C178+$D178-$B178)/3600</f>
        <v>10.663601371111112</v>
      </c>
      <c r="W178" s="75">
        <f>(('Node actual demand d=1.0'!T178*(365/2)))*9.8*($C178+$D178-$B178)/3600</f>
        <v>10.19996652888889</v>
      </c>
      <c r="X178" s="75">
        <f>(('Node actual demand d=1.0'!U178*(365/2)))*9.8*($C178+$D178-$B178)/3600</f>
        <v>10.43178395</v>
      </c>
      <c r="Y178" s="75">
        <f>(('Node actual demand d=1.0'!V178*(365/2)))*9.8*($C178+$D178-$B178)/3600</f>
        <v>9.9681491077777782</v>
      </c>
      <c r="Z178" s="75">
        <f>(('Node actual demand d=1.0'!W178*(365/2)))*9.8*($C178+$D178-$B178)/3600</f>
        <v>9.5045142655555566</v>
      </c>
      <c r="AA178" s="75">
        <f>(('Node actual demand d=1.0'!X178*(365/2)))*9.8*($C178+$D178-$B178)/3600</f>
        <v>9.5045142655555566</v>
      </c>
      <c r="AB178" s="75">
        <f>(('Node actual demand d=1.0'!Y178*(365/2)))*9.8*($C178+$D178-$B178)/3600</f>
        <v>9.2726968444444449</v>
      </c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</row>
    <row r="179" spans="1:100">
      <c r="A179" t="s">
        <v>288</v>
      </c>
      <c r="B179" s="21">
        <f>Fornecida!$C$1</f>
        <v>3.38</v>
      </c>
      <c r="C179" s="79">
        <v>30.057099999999998</v>
      </c>
      <c r="D179">
        <v>20</v>
      </c>
      <c r="E179" s="75">
        <f>(('Node actual demand d=1.0'!B179*(365/2)))*9.8*($C179+$D179-$B179)/3600</f>
        <v>5.565466223333333</v>
      </c>
      <c r="F179" s="75">
        <f>(('Node actual demand d=1.0'!C179*(365/2)))*9.8*($C179+$D179-$B179)/3600</f>
        <v>3.2465219636111109</v>
      </c>
      <c r="G179" s="75">
        <f>(('Node actual demand d=1.0'!D179*(365/2)))*9.8*($C179+$D179-$B179)/3600</f>
        <v>1.3913665558333332</v>
      </c>
      <c r="H179" s="75">
        <f>(('Node actual demand d=1.0'!E179*(365/2)))*9.8*($C179+$D179-$B179)/3600</f>
        <v>1.6232609818055554</v>
      </c>
      <c r="I179" s="75">
        <f>(('Node actual demand d=1.0'!F179*(365/2)))*9.8*($C179+$D179-$B179)/3600</f>
        <v>1.8551554077777779</v>
      </c>
      <c r="J179" s="75">
        <f>(('Node actual demand d=1.0'!G179*(365/2)))*9.8*($C179+$D179-$B179)/3600</f>
        <v>2.0870498337500005</v>
      </c>
      <c r="K179" s="75">
        <f>(('Node actual demand d=1.0'!H179*(365/2)))*9.8*($C179+$D179-$B179)/3600</f>
        <v>12.290404576527779</v>
      </c>
      <c r="L179" s="75">
        <f>(('Node actual demand d=1.0'!I179*(365/2)))*9.8*($C179+$D179-$B179)/3600</f>
        <v>13.449876706388887</v>
      </c>
      <c r="M179" s="75">
        <f>(('Node actual demand d=1.0'!J179*(365/2)))*9.8*($C179+$D179-$B179)/3600</f>
        <v>19.01534292972222</v>
      </c>
      <c r="N179" s="75">
        <f>(('Node actual demand d=1.0'!K179*(365/2)))*9.8*($C179+$D179-$B179)/3600</f>
        <v>23.42133702319444</v>
      </c>
      <c r="O179" s="75">
        <f>(('Node actual demand d=1.0'!L179*(365/2)))*9.8*($C179+$D179-$B179)/3600</f>
        <v>20.870498337499999</v>
      </c>
      <c r="P179" s="75">
        <f>(('Node actual demand d=1.0'!M179*(365/2)))*9.8*($C179+$D179-$B179)/3600</f>
        <v>25.740281282916669</v>
      </c>
      <c r="Q179" s="75">
        <f>(('Node actual demand d=1.0'!N179*(365/2)))*9.8*($C179+$D179-$B179)/3600</f>
        <v>12.754193428472222</v>
      </c>
      <c r="R179" s="75">
        <f>(('Node actual demand d=1.0'!O179*(365/2)))*9.8*($C179+$D179-$B179)/3600</f>
        <v>11.130932446666666</v>
      </c>
      <c r="S179" s="75">
        <f>(('Node actual demand d=1.0'!P179*(365/2)))*9.8*($C179+$D179-$B179)/3600</f>
        <v>11.362826872638889</v>
      </c>
      <c r="T179" s="75">
        <f>(('Node actual demand d=1.0'!Q179*(365/2)))*9.8*($C179+$D179-$B179)/3600</f>
        <v>12.290404576527779</v>
      </c>
      <c r="U179" s="75">
        <f>(('Node actual demand d=1.0'!R179*(365/2)))*9.8*($C179+$D179-$B179)/3600</f>
        <v>15.073137688194445</v>
      </c>
      <c r="V179" s="75">
        <f>(('Node actual demand d=1.0'!S179*(365/2)))*9.8*($C179+$D179-$B179)/3600</f>
        <v>19.711026207638888</v>
      </c>
      <c r="W179" s="75">
        <f>(('Node actual demand d=1.0'!T179*(365/2)))*9.8*($C179+$D179-$B179)/3600</f>
        <v>25.740281282916669</v>
      </c>
      <c r="X179" s="75">
        <f>(('Node actual demand d=1.0'!U179*(365/2)))*9.8*($C179+$D179-$B179)/3600</f>
        <v>19.247237355694445</v>
      </c>
      <c r="Y179" s="75">
        <f>(('Node actual demand d=1.0'!V179*(365/2)))*9.8*($C179+$D179-$B179)/3600</f>
        <v>7.1887272051388882</v>
      </c>
      <c r="Z179" s="75">
        <f>(('Node actual demand d=1.0'!W179*(365/2)))*9.8*($C179+$D179-$B179)/3600</f>
        <v>3.9422052415277777</v>
      </c>
      <c r="AA179" s="75">
        <f>(('Node actual demand d=1.0'!X179*(365/2)))*9.8*($C179+$D179-$B179)/3600</f>
        <v>6.4930439272222218</v>
      </c>
      <c r="AB179" s="75">
        <f>(('Node actual demand d=1.0'!Y179*(365/2)))*9.8*($C179+$D179-$B179)/3600</f>
        <v>7.4206216311111115</v>
      </c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</row>
    <row r="180" spans="1:100">
      <c r="A180" t="s">
        <v>289</v>
      </c>
      <c r="B180" s="21">
        <f>Fornecida!$C$1</f>
        <v>3.38</v>
      </c>
      <c r="C180" s="79">
        <v>30.788699999999999</v>
      </c>
      <c r="D180">
        <v>20</v>
      </c>
      <c r="E180" s="75">
        <f>(('Node actual demand d=1.0'!B180*(365/2)))*9.8*($C180+$D180-$B180)/3600</f>
        <v>0.23552905541666666</v>
      </c>
      <c r="F180" s="75">
        <f>(('Node actual demand d=1.0'!C180*(365/2)))*9.8*($C180+$D180-$B180)/3600</f>
        <v>0</v>
      </c>
      <c r="G180" s="75">
        <f>(('Node actual demand d=1.0'!D180*(365/2)))*9.8*($C180+$D180-$B180)/3600</f>
        <v>0</v>
      </c>
      <c r="H180" s="75">
        <f>(('Node actual demand d=1.0'!E180*(365/2)))*9.8*($C180+$D180-$B180)/3600</f>
        <v>0</v>
      </c>
      <c r="I180" s="75">
        <f>(('Node actual demand d=1.0'!F180*(365/2)))*9.8*($C180+$D180-$B180)/3600</f>
        <v>0.23552905541666666</v>
      </c>
      <c r="J180" s="75">
        <f>(('Node actual demand d=1.0'!G180*(365/2)))*9.8*($C180+$D180-$B180)/3600</f>
        <v>0</v>
      </c>
      <c r="K180" s="75">
        <f>(('Node actual demand d=1.0'!H180*(365/2)))*9.8*($C180+$D180-$B180)/3600</f>
        <v>1.4131743324999999</v>
      </c>
      <c r="L180" s="75">
        <f>(('Node actual demand d=1.0'!I180*(365/2)))*9.8*($C180+$D180-$B180)/3600</f>
        <v>4.4750520529166664</v>
      </c>
      <c r="M180" s="75">
        <f>(('Node actual demand d=1.0'!J180*(365/2)))*9.8*($C180+$D180-$B180)/3600</f>
        <v>5.4171682745833332</v>
      </c>
      <c r="N180" s="75">
        <f>(('Node actual demand d=1.0'!K180*(365/2)))*9.8*($C180+$D180-$B180)/3600</f>
        <v>1.8842324433333333</v>
      </c>
      <c r="O180" s="75">
        <f>(('Node actual demand d=1.0'!L180*(365/2)))*9.8*($C180+$D180-$B180)/3600</f>
        <v>0.70658716624999995</v>
      </c>
      <c r="P180" s="75">
        <f>(('Node actual demand d=1.0'!M180*(365/2)))*9.8*($C180+$D180-$B180)/3600</f>
        <v>1.1776452770833334</v>
      </c>
      <c r="Q180" s="75">
        <f>(('Node actual demand d=1.0'!N180*(365/2)))*9.8*($C180+$D180-$B180)/3600</f>
        <v>1.6487033879166666</v>
      </c>
      <c r="R180" s="75">
        <f>(('Node actual demand d=1.0'!O180*(365/2)))*9.8*($C180+$D180-$B180)/3600</f>
        <v>0.70658716624999995</v>
      </c>
      <c r="S180" s="75">
        <f>(('Node actual demand d=1.0'!P180*(365/2)))*9.8*($C180+$D180-$B180)/3600</f>
        <v>0.23552905541666666</v>
      </c>
      <c r="T180" s="75">
        <f>(('Node actual demand d=1.0'!Q180*(365/2)))*9.8*($C180+$D180-$B180)/3600</f>
        <v>0.70658716624999995</v>
      </c>
      <c r="U180" s="75">
        <f>(('Node actual demand d=1.0'!R180*(365/2)))*9.8*($C180+$D180-$B180)/3600</f>
        <v>0.47105811083333332</v>
      </c>
      <c r="V180" s="75">
        <f>(('Node actual demand d=1.0'!S180*(365/2)))*9.8*($C180+$D180-$B180)/3600</f>
        <v>2.3552905541666669</v>
      </c>
      <c r="W180" s="75">
        <f>(('Node actual demand d=1.0'!T180*(365/2)))*9.8*($C180+$D180-$B180)/3600</f>
        <v>2.1197614987500004</v>
      </c>
      <c r="X180" s="75">
        <f>(('Node actual demand d=1.0'!U180*(365/2)))*9.8*($C180+$D180-$B180)/3600</f>
        <v>0.94211622166666664</v>
      </c>
      <c r="Y180" s="75">
        <f>(('Node actual demand d=1.0'!V180*(365/2)))*9.8*($C180+$D180-$B180)/3600</f>
        <v>0.23552905541666666</v>
      </c>
      <c r="Z180" s="75">
        <f>(('Node actual demand d=1.0'!W180*(365/2)))*9.8*($C180+$D180-$B180)/3600</f>
        <v>0.23552905541666666</v>
      </c>
      <c r="AA180" s="75">
        <f>(('Node actual demand d=1.0'!X180*(365/2)))*9.8*($C180+$D180-$B180)/3600</f>
        <v>0.23552905541666666</v>
      </c>
      <c r="AB180" s="75">
        <f>(('Node actual demand d=1.0'!Y180*(365/2)))*9.8*($C180+$D180-$B180)/3600</f>
        <v>0.23552905541666666</v>
      </c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</row>
    <row r="181" spans="1:100">
      <c r="A181" t="s">
        <v>290</v>
      </c>
      <c r="B181" s="21">
        <f>Fornecida!$C$1</f>
        <v>3.38</v>
      </c>
      <c r="C181" s="79">
        <v>31.855499999999999</v>
      </c>
      <c r="D181">
        <v>20</v>
      </c>
      <c r="E181" s="75">
        <f>(('Node actual demand d=1.0'!B181*(365/2)))*9.8*($C181+$D181-$B181)/3600</f>
        <v>0</v>
      </c>
      <c r="F181" s="75">
        <f>(('Node actual demand d=1.0'!C181*(365/2)))*9.8*($C181+$D181-$B181)/3600</f>
        <v>0</v>
      </c>
      <c r="G181" s="75">
        <f>(('Node actual demand d=1.0'!D181*(365/2)))*9.8*($C181+$D181-$B181)/3600</f>
        <v>0</v>
      </c>
      <c r="H181" s="75">
        <f>(('Node actual demand d=1.0'!E181*(365/2)))*9.8*($C181+$D181-$B181)/3600</f>
        <v>0</v>
      </c>
      <c r="I181" s="75">
        <f>(('Node actual demand d=1.0'!F181*(365/2)))*9.8*($C181+$D181-$B181)/3600</f>
        <v>0</v>
      </c>
      <c r="J181" s="75">
        <f>(('Node actual demand d=1.0'!G181*(365/2)))*9.8*($C181+$D181-$B181)/3600</f>
        <v>0</v>
      </c>
      <c r="K181" s="75">
        <f>(('Node actual demand d=1.0'!H181*(365/2)))*9.8*($C181+$D181-$B181)/3600</f>
        <v>0</v>
      </c>
      <c r="L181" s="75">
        <f>(('Node actual demand d=1.0'!I181*(365/2)))*9.8*($C181+$D181-$B181)/3600</f>
        <v>0</v>
      </c>
      <c r="M181" s="75">
        <f>(('Node actual demand d=1.0'!J181*(365/2)))*9.8*($C181+$D181-$B181)/3600</f>
        <v>0</v>
      </c>
      <c r="N181" s="75">
        <f>(('Node actual demand d=1.0'!K181*(365/2)))*9.8*($C181+$D181-$B181)/3600</f>
        <v>0</v>
      </c>
      <c r="O181" s="75">
        <f>(('Node actual demand d=1.0'!L181*(365/2)))*9.8*($C181+$D181-$B181)/3600</f>
        <v>0</v>
      </c>
      <c r="P181" s="75">
        <f>(('Node actual demand d=1.0'!M181*(365/2)))*9.8*($C181+$D181-$B181)/3600</f>
        <v>0</v>
      </c>
      <c r="Q181" s="75">
        <f>(('Node actual demand d=1.0'!N181*(365/2)))*9.8*($C181+$D181-$B181)/3600</f>
        <v>0</v>
      </c>
      <c r="R181" s="75">
        <f>(('Node actual demand d=1.0'!O181*(365/2)))*9.8*($C181+$D181-$B181)/3600</f>
        <v>0</v>
      </c>
      <c r="S181" s="75">
        <f>(('Node actual demand d=1.0'!P181*(365/2)))*9.8*($C181+$D181-$B181)/3600</f>
        <v>0</v>
      </c>
      <c r="T181" s="75">
        <f>(('Node actual demand d=1.0'!Q181*(365/2)))*9.8*($C181+$D181-$B181)/3600</f>
        <v>0</v>
      </c>
      <c r="U181" s="75">
        <f>(('Node actual demand d=1.0'!R181*(365/2)))*9.8*($C181+$D181-$B181)/3600</f>
        <v>0</v>
      </c>
      <c r="V181" s="75">
        <f>(('Node actual demand d=1.0'!S181*(365/2)))*9.8*($C181+$D181-$B181)/3600</f>
        <v>0</v>
      </c>
      <c r="W181" s="75">
        <f>(('Node actual demand d=1.0'!T181*(365/2)))*9.8*($C181+$D181-$B181)/3600</f>
        <v>0</v>
      </c>
      <c r="X181" s="75">
        <f>(('Node actual demand d=1.0'!U181*(365/2)))*9.8*($C181+$D181-$B181)/3600</f>
        <v>0</v>
      </c>
      <c r="Y181" s="75">
        <f>(('Node actual demand d=1.0'!V181*(365/2)))*9.8*($C181+$D181-$B181)/3600</f>
        <v>0</v>
      </c>
      <c r="Z181" s="75">
        <f>(('Node actual demand d=1.0'!W181*(365/2)))*9.8*($C181+$D181-$B181)/3600</f>
        <v>0</v>
      </c>
      <c r="AA181" s="75">
        <f>(('Node actual demand d=1.0'!X181*(365/2)))*9.8*($C181+$D181-$B181)/3600</f>
        <v>0</v>
      </c>
      <c r="AB181" s="75">
        <f>(('Node actual demand d=1.0'!Y181*(365/2)))*9.8*($C181+$D181-$B181)/3600</f>
        <v>0</v>
      </c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</row>
    <row r="182" spans="1:100">
      <c r="A182" t="s">
        <v>291</v>
      </c>
      <c r="B182" s="21">
        <f>Fornecida!$C$1</f>
        <v>3.38</v>
      </c>
      <c r="C182" s="79">
        <v>33.017400000000002</v>
      </c>
      <c r="D182">
        <v>20</v>
      </c>
      <c r="E182" s="75">
        <f>(('Node actual demand d=1.0'!B182*(365/2)))*9.8*($C182+$D182-$B182)/3600</f>
        <v>0.73980408249999996</v>
      </c>
      <c r="F182" s="75">
        <f>(('Node actual demand d=1.0'!C182*(365/2)))*9.8*($C182+$D182-$B182)/3600</f>
        <v>0.73980408249999996</v>
      </c>
      <c r="G182" s="75">
        <f>(('Node actual demand d=1.0'!D182*(365/2)))*9.8*($C182+$D182-$B182)/3600</f>
        <v>0.73980408249999996</v>
      </c>
      <c r="H182" s="75">
        <f>(('Node actual demand d=1.0'!E182*(365/2)))*9.8*($C182+$D182-$B182)/3600</f>
        <v>0.73980408249999996</v>
      </c>
      <c r="I182" s="75">
        <f>(('Node actual demand d=1.0'!F182*(365/2)))*9.8*($C182+$D182-$B182)/3600</f>
        <v>0.73980408249999996</v>
      </c>
      <c r="J182" s="75">
        <f>(('Node actual demand d=1.0'!G182*(365/2)))*9.8*($C182+$D182-$B182)/3600</f>
        <v>0.98640544333333335</v>
      </c>
      <c r="K182" s="75">
        <f>(('Node actual demand d=1.0'!H182*(365/2)))*9.8*($C182+$D182-$B182)/3600</f>
        <v>2.9592163299999998</v>
      </c>
      <c r="L182" s="75">
        <f>(('Node actual demand d=1.0'!I182*(365/2)))*9.8*($C182+$D182-$B182)/3600</f>
        <v>2.2194122475000007</v>
      </c>
      <c r="M182" s="75">
        <f>(('Node actual demand d=1.0'!J182*(365/2)))*9.8*($C182+$D182-$B182)/3600</f>
        <v>1.7262095258333334</v>
      </c>
      <c r="N182" s="75">
        <f>(('Node actual demand d=1.0'!K182*(365/2)))*9.8*($C182+$D182-$B182)/3600</f>
        <v>1.9728108866666667</v>
      </c>
      <c r="O182" s="75">
        <f>(('Node actual demand d=1.0'!L182*(365/2)))*9.8*($C182+$D182-$B182)/3600</f>
        <v>1.7262095258333334</v>
      </c>
      <c r="P182" s="75">
        <f>(('Node actual demand d=1.0'!M182*(365/2)))*9.8*($C182+$D182-$B182)/3600</f>
        <v>1.9728108866666667</v>
      </c>
      <c r="Q182" s="75">
        <f>(('Node actual demand d=1.0'!N182*(365/2)))*9.8*($C182+$D182-$B182)/3600</f>
        <v>1.7262095258333334</v>
      </c>
      <c r="R182" s="75">
        <f>(('Node actual demand d=1.0'!O182*(365/2)))*9.8*($C182+$D182-$B182)/3600</f>
        <v>1.2330068041666669</v>
      </c>
      <c r="S182" s="75">
        <f>(('Node actual demand d=1.0'!P182*(365/2)))*9.8*($C182+$D182-$B182)/3600</f>
        <v>0.98640544333333335</v>
      </c>
      <c r="T182" s="75">
        <f>(('Node actual demand d=1.0'!Q182*(365/2)))*9.8*($C182+$D182-$B182)/3600</f>
        <v>0.98640544333333335</v>
      </c>
      <c r="U182" s="75">
        <f>(('Node actual demand d=1.0'!R182*(365/2)))*9.8*($C182+$D182-$B182)/3600</f>
        <v>1.7262095258333334</v>
      </c>
      <c r="V182" s="75">
        <f>(('Node actual demand d=1.0'!S182*(365/2)))*9.8*($C182+$D182-$B182)/3600</f>
        <v>2.7126149691666672</v>
      </c>
      <c r="W182" s="75">
        <f>(('Node actual demand d=1.0'!T182*(365/2)))*9.8*($C182+$D182-$B182)/3600</f>
        <v>1.9728108866666667</v>
      </c>
      <c r="X182" s="75">
        <f>(('Node actual demand d=1.0'!U182*(365/2)))*9.8*($C182+$D182-$B182)/3600</f>
        <v>1.7262095258333334</v>
      </c>
      <c r="Y182" s="75">
        <f>(('Node actual demand d=1.0'!V182*(365/2)))*9.8*($C182+$D182-$B182)/3600</f>
        <v>1.7262095258333334</v>
      </c>
      <c r="Z182" s="75">
        <f>(('Node actual demand d=1.0'!W182*(365/2)))*9.8*($C182+$D182-$B182)/3600</f>
        <v>1.2330068041666669</v>
      </c>
      <c r="AA182" s="75">
        <f>(('Node actual demand d=1.0'!X182*(365/2)))*9.8*($C182+$D182-$B182)/3600</f>
        <v>0.98640544333333335</v>
      </c>
      <c r="AB182" s="75">
        <f>(('Node actual demand d=1.0'!Y182*(365/2)))*9.8*($C182+$D182-$B182)/3600</f>
        <v>0.98640544333333335</v>
      </c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</row>
    <row r="183" spans="1:100">
      <c r="A183" t="s">
        <v>292</v>
      </c>
      <c r="B183" s="21">
        <f>Fornecida!$C$1</f>
        <v>3.38</v>
      </c>
      <c r="C183" s="79">
        <v>32.509599999999999</v>
      </c>
      <c r="D183">
        <v>20</v>
      </c>
      <c r="E183" s="75">
        <f>(('Node actual demand d=1.0'!B183*(365/2)))*9.8*($C183+$D183-$B183)/3600</f>
        <v>0</v>
      </c>
      <c r="F183" s="75">
        <f>(('Node actual demand d=1.0'!C183*(365/2)))*9.8*($C183+$D183-$B183)/3600</f>
        <v>0</v>
      </c>
      <c r="G183" s="75">
        <f>(('Node actual demand d=1.0'!D183*(365/2)))*9.8*($C183+$D183-$B183)/3600</f>
        <v>0</v>
      </c>
      <c r="H183" s="75">
        <f>(('Node actual demand d=1.0'!E183*(365/2)))*9.8*($C183+$D183-$B183)/3600</f>
        <v>0</v>
      </c>
      <c r="I183" s="75">
        <f>(('Node actual demand d=1.0'!F183*(365/2)))*9.8*($C183+$D183-$B183)/3600</f>
        <v>0</v>
      </c>
      <c r="J183" s="75">
        <f>(('Node actual demand d=1.0'!G183*(365/2)))*9.8*($C183+$D183-$B183)/3600</f>
        <v>0</v>
      </c>
      <c r="K183" s="75">
        <f>(('Node actual demand d=1.0'!H183*(365/2)))*9.8*($C183+$D183-$B183)/3600</f>
        <v>0</v>
      </c>
      <c r="L183" s="75">
        <f>(('Node actual demand d=1.0'!I183*(365/2)))*9.8*($C183+$D183-$B183)/3600</f>
        <v>0.48815716444444446</v>
      </c>
      <c r="M183" s="75">
        <f>(('Node actual demand d=1.0'!J183*(365/2)))*9.8*($C183+$D183-$B183)/3600</f>
        <v>0.24407858222222223</v>
      </c>
      <c r="N183" s="75">
        <f>(('Node actual demand d=1.0'!K183*(365/2)))*9.8*($C183+$D183-$B183)/3600</f>
        <v>0.97631432888888892</v>
      </c>
      <c r="O183" s="75">
        <f>(('Node actual demand d=1.0'!L183*(365/2)))*9.8*($C183+$D183-$B183)/3600</f>
        <v>5.3697288088888886</v>
      </c>
      <c r="P183" s="75">
        <f>(('Node actual demand d=1.0'!M183*(365/2)))*9.8*($C183+$D183-$B183)/3600</f>
        <v>0</v>
      </c>
      <c r="Q183" s="75">
        <f>(('Node actual demand d=1.0'!N183*(365/2)))*9.8*($C183+$D183-$B183)/3600</f>
        <v>0</v>
      </c>
      <c r="R183" s="75">
        <f>(('Node actual demand d=1.0'!O183*(365/2)))*9.8*($C183+$D183-$B183)/3600</f>
        <v>0</v>
      </c>
      <c r="S183" s="75">
        <f>(('Node actual demand d=1.0'!P183*(365/2)))*9.8*($C183+$D183-$B183)/3600</f>
        <v>0</v>
      </c>
      <c r="T183" s="75">
        <f>(('Node actual demand d=1.0'!Q183*(365/2)))*9.8*($C183+$D183-$B183)/3600</f>
        <v>0</v>
      </c>
      <c r="U183" s="75">
        <f>(('Node actual demand d=1.0'!R183*(365/2)))*9.8*($C183+$D183-$B183)/3600</f>
        <v>0.24407858222222223</v>
      </c>
      <c r="V183" s="75">
        <f>(('Node actual demand d=1.0'!S183*(365/2)))*9.8*($C183+$D183-$B183)/3600</f>
        <v>1.4644714933333332</v>
      </c>
      <c r="W183" s="75">
        <f>(('Node actual demand d=1.0'!T183*(365/2)))*9.8*($C183+$D183-$B183)/3600</f>
        <v>0</v>
      </c>
      <c r="X183" s="75">
        <f>(('Node actual demand d=1.0'!U183*(365/2)))*9.8*($C183+$D183-$B183)/3600</f>
        <v>0</v>
      </c>
      <c r="Y183" s="75">
        <f>(('Node actual demand d=1.0'!V183*(365/2)))*9.8*($C183+$D183-$B183)/3600</f>
        <v>0</v>
      </c>
      <c r="Z183" s="75">
        <f>(('Node actual demand d=1.0'!W183*(365/2)))*9.8*($C183+$D183-$B183)/3600</f>
        <v>0</v>
      </c>
      <c r="AA183" s="75">
        <f>(('Node actual demand d=1.0'!X183*(365/2)))*9.8*($C183+$D183-$B183)/3600</f>
        <v>0</v>
      </c>
      <c r="AB183" s="75">
        <f>(('Node actual demand d=1.0'!Y183*(365/2)))*9.8*($C183+$D183-$B183)/3600</f>
        <v>0.24407858222222223</v>
      </c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</row>
    <row r="184" spans="1:100">
      <c r="A184" t="s">
        <v>293</v>
      </c>
      <c r="B184" s="21">
        <f>Fornecida!$C$1</f>
        <v>3.38</v>
      </c>
      <c r="C184" s="79">
        <v>29.486599999999999</v>
      </c>
      <c r="D184">
        <v>20</v>
      </c>
      <c r="E184" s="75">
        <f>(('Node actual demand d=1.0'!B184*(365/2)))*9.8*($C184+$D184-$B184)/3600</f>
        <v>0.22906015027777776</v>
      </c>
      <c r="F184" s="75">
        <f>(('Node actual demand d=1.0'!C184*(365/2)))*9.8*($C184+$D184-$B184)/3600</f>
        <v>0.45812030055555553</v>
      </c>
      <c r="G184" s="75">
        <f>(('Node actual demand d=1.0'!D184*(365/2)))*9.8*($C184+$D184-$B184)/3600</f>
        <v>0.45812030055555553</v>
      </c>
      <c r="H184" s="75">
        <f>(('Node actual demand d=1.0'!E184*(365/2)))*9.8*($C184+$D184-$B184)/3600</f>
        <v>0.45812030055555553</v>
      </c>
      <c r="I184" s="75">
        <f>(('Node actual demand d=1.0'!F184*(365/2)))*9.8*($C184+$D184-$B184)/3600</f>
        <v>0.22906015027777776</v>
      </c>
      <c r="J184" s="75">
        <f>(('Node actual demand d=1.0'!G184*(365/2)))*9.8*($C184+$D184-$B184)/3600</f>
        <v>0.45812030055555553</v>
      </c>
      <c r="K184" s="75">
        <f>(('Node actual demand d=1.0'!H184*(365/2)))*9.8*($C184+$D184-$B184)/3600</f>
        <v>0.22906015027777776</v>
      </c>
      <c r="L184" s="75">
        <f>(('Node actual demand d=1.0'!I184*(365/2)))*9.8*($C184+$D184-$B184)/3600</f>
        <v>1.1453007513888889</v>
      </c>
      <c r="M184" s="75">
        <f>(('Node actual demand d=1.0'!J184*(365/2)))*9.8*($C184+$D184-$B184)/3600</f>
        <v>0.91624060111111105</v>
      </c>
      <c r="N184" s="75">
        <f>(('Node actual demand d=1.0'!K184*(365/2)))*9.8*($C184+$D184-$B184)/3600</f>
        <v>0.68718045083333323</v>
      </c>
      <c r="O184" s="75">
        <f>(('Node actual demand d=1.0'!L184*(365/2)))*9.8*($C184+$D184-$B184)/3600</f>
        <v>0.68718045083333323</v>
      </c>
      <c r="P184" s="75">
        <f>(('Node actual demand d=1.0'!M184*(365/2)))*9.8*($C184+$D184-$B184)/3600</f>
        <v>0.68718045083333323</v>
      </c>
      <c r="Q184" s="75">
        <f>(('Node actual demand d=1.0'!N184*(365/2)))*9.8*($C184+$D184-$B184)/3600</f>
        <v>0.68718045083333323</v>
      </c>
      <c r="R184" s="75">
        <f>(('Node actual demand d=1.0'!O184*(365/2)))*9.8*($C184+$D184-$B184)/3600</f>
        <v>0.68718045083333323</v>
      </c>
      <c r="S184" s="75">
        <f>(('Node actual demand d=1.0'!P184*(365/2)))*9.8*($C184+$D184-$B184)/3600</f>
        <v>0.91624060111111105</v>
      </c>
      <c r="T184" s="75">
        <f>(('Node actual demand d=1.0'!Q184*(365/2)))*9.8*($C184+$D184-$B184)/3600</f>
        <v>0.91624060111111105</v>
      </c>
      <c r="U184" s="75">
        <f>(('Node actual demand d=1.0'!R184*(365/2)))*9.8*($C184+$D184-$B184)/3600</f>
        <v>0.91624060111111105</v>
      </c>
      <c r="V184" s="75">
        <f>(('Node actual demand d=1.0'!S184*(365/2)))*9.8*($C184+$D184-$B184)/3600</f>
        <v>0.91624060111111105</v>
      </c>
      <c r="W184" s="75">
        <f>(('Node actual demand d=1.0'!T184*(365/2)))*9.8*($C184+$D184-$B184)/3600</f>
        <v>1.6034210519444443</v>
      </c>
      <c r="X184" s="75">
        <f>(('Node actual demand d=1.0'!U184*(365/2)))*9.8*($C184+$D184-$B184)/3600</f>
        <v>0.45812030055555553</v>
      </c>
      <c r="Y184" s="75">
        <f>(('Node actual demand d=1.0'!V184*(365/2)))*9.8*($C184+$D184-$B184)/3600</f>
        <v>0.22906015027777776</v>
      </c>
      <c r="Z184" s="75">
        <f>(('Node actual demand d=1.0'!W184*(365/2)))*9.8*($C184+$D184-$B184)/3600</f>
        <v>0.68718045083333323</v>
      </c>
      <c r="AA184" s="75">
        <f>(('Node actual demand d=1.0'!X184*(365/2)))*9.8*($C184+$D184-$B184)/3600</f>
        <v>0.45812030055555553</v>
      </c>
      <c r="AB184" s="75">
        <f>(('Node actual demand d=1.0'!Y184*(365/2)))*9.8*($C184+$D184-$B184)/3600</f>
        <v>0.45812030055555553</v>
      </c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</row>
    <row r="185" spans="1:100">
      <c r="A185" t="s">
        <v>294</v>
      </c>
      <c r="B185" s="21">
        <f>Fornecida!$C$1</f>
        <v>3.38</v>
      </c>
      <c r="C185" s="79">
        <v>25.958400000000001</v>
      </c>
      <c r="D185">
        <v>20</v>
      </c>
      <c r="E185" s="75">
        <f>(('Node actual demand d=1.0'!B185*(365/2)))*9.8*($C185+$D185-$B185)/3600</f>
        <v>0.84612742666666663</v>
      </c>
      <c r="F185" s="75">
        <f>(('Node actual demand d=1.0'!C185*(365/2)))*9.8*($C185+$D185-$B185)/3600</f>
        <v>0.42306371333333331</v>
      </c>
      <c r="G185" s="75">
        <f>(('Node actual demand d=1.0'!D185*(365/2)))*9.8*($C185+$D185-$B185)/3600</f>
        <v>0.42306371333333331</v>
      </c>
      <c r="H185" s="75">
        <f>(('Node actual demand d=1.0'!E185*(365/2)))*9.8*($C185+$D185-$B185)/3600</f>
        <v>0.42306371333333331</v>
      </c>
      <c r="I185" s="75">
        <f>(('Node actual demand d=1.0'!F185*(365/2)))*9.8*($C185+$D185-$B185)/3600</f>
        <v>0.42306371333333331</v>
      </c>
      <c r="J185" s="75">
        <f>(('Node actual demand d=1.0'!G185*(365/2)))*9.8*($C185+$D185-$B185)/3600</f>
        <v>0.42306371333333331</v>
      </c>
      <c r="K185" s="75">
        <f>(('Node actual demand d=1.0'!H185*(365/2)))*9.8*($C185+$D185-$B185)/3600</f>
        <v>1.4807229966666664</v>
      </c>
      <c r="L185" s="75">
        <f>(('Node actual demand d=1.0'!I185*(365/2)))*9.8*($C185+$D185-$B185)/3600</f>
        <v>1.0576592833333334</v>
      </c>
      <c r="M185" s="75">
        <f>(('Node actual demand d=1.0'!J185*(365/2)))*9.8*($C185+$D185-$B185)/3600</f>
        <v>1.6922548533333333</v>
      </c>
      <c r="N185" s="75">
        <f>(('Node actual demand d=1.0'!K185*(365/2)))*9.8*($C185+$D185-$B185)/3600</f>
        <v>2.5383822799999995</v>
      </c>
      <c r="O185" s="75">
        <f>(('Node actual demand d=1.0'!L185*(365/2)))*9.8*($C185+$D185-$B185)/3600</f>
        <v>2.3268504233333331</v>
      </c>
      <c r="P185" s="75">
        <f>(('Node actual demand d=1.0'!M185*(365/2)))*9.8*($C185+$D185-$B185)/3600</f>
        <v>1.6922548533333333</v>
      </c>
      <c r="Q185" s="75">
        <f>(('Node actual demand d=1.0'!N185*(365/2)))*9.8*($C185+$D185-$B185)/3600</f>
        <v>1.6922548533333333</v>
      </c>
      <c r="R185" s="75">
        <f>(('Node actual demand d=1.0'!O185*(365/2)))*9.8*($C185+$D185-$B185)/3600</f>
        <v>1.6922548533333333</v>
      </c>
      <c r="S185" s="75">
        <f>(('Node actual demand d=1.0'!P185*(365/2)))*9.8*($C185+$D185-$B185)/3600</f>
        <v>0.84612742666666663</v>
      </c>
      <c r="T185" s="75">
        <f>(('Node actual demand d=1.0'!Q185*(365/2)))*9.8*($C185+$D185-$B185)/3600</f>
        <v>1.2691911399999998</v>
      </c>
      <c r="U185" s="75">
        <f>(('Node actual demand d=1.0'!R185*(365/2)))*9.8*($C185+$D185-$B185)/3600</f>
        <v>1.2691911399999998</v>
      </c>
      <c r="V185" s="75">
        <f>(('Node actual demand d=1.0'!S185*(365/2)))*9.8*($C185+$D185-$B185)/3600</f>
        <v>1.6922548533333333</v>
      </c>
      <c r="W185" s="75">
        <f>(('Node actual demand d=1.0'!T185*(365/2)))*9.8*($C185+$D185-$B185)/3600</f>
        <v>2.1153185666666667</v>
      </c>
      <c r="X185" s="75">
        <f>(('Node actual demand d=1.0'!U185*(365/2)))*9.8*($C185+$D185-$B185)/3600</f>
        <v>0.84612742666666663</v>
      </c>
      <c r="Y185" s="75">
        <f>(('Node actual demand d=1.0'!V185*(365/2)))*9.8*($C185+$D185-$B185)/3600</f>
        <v>0.84612742666666663</v>
      </c>
      <c r="Z185" s="75">
        <f>(('Node actual demand d=1.0'!W185*(365/2)))*9.8*($C185+$D185-$B185)/3600</f>
        <v>1.4807229966666664</v>
      </c>
      <c r="AA185" s="75">
        <f>(('Node actual demand d=1.0'!X185*(365/2)))*9.8*($C185+$D185-$B185)/3600</f>
        <v>0.84612742666666663</v>
      </c>
      <c r="AB185" s="75">
        <f>(('Node actual demand d=1.0'!Y185*(365/2)))*9.8*($C185+$D185-$B185)/3600</f>
        <v>0.63459556999999989</v>
      </c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</row>
    <row r="186" spans="1:100">
      <c r="A186" t="s">
        <v>295</v>
      </c>
      <c r="B186" s="21">
        <f>Fornecida!$C$1</f>
        <v>3.38</v>
      </c>
      <c r="C186" s="79">
        <v>25.3064</v>
      </c>
      <c r="D186">
        <v>20</v>
      </c>
      <c r="E186" s="75">
        <f>(('Node actual demand d=1.0'!B186*(365/2)))*9.8*($C186+$D186-$B186)/3600</f>
        <v>0</v>
      </c>
      <c r="F186" s="75">
        <f>(('Node actual demand d=1.0'!C186*(365/2)))*9.8*($C186+$D186-$B186)/3600</f>
        <v>0</v>
      </c>
      <c r="G186" s="75">
        <f>(('Node actual demand d=1.0'!D186*(365/2)))*9.8*($C186+$D186-$B186)/3600</f>
        <v>3.3326829511111109</v>
      </c>
      <c r="H186" s="75">
        <f>(('Node actual demand d=1.0'!E186*(365/2)))*9.8*($C186+$D186-$B186)/3600</f>
        <v>0.20829268444444443</v>
      </c>
      <c r="I186" s="75">
        <f>(('Node actual demand d=1.0'!F186*(365/2)))*9.8*($C186+$D186-$B186)/3600</f>
        <v>0</v>
      </c>
      <c r="J186" s="75">
        <f>(('Node actual demand d=1.0'!G186*(365/2)))*9.8*($C186+$D186-$B186)/3600</f>
        <v>0</v>
      </c>
      <c r="K186" s="75">
        <f>(('Node actual demand d=1.0'!H186*(365/2)))*9.8*($C186+$D186-$B186)/3600</f>
        <v>0</v>
      </c>
      <c r="L186" s="75">
        <f>(('Node actual demand d=1.0'!I186*(365/2)))*9.8*($C186+$D186-$B186)/3600</f>
        <v>0.20829268444444443</v>
      </c>
      <c r="M186" s="75">
        <f>(('Node actual demand d=1.0'!J186*(365/2)))*9.8*($C186+$D186-$B186)/3600</f>
        <v>2.7078048977777773</v>
      </c>
      <c r="N186" s="75">
        <f>(('Node actual demand d=1.0'!K186*(365/2)))*9.8*($C186+$D186-$B186)/3600</f>
        <v>8.3317073777777786</v>
      </c>
      <c r="O186" s="75">
        <f>(('Node actual demand d=1.0'!L186*(365/2)))*9.8*($C186+$D186-$B186)/3600</f>
        <v>2.499512213333333</v>
      </c>
      <c r="P186" s="75">
        <f>(('Node actual demand d=1.0'!M186*(365/2)))*9.8*($C186+$D186-$B186)/3600</f>
        <v>0.62487805333333324</v>
      </c>
      <c r="Q186" s="75">
        <f>(('Node actual demand d=1.0'!N186*(365/2)))*9.8*($C186+$D186-$B186)/3600</f>
        <v>0.20829268444444443</v>
      </c>
      <c r="R186" s="75">
        <f>(('Node actual demand d=1.0'!O186*(365/2)))*9.8*($C186+$D186-$B186)/3600</f>
        <v>0.20829268444444443</v>
      </c>
      <c r="S186" s="75">
        <f>(('Node actual demand d=1.0'!P186*(365/2)))*9.8*($C186+$D186-$B186)/3600</f>
        <v>2.2912195288888886</v>
      </c>
      <c r="T186" s="75">
        <f>(('Node actual demand d=1.0'!Q186*(365/2)))*9.8*($C186+$D186-$B186)/3600</f>
        <v>0.62487805333333324</v>
      </c>
      <c r="U186" s="75">
        <f>(('Node actual demand d=1.0'!R186*(365/2)))*9.8*($C186+$D186-$B186)/3600</f>
        <v>0.20829268444444443</v>
      </c>
      <c r="V186" s="75">
        <f>(('Node actual demand d=1.0'!S186*(365/2)))*9.8*($C186+$D186-$B186)/3600</f>
        <v>0</v>
      </c>
      <c r="W186" s="75">
        <f>(('Node actual demand d=1.0'!T186*(365/2)))*9.8*($C186+$D186-$B186)/3600</f>
        <v>0</v>
      </c>
      <c r="X186" s="75">
        <f>(('Node actual demand d=1.0'!U186*(365/2)))*9.8*($C186+$D186-$B186)/3600</f>
        <v>0</v>
      </c>
      <c r="Y186" s="75">
        <f>(('Node actual demand d=1.0'!V186*(365/2)))*9.8*($C186+$D186-$B186)/3600</f>
        <v>1.0414634222222223</v>
      </c>
      <c r="Z186" s="75">
        <f>(('Node actual demand d=1.0'!W186*(365/2)))*9.8*($C186+$D186-$B186)/3600</f>
        <v>0.20829268444444443</v>
      </c>
      <c r="AA186" s="75">
        <f>(('Node actual demand d=1.0'!X186*(365/2)))*9.8*($C186+$D186-$B186)/3600</f>
        <v>1.0414634222222223</v>
      </c>
      <c r="AB186" s="75">
        <f>(('Node actual demand d=1.0'!Y186*(365/2)))*9.8*($C186+$D186-$B186)/3600</f>
        <v>0</v>
      </c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</row>
    <row r="187" spans="1:100">
      <c r="A187" t="s">
        <v>296</v>
      </c>
      <c r="B187" s="21">
        <f>Fornecida!$C$1</f>
        <v>3.38</v>
      </c>
      <c r="C187" s="79">
        <v>23.5349</v>
      </c>
      <c r="D187">
        <v>20</v>
      </c>
      <c r="E187" s="75">
        <f>(('Node actual demand d=1.0'!B187*(365/2)))*9.8*($C187+$D187-$B187)/3600</f>
        <v>0</v>
      </c>
      <c r="F187" s="75">
        <f>(('Node actual demand d=1.0'!C187*(365/2)))*9.8*($C187+$D187-$B187)/3600</f>
        <v>0</v>
      </c>
      <c r="G187" s="75">
        <f>(('Node actual demand d=1.0'!D187*(365/2)))*9.8*($C187+$D187-$B187)/3600</f>
        <v>0</v>
      </c>
      <c r="H187" s="75">
        <f>(('Node actual demand d=1.0'!E187*(365/2)))*9.8*($C187+$D187-$B187)/3600</f>
        <v>0</v>
      </c>
      <c r="I187" s="75">
        <f>(('Node actual demand d=1.0'!F187*(365/2)))*9.8*($C187+$D187-$B187)/3600</f>
        <v>0</v>
      </c>
      <c r="J187" s="75">
        <f>(('Node actual demand d=1.0'!G187*(365/2)))*9.8*($C187+$D187-$B187)/3600</f>
        <v>0.39898354805555558</v>
      </c>
      <c r="K187" s="75">
        <f>(('Node actual demand d=1.0'!H187*(365/2)))*9.8*($C187+$D187-$B187)/3600</f>
        <v>0.39898354805555558</v>
      </c>
      <c r="L187" s="75">
        <f>(('Node actual demand d=1.0'!I187*(365/2)))*9.8*($C187+$D187-$B187)/3600</f>
        <v>0.59847532208333332</v>
      </c>
      <c r="M187" s="75">
        <f>(('Node actual demand d=1.0'!J187*(365/2)))*9.8*($C187+$D187-$B187)/3600</f>
        <v>0.9974588701388889</v>
      </c>
      <c r="N187" s="75">
        <f>(('Node actual demand d=1.0'!K187*(365/2)))*9.8*($C187+$D187-$B187)/3600</f>
        <v>0.59847532208333332</v>
      </c>
      <c r="O187" s="75">
        <f>(('Node actual demand d=1.0'!L187*(365/2)))*9.8*($C187+$D187-$B187)/3600</f>
        <v>0.39898354805555558</v>
      </c>
      <c r="P187" s="75">
        <f>(('Node actual demand d=1.0'!M187*(365/2)))*9.8*($C187+$D187-$B187)/3600</f>
        <v>0.19949177402777779</v>
      </c>
      <c r="Q187" s="75">
        <f>(('Node actual demand d=1.0'!N187*(365/2)))*9.8*($C187+$D187-$B187)/3600</f>
        <v>0.19949177402777779</v>
      </c>
      <c r="R187" s="75">
        <f>(('Node actual demand d=1.0'!O187*(365/2)))*9.8*($C187+$D187-$B187)/3600</f>
        <v>0.19949177402777779</v>
      </c>
      <c r="S187" s="75">
        <f>(('Node actual demand d=1.0'!P187*(365/2)))*9.8*($C187+$D187-$B187)/3600</f>
        <v>0.39898354805555558</v>
      </c>
      <c r="T187" s="75">
        <f>(('Node actual demand d=1.0'!Q187*(365/2)))*9.8*($C187+$D187-$B187)/3600</f>
        <v>0.19949177402777779</v>
      </c>
      <c r="U187" s="75">
        <f>(('Node actual demand d=1.0'!R187*(365/2)))*9.8*($C187+$D187-$B187)/3600</f>
        <v>0.39898354805555558</v>
      </c>
      <c r="V187" s="75">
        <f>(('Node actual demand d=1.0'!S187*(365/2)))*9.8*($C187+$D187-$B187)/3600</f>
        <v>0.39898354805555558</v>
      </c>
      <c r="W187" s="75">
        <f>(('Node actual demand d=1.0'!T187*(365/2)))*9.8*($C187+$D187-$B187)/3600</f>
        <v>0.19949177402777779</v>
      </c>
      <c r="X187" s="75">
        <f>(('Node actual demand d=1.0'!U187*(365/2)))*9.8*($C187+$D187-$B187)/3600</f>
        <v>0.19949177402777779</v>
      </c>
      <c r="Y187" s="75">
        <f>(('Node actual demand d=1.0'!V187*(365/2)))*9.8*($C187+$D187-$B187)/3600</f>
        <v>0</v>
      </c>
      <c r="Z187" s="75">
        <f>(('Node actual demand d=1.0'!W187*(365/2)))*9.8*($C187+$D187-$B187)/3600</f>
        <v>0.19949177402777779</v>
      </c>
      <c r="AA187" s="75">
        <f>(('Node actual demand d=1.0'!X187*(365/2)))*9.8*($C187+$D187-$B187)/3600</f>
        <v>0.19949177402777779</v>
      </c>
      <c r="AB187" s="75">
        <f>(('Node actual demand d=1.0'!Y187*(365/2)))*9.8*($C187+$D187-$B187)/3600</f>
        <v>0.19949177402777779</v>
      </c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</row>
    <row r="188" spans="1:100">
      <c r="A188" t="s">
        <v>297</v>
      </c>
      <c r="B188" s="21">
        <f>Fornecida!$C$1</f>
        <v>3.38</v>
      </c>
      <c r="C188" s="79">
        <v>24.276700000000002</v>
      </c>
      <c r="D188">
        <v>20</v>
      </c>
      <c r="E188" s="75">
        <f>(('Node actual demand d=1.0'!B188*(365/2)))*9.8*($C188+$D188-$B188)/3600</f>
        <v>0</v>
      </c>
      <c r="F188" s="75">
        <f>(('Node actual demand d=1.0'!C188*(365/2)))*9.8*($C188+$D188-$B188)/3600</f>
        <v>0</v>
      </c>
      <c r="G188" s="75">
        <f>(('Node actual demand d=1.0'!D188*(365/2)))*9.8*($C188+$D188-$B188)/3600</f>
        <v>0</v>
      </c>
      <c r="H188" s="75">
        <f>(('Node actual demand d=1.0'!E188*(365/2)))*9.8*($C188+$D188-$B188)/3600</f>
        <v>0</v>
      </c>
      <c r="I188" s="75">
        <f>(('Node actual demand d=1.0'!F188*(365/2)))*9.8*($C188+$D188-$B188)/3600</f>
        <v>0</v>
      </c>
      <c r="J188" s="75">
        <f>(('Node actual demand d=1.0'!G188*(365/2)))*9.8*($C188+$D188-$B188)/3600</f>
        <v>0.20317707763888893</v>
      </c>
      <c r="K188" s="75">
        <f>(('Node actual demand d=1.0'!H188*(365/2)))*9.8*($C188+$D188-$B188)/3600</f>
        <v>0.40635415527777785</v>
      </c>
      <c r="L188" s="75">
        <f>(('Node actual demand d=1.0'!I188*(365/2)))*9.8*($C188+$D188-$B188)/3600</f>
        <v>0.60953123291666667</v>
      </c>
      <c r="M188" s="75">
        <f>(('Node actual demand d=1.0'!J188*(365/2)))*9.8*($C188+$D188-$B188)/3600</f>
        <v>0.40635415527777785</v>
      </c>
      <c r="N188" s="75">
        <f>(('Node actual demand d=1.0'!K188*(365/2)))*9.8*($C188+$D188-$B188)/3600</f>
        <v>1.0158853881944447</v>
      </c>
      <c r="O188" s="75">
        <f>(('Node actual demand d=1.0'!L188*(365/2)))*9.8*($C188+$D188-$B188)/3600</f>
        <v>1.4222395434722224</v>
      </c>
      <c r="P188" s="75">
        <f>(('Node actual demand d=1.0'!M188*(365/2)))*9.8*($C188+$D188-$B188)/3600</f>
        <v>5.4857810962500011</v>
      </c>
      <c r="Q188" s="75">
        <f>(('Node actual demand d=1.0'!N188*(365/2)))*9.8*($C188+$D188-$B188)/3600</f>
        <v>5.8921352515277778</v>
      </c>
      <c r="R188" s="75">
        <f>(('Node actual demand d=1.0'!O188*(365/2)))*9.8*($C188+$D188-$B188)/3600</f>
        <v>0.40635415527777785</v>
      </c>
      <c r="S188" s="75">
        <f>(('Node actual demand d=1.0'!P188*(365/2)))*9.8*($C188+$D188-$B188)/3600</f>
        <v>0.40635415527777785</v>
      </c>
      <c r="T188" s="75">
        <f>(('Node actual demand d=1.0'!Q188*(365/2)))*9.8*($C188+$D188-$B188)/3600</f>
        <v>1.0158853881944447</v>
      </c>
      <c r="U188" s="75">
        <f>(('Node actual demand d=1.0'!R188*(365/2)))*9.8*($C188+$D188-$B188)/3600</f>
        <v>0.8127083105555557</v>
      </c>
      <c r="V188" s="75">
        <f>(('Node actual demand d=1.0'!S188*(365/2)))*9.8*($C188+$D188-$B188)/3600</f>
        <v>1.2190624658333333</v>
      </c>
      <c r="W188" s="75">
        <f>(('Node actual demand d=1.0'!T188*(365/2)))*9.8*($C188+$D188-$B188)/3600</f>
        <v>0.60953123291666667</v>
      </c>
      <c r="X188" s="75">
        <f>(('Node actual demand d=1.0'!U188*(365/2)))*9.8*($C188+$D188-$B188)/3600</f>
        <v>0.8127083105555557</v>
      </c>
      <c r="Y188" s="75">
        <f>(('Node actual demand d=1.0'!V188*(365/2)))*9.8*($C188+$D188-$B188)/3600</f>
        <v>0.60953123291666667</v>
      </c>
      <c r="Z188" s="75">
        <f>(('Node actual demand d=1.0'!W188*(365/2)))*9.8*($C188+$D188-$B188)/3600</f>
        <v>0.60953123291666667</v>
      </c>
      <c r="AA188" s="75">
        <f>(('Node actual demand d=1.0'!X188*(365/2)))*9.8*($C188+$D188-$B188)/3600</f>
        <v>0.20317707763888893</v>
      </c>
      <c r="AB188" s="75">
        <f>(('Node actual demand d=1.0'!Y188*(365/2)))*9.8*($C188+$D188-$B188)/3600</f>
        <v>0.20317707763888893</v>
      </c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</row>
    <row r="189" spans="1:100">
      <c r="A189" t="s">
        <v>298</v>
      </c>
      <c r="B189" s="21">
        <f>Fornecida!$C$1</f>
        <v>3.38</v>
      </c>
      <c r="C189" s="79">
        <v>26.129899999999999</v>
      </c>
      <c r="D189">
        <v>20</v>
      </c>
      <c r="E189" s="75">
        <f>(('Node actual demand d=1.0'!B189*(365/2)))*9.8*($C189+$D189-$B189)/3600</f>
        <v>0</v>
      </c>
      <c r="F189" s="75">
        <f>(('Node actual demand d=1.0'!C189*(365/2)))*9.8*($C189+$D189-$B189)/3600</f>
        <v>0</v>
      </c>
      <c r="G189" s="75">
        <f>(('Node actual demand d=1.0'!D189*(365/2)))*9.8*($C189+$D189-$B189)/3600</f>
        <v>0</v>
      </c>
      <c r="H189" s="75">
        <f>(('Node actual demand d=1.0'!E189*(365/2)))*9.8*($C189+$D189-$B189)/3600</f>
        <v>0</v>
      </c>
      <c r="I189" s="75">
        <f>(('Node actual demand d=1.0'!F189*(365/2)))*9.8*($C189+$D189-$B189)/3600</f>
        <v>0</v>
      </c>
      <c r="J189" s="75">
        <f>(('Node actual demand d=1.0'!G189*(365/2)))*9.8*($C189+$D189-$B189)/3600</f>
        <v>30.583278460000006</v>
      </c>
      <c r="K189" s="75">
        <f>(('Node actual demand d=1.0'!H189*(365/2)))*9.8*($C189+$D189-$B189)/3600</f>
        <v>0.21238387819444446</v>
      </c>
      <c r="L189" s="75">
        <f>(('Node actual demand d=1.0'!I189*(365/2)))*9.8*($C189+$D189-$B189)/3600</f>
        <v>0.21238387819444446</v>
      </c>
      <c r="M189" s="75">
        <f>(('Node actual demand d=1.0'!J189*(365/2)))*9.8*($C189+$D189-$B189)/3600</f>
        <v>1.0619193909722222</v>
      </c>
      <c r="N189" s="75">
        <f>(('Node actual demand d=1.0'!K189*(365/2)))*9.8*($C189+$D189-$B189)/3600</f>
        <v>1.6990710255555557</v>
      </c>
      <c r="O189" s="75">
        <f>(('Node actual demand d=1.0'!L189*(365/2)))*9.8*($C189+$D189-$B189)/3600</f>
        <v>0.63715163458333324</v>
      </c>
      <c r="P189" s="75">
        <f>(('Node actual demand d=1.0'!M189*(365/2)))*9.8*($C189+$D189-$B189)/3600</f>
        <v>0.42476775638888892</v>
      </c>
      <c r="Q189" s="75">
        <f>(('Node actual demand d=1.0'!N189*(365/2)))*9.8*($C189+$D189-$B189)/3600</f>
        <v>0.21238387819444446</v>
      </c>
      <c r="R189" s="75">
        <f>(('Node actual demand d=1.0'!O189*(365/2)))*9.8*($C189+$D189-$B189)/3600</f>
        <v>0.21238387819444446</v>
      </c>
      <c r="S189" s="75">
        <f>(('Node actual demand d=1.0'!P189*(365/2)))*9.8*($C189+$D189-$B189)/3600</f>
        <v>0.21238387819444446</v>
      </c>
      <c r="T189" s="75">
        <f>(('Node actual demand d=1.0'!Q189*(365/2)))*9.8*($C189+$D189-$B189)/3600</f>
        <v>0.21238387819444446</v>
      </c>
      <c r="U189" s="75">
        <f>(('Node actual demand d=1.0'!R189*(365/2)))*9.8*($C189+$D189-$B189)/3600</f>
        <v>0.21238387819444446</v>
      </c>
      <c r="V189" s="75">
        <f>(('Node actual demand d=1.0'!S189*(365/2)))*9.8*($C189+$D189-$B189)/3600</f>
        <v>0.42476775638888892</v>
      </c>
      <c r="W189" s="75">
        <f>(('Node actual demand d=1.0'!T189*(365/2)))*9.8*($C189+$D189-$B189)/3600</f>
        <v>0.42476775638888892</v>
      </c>
      <c r="X189" s="75">
        <f>(('Node actual demand d=1.0'!U189*(365/2)))*9.8*($C189+$D189-$B189)/3600</f>
        <v>0.21238387819444446</v>
      </c>
      <c r="Y189" s="75">
        <f>(('Node actual demand d=1.0'!V189*(365/2)))*9.8*($C189+$D189-$B189)/3600</f>
        <v>0</v>
      </c>
      <c r="Z189" s="75">
        <f>(('Node actual demand d=1.0'!W189*(365/2)))*9.8*($C189+$D189-$B189)/3600</f>
        <v>29.733742947222218</v>
      </c>
      <c r="AA189" s="75">
        <f>(('Node actual demand d=1.0'!X189*(365/2)))*9.8*($C189+$D189-$B189)/3600</f>
        <v>0</v>
      </c>
      <c r="AB189" s="75">
        <f>(('Node actual demand d=1.0'!Y189*(365/2)))*9.8*($C189+$D189-$B189)/3600</f>
        <v>0</v>
      </c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</row>
    <row r="190" spans="1:100">
      <c r="A190" t="s">
        <v>299</v>
      </c>
      <c r="B190" s="21">
        <f>Fornecida!$C$1</f>
        <v>3.38</v>
      </c>
      <c r="C190" s="79">
        <v>28.179600000000001</v>
      </c>
      <c r="D190">
        <v>20</v>
      </c>
      <c r="E190" s="75">
        <f>(('Node actual demand d=1.0'!B190*(365/2)))*9.8*($C190+$D190-$B190)/3600</f>
        <v>0.44513380333333336</v>
      </c>
      <c r="F190" s="75">
        <f>(('Node actual demand d=1.0'!C190*(365/2)))*9.8*($C190+$D190-$B190)/3600</f>
        <v>0.66770070500000001</v>
      </c>
      <c r="G190" s="75">
        <f>(('Node actual demand d=1.0'!D190*(365/2)))*9.8*($C190+$D190-$B190)/3600</f>
        <v>0.66770070500000001</v>
      </c>
      <c r="H190" s="75">
        <f>(('Node actual demand d=1.0'!E190*(365/2)))*9.8*($C190+$D190-$B190)/3600</f>
        <v>0.66770070500000001</v>
      </c>
      <c r="I190" s="75">
        <f>(('Node actual demand d=1.0'!F190*(365/2)))*9.8*($C190+$D190-$B190)/3600</f>
        <v>0.44513380333333336</v>
      </c>
      <c r="J190" s="75">
        <f>(('Node actual demand d=1.0'!G190*(365/2)))*9.8*($C190+$D190-$B190)/3600</f>
        <v>0.22256690166666668</v>
      </c>
      <c r="K190" s="75">
        <f>(('Node actual demand d=1.0'!H190*(365/2)))*9.8*($C190+$D190-$B190)/3600</f>
        <v>0.44513380333333336</v>
      </c>
      <c r="L190" s="75">
        <f>(('Node actual demand d=1.0'!I190*(365/2)))*9.8*($C190+$D190-$B190)/3600</f>
        <v>0.89026760666666671</v>
      </c>
      <c r="M190" s="75">
        <f>(('Node actual demand d=1.0'!J190*(365/2)))*9.8*($C190+$D190-$B190)/3600</f>
        <v>0.89026760666666671</v>
      </c>
      <c r="N190" s="75">
        <f>(('Node actual demand d=1.0'!K190*(365/2)))*9.8*($C190+$D190-$B190)/3600</f>
        <v>0.89026760666666671</v>
      </c>
      <c r="O190" s="75">
        <f>(('Node actual demand d=1.0'!L190*(365/2)))*9.8*($C190+$D190-$B190)/3600</f>
        <v>0.66770070500000001</v>
      </c>
      <c r="P190" s="75">
        <f>(('Node actual demand d=1.0'!M190*(365/2)))*9.8*($C190+$D190-$B190)/3600</f>
        <v>0.44513380333333336</v>
      </c>
      <c r="Q190" s="75">
        <f>(('Node actual demand d=1.0'!N190*(365/2)))*9.8*($C190+$D190-$B190)/3600</f>
        <v>0.44513380333333336</v>
      </c>
      <c r="R190" s="75">
        <f>(('Node actual demand d=1.0'!O190*(365/2)))*9.8*($C190+$D190-$B190)/3600</f>
        <v>0.44513380333333336</v>
      </c>
      <c r="S190" s="75">
        <f>(('Node actual demand d=1.0'!P190*(365/2)))*9.8*($C190+$D190-$B190)/3600</f>
        <v>0.44513380333333336</v>
      </c>
      <c r="T190" s="75">
        <f>(('Node actual demand d=1.0'!Q190*(365/2)))*9.8*($C190+$D190-$B190)/3600</f>
        <v>0.66770070500000001</v>
      </c>
      <c r="U190" s="75">
        <f>(('Node actual demand d=1.0'!R190*(365/2)))*9.8*($C190+$D190-$B190)/3600</f>
        <v>0.66770070500000001</v>
      </c>
      <c r="V190" s="75">
        <f>(('Node actual demand d=1.0'!S190*(365/2)))*9.8*($C190+$D190-$B190)/3600</f>
        <v>0.44513380333333336</v>
      </c>
      <c r="W190" s="75">
        <f>(('Node actual demand d=1.0'!T190*(365/2)))*9.8*($C190+$D190-$B190)/3600</f>
        <v>0.44513380333333336</v>
      </c>
      <c r="X190" s="75">
        <f>(('Node actual demand d=1.0'!U190*(365/2)))*9.8*($C190+$D190-$B190)/3600</f>
        <v>0.44513380333333336</v>
      </c>
      <c r="Y190" s="75">
        <f>(('Node actual demand d=1.0'!V190*(365/2)))*9.8*($C190+$D190-$B190)/3600</f>
        <v>0.44513380333333336</v>
      </c>
      <c r="Z190" s="75">
        <f>(('Node actual demand d=1.0'!W190*(365/2)))*9.8*($C190+$D190-$B190)/3600</f>
        <v>0.44513380333333336</v>
      </c>
      <c r="AA190" s="75">
        <f>(('Node actual demand d=1.0'!X190*(365/2)))*9.8*($C190+$D190-$B190)/3600</f>
        <v>0.22256690166666668</v>
      </c>
      <c r="AB190" s="75">
        <f>(('Node actual demand d=1.0'!Y190*(365/2)))*9.8*($C190+$D190-$B190)/3600</f>
        <v>0.22256690166666668</v>
      </c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</row>
    <row r="191" spans="1:100">
      <c r="A191" t="s">
        <v>300</v>
      </c>
      <c r="B191" s="21">
        <f>Fornecida!$C$1</f>
        <v>3.38</v>
      </c>
      <c r="C191" s="79">
        <v>28.888200000000001</v>
      </c>
      <c r="D191">
        <v>20</v>
      </c>
      <c r="E191" s="75">
        <f>(('Node actual demand d=1.0'!B191*(365/2)))*9.8*($C191+$D191-$B191)/3600</f>
        <v>0</v>
      </c>
      <c r="F191" s="75">
        <f>(('Node actual demand d=1.0'!C191*(365/2)))*9.8*($C191+$D191-$B191)/3600</f>
        <v>0</v>
      </c>
      <c r="G191" s="75">
        <f>(('Node actual demand d=1.0'!D191*(365/2)))*9.8*($C191+$D191-$B191)/3600</f>
        <v>0</v>
      </c>
      <c r="H191" s="75">
        <f>(('Node actual demand d=1.0'!E191*(365/2)))*9.8*($C191+$D191-$B191)/3600</f>
        <v>0</v>
      </c>
      <c r="I191" s="75">
        <f>(('Node actual demand d=1.0'!F191*(365/2)))*9.8*($C191+$D191-$B191)/3600</f>
        <v>0</v>
      </c>
      <c r="J191" s="75">
        <f>(('Node actual demand d=1.0'!G191*(365/2)))*9.8*($C191+$D191-$B191)/3600</f>
        <v>0</v>
      </c>
      <c r="K191" s="75">
        <f>(('Node actual demand d=1.0'!H191*(365/2)))*9.8*($C191+$D191-$B191)/3600</f>
        <v>0</v>
      </c>
      <c r="L191" s="75">
        <f>(('Node actual demand d=1.0'!I191*(365/2)))*9.8*($C191+$D191-$B191)/3600</f>
        <v>0</v>
      </c>
      <c r="M191" s="75">
        <f>(('Node actual demand d=1.0'!J191*(365/2)))*9.8*($C191+$D191-$B191)/3600</f>
        <v>0</v>
      </c>
      <c r="N191" s="75">
        <f>(('Node actual demand d=1.0'!K191*(365/2)))*9.8*($C191+$D191-$B191)/3600</f>
        <v>0</v>
      </c>
      <c r="O191" s="75">
        <f>(('Node actual demand d=1.0'!L191*(365/2)))*9.8*($C191+$D191-$B191)/3600</f>
        <v>0</v>
      </c>
      <c r="P191" s="75">
        <f>(('Node actual demand d=1.0'!M191*(365/2)))*9.8*($C191+$D191-$B191)/3600</f>
        <v>0</v>
      </c>
      <c r="Q191" s="75">
        <f>(('Node actual demand d=1.0'!N191*(365/2)))*9.8*($C191+$D191-$B191)/3600</f>
        <v>0</v>
      </c>
      <c r="R191" s="75">
        <f>(('Node actual demand d=1.0'!O191*(365/2)))*9.8*($C191+$D191-$B191)/3600</f>
        <v>0</v>
      </c>
      <c r="S191" s="75">
        <f>(('Node actual demand d=1.0'!P191*(365/2)))*9.8*($C191+$D191-$B191)/3600</f>
        <v>0</v>
      </c>
      <c r="T191" s="75">
        <f>(('Node actual demand d=1.0'!Q191*(365/2)))*9.8*($C191+$D191-$B191)/3600</f>
        <v>0</v>
      </c>
      <c r="U191" s="75">
        <f>(('Node actual demand d=1.0'!R191*(365/2)))*9.8*($C191+$D191-$B191)/3600</f>
        <v>0</v>
      </c>
      <c r="V191" s="75">
        <f>(('Node actual demand d=1.0'!S191*(365/2)))*9.8*($C191+$D191-$B191)/3600</f>
        <v>0</v>
      </c>
      <c r="W191" s="75">
        <f>(('Node actual demand d=1.0'!T191*(365/2)))*9.8*($C191+$D191-$B191)/3600</f>
        <v>0</v>
      </c>
      <c r="X191" s="75">
        <f>(('Node actual demand d=1.0'!U191*(365/2)))*9.8*($C191+$D191-$B191)/3600</f>
        <v>0</v>
      </c>
      <c r="Y191" s="75">
        <f>(('Node actual demand d=1.0'!V191*(365/2)))*9.8*($C191+$D191-$B191)/3600</f>
        <v>0</v>
      </c>
      <c r="Z191" s="75">
        <f>(('Node actual demand d=1.0'!W191*(365/2)))*9.8*($C191+$D191-$B191)/3600</f>
        <v>0</v>
      </c>
      <c r="AA191" s="75">
        <f>(('Node actual demand d=1.0'!X191*(365/2)))*9.8*($C191+$D191-$B191)/3600</f>
        <v>0</v>
      </c>
      <c r="AB191" s="75">
        <f>(('Node actual demand d=1.0'!Y191*(365/2)))*9.8*($C191+$D191-$B191)/3600</f>
        <v>0</v>
      </c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</row>
    <row r="192" spans="1:100">
      <c r="A192" t="s">
        <v>301</v>
      </c>
      <c r="B192" s="21">
        <f>Fornecida!$C$1</f>
        <v>3.38</v>
      </c>
      <c r="C192" s="79">
        <v>28.962199999999999</v>
      </c>
      <c r="D192">
        <v>20</v>
      </c>
      <c r="E192" s="75">
        <f>(('Node actual demand d=1.0'!B192*(365/2)))*9.8*($C192+$D192-$B192)/3600</f>
        <v>0</v>
      </c>
      <c r="F192" s="75">
        <f>(('Node actual demand d=1.0'!C192*(365/2)))*9.8*($C192+$D192-$B192)/3600</f>
        <v>0.22645490194444443</v>
      </c>
      <c r="G192" s="75">
        <f>(('Node actual demand d=1.0'!D192*(365/2)))*9.8*($C192+$D192-$B192)/3600</f>
        <v>0</v>
      </c>
      <c r="H192" s="75">
        <f>(('Node actual demand d=1.0'!E192*(365/2)))*9.8*($C192+$D192-$B192)/3600</f>
        <v>0</v>
      </c>
      <c r="I192" s="75">
        <f>(('Node actual demand d=1.0'!F192*(365/2)))*9.8*($C192+$D192-$B192)/3600</f>
        <v>0</v>
      </c>
      <c r="J192" s="75">
        <f>(('Node actual demand d=1.0'!G192*(365/2)))*9.8*($C192+$D192-$B192)/3600</f>
        <v>0.45290980388888885</v>
      </c>
      <c r="K192" s="75">
        <f>(('Node actual demand d=1.0'!H192*(365/2)))*9.8*($C192+$D192-$B192)/3600</f>
        <v>0.22645490194444443</v>
      </c>
      <c r="L192" s="75">
        <f>(('Node actual demand d=1.0'!I192*(365/2)))*9.8*($C192+$D192-$B192)/3600</f>
        <v>0.6793647058333333</v>
      </c>
      <c r="M192" s="75">
        <f>(('Node actual demand d=1.0'!J192*(365/2)))*9.8*($C192+$D192-$B192)/3600</f>
        <v>2.2645490194444444</v>
      </c>
      <c r="N192" s="75">
        <f>(('Node actual demand d=1.0'!K192*(365/2)))*9.8*($C192+$D192-$B192)/3600</f>
        <v>1.8116392155555554</v>
      </c>
      <c r="O192" s="75">
        <f>(('Node actual demand d=1.0'!L192*(365/2)))*9.8*($C192+$D192-$B192)/3600</f>
        <v>1.1322745097222222</v>
      </c>
      <c r="P192" s="75">
        <f>(('Node actual demand d=1.0'!M192*(365/2)))*9.8*($C192+$D192-$B192)/3600</f>
        <v>1.8116392155555554</v>
      </c>
      <c r="Q192" s="75">
        <f>(('Node actual demand d=1.0'!N192*(365/2)))*9.8*($C192+$D192-$B192)/3600</f>
        <v>0.45290980388888885</v>
      </c>
      <c r="R192" s="75">
        <f>(('Node actual demand d=1.0'!O192*(365/2)))*9.8*($C192+$D192-$B192)/3600</f>
        <v>0.45290980388888885</v>
      </c>
      <c r="S192" s="75">
        <f>(('Node actual demand d=1.0'!P192*(365/2)))*9.8*($C192+$D192-$B192)/3600</f>
        <v>0.45290980388888885</v>
      </c>
      <c r="T192" s="75">
        <f>(('Node actual demand d=1.0'!Q192*(365/2)))*9.8*($C192+$D192-$B192)/3600</f>
        <v>0.6793647058333333</v>
      </c>
      <c r="U192" s="75">
        <f>(('Node actual demand d=1.0'!R192*(365/2)))*9.8*($C192+$D192-$B192)/3600</f>
        <v>0.6793647058333333</v>
      </c>
      <c r="V192" s="75">
        <f>(('Node actual demand d=1.0'!S192*(365/2)))*9.8*($C192+$D192-$B192)/3600</f>
        <v>0.9058196077777777</v>
      </c>
      <c r="W192" s="75">
        <f>(('Node actual demand d=1.0'!T192*(365/2)))*9.8*($C192+$D192-$B192)/3600</f>
        <v>0.6793647058333333</v>
      </c>
      <c r="X192" s="75">
        <f>(('Node actual demand d=1.0'!U192*(365/2)))*9.8*($C192+$D192-$B192)/3600</f>
        <v>0.6793647058333333</v>
      </c>
      <c r="Y192" s="75">
        <f>(('Node actual demand d=1.0'!V192*(365/2)))*9.8*($C192+$D192-$B192)/3600</f>
        <v>0.22645490194444443</v>
      </c>
      <c r="Z192" s="75">
        <f>(('Node actual demand d=1.0'!W192*(365/2)))*9.8*($C192+$D192-$B192)/3600</f>
        <v>0.22645490194444443</v>
      </c>
      <c r="AA192" s="75">
        <f>(('Node actual demand d=1.0'!X192*(365/2)))*9.8*($C192+$D192-$B192)/3600</f>
        <v>0.22645490194444443</v>
      </c>
      <c r="AB192" s="75">
        <f>(('Node actual demand d=1.0'!Y192*(365/2)))*9.8*($C192+$D192-$B192)/3600</f>
        <v>0.22645490194444443</v>
      </c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</row>
    <row r="193" spans="1:100">
      <c r="A193" t="s">
        <v>302</v>
      </c>
      <c r="B193" s="21">
        <f>Fornecida!$C$1</f>
        <v>3.38</v>
      </c>
      <c r="C193" s="79">
        <v>28.8582</v>
      </c>
      <c r="D193">
        <v>20</v>
      </c>
      <c r="E193" s="75">
        <f>(('Node actual demand d=1.0'!B193*(365/2)))*9.8*($C193+$D193-$B193)/3600</f>
        <v>0</v>
      </c>
      <c r="F193" s="75">
        <f>(('Node actual demand d=1.0'!C193*(365/2)))*9.8*($C193+$D193-$B193)/3600</f>
        <v>0</v>
      </c>
      <c r="G193" s="75">
        <f>(('Node actual demand d=1.0'!D193*(365/2)))*9.8*($C193+$D193-$B193)/3600</f>
        <v>0</v>
      </c>
      <c r="H193" s="75">
        <f>(('Node actual demand d=1.0'!E193*(365/2)))*9.8*($C193+$D193-$B193)/3600</f>
        <v>0</v>
      </c>
      <c r="I193" s="75">
        <f>(('Node actual demand d=1.0'!F193*(365/2)))*9.8*($C193+$D193-$B193)/3600</f>
        <v>0</v>
      </c>
      <c r="J193" s="75">
        <f>(('Node actual demand d=1.0'!G193*(365/2)))*9.8*($C193+$D193-$B193)/3600</f>
        <v>0</v>
      </c>
      <c r="K193" s="75">
        <f>(('Node actual demand d=1.0'!H193*(365/2)))*9.8*($C193+$D193-$B193)/3600</f>
        <v>0</v>
      </c>
      <c r="L193" s="75">
        <f>(('Node actual demand d=1.0'!I193*(365/2)))*9.8*($C193+$D193-$B193)/3600</f>
        <v>0</v>
      </c>
      <c r="M193" s="75">
        <f>(('Node actual demand d=1.0'!J193*(365/2)))*9.8*($C193+$D193-$B193)/3600</f>
        <v>0</v>
      </c>
      <c r="N193" s="75">
        <f>(('Node actual demand d=1.0'!K193*(365/2)))*9.8*($C193+$D193-$B193)/3600</f>
        <v>0</v>
      </c>
      <c r="O193" s="75">
        <f>(('Node actual demand d=1.0'!L193*(365/2)))*9.8*($C193+$D193-$B193)/3600</f>
        <v>0</v>
      </c>
      <c r="P193" s="75">
        <f>(('Node actual demand d=1.0'!M193*(365/2)))*9.8*($C193+$D193-$B193)/3600</f>
        <v>0</v>
      </c>
      <c r="Q193" s="75">
        <f>(('Node actual demand d=1.0'!N193*(365/2)))*9.8*($C193+$D193-$B193)/3600</f>
        <v>0</v>
      </c>
      <c r="R193" s="75">
        <f>(('Node actual demand d=1.0'!O193*(365/2)))*9.8*($C193+$D193-$B193)/3600</f>
        <v>0</v>
      </c>
      <c r="S193" s="75">
        <f>(('Node actual demand d=1.0'!P193*(365/2)))*9.8*($C193+$D193-$B193)/3600</f>
        <v>0</v>
      </c>
      <c r="T193" s="75">
        <f>(('Node actual demand d=1.0'!Q193*(365/2)))*9.8*($C193+$D193-$B193)/3600</f>
        <v>0</v>
      </c>
      <c r="U193" s="75">
        <f>(('Node actual demand d=1.0'!R193*(365/2)))*9.8*($C193+$D193-$B193)/3600</f>
        <v>0</v>
      </c>
      <c r="V193" s="75">
        <f>(('Node actual demand d=1.0'!S193*(365/2)))*9.8*($C193+$D193-$B193)/3600</f>
        <v>0</v>
      </c>
      <c r="W193" s="75">
        <f>(('Node actual demand d=1.0'!T193*(365/2)))*9.8*($C193+$D193-$B193)/3600</f>
        <v>0</v>
      </c>
      <c r="X193" s="75">
        <f>(('Node actual demand d=1.0'!U193*(365/2)))*9.8*($C193+$D193-$B193)/3600</f>
        <v>0</v>
      </c>
      <c r="Y193" s="75">
        <f>(('Node actual demand d=1.0'!V193*(365/2)))*9.8*($C193+$D193-$B193)/3600</f>
        <v>0</v>
      </c>
      <c r="Z193" s="75">
        <f>(('Node actual demand d=1.0'!W193*(365/2)))*9.8*($C193+$D193-$B193)/3600</f>
        <v>0</v>
      </c>
      <c r="AA193" s="75">
        <f>(('Node actual demand d=1.0'!X193*(365/2)))*9.8*($C193+$D193-$B193)/3600</f>
        <v>0</v>
      </c>
      <c r="AB193" s="75">
        <f>(('Node actual demand d=1.0'!Y193*(365/2)))*9.8*($C193+$D193-$B193)/3600</f>
        <v>0</v>
      </c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</row>
    <row r="194" spans="1:100">
      <c r="A194" t="s">
        <v>303</v>
      </c>
      <c r="B194" s="21">
        <f>Fornecida!$C$1</f>
        <v>3.38</v>
      </c>
      <c r="C194" s="79">
        <v>27.783999999999999</v>
      </c>
      <c r="D194">
        <v>20</v>
      </c>
      <c r="E194" s="75">
        <f>(('Node actual demand d=1.0'!B194*(365/2)))*9.8*($C194+$D194-$B194)/3600</f>
        <v>1.7648123111111111</v>
      </c>
      <c r="F194" s="75">
        <f>(('Node actual demand d=1.0'!C194*(365/2)))*9.8*($C194+$D194-$B194)/3600</f>
        <v>1.9854138500000003</v>
      </c>
      <c r="G194" s="75">
        <f>(('Node actual demand d=1.0'!D194*(365/2)))*9.8*($C194+$D194-$B194)/3600</f>
        <v>1.7648123111111111</v>
      </c>
      <c r="H194" s="75">
        <f>(('Node actual demand d=1.0'!E194*(365/2)))*9.8*($C194+$D194-$B194)/3600</f>
        <v>1.7648123111111111</v>
      </c>
      <c r="I194" s="75">
        <f>(('Node actual demand d=1.0'!F194*(365/2)))*9.8*($C194+$D194-$B194)/3600</f>
        <v>1.5442107722222222</v>
      </c>
      <c r="J194" s="75">
        <f>(('Node actual demand d=1.0'!G194*(365/2)))*9.8*($C194+$D194-$B194)/3600</f>
        <v>1.5442107722222222</v>
      </c>
      <c r="K194" s="75">
        <f>(('Node actual demand d=1.0'!H194*(365/2)))*9.8*($C194+$D194-$B194)/3600</f>
        <v>2.4266169277777778</v>
      </c>
      <c r="L194" s="75">
        <f>(('Node actual demand d=1.0'!I194*(365/2)))*9.8*($C194+$D194-$B194)/3600</f>
        <v>3.0884215444444445</v>
      </c>
      <c r="M194" s="75">
        <f>(('Node actual demand d=1.0'!J194*(365/2)))*9.8*($C194+$D194-$B194)/3600</f>
        <v>3.3090230833333338</v>
      </c>
      <c r="N194" s="75">
        <f>(('Node actual demand d=1.0'!K194*(365/2)))*9.8*($C194+$D194-$B194)/3600</f>
        <v>4.4120307777777779</v>
      </c>
      <c r="O194" s="75">
        <f>(('Node actual demand d=1.0'!L194*(365/2)))*9.8*($C194+$D194-$B194)/3600</f>
        <v>3.5296246222222223</v>
      </c>
      <c r="P194" s="75">
        <f>(('Node actual demand d=1.0'!M194*(365/2)))*9.8*($C194+$D194-$B194)/3600</f>
        <v>3.5296246222222223</v>
      </c>
      <c r="Q194" s="75">
        <f>(('Node actual demand d=1.0'!N194*(365/2)))*9.8*($C194+$D194-$B194)/3600</f>
        <v>4.4120307777777779</v>
      </c>
      <c r="R194" s="75">
        <f>(('Node actual demand d=1.0'!O194*(365/2)))*9.8*($C194+$D194-$B194)/3600</f>
        <v>3.0884215444444445</v>
      </c>
      <c r="S194" s="75">
        <f>(('Node actual demand d=1.0'!P194*(365/2)))*9.8*($C194+$D194-$B194)/3600</f>
        <v>3.3090230833333338</v>
      </c>
      <c r="T194" s="75">
        <f>(('Node actual demand d=1.0'!Q194*(365/2)))*9.8*($C194+$D194-$B194)/3600</f>
        <v>3.9708277000000005</v>
      </c>
      <c r="U194" s="75">
        <f>(('Node actual demand d=1.0'!R194*(365/2)))*9.8*($C194+$D194-$B194)/3600</f>
        <v>2.4266169277777778</v>
      </c>
      <c r="V194" s="75">
        <f>(('Node actual demand d=1.0'!S194*(365/2)))*9.8*($C194+$D194-$B194)/3600</f>
        <v>2.2060153888888889</v>
      </c>
      <c r="W194" s="75">
        <f>(('Node actual demand d=1.0'!T194*(365/2)))*9.8*($C194+$D194-$B194)/3600</f>
        <v>2.2060153888888889</v>
      </c>
      <c r="X194" s="75">
        <f>(('Node actual demand d=1.0'!U194*(365/2)))*9.8*($C194+$D194-$B194)/3600</f>
        <v>1.9854138500000003</v>
      </c>
      <c r="Y194" s="75">
        <f>(('Node actual demand d=1.0'!V194*(365/2)))*9.8*($C194+$D194-$B194)/3600</f>
        <v>1.9854138500000003</v>
      </c>
      <c r="Z194" s="75">
        <f>(('Node actual demand d=1.0'!W194*(365/2)))*9.8*($C194+$D194-$B194)/3600</f>
        <v>1.9854138500000003</v>
      </c>
      <c r="AA194" s="75">
        <f>(('Node actual demand d=1.0'!X194*(365/2)))*9.8*($C194+$D194-$B194)/3600</f>
        <v>1.9854138500000003</v>
      </c>
      <c r="AB194" s="75">
        <f>(('Node actual demand d=1.0'!Y194*(365/2)))*9.8*($C194+$D194-$B194)/3600</f>
        <v>1.7648123111111111</v>
      </c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</row>
    <row r="195" spans="1:100">
      <c r="A195" t="s">
        <v>304</v>
      </c>
      <c r="B195" s="21">
        <f>Fornecida!$C$1</f>
        <v>3.38</v>
      </c>
      <c r="C195" s="79">
        <v>23.256799999999998</v>
      </c>
      <c r="D195">
        <v>20</v>
      </c>
      <c r="E195" s="75">
        <f>(('Node actual demand d=1.0'!B195*(365/2)))*9.8*($C195+$D195-$B195)/3600</f>
        <v>6.735745364444444</v>
      </c>
      <c r="F195" s="75">
        <f>(('Node actual demand d=1.0'!C195*(365/2)))*9.8*($C195+$D195-$B195)/3600</f>
        <v>2.9716523666666665</v>
      </c>
      <c r="G195" s="75">
        <f>(('Node actual demand d=1.0'!D195*(365/2)))*9.8*($C195+$D195-$B195)/3600</f>
        <v>0</v>
      </c>
      <c r="H195" s="75">
        <f>(('Node actual demand d=1.0'!E195*(365/2)))*9.8*($C195+$D195-$B195)/3600</f>
        <v>0</v>
      </c>
      <c r="I195" s="75">
        <f>(('Node actual demand d=1.0'!F195*(365/2)))*9.8*($C195+$D195-$B195)/3600</f>
        <v>0.19811015777777777</v>
      </c>
      <c r="J195" s="75">
        <f>(('Node actual demand d=1.0'!G195*(365/2)))*9.8*($C195+$D195-$B195)/3600</f>
        <v>6.1414148911111113</v>
      </c>
      <c r="K195" s="75">
        <f>(('Node actual demand d=1.0'!H195*(365/2)))*9.8*($C195+$D195-$B195)/3600</f>
        <v>2.7735422088888884</v>
      </c>
      <c r="L195" s="75">
        <f>(('Node actual demand d=1.0'!I195*(365/2)))*9.8*($C195+$D195-$B195)/3600</f>
        <v>0.59433047333333333</v>
      </c>
      <c r="M195" s="75">
        <f>(('Node actual demand d=1.0'!J195*(365/2)))*9.8*($C195+$D195-$B195)/3600</f>
        <v>1.3867711044444442</v>
      </c>
      <c r="N195" s="75">
        <f>(('Node actual demand d=1.0'!K195*(365/2)))*9.8*($C195+$D195-$B195)/3600</f>
        <v>7.7262961533333332</v>
      </c>
      <c r="O195" s="75">
        <f>(('Node actual demand d=1.0'!L195*(365/2)))*9.8*($C195+$D195-$B195)/3600</f>
        <v>5.5470844177777767</v>
      </c>
      <c r="P195" s="75">
        <f>(('Node actual demand d=1.0'!M195*(365/2)))*9.8*($C195+$D195-$B195)/3600</f>
        <v>2.9716523666666665</v>
      </c>
      <c r="Q195" s="75">
        <f>(('Node actual demand d=1.0'!N195*(365/2)))*9.8*($C195+$D195-$B195)/3600</f>
        <v>0.79244063111111107</v>
      </c>
      <c r="R195" s="75">
        <f>(('Node actual demand d=1.0'!O195*(365/2)))*9.8*($C195+$D195-$B195)/3600</f>
        <v>1.9811015777777778</v>
      </c>
      <c r="S195" s="75">
        <f>(('Node actual demand d=1.0'!P195*(365/2)))*9.8*($C195+$D195-$B195)/3600</f>
        <v>4.5565336288888894</v>
      </c>
      <c r="T195" s="75">
        <f>(('Node actual demand d=1.0'!Q195*(365/2)))*9.8*($C195+$D195-$B195)/3600</f>
        <v>4.9527539444444439</v>
      </c>
      <c r="U195" s="75">
        <f>(('Node actual demand d=1.0'!R195*(365/2)))*9.8*($C195+$D195-$B195)/3600</f>
        <v>6.9338555222222213</v>
      </c>
      <c r="V195" s="75">
        <f>(('Node actual demand d=1.0'!S195*(365/2)))*9.8*($C195+$D195-$B195)/3600</f>
        <v>6.1414148911111113</v>
      </c>
      <c r="W195" s="75">
        <f>(('Node actual demand d=1.0'!T195*(365/2)))*9.8*($C195+$D195-$B195)/3600</f>
        <v>3.9622031555555557</v>
      </c>
      <c r="X195" s="75">
        <f>(('Node actual demand d=1.0'!U195*(365/2)))*9.8*($C195+$D195-$B195)/3600</f>
        <v>0.19811015777777777</v>
      </c>
      <c r="Y195" s="75">
        <f>(('Node actual demand d=1.0'!V195*(365/2)))*9.8*($C195+$D195-$B195)/3600</f>
        <v>4.160313313333333</v>
      </c>
      <c r="Z195" s="75">
        <f>(('Node actual demand d=1.0'!W195*(365/2)))*9.8*($C195+$D195-$B195)/3600</f>
        <v>6.5376352066666659</v>
      </c>
      <c r="AA195" s="75">
        <f>(('Node actual demand d=1.0'!X195*(365/2)))*9.8*($C195+$D195-$B195)/3600</f>
        <v>2.7735422088888884</v>
      </c>
      <c r="AB195" s="75">
        <f>(('Node actual demand d=1.0'!Y195*(365/2)))*9.8*($C195+$D195-$B195)/3600</f>
        <v>0</v>
      </c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</row>
    <row r="196" spans="1:100">
      <c r="A196" t="s">
        <v>305</v>
      </c>
      <c r="B196" s="21">
        <f>Fornecida!$C$1</f>
        <v>3.38</v>
      </c>
      <c r="C196" s="79">
        <v>24.792300000000001</v>
      </c>
      <c r="D196">
        <v>20</v>
      </c>
      <c r="E196" s="75">
        <f>(('Node actual demand d=1.0'!B196*(365/2)))*9.8*($C196+$D196-$B196)/3600</f>
        <v>0</v>
      </c>
      <c r="F196" s="75">
        <f>(('Node actual demand d=1.0'!C196*(365/2)))*9.8*($C196+$D196-$B196)/3600</f>
        <v>0</v>
      </c>
      <c r="G196" s="75">
        <f>(('Node actual demand d=1.0'!D196*(365/2)))*9.8*($C196+$D196-$B196)/3600</f>
        <v>0</v>
      </c>
      <c r="H196" s="75">
        <f>(('Node actual demand d=1.0'!E196*(365/2)))*9.8*($C196+$D196-$B196)/3600</f>
        <v>0</v>
      </c>
      <c r="I196" s="75">
        <f>(('Node actual demand d=1.0'!F196*(365/2)))*9.8*($C196+$D196-$B196)/3600</f>
        <v>0</v>
      </c>
      <c r="J196" s="75">
        <f>(('Node actual demand d=1.0'!G196*(365/2)))*9.8*($C196+$D196-$B196)/3600</f>
        <v>0</v>
      </c>
      <c r="K196" s="75">
        <f>(('Node actual demand d=1.0'!H196*(365/2)))*9.8*($C196+$D196-$B196)/3600</f>
        <v>0</v>
      </c>
      <c r="L196" s="75">
        <f>(('Node actual demand d=1.0'!I196*(365/2)))*9.8*($C196+$D196-$B196)/3600</f>
        <v>0</v>
      </c>
      <c r="M196" s="75">
        <f>(('Node actual demand d=1.0'!J196*(365/2)))*9.8*($C196+$D196-$B196)/3600</f>
        <v>0</v>
      </c>
      <c r="N196" s="75">
        <f>(('Node actual demand d=1.0'!K196*(365/2)))*9.8*($C196+$D196-$B196)/3600</f>
        <v>0</v>
      </c>
      <c r="O196" s="75">
        <f>(('Node actual demand d=1.0'!L196*(365/2)))*9.8*($C196+$D196-$B196)/3600</f>
        <v>0</v>
      </c>
      <c r="P196" s="75">
        <f>(('Node actual demand d=1.0'!M196*(365/2)))*9.8*($C196+$D196-$B196)/3600</f>
        <v>0</v>
      </c>
      <c r="Q196" s="75">
        <f>(('Node actual demand d=1.0'!N196*(365/2)))*9.8*($C196+$D196-$B196)/3600</f>
        <v>0</v>
      </c>
      <c r="R196" s="75">
        <f>(('Node actual demand d=1.0'!O196*(365/2)))*9.8*($C196+$D196-$B196)/3600</f>
        <v>0</v>
      </c>
      <c r="S196" s="75">
        <f>(('Node actual demand d=1.0'!P196*(365/2)))*9.8*($C196+$D196-$B196)/3600</f>
        <v>0</v>
      </c>
      <c r="T196" s="75">
        <f>(('Node actual demand d=1.0'!Q196*(365/2)))*9.8*($C196+$D196-$B196)/3600</f>
        <v>0</v>
      </c>
      <c r="U196" s="75">
        <f>(('Node actual demand d=1.0'!R196*(365/2)))*9.8*($C196+$D196-$B196)/3600</f>
        <v>0</v>
      </c>
      <c r="V196" s="75">
        <f>(('Node actual demand d=1.0'!S196*(365/2)))*9.8*($C196+$D196-$B196)/3600</f>
        <v>0</v>
      </c>
      <c r="W196" s="75">
        <f>(('Node actual demand d=1.0'!T196*(365/2)))*9.8*($C196+$D196-$B196)/3600</f>
        <v>0</v>
      </c>
      <c r="X196" s="75">
        <f>(('Node actual demand d=1.0'!U196*(365/2)))*9.8*($C196+$D196-$B196)/3600</f>
        <v>0</v>
      </c>
      <c r="Y196" s="75">
        <f>(('Node actual demand d=1.0'!V196*(365/2)))*9.8*($C196+$D196-$B196)/3600</f>
        <v>0</v>
      </c>
      <c r="Z196" s="75">
        <f>(('Node actual demand d=1.0'!W196*(365/2)))*9.8*($C196+$D196-$B196)/3600</f>
        <v>0</v>
      </c>
      <c r="AA196" s="75">
        <f>(('Node actual demand d=1.0'!X196*(365/2)))*9.8*($C196+$D196-$B196)/3600</f>
        <v>0</v>
      </c>
      <c r="AB196" s="75">
        <f>(('Node actual demand d=1.0'!Y196*(365/2)))*9.8*($C196+$D196-$B196)/3600</f>
        <v>0</v>
      </c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</row>
    <row r="197" spans="1:100">
      <c r="A197" t="s">
        <v>306</v>
      </c>
      <c r="B197" s="21">
        <f>Fornecida!$C$1</f>
        <v>3.38</v>
      </c>
      <c r="C197" s="79">
        <v>20.953600000000002</v>
      </c>
      <c r="D197">
        <v>20</v>
      </c>
      <c r="E197" s="75">
        <f>(('Node actual demand d=1.0'!B197*(365/2)))*9.8*($C197+$D197-$B197)/3600</f>
        <v>0</v>
      </c>
      <c r="F197" s="75">
        <f>(('Node actual demand d=1.0'!C197*(365/2)))*9.8*($C197+$D197-$B197)/3600</f>
        <v>0</v>
      </c>
      <c r="G197" s="75">
        <f>(('Node actual demand d=1.0'!D197*(365/2)))*9.8*($C197+$D197-$B197)/3600</f>
        <v>0</v>
      </c>
      <c r="H197" s="75">
        <f>(('Node actual demand d=1.0'!E197*(365/2)))*9.8*($C197+$D197-$B197)/3600</f>
        <v>0</v>
      </c>
      <c r="I197" s="75">
        <f>(('Node actual demand d=1.0'!F197*(365/2)))*9.8*($C197+$D197-$B197)/3600</f>
        <v>0</v>
      </c>
      <c r="J197" s="75">
        <f>(('Node actual demand d=1.0'!G197*(365/2)))*9.8*($C197+$D197-$B197)/3600</f>
        <v>0</v>
      </c>
      <c r="K197" s="75">
        <f>(('Node actual demand d=1.0'!H197*(365/2)))*9.8*($C197+$D197-$B197)/3600</f>
        <v>0</v>
      </c>
      <c r="L197" s="75">
        <f>(('Node actual demand d=1.0'!I197*(365/2)))*9.8*($C197+$D197-$B197)/3600</f>
        <v>0.18666773222222224</v>
      </c>
      <c r="M197" s="75">
        <f>(('Node actual demand d=1.0'!J197*(365/2)))*9.8*($C197+$D197-$B197)/3600</f>
        <v>0</v>
      </c>
      <c r="N197" s="75">
        <f>(('Node actual demand d=1.0'!K197*(365/2)))*9.8*($C197+$D197-$B197)/3600</f>
        <v>0</v>
      </c>
      <c r="O197" s="75">
        <f>(('Node actual demand d=1.0'!L197*(365/2)))*9.8*($C197+$D197-$B197)/3600</f>
        <v>0.18666773222222224</v>
      </c>
      <c r="P197" s="75">
        <f>(('Node actual demand d=1.0'!M197*(365/2)))*9.8*($C197+$D197-$B197)/3600</f>
        <v>0.18666773222222224</v>
      </c>
      <c r="Q197" s="75">
        <f>(('Node actual demand d=1.0'!N197*(365/2)))*9.8*($C197+$D197-$B197)/3600</f>
        <v>0</v>
      </c>
      <c r="R197" s="75">
        <f>(('Node actual demand d=1.0'!O197*(365/2)))*9.8*($C197+$D197-$B197)/3600</f>
        <v>0.18666773222222224</v>
      </c>
      <c r="S197" s="75">
        <f>(('Node actual demand d=1.0'!P197*(365/2)))*9.8*($C197+$D197-$B197)/3600</f>
        <v>0.18666773222222224</v>
      </c>
      <c r="T197" s="75">
        <f>(('Node actual demand d=1.0'!Q197*(365/2)))*9.8*($C197+$D197-$B197)/3600</f>
        <v>0</v>
      </c>
      <c r="U197" s="75">
        <f>(('Node actual demand d=1.0'!R197*(365/2)))*9.8*($C197+$D197-$B197)/3600</f>
        <v>0</v>
      </c>
      <c r="V197" s="75">
        <f>(('Node actual demand d=1.0'!S197*(365/2)))*9.8*($C197+$D197-$B197)/3600</f>
        <v>0</v>
      </c>
      <c r="W197" s="75">
        <f>(('Node actual demand d=1.0'!T197*(365/2)))*9.8*($C197+$D197-$B197)/3600</f>
        <v>0</v>
      </c>
      <c r="X197" s="75">
        <f>(('Node actual demand d=1.0'!U197*(365/2)))*9.8*($C197+$D197-$B197)/3600</f>
        <v>0</v>
      </c>
      <c r="Y197" s="75">
        <f>(('Node actual demand d=1.0'!V197*(365/2)))*9.8*($C197+$D197-$B197)/3600</f>
        <v>0</v>
      </c>
      <c r="Z197" s="75">
        <f>(('Node actual demand d=1.0'!W197*(365/2)))*9.8*($C197+$D197-$B197)/3600</f>
        <v>0</v>
      </c>
      <c r="AA197" s="75">
        <f>(('Node actual demand d=1.0'!X197*(365/2)))*9.8*($C197+$D197-$B197)/3600</f>
        <v>0</v>
      </c>
      <c r="AB197" s="75">
        <f>(('Node actual demand d=1.0'!Y197*(365/2)))*9.8*($C197+$D197-$B197)/3600</f>
        <v>0</v>
      </c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</row>
    <row r="198" spans="1:100">
      <c r="A198" t="s">
        <v>307</v>
      </c>
      <c r="B198" s="21">
        <f>Fornecida!$C$1</f>
        <v>3.38</v>
      </c>
      <c r="C198" s="79">
        <v>26.962399999999999</v>
      </c>
      <c r="D198">
        <v>20</v>
      </c>
      <c r="E198" s="75">
        <f>(('Node actual demand d=1.0'!B198*(365/2)))*9.8*($C198+$D198-$B198)/3600</f>
        <v>0</v>
      </c>
      <c r="F198" s="75">
        <f>(('Node actual demand d=1.0'!C198*(365/2)))*9.8*($C198+$D198-$B198)/3600</f>
        <v>0</v>
      </c>
      <c r="G198" s="75">
        <f>(('Node actual demand d=1.0'!D198*(365/2)))*9.8*($C198+$D198-$B198)/3600</f>
        <v>0</v>
      </c>
      <c r="H198" s="75">
        <f>(('Node actual demand d=1.0'!E198*(365/2)))*9.8*($C198+$D198-$B198)/3600</f>
        <v>0</v>
      </c>
      <c r="I198" s="75">
        <f>(('Node actual demand d=1.0'!F198*(365/2)))*9.8*($C198+$D198-$B198)/3600</f>
        <v>0</v>
      </c>
      <c r="J198" s="75">
        <f>(('Node actual demand d=1.0'!G198*(365/2)))*9.8*($C198+$D198-$B198)/3600</f>
        <v>0</v>
      </c>
      <c r="K198" s="75">
        <f>(('Node actual demand d=1.0'!H198*(365/2)))*9.8*($C198+$D198-$B198)/3600</f>
        <v>0</v>
      </c>
      <c r="L198" s="75">
        <f>(('Node actual demand d=1.0'!I198*(365/2)))*9.8*($C198+$D198-$B198)/3600</f>
        <v>0</v>
      </c>
      <c r="M198" s="75">
        <f>(('Node actual demand d=1.0'!J198*(365/2)))*9.8*($C198+$D198-$B198)/3600</f>
        <v>0</v>
      </c>
      <c r="N198" s="75">
        <f>(('Node actual demand d=1.0'!K198*(365/2)))*9.8*($C198+$D198-$B198)/3600</f>
        <v>0</v>
      </c>
      <c r="O198" s="75">
        <f>(('Node actual demand d=1.0'!L198*(365/2)))*9.8*($C198+$D198-$B198)/3600</f>
        <v>0</v>
      </c>
      <c r="P198" s="75">
        <f>(('Node actual demand d=1.0'!M198*(365/2)))*9.8*($C198+$D198-$B198)/3600</f>
        <v>0</v>
      </c>
      <c r="Q198" s="75">
        <f>(('Node actual demand d=1.0'!N198*(365/2)))*9.8*($C198+$D198-$B198)/3600</f>
        <v>0</v>
      </c>
      <c r="R198" s="75">
        <f>(('Node actual demand d=1.0'!O198*(365/2)))*9.8*($C198+$D198-$B198)/3600</f>
        <v>0</v>
      </c>
      <c r="S198" s="75">
        <f>(('Node actual demand d=1.0'!P198*(365/2)))*9.8*($C198+$D198-$B198)/3600</f>
        <v>0</v>
      </c>
      <c r="T198" s="75">
        <f>(('Node actual demand d=1.0'!Q198*(365/2)))*9.8*($C198+$D198-$B198)/3600</f>
        <v>0</v>
      </c>
      <c r="U198" s="75">
        <f>(('Node actual demand d=1.0'!R198*(365/2)))*9.8*($C198+$D198-$B198)/3600</f>
        <v>0</v>
      </c>
      <c r="V198" s="75">
        <f>(('Node actual demand d=1.0'!S198*(365/2)))*9.8*($C198+$D198-$B198)/3600</f>
        <v>0</v>
      </c>
      <c r="W198" s="75">
        <f>(('Node actual demand d=1.0'!T198*(365/2)))*9.8*($C198+$D198-$B198)/3600</f>
        <v>0</v>
      </c>
      <c r="X198" s="75">
        <f>(('Node actual demand d=1.0'!U198*(365/2)))*9.8*($C198+$D198-$B198)/3600</f>
        <v>0</v>
      </c>
      <c r="Y198" s="75">
        <f>(('Node actual demand d=1.0'!V198*(365/2)))*9.8*($C198+$D198-$B198)/3600</f>
        <v>0</v>
      </c>
      <c r="Z198" s="75">
        <f>(('Node actual demand d=1.0'!W198*(365/2)))*9.8*($C198+$D198-$B198)/3600</f>
        <v>0</v>
      </c>
      <c r="AA198" s="75">
        <f>(('Node actual demand d=1.0'!X198*(365/2)))*9.8*($C198+$D198-$B198)/3600</f>
        <v>0</v>
      </c>
      <c r="AB198" s="75">
        <f>(('Node actual demand d=1.0'!Y198*(365/2)))*9.8*($C198+$D198-$B198)/3600</f>
        <v>0</v>
      </c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</row>
    <row r="199" spans="1:100">
      <c r="A199" t="s">
        <v>308</v>
      </c>
      <c r="B199" s="21">
        <f>Fornecida!$C$1</f>
        <v>3.38</v>
      </c>
      <c r="C199" s="79">
        <v>26.553999999999998</v>
      </c>
      <c r="D199">
        <v>20</v>
      </c>
      <c r="E199" s="75">
        <f>(('Node actual demand d=1.0'!B199*(365/2)))*9.8*($C199+$D199-$B199)/3600</f>
        <v>0.64347249166666665</v>
      </c>
      <c r="F199" s="75">
        <f>(('Node actual demand d=1.0'!C199*(365/2)))*9.8*($C199+$D199-$B199)/3600</f>
        <v>0.64347249166666665</v>
      </c>
      <c r="G199" s="75">
        <f>(('Node actual demand d=1.0'!D199*(365/2)))*9.8*($C199+$D199-$B199)/3600</f>
        <v>0.64347249166666665</v>
      </c>
      <c r="H199" s="75">
        <f>(('Node actual demand d=1.0'!E199*(365/2)))*9.8*($C199+$D199-$B199)/3600</f>
        <v>0.64347249166666665</v>
      </c>
      <c r="I199" s="75">
        <f>(('Node actual demand d=1.0'!F199*(365/2)))*9.8*($C199+$D199-$B199)/3600</f>
        <v>0.64347249166666665</v>
      </c>
      <c r="J199" s="75">
        <f>(('Node actual demand d=1.0'!G199*(365/2)))*9.8*($C199+$D199-$B199)/3600</f>
        <v>0.64347249166666665</v>
      </c>
      <c r="K199" s="75">
        <f>(('Node actual demand d=1.0'!H199*(365/2)))*9.8*($C199+$D199-$B199)/3600</f>
        <v>0.85796332222222227</v>
      </c>
      <c r="L199" s="75">
        <f>(('Node actual demand d=1.0'!I199*(365/2)))*9.8*($C199+$D199-$B199)/3600</f>
        <v>2.1449083055555556</v>
      </c>
      <c r="M199" s="75">
        <f>(('Node actual demand d=1.0'!J199*(365/2)))*9.8*($C199+$D199-$B199)/3600</f>
        <v>3.0028716277777776</v>
      </c>
      <c r="N199" s="75">
        <f>(('Node actual demand d=1.0'!K199*(365/2)))*9.8*($C199+$D199-$B199)/3600</f>
        <v>2.7883807972222225</v>
      </c>
      <c r="O199" s="75">
        <f>(('Node actual demand d=1.0'!L199*(365/2)))*9.8*($C199+$D199-$B199)/3600</f>
        <v>1.9304174750000003</v>
      </c>
      <c r="P199" s="75">
        <f>(('Node actual demand d=1.0'!M199*(365/2)))*9.8*($C199+$D199-$B199)/3600</f>
        <v>1.5014358138888888</v>
      </c>
      <c r="Q199" s="75">
        <f>(('Node actual demand d=1.0'!N199*(365/2)))*9.8*($C199+$D199-$B199)/3600</f>
        <v>1.0724541527777778</v>
      </c>
      <c r="R199" s="75">
        <f>(('Node actual demand d=1.0'!O199*(365/2)))*9.8*($C199+$D199-$B199)/3600</f>
        <v>1.7159266444444445</v>
      </c>
      <c r="S199" s="75">
        <f>(('Node actual demand d=1.0'!P199*(365/2)))*9.8*($C199+$D199-$B199)/3600</f>
        <v>1.9304174750000003</v>
      </c>
      <c r="T199" s="75">
        <f>(('Node actual demand d=1.0'!Q199*(365/2)))*9.8*($C199+$D199-$B199)/3600</f>
        <v>1.2869449833333333</v>
      </c>
      <c r="U199" s="75">
        <f>(('Node actual demand d=1.0'!R199*(365/2)))*9.8*($C199+$D199-$B199)/3600</f>
        <v>1.7159266444444445</v>
      </c>
      <c r="V199" s="75">
        <f>(('Node actual demand d=1.0'!S199*(365/2)))*9.8*($C199+$D199-$B199)/3600</f>
        <v>2.3593991361111111</v>
      </c>
      <c r="W199" s="75">
        <f>(('Node actual demand d=1.0'!T199*(365/2)))*9.8*($C199+$D199-$B199)/3600</f>
        <v>2.7883807972222225</v>
      </c>
      <c r="X199" s="75">
        <f>(('Node actual demand d=1.0'!U199*(365/2)))*9.8*($C199+$D199-$B199)/3600</f>
        <v>1.0724541527777778</v>
      </c>
      <c r="Y199" s="75">
        <f>(('Node actual demand d=1.0'!V199*(365/2)))*9.8*($C199+$D199-$B199)/3600</f>
        <v>0.85796332222222227</v>
      </c>
      <c r="Z199" s="75">
        <f>(('Node actual demand d=1.0'!W199*(365/2)))*9.8*($C199+$D199-$B199)/3600</f>
        <v>1.0724541527777778</v>
      </c>
      <c r="AA199" s="75">
        <f>(('Node actual demand d=1.0'!X199*(365/2)))*9.8*($C199+$D199-$B199)/3600</f>
        <v>1.2869449833333333</v>
      </c>
      <c r="AB199" s="75">
        <f>(('Node actual demand d=1.0'!Y199*(365/2)))*9.8*($C199+$D199-$B199)/3600</f>
        <v>0.64347249166666665</v>
      </c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</row>
    <row r="200" spans="1:100">
      <c r="A200" t="s">
        <v>309</v>
      </c>
      <c r="B200" s="21">
        <f>Fornecida!$C$1</f>
        <v>3.38</v>
      </c>
      <c r="C200" s="79">
        <v>26.918199999999999</v>
      </c>
      <c r="D200">
        <v>20</v>
      </c>
      <c r="E200" s="75">
        <f>(('Node actual demand d=1.0'!B200*(365/2)))*9.8*($C200+$D200-$B200)/3600</f>
        <v>0</v>
      </c>
      <c r="F200" s="75">
        <f>(('Node actual demand d=1.0'!C200*(365/2)))*9.8*($C200+$D200-$B200)/3600</f>
        <v>0.21630019638888889</v>
      </c>
      <c r="G200" s="75">
        <f>(('Node actual demand d=1.0'!D200*(365/2)))*9.8*($C200+$D200-$B200)/3600</f>
        <v>0.43260039277777779</v>
      </c>
      <c r="H200" s="75">
        <f>(('Node actual demand d=1.0'!E200*(365/2)))*9.8*($C200+$D200-$B200)/3600</f>
        <v>0.43260039277777779</v>
      </c>
      <c r="I200" s="75">
        <f>(('Node actual demand d=1.0'!F200*(365/2)))*9.8*($C200+$D200-$B200)/3600</f>
        <v>0.43260039277777779</v>
      </c>
      <c r="J200" s="75">
        <f>(('Node actual demand d=1.0'!G200*(365/2)))*9.8*($C200+$D200-$B200)/3600</f>
        <v>0.43260039277777779</v>
      </c>
      <c r="K200" s="75">
        <f>(('Node actual demand d=1.0'!H200*(365/2)))*9.8*($C200+$D200-$B200)/3600</f>
        <v>4.1097037313888887</v>
      </c>
      <c r="L200" s="75">
        <f>(('Node actual demand d=1.0'!I200*(365/2)))*9.8*($C200+$D200-$B200)/3600</f>
        <v>4.7586043205555555</v>
      </c>
      <c r="M200" s="75">
        <f>(('Node actual demand d=1.0'!J200*(365/2)))*9.8*($C200+$D200-$B200)/3600</f>
        <v>1.9467017675000002</v>
      </c>
      <c r="N200" s="75">
        <f>(('Node actual demand d=1.0'!K200*(365/2)))*9.8*($C200+$D200-$B200)/3600</f>
        <v>0.86520078555555557</v>
      </c>
      <c r="O200" s="75">
        <f>(('Node actual demand d=1.0'!L200*(365/2)))*9.8*($C200+$D200-$B200)/3600</f>
        <v>0.86520078555555557</v>
      </c>
      <c r="P200" s="75">
        <f>(('Node actual demand d=1.0'!M200*(365/2)))*9.8*($C200+$D200-$B200)/3600</f>
        <v>0.64890058916666671</v>
      </c>
      <c r="Q200" s="75">
        <f>(('Node actual demand d=1.0'!N200*(365/2)))*9.8*($C200+$D200-$B200)/3600</f>
        <v>1.2978011783333334</v>
      </c>
      <c r="R200" s="75">
        <f>(('Node actual demand d=1.0'!O200*(365/2)))*9.8*($C200+$D200-$B200)/3600</f>
        <v>0.86520078555555557</v>
      </c>
      <c r="S200" s="75">
        <f>(('Node actual demand d=1.0'!P200*(365/2)))*9.8*($C200+$D200-$B200)/3600</f>
        <v>0.21630019638888889</v>
      </c>
      <c r="T200" s="75">
        <f>(('Node actual demand d=1.0'!Q200*(365/2)))*9.8*($C200+$D200-$B200)/3600</f>
        <v>0.21630019638888889</v>
      </c>
      <c r="U200" s="75">
        <f>(('Node actual demand d=1.0'!R200*(365/2)))*9.8*($C200+$D200-$B200)/3600</f>
        <v>1.2978011783333334</v>
      </c>
      <c r="V200" s="75">
        <f>(('Node actual demand d=1.0'!S200*(365/2)))*9.8*($C200+$D200-$B200)/3600</f>
        <v>0.86520078555555557</v>
      </c>
      <c r="W200" s="75">
        <f>(('Node actual demand d=1.0'!T200*(365/2)))*9.8*($C200+$D200-$B200)/3600</f>
        <v>0.86520078555555557</v>
      </c>
      <c r="X200" s="75">
        <f>(('Node actual demand d=1.0'!U200*(365/2)))*9.8*($C200+$D200-$B200)/3600</f>
        <v>0.43260039277777779</v>
      </c>
      <c r="Y200" s="75">
        <f>(('Node actual demand d=1.0'!V200*(365/2)))*9.8*($C200+$D200-$B200)/3600</f>
        <v>3.8934035350000005</v>
      </c>
      <c r="Z200" s="75">
        <f>(('Node actual demand d=1.0'!W200*(365/2)))*9.8*($C200+$D200-$B200)/3600</f>
        <v>3.6771033386111109</v>
      </c>
      <c r="AA200" s="75">
        <f>(('Node actual demand d=1.0'!X200*(365/2)))*9.8*($C200+$D200-$B200)/3600</f>
        <v>2.5956023566666668</v>
      </c>
      <c r="AB200" s="75">
        <f>(('Node actual demand d=1.0'!Y200*(365/2)))*9.8*($C200+$D200-$B200)/3600</f>
        <v>0</v>
      </c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</row>
    <row r="201" spans="1:100">
      <c r="A201" t="s">
        <v>310</v>
      </c>
      <c r="B201" s="21">
        <f>Fornecida!$C$1</f>
        <v>3.38</v>
      </c>
      <c r="C201" s="79">
        <v>27.142199999999999</v>
      </c>
      <c r="D201">
        <v>20</v>
      </c>
      <c r="E201" s="75">
        <f>(('Node actual demand d=1.0'!B201*(365/2)))*9.8*($C201+$D201-$B201)/3600</f>
        <v>0.65223912250000005</v>
      </c>
      <c r="F201" s="75">
        <f>(('Node actual demand d=1.0'!C201*(365/2)))*9.8*($C201+$D201-$B201)/3600</f>
        <v>0.65223912250000005</v>
      </c>
      <c r="G201" s="75">
        <f>(('Node actual demand d=1.0'!D201*(365/2)))*9.8*($C201+$D201-$B201)/3600</f>
        <v>0.65223912250000005</v>
      </c>
      <c r="H201" s="75">
        <f>(('Node actual demand d=1.0'!E201*(365/2)))*9.8*($C201+$D201-$B201)/3600</f>
        <v>0.65223912250000005</v>
      </c>
      <c r="I201" s="75">
        <f>(('Node actual demand d=1.0'!F201*(365/2)))*9.8*($C201+$D201-$B201)/3600</f>
        <v>0.65223912250000005</v>
      </c>
      <c r="J201" s="75">
        <f>(('Node actual demand d=1.0'!G201*(365/2)))*9.8*($C201+$D201-$B201)/3600</f>
        <v>0.65223912250000005</v>
      </c>
      <c r="K201" s="75">
        <f>(('Node actual demand d=1.0'!H201*(365/2)))*9.8*($C201+$D201-$B201)/3600</f>
        <v>1.0870652041666666</v>
      </c>
      <c r="L201" s="75">
        <f>(('Node actual demand d=1.0'!I201*(365/2)))*9.8*($C201+$D201-$B201)/3600</f>
        <v>1.9567173675000005</v>
      </c>
      <c r="M201" s="75">
        <f>(('Node actual demand d=1.0'!J201*(365/2)))*9.8*($C201+$D201-$B201)/3600</f>
        <v>3.4786086533333336</v>
      </c>
      <c r="N201" s="75">
        <f>(('Node actual demand d=1.0'!K201*(365/2)))*9.8*($C201+$D201-$B201)/3600</f>
        <v>3.0437825716666667</v>
      </c>
      <c r="O201" s="75">
        <f>(('Node actual demand d=1.0'!L201*(365/2)))*9.8*($C201+$D201-$B201)/3600</f>
        <v>1.5218912858333333</v>
      </c>
      <c r="P201" s="75">
        <f>(('Node actual demand d=1.0'!M201*(365/2)))*9.8*($C201+$D201-$B201)/3600</f>
        <v>1.3044782450000001</v>
      </c>
      <c r="Q201" s="75">
        <f>(('Node actual demand d=1.0'!N201*(365/2)))*9.8*($C201+$D201-$B201)/3600</f>
        <v>2.3915434491666665</v>
      </c>
      <c r="R201" s="75">
        <f>(('Node actual demand d=1.0'!O201*(365/2)))*9.8*($C201+$D201-$B201)/3600</f>
        <v>5.435326020833334</v>
      </c>
      <c r="S201" s="75">
        <f>(('Node actual demand d=1.0'!P201*(365/2)))*9.8*($C201+$D201-$B201)/3600</f>
        <v>4.1308477758333328</v>
      </c>
      <c r="T201" s="75">
        <f>(('Node actual demand d=1.0'!Q201*(365/2)))*9.8*($C201+$D201-$B201)/3600</f>
        <v>4.3482608166666665</v>
      </c>
      <c r="U201" s="75">
        <f>(('Node actual demand d=1.0'!R201*(365/2)))*9.8*($C201+$D201-$B201)/3600</f>
        <v>2.3915434491666665</v>
      </c>
      <c r="V201" s="75">
        <f>(('Node actual demand d=1.0'!S201*(365/2)))*9.8*($C201+$D201-$B201)/3600</f>
        <v>0.86965216333333339</v>
      </c>
      <c r="W201" s="75">
        <f>(('Node actual demand d=1.0'!T201*(365/2)))*9.8*($C201+$D201-$B201)/3600</f>
        <v>0.65223912250000005</v>
      </c>
      <c r="X201" s="75">
        <f>(('Node actual demand d=1.0'!U201*(365/2)))*9.8*($C201+$D201-$B201)/3600</f>
        <v>0.65223912250000005</v>
      </c>
      <c r="Y201" s="75">
        <f>(('Node actual demand d=1.0'!V201*(365/2)))*9.8*($C201+$D201-$B201)/3600</f>
        <v>0.65223912250000005</v>
      </c>
      <c r="Z201" s="75">
        <f>(('Node actual demand d=1.0'!W201*(365/2)))*9.8*($C201+$D201-$B201)/3600</f>
        <v>0.65223912250000005</v>
      </c>
      <c r="AA201" s="75">
        <f>(('Node actual demand d=1.0'!X201*(365/2)))*9.8*($C201+$D201-$B201)/3600</f>
        <v>0.65223912250000005</v>
      </c>
      <c r="AB201" s="75">
        <f>(('Node actual demand d=1.0'!Y201*(365/2)))*9.8*($C201+$D201-$B201)/3600</f>
        <v>0.65223912250000005</v>
      </c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</row>
    <row r="202" spans="1:100">
      <c r="A202" t="s">
        <v>311</v>
      </c>
      <c r="B202" s="21">
        <f>Fornecida!$C$1</f>
        <v>3.38</v>
      </c>
      <c r="C202" s="79">
        <v>28.284800000000001</v>
      </c>
      <c r="D202">
        <v>20</v>
      </c>
      <c r="E202" s="75">
        <f>(('Node actual demand d=1.0'!B202*(365/2)))*9.8*($C202+$D202-$B202)/3600</f>
        <v>0</v>
      </c>
      <c r="F202" s="75">
        <f>(('Node actual demand d=1.0'!C202*(365/2)))*9.8*($C202+$D202-$B202)/3600</f>
        <v>0</v>
      </c>
      <c r="G202" s="75">
        <f>(('Node actual demand d=1.0'!D202*(365/2)))*9.8*($C202+$D202-$B202)/3600</f>
        <v>0</v>
      </c>
      <c r="H202" s="75">
        <f>(('Node actual demand d=1.0'!E202*(365/2)))*9.8*($C202+$D202-$B202)/3600</f>
        <v>0</v>
      </c>
      <c r="I202" s="75">
        <f>(('Node actual demand d=1.0'!F202*(365/2)))*9.8*($C202+$D202-$B202)/3600</f>
        <v>0</v>
      </c>
      <c r="J202" s="75">
        <f>(('Node actual demand d=1.0'!G202*(365/2)))*9.8*($C202+$D202-$B202)/3600</f>
        <v>0</v>
      </c>
      <c r="K202" s="75">
        <f>(('Node actual demand d=1.0'!H202*(365/2)))*9.8*($C202+$D202-$B202)/3600</f>
        <v>1.5616267877777781</v>
      </c>
      <c r="L202" s="75">
        <f>(('Node actual demand d=1.0'!I202*(365/2)))*9.8*($C202+$D202-$B202)/3600</f>
        <v>5.5772385277777792</v>
      </c>
      <c r="M202" s="75">
        <f>(('Node actual demand d=1.0'!J202*(365/2)))*9.8*($C202+$D202-$B202)/3600</f>
        <v>4.9079699044444451</v>
      </c>
      <c r="N202" s="75">
        <f>(('Node actual demand d=1.0'!K202*(365/2)))*9.8*($C202+$D202-$B202)/3600</f>
        <v>6.9157757744444455</v>
      </c>
      <c r="O202" s="75">
        <f>(('Node actual demand d=1.0'!L202*(365/2)))*9.8*($C202+$D202-$B202)/3600</f>
        <v>8.4774025622222222</v>
      </c>
      <c r="P202" s="75">
        <f>(('Node actual demand d=1.0'!M202*(365/2)))*9.8*($C202+$D202-$B202)/3600</f>
        <v>2.0078058700000003</v>
      </c>
      <c r="Q202" s="75">
        <f>(('Node actual demand d=1.0'!N202*(365/2)))*9.8*($C202+$D202-$B202)/3600</f>
        <v>2.9001640344444448</v>
      </c>
      <c r="R202" s="75">
        <f>(('Node actual demand d=1.0'!O202*(365/2)))*9.8*($C202+$D202-$B202)/3600</f>
        <v>4.6848803633333329</v>
      </c>
      <c r="S202" s="75">
        <f>(('Node actual demand d=1.0'!P202*(365/2)))*9.8*($C202+$D202-$B202)/3600</f>
        <v>4.9079699044444451</v>
      </c>
      <c r="T202" s="75">
        <f>(('Node actual demand d=1.0'!Q202*(365/2)))*9.8*($C202+$D202-$B202)/3600</f>
        <v>5.3541489866666669</v>
      </c>
      <c r="U202" s="75">
        <f>(('Node actual demand d=1.0'!R202*(365/2)))*9.8*($C202+$D202-$B202)/3600</f>
        <v>6.4695966922222228</v>
      </c>
      <c r="V202" s="75">
        <f>(('Node actual demand d=1.0'!S202*(365/2)))*9.8*($C202+$D202-$B202)/3600</f>
        <v>3.7925221988888889</v>
      </c>
      <c r="W202" s="75">
        <f>(('Node actual demand d=1.0'!T202*(365/2)))*9.8*($C202+$D202-$B202)/3600</f>
        <v>0.22308954111111115</v>
      </c>
      <c r="X202" s="75">
        <f>(('Node actual demand d=1.0'!U202*(365/2)))*9.8*($C202+$D202-$B202)/3600</f>
        <v>0</v>
      </c>
      <c r="Y202" s="75">
        <f>(('Node actual demand d=1.0'!V202*(365/2)))*9.8*($C202+$D202-$B202)/3600</f>
        <v>0</v>
      </c>
      <c r="Z202" s="75">
        <f>(('Node actual demand d=1.0'!W202*(365/2)))*9.8*($C202+$D202-$B202)/3600</f>
        <v>0</v>
      </c>
      <c r="AA202" s="75">
        <f>(('Node actual demand d=1.0'!X202*(365/2)))*9.8*($C202+$D202-$B202)/3600</f>
        <v>0</v>
      </c>
      <c r="AB202" s="75">
        <f>(('Node actual demand d=1.0'!Y202*(365/2)))*9.8*($C202+$D202-$B202)/3600</f>
        <v>0</v>
      </c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</row>
    <row r="203" spans="1:100">
      <c r="A203" t="s">
        <v>312</v>
      </c>
      <c r="B203" s="21">
        <f>Fornecida!$C$1</f>
        <v>3.38</v>
      </c>
      <c r="C203" s="79">
        <v>28.197900000000001</v>
      </c>
      <c r="D203">
        <v>20</v>
      </c>
      <c r="E203" s="75">
        <f>(('Node actual demand d=1.0'!B203*(365/2)))*9.8*($C203+$D203-$B203)/3600</f>
        <v>0</v>
      </c>
      <c r="F203" s="75">
        <f>(('Node actual demand d=1.0'!C203*(365/2)))*9.8*($C203+$D203-$B203)/3600</f>
        <v>0.22265781708333338</v>
      </c>
      <c r="G203" s="75">
        <f>(('Node actual demand d=1.0'!D203*(365/2)))*9.8*($C203+$D203-$B203)/3600</f>
        <v>0</v>
      </c>
      <c r="H203" s="75">
        <f>(('Node actual demand d=1.0'!E203*(365/2)))*9.8*($C203+$D203-$B203)/3600</f>
        <v>0</v>
      </c>
      <c r="I203" s="75">
        <f>(('Node actual demand d=1.0'!F203*(365/2)))*9.8*($C203+$D203-$B203)/3600</f>
        <v>0</v>
      </c>
      <c r="J203" s="75">
        <f>(('Node actual demand d=1.0'!G203*(365/2)))*9.8*($C203+$D203-$B203)/3600</f>
        <v>0</v>
      </c>
      <c r="K203" s="75">
        <f>(('Node actual demand d=1.0'!H203*(365/2)))*9.8*($C203+$D203-$B203)/3600</f>
        <v>0</v>
      </c>
      <c r="L203" s="75">
        <f>(('Node actual demand d=1.0'!I203*(365/2)))*9.8*($C203+$D203-$B203)/3600</f>
        <v>0</v>
      </c>
      <c r="M203" s="75">
        <f>(('Node actual demand d=1.0'!J203*(365/2)))*9.8*($C203+$D203-$B203)/3600</f>
        <v>0</v>
      </c>
      <c r="N203" s="75">
        <f>(('Node actual demand d=1.0'!K203*(365/2)))*9.8*($C203+$D203-$B203)/3600</f>
        <v>0.22265781708333338</v>
      </c>
      <c r="O203" s="75">
        <f>(('Node actual demand d=1.0'!L203*(365/2)))*9.8*($C203+$D203-$B203)/3600</f>
        <v>0.44531563416666675</v>
      </c>
      <c r="P203" s="75">
        <f>(('Node actual demand d=1.0'!M203*(365/2)))*9.8*($C203+$D203-$B203)/3600</f>
        <v>1.1132890854166668</v>
      </c>
      <c r="Q203" s="75">
        <f>(('Node actual demand d=1.0'!N203*(365/2)))*9.8*($C203+$D203-$B203)/3600</f>
        <v>0</v>
      </c>
      <c r="R203" s="75">
        <f>(('Node actual demand d=1.0'!O203*(365/2)))*9.8*($C203+$D203-$B203)/3600</f>
        <v>0</v>
      </c>
      <c r="S203" s="75">
        <f>(('Node actual demand d=1.0'!P203*(365/2)))*9.8*($C203+$D203-$B203)/3600</f>
        <v>0</v>
      </c>
      <c r="T203" s="75">
        <f>(('Node actual demand d=1.0'!Q203*(365/2)))*9.8*($C203+$D203-$B203)/3600</f>
        <v>0</v>
      </c>
      <c r="U203" s="75">
        <f>(('Node actual demand d=1.0'!R203*(365/2)))*9.8*($C203+$D203-$B203)/3600</f>
        <v>0</v>
      </c>
      <c r="V203" s="75">
        <f>(('Node actual demand d=1.0'!S203*(365/2)))*9.8*($C203+$D203-$B203)/3600</f>
        <v>0</v>
      </c>
      <c r="W203" s="75">
        <f>(('Node actual demand d=1.0'!T203*(365/2)))*9.8*($C203+$D203-$B203)/3600</f>
        <v>0</v>
      </c>
      <c r="X203" s="75">
        <f>(('Node actual demand d=1.0'!U203*(365/2)))*9.8*($C203+$D203-$B203)/3600</f>
        <v>0</v>
      </c>
      <c r="Y203" s="75">
        <f>(('Node actual demand d=1.0'!V203*(365/2)))*9.8*($C203+$D203-$B203)/3600</f>
        <v>0.22265781708333338</v>
      </c>
      <c r="Z203" s="75">
        <f>(('Node actual demand d=1.0'!W203*(365/2)))*9.8*($C203+$D203-$B203)/3600</f>
        <v>0</v>
      </c>
      <c r="AA203" s="75">
        <f>(('Node actual demand d=1.0'!X203*(365/2)))*9.8*($C203+$D203-$B203)/3600</f>
        <v>0</v>
      </c>
      <c r="AB203" s="75">
        <f>(('Node actual demand d=1.0'!Y203*(365/2)))*9.8*($C203+$D203-$B203)/3600</f>
        <v>0</v>
      </c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</row>
    <row r="204" spans="1:100">
      <c r="A204" t="s">
        <v>313</v>
      </c>
      <c r="B204" s="21">
        <f>Fornecida!$C$1</f>
        <v>3.38</v>
      </c>
      <c r="C204" s="79">
        <v>28.095199999999998</v>
      </c>
      <c r="D204">
        <v>20</v>
      </c>
      <c r="E204" s="75">
        <f>(('Node actual demand d=1.0'!B204*(365/2)))*9.8*($C204+$D204-$B204)/3600</f>
        <v>5.7758375422222219</v>
      </c>
      <c r="F204" s="75">
        <f>(('Node actual demand d=1.0'!C204*(365/2)))*9.8*($C204+$D204-$B204)/3600</f>
        <v>15.772479442222222</v>
      </c>
      <c r="G204" s="75">
        <f>(('Node actual demand d=1.0'!D204*(365/2)))*9.8*($C204+$D204-$B204)/3600</f>
        <v>5.5536899444444447</v>
      </c>
      <c r="H204" s="75">
        <f>(('Node actual demand d=1.0'!E204*(365/2)))*9.8*($C204+$D204-$B204)/3600</f>
        <v>0.22214759777777779</v>
      </c>
      <c r="I204" s="75">
        <f>(('Node actual demand d=1.0'!F204*(365/2)))*9.8*($C204+$D204-$B204)/3600</f>
        <v>0.66644279333333323</v>
      </c>
      <c r="J204" s="75">
        <f>(('Node actual demand d=1.0'!G204*(365/2)))*9.8*($C204+$D204-$B204)/3600</f>
        <v>0.88859039111111116</v>
      </c>
      <c r="K204" s="75">
        <f>(('Node actual demand d=1.0'!H204*(365/2)))*9.8*($C204+$D204-$B204)/3600</f>
        <v>0.22214759777777779</v>
      </c>
      <c r="L204" s="75">
        <f>(('Node actual demand d=1.0'!I204*(365/2)))*9.8*($C204+$D204-$B204)/3600</f>
        <v>1.1107379888888891</v>
      </c>
      <c r="M204" s="75">
        <f>(('Node actual demand d=1.0'!J204*(365/2)))*9.8*($C204+$D204-$B204)/3600</f>
        <v>0.22214759777777779</v>
      </c>
      <c r="N204" s="75">
        <f>(('Node actual demand d=1.0'!K204*(365/2)))*9.8*($C204+$D204-$B204)/3600</f>
        <v>0.44429519555555558</v>
      </c>
      <c r="O204" s="75">
        <f>(('Node actual demand d=1.0'!L204*(365/2)))*9.8*($C204+$D204-$B204)/3600</f>
        <v>0.66644279333333323</v>
      </c>
      <c r="P204" s="75">
        <f>(('Node actual demand d=1.0'!M204*(365/2)))*9.8*($C204+$D204-$B204)/3600</f>
        <v>1.5550331844444443</v>
      </c>
      <c r="Q204" s="75">
        <f>(('Node actual demand d=1.0'!N204*(365/2)))*9.8*($C204+$D204-$B204)/3600</f>
        <v>0.44429519555555558</v>
      </c>
      <c r="R204" s="75">
        <f>(('Node actual demand d=1.0'!O204*(365/2)))*9.8*($C204+$D204-$B204)/3600</f>
        <v>0.88859039111111116</v>
      </c>
      <c r="S204" s="75">
        <f>(('Node actual demand d=1.0'!P204*(365/2)))*9.8*($C204+$D204-$B204)/3600</f>
        <v>0.88859039111111116</v>
      </c>
      <c r="T204" s="75">
        <f>(('Node actual demand d=1.0'!Q204*(365/2)))*9.8*($C204+$D204-$B204)/3600</f>
        <v>1.3328855866666665</v>
      </c>
      <c r="U204" s="75">
        <f>(('Node actual demand d=1.0'!R204*(365/2)))*9.8*($C204+$D204-$B204)/3600</f>
        <v>0.66644279333333323</v>
      </c>
      <c r="V204" s="75">
        <f>(('Node actual demand d=1.0'!S204*(365/2)))*9.8*($C204+$D204-$B204)/3600</f>
        <v>0.22214759777777779</v>
      </c>
      <c r="W204" s="75">
        <f>(('Node actual demand d=1.0'!T204*(365/2)))*9.8*($C204+$D204-$B204)/3600</f>
        <v>0.22214759777777779</v>
      </c>
      <c r="X204" s="75">
        <f>(('Node actual demand d=1.0'!U204*(365/2)))*9.8*($C204+$D204-$B204)/3600</f>
        <v>0.22214759777777779</v>
      </c>
      <c r="Y204" s="75">
        <f>(('Node actual demand d=1.0'!V204*(365/2)))*9.8*($C204+$D204-$B204)/3600</f>
        <v>0.22214759777777779</v>
      </c>
      <c r="Z204" s="75">
        <f>(('Node actual demand d=1.0'!W204*(365/2)))*9.8*($C204+$D204-$B204)/3600</f>
        <v>0.22214759777777779</v>
      </c>
      <c r="AA204" s="75">
        <f>(('Node actual demand d=1.0'!X204*(365/2)))*9.8*($C204+$D204-$B204)/3600</f>
        <v>0.22214759777777779</v>
      </c>
      <c r="AB204" s="75">
        <f>(('Node actual demand d=1.0'!Y204*(365/2)))*9.8*($C204+$D204-$B204)/3600</f>
        <v>0.22214759777777779</v>
      </c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</row>
    <row r="205" spans="1:100">
      <c r="A205" t="s">
        <v>314</v>
      </c>
      <c r="B205" s="21">
        <f>Fornecida!$C$1</f>
        <v>3.38</v>
      </c>
      <c r="C205" s="79">
        <v>27.991199999999999</v>
      </c>
      <c r="D205">
        <v>20</v>
      </c>
      <c r="E205" s="75">
        <f>(('Node actual demand d=1.0'!B205*(365/2)))*9.8*($C205+$D205-$B205)/3600</f>
        <v>0.22163092000000001</v>
      </c>
      <c r="F205" s="75">
        <f>(('Node actual demand d=1.0'!C205*(365/2)))*9.8*($C205+$D205-$B205)/3600</f>
        <v>0.22163092000000001</v>
      </c>
      <c r="G205" s="75">
        <f>(('Node actual demand d=1.0'!D205*(365/2)))*9.8*($C205+$D205-$B205)/3600</f>
        <v>0.22163092000000001</v>
      </c>
      <c r="H205" s="75">
        <f>(('Node actual demand d=1.0'!E205*(365/2)))*9.8*($C205+$D205-$B205)/3600</f>
        <v>0.22163092000000001</v>
      </c>
      <c r="I205" s="75">
        <f>(('Node actual demand d=1.0'!F205*(365/2)))*9.8*($C205+$D205-$B205)/3600</f>
        <v>0.22163092000000001</v>
      </c>
      <c r="J205" s="75">
        <f>(('Node actual demand d=1.0'!G205*(365/2)))*9.8*($C205+$D205-$B205)/3600</f>
        <v>0.88652368000000004</v>
      </c>
      <c r="K205" s="75">
        <f>(('Node actual demand d=1.0'!H205*(365/2)))*9.8*($C205+$D205-$B205)/3600</f>
        <v>2.2163092</v>
      </c>
      <c r="L205" s="75">
        <f>(('Node actual demand d=1.0'!I205*(365/2)))*9.8*($C205+$D205-$B205)/3600</f>
        <v>4.8758802399999999</v>
      </c>
      <c r="M205" s="75">
        <f>(('Node actual demand d=1.0'!J205*(365/2)))*9.8*($C205+$D205-$B205)/3600</f>
        <v>4.21098748</v>
      </c>
      <c r="N205" s="75">
        <f>(('Node actual demand d=1.0'!K205*(365/2)))*9.8*($C205+$D205-$B205)/3600</f>
        <v>2.2163092</v>
      </c>
      <c r="O205" s="75">
        <f>(('Node actual demand d=1.0'!L205*(365/2)))*9.8*($C205+$D205-$B205)/3600</f>
        <v>1.9946782800000002</v>
      </c>
      <c r="P205" s="75">
        <f>(('Node actual demand d=1.0'!M205*(365/2)))*9.8*($C205+$D205-$B205)/3600</f>
        <v>1.9946782800000002</v>
      </c>
      <c r="Q205" s="75">
        <f>(('Node actual demand d=1.0'!N205*(365/2)))*9.8*($C205+$D205-$B205)/3600</f>
        <v>1.3297855199999999</v>
      </c>
      <c r="R205" s="75">
        <f>(('Node actual demand d=1.0'!O205*(365/2)))*9.8*($C205+$D205-$B205)/3600</f>
        <v>2.2163092</v>
      </c>
      <c r="S205" s="75">
        <f>(('Node actual demand d=1.0'!P205*(365/2)))*9.8*($C205+$D205-$B205)/3600</f>
        <v>1.3297855199999999</v>
      </c>
      <c r="T205" s="75">
        <f>(('Node actual demand d=1.0'!Q205*(365/2)))*9.8*($C205+$D205-$B205)/3600</f>
        <v>1.3297855199999999</v>
      </c>
      <c r="U205" s="75">
        <f>(('Node actual demand d=1.0'!R205*(365/2)))*9.8*($C205+$D205-$B205)/3600</f>
        <v>1.1081546</v>
      </c>
      <c r="V205" s="75">
        <f>(('Node actual demand d=1.0'!S205*(365/2)))*9.8*($C205+$D205-$B205)/3600</f>
        <v>2.4379401199999999</v>
      </c>
      <c r="W205" s="75">
        <f>(('Node actual demand d=1.0'!T205*(365/2)))*9.8*($C205+$D205-$B205)/3600</f>
        <v>3.1028328799999998</v>
      </c>
      <c r="X205" s="75">
        <f>(('Node actual demand d=1.0'!U205*(365/2)))*9.8*($C205+$D205-$B205)/3600</f>
        <v>1.5514164399999999</v>
      </c>
      <c r="Y205" s="75">
        <f>(('Node actual demand d=1.0'!V205*(365/2)))*9.8*($C205+$D205-$B205)/3600</f>
        <v>0.66489275999999997</v>
      </c>
      <c r="Z205" s="75">
        <f>(('Node actual demand d=1.0'!W205*(365/2)))*9.8*($C205+$D205-$B205)/3600</f>
        <v>0.88652368000000004</v>
      </c>
      <c r="AA205" s="75">
        <f>(('Node actual demand d=1.0'!X205*(365/2)))*9.8*($C205+$D205-$B205)/3600</f>
        <v>0.66489275999999997</v>
      </c>
      <c r="AB205" s="75">
        <f>(('Node actual demand d=1.0'!Y205*(365/2)))*9.8*($C205+$D205-$B205)/3600</f>
        <v>0.44326184000000002</v>
      </c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</row>
    <row r="206" spans="1:100">
      <c r="A206" t="s">
        <v>315</v>
      </c>
      <c r="B206" s="21">
        <f>Fornecida!$C$1</f>
        <v>3.38</v>
      </c>
      <c r="C206" s="79">
        <v>28.002300000000002</v>
      </c>
      <c r="D206">
        <v>20</v>
      </c>
      <c r="E206" s="75">
        <f>(('Node actual demand d=1.0'!B206*(365/2)))*9.8*($C206+$D206-$B206)/3600</f>
        <v>17.069827037083339</v>
      </c>
      <c r="F206" s="75">
        <f>(('Node actual demand d=1.0'!C206*(365/2)))*9.8*($C206+$D206-$B206)/3600</f>
        <v>87.565995839583351</v>
      </c>
      <c r="G206" s="75">
        <f>(('Node actual demand d=1.0'!D206*(365/2)))*9.8*($C206+$D206-$B206)/3600</f>
        <v>43.893840952500007</v>
      </c>
      <c r="H206" s="75">
        <f>(('Node actual demand d=1.0'!E206*(365/2)))*9.8*($C206+$D206-$B206)/3600</f>
        <v>19.9517458875</v>
      </c>
      <c r="I206" s="75">
        <f>(('Node actual demand d=1.0'!F206*(365/2)))*9.8*($C206+$D206-$B206)/3600</f>
        <v>18.843315560416666</v>
      </c>
      <c r="J206" s="75">
        <f>(('Node actual demand d=1.0'!G206*(365/2)))*9.8*($C206+$D206-$B206)/3600</f>
        <v>79.141925353750011</v>
      </c>
      <c r="K206" s="75">
        <f>(('Node actual demand d=1.0'!H206*(365/2)))*9.8*($C206+$D206-$B206)/3600</f>
        <v>49.435992587916672</v>
      </c>
      <c r="L206" s="75">
        <f>(('Node actual demand d=1.0'!I206*(365/2)))*9.8*($C206+$D206-$B206)/3600</f>
        <v>20.83849014916667</v>
      </c>
      <c r="M206" s="75">
        <f>(('Node actual demand d=1.0'!J206*(365/2)))*9.8*($C206+$D206-$B206)/3600</f>
        <v>21.060176214583336</v>
      </c>
      <c r="N206" s="75">
        <f>(('Node actual demand d=1.0'!K206*(365/2)))*9.8*($C206+$D206-$B206)/3600</f>
        <v>18.178257364166665</v>
      </c>
      <c r="O206" s="75">
        <f>(('Node actual demand d=1.0'!L206*(365/2)))*9.8*($C206+$D206-$B206)/3600</f>
        <v>20.83849014916667</v>
      </c>
      <c r="P206" s="75">
        <f>(('Node actual demand d=1.0'!M206*(365/2)))*9.8*($C206+$D206-$B206)/3600</f>
        <v>19.508373756666668</v>
      </c>
      <c r="Q206" s="75">
        <f>(('Node actual demand d=1.0'!N206*(365/2)))*9.8*($C206+$D206-$B206)/3600</f>
        <v>17.069827037083339</v>
      </c>
      <c r="R206" s="75">
        <f>(('Node actual demand d=1.0'!O206*(365/2)))*9.8*($C206+$D206-$B206)/3600</f>
        <v>19.508373756666668</v>
      </c>
      <c r="S206" s="75">
        <f>(('Node actual demand d=1.0'!P206*(365/2)))*9.8*($C206+$D206-$B206)/3600</f>
        <v>26.602327850000005</v>
      </c>
      <c r="T206" s="75">
        <f>(('Node actual demand d=1.0'!Q206*(365/2)))*9.8*($C206+$D206-$B206)/3600</f>
        <v>19.286687691250005</v>
      </c>
      <c r="U206" s="75">
        <f>(('Node actual demand d=1.0'!R206*(365/2)))*9.8*($C206+$D206-$B206)/3600</f>
        <v>17.069827037083339</v>
      </c>
      <c r="V206" s="75">
        <f>(('Node actual demand d=1.0'!S206*(365/2)))*9.8*($C206+$D206-$B206)/3600</f>
        <v>17.069827037083339</v>
      </c>
      <c r="W206" s="75">
        <f>(('Node actual demand d=1.0'!T206*(365/2)))*9.8*($C206+$D206-$B206)/3600</f>
        <v>16.848140971666666</v>
      </c>
      <c r="X206" s="75">
        <f>(('Node actual demand d=1.0'!U206*(365/2)))*9.8*($C206+$D206-$B206)/3600</f>
        <v>16.404768840833338</v>
      </c>
      <c r="Y206" s="75">
        <f>(('Node actual demand d=1.0'!V206*(365/2)))*9.8*($C206+$D206-$B206)/3600</f>
        <v>16.404768840833338</v>
      </c>
      <c r="Z206" s="75">
        <f>(('Node actual demand d=1.0'!W206*(365/2)))*9.8*($C206+$D206-$B206)/3600</f>
        <v>15.739710644583333</v>
      </c>
      <c r="AA206" s="75">
        <f>(('Node actual demand d=1.0'!X206*(365/2)))*9.8*($C206+$D206-$B206)/3600</f>
        <v>86.679251577916688</v>
      </c>
      <c r="AB206" s="75">
        <f>(('Node actual demand d=1.0'!Y206*(365/2)))*9.8*($C206+$D206-$B206)/3600</f>
        <v>46.332387672083335</v>
      </c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</row>
    <row r="207" spans="1:100">
      <c r="A207" t="s">
        <v>316</v>
      </c>
      <c r="B207" s="21">
        <f>Fornecida!$C$1</f>
        <v>3.38</v>
      </c>
      <c r="C207" s="79">
        <v>26.837599999999998</v>
      </c>
      <c r="D207">
        <v>20</v>
      </c>
      <c r="E207" s="75">
        <f>(('Node actual demand d=1.0'!B207*(365/2)))*9.8*($C207+$D207-$B207)/3600</f>
        <v>0.43179954222222217</v>
      </c>
      <c r="F207" s="75">
        <f>(('Node actual demand d=1.0'!C207*(365/2)))*9.8*($C207+$D207-$B207)/3600</f>
        <v>0.43179954222222217</v>
      </c>
      <c r="G207" s="75">
        <f>(('Node actual demand d=1.0'!D207*(365/2)))*9.8*($C207+$D207-$B207)/3600</f>
        <v>0.21589977111111108</v>
      </c>
      <c r="H207" s="75">
        <f>(('Node actual demand d=1.0'!E207*(365/2)))*9.8*($C207+$D207-$B207)/3600</f>
        <v>0.21589977111111108</v>
      </c>
      <c r="I207" s="75">
        <f>(('Node actual demand d=1.0'!F207*(365/2)))*9.8*($C207+$D207-$B207)/3600</f>
        <v>0.43179954222222217</v>
      </c>
      <c r="J207" s="75">
        <f>(('Node actual demand d=1.0'!G207*(365/2)))*9.8*($C207+$D207-$B207)/3600</f>
        <v>0.43179954222222217</v>
      </c>
      <c r="K207" s="75">
        <f>(('Node actual demand d=1.0'!H207*(365/2)))*9.8*($C207+$D207-$B207)/3600</f>
        <v>0.43179954222222217</v>
      </c>
      <c r="L207" s="75">
        <f>(('Node actual demand d=1.0'!I207*(365/2)))*9.8*($C207+$D207-$B207)/3600</f>
        <v>0.43179954222222217</v>
      </c>
      <c r="M207" s="75">
        <f>(('Node actual demand d=1.0'!J207*(365/2)))*9.8*($C207+$D207-$B207)/3600</f>
        <v>0.86359908444444433</v>
      </c>
      <c r="N207" s="75">
        <f>(('Node actual demand d=1.0'!K207*(365/2)))*9.8*($C207+$D207-$B207)/3600</f>
        <v>1.5112983977777776</v>
      </c>
      <c r="O207" s="75">
        <f>(('Node actual demand d=1.0'!L207*(365/2)))*9.8*($C207+$D207-$B207)/3600</f>
        <v>1.7271981688888887</v>
      </c>
      <c r="P207" s="75">
        <f>(('Node actual demand d=1.0'!M207*(365/2)))*9.8*($C207+$D207-$B207)/3600</f>
        <v>3.0225967955555553</v>
      </c>
      <c r="Q207" s="75">
        <f>(('Node actual demand d=1.0'!N207*(365/2)))*9.8*($C207+$D207-$B207)/3600</f>
        <v>1.2953986266666664</v>
      </c>
      <c r="R207" s="75">
        <f>(('Node actual demand d=1.0'!O207*(365/2)))*9.8*($C207+$D207-$B207)/3600</f>
        <v>1.0794988555555556</v>
      </c>
      <c r="S207" s="75">
        <f>(('Node actual demand d=1.0'!P207*(365/2)))*9.8*($C207+$D207-$B207)/3600</f>
        <v>1.2953986266666664</v>
      </c>
      <c r="T207" s="75">
        <f>(('Node actual demand d=1.0'!Q207*(365/2)))*9.8*($C207+$D207-$B207)/3600</f>
        <v>0.64769931333333319</v>
      </c>
      <c r="U207" s="75">
        <f>(('Node actual demand d=1.0'!R207*(365/2)))*9.8*($C207+$D207-$B207)/3600</f>
        <v>0.64769931333333319</v>
      </c>
      <c r="V207" s="75">
        <f>(('Node actual demand d=1.0'!S207*(365/2)))*9.8*($C207+$D207-$B207)/3600</f>
        <v>0.64769931333333319</v>
      </c>
      <c r="W207" s="75">
        <f>(('Node actual demand d=1.0'!T207*(365/2)))*9.8*($C207+$D207-$B207)/3600</f>
        <v>0.64769931333333319</v>
      </c>
      <c r="X207" s="75">
        <f>(('Node actual demand d=1.0'!U207*(365/2)))*9.8*($C207+$D207-$B207)/3600</f>
        <v>0.64769931333333319</v>
      </c>
      <c r="Y207" s="75">
        <f>(('Node actual demand d=1.0'!V207*(365/2)))*9.8*($C207+$D207-$B207)/3600</f>
        <v>0.43179954222222217</v>
      </c>
      <c r="Z207" s="75">
        <f>(('Node actual demand d=1.0'!W207*(365/2)))*9.8*($C207+$D207-$B207)/3600</f>
        <v>0.21589977111111108</v>
      </c>
      <c r="AA207" s="75">
        <f>(('Node actual demand d=1.0'!X207*(365/2)))*9.8*($C207+$D207-$B207)/3600</f>
        <v>0.21589977111111108</v>
      </c>
      <c r="AB207" s="75">
        <f>(('Node actual demand d=1.0'!Y207*(365/2)))*9.8*($C207+$D207-$B207)/3600</f>
        <v>0.21589977111111108</v>
      </c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</row>
    <row r="208" spans="1:100">
      <c r="A208" t="s">
        <v>317</v>
      </c>
      <c r="B208" s="21">
        <f>Fornecida!$C$1</f>
        <v>3.38</v>
      </c>
      <c r="C208" s="79">
        <v>26.4909</v>
      </c>
      <c r="D208">
        <v>20</v>
      </c>
      <c r="E208" s="75">
        <f>(('Node actual demand d=1.0'!B208*(365/2)))*9.8*($C208+$D208-$B208)/3600</f>
        <v>0.21417734624999998</v>
      </c>
      <c r="F208" s="75">
        <f>(('Node actual demand d=1.0'!C208*(365/2)))*9.8*($C208+$D208-$B208)/3600</f>
        <v>0.21417734624999998</v>
      </c>
      <c r="G208" s="75">
        <f>(('Node actual demand d=1.0'!D208*(365/2)))*9.8*($C208+$D208-$B208)/3600</f>
        <v>128.29223040374998</v>
      </c>
      <c r="H208" s="75">
        <f>(('Node actual demand d=1.0'!E208*(365/2)))*9.8*($C208+$D208-$B208)/3600</f>
        <v>131.07653590499999</v>
      </c>
      <c r="I208" s="75">
        <f>(('Node actual demand d=1.0'!F208*(365/2)))*9.8*($C208+$D208-$B208)/3600</f>
        <v>97.236515197499997</v>
      </c>
      <c r="J208" s="75">
        <f>(('Node actual demand d=1.0'!G208*(365/2)))*9.8*($C208+$D208-$B208)/3600</f>
        <v>11.35139935125</v>
      </c>
      <c r="K208" s="75">
        <f>(('Node actual demand d=1.0'!H208*(365/2)))*9.8*($C208+$D208-$B208)/3600</f>
        <v>0.21417734624999998</v>
      </c>
      <c r="L208" s="75">
        <f>(('Node actual demand d=1.0'!I208*(365/2)))*9.8*($C208+$D208-$B208)/3600</f>
        <v>0.85670938499999993</v>
      </c>
      <c r="M208" s="75">
        <f>(('Node actual demand d=1.0'!J208*(365/2)))*9.8*($C208+$D208-$B208)/3600</f>
        <v>1.9275961162500002</v>
      </c>
      <c r="N208" s="75">
        <f>(('Node actual demand d=1.0'!K208*(365/2)))*9.8*($C208+$D208-$B208)/3600</f>
        <v>1.0708867312500001</v>
      </c>
      <c r="O208" s="75">
        <f>(('Node actual demand d=1.0'!L208*(365/2)))*9.8*($C208+$D208-$B208)/3600</f>
        <v>1.49924142375</v>
      </c>
      <c r="P208" s="75">
        <f>(('Node actual demand d=1.0'!M208*(365/2)))*9.8*($C208+$D208-$B208)/3600</f>
        <v>2.78430550125</v>
      </c>
      <c r="Q208" s="75">
        <f>(('Node actual demand d=1.0'!N208*(365/2)))*9.8*($C208+$D208-$B208)/3600</f>
        <v>0.21417734624999998</v>
      </c>
      <c r="R208" s="75">
        <f>(('Node actual demand d=1.0'!O208*(365/2)))*9.8*($C208+$D208-$B208)/3600</f>
        <v>1.49924142375</v>
      </c>
      <c r="S208" s="75">
        <f>(('Node actual demand d=1.0'!P208*(365/2)))*9.8*($C208+$D208-$B208)/3600</f>
        <v>1.9275961162500002</v>
      </c>
      <c r="T208" s="75">
        <f>(('Node actual demand d=1.0'!Q208*(365/2)))*9.8*($C208+$D208-$B208)/3600</f>
        <v>4.0693695787499991</v>
      </c>
      <c r="U208" s="75">
        <f>(('Node actual demand d=1.0'!R208*(365/2)))*9.8*($C208+$D208-$B208)/3600</f>
        <v>4.9260789637499993</v>
      </c>
      <c r="V208" s="75">
        <f>(('Node actual demand d=1.0'!S208*(365/2)))*9.8*($C208+$D208-$B208)/3600</f>
        <v>5.1402563099999989</v>
      </c>
      <c r="W208" s="75">
        <f>(('Node actual demand d=1.0'!T208*(365/2)))*9.8*($C208+$D208-$B208)/3600</f>
        <v>3.2126601937500001</v>
      </c>
      <c r="X208" s="75">
        <f>(('Node actual demand d=1.0'!U208*(365/2)))*9.8*($C208+$D208-$B208)/3600</f>
        <v>0.42835469249999997</v>
      </c>
      <c r="Y208" s="75">
        <f>(('Node actual demand d=1.0'!V208*(365/2)))*9.8*($C208+$D208-$B208)/3600</f>
        <v>0.21417734624999998</v>
      </c>
      <c r="Z208" s="75">
        <f>(('Node actual demand d=1.0'!W208*(365/2)))*9.8*($C208+$D208-$B208)/3600</f>
        <v>0.21417734624999998</v>
      </c>
      <c r="AA208" s="75">
        <f>(('Node actual demand d=1.0'!X208*(365/2)))*9.8*($C208+$D208-$B208)/3600</f>
        <v>0.21417734624999998</v>
      </c>
      <c r="AB208" s="75">
        <f>(('Node actual demand d=1.0'!Y208*(365/2)))*9.8*($C208+$D208-$B208)/3600</f>
        <v>0</v>
      </c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</row>
    <row r="209" spans="1:100">
      <c r="A209" t="s">
        <v>318</v>
      </c>
      <c r="B209" s="21">
        <f>Fornecida!$C$1</f>
        <v>3.38</v>
      </c>
      <c r="C209" s="79">
        <v>27.339099999999998</v>
      </c>
      <c r="D209">
        <v>20</v>
      </c>
      <c r="E209" s="75">
        <f>(('Node actual demand d=1.0'!B209*(365/2)))*9.8*($C209+$D209-$B209)/3600</f>
        <v>4.8046075213888892</v>
      </c>
      <c r="F209" s="75">
        <f>(('Node actual demand d=1.0'!C209*(365/2)))*9.8*($C209+$D209-$B209)/3600</f>
        <v>4.8046075213888892</v>
      </c>
      <c r="G209" s="75">
        <f>(('Node actual demand d=1.0'!D209*(365/2)))*9.8*($C209+$D209-$B209)/3600</f>
        <v>5.2413900233333335</v>
      </c>
      <c r="H209" s="75">
        <f>(('Node actual demand d=1.0'!E209*(365/2)))*9.8*($C209+$D209-$B209)/3600</f>
        <v>4.5862162704166662</v>
      </c>
      <c r="I209" s="75">
        <f>(('Node actual demand d=1.0'!F209*(365/2)))*9.8*($C209+$D209-$B209)/3600</f>
        <v>4.367825019444445</v>
      </c>
      <c r="J209" s="75">
        <f>(('Node actual demand d=1.0'!G209*(365/2)))*9.8*($C209+$D209-$B209)/3600</f>
        <v>2.4023037606944446</v>
      </c>
      <c r="K209" s="75">
        <f>(('Node actual demand d=1.0'!H209*(365/2)))*9.8*($C209+$D209-$B209)/3600</f>
        <v>6.9885200311111113</v>
      </c>
      <c r="L209" s="75">
        <f>(('Node actual demand d=1.0'!I209*(365/2)))*9.8*($C209+$D209-$B209)/3600</f>
        <v>19.218430085555557</v>
      </c>
      <c r="M209" s="75">
        <f>(('Node actual demand d=1.0'!J209*(365/2)))*9.8*($C209+$D209-$B209)/3600</f>
        <v>21.839125097222226</v>
      </c>
      <c r="N209" s="75">
        <f>(('Node actual demand d=1.0'!K209*(365/2)))*9.8*($C209+$D209-$B209)/3600</f>
        <v>18.56325633263889</v>
      </c>
      <c r="O209" s="75">
        <f>(('Node actual demand d=1.0'!L209*(365/2)))*9.8*($C209+$D209-$B209)/3600</f>
        <v>19.000038834583336</v>
      </c>
      <c r="P209" s="75">
        <f>(('Node actual demand d=1.0'!M209*(365/2)))*9.8*($C209+$D209-$B209)/3600</f>
        <v>14.850605066111111</v>
      </c>
      <c r="Q209" s="75">
        <f>(('Node actual demand d=1.0'!N209*(365/2)))*9.8*($C209+$D209-$B209)/3600</f>
        <v>13.977040062222223</v>
      </c>
      <c r="R209" s="75">
        <f>(('Node actual demand d=1.0'!O209*(365/2)))*9.8*($C209+$D209-$B209)/3600</f>
        <v>17.034517575833334</v>
      </c>
      <c r="S209" s="75">
        <f>(('Node actual demand d=1.0'!P209*(365/2)))*9.8*($C209+$D209-$B209)/3600</f>
        <v>13.540257560277778</v>
      </c>
      <c r="T209" s="75">
        <f>(('Node actual demand d=1.0'!Q209*(365/2)))*9.8*($C209+$D209-$B209)/3600</f>
        <v>11.356345050555555</v>
      </c>
      <c r="U209" s="75">
        <f>(('Node actual demand d=1.0'!R209*(365/2)))*9.8*($C209+$D209-$B209)/3600</f>
        <v>7.4253025330555555</v>
      </c>
      <c r="V209" s="75">
        <f>(('Node actual demand d=1.0'!S209*(365/2)))*9.8*($C209+$D209-$B209)/3600</f>
        <v>6.3333462781944441</v>
      </c>
      <c r="W209" s="75">
        <f>(('Node actual demand d=1.0'!T209*(365/2)))*9.8*($C209+$D209-$B209)/3600</f>
        <v>5.4597812743055565</v>
      </c>
      <c r="X209" s="75">
        <f>(('Node actual demand d=1.0'!U209*(365/2)))*9.8*($C209+$D209-$B209)/3600</f>
        <v>5.0229987723611114</v>
      </c>
      <c r="Y209" s="75">
        <f>(('Node actual demand d=1.0'!V209*(365/2)))*9.8*($C209+$D209-$B209)/3600</f>
        <v>4.8046075213888892</v>
      </c>
      <c r="Z209" s="75">
        <f>(('Node actual demand d=1.0'!W209*(365/2)))*9.8*($C209+$D209-$B209)/3600</f>
        <v>4.8046075213888892</v>
      </c>
      <c r="AA209" s="75">
        <f>(('Node actual demand d=1.0'!X209*(365/2)))*9.8*($C209+$D209-$B209)/3600</f>
        <v>4.367825019444445</v>
      </c>
      <c r="AB209" s="75">
        <f>(('Node actual demand d=1.0'!Y209*(365/2)))*9.8*($C209+$D209-$B209)/3600</f>
        <v>3.275868764583334</v>
      </c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</row>
    <row r="210" spans="1:100">
      <c r="A210" t="s">
        <v>319</v>
      </c>
      <c r="B210" s="21">
        <f>Fornecida!$C$1</f>
        <v>3.38</v>
      </c>
      <c r="C210" s="79">
        <v>29.7408</v>
      </c>
      <c r="D210">
        <v>20</v>
      </c>
      <c r="E210" s="75">
        <f>(('Node actual demand d=1.0'!B210*(365/2)))*9.8*($C210+$D210-$B210)/3600</f>
        <v>0</v>
      </c>
      <c r="F210" s="75">
        <f>(('Node actual demand d=1.0'!C210*(365/2)))*9.8*($C210+$D210-$B210)/3600</f>
        <v>0</v>
      </c>
      <c r="G210" s="75">
        <f>(('Node actual demand d=1.0'!D210*(365/2)))*9.8*($C210+$D210-$B210)/3600</f>
        <v>0</v>
      </c>
      <c r="H210" s="75">
        <f>(('Node actual demand d=1.0'!E210*(365/2)))*9.8*($C210+$D210-$B210)/3600</f>
        <v>0</v>
      </c>
      <c r="I210" s="75">
        <f>(('Node actual demand d=1.0'!F210*(365/2)))*9.8*($C210+$D210-$B210)/3600</f>
        <v>0</v>
      </c>
      <c r="J210" s="75">
        <f>(('Node actual demand d=1.0'!G210*(365/2)))*9.8*($C210+$D210-$B210)/3600</f>
        <v>0</v>
      </c>
      <c r="K210" s="75">
        <f>(('Node actual demand d=1.0'!H210*(365/2)))*9.8*($C210+$D210-$B210)/3600</f>
        <v>0.23032303000000001</v>
      </c>
      <c r="L210" s="75">
        <f>(('Node actual demand d=1.0'!I210*(365/2)))*9.8*($C210+$D210-$B210)/3600</f>
        <v>0.46064606000000002</v>
      </c>
      <c r="M210" s="75">
        <f>(('Node actual demand d=1.0'!J210*(365/2)))*9.8*($C210+$D210-$B210)/3600</f>
        <v>1.15161515</v>
      </c>
      <c r="N210" s="75">
        <f>(('Node actual demand d=1.0'!K210*(365/2)))*9.8*($C210+$D210-$B210)/3600</f>
        <v>1.8425842400000001</v>
      </c>
      <c r="O210" s="75">
        <f>(('Node actual demand d=1.0'!L210*(365/2)))*9.8*($C210+$D210-$B210)/3600</f>
        <v>0.92129212000000005</v>
      </c>
      <c r="P210" s="75">
        <f>(('Node actual demand d=1.0'!M210*(365/2)))*9.8*($C210+$D210-$B210)/3600</f>
        <v>0.92129212000000005</v>
      </c>
      <c r="Q210" s="75">
        <f>(('Node actual demand d=1.0'!N210*(365/2)))*9.8*($C210+$D210-$B210)/3600</f>
        <v>1.15161515</v>
      </c>
      <c r="R210" s="75">
        <f>(('Node actual demand d=1.0'!O210*(365/2)))*9.8*($C210+$D210-$B210)/3600</f>
        <v>0.69096908999999995</v>
      </c>
      <c r="S210" s="75">
        <f>(('Node actual demand d=1.0'!P210*(365/2)))*9.8*($C210+$D210-$B210)/3600</f>
        <v>0.69096908999999995</v>
      </c>
      <c r="T210" s="75">
        <f>(('Node actual demand d=1.0'!Q210*(365/2)))*9.8*($C210+$D210-$B210)/3600</f>
        <v>1.15161515</v>
      </c>
      <c r="U210" s="75">
        <f>(('Node actual demand d=1.0'!R210*(365/2)))*9.8*($C210+$D210-$B210)/3600</f>
        <v>0.69096908999999995</v>
      </c>
      <c r="V210" s="75">
        <f>(('Node actual demand d=1.0'!S210*(365/2)))*9.8*($C210+$D210-$B210)/3600</f>
        <v>0.92129212000000005</v>
      </c>
      <c r="W210" s="75">
        <f>(('Node actual demand d=1.0'!T210*(365/2)))*9.8*($C210+$D210-$B210)/3600</f>
        <v>0.92129212000000005</v>
      </c>
      <c r="X210" s="75">
        <f>(('Node actual demand d=1.0'!U210*(365/2)))*9.8*($C210+$D210-$B210)/3600</f>
        <v>0</v>
      </c>
      <c r="Y210" s="75">
        <f>(('Node actual demand d=1.0'!V210*(365/2)))*9.8*($C210+$D210-$B210)/3600</f>
        <v>0</v>
      </c>
      <c r="Z210" s="75">
        <f>(('Node actual demand d=1.0'!W210*(365/2)))*9.8*($C210+$D210-$B210)/3600</f>
        <v>0.23032303000000001</v>
      </c>
      <c r="AA210" s="75">
        <f>(('Node actual demand d=1.0'!X210*(365/2)))*9.8*($C210+$D210-$B210)/3600</f>
        <v>0.23032303000000001</v>
      </c>
      <c r="AB210" s="75">
        <f>(('Node actual demand d=1.0'!Y210*(365/2)))*9.8*($C210+$D210-$B210)/3600</f>
        <v>0</v>
      </c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</row>
    <row r="211" spans="1:100">
      <c r="A211" t="s">
        <v>320</v>
      </c>
      <c r="B211" s="21">
        <f>Fornecida!$C$1</f>
        <v>3.38</v>
      </c>
      <c r="C211" s="79">
        <v>30.705400000000001</v>
      </c>
      <c r="D211">
        <v>20</v>
      </c>
      <c r="E211" s="75">
        <f>(('Node actual demand d=1.0'!B211*(365/2)))*9.8*($C211+$D211-$B211)/3600</f>
        <v>1.1755760819444445</v>
      </c>
      <c r="F211" s="75">
        <f>(('Node actual demand d=1.0'!C211*(365/2)))*9.8*($C211+$D211-$B211)/3600</f>
        <v>1.1755760819444445</v>
      </c>
      <c r="G211" s="75">
        <f>(('Node actual demand d=1.0'!D211*(365/2)))*9.8*($C211+$D211-$B211)/3600</f>
        <v>1.1755760819444445</v>
      </c>
      <c r="H211" s="75">
        <f>(('Node actual demand d=1.0'!E211*(365/2)))*9.8*($C211+$D211-$B211)/3600</f>
        <v>1.1755760819444445</v>
      </c>
      <c r="I211" s="75">
        <f>(('Node actual demand d=1.0'!F211*(365/2)))*9.8*($C211+$D211-$B211)/3600</f>
        <v>2.1160369475</v>
      </c>
      <c r="J211" s="75">
        <f>(('Node actual demand d=1.0'!G211*(365/2)))*9.8*($C211+$D211-$B211)/3600</f>
        <v>80.879634437777767</v>
      </c>
      <c r="K211" s="75">
        <f>(('Node actual demand d=1.0'!H211*(365/2)))*9.8*($C211+$D211-$B211)/3600</f>
        <v>10.34506952111111</v>
      </c>
      <c r="L211" s="75">
        <f>(('Node actual demand d=1.0'!I211*(365/2)))*9.8*($C211+$D211-$B211)/3600</f>
        <v>1.8809217311111111</v>
      </c>
      <c r="M211" s="75">
        <f>(('Node actual demand d=1.0'!J211*(365/2)))*9.8*($C211+$D211-$B211)/3600</f>
        <v>1.6458065147222223</v>
      </c>
      <c r="N211" s="75">
        <f>(('Node actual demand d=1.0'!K211*(365/2)))*9.8*($C211+$D211-$B211)/3600</f>
        <v>2.5862673802777776</v>
      </c>
      <c r="O211" s="75">
        <f>(('Node actual demand d=1.0'!L211*(365/2)))*9.8*($C211+$D211-$B211)/3600</f>
        <v>2.5862673802777776</v>
      </c>
      <c r="P211" s="75">
        <f>(('Node actual demand d=1.0'!M211*(365/2)))*9.8*($C211+$D211-$B211)/3600</f>
        <v>1.8809217311111111</v>
      </c>
      <c r="Q211" s="75">
        <f>(('Node actual demand d=1.0'!N211*(365/2)))*9.8*($C211+$D211-$B211)/3600</f>
        <v>5.6427651933333323</v>
      </c>
      <c r="R211" s="75">
        <f>(('Node actual demand d=1.0'!O211*(365/2)))*9.8*($C211+$D211-$B211)/3600</f>
        <v>1.6458065147222223</v>
      </c>
      <c r="S211" s="75">
        <f>(('Node actual demand d=1.0'!P211*(365/2)))*9.8*($C211+$D211-$B211)/3600</f>
        <v>2.5862673802777776</v>
      </c>
      <c r="T211" s="75">
        <f>(('Node actual demand d=1.0'!Q211*(365/2)))*9.8*($C211+$D211-$B211)/3600</f>
        <v>4.2320738950000001</v>
      </c>
      <c r="U211" s="75">
        <f>(('Node actual demand d=1.0'!R211*(365/2)))*9.8*($C211+$D211-$B211)/3600</f>
        <v>2.5862673802777776</v>
      </c>
      <c r="V211" s="75">
        <f>(('Node actual demand d=1.0'!S211*(365/2)))*9.8*($C211+$D211-$B211)/3600</f>
        <v>2.351152163888889</v>
      </c>
      <c r="W211" s="75">
        <f>(('Node actual demand d=1.0'!T211*(365/2)))*9.8*($C211+$D211-$B211)/3600</f>
        <v>1.8809217311111111</v>
      </c>
      <c r="X211" s="75">
        <f>(('Node actual demand d=1.0'!U211*(365/2)))*9.8*($C211+$D211-$B211)/3600</f>
        <v>1.4106912983333331</v>
      </c>
      <c r="Y211" s="75">
        <f>(('Node actual demand d=1.0'!V211*(365/2)))*9.8*($C211+$D211-$B211)/3600</f>
        <v>71.710140998611109</v>
      </c>
      <c r="Z211" s="75">
        <f>(('Node actual demand d=1.0'!W211*(365/2)))*9.8*($C211+$D211-$B211)/3600</f>
        <v>31.740554212500001</v>
      </c>
      <c r="AA211" s="75">
        <f>(('Node actual demand d=1.0'!X211*(365/2)))*9.8*($C211+$D211-$B211)/3600</f>
        <v>1.6458065147222223</v>
      </c>
      <c r="AB211" s="75">
        <f>(('Node actual demand d=1.0'!Y211*(365/2)))*9.8*($C211+$D211-$B211)/3600</f>
        <v>1.4106912983333331</v>
      </c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</row>
    <row r="212" spans="1:100">
      <c r="A212" t="s">
        <v>321</v>
      </c>
      <c r="B212" s="21">
        <f>Fornecida!$C$1</f>
        <v>3.38</v>
      </c>
      <c r="C212" s="79">
        <v>31.967099999999999</v>
      </c>
      <c r="D212">
        <v>20</v>
      </c>
      <c r="E212" s="75">
        <f>(('Node actual demand d=1.0'!B212*(365/2)))*9.8*($C212+$D212-$B212)/3600</f>
        <v>0</v>
      </c>
      <c r="F212" s="75">
        <f>(('Node actual demand d=1.0'!C212*(365/2)))*9.8*($C212+$D212-$B212)/3600</f>
        <v>0</v>
      </c>
      <c r="G212" s="75">
        <f>(('Node actual demand d=1.0'!D212*(365/2)))*9.8*($C212+$D212-$B212)/3600</f>
        <v>0</v>
      </c>
      <c r="H212" s="75">
        <f>(('Node actual demand d=1.0'!E212*(365/2)))*9.8*($C212+$D212-$B212)/3600</f>
        <v>0</v>
      </c>
      <c r="I212" s="75">
        <f>(('Node actual demand d=1.0'!F212*(365/2)))*9.8*($C212+$D212-$B212)/3600</f>
        <v>0</v>
      </c>
      <c r="J212" s="75">
        <f>(('Node actual demand d=1.0'!G212*(365/2)))*9.8*($C212+$D212-$B212)/3600</f>
        <v>0</v>
      </c>
      <c r="K212" s="75">
        <f>(('Node actual demand d=1.0'!H212*(365/2)))*9.8*($C212+$D212-$B212)/3600</f>
        <v>0</v>
      </c>
      <c r="L212" s="75">
        <f>(('Node actual demand d=1.0'!I212*(365/2)))*9.8*($C212+$D212-$B212)/3600</f>
        <v>0</v>
      </c>
      <c r="M212" s="75">
        <f>(('Node actual demand d=1.0'!J212*(365/2)))*9.8*($C212+$D212-$B212)/3600</f>
        <v>0</v>
      </c>
      <c r="N212" s="75">
        <f>(('Node actual demand d=1.0'!K212*(365/2)))*9.8*($C212+$D212-$B212)/3600</f>
        <v>0</v>
      </c>
      <c r="O212" s="75">
        <f>(('Node actual demand d=1.0'!L212*(365/2)))*9.8*($C212+$D212-$B212)/3600</f>
        <v>0</v>
      </c>
      <c r="P212" s="75">
        <f>(('Node actual demand d=1.0'!M212*(365/2)))*9.8*($C212+$D212-$B212)/3600</f>
        <v>0</v>
      </c>
      <c r="Q212" s="75">
        <f>(('Node actual demand d=1.0'!N212*(365/2)))*9.8*($C212+$D212-$B212)/3600</f>
        <v>0</v>
      </c>
      <c r="R212" s="75">
        <f>(('Node actual demand d=1.0'!O212*(365/2)))*9.8*($C212+$D212-$B212)/3600</f>
        <v>0</v>
      </c>
      <c r="S212" s="75">
        <f>(('Node actual demand d=1.0'!P212*(365/2)))*9.8*($C212+$D212-$B212)/3600</f>
        <v>0</v>
      </c>
      <c r="T212" s="75">
        <f>(('Node actual demand d=1.0'!Q212*(365/2)))*9.8*($C212+$D212-$B212)/3600</f>
        <v>0</v>
      </c>
      <c r="U212" s="75">
        <f>(('Node actual demand d=1.0'!R212*(365/2)))*9.8*($C212+$D212-$B212)/3600</f>
        <v>0</v>
      </c>
      <c r="V212" s="75">
        <f>(('Node actual demand d=1.0'!S212*(365/2)))*9.8*($C212+$D212-$B212)/3600</f>
        <v>0</v>
      </c>
      <c r="W212" s="75">
        <f>(('Node actual demand d=1.0'!T212*(365/2)))*9.8*($C212+$D212-$B212)/3600</f>
        <v>0</v>
      </c>
      <c r="X212" s="75">
        <f>(('Node actual demand d=1.0'!U212*(365/2)))*9.8*($C212+$D212-$B212)/3600</f>
        <v>0</v>
      </c>
      <c r="Y212" s="75">
        <f>(('Node actual demand d=1.0'!V212*(365/2)))*9.8*($C212+$D212-$B212)/3600</f>
        <v>0</v>
      </c>
      <c r="Z212" s="75">
        <f>(('Node actual demand d=1.0'!W212*(365/2)))*9.8*($C212+$D212-$B212)/3600</f>
        <v>0</v>
      </c>
      <c r="AA212" s="75">
        <f>(('Node actual demand d=1.0'!X212*(365/2)))*9.8*($C212+$D212-$B212)/3600</f>
        <v>0</v>
      </c>
      <c r="AB212" s="75">
        <f>(('Node actual demand d=1.0'!Y212*(365/2)))*9.8*($C212+$D212-$B212)/3600</f>
        <v>0</v>
      </c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</row>
    <row r="213" spans="1:100">
      <c r="A213" t="s">
        <v>322</v>
      </c>
      <c r="B213" s="21">
        <f>Fornecida!$C$1</f>
        <v>3.38</v>
      </c>
      <c r="C213" s="79">
        <v>32.129100000000001</v>
      </c>
      <c r="D213">
        <v>20</v>
      </c>
      <c r="E213" s="75">
        <f>(('Node actual demand d=1.0'!B213*(365/2)))*9.8*($C213+$D213-$B213)/3600</f>
        <v>0.96875294833333336</v>
      </c>
      <c r="F213" s="75">
        <f>(('Node actual demand d=1.0'!C213*(365/2)))*9.8*($C213+$D213-$B213)/3600</f>
        <v>0.48437647416666668</v>
      </c>
      <c r="G213" s="75">
        <f>(('Node actual demand d=1.0'!D213*(365/2)))*9.8*($C213+$D213-$B213)/3600</f>
        <v>1.4531294225</v>
      </c>
      <c r="H213" s="75">
        <f>(('Node actual demand d=1.0'!E213*(365/2)))*9.8*($C213+$D213-$B213)/3600</f>
        <v>7.7500235866666669</v>
      </c>
      <c r="I213" s="75">
        <f>(('Node actual demand d=1.0'!F213*(365/2)))*9.8*($C213+$D213-$B213)/3600</f>
        <v>4.3593882675000009</v>
      </c>
      <c r="J213" s="75">
        <f>(('Node actual demand d=1.0'!G213*(365/2)))*9.8*($C213+$D213-$B213)/3600</f>
        <v>0.24218823708333334</v>
      </c>
      <c r="K213" s="75">
        <f>(('Node actual demand d=1.0'!H213*(365/2)))*9.8*($C213+$D213-$B213)/3600</f>
        <v>0.48437647416666668</v>
      </c>
      <c r="L213" s="75">
        <f>(('Node actual demand d=1.0'!I213*(365/2)))*9.8*($C213+$D213-$B213)/3600</f>
        <v>0.48437647416666668</v>
      </c>
      <c r="M213" s="75">
        <f>(('Node actual demand d=1.0'!J213*(365/2)))*9.8*($C213+$D213-$B213)/3600</f>
        <v>0.48437647416666668</v>
      </c>
      <c r="N213" s="75">
        <f>(('Node actual demand d=1.0'!K213*(365/2)))*9.8*($C213+$D213-$B213)/3600</f>
        <v>0.48437647416666668</v>
      </c>
      <c r="O213" s="75">
        <f>(('Node actual demand d=1.0'!L213*(365/2)))*9.8*($C213+$D213-$B213)/3600</f>
        <v>1.6953176595833332</v>
      </c>
      <c r="P213" s="75">
        <f>(('Node actual demand d=1.0'!M213*(365/2)))*9.8*($C213+$D213-$B213)/3600</f>
        <v>1.6953176595833332</v>
      </c>
      <c r="Q213" s="75">
        <f>(('Node actual demand d=1.0'!N213*(365/2)))*9.8*($C213+$D213-$B213)/3600</f>
        <v>0.72656471124999999</v>
      </c>
      <c r="R213" s="75">
        <f>(('Node actual demand d=1.0'!O213*(365/2)))*9.8*($C213+$D213-$B213)/3600</f>
        <v>0.72656471124999999</v>
      </c>
      <c r="S213" s="75">
        <f>(('Node actual demand d=1.0'!P213*(365/2)))*9.8*($C213+$D213-$B213)/3600</f>
        <v>0.72656471124999999</v>
      </c>
      <c r="T213" s="75">
        <f>(('Node actual demand d=1.0'!Q213*(365/2)))*9.8*($C213+$D213-$B213)/3600</f>
        <v>0.72656471124999999</v>
      </c>
      <c r="U213" s="75">
        <f>(('Node actual demand d=1.0'!R213*(365/2)))*9.8*($C213+$D213-$B213)/3600</f>
        <v>0.72656471124999999</v>
      </c>
      <c r="V213" s="75">
        <f>(('Node actual demand d=1.0'!S213*(365/2)))*9.8*($C213+$D213-$B213)/3600</f>
        <v>0.72656471124999999</v>
      </c>
      <c r="W213" s="75">
        <f>(('Node actual demand d=1.0'!T213*(365/2)))*9.8*($C213+$D213-$B213)/3600</f>
        <v>0.48437647416666668</v>
      </c>
      <c r="X213" s="75">
        <f>(('Node actual demand d=1.0'!U213*(365/2)))*9.8*($C213+$D213-$B213)/3600</f>
        <v>0.48437647416666668</v>
      </c>
      <c r="Y213" s="75">
        <f>(('Node actual demand d=1.0'!V213*(365/2)))*9.8*($C213+$D213-$B213)/3600</f>
        <v>0.48437647416666668</v>
      </c>
      <c r="Z213" s="75">
        <f>(('Node actual demand d=1.0'!W213*(365/2)))*9.8*($C213+$D213-$B213)/3600</f>
        <v>5.5703294529166669</v>
      </c>
      <c r="AA213" s="75">
        <f>(('Node actual demand d=1.0'!X213*(365/2)))*9.8*($C213+$D213-$B213)/3600</f>
        <v>5.0859529787499991</v>
      </c>
      <c r="AB213" s="75">
        <f>(('Node actual demand d=1.0'!Y213*(365/2)))*9.8*($C213+$D213-$B213)/3600</f>
        <v>6.2968941641666669</v>
      </c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</row>
    <row r="214" spans="1:100">
      <c r="A214" t="s">
        <v>323</v>
      </c>
      <c r="B214" s="21">
        <f>Fornecida!$C$1</f>
        <v>3.38</v>
      </c>
      <c r="C214" s="79">
        <v>32.007100000000001</v>
      </c>
      <c r="D214">
        <v>20</v>
      </c>
      <c r="E214" s="75">
        <f>(('Node actual demand d=1.0'!B214*(365/2)))*9.8*($C214+$D214-$B214)/3600</f>
        <v>0</v>
      </c>
      <c r="F214" s="75">
        <f>(('Node actual demand d=1.0'!C214*(365/2)))*9.8*($C214+$D214-$B214)/3600</f>
        <v>0.24158213430555558</v>
      </c>
      <c r="G214" s="75">
        <f>(('Node actual demand d=1.0'!D214*(365/2)))*9.8*($C214+$D214-$B214)/3600</f>
        <v>0</v>
      </c>
      <c r="H214" s="75">
        <f>(('Node actual demand d=1.0'!E214*(365/2)))*9.8*($C214+$D214-$B214)/3600</f>
        <v>0</v>
      </c>
      <c r="I214" s="75">
        <f>(('Node actual demand d=1.0'!F214*(365/2)))*9.8*($C214+$D214-$B214)/3600</f>
        <v>0</v>
      </c>
      <c r="J214" s="75">
        <f>(('Node actual demand d=1.0'!G214*(365/2)))*9.8*($C214+$D214-$B214)/3600</f>
        <v>0.24158213430555558</v>
      </c>
      <c r="K214" s="75">
        <f>(('Node actual demand d=1.0'!H214*(365/2)))*9.8*($C214+$D214-$B214)/3600</f>
        <v>0.48316426861111117</v>
      </c>
      <c r="L214" s="75">
        <f>(('Node actual demand d=1.0'!I214*(365/2)))*9.8*($C214+$D214-$B214)/3600</f>
        <v>1.2079106715277779</v>
      </c>
      <c r="M214" s="75">
        <f>(('Node actual demand d=1.0'!J214*(365/2)))*9.8*($C214+$D214-$B214)/3600</f>
        <v>1.2079106715277779</v>
      </c>
      <c r="N214" s="75">
        <f>(('Node actual demand d=1.0'!K214*(365/2)))*9.8*($C214+$D214-$B214)/3600</f>
        <v>1.6910749401388891</v>
      </c>
      <c r="O214" s="75">
        <f>(('Node actual demand d=1.0'!L214*(365/2)))*9.8*($C214+$D214-$B214)/3600</f>
        <v>1.9326570744444447</v>
      </c>
      <c r="P214" s="75">
        <f>(('Node actual demand d=1.0'!M214*(365/2)))*9.8*($C214+$D214-$B214)/3600</f>
        <v>1.4494928058333332</v>
      </c>
      <c r="Q214" s="75">
        <f>(('Node actual demand d=1.0'!N214*(365/2)))*9.8*($C214+$D214-$B214)/3600</f>
        <v>2.6574034773611115</v>
      </c>
      <c r="R214" s="75">
        <f>(('Node actual demand d=1.0'!O214*(365/2)))*9.8*($C214+$D214-$B214)/3600</f>
        <v>2.1742392087500004</v>
      </c>
      <c r="S214" s="75">
        <f>(('Node actual demand d=1.0'!P214*(365/2)))*9.8*($C214+$D214-$B214)/3600</f>
        <v>2.1742392087500004</v>
      </c>
      <c r="T214" s="75">
        <f>(('Node actual demand d=1.0'!Q214*(365/2)))*9.8*($C214+$D214-$B214)/3600</f>
        <v>1.2079106715277779</v>
      </c>
      <c r="U214" s="75">
        <f>(('Node actual demand d=1.0'!R214*(365/2)))*9.8*($C214+$D214-$B214)/3600</f>
        <v>1.2079106715277779</v>
      </c>
      <c r="V214" s="75">
        <f>(('Node actual demand d=1.0'!S214*(365/2)))*9.8*($C214+$D214-$B214)/3600</f>
        <v>0.96632853722222234</v>
      </c>
      <c r="W214" s="75">
        <f>(('Node actual demand d=1.0'!T214*(365/2)))*9.8*($C214+$D214-$B214)/3600</f>
        <v>0.48316426861111117</v>
      </c>
      <c r="X214" s="75">
        <f>(('Node actual demand d=1.0'!U214*(365/2)))*9.8*($C214+$D214-$B214)/3600</f>
        <v>0.24158213430555558</v>
      </c>
      <c r="Y214" s="75">
        <f>(('Node actual demand d=1.0'!V214*(365/2)))*9.8*($C214+$D214-$B214)/3600</f>
        <v>0</v>
      </c>
      <c r="Z214" s="75">
        <f>(('Node actual demand d=1.0'!W214*(365/2)))*9.8*($C214+$D214-$B214)/3600</f>
        <v>0.24158213430555558</v>
      </c>
      <c r="AA214" s="75">
        <f>(('Node actual demand d=1.0'!X214*(365/2)))*9.8*($C214+$D214-$B214)/3600</f>
        <v>0</v>
      </c>
      <c r="AB214" s="75">
        <f>(('Node actual demand d=1.0'!Y214*(365/2)))*9.8*($C214+$D214-$B214)/3600</f>
        <v>0</v>
      </c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</row>
    <row r="215" spans="1:100">
      <c r="A215" t="s">
        <v>324</v>
      </c>
      <c r="B215" s="21">
        <f>Fornecida!$C$1</f>
        <v>3.38</v>
      </c>
      <c r="C215" s="79">
        <v>31.063400000000001</v>
      </c>
      <c r="D215">
        <v>20</v>
      </c>
      <c r="E215" s="75">
        <f>(('Node actual demand d=1.0'!B215*(365/2)))*9.8*($C215+$D215-$B215)/3600</f>
        <v>0</v>
      </c>
      <c r="F215" s="75">
        <f>(('Node actual demand d=1.0'!C215*(365/2)))*9.8*($C215+$D215-$B215)/3600</f>
        <v>0</v>
      </c>
      <c r="G215" s="75">
        <f>(('Node actual demand d=1.0'!D215*(365/2)))*9.8*($C215+$D215-$B215)/3600</f>
        <v>0</v>
      </c>
      <c r="H215" s="75">
        <f>(('Node actual demand d=1.0'!E215*(365/2)))*9.8*($C215+$D215-$B215)/3600</f>
        <v>0</v>
      </c>
      <c r="I215" s="75">
        <f>(('Node actual demand d=1.0'!F215*(365/2)))*9.8*($C215+$D215-$B215)/3600</f>
        <v>0</v>
      </c>
      <c r="J215" s="75">
        <f>(('Node actual demand d=1.0'!G215*(365/2)))*9.8*($C215+$D215-$B215)/3600</f>
        <v>0</v>
      </c>
      <c r="K215" s="75">
        <f>(('Node actual demand d=1.0'!H215*(365/2)))*9.8*($C215+$D215-$B215)/3600</f>
        <v>0</v>
      </c>
      <c r="L215" s="75">
        <f>(('Node actual demand d=1.0'!I215*(365/2)))*9.8*($C215+$D215-$B215)/3600</f>
        <v>0.4737875605555556</v>
      </c>
      <c r="M215" s="75">
        <f>(('Node actual demand d=1.0'!J215*(365/2)))*9.8*($C215+$D215-$B215)/3600</f>
        <v>0.4737875605555556</v>
      </c>
      <c r="N215" s="75">
        <f>(('Node actual demand d=1.0'!K215*(365/2)))*9.8*($C215+$D215-$B215)/3600</f>
        <v>8.0543885294444451</v>
      </c>
      <c r="O215" s="75">
        <f>(('Node actual demand d=1.0'!L215*(365/2)))*9.8*($C215+$D215-$B215)/3600</f>
        <v>9.2388574308333329</v>
      </c>
      <c r="P215" s="75">
        <f>(('Node actual demand d=1.0'!M215*(365/2)))*9.8*($C215+$D215-$B215)/3600</f>
        <v>8.0543885294444451</v>
      </c>
      <c r="Q215" s="75">
        <f>(('Node actual demand d=1.0'!N215*(365/2)))*9.8*($C215+$D215-$B215)/3600</f>
        <v>2.1320440225000001</v>
      </c>
      <c r="R215" s="75">
        <f>(('Node actual demand d=1.0'!O215*(365/2)))*9.8*($C215+$D215-$B215)/3600</f>
        <v>3.553406704166667</v>
      </c>
      <c r="S215" s="75">
        <f>(('Node actual demand d=1.0'!P215*(365/2)))*9.8*($C215+$D215-$B215)/3600</f>
        <v>2.3689378027777779</v>
      </c>
      <c r="T215" s="75">
        <f>(('Node actual demand d=1.0'!Q215*(365/2)))*9.8*($C215+$D215-$B215)/3600</f>
        <v>3.0796191436111111</v>
      </c>
      <c r="U215" s="75">
        <f>(('Node actual demand d=1.0'!R215*(365/2)))*9.8*($C215+$D215-$B215)/3600</f>
        <v>0.71068134083333334</v>
      </c>
      <c r="V215" s="75">
        <f>(('Node actual demand d=1.0'!S215*(365/2)))*9.8*($C215+$D215-$B215)/3600</f>
        <v>0</v>
      </c>
      <c r="W215" s="75">
        <f>(('Node actual demand d=1.0'!T215*(365/2)))*9.8*($C215+$D215-$B215)/3600</f>
        <v>0.4737875605555556</v>
      </c>
      <c r="X215" s="75">
        <f>(('Node actual demand d=1.0'!U215*(365/2)))*9.8*($C215+$D215-$B215)/3600</f>
        <v>0</v>
      </c>
      <c r="Y215" s="75">
        <f>(('Node actual demand d=1.0'!V215*(365/2)))*9.8*($C215+$D215-$B215)/3600</f>
        <v>0</v>
      </c>
      <c r="Z215" s="75">
        <f>(('Node actual demand d=1.0'!W215*(365/2)))*9.8*($C215+$D215-$B215)/3600</f>
        <v>0</v>
      </c>
      <c r="AA215" s="75">
        <f>(('Node actual demand d=1.0'!X215*(365/2)))*9.8*($C215+$D215-$B215)/3600</f>
        <v>0</v>
      </c>
      <c r="AB215" s="75">
        <f>(('Node actual demand d=1.0'!Y215*(365/2)))*9.8*($C215+$D215-$B215)/3600</f>
        <v>0</v>
      </c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</row>
    <row r="216" spans="1:100">
      <c r="A216" t="s">
        <v>325</v>
      </c>
      <c r="B216" s="21">
        <f>Fornecida!$C$1</f>
        <v>3.38</v>
      </c>
      <c r="C216" s="79">
        <v>29.372599999999998</v>
      </c>
      <c r="D216">
        <v>20</v>
      </c>
      <c r="E216" s="75">
        <f>(('Node actual demand d=1.0'!B216*(365/2)))*9.8*($C216+$D216-$B216)/3600</f>
        <v>15.080590268333331</v>
      </c>
      <c r="F216" s="75">
        <f>(('Node actual demand d=1.0'!C216*(365/2)))*9.8*($C216+$D216-$B216)/3600</f>
        <v>0.91397516777777776</v>
      </c>
      <c r="G216" s="75">
        <f>(('Node actual demand d=1.0'!D216*(365/2)))*9.8*($C216+$D216-$B216)/3600</f>
        <v>71.518556878611122</v>
      </c>
      <c r="H216" s="75">
        <f>(('Node actual demand d=1.0'!E216*(365/2)))*9.8*($C216+$D216-$B216)/3600</f>
        <v>14.852096476388887</v>
      </c>
      <c r="I216" s="75">
        <f>(('Node actual demand d=1.0'!F216*(365/2)))*9.8*($C216+$D216-$B216)/3600</f>
        <v>0.45698758388888888</v>
      </c>
      <c r="J216" s="75">
        <f>(('Node actual demand d=1.0'!G216*(365/2)))*9.8*($C216+$D216-$B216)/3600</f>
        <v>46.841227348611106</v>
      </c>
      <c r="K216" s="75">
        <f>(('Node actual demand d=1.0'!H216*(365/2)))*9.8*($C216+$D216-$B216)/3600</f>
        <v>2.0564441275000003</v>
      </c>
      <c r="L216" s="75">
        <f>(('Node actual demand d=1.0'!I216*(365/2)))*9.8*($C216+$D216-$B216)/3600</f>
        <v>0.91397516777777776</v>
      </c>
      <c r="M216" s="75">
        <f>(('Node actual demand d=1.0'!J216*(365/2)))*9.8*($C216+$D216-$B216)/3600</f>
        <v>0.45698758388888888</v>
      </c>
      <c r="N216" s="75">
        <f>(('Node actual demand d=1.0'!K216*(365/2)))*9.8*($C216+$D216-$B216)/3600</f>
        <v>1.8279503355555555</v>
      </c>
      <c r="O216" s="75">
        <f>(('Node actual demand d=1.0'!L216*(365/2)))*9.8*($C216+$D216-$B216)/3600</f>
        <v>4.5698758388888887</v>
      </c>
      <c r="P216" s="75">
        <f>(('Node actual demand d=1.0'!M216*(365/2)))*9.8*($C216+$D216-$B216)/3600</f>
        <v>2.9704192952777779</v>
      </c>
      <c r="Q216" s="75">
        <f>(('Node actual demand d=1.0'!N216*(365/2)))*9.8*($C216+$D216-$B216)/3600</f>
        <v>0.22849379194444444</v>
      </c>
      <c r="R216" s="75">
        <f>(('Node actual demand d=1.0'!O216*(365/2)))*9.8*($C216+$D216-$B216)/3600</f>
        <v>1.599456543611111</v>
      </c>
      <c r="S216" s="75">
        <f>(('Node actual demand d=1.0'!P216*(365/2)))*9.8*($C216+$D216-$B216)/3600</f>
        <v>2.0564441275000003</v>
      </c>
      <c r="T216" s="75">
        <f>(('Node actual demand d=1.0'!Q216*(365/2)))*9.8*($C216+$D216-$B216)/3600</f>
        <v>0.68548137583333324</v>
      </c>
      <c r="U216" s="75">
        <f>(('Node actual demand d=1.0'!R216*(365/2)))*9.8*($C216+$D216-$B216)/3600</f>
        <v>0</v>
      </c>
      <c r="V216" s="75">
        <f>(('Node actual demand d=1.0'!S216*(365/2)))*9.8*($C216+$D216-$B216)/3600</f>
        <v>0</v>
      </c>
      <c r="W216" s="75">
        <f>(('Node actual demand d=1.0'!T216*(365/2)))*9.8*($C216+$D216-$B216)/3600</f>
        <v>0</v>
      </c>
      <c r="X216" s="75">
        <f>(('Node actual demand d=1.0'!U216*(365/2)))*9.8*($C216+$D216-$B216)/3600</f>
        <v>0</v>
      </c>
      <c r="Y216" s="75">
        <f>(('Node actual demand d=1.0'!V216*(365/2)))*9.8*($C216+$D216-$B216)/3600</f>
        <v>0</v>
      </c>
      <c r="Z216" s="75">
        <f>(('Node actual demand d=1.0'!W216*(365/2)))*9.8*($C216+$D216-$B216)/3600</f>
        <v>0</v>
      </c>
      <c r="AA216" s="75">
        <f>(('Node actual demand d=1.0'!X216*(365/2)))*9.8*($C216+$D216-$B216)/3600</f>
        <v>63.292780368611112</v>
      </c>
      <c r="AB216" s="75">
        <f>(('Node actual demand d=1.0'!Y216*(365/2)))*9.8*($C216+$D216-$B216)/3600</f>
        <v>76.773914093333332</v>
      </c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</row>
    <row r="217" spans="1:100">
      <c r="A217" t="s">
        <v>326</v>
      </c>
      <c r="B217" s="21">
        <f>Fornecida!$C$1</f>
        <v>3.38</v>
      </c>
      <c r="C217" s="79">
        <v>28.413399999999999</v>
      </c>
      <c r="D217">
        <v>20</v>
      </c>
      <c r="E217" s="75">
        <f>(('Node actual demand d=1.0'!B217*(365/2)))*9.8*($C217+$D217-$B217)/3600</f>
        <v>0</v>
      </c>
      <c r="F217" s="75">
        <f>(('Node actual demand d=1.0'!C217*(365/2)))*9.8*($C217+$D217-$B217)/3600</f>
        <v>0</v>
      </c>
      <c r="G217" s="75">
        <f>(('Node actual demand d=1.0'!D217*(365/2)))*9.8*($C217+$D217-$B217)/3600</f>
        <v>0</v>
      </c>
      <c r="H217" s="75">
        <f>(('Node actual demand d=1.0'!E217*(365/2)))*9.8*($C217+$D217-$B217)/3600</f>
        <v>0</v>
      </c>
      <c r="I217" s="75">
        <f>(('Node actual demand d=1.0'!F217*(365/2)))*9.8*($C217+$D217-$B217)/3600</f>
        <v>0</v>
      </c>
      <c r="J217" s="75">
        <f>(('Node actual demand d=1.0'!G217*(365/2)))*9.8*($C217+$D217-$B217)/3600</f>
        <v>0</v>
      </c>
      <c r="K217" s="75">
        <f>(('Node actual demand d=1.0'!H217*(365/2)))*9.8*($C217+$D217-$B217)/3600</f>
        <v>0</v>
      </c>
      <c r="L217" s="75">
        <f>(('Node actual demand d=1.0'!I217*(365/2)))*9.8*($C217+$D217-$B217)/3600</f>
        <v>0</v>
      </c>
      <c r="M217" s="75">
        <f>(('Node actual demand d=1.0'!J217*(365/2)))*9.8*($C217+$D217-$B217)/3600</f>
        <v>0.89491373222222215</v>
      </c>
      <c r="N217" s="75">
        <f>(('Node actual demand d=1.0'!K217*(365/2)))*9.8*($C217+$D217-$B217)/3600</f>
        <v>0.22372843305555554</v>
      </c>
      <c r="O217" s="75">
        <f>(('Node actual demand d=1.0'!L217*(365/2)))*9.8*($C217+$D217-$B217)/3600</f>
        <v>0.22372843305555554</v>
      </c>
      <c r="P217" s="75">
        <f>(('Node actual demand d=1.0'!M217*(365/2)))*9.8*($C217+$D217-$B217)/3600</f>
        <v>0.44745686611111107</v>
      </c>
      <c r="Q217" s="75">
        <f>(('Node actual demand d=1.0'!N217*(365/2)))*9.8*($C217+$D217-$B217)/3600</f>
        <v>0</v>
      </c>
      <c r="R217" s="75">
        <f>(('Node actual demand d=1.0'!O217*(365/2)))*9.8*($C217+$D217-$B217)/3600</f>
        <v>0</v>
      </c>
      <c r="S217" s="75">
        <f>(('Node actual demand d=1.0'!P217*(365/2)))*9.8*($C217+$D217-$B217)/3600</f>
        <v>0</v>
      </c>
      <c r="T217" s="75">
        <f>(('Node actual demand d=1.0'!Q217*(365/2)))*9.8*($C217+$D217-$B217)/3600</f>
        <v>0</v>
      </c>
      <c r="U217" s="75">
        <f>(('Node actual demand d=1.0'!R217*(365/2)))*9.8*($C217+$D217-$B217)/3600</f>
        <v>0</v>
      </c>
      <c r="V217" s="75">
        <f>(('Node actual demand d=1.0'!S217*(365/2)))*9.8*($C217+$D217-$B217)/3600</f>
        <v>0</v>
      </c>
      <c r="W217" s="75">
        <f>(('Node actual demand d=1.0'!T217*(365/2)))*9.8*($C217+$D217-$B217)/3600</f>
        <v>0</v>
      </c>
      <c r="X217" s="75">
        <f>(('Node actual demand d=1.0'!U217*(365/2)))*9.8*($C217+$D217-$B217)/3600</f>
        <v>0</v>
      </c>
      <c r="Y217" s="75">
        <f>(('Node actual demand d=1.0'!V217*(365/2)))*9.8*($C217+$D217-$B217)/3600</f>
        <v>0</v>
      </c>
      <c r="Z217" s="75">
        <f>(('Node actual demand d=1.0'!W217*(365/2)))*9.8*($C217+$D217-$B217)/3600</f>
        <v>0</v>
      </c>
      <c r="AA217" s="75">
        <f>(('Node actual demand d=1.0'!X217*(365/2)))*9.8*($C217+$D217-$B217)/3600</f>
        <v>0</v>
      </c>
      <c r="AB217" s="75">
        <f>(('Node actual demand d=1.0'!Y217*(365/2)))*9.8*($C217+$D217-$B217)/3600</f>
        <v>0</v>
      </c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</row>
    <row r="218" spans="1:100">
      <c r="A218" t="s">
        <v>327</v>
      </c>
      <c r="B218" s="21">
        <f>Fornecida!$C$1</f>
        <v>3.38</v>
      </c>
      <c r="C218" s="79">
        <v>27.686199999999999</v>
      </c>
      <c r="D218">
        <v>20</v>
      </c>
      <c r="E218" s="75">
        <f>(('Node actual demand d=1.0'!B218*(365/2)))*9.8*($C218+$D218-$B218)/3600</f>
        <v>0</v>
      </c>
      <c r="F218" s="75">
        <f>(('Node actual demand d=1.0'!C218*(365/2)))*9.8*($C218+$D218-$B218)/3600</f>
        <v>0</v>
      </c>
      <c r="G218" s="75">
        <f>(('Node actual demand d=1.0'!D218*(365/2)))*9.8*($C218+$D218-$B218)/3600</f>
        <v>0</v>
      </c>
      <c r="H218" s="75">
        <f>(('Node actual demand d=1.0'!E218*(365/2)))*9.8*($C218+$D218-$B218)/3600</f>
        <v>0</v>
      </c>
      <c r="I218" s="75">
        <f>(('Node actual demand d=1.0'!F218*(365/2)))*9.8*($C218+$D218-$B218)/3600</f>
        <v>0</v>
      </c>
      <c r="J218" s="75">
        <f>(('Node actual demand d=1.0'!G218*(365/2)))*9.8*($C218+$D218-$B218)/3600</f>
        <v>0</v>
      </c>
      <c r="K218" s="75">
        <f>(('Node actual demand d=1.0'!H218*(365/2)))*9.8*($C218+$D218-$B218)/3600</f>
        <v>0</v>
      </c>
      <c r="L218" s="75">
        <f>(('Node actual demand d=1.0'!I218*(365/2)))*9.8*($C218+$D218-$B218)/3600</f>
        <v>0</v>
      </c>
      <c r="M218" s="75">
        <f>(('Node actual demand d=1.0'!J218*(365/2)))*9.8*($C218+$D218-$B218)/3600</f>
        <v>0.22011566305555555</v>
      </c>
      <c r="N218" s="75">
        <f>(('Node actual demand d=1.0'!K218*(365/2)))*9.8*($C218+$D218-$B218)/3600</f>
        <v>0.22011566305555555</v>
      </c>
      <c r="O218" s="75">
        <f>(('Node actual demand d=1.0'!L218*(365/2)))*9.8*($C218+$D218-$B218)/3600</f>
        <v>0</v>
      </c>
      <c r="P218" s="75">
        <f>(('Node actual demand d=1.0'!M218*(365/2)))*9.8*($C218+$D218-$B218)/3600</f>
        <v>0</v>
      </c>
      <c r="Q218" s="75">
        <f>(('Node actual demand d=1.0'!N218*(365/2)))*9.8*($C218+$D218-$B218)/3600</f>
        <v>0.22011566305555555</v>
      </c>
      <c r="R218" s="75">
        <f>(('Node actual demand d=1.0'!O218*(365/2)))*9.8*($C218+$D218-$B218)/3600</f>
        <v>0.22011566305555555</v>
      </c>
      <c r="S218" s="75">
        <f>(('Node actual demand d=1.0'!P218*(365/2)))*9.8*($C218+$D218-$B218)/3600</f>
        <v>0</v>
      </c>
      <c r="T218" s="75">
        <f>(('Node actual demand d=1.0'!Q218*(365/2)))*9.8*($C218+$D218-$B218)/3600</f>
        <v>0.22011566305555555</v>
      </c>
      <c r="U218" s="75">
        <f>(('Node actual demand d=1.0'!R218*(365/2)))*9.8*($C218+$D218-$B218)/3600</f>
        <v>0</v>
      </c>
      <c r="V218" s="75">
        <f>(('Node actual demand d=1.0'!S218*(365/2)))*9.8*($C218+$D218-$B218)/3600</f>
        <v>0</v>
      </c>
      <c r="W218" s="75">
        <f>(('Node actual demand d=1.0'!T218*(365/2)))*9.8*($C218+$D218-$B218)/3600</f>
        <v>0.4402313261111111</v>
      </c>
      <c r="X218" s="75">
        <f>(('Node actual demand d=1.0'!U218*(365/2)))*9.8*($C218+$D218-$B218)/3600</f>
        <v>0</v>
      </c>
      <c r="Y218" s="75">
        <f>(('Node actual demand d=1.0'!V218*(365/2)))*9.8*($C218+$D218-$B218)/3600</f>
        <v>0</v>
      </c>
      <c r="Z218" s="75">
        <f>(('Node actual demand d=1.0'!W218*(365/2)))*9.8*($C218+$D218-$B218)/3600</f>
        <v>0</v>
      </c>
      <c r="AA218" s="75">
        <f>(('Node actual demand d=1.0'!X218*(365/2)))*9.8*($C218+$D218-$B218)/3600</f>
        <v>0</v>
      </c>
      <c r="AB218" s="75">
        <f>(('Node actual demand d=1.0'!Y218*(365/2)))*9.8*($C218+$D218-$B218)/3600</f>
        <v>0</v>
      </c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</row>
    <row r="219" spans="1:100">
      <c r="A219" t="s">
        <v>328</v>
      </c>
      <c r="B219" s="21">
        <f>Fornecida!$C$1</f>
        <v>3.38</v>
      </c>
      <c r="C219" s="79">
        <v>28.464200000000002</v>
      </c>
      <c r="D219">
        <v>20</v>
      </c>
      <c r="E219" s="75">
        <f>(('Node actual demand d=1.0'!B219*(365/2)))*9.8*($C219+$D219-$B219)/3600</f>
        <v>0.2239808102777778</v>
      </c>
      <c r="F219" s="75">
        <f>(('Node actual demand d=1.0'!C219*(365/2)))*9.8*($C219+$D219-$B219)/3600</f>
        <v>0.2239808102777778</v>
      </c>
      <c r="G219" s="75">
        <f>(('Node actual demand d=1.0'!D219*(365/2)))*9.8*($C219+$D219-$B219)/3600</f>
        <v>0.2239808102777778</v>
      </c>
      <c r="H219" s="75">
        <f>(('Node actual demand d=1.0'!E219*(365/2)))*9.8*($C219+$D219-$B219)/3600</f>
        <v>0.2239808102777778</v>
      </c>
      <c r="I219" s="75">
        <f>(('Node actual demand d=1.0'!F219*(365/2)))*9.8*($C219+$D219-$B219)/3600</f>
        <v>0.2239808102777778</v>
      </c>
      <c r="J219" s="75">
        <f>(('Node actual demand d=1.0'!G219*(365/2)))*9.8*($C219+$D219-$B219)/3600</f>
        <v>0.67194243083333338</v>
      </c>
      <c r="K219" s="75">
        <f>(('Node actual demand d=1.0'!H219*(365/2)))*9.8*($C219+$D219-$B219)/3600</f>
        <v>1.1199040513888892</v>
      </c>
      <c r="L219" s="75">
        <f>(('Node actual demand d=1.0'!I219*(365/2)))*9.8*($C219+$D219-$B219)/3600</f>
        <v>1.3438848616666668</v>
      </c>
      <c r="M219" s="75">
        <f>(('Node actual demand d=1.0'!J219*(365/2)))*9.8*($C219+$D219-$B219)/3600</f>
        <v>1.5678656719444446</v>
      </c>
      <c r="N219" s="75">
        <f>(('Node actual demand d=1.0'!K219*(365/2)))*9.8*($C219+$D219-$B219)/3600</f>
        <v>1.3438848616666668</v>
      </c>
      <c r="O219" s="75">
        <f>(('Node actual demand d=1.0'!L219*(365/2)))*9.8*($C219+$D219-$B219)/3600</f>
        <v>0.89592324111111121</v>
      </c>
      <c r="P219" s="75">
        <f>(('Node actual demand d=1.0'!M219*(365/2)))*9.8*($C219+$D219-$B219)/3600</f>
        <v>0.67194243083333338</v>
      </c>
      <c r="Q219" s="75">
        <f>(('Node actual demand d=1.0'!N219*(365/2)))*9.8*($C219+$D219-$B219)/3600</f>
        <v>0.67194243083333338</v>
      </c>
      <c r="R219" s="75">
        <f>(('Node actual demand d=1.0'!O219*(365/2)))*9.8*($C219+$D219-$B219)/3600</f>
        <v>0.67194243083333338</v>
      </c>
      <c r="S219" s="75">
        <f>(('Node actual demand d=1.0'!P219*(365/2)))*9.8*($C219+$D219-$B219)/3600</f>
        <v>1.7918464822222224</v>
      </c>
      <c r="T219" s="75">
        <f>(('Node actual demand d=1.0'!Q219*(365/2)))*9.8*($C219+$D219-$B219)/3600</f>
        <v>1.5678656719444446</v>
      </c>
      <c r="U219" s="75">
        <f>(('Node actual demand d=1.0'!R219*(365/2)))*9.8*($C219+$D219-$B219)/3600</f>
        <v>1.3438848616666668</v>
      </c>
      <c r="V219" s="75">
        <f>(('Node actual demand d=1.0'!S219*(365/2)))*9.8*($C219+$D219-$B219)/3600</f>
        <v>1.7918464822222224</v>
      </c>
      <c r="W219" s="75">
        <f>(('Node actual demand d=1.0'!T219*(365/2)))*9.8*($C219+$D219-$B219)/3600</f>
        <v>0.89592324111111121</v>
      </c>
      <c r="X219" s="75">
        <f>(('Node actual demand d=1.0'!U219*(365/2)))*9.8*($C219+$D219-$B219)/3600</f>
        <v>0.89592324111111121</v>
      </c>
      <c r="Y219" s="75">
        <f>(('Node actual demand d=1.0'!V219*(365/2)))*9.8*($C219+$D219-$B219)/3600</f>
        <v>0.89592324111111121</v>
      </c>
      <c r="Z219" s="75">
        <f>(('Node actual demand d=1.0'!W219*(365/2)))*9.8*($C219+$D219-$B219)/3600</f>
        <v>0.89592324111111121</v>
      </c>
      <c r="AA219" s="75">
        <f>(('Node actual demand d=1.0'!X219*(365/2)))*9.8*($C219+$D219-$B219)/3600</f>
        <v>0.44796162055555561</v>
      </c>
      <c r="AB219" s="75">
        <f>(('Node actual demand d=1.0'!Y219*(365/2)))*9.8*($C219+$D219-$B219)/3600</f>
        <v>0.2239808102777778</v>
      </c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</row>
    <row r="220" spans="1:100">
      <c r="A220" t="s">
        <v>329</v>
      </c>
      <c r="B220" s="21">
        <f>Fornecida!$C$1</f>
        <v>3.38</v>
      </c>
      <c r="C220" s="79">
        <v>28.606999999999999</v>
      </c>
      <c r="D220">
        <v>20</v>
      </c>
      <c r="E220" s="75">
        <f>(('Node actual demand d=1.0'!B220*(365/2)))*9.8*($C220+$D220-$B220)/3600</f>
        <v>0.44938049722222223</v>
      </c>
      <c r="F220" s="75">
        <f>(('Node actual demand d=1.0'!C220*(365/2)))*9.8*($C220+$D220-$B220)/3600</f>
        <v>0.44938049722222223</v>
      </c>
      <c r="G220" s="75">
        <f>(('Node actual demand d=1.0'!D220*(365/2)))*9.8*($C220+$D220-$B220)/3600</f>
        <v>0.44938049722222223</v>
      </c>
      <c r="H220" s="75">
        <f>(('Node actual demand d=1.0'!E220*(365/2)))*9.8*($C220+$D220-$B220)/3600</f>
        <v>0.89876099444444446</v>
      </c>
      <c r="I220" s="75">
        <f>(('Node actual demand d=1.0'!F220*(365/2)))*9.8*($C220+$D220-$B220)/3600</f>
        <v>0</v>
      </c>
      <c r="J220" s="75">
        <f>(('Node actual demand d=1.0'!G220*(365/2)))*9.8*($C220+$D220-$B220)/3600</f>
        <v>0</v>
      </c>
      <c r="K220" s="75">
        <f>(('Node actual demand d=1.0'!H220*(365/2)))*9.8*($C220+$D220-$B220)/3600</f>
        <v>0.22469024861111112</v>
      </c>
      <c r="L220" s="75">
        <f>(('Node actual demand d=1.0'!I220*(365/2)))*9.8*($C220+$D220-$B220)/3600</f>
        <v>0.67407074583333337</v>
      </c>
      <c r="M220" s="75">
        <f>(('Node actual demand d=1.0'!J220*(365/2)))*9.8*($C220+$D220-$B220)/3600</f>
        <v>0.44938049722222223</v>
      </c>
      <c r="N220" s="75">
        <f>(('Node actual demand d=1.0'!K220*(365/2)))*9.8*($C220+$D220-$B220)/3600</f>
        <v>1.1234512430555557</v>
      </c>
      <c r="O220" s="75">
        <f>(('Node actual demand d=1.0'!L220*(365/2)))*9.8*($C220+$D220-$B220)/3600</f>
        <v>1.5728317402777778</v>
      </c>
      <c r="P220" s="75">
        <f>(('Node actual demand d=1.0'!M220*(365/2)))*9.8*($C220+$D220-$B220)/3600</f>
        <v>0.67407074583333337</v>
      </c>
      <c r="Q220" s="75">
        <f>(('Node actual demand d=1.0'!N220*(365/2)))*9.8*($C220+$D220-$B220)/3600</f>
        <v>0.44938049722222223</v>
      </c>
      <c r="R220" s="75">
        <f>(('Node actual demand d=1.0'!O220*(365/2)))*9.8*($C220+$D220-$B220)/3600</f>
        <v>0.22469024861111112</v>
      </c>
      <c r="S220" s="75">
        <f>(('Node actual demand d=1.0'!P220*(365/2)))*9.8*($C220+$D220-$B220)/3600</f>
        <v>0.22469024861111112</v>
      </c>
      <c r="T220" s="75">
        <f>(('Node actual demand d=1.0'!Q220*(365/2)))*9.8*($C220+$D220-$B220)/3600</f>
        <v>0.44938049722222223</v>
      </c>
      <c r="U220" s="75">
        <f>(('Node actual demand d=1.0'!R220*(365/2)))*9.8*($C220+$D220-$B220)/3600</f>
        <v>0.67407074583333337</v>
      </c>
      <c r="V220" s="75">
        <f>(('Node actual demand d=1.0'!S220*(365/2)))*9.8*($C220+$D220-$B220)/3600</f>
        <v>0.44938049722222223</v>
      </c>
      <c r="W220" s="75">
        <f>(('Node actual demand d=1.0'!T220*(365/2)))*9.8*($C220+$D220-$B220)/3600</f>
        <v>0.44938049722222223</v>
      </c>
      <c r="X220" s="75">
        <f>(('Node actual demand d=1.0'!U220*(365/2)))*9.8*($C220+$D220-$B220)/3600</f>
        <v>0.44938049722222223</v>
      </c>
      <c r="Y220" s="75">
        <f>(('Node actual demand d=1.0'!V220*(365/2)))*9.8*($C220+$D220-$B220)/3600</f>
        <v>0.44938049722222223</v>
      </c>
      <c r="Z220" s="75">
        <f>(('Node actual demand d=1.0'!W220*(365/2)))*9.8*($C220+$D220-$B220)/3600</f>
        <v>0.44938049722222223</v>
      </c>
      <c r="AA220" s="75">
        <f>(('Node actual demand d=1.0'!X220*(365/2)))*9.8*($C220+$D220-$B220)/3600</f>
        <v>0.22469024861111112</v>
      </c>
      <c r="AB220" s="75">
        <f>(('Node actual demand d=1.0'!Y220*(365/2)))*9.8*($C220+$D220-$B220)/3600</f>
        <v>0</v>
      </c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</row>
    <row r="221" spans="1:100">
      <c r="A221" t="s">
        <v>330</v>
      </c>
      <c r="B221" s="21">
        <f>Fornecida!$C$1</f>
        <v>3.38</v>
      </c>
      <c r="C221" s="79">
        <v>25.064800000000002</v>
      </c>
      <c r="D221">
        <v>20</v>
      </c>
      <c r="E221" s="75">
        <f>(('Node actual demand d=1.0'!B221*(365/2)))*9.8*($C221+$D221-$B221)/3600</f>
        <v>94.019950608888891</v>
      </c>
      <c r="F221" s="75">
        <f>(('Node actual demand d=1.0'!C221*(365/2)))*9.8*($C221+$D221-$B221)/3600</f>
        <v>42.661034857777778</v>
      </c>
      <c r="G221" s="75">
        <f>(('Node actual demand d=1.0'!D221*(365/2)))*9.8*($C221+$D221-$B221)/3600</f>
        <v>41.625572846666678</v>
      </c>
      <c r="H221" s="75">
        <f>(('Node actual demand d=1.0'!E221*(365/2)))*9.8*($C221+$D221-$B221)/3600</f>
        <v>94.019950608888891</v>
      </c>
      <c r="I221" s="75">
        <f>(('Node actual demand d=1.0'!F221*(365/2)))*9.8*($C221+$D221-$B221)/3600</f>
        <v>20.709240222222228</v>
      </c>
      <c r="J221" s="75">
        <f>(('Node actual demand d=1.0'!G221*(365/2)))*9.8*($C221+$D221-$B221)/3600</f>
        <v>0.4141848044444445</v>
      </c>
      <c r="K221" s="75">
        <f>(('Node actual demand d=1.0'!H221*(365/2)))*9.8*($C221+$D221-$B221)/3600</f>
        <v>0.62127720666666675</v>
      </c>
      <c r="L221" s="75">
        <f>(('Node actual demand d=1.0'!I221*(365/2)))*9.8*($C221+$D221-$B221)/3600</f>
        <v>1.0354620111111112</v>
      </c>
      <c r="M221" s="75">
        <f>(('Node actual demand d=1.0'!J221*(365/2)))*9.8*($C221+$D221-$B221)/3600</f>
        <v>2.692201228888889</v>
      </c>
      <c r="N221" s="75">
        <f>(('Node actual demand d=1.0'!K221*(365/2)))*9.8*($C221+$D221-$B221)/3600</f>
        <v>5.1773100555555569</v>
      </c>
      <c r="O221" s="75">
        <f>(('Node actual demand d=1.0'!L221*(365/2)))*9.8*($C221+$D221-$B221)/3600</f>
        <v>1.8638316200000007</v>
      </c>
      <c r="P221" s="75">
        <f>(('Node actual demand d=1.0'!M221*(365/2)))*9.8*($C221+$D221-$B221)/3600</f>
        <v>2.0709240222222225</v>
      </c>
      <c r="Q221" s="75">
        <f>(('Node actual demand d=1.0'!N221*(365/2)))*9.8*($C221+$D221-$B221)/3600</f>
        <v>0.828369608888889</v>
      </c>
      <c r="R221" s="75">
        <f>(('Node actual demand d=1.0'!O221*(365/2)))*9.8*($C221+$D221-$B221)/3600</f>
        <v>1.2425544133333335</v>
      </c>
      <c r="S221" s="75">
        <f>(('Node actual demand d=1.0'!P221*(365/2)))*9.8*($C221+$D221-$B221)/3600</f>
        <v>1.2425544133333335</v>
      </c>
      <c r="T221" s="75">
        <f>(('Node actual demand d=1.0'!Q221*(365/2)))*9.8*($C221+$D221-$B221)/3600</f>
        <v>1.0354620111111112</v>
      </c>
      <c r="U221" s="75">
        <f>(('Node actual demand d=1.0'!R221*(365/2)))*9.8*($C221+$D221-$B221)/3600</f>
        <v>0.828369608888889</v>
      </c>
      <c r="V221" s="75">
        <f>(('Node actual demand d=1.0'!S221*(365/2)))*9.8*($C221+$D221-$B221)/3600</f>
        <v>0.828369608888889</v>
      </c>
      <c r="W221" s="75">
        <f>(('Node actual demand d=1.0'!T221*(365/2)))*9.8*($C221+$D221-$B221)/3600</f>
        <v>0.828369608888889</v>
      </c>
      <c r="X221" s="75">
        <f>(('Node actual demand d=1.0'!U221*(365/2)))*9.8*($C221+$D221-$B221)/3600</f>
        <v>0.828369608888889</v>
      </c>
      <c r="Y221" s="75">
        <f>(('Node actual demand d=1.0'!V221*(365/2)))*9.8*($C221+$D221-$B221)/3600</f>
        <v>0.828369608888889</v>
      </c>
      <c r="Z221" s="75">
        <f>(('Node actual demand d=1.0'!W221*(365/2)))*9.8*($C221+$D221-$B221)/3600</f>
        <v>0.62127720666666675</v>
      </c>
      <c r="AA221" s="75">
        <f>(('Node actual demand d=1.0'!X221*(365/2)))*9.8*($C221+$D221-$B221)/3600</f>
        <v>0.62127720666666675</v>
      </c>
      <c r="AB221" s="75">
        <f>(('Node actual demand d=1.0'!Y221*(365/2)))*9.8*($C221+$D221-$B221)/3600</f>
        <v>85.736254520000017</v>
      </c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</row>
    <row r="222" spans="1:100">
      <c r="A222" t="s">
        <v>331</v>
      </c>
      <c r="B222" s="21">
        <f>Fornecida!$C$1</f>
        <v>3.38</v>
      </c>
      <c r="C222" s="79">
        <v>24.645800000000001</v>
      </c>
      <c r="D222">
        <v>20</v>
      </c>
      <c r="E222" s="75">
        <f>(('Node actual demand d=1.0'!B222*(365/2)))*9.8*($C222+$D222-$B222)/3600</f>
        <v>0.20501078694444447</v>
      </c>
      <c r="F222" s="75">
        <f>(('Node actual demand d=1.0'!C222*(365/2)))*9.8*($C222+$D222-$B222)/3600</f>
        <v>0</v>
      </c>
      <c r="G222" s="75">
        <f>(('Node actual demand d=1.0'!D222*(365/2)))*9.8*($C222+$D222-$B222)/3600</f>
        <v>0</v>
      </c>
      <c r="H222" s="75">
        <f>(('Node actual demand d=1.0'!E222*(365/2)))*9.8*($C222+$D222-$B222)/3600</f>
        <v>0</v>
      </c>
      <c r="I222" s="75">
        <f>(('Node actual demand d=1.0'!F222*(365/2)))*9.8*($C222+$D222-$B222)/3600</f>
        <v>0</v>
      </c>
      <c r="J222" s="75">
        <f>(('Node actual demand d=1.0'!G222*(365/2)))*9.8*($C222+$D222-$B222)/3600</f>
        <v>0</v>
      </c>
      <c r="K222" s="75">
        <f>(('Node actual demand d=1.0'!H222*(365/2)))*9.8*($C222+$D222-$B222)/3600</f>
        <v>0</v>
      </c>
      <c r="L222" s="75">
        <f>(('Node actual demand d=1.0'!I222*(365/2)))*9.8*($C222+$D222-$B222)/3600</f>
        <v>0</v>
      </c>
      <c r="M222" s="75">
        <f>(('Node actual demand d=1.0'!J222*(365/2)))*9.8*($C222+$D222-$B222)/3600</f>
        <v>0.20501078694444447</v>
      </c>
      <c r="N222" s="75">
        <f>(('Node actual demand d=1.0'!K222*(365/2)))*9.8*($C222+$D222-$B222)/3600</f>
        <v>0.20501078694444447</v>
      </c>
      <c r="O222" s="75">
        <f>(('Node actual demand d=1.0'!L222*(365/2)))*9.8*($C222+$D222-$B222)/3600</f>
        <v>0.41002157388888893</v>
      </c>
      <c r="P222" s="75">
        <f>(('Node actual demand d=1.0'!M222*(365/2)))*9.8*($C222+$D222-$B222)/3600</f>
        <v>0.61503236083333335</v>
      </c>
      <c r="Q222" s="75">
        <f>(('Node actual demand d=1.0'!N222*(365/2)))*9.8*($C222+$D222-$B222)/3600</f>
        <v>0.41002157388888893</v>
      </c>
      <c r="R222" s="75">
        <f>(('Node actual demand d=1.0'!O222*(365/2)))*9.8*($C222+$D222-$B222)/3600</f>
        <v>1.0250539347222223</v>
      </c>
      <c r="S222" s="75">
        <f>(('Node actual demand d=1.0'!P222*(365/2)))*9.8*($C222+$D222-$B222)/3600</f>
        <v>1.0250539347222223</v>
      </c>
      <c r="T222" s="75">
        <f>(('Node actual demand d=1.0'!Q222*(365/2)))*9.8*($C222+$D222-$B222)/3600</f>
        <v>0.61503236083333335</v>
      </c>
      <c r="U222" s="75">
        <f>(('Node actual demand d=1.0'!R222*(365/2)))*9.8*($C222+$D222-$B222)/3600</f>
        <v>0.82004314777777787</v>
      </c>
      <c r="V222" s="75">
        <f>(('Node actual demand d=1.0'!S222*(365/2)))*9.8*($C222+$D222-$B222)/3600</f>
        <v>0.20501078694444447</v>
      </c>
      <c r="W222" s="75">
        <f>(('Node actual demand d=1.0'!T222*(365/2)))*9.8*($C222+$D222-$B222)/3600</f>
        <v>0.20501078694444447</v>
      </c>
      <c r="X222" s="75">
        <f>(('Node actual demand d=1.0'!U222*(365/2)))*9.8*($C222+$D222-$B222)/3600</f>
        <v>0.41002157388888893</v>
      </c>
      <c r="Y222" s="75">
        <f>(('Node actual demand d=1.0'!V222*(365/2)))*9.8*($C222+$D222-$B222)/3600</f>
        <v>0</v>
      </c>
      <c r="Z222" s="75">
        <f>(('Node actual demand d=1.0'!W222*(365/2)))*9.8*($C222+$D222-$B222)/3600</f>
        <v>0.20501078694444447</v>
      </c>
      <c r="AA222" s="75">
        <f>(('Node actual demand d=1.0'!X222*(365/2)))*9.8*($C222+$D222-$B222)/3600</f>
        <v>0</v>
      </c>
      <c r="AB222" s="75">
        <f>(('Node actual demand d=1.0'!Y222*(365/2)))*9.8*($C222+$D222-$B222)/3600</f>
        <v>0.20501078694444447</v>
      </c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</row>
    <row r="223" spans="1:100">
      <c r="A223" t="s">
        <v>332</v>
      </c>
      <c r="B223" s="21">
        <f>Fornecida!$C$1</f>
        <v>3.38</v>
      </c>
      <c r="C223" s="79">
        <v>26.786000000000001</v>
      </c>
      <c r="D223">
        <v>20</v>
      </c>
      <c r="E223" s="75">
        <f>(('Node actual demand d=1.0'!B223*(365/2)))*9.8*($C223+$D223-$B223)/3600</f>
        <v>0</v>
      </c>
      <c r="F223" s="75">
        <f>(('Node actual demand d=1.0'!C223*(365/2)))*9.8*($C223+$D223-$B223)/3600</f>
        <v>0</v>
      </c>
      <c r="G223" s="75">
        <f>(('Node actual demand d=1.0'!D223*(365/2)))*9.8*($C223+$D223-$B223)/3600</f>
        <v>0</v>
      </c>
      <c r="H223" s="75">
        <f>(('Node actual demand d=1.0'!E223*(365/2)))*9.8*($C223+$D223-$B223)/3600</f>
        <v>0</v>
      </c>
      <c r="I223" s="75">
        <f>(('Node actual demand d=1.0'!F223*(365/2)))*9.8*($C223+$D223-$B223)/3600</f>
        <v>0</v>
      </c>
      <c r="J223" s="75">
        <f>(('Node actual demand d=1.0'!G223*(365/2)))*9.8*($C223+$D223-$B223)/3600</f>
        <v>0</v>
      </c>
      <c r="K223" s="75">
        <f>(('Node actual demand d=1.0'!H223*(365/2)))*9.8*($C223+$D223-$B223)/3600</f>
        <v>0</v>
      </c>
      <c r="L223" s="75">
        <f>(('Node actual demand d=1.0'!I223*(365/2)))*9.8*($C223+$D223-$B223)/3600</f>
        <v>0</v>
      </c>
      <c r="M223" s="75">
        <f>(('Node actual demand d=1.0'!J223*(365/2)))*9.8*($C223+$D223-$B223)/3600</f>
        <v>0</v>
      </c>
      <c r="N223" s="75">
        <f>(('Node actual demand d=1.0'!K223*(365/2)))*9.8*($C223+$D223-$B223)/3600</f>
        <v>0</v>
      </c>
      <c r="O223" s="75">
        <f>(('Node actual demand d=1.0'!L223*(365/2)))*9.8*($C223+$D223-$B223)/3600</f>
        <v>0</v>
      </c>
      <c r="P223" s="75">
        <f>(('Node actual demand d=1.0'!M223*(365/2)))*9.8*($C223+$D223-$B223)/3600</f>
        <v>0</v>
      </c>
      <c r="Q223" s="75">
        <f>(('Node actual demand d=1.0'!N223*(365/2)))*9.8*($C223+$D223-$B223)/3600</f>
        <v>0</v>
      </c>
      <c r="R223" s="75">
        <f>(('Node actual demand d=1.0'!O223*(365/2)))*9.8*($C223+$D223-$B223)/3600</f>
        <v>0</v>
      </c>
      <c r="S223" s="75">
        <f>(('Node actual demand d=1.0'!P223*(365/2)))*9.8*($C223+$D223-$B223)/3600</f>
        <v>0</v>
      </c>
      <c r="T223" s="75">
        <f>(('Node actual demand d=1.0'!Q223*(365/2)))*9.8*($C223+$D223-$B223)/3600</f>
        <v>0</v>
      </c>
      <c r="U223" s="75">
        <f>(('Node actual demand d=1.0'!R223*(365/2)))*9.8*($C223+$D223-$B223)/3600</f>
        <v>0</v>
      </c>
      <c r="V223" s="75">
        <f>(('Node actual demand d=1.0'!S223*(365/2)))*9.8*($C223+$D223-$B223)/3600</f>
        <v>0</v>
      </c>
      <c r="W223" s="75">
        <f>(('Node actual demand d=1.0'!T223*(365/2)))*9.8*($C223+$D223-$B223)/3600</f>
        <v>0</v>
      </c>
      <c r="X223" s="75">
        <f>(('Node actual demand d=1.0'!U223*(365/2)))*9.8*($C223+$D223-$B223)/3600</f>
        <v>0</v>
      </c>
      <c r="Y223" s="75">
        <f>(('Node actual demand d=1.0'!V223*(365/2)))*9.8*($C223+$D223-$B223)/3600</f>
        <v>0</v>
      </c>
      <c r="Z223" s="75">
        <f>(('Node actual demand d=1.0'!W223*(365/2)))*9.8*($C223+$D223-$B223)/3600</f>
        <v>0</v>
      </c>
      <c r="AA223" s="75">
        <f>(('Node actual demand d=1.0'!X223*(365/2)))*9.8*($C223+$D223-$B223)/3600</f>
        <v>0</v>
      </c>
      <c r="AB223" s="75">
        <f>(('Node actual demand d=1.0'!Y223*(365/2)))*9.8*($C223+$D223-$B223)/3600</f>
        <v>0</v>
      </c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</row>
    <row r="224" spans="1:100">
      <c r="A224" t="s">
        <v>333</v>
      </c>
      <c r="B224" s="21">
        <f>Fornecida!$C$1</f>
        <v>3.38</v>
      </c>
      <c r="C224" s="79">
        <v>31.122399999999999</v>
      </c>
      <c r="D224">
        <v>20</v>
      </c>
      <c r="E224" s="75">
        <f>(('Node actual demand d=1.0'!B224*(365/2)))*9.8*($C224+$D224-$B224)/3600</f>
        <v>0</v>
      </c>
      <c r="F224" s="75">
        <f>(('Node actual demand d=1.0'!C224*(365/2)))*9.8*($C224+$D224-$B224)/3600</f>
        <v>0</v>
      </c>
      <c r="G224" s="75">
        <f>(('Node actual demand d=1.0'!D224*(365/2)))*9.8*($C224+$D224-$B224)/3600</f>
        <v>0</v>
      </c>
      <c r="H224" s="75">
        <f>(('Node actual demand d=1.0'!E224*(365/2)))*9.8*($C224+$D224-$B224)/3600</f>
        <v>0</v>
      </c>
      <c r="I224" s="75">
        <f>(('Node actual demand d=1.0'!F224*(365/2)))*9.8*($C224+$D224-$B224)/3600</f>
        <v>0</v>
      </c>
      <c r="J224" s="75">
        <f>(('Node actual demand d=1.0'!G224*(365/2)))*9.8*($C224+$D224-$B224)/3600</f>
        <v>0</v>
      </c>
      <c r="K224" s="75">
        <f>(('Node actual demand d=1.0'!H224*(365/2)))*9.8*($C224+$D224-$B224)/3600</f>
        <v>0</v>
      </c>
      <c r="L224" s="75">
        <f>(('Node actual demand d=1.0'!I224*(365/2)))*9.8*($C224+$D224-$B224)/3600</f>
        <v>5.2181117022222221</v>
      </c>
      <c r="M224" s="75">
        <f>(('Node actual demand d=1.0'!J224*(365/2)))*9.8*($C224+$D224-$B224)/3600</f>
        <v>3.5578034333333335</v>
      </c>
      <c r="N224" s="75">
        <f>(('Node actual demand d=1.0'!K224*(365/2)))*9.8*($C224+$D224-$B224)/3600</f>
        <v>0.71156068666666661</v>
      </c>
      <c r="O224" s="75">
        <f>(('Node actual demand d=1.0'!L224*(365/2)))*9.8*($C224+$D224-$B224)/3600</f>
        <v>1.4231213733333332</v>
      </c>
      <c r="P224" s="75">
        <f>(('Node actual demand d=1.0'!M224*(365/2)))*9.8*($C224+$D224-$B224)/3600</f>
        <v>0.94874758222222222</v>
      </c>
      <c r="Q224" s="75">
        <f>(('Node actual demand d=1.0'!N224*(365/2)))*9.8*($C224+$D224-$B224)/3600</f>
        <v>1.1859344777777778</v>
      </c>
      <c r="R224" s="75">
        <f>(('Node actual demand d=1.0'!O224*(365/2)))*9.8*($C224+$D224-$B224)/3600</f>
        <v>2.3718689555555557</v>
      </c>
      <c r="S224" s="75">
        <f>(('Node actual demand d=1.0'!P224*(365/2)))*9.8*($C224+$D224-$B224)/3600</f>
        <v>1.660308268888889</v>
      </c>
      <c r="T224" s="75">
        <f>(('Node actual demand d=1.0'!Q224*(365/2)))*9.8*($C224+$D224-$B224)/3600</f>
        <v>2.1346820600000003</v>
      </c>
      <c r="U224" s="75">
        <f>(('Node actual demand d=1.0'!R224*(365/2)))*9.8*($C224+$D224-$B224)/3600</f>
        <v>0.71156068666666661</v>
      </c>
      <c r="V224" s="75">
        <f>(('Node actual demand d=1.0'!S224*(365/2)))*9.8*($C224+$D224-$B224)/3600</f>
        <v>0.23718689555555555</v>
      </c>
      <c r="W224" s="75">
        <f>(('Node actual demand d=1.0'!T224*(365/2)))*9.8*($C224+$D224-$B224)/3600</f>
        <v>0</v>
      </c>
      <c r="X224" s="75">
        <f>(('Node actual demand d=1.0'!U224*(365/2)))*9.8*($C224+$D224-$B224)/3600</f>
        <v>0</v>
      </c>
      <c r="Y224" s="75">
        <f>(('Node actual demand d=1.0'!V224*(365/2)))*9.8*($C224+$D224-$B224)/3600</f>
        <v>0</v>
      </c>
      <c r="Z224" s="75">
        <f>(('Node actual demand d=1.0'!W224*(365/2)))*9.8*($C224+$D224-$B224)/3600</f>
        <v>0</v>
      </c>
      <c r="AA224" s="75">
        <f>(('Node actual demand d=1.0'!X224*(365/2)))*9.8*($C224+$D224-$B224)/3600</f>
        <v>0</v>
      </c>
      <c r="AB224" s="75">
        <f>(('Node actual demand d=1.0'!Y224*(365/2)))*9.8*($C224+$D224-$B224)/3600</f>
        <v>0</v>
      </c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</row>
    <row r="225" spans="1:100">
      <c r="A225" t="s">
        <v>334</v>
      </c>
      <c r="B225" s="21">
        <f>Fornecida!$C$1</f>
        <v>3.38</v>
      </c>
      <c r="C225" s="79">
        <v>34.038400000000003</v>
      </c>
      <c r="D225">
        <v>20</v>
      </c>
      <c r="E225" s="75">
        <f>(('Node actual demand d=1.0'!B225*(365/2)))*9.8*($C225+$D225-$B225)/3600</f>
        <v>6.0401698933333341</v>
      </c>
      <c r="F225" s="75">
        <f>(('Node actual demand d=1.0'!C225*(365/2)))*9.8*($C225+$D225-$B225)/3600</f>
        <v>6.2918436388888903</v>
      </c>
      <c r="G225" s="75">
        <f>(('Node actual demand d=1.0'!D225*(365/2)))*9.8*($C225+$D225-$B225)/3600</f>
        <v>6.2918436388888903</v>
      </c>
      <c r="H225" s="75">
        <f>(('Node actual demand d=1.0'!E225*(365/2)))*9.8*($C225+$D225-$B225)/3600</f>
        <v>24.915700810000004</v>
      </c>
      <c r="I225" s="75">
        <f>(('Node actual demand d=1.0'!F225*(365/2)))*9.8*($C225+$D225-$B225)/3600</f>
        <v>6.0401698933333341</v>
      </c>
      <c r="J225" s="75">
        <f>(('Node actual demand d=1.0'!G225*(365/2)))*9.8*($C225+$D225-$B225)/3600</f>
        <v>5.7884961477777779</v>
      </c>
      <c r="K225" s="75">
        <f>(('Node actual demand d=1.0'!H225*(365/2)))*9.8*($C225+$D225-$B225)/3600</f>
        <v>6.0401698933333341</v>
      </c>
      <c r="L225" s="75">
        <f>(('Node actual demand d=1.0'!I225*(365/2)))*9.8*($C225+$D225-$B225)/3600</f>
        <v>10.066949822222224</v>
      </c>
      <c r="M225" s="75">
        <f>(('Node actual demand d=1.0'!J225*(365/2)))*9.8*($C225+$D225-$B225)/3600</f>
        <v>17.617162188888891</v>
      </c>
      <c r="N225" s="75">
        <f>(('Node actual demand d=1.0'!K225*(365/2)))*9.8*($C225+$D225-$B225)/3600</f>
        <v>14.84875098777778</v>
      </c>
      <c r="O225" s="75">
        <f>(('Node actual demand d=1.0'!L225*(365/2)))*9.8*($C225+$D225-$B225)/3600</f>
        <v>13.338708514444447</v>
      </c>
      <c r="P225" s="75">
        <f>(('Node actual demand d=1.0'!M225*(365/2)))*9.8*($C225+$D225-$B225)/3600</f>
        <v>28.439133247777779</v>
      </c>
      <c r="Q225" s="75">
        <f>(('Node actual demand d=1.0'!N225*(365/2)))*9.8*($C225+$D225-$B225)/3600</f>
        <v>16.862140952222223</v>
      </c>
      <c r="R225" s="75">
        <f>(('Node actual demand d=1.0'!O225*(365/2)))*9.8*($C225+$D225-$B225)/3600</f>
        <v>27.935785756666672</v>
      </c>
      <c r="S225" s="75">
        <f>(('Node actual demand d=1.0'!P225*(365/2)))*9.8*($C225+$D225-$B225)/3600</f>
        <v>19.127204662222223</v>
      </c>
      <c r="T225" s="75">
        <f>(('Node actual demand d=1.0'!Q225*(365/2)))*9.8*($C225+$D225-$B225)/3600</f>
        <v>24.915700810000004</v>
      </c>
      <c r="U225" s="75">
        <f>(('Node actual demand d=1.0'!R225*(365/2)))*9.8*($C225+$D225-$B225)/3600</f>
        <v>17.617162188888891</v>
      </c>
      <c r="V225" s="75">
        <f>(('Node actual demand d=1.0'!S225*(365/2)))*9.8*($C225+$D225-$B225)/3600</f>
        <v>13.08703476888889</v>
      </c>
      <c r="W225" s="75">
        <f>(('Node actual demand d=1.0'!T225*(365/2)))*9.8*($C225+$D225-$B225)/3600</f>
        <v>10.821971058888888</v>
      </c>
      <c r="X225" s="75">
        <f>(('Node actual demand d=1.0'!U225*(365/2)))*9.8*($C225+$D225-$B225)/3600</f>
        <v>27.684112011111118</v>
      </c>
      <c r="Y225" s="75">
        <f>(('Node actual demand d=1.0'!V225*(365/2)))*9.8*($C225+$D225-$B225)/3600</f>
        <v>6.7951911300000019</v>
      </c>
      <c r="Z225" s="75">
        <f>(('Node actual demand d=1.0'!W225*(365/2)))*9.8*($C225+$D225-$B225)/3600</f>
        <v>6.2918436388888903</v>
      </c>
      <c r="AA225" s="75">
        <f>(('Node actual demand d=1.0'!X225*(365/2)))*9.8*($C225+$D225-$B225)/3600</f>
        <v>6.0401698933333341</v>
      </c>
      <c r="AB225" s="75">
        <f>(('Node actual demand d=1.0'!Y225*(365/2)))*9.8*($C225+$D225-$B225)/3600</f>
        <v>6.0401698933333341</v>
      </c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</row>
    <row r="226" spans="1:100">
      <c r="A226" t="s">
        <v>335</v>
      </c>
      <c r="B226" s="21">
        <f>Fornecida!$C$1</f>
        <v>3.38</v>
      </c>
      <c r="C226" s="79">
        <v>33.732199999999999</v>
      </c>
      <c r="D226">
        <v>20</v>
      </c>
      <c r="E226" s="75">
        <f>(('Node actual demand d=1.0'!B226*(365/2)))*9.8*($C226+$D226-$B226)/3600</f>
        <v>61.03721657444445</v>
      </c>
      <c r="F226" s="75">
        <f>(('Node actual demand d=1.0'!C226*(365/2)))*9.8*($C226+$D226-$B226)/3600</f>
        <v>20.762659736388891</v>
      </c>
      <c r="G226" s="75">
        <f>(('Node actual demand d=1.0'!D226*(365/2)))*9.8*($C226+$D226-$B226)/3600</f>
        <v>0.25015252694444445</v>
      </c>
      <c r="H226" s="75">
        <f>(('Node actual demand d=1.0'!E226*(365/2)))*9.8*($C226+$D226-$B226)/3600</f>
        <v>4.5027454850000002</v>
      </c>
      <c r="I226" s="75">
        <f>(('Node actual demand d=1.0'!F226*(365/2)))*9.8*($C226+$D226-$B226)/3600</f>
        <v>8.2550333891666678</v>
      </c>
      <c r="J226" s="75">
        <f>(('Node actual demand d=1.0'!G226*(365/2)))*9.8*($C226+$D226-$B226)/3600</f>
        <v>0.25015252694444445</v>
      </c>
      <c r="K226" s="75">
        <f>(('Node actual demand d=1.0'!H226*(365/2)))*9.8*($C226+$D226-$B226)/3600</f>
        <v>58.535691305</v>
      </c>
      <c r="L226" s="75">
        <f>(('Node actual demand d=1.0'!I226*(365/2)))*9.8*($C226+$D226-$B226)/3600</f>
        <v>23.264185005833333</v>
      </c>
      <c r="M226" s="75">
        <f>(('Node actual demand d=1.0'!J226*(365/2)))*9.8*($C226+$D226-$B226)/3600</f>
        <v>0.50030505388888891</v>
      </c>
      <c r="N226" s="75">
        <f>(('Node actual demand d=1.0'!K226*(365/2)))*9.8*($C226+$D226-$B226)/3600</f>
        <v>4.7528980119444437</v>
      </c>
      <c r="O226" s="75">
        <f>(('Node actual demand d=1.0'!L226*(365/2)))*9.8*($C226+$D226-$B226)/3600</f>
        <v>5.2532030658333326</v>
      </c>
      <c r="P226" s="75">
        <f>(('Node actual demand d=1.0'!M226*(365/2)))*9.8*($C226+$D226-$B226)/3600</f>
        <v>1.5009151616666665</v>
      </c>
      <c r="Q226" s="75">
        <f>(('Node actual demand d=1.0'!N226*(365/2)))*9.8*($C226+$D226-$B226)/3600</f>
        <v>4.5027454850000002</v>
      </c>
      <c r="R226" s="75">
        <f>(('Node actual demand d=1.0'!O226*(365/2)))*9.8*($C226+$D226-$B226)/3600</f>
        <v>3.5021353772222219</v>
      </c>
      <c r="S226" s="75">
        <f>(('Node actual demand d=1.0'!P226*(365/2)))*9.8*($C226+$D226-$B226)/3600</f>
        <v>0.50030505388888891</v>
      </c>
      <c r="T226" s="75">
        <f>(('Node actual demand d=1.0'!Q226*(365/2)))*9.8*($C226+$D226-$B226)/3600</f>
        <v>2.0012202155555556</v>
      </c>
      <c r="U226" s="75">
        <f>(('Node actual demand d=1.0'!R226*(365/2)))*9.8*($C226+$D226-$B226)/3600</f>
        <v>1.751067688611111</v>
      </c>
      <c r="V226" s="75">
        <f>(('Node actual demand d=1.0'!S226*(365/2)))*9.8*($C226+$D226-$B226)/3600</f>
        <v>0.75045758083333325</v>
      </c>
      <c r="W226" s="75">
        <f>(('Node actual demand d=1.0'!T226*(365/2)))*9.8*($C226+$D226-$B226)/3600</f>
        <v>0.25015252694444445</v>
      </c>
      <c r="X226" s="75">
        <f>(('Node actual demand d=1.0'!U226*(365/2)))*9.8*($C226+$D226-$B226)/3600</f>
        <v>0.25015252694444445</v>
      </c>
      <c r="Y226" s="75">
        <f>(('Node actual demand d=1.0'!V226*(365/2)))*9.8*($C226+$D226-$B226)/3600</f>
        <v>2.0012202155555556</v>
      </c>
      <c r="Z226" s="75">
        <f>(('Node actual demand d=1.0'!W226*(365/2)))*9.8*($C226+$D226-$B226)/3600</f>
        <v>33.020133556666671</v>
      </c>
      <c r="AA226" s="75">
        <f>(('Node actual demand d=1.0'!X226*(365/2)))*9.8*($C226+$D226-$B226)/3600</f>
        <v>15.259304143611113</v>
      </c>
      <c r="AB226" s="75">
        <f>(('Node actual demand d=1.0'!Y226*(365/2)))*9.8*($C226+$D226-$B226)/3600</f>
        <v>0.50030505388888891</v>
      </c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</row>
    <row r="227" spans="1:100">
      <c r="A227" t="s">
        <v>336</v>
      </c>
      <c r="B227" s="21">
        <f>Fornecida!$C$1</f>
        <v>3.38</v>
      </c>
      <c r="C227" s="79">
        <v>32.834299999999999</v>
      </c>
      <c r="D227">
        <v>20</v>
      </c>
      <c r="E227" s="75">
        <f>(('Node actual demand d=1.0'!B227*(365/2)))*9.8*($C227+$D227-$B227)/3600</f>
        <v>0</v>
      </c>
      <c r="F227" s="75">
        <f>(('Node actual demand d=1.0'!C227*(365/2)))*9.8*($C227+$D227-$B227)/3600</f>
        <v>0</v>
      </c>
      <c r="G227" s="75">
        <f>(('Node actual demand d=1.0'!D227*(365/2)))*9.8*($C227+$D227-$B227)/3600</f>
        <v>0</v>
      </c>
      <c r="H227" s="75">
        <f>(('Node actual demand d=1.0'!E227*(365/2)))*9.8*($C227+$D227-$B227)/3600</f>
        <v>0</v>
      </c>
      <c r="I227" s="75">
        <f>(('Node actual demand d=1.0'!F227*(365/2)))*9.8*($C227+$D227-$B227)/3600</f>
        <v>0</v>
      </c>
      <c r="J227" s="75">
        <f>(('Node actual demand d=1.0'!G227*(365/2)))*9.8*($C227+$D227-$B227)/3600</f>
        <v>0</v>
      </c>
      <c r="K227" s="75">
        <f>(('Node actual demand d=1.0'!H227*(365/2)))*9.8*($C227+$D227-$B227)/3600</f>
        <v>0.24569170986111111</v>
      </c>
      <c r="L227" s="75">
        <f>(('Node actual demand d=1.0'!I227*(365/2)))*9.8*($C227+$D227-$B227)/3600</f>
        <v>0.24569170986111111</v>
      </c>
      <c r="M227" s="75">
        <f>(('Node actual demand d=1.0'!J227*(365/2)))*9.8*($C227+$D227-$B227)/3600</f>
        <v>1.9655336788888889</v>
      </c>
      <c r="N227" s="75">
        <f>(('Node actual demand d=1.0'!K227*(365/2)))*9.8*($C227+$D227-$B227)/3600</f>
        <v>0.24569170986111111</v>
      </c>
      <c r="O227" s="75">
        <f>(('Node actual demand d=1.0'!L227*(365/2)))*9.8*($C227+$D227-$B227)/3600</f>
        <v>0</v>
      </c>
      <c r="P227" s="75">
        <f>(('Node actual demand d=1.0'!M227*(365/2)))*9.8*($C227+$D227-$B227)/3600</f>
        <v>0</v>
      </c>
      <c r="Q227" s="75">
        <f>(('Node actual demand d=1.0'!N227*(365/2)))*9.8*($C227+$D227-$B227)/3600</f>
        <v>0</v>
      </c>
      <c r="R227" s="75">
        <f>(('Node actual demand d=1.0'!O227*(365/2)))*9.8*($C227+$D227-$B227)/3600</f>
        <v>0</v>
      </c>
      <c r="S227" s="75">
        <f>(('Node actual demand d=1.0'!P227*(365/2)))*9.8*($C227+$D227-$B227)/3600</f>
        <v>0</v>
      </c>
      <c r="T227" s="75">
        <f>(('Node actual demand d=1.0'!Q227*(365/2)))*9.8*($C227+$D227-$B227)/3600</f>
        <v>0</v>
      </c>
      <c r="U227" s="75">
        <f>(('Node actual demand d=1.0'!R227*(365/2)))*9.8*($C227+$D227-$B227)/3600</f>
        <v>0.49138341972222221</v>
      </c>
      <c r="V227" s="75">
        <f>(('Node actual demand d=1.0'!S227*(365/2)))*9.8*($C227+$D227-$B227)/3600</f>
        <v>0.24569170986111111</v>
      </c>
      <c r="W227" s="75">
        <f>(('Node actual demand d=1.0'!T227*(365/2)))*9.8*($C227+$D227-$B227)/3600</f>
        <v>0</v>
      </c>
      <c r="X227" s="75">
        <f>(('Node actual demand d=1.0'!U227*(365/2)))*9.8*($C227+$D227-$B227)/3600</f>
        <v>0</v>
      </c>
      <c r="Y227" s="75">
        <f>(('Node actual demand d=1.0'!V227*(365/2)))*9.8*($C227+$D227-$B227)/3600</f>
        <v>0.24569170986111111</v>
      </c>
      <c r="Z227" s="75">
        <f>(('Node actual demand d=1.0'!W227*(365/2)))*9.8*($C227+$D227-$B227)/3600</f>
        <v>0</v>
      </c>
      <c r="AA227" s="75">
        <f>(('Node actual demand d=1.0'!X227*(365/2)))*9.8*($C227+$D227-$B227)/3600</f>
        <v>0</v>
      </c>
      <c r="AB227" s="75">
        <f>(('Node actual demand d=1.0'!Y227*(365/2)))*9.8*($C227+$D227-$B227)/3600</f>
        <v>0</v>
      </c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</row>
    <row r="228" spans="1:100">
      <c r="A228" t="s">
        <v>337</v>
      </c>
      <c r="B228" s="21">
        <f>Fornecida!$C$1</f>
        <v>3.38</v>
      </c>
      <c r="C228" s="79">
        <v>31.741299999999999</v>
      </c>
      <c r="D228">
        <v>20</v>
      </c>
      <c r="E228" s="75">
        <f>(('Node actual demand d=1.0'!B228*(365/2)))*9.8*($C228+$D228-$B228)/3600</f>
        <v>0</v>
      </c>
      <c r="F228" s="75">
        <f>(('Node actual demand d=1.0'!C228*(365/2)))*9.8*($C228+$D228-$B228)/3600</f>
        <v>0</v>
      </c>
      <c r="G228" s="75">
        <f>(('Node actual demand d=1.0'!D228*(365/2)))*9.8*($C228+$D228-$B228)/3600</f>
        <v>0</v>
      </c>
      <c r="H228" s="75">
        <f>(('Node actual demand d=1.0'!E228*(365/2)))*9.8*($C228+$D228-$B228)/3600</f>
        <v>0</v>
      </c>
      <c r="I228" s="75">
        <f>(('Node actual demand d=1.0'!F228*(365/2)))*9.8*($C228+$D228-$B228)/3600</f>
        <v>0</v>
      </c>
      <c r="J228" s="75">
        <f>(('Node actual demand d=1.0'!G228*(365/2)))*9.8*($C228+$D228-$B228)/3600</f>
        <v>0</v>
      </c>
      <c r="K228" s="75">
        <f>(('Node actual demand d=1.0'!H228*(365/2)))*9.8*($C228+$D228-$B228)/3600</f>
        <v>0</v>
      </c>
      <c r="L228" s="75">
        <f>(('Node actual demand d=1.0'!I228*(365/2)))*9.8*($C228+$D228-$B228)/3600</f>
        <v>0</v>
      </c>
      <c r="M228" s="75">
        <f>(('Node actual demand d=1.0'!J228*(365/2)))*9.8*($C228+$D228-$B228)/3600</f>
        <v>0</v>
      </c>
      <c r="N228" s="75">
        <f>(('Node actual demand d=1.0'!K228*(365/2)))*9.8*($C228+$D228-$B228)/3600</f>
        <v>0</v>
      </c>
      <c r="O228" s="75">
        <f>(('Node actual demand d=1.0'!L228*(365/2)))*9.8*($C228+$D228-$B228)/3600</f>
        <v>0</v>
      </c>
      <c r="P228" s="75">
        <f>(('Node actual demand d=1.0'!M228*(365/2)))*9.8*($C228+$D228-$B228)/3600</f>
        <v>0</v>
      </c>
      <c r="Q228" s="75">
        <f>(('Node actual demand d=1.0'!N228*(365/2)))*9.8*($C228+$D228-$B228)/3600</f>
        <v>0</v>
      </c>
      <c r="R228" s="75">
        <f>(('Node actual demand d=1.0'!O228*(365/2)))*9.8*($C228+$D228-$B228)/3600</f>
        <v>0</v>
      </c>
      <c r="S228" s="75">
        <f>(('Node actual demand d=1.0'!P228*(365/2)))*9.8*($C228+$D228-$B228)/3600</f>
        <v>0</v>
      </c>
      <c r="T228" s="75">
        <f>(('Node actual demand d=1.0'!Q228*(365/2)))*9.8*($C228+$D228-$B228)/3600</f>
        <v>0</v>
      </c>
      <c r="U228" s="75">
        <f>(('Node actual demand d=1.0'!R228*(365/2)))*9.8*($C228+$D228-$B228)/3600</f>
        <v>0</v>
      </c>
      <c r="V228" s="75">
        <f>(('Node actual demand d=1.0'!S228*(365/2)))*9.8*($C228+$D228-$B228)/3600</f>
        <v>0</v>
      </c>
      <c r="W228" s="75">
        <f>(('Node actual demand d=1.0'!T228*(365/2)))*9.8*($C228+$D228-$B228)/3600</f>
        <v>0</v>
      </c>
      <c r="X228" s="75">
        <f>(('Node actual demand d=1.0'!U228*(365/2)))*9.8*($C228+$D228-$B228)/3600</f>
        <v>0</v>
      </c>
      <c r="Y228" s="75">
        <f>(('Node actual demand d=1.0'!V228*(365/2)))*9.8*($C228+$D228-$B228)/3600</f>
        <v>0</v>
      </c>
      <c r="Z228" s="75">
        <f>(('Node actual demand d=1.0'!W228*(365/2)))*9.8*($C228+$D228-$B228)/3600</f>
        <v>0</v>
      </c>
      <c r="AA228" s="75">
        <f>(('Node actual demand d=1.0'!X228*(365/2)))*9.8*($C228+$D228-$B228)/3600</f>
        <v>0</v>
      </c>
      <c r="AB228" s="75">
        <f>(('Node actual demand d=1.0'!Y228*(365/2)))*9.8*($C228+$D228-$B228)/3600</f>
        <v>0</v>
      </c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</row>
    <row r="229" spans="1:100">
      <c r="A229" t="s">
        <v>338</v>
      </c>
      <c r="B229" s="21">
        <f>Fornecida!$C$1</f>
        <v>3.38</v>
      </c>
      <c r="C229" s="79">
        <v>28.595600000000001</v>
      </c>
      <c r="D229">
        <v>20</v>
      </c>
      <c r="E229" s="75">
        <f>(('Node actual demand d=1.0'!B229*(365/2)))*9.8*($C229+$D229-$B229)/3600</f>
        <v>0</v>
      </c>
      <c r="F229" s="75">
        <f>(('Node actual demand d=1.0'!C229*(365/2)))*9.8*($C229+$D229-$B229)/3600</f>
        <v>0</v>
      </c>
      <c r="G229" s="75">
        <f>(('Node actual demand d=1.0'!D229*(365/2)))*9.8*($C229+$D229-$B229)/3600</f>
        <v>0</v>
      </c>
      <c r="H229" s="75">
        <f>(('Node actual demand d=1.0'!E229*(365/2)))*9.8*($C229+$D229-$B229)/3600</f>
        <v>0</v>
      </c>
      <c r="I229" s="75">
        <f>(('Node actual demand d=1.0'!F229*(365/2)))*9.8*($C229+$D229-$B229)/3600</f>
        <v>0</v>
      </c>
      <c r="J229" s="75">
        <f>(('Node actual demand d=1.0'!G229*(365/2)))*9.8*($C229+$D229-$B229)/3600</f>
        <v>0</v>
      </c>
      <c r="K229" s="75">
        <f>(('Node actual demand d=1.0'!H229*(365/2)))*9.8*($C229+$D229-$B229)/3600</f>
        <v>0</v>
      </c>
      <c r="L229" s="75">
        <f>(('Node actual demand d=1.0'!I229*(365/2)))*9.8*($C229+$D229-$B229)/3600</f>
        <v>1.3478016766666667</v>
      </c>
      <c r="M229" s="75">
        <f>(('Node actual demand d=1.0'!J229*(365/2)))*9.8*($C229+$D229-$B229)/3600</f>
        <v>3.5941378044444452</v>
      </c>
      <c r="N229" s="75">
        <f>(('Node actual demand d=1.0'!K229*(365/2)))*9.8*($C229+$D229-$B229)/3600</f>
        <v>1.123168063888889</v>
      </c>
      <c r="O229" s="75">
        <f>(('Node actual demand d=1.0'!L229*(365/2)))*9.8*($C229+$D229-$B229)/3600</f>
        <v>0.44926722555555565</v>
      </c>
      <c r="P229" s="75">
        <f>(('Node actual demand d=1.0'!M229*(365/2)))*9.8*($C229+$D229-$B229)/3600</f>
        <v>0.8985344511111113</v>
      </c>
      <c r="Q229" s="75">
        <f>(('Node actual demand d=1.0'!N229*(365/2)))*9.8*($C229+$D229-$B229)/3600</f>
        <v>0.67390083833333336</v>
      </c>
      <c r="R229" s="75">
        <f>(('Node actual demand d=1.0'!O229*(365/2)))*9.8*($C229+$D229-$B229)/3600</f>
        <v>1.3478016766666667</v>
      </c>
      <c r="S229" s="75">
        <f>(('Node actual demand d=1.0'!P229*(365/2)))*9.8*($C229+$D229-$B229)/3600</f>
        <v>0.8985344511111113</v>
      </c>
      <c r="T229" s="75">
        <f>(('Node actual demand d=1.0'!Q229*(365/2)))*9.8*($C229+$D229-$B229)/3600</f>
        <v>1.3478016766666667</v>
      </c>
      <c r="U229" s="75">
        <f>(('Node actual demand d=1.0'!R229*(365/2)))*9.8*($C229+$D229-$B229)/3600</f>
        <v>0.8985344511111113</v>
      </c>
      <c r="V229" s="75">
        <f>(('Node actual demand d=1.0'!S229*(365/2)))*9.8*($C229+$D229-$B229)/3600</f>
        <v>0.44926722555555565</v>
      </c>
      <c r="W229" s="75">
        <f>(('Node actual demand d=1.0'!T229*(365/2)))*9.8*($C229+$D229-$B229)/3600</f>
        <v>0.22463361277777782</v>
      </c>
      <c r="X229" s="75">
        <f>(('Node actual demand d=1.0'!U229*(365/2)))*9.8*($C229+$D229-$B229)/3600</f>
        <v>0</v>
      </c>
      <c r="Y229" s="75">
        <f>(('Node actual demand d=1.0'!V229*(365/2)))*9.8*($C229+$D229-$B229)/3600</f>
        <v>0</v>
      </c>
      <c r="Z229" s="75">
        <f>(('Node actual demand d=1.0'!W229*(365/2)))*9.8*($C229+$D229-$B229)/3600</f>
        <v>0</v>
      </c>
      <c r="AA229" s="75">
        <f>(('Node actual demand d=1.0'!X229*(365/2)))*9.8*($C229+$D229-$B229)/3600</f>
        <v>0</v>
      </c>
      <c r="AB229" s="75">
        <f>(('Node actual demand d=1.0'!Y229*(365/2)))*9.8*($C229+$D229-$B229)/3600</f>
        <v>0</v>
      </c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</row>
    <row r="230" spans="1:100">
      <c r="A230" t="s">
        <v>339</v>
      </c>
      <c r="B230" s="21">
        <f>Fornecida!$C$1</f>
        <v>3.38</v>
      </c>
      <c r="C230" s="79">
        <v>28.728999999999999</v>
      </c>
      <c r="D230">
        <v>20</v>
      </c>
      <c r="E230" s="75">
        <f>(('Node actual demand d=1.0'!B230*(365/2)))*9.8*($C230+$D230-$B230)/3600</f>
        <v>0</v>
      </c>
      <c r="F230" s="75">
        <f>(('Node actual demand d=1.0'!C230*(365/2)))*9.8*($C230+$D230-$B230)/3600</f>
        <v>0</v>
      </c>
      <c r="G230" s="75">
        <f>(('Node actual demand d=1.0'!D230*(365/2)))*9.8*($C230+$D230-$B230)/3600</f>
        <v>0</v>
      </c>
      <c r="H230" s="75">
        <f>(('Node actual demand d=1.0'!E230*(365/2)))*9.8*($C230+$D230-$B230)/3600</f>
        <v>0</v>
      </c>
      <c r="I230" s="75">
        <f>(('Node actual demand d=1.0'!F230*(365/2)))*9.8*($C230+$D230-$B230)/3600</f>
        <v>0</v>
      </c>
      <c r="J230" s="75">
        <f>(('Node actual demand d=1.0'!G230*(365/2)))*9.8*($C230+$D230-$B230)/3600</f>
        <v>0.2252963513888889</v>
      </c>
      <c r="K230" s="75">
        <f>(('Node actual demand d=1.0'!H230*(365/2)))*9.8*($C230+$D230-$B230)/3600</f>
        <v>0.2252963513888889</v>
      </c>
      <c r="L230" s="75">
        <f>(('Node actual demand d=1.0'!I230*(365/2)))*9.8*($C230+$D230-$B230)/3600</f>
        <v>0.2252963513888889</v>
      </c>
      <c r="M230" s="75">
        <f>(('Node actual demand d=1.0'!J230*(365/2)))*9.8*($C230+$D230-$B230)/3600</f>
        <v>0.4505927027777778</v>
      </c>
      <c r="N230" s="75">
        <f>(('Node actual demand d=1.0'!K230*(365/2)))*9.8*($C230+$D230-$B230)/3600</f>
        <v>0.2252963513888889</v>
      </c>
      <c r="O230" s="75">
        <f>(('Node actual demand d=1.0'!L230*(365/2)))*9.8*($C230+$D230-$B230)/3600</f>
        <v>0.2252963513888889</v>
      </c>
      <c r="P230" s="75">
        <f>(('Node actual demand d=1.0'!M230*(365/2)))*9.8*($C230+$D230-$B230)/3600</f>
        <v>0.2252963513888889</v>
      </c>
      <c r="Q230" s="75">
        <f>(('Node actual demand d=1.0'!N230*(365/2)))*9.8*($C230+$D230-$B230)/3600</f>
        <v>0.2252963513888889</v>
      </c>
      <c r="R230" s="75">
        <f>(('Node actual demand d=1.0'!O230*(365/2)))*9.8*($C230+$D230-$B230)/3600</f>
        <v>0.4505927027777778</v>
      </c>
      <c r="S230" s="75">
        <f>(('Node actual demand d=1.0'!P230*(365/2)))*9.8*($C230+$D230-$B230)/3600</f>
        <v>0.2252963513888889</v>
      </c>
      <c r="T230" s="75">
        <f>(('Node actual demand d=1.0'!Q230*(365/2)))*9.8*($C230+$D230-$B230)/3600</f>
        <v>0.4505927027777778</v>
      </c>
      <c r="U230" s="75">
        <f>(('Node actual demand d=1.0'!R230*(365/2)))*9.8*($C230+$D230-$B230)/3600</f>
        <v>0.2252963513888889</v>
      </c>
      <c r="V230" s="75">
        <f>(('Node actual demand d=1.0'!S230*(365/2)))*9.8*($C230+$D230-$B230)/3600</f>
        <v>0.4505927027777778</v>
      </c>
      <c r="W230" s="75">
        <f>(('Node actual demand d=1.0'!T230*(365/2)))*9.8*($C230+$D230-$B230)/3600</f>
        <v>0.9011854055555556</v>
      </c>
      <c r="X230" s="75">
        <f>(('Node actual demand d=1.0'!U230*(365/2)))*9.8*($C230+$D230-$B230)/3600</f>
        <v>0.2252963513888889</v>
      </c>
      <c r="Y230" s="75">
        <f>(('Node actual demand d=1.0'!V230*(365/2)))*9.8*($C230+$D230-$B230)/3600</f>
        <v>0</v>
      </c>
      <c r="Z230" s="75">
        <f>(('Node actual demand d=1.0'!W230*(365/2)))*9.8*($C230+$D230-$B230)/3600</f>
        <v>0.2252963513888889</v>
      </c>
      <c r="AA230" s="75">
        <f>(('Node actual demand d=1.0'!X230*(365/2)))*9.8*($C230+$D230-$B230)/3600</f>
        <v>0.2252963513888889</v>
      </c>
      <c r="AB230" s="75">
        <f>(('Node actual demand d=1.0'!Y230*(365/2)))*9.8*($C230+$D230-$B230)/3600</f>
        <v>0.2252963513888889</v>
      </c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</row>
    <row r="231" spans="1:100">
      <c r="A231" t="s">
        <v>340</v>
      </c>
      <c r="B231" s="21">
        <f>Fornecida!$C$1</f>
        <v>3.38</v>
      </c>
      <c r="C231" s="79">
        <v>29.260400000000001</v>
      </c>
      <c r="D231">
        <v>20</v>
      </c>
      <c r="E231" s="75">
        <f>(('Node actual demand d=1.0'!B231*(365/2)))*9.8*($C231+$D231-$B231)/3600</f>
        <v>0</v>
      </c>
      <c r="F231" s="75">
        <f>(('Node actual demand d=1.0'!C231*(365/2)))*9.8*($C231+$D231-$B231)/3600</f>
        <v>0</v>
      </c>
      <c r="G231" s="75">
        <f>(('Node actual demand d=1.0'!D231*(365/2)))*9.8*($C231+$D231-$B231)/3600</f>
        <v>0</v>
      </c>
      <c r="H231" s="75">
        <f>(('Node actual demand d=1.0'!E231*(365/2)))*9.8*($C231+$D231-$B231)/3600</f>
        <v>0</v>
      </c>
      <c r="I231" s="75">
        <f>(('Node actual demand d=1.0'!F231*(365/2)))*9.8*($C231+$D231-$B231)/3600</f>
        <v>0</v>
      </c>
      <c r="J231" s="75">
        <f>(('Node actual demand d=1.0'!G231*(365/2)))*9.8*($C231+$D231-$B231)/3600</f>
        <v>0</v>
      </c>
      <c r="K231" s="75">
        <f>(('Node actual demand d=1.0'!H231*(365/2)))*9.8*($C231+$D231-$B231)/3600</f>
        <v>0</v>
      </c>
      <c r="L231" s="75">
        <f>(('Node actual demand d=1.0'!I231*(365/2)))*9.8*($C231+$D231-$B231)/3600</f>
        <v>0</v>
      </c>
      <c r="M231" s="75">
        <f>(('Node actual demand d=1.0'!J231*(365/2)))*9.8*($C231+$D231-$B231)/3600</f>
        <v>0</v>
      </c>
      <c r="N231" s="75">
        <f>(('Node actual demand d=1.0'!K231*(365/2)))*9.8*($C231+$D231-$B231)/3600</f>
        <v>0</v>
      </c>
      <c r="O231" s="75">
        <f>(('Node actual demand d=1.0'!L231*(365/2)))*9.8*($C231+$D231-$B231)/3600</f>
        <v>0</v>
      </c>
      <c r="P231" s="75">
        <f>(('Node actual demand d=1.0'!M231*(365/2)))*9.8*($C231+$D231-$B231)/3600</f>
        <v>0</v>
      </c>
      <c r="Q231" s="75">
        <f>(('Node actual demand d=1.0'!N231*(365/2)))*9.8*($C231+$D231-$B231)/3600</f>
        <v>0</v>
      </c>
      <c r="R231" s="75">
        <f>(('Node actual demand d=1.0'!O231*(365/2)))*9.8*($C231+$D231-$B231)/3600</f>
        <v>0</v>
      </c>
      <c r="S231" s="75">
        <f>(('Node actual demand d=1.0'!P231*(365/2)))*9.8*($C231+$D231-$B231)/3600</f>
        <v>0</v>
      </c>
      <c r="T231" s="75">
        <f>(('Node actual demand d=1.0'!Q231*(365/2)))*9.8*($C231+$D231-$B231)/3600</f>
        <v>0</v>
      </c>
      <c r="U231" s="75">
        <f>(('Node actual demand d=1.0'!R231*(365/2)))*9.8*($C231+$D231-$B231)/3600</f>
        <v>0</v>
      </c>
      <c r="V231" s="75">
        <f>(('Node actual demand d=1.0'!S231*(365/2)))*9.8*($C231+$D231-$B231)/3600</f>
        <v>0</v>
      </c>
      <c r="W231" s="75">
        <f>(('Node actual demand d=1.0'!T231*(365/2)))*9.8*($C231+$D231-$B231)/3600</f>
        <v>0</v>
      </c>
      <c r="X231" s="75">
        <f>(('Node actual demand d=1.0'!U231*(365/2)))*9.8*($C231+$D231-$B231)/3600</f>
        <v>0</v>
      </c>
      <c r="Y231" s="75">
        <f>(('Node actual demand d=1.0'!V231*(365/2)))*9.8*($C231+$D231-$B231)/3600</f>
        <v>0</v>
      </c>
      <c r="Z231" s="75">
        <f>(('Node actual demand d=1.0'!W231*(365/2)))*9.8*($C231+$D231-$B231)/3600</f>
        <v>0</v>
      </c>
      <c r="AA231" s="75">
        <f>(('Node actual demand d=1.0'!X231*(365/2)))*9.8*($C231+$D231-$B231)/3600</f>
        <v>0</v>
      </c>
      <c r="AB231" s="75">
        <f>(('Node actual demand d=1.0'!Y231*(365/2)))*9.8*($C231+$D231-$B231)/3600</f>
        <v>0</v>
      </c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</row>
    <row r="232" spans="1:100">
      <c r="A232" t="s">
        <v>341</v>
      </c>
      <c r="B232" s="21">
        <f>Fornecida!$C$1</f>
        <v>3.38</v>
      </c>
      <c r="C232" s="79">
        <v>29.4376</v>
      </c>
      <c r="D232">
        <v>20</v>
      </c>
      <c r="E232" s="75">
        <f>(('Node actual demand d=1.0'!B232*(365/2)))*9.8*($C232+$D232-$B232)/3600</f>
        <v>27.229189151111111</v>
      </c>
      <c r="F232" s="75">
        <f>(('Node actual demand d=1.0'!C232*(365/2)))*9.8*($C232+$D232-$B232)/3600</f>
        <v>0</v>
      </c>
      <c r="G232" s="75">
        <f>(('Node actual demand d=1.0'!D232*(365/2)))*9.8*($C232+$D232-$B232)/3600</f>
        <v>0</v>
      </c>
      <c r="H232" s="75">
        <f>(('Node actual demand d=1.0'!E232*(365/2)))*9.8*($C232+$D232-$B232)/3600</f>
        <v>0</v>
      </c>
      <c r="I232" s="75">
        <f>(('Node actual demand d=1.0'!F232*(365/2)))*9.8*($C232+$D232-$B232)/3600</f>
        <v>25.856288857777781</v>
      </c>
      <c r="J232" s="75">
        <f>(('Node actual demand d=1.0'!G232*(365/2)))*9.8*($C232+$D232-$B232)/3600</f>
        <v>90.611419360000014</v>
      </c>
      <c r="K232" s="75">
        <f>(('Node actual demand d=1.0'!H232*(365/2)))*9.8*($C232+$D232-$B232)/3600</f>
        <v>66.58566422666668</v>
      </c>
      <c r="L232" s="75">
        <f>(('Node actual demand d=1.0'!I232*(365/2)))*9.8*($C232+$D232-$B232)/3600</f>
        <v>1.1440835777777778</v>
      </c>
      <c r="M232" s="75">
        <f>(('Node actual demand d=1.0'!J232*(365/2)))*9.8*($C232+$D232-$B232)/3600</f>
        <v>1.1440835777777778</v>
      </c>
      <c r="N232" s="75">
        <f>(('Node actual demand d=1.0'!K232*(365/2)))*9.8*($C232+$D232-$B232)/3600</f>
        <v>1.601717008888889</v>
      </c>
      <c r="O232" s="75">
        <f>(('Node actual demand d=1.0'!L232*(365/2)))*9.8*($C232+$D232-$B232)/3600</f>
        <v>2.7458005866666668</v>
      </c>
      <c r="P232" s="75">
        <f>(('Node actual demand d=1.0'!M232*(365/2)))*9.8*($C232+$D232-$B232)/3600</f>
        <v>0.22881671555555561</v>
      </c>
      <c r="Q232" s="75">
        <f>(('Node actual demand d=1.0'!N232*(365/2)))*9.8*($C232+$D232-$B232)/3600</f>
        <v>0.22881671555555561</v>
      </c>
      <c r="R232" s="75">
        <f>(('Node actual demand d=1.0'!O232*(365/2)))*9.8*($C232+$D232-$B232)/3600</f>
        <v>20.364687684444451</v>
      </c>
      <c r="S232" s="75">
        <f>(('Node actual demand d=1.0'!P232*(365/2)))*9.8*($C232+$D232-$B232)/3600</f>
        <v>26.085105573333333</v>
      </c>
      <c r="T232" s="75">
        <f>(('Node actual demand d=1.0'!Q232*(365/2)))*9.8*($C232+$D232-$B232)/3600</f>
        <v>4.5763343111111112</v>
      </c>
      <c r="U232" s="75">
        <f>(('Node actual demand d=1.0'!R232*(365/2)))*9.8*($C232+$D232-$B232)/3600</f>
        <v>1.3729002933333334</v>
      </c>
      <c r="V232" s="75">
        <f>(('Node actual demand d=1.0'!S232*(365/2)))*9.8*($C232+$D232-$B232)/3600</f>
        <v>1.601717008888889</v>
      </c>
      <c r="W232" s="75">
        <f>(('Node actual demand d=1.0'!T232*(365/2)))*9.8*($C232+$D232-$B232)/3600</f>
        <v>0.91526686222222242</v>
      </c>
      <c r="X232" s="75">
        <f>(('Node actual demand d=1.0'!U232*(365/2)))*9.8*($C232+$D232-$B232)/3600</f>
        <v>0.45763343111111121</v>
      </c>
      <c r="Y232" s="75">
        <f>(('Node actual demand d=1.0'!V232*(365/2)))*9.8*($C232+$D232-$B232)/3600</f>
        <v>0.22881671555555561</v>
      </c>
      <c r="Z232" s="75">
        <f>(('Node actual demand d=1.0'!W232*(365/2)))*9.8*($C232+$D232-$B232)/3600</f>
        <v>0.68645014666666671</v>
      </c>
      <c r="AA232" s="75">
        <f>(('Node actual demand d=1.0'!X232*(365/2)))*9.8*($C232+$D232-$B232)/3600</f>
        <v>11.212019062222224</v>
      </c>
      <c r="AB232" s="75">
        <f>(('Node actual demand d=1.0'!Y232*(365/2)))*9.8*($C232+$D232-$B232)/3600</f>
        <v>96.331837248888903</v>
      </c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</row>
    <row r="233" spans="1:100">
      <c r="A233" t="s">
        <v>342</v>
      </c>
      <c r="B233" s="21">
        <f>Fornecida!$C$1</f>
        <v>3.38</v>
      </c>
      <c r="C233" s="79">
        <v>29.265899999999998</v>
      </c>
      <c r="D233">
        <v>20</v>
      </c>
      <c r="E233" s="75">
        <f>(('Node actual demand d=1.0'!B233*(365/2)))*9.8*($C233+$D233-$B233)/3600</f>
        <v>0.68389110124999997</v>
      </c>
      <c r="F233" s="75">
        <f>(('Node actual demand d=1.0'!C233*(365/2)))*9.8*($C233+$D233-$B233)/3600</f>
        <v>0.45592740083333333</v>
      </c>
      <c r="G233" s="75">
        <f>(('Node actual demand d=1.0'!D233*(365/2)))*9.8*($C233+$D233-$B233)/3600</f>
        <v>0.22796370041666666</v>
      </c>
      <c r="H233" s="75">
        <f>(('Node actual demand d=1.0'!E233*(365/2)))*9.8*($C233+$D233-$B233)/3600</f>
        <v>0.22796370041666666</v>
      </c>
      <c r="I233" s="75">
        <f>(('Node actual demand d=1.0'!F233*(365/2)))*9.8*($C233+$D233-$B233)/3600</f>
        <v>0.22796370041666666</v>
      </c>
      <c r="J233" s="75">
        <f>(('Node actual demand d=1.0'!G233*(365/2)))*9.8*($C233+$D233-$B233)/3600</f>
        <v>56.990925104166664</v>
      </c>
      <c r="K233" s="75">
        <f>(('Node actual demand d=1.0'!H233*(365/2)))*9.8*($C233+$D233-$B233)/3600</f>
        <v>57.902779905833341</v>
      </c>
      <c r="L233" s="75">
        <f>(('Node actual demand d=1.0'!I233*(365/2)))*9.8*($C233+$D233-$B233)/3600</f>
        <v>0.91185480166666666</v>
      </c>
      <c r="M233" s="75">
        <f>(('Node actual demand d=1.0'!J233*(365/2)))*9.8*($C233+$D233-$B233)/3600</f>
        <v>1.3677822024999999</v>
      </c>
      <c r="N233" s="75">
        <f>(('Node actual demand d=1.0'!K233*(365/2)))*9.8*($C233+$D233-$B233)/3600</f>
        <v>2.2796370041666671</v>
      </c>
      <c r="O233" s="75">
        <f>(('Node actual demand d=1.0'!L233*(365/2)))*9.8*($C233+$D233-$B233)/3600</f>
        <v>1.1398185020833336</v>
      </c>
      <c r="P233" s="75">
        <f>(('Node actual demand d=1.0'!M233*(365/2)))*9.8*($C233+$D233-$B233)/3600</f>
        <v>0.91185480166666666</v>
      </c>
      <c r="Q233" s="75">
        <f>(('Node actual demand d=1.0'!N233*(365/2)))*9.8*($C233+$D233-$B233)/3600</f>
        <v>1.1398185020833336</v>
      </c>
      <c r="R233" s="75">
        <f>(('Node actual demand d=1.0'!O233*(365/2)))*9.8*($C233+$D233-$B233)/3600</f>
        <v>0.91185480166666666</v>
      </c>
      <c r="S233" s="75">
        <f>(('Node actual demand d=1.0'!P233*(365/2)))*9.8*($C233+$D233-$B233)/3600</f>
        <v>0.91185480166666666</v>
      </c>
      <c r="T233" s="75">
        <f>(('Node actual demand d=1.0'!Q233*(365/2)))*9.8*($C233+$D233-$B233)/3600</f>
        <v>4.5592740083333343</v>
      </c>
      <c r="U233" s="75">
        <f>(('Node actual demand d=1.0'!R233*(365/2)))*9.8*($C233+$D233-$B233)/3600</f>
        <v>5.015201409166667</v>
      </c>
      <c r="V233" s="75">
        <f>(('Node actual demand d=1.0'!S233*(365/2)))*9.8*($C233+$D233-$B233)/3600</f>
        <v>0.91185480166666666</v>
      </c>
      <c r="W233" s="75">
        <f>(('Node actual demand d=1.0'!T233*(365/2)))*9.8*($C233+$D233-$B233)/3600</f>
        <v>2.0516733037500003</v>
      </c>
      <c r="X233" s="75">
        <f>(('Node actual demand d=1.0'!U233*(365/2)))*9.8*($C233+$D233-$B233)/3600</f>
        <v>1.5957459029166667</v>
      </c>
      <c r="Y233" s="75">
        <f>(('Node actual demand d=1.0'!V233*(365/2)))*9.8*($C233+$D233-$B233)/3600</f>
        <v>36.018264665833343</v>
      </c>
      <c r="Z233" s="75">
        <f>(('Node actual demand d=1.0'!W233*(365/2)))*9.8*($C233+$D233-$B233)/3600</f>
        <v>77.507658141666681</v>
      </c>
      <c r="AA233" s="75">
        <f>(('Node actual demand d=1.0'!X233*(365/2)))*9.8*($C233+$D233-$B233)/3600</f>
        <v>10.942257619999999</v>
      </c>
      <c r="AB233" s="75">
        <f>(('Node actual demand d=1.0'!Y233*(365/2)))*9.8*($C233+$D233-$B233)/3600</f>
        <v>0.45592740083333333</v>
      </c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</row>
    <row r="234" spans="1:100">
      <c r="A234" t="s">
        <v>343</v>
      </c>
      <c r="B234" s="21">
        <f>Fornecida!$C$1</f>
        <v>3.38</v>
      </c>
      <c r="C234" s="79">
        <v>29.227499999999999</v>
      </c>
      <c r="D234">
        <v>20</v>
      </c>
      <c r="E234" s="75">
        <f>(('Node actual demand d=1.0'!B234*(365/2)))*9.8*($C234+$D234-$B234)/3600</f>
        <v>0.22777292708333335</v>
      </c>
      <c r="F234" s="75">
        <f>(('Node actual demand d=1.0'!C234*(365/2)))*9.8*($C234+$D234-$B234)/3600</f>
        <v>0</v>
      </c>
      <c r="G234" s="75">
        <f>(('Node actual demand d=1.0'!D234*(365/2)))*9.8*($C234+$D234-$B234)/3600</f>
        <v>0</v>
      </c>
      <c r="H234" s="75">
        <f>(('Node actual demand d=1.0'!E234*(365/2)))*9.8*($C234+$D234-$B234)/3600</f>
        <v>0</v>
      </c>
      <c r="I234" s="75">
        <f>(('Node actual demand d=1.0'!F234*(365/2)))*9.8*($C234+$D234-$B234)/3600</f>
        <v>1.1388646354166667</v>
      </c>
      <c r="J234" s="75">
        <f>(('Node actual demand d=1.0'!G234*(365/2)))*9.8*($C234+$D234-$B234)/3600</f>
        <v>116.61973866666668</v>
      </c>
      <c r="K234" s="75">
        <f>(('Node actual demand d=1.0'!H234*(365/2)))*9.8*($C234+$D234-$B234)/3600</f>
        <v>85.187074729166682</v>
      </c>
      <c r="L234" s="75">
        <f>(('Node actual demand d=1.0'!I234*(365/2)))*9.8*($C234+$D234-$B234)/3600</f>
        <v>38.721397604166661</v>
      </c>
      <c r="M234" s="75">
        <f>(('Node actual demand d=1.0'!J234*(365/2)))*9.8*($C234+$D234-$B234)/3600</f>
        <v>2.505502197916667</v>
      </c>
      <c r="N234" s="75">
        <f>(('Node actual demand d=1.0'!K234*(365/2)))*9.8*($C234+$D234-$B234)/3600</f>
        <v>1.1388646354166667</v>
      </c>
      <c r="O234" s="75">
        <f>(('Node actual demand d=1.0'!L234*(365/2)))*9.8*($C234+$D234-$B234)/3600</f>
        <v>2.2777292708333334</v>
      </c>
      <c r="P234" s="75">
        <f>(('Node actual demand d=1.0'!M234*(365/2)))*9.8*($C234+$D234-$B234)/3600</f>
        <v>3.6443668333333337</v>
      </c>
      <c r="Q234" s="75">
        <f>(('Node actual demand d=1.0'!N234*(365/2)))*9.8*($C234+$D234-$B234)/3600</f>
        <v>0.22777292708333335</v>
      </c>
      <c r="R234" s="75">
        <f>(('Node actual demand d=1.0'!O234*(365/2)))*9.8*($C234+$D234-$B234)/3600</f>
        <v>0.45554585416666671</v>
      </c>
      <c r="S234" s="75">
        <f>(('Node actual demand d=1.0'!P234*(365/2)))*9.8*($C234+$D234-$B234)/3600</f>
        <v>0.6833187812499999</v>
      </c>
      <c r="T234" s="75">
        <f>(('Node actual demand d=1.0'!Q234*(365/2)))*9.8*($C234+$D234-$B234)/3600</f>
        <v>1.3666375624999998</v>
      </c>
      <c r="U234" s="75">
        <f>(('Node actual demand d=1.0'!R234*(365/2)))*9.8*($C234+$D234-$B234)/3600</f>
        <v>0.45554585416666671</v>
      </c>
      <c r="V234" s="75">
        <f>(('Node actual demand d=1.0'!S234*(365/2)))*9.8*($C234+$D234-$B234)/3600</f>
        <v>0.6833187812499999</v>
      </c>
      <c r="W234" s="75">
        <f>(('Node actual demand d=1.0'!T234*(365/2)))*9.8*($C234+$D234-$B234)/3600</f>
        <v>0.91109170833333342</v>
      </c>
      <c r="X234" s="75">
        <f>(('Node actual demand d=1.0'!U234*(365/2)))*9.8*($C234+$D234-$B234)/3600</f>
        <v>0.6833187812499999</v>
      </c>
      <c r="Y234" s="75">
        <f>(('Node actual demand d=1.0'!V234*(365/2)))*9.8*($C234+$D234-$B234)/3600</f>
        <v>1.8221834166666668</v>
      </c>
      <c r="Z234" s="75">
        <f>(('Node actual demand d=1.0'!W234*(365/2)))*9.8*($C234+$D234-$B234)/3600</f>
        <v>130.74166014583332</v>
      </c>
      <c r="AA234" s="75">
        <f>(('Node actual demand d=1.0'!X234*(365/2)))*9.8*($C234+$D234-$B234)/3600</f>
        <v>64.915284218750003</v>
      </c>
      <c r="AB234" s="75">
        <f>(('Node actual demand d=1.0'!Y234*(365/2)))*9.8*($C234+$D234-$B234)/3600</f>
        <v>0.22777292708333335</v>
      </c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</row>
    <row r="235" spans="1:100">
      <c r="A235" t="s">
        <v>344</v>
      </c>
      <c r="B235" s="21">
        <f>Fornecida!$C$1</f>
        <v>3.38</v>
      </c>
      <c r="C235" s="79">
        <v>29.224</v>
      </c>
      <c r="D235">
        <v>20</v>
      </c>
      <c r="E235" s="75">
        <f>(('Node actual demand d=1.0'!B235*(365/2)))*9.8*($C235+$D235-$B235)/3600</f>
        <v>47.145396550000008</v>
      </c>
      <c r="F235" s="75">
        <f>(('Node actual demand d=1.0'!C235*(365/2)))*9.8*($C235+$D235-$B235)/3600</f>
        <v>8.6547104777777779</v>
      </c>
      <c r="G235" s="75">
        <f>(('Node actual demand d=1.0'!D235*(365/2)))*9.8*($C235+$D235-$B235)/3600</f>
        <v>8.6547104777777779</v>
      </c>
      <c r="H235" s="75">
        <f>(('Node actual demand d=1.0'!E235*(365/2)))*9.8*($C235+$D235-$B235)/3600</f>
        <v>8.4269549388888905</v>
      </c>
      <c r="I235" s="75">
        <f>(('Node actual demand d=1.0'!F235*(365/2)))*9.8*($C235+$D235-$B235)/3600</f>
        <v>49.650707477777786</v>
      </c>
      <c r="J235" s="75">
        <f>(('Node actual demand d=1.0'!G235*(365/2)))*9.8*($C235+$D235-$B235)/3600</f>
        <v>51.472751788888893</v>
      </c>
      <c r="K235" s="75">
        <f>(('Node actual demand d=1.0'!H235*(365/2)))*9.8*($C235+$D235-$B235)/3600</f>
        <v>74.020550138888893</v>
      </c>
      <c r="L235" s="75">
        <f>(('Node actual demand d=1.0'!I235*(365/2)))*9.8*($C235+$D235-$B235)/3600</f>
        <v>17.081665416666667</v>
      </c>
      <c r="M235" s="75">
        <f>(('Node actual demand d=1.0'!J235*(365/2)))*9.8*($C235+$D235-$B235)/3600</f>
        <v>10.248999250000001</v>
      </c>
      <c r="N235" s="75">
        <f>(('Node actual demand d=1.0'!K235*(365/2)))*9.8*($C235+$D235-$B235)/3600</f>
        <v>11.615532483333334</v>
      </c>
      <c r="O235" s="75">
        <f>(('Node actual demand d=1.0'!L235*(365/2)))*9.8*($C235+$D235-$B235)/3600</f>
        <v>18.903709727777777</v>
      </c>
      <c r="P235" s="75">
        <f>(('Node actual demand d=1.0'!M235*(365/2)))*9.8*($C235+$D235-$B235)/3600</f>
        <v>12.071043561111114</v>
      </c>
      <c r="Q235" s="75">
        <f>(('Node actual demand d=1.0'!N235*(365/2)))*9.8*($C235+$D235-$B235)/3600</f>
        <v>8.8824660166666671</v>
      </c>
      <c r="R235" s="75">
        <f>(('Node actual demand d=1.0'!O235*(365/2)))*9.8*($C235+$D235-$B235)/3600</f>
        <v>10.47675478888889</v>
      </c>
      <c r="S235" s="75">
        <f>(('Node actual demand d=1.0'!P235*(365/2)))*9.8*($C235+$D235-$B235)/3600</f>
        <v>17.764932033333334</v>
      </c>
      <c r="T235" s="75">
        <f>(('Node actual demand d=1.0'!Q235*(365/2)))*9.8*($C235+$D235-$B235)/3600</f>
        <v>17.081665416666667</v>
      </c>
      <c r="U235" s="75">
        <f>(('Node actual demand d=1.0'!R235*(365/2)))*9.8*($C235+$D235-$B235)/3600</f>
        <v>13.665332333333335</v>
      </c>
      <c r="V235" s="75">
        <f>(('Node actual demand d=1.0'!S235*(365/2)))*9.8*($C235+$D235-$B235)/3600</f>
        <v>12.526554638888891</v>
      </c>
      <c r="W235" s="75">
        <f>(('Node actual demand d=1.0'!T235*(365/2)))*9.8*($C235+$D235-$B235)/3600</f>
        <v>9.7934881722222222</v>
      </c>
      <c r="X235" s="75">
        <f>(('Node actual demand d=1.0'!U235*(365/2)))*9.8*($C235+$D235-$B235)/3600</f>
        <v>8.6547104777777779</v>
      </c>
      <c r="Y235" s="75">
        <f>(('Node actual demand d=1.0'!V235*(365/2)))*9.8*($C235+$D235-$B235)/3600</f>
        <v>8.6547104777777779</v>
      </c>
      <c r="Z235" s="75">
        <f>(('Node actual demand d=1.0'!W235*(365/2)))*9.8*($C235+$D235-$B235)/3600</f>
        <v>8.4269549388888905</v>
      </c>
      <c r="AA235" s="75">
        <f>(('Node actual demand d=1.0'!X235*(365/2)))*9.8*($C235+$D235-$B235)/3600</f>
        <v>75.842594450000021</v>
      </c>
      <c r="AB235" s="75">
        <f>(('Node actual demand d=1.0'!Y235*(365/2)))*9.8*($C235+$D235-$B235)/3600</f>
        <v>73.109527983333336</v>
      </c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</row>
    <row r="236" spans="1:100">
      <c r="A236" t="s">
        <v>345</v>
      </c>
      <c r="B236" s="21">
        <f>Fornecida!$C$1</f>
        <v>3.38</v>
      </c>
      <c r="C236" s="79">
        <v>32.7395</v>
      </c>
      <c r="D236">
        <v>20</v>
      </c>
      <c r="E236" s="75">
        <f>(('Node actual demand d=1.0'!B236*(365/2)))*9.8*($C236+$D236-$B236)/3600</f>
        <v>6.3757391930555558</v>
      </c>
      <c r="F236" s="75">
        <f>(('Node actual demand d=1.0'!C236*(365/2)))*9.8*($C236+$D236-$B236)/3600</f>
        <v>77.489753269444449</v>
      </c>
      <c r="G236" s="75">
        <f>(('Node actual demand d=1.0'!D236*(365/2)))*9.8*($C236+$D236-$B236)/3600</f>
        <v>18.146334626388892</v>
      </c>
      <c r="H236" s="75">
        <f>(('Node actual demand d=1.0'!E236*(365/2)))*9.8*($C236+$D236-$B236)/3600</f>
        <v>75.037545887500002</v>
      </c>
      <c r="I236" s="75">
        <f>(('Node actual demand d=1.0'!F236*(365/2)))*9.8*($C236+$D236-$B236)/3600</f>
        <v>6.3757391930555558</v>
      </c>
      <c r="J236" s="75">
        <f>(('Node actual demand d=1.0'!G236*(365/2)))*9.8*($C236+$D236-$B236)/3600</f>
        <v>78.225415484027764</v>
      </c>
      <c r="K236" s="75">
        <f>(('Node actual demand d=1.0'!H236*(365/2)))*9.8*($C236+$D236-$B236)/3600</f>
        <v>4.1687525493055553</v>
      </c>
      <c r="L236" s="75">
        <f>(('Node actual demand d=1.0'!I236*(365/2)))*9.8*($C236+$D236-$B236)/3600</f>
        <v>6.8661806694444447</v>
      </c>
      <c r="M236" s="75">
        <f>(('Node actual demand d=1.0'!J236*(365/2)))*9.8*($C236+$D236-$B236)/3600</f>
        <v>8.5827258368055546</v>
      </c>
      <c r="N236" s="75">
        <f>(('Node actual demand d=1.0'!K236*(365/2)))*9.8*($C236+$D236-$B236)/3600</f>
        <v>7.3566221458333336</v>
      </c>
      <c r="O236" s="75">
        <f>(('Node actual demand d=1.0'!L236*(365/2)))*9.8*($C236+$D236-$B236)/3600</f>
        <v>6.1305184548611109</v>
      </c>
      <c r="P236" s="75">
        <f>(('Node actual demand d=1.0'!M236*(365/2)))*9.8*($C236+$D236-$B236)/3600</f>
        <v>5.885297716666666</v>
      </c>
      <c r="Q236" s="75">
        <f>(('Node actual demand d=1.0'!N236*(365/2)))*9.8*($C236+$D236-$B236)/3600</f>
        <v>4.6591940256944442</v>
      </c>
      <c r="R236" s="75">
        <f>(('Node actual demand d=1.0'!O236*(365/2)))*9.8*($C236+$D236-$B236)/3600</f>
        <v>4.9044147638888891</v>
      </c>
      <c r="S236" s="75">
        <f>(('Node actual demand d=1.0'!P236*(365/2)))*9.8*($C236+$D236-$B236)/3600</f>
        <v>5.1496355020833331</v>
      </c>
      <c r="T236" s="75">
        <f>(('Node actual demand d=1.0'!Q236*(365/2)))*9.8*($C236+$D236-$B236)/3600</f>
        <v>4.9044147638888891</v>
      </c>
      <c r="U236" s="75">
        <f>(('Node actual demand d=1.0'!R236*(365/2)))*9.8*($C236+$D236-$B236)/3600</f>
        <v>4.9044147638888891</v>
      </c>
      <c r="V236" s="75">
        <f>(('Node actual demand d=1.0'!S236*(365/2)))*9.8*($C236+$D236-$B236)/3600</f>
        <v>4.6591940256944442</v>
      </c>
      <c r="W236" s="75">
        <f>(('Node actual demand d=1.0'!T236*(365/2)))*9.8*($C236+$D236-$B236)/3600</f>
        <v>4.6591940256944442</v>
      </c>
      <c r="X236" s="75">
        <f>(('Node actual demand d=1.0'!U236*(365/2)))*9.8*($C236+$D236-$B236)/3600</f>
        <v>4.6591940256944442</v>
      </c>
      <c r="Y236" s="75">
        <f>(('Node actual demand d=1.0'!V236*(365/2)))*9.8*($C236+$D236-$B236)/3600</f>
        <v>4.6591940256944442</v>
      </c>
      <c r="Z236" s="75">
        <f>(('Node actual demand d=1.0'!W236*(365/2)))*9.8*($C236+$D236-$B236)/3600</f>
        <v>4.4139732875000011</v>
      </c>
      <c r="AA236" s="75">
        <f>(('Node actual demand d=1.0'!X236*(365/2)))*9.8*($C236+$D236-$B236)/3600</f>
        <v>6.6209599312500007</v>
      </c>
      <c r="AB236" s="75">
        <f>(('Node actual demand d=1.0'!Y236*(365/2)))*9.8*($C236+$D236-$B236)/3600</f>
        <v>82.39416803333333</v>
      </c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</row>
    <row r="237" spans="1:100">
      <c r="A237" t="s">
        <v>346</v>
      </c>
      <c r="B237" s="21">
        <f>Fornecida!$C$1</f>
        <v>3.38</v>
      </c>
      <c r="C237" s="79">
        <v>31.789300000000001</v>
      </c>
      <c r="D237">
        <v>20</v>
      </c>
      <c r="E237" s="75">
        <f>(('Node actual demand d=1.0'!B237*(365/2)))*9.8*($C237+$D237-$B237)/3600</f>
        <v>0</v>
      </c>
      <c r="F237" s="75">
        <f>(('Node actual demand d=1.0'!C237*(365/2)))*9.8*($C237+$D237-$B237)/3600</f>
        <v>0</v>
      </c>
      <c r="G237" s="75">
        <f>(('Node actual demand d=1.0'!D237*(365/2)))*9.8*($C237+$D237-$B237)/3600</f>
        <v>0</v>
      </c>
      <c r="H237" s="75">
        <f>(('Node actual demand d=1.0'!E237*(365/2)))*9.8*($C237+$D237-$B237)/3600</f>
        <v>0</v>
      </c>
      <c r="I237" s="75">
        <f>(('Node actual demand d=1.0'!F237*(365/2)))*9.8*($C237+$D237-$B237)/3600</f>
        <v>0</v>
      </c>
      <c r="J237" s="75">
        <f>(('Node actual demand d=1.0'!G237*(365/2)))*9.8*($C237+$D237-$B237)/3600</f>
        <v>0</v>
      </c>
      <c r="K237" s="75">
        <f>(('Node actual demand d=1.0'!H237*(365/2)))*9.8*($C237+$D237-$B237)/3600</f>
        <v>0</v>
      </c>
      <c r="L237" s="75">
        <f>(('Node actual demand d=1.0'!I237*(365/2)))*9.8*($C237+$D237-$B237)/3600</f>
        <v>0</v>
      </c>
      <c r="M237" s="75">
        <f>(('Node actual demand d=1.0'!J237*(365/2)))*9.8*($C237+$D237-$B237)/3600</f>
        <v>0</v>
      </c>
      <c r="N237" s="75">
        <f>(('Node actual demand d=1.0'!K237*(365/2)))*9.8*($C237+$D237-$B237)/3600</f>
        <v>0.24050009180555554</v>
      </c>
      <c r="O237" s="75">
        <f>(('Node actual demand d=1.0'!L237*(365/2)))*9.8*($C237+$D237-$B237)/3600</f>
        <v>0</v>
      </c>
      <c r="P237" s="75">
        <f>(('Node actual demand d=1.0'!M237*(365/2)))*9.8*($C237+$D237-$B237)/3600</f>
        <v>0</v>
      </c>
      <c r="Q237" s="75">
        <f>(('Node actual demand d=1.0'!N237*(365/2)))*9.8*($C237+$D237-$B237)/3600</f>
        <v>0</v>
      </c>
      <c r="R237" s="75">
        <f>(('Node actual demand d=1.0'!O237*(365/2)))*9.8*($C237+$D237-$B237)/3600</f>
        <v>0.24050009180555554</v>
      </c>
      <c r="S237" s="75">
        <f>(('Node actual demand d=1.0'!P237*(365/2)))*9.8*($C237+$D237-$B237)/3600</f>
        <v>0.24050009180555554</v>
      </c>
      <c r="T237" s="75">
        <f>(('Node actual demand d=1.0'!Q237*(365/2)))*9.8*($C237+$D237-$B237)/3600</f>
        <v>0.24050009180555554</v>
      </c>
      <c r="U237" s="75">
        <f>(('Node actual demand d=1.0'!R237*(365/2)))*9.8*($C237+$D237-$B237)/3600</f>
        <v>0</v>
      </c>
      <c r="V237" s="75">
        <f>(('Node actual demand d=1.0'!S237*(365/2)))*9.8*($C237+$D237-$B237)/3600</f>
        <v>0</v>
      </c>
      <c r="W237" s="75">
        <f>(('Node actual demand d=1.0'!T237*(365/2)))*9.8*($C237+$D237-$B237)/3600</f>
        <v>0</v>
      </c>
      <c r="X237" s="75">
        <f>(('Node actual demand d=1.0'!U237*(365/2)))*9.8*($C237+$D237-$B237)/3600</f>
        <v>0</v>
      </c>
      <c r="Y237" s="75">
        <f>(('Node actual demand d=1.0'!V237*(365/2)))*9.8*($C237+$D237-$B237)/3600</f>
        <v>0</v>
      </c>
      <c r="Z237" s="75">
        <f>(('Node actual demand d=1.0'!W237*(365/2)))*9.8*($C237+$D237-$B237)/3600</f>
        <v>0.24050009180555554</v>
      </c>
      <c r="AA237" s="75">
        <f>(('Node actual demand d=1.0'!X237*(365/2)))*9.8*($C237+$D237-$B237)/3600</f>
        <v>0</v>
      </c>
      <c r="AB237" s="75">
        <f>(('Node actual demand d=1.0'!Y237*(365/2)))*9.8*($C237+$D237-$B237)/3600</f>
        <v>0</v>
      </c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</row>
    <row r="238" spans="1:100">
      <c r="A238" t="s">
        <v>347</v>
      </c>
      <c r="B238" s="21">
        <f>Fornecida!$C$1</f>
        <v>3.38</v>
      </c>
      <c r="C238" s="79">
        <v>30.065200000000001</v>
      </c>
      <c r="D238">
        <v>20</v>
      </c>
      <c r="E238" s="75">
        <f>(('Node actual demand d=1.0'!B238*(365/2)))*9.8*($C238+$D238-$B238)/3600</f>
        <v>0</v>
      </c>
      <c r="F238" s="75">
        <f>(('Node actual demand d=1.0'!C238*(365/2)))*9.8*($C238+$D238-$B238)/3600</f>
        <v>0.23193466722222225</v>
      </c>
      <c r="G238" s="75">
        <f>(('Node actual demand d=1.0'!D238*(365/2)))*9.8*($C238+$D238-$B238)/3600</f>
        <v>0.23193466722222225</v>
      </c>
      <c r="H238" s="75">
        <f>(('Node actual demand d=1.0'!E238*(365/2)))*9.8*($C238+$D238-$B238)/3600</f>
        <v>0</v>
      </c>
      <c r="I238" s="75">
        <f>(('Node actual demand d=1.0'!F238*(365/2)))*9.8*($C238+$D238-$B238)/3600</f>
        <v>0</v>
      </c>
      <c r="J238" s="75">
        <f>(('Node actual demand d=1.0'!G238*(365/2)))*9.8*($C238+$D238-$B238)/3600</f>
        <v>0</v>
      </c>
      <c r="K238" s="75">
        <f>(('Node actual demand d=1.0'!H238*(365/2)))*9.8*($C238+$D238-$B238)/3600</f>
        <v>0</v>
      </c>
      <c r="L238" s="75">
        <f>(('Node actual demand d=1.0'!I238*(365/2)))*9.8*($C238+$D238-$B238)/3600</f>
        <v>0</v>
      </c>
      <c r="M238" s="75">
        <f>(('Node actual demand d=1.0'!J238*(365/2)))*9.8*($C238+$D238-$B238)/3600</f>
        <v>0</v>
      </c>
      <c r="N238" s="75">
        <f>(('Node actual demand d=1.0'!K238*(365/2)))*9.8*($C238+$D238-$B238)/3600</f>
        <v>0.4638693344444445</v>
      </c>
      <c r="O238" s="75">
        <f>(('Node actual demand d=1.0'!L238*(365/2)))*9.8*($C238+$D238-$B238)/3600</f>
        <v>0.69580400166666678</v>
      </c>
      <c r="P238" s="75">
        <f>(('Node actual demand d=1.0'!M238*(365/2)))*9.8*($C238+$D238-$B238)/3600</f>
        <v>0.69580400166666678</v>
      </c>
      <c r="Q238" s="75">
        <f>(('Node actual demand d=1.0'!N238*(365/2)))*9.8*($C238+$D238-$B238)/3600</f>
        <v>0.4638693344444445</v>
      </c>
      <c r="R238" s="75">
        <f>(('Node actual demand d=1.0'!O238*(365/2)))*9.8*($C238+$D238-$B238)/3600</f>
        <v>0.69580400166666678</v>
      </c>
      <c r="S238" s="75">
        <f>(('Node actual demand d=1.0'!P238*(365/2)))*9.8*($C238+$D238-$B238)/3600</f>
        <v>0.69580400166666678</v>
      </c>
      <c r="T238" s="75">
        <f>(('Node actual demand d=1.0'!Q238*(365/2)))*9.8*($C238+$D238-$B238)/3600</f>
        <v>0.4638693344444445</v>
      </c>
      <c r="U238" s="75">
        <f>(('Node actual demand d=1.0'!R238*(365/2)))*9.8*($C238+$D238-$B238)/3600</f>
        <v>0.4638693344444445</v>
      </c>
      <c r="V238" s="75">
        <f>(('Node actual demand d=1.0'!S238*(365/2)))*9.8*($C238+$D238-$B238)/3600</f>
        <v>0.4638693344444445</v>
      </c>
      <c r="W238" s="75">
        <f>(('Node actual demand d=1.0'!T238*(365/2)))*9.8*($C238+$D238-$B238)/3600</f>
        <v>0.4638693344444445</v>
      </c>
      <c r="X238" s="75">
        <f>(('Node actual demand d=1.0'!U238*(365/2)))*9.8*($C238+$D238-$B238)/3600</f>
        <v>0.4638693344444445</v>
      </c>
      <c r="Y238" s="75">
        <f>(('Node actual demand d=1.0'!V238*(365/2)))*9.8*($C238+$D238-$B238)/3600</f>
        <v>0</v>
      </c>
      <c r="Z238" s="75">
        <f>(('Node actual demand d=1.0'!W238*(365/2)))*9.8*($C238+$D238-$B238)/3600</f>
        <v>0</v>
      </c>
      <c r="AA238" s="75">
        <f>(('Node actual demand d=1.0'!X238*(365/2)))*9.8*($C238+$D238-$B238)/3600</f>
        <v>0</v>
      </c>
      <c r="AB238" s="75">
        <f>(('Node actual demand d=1.0'!Y238*(365/2)))*9.8*($C238+$D238-$B238)/3600</f>
        <v>0</v>
      </c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</row>
    <row r="239" spans="1:100">
      <c r="A239" t="s">
        <v>348</v>
      </c>
      <c r="B239" s="21">
        <f>Fornecida!$C$1</f>
        <v>3.38</v>
      </c>
      <c r="C239" s="79">
        <v>28.1937</v>
      </c>
      <c r="D239">
        <v>20</v>
      </c>
      <c r="E239" s="75">
        <f>(('Node actual demand d=1.0'!B239*(365/2)))*9.8*($C239+$D239-$B239)/3600</f>
        <v>0.44527390250000004</v>
      </c>
      <c r="F239" s="75">
        <f>(('Node actual demand d=1.0'!C239*(365/2)))*9.8*($C239+$D239-$B239)/3600</f>
        <v>0.66791085374999992</v>
      </c>
      <c r="G239" s="75">
        <f>(('Node actual demand d=1.0'!D239*(365/2)))*9.8*($C239+$D239-$B239)/3600</f>
        <v>0.66791085374999992</v>
      </c>
      <c r="H239" s="75">
        <f>(('Node actual demand d=1.0'!E239*(365/2)))*9.8*($C239+$D239-$B239)/3600</f>
        <v>0.44527390250000004</v>
      </c>
      <c r="I239" s="75">
        <f>(('Node actual demand d=1.0'!F239*(365/2)))*9.8*($C239+$D239-$B239)/3600</f>
        <v>0</v>
      </c>
      <c r="J239" s="75">
        <f>(('Node actual demand d=1.0'!G239*(365/2)))*9.8*($C239+$D239-$B239)/3600</f>
        <v>52.0970465925</v>
      </c>
      <c r="K239" s="75">
        <f>(('Node actual demand d=1.0'!H239*(365/2)))*9.8*($C239+$D239-$B239)/3600</f>
        <v>44.082116347500005</v>
      </c>
      <c r="L239" s="75">
        <f>(('Node actual demand d=1.0'!I239*(365/2)))*9.8*($C239+$D239-$B239)/3600</f>
        <v>0.22263695125000002</v>
      </c>
      <c r="M239" s="75">
        <f>(('Node actual demand d=1.0'!J239*(365/2)))*9.8*($C239+$D239-$B239)/3600</f>
        <v>0.66791085374999992</v>
      </c>
      <c r="N239" s="75">
        <f>(('Node actual demand d=1.0'!K239*(365/2)))*9.8*($C239+$D239-$B239)/3600</f>
        <v>4.6753759762499998</v>
      </c>
      <c r="O239" s="75">
        <f>(('Node actual demand d=1.0'!L239*(365/2)))*9.8*($C239+$D239-$B239)/3600</f>
        <v>1.1131847562500001</v>
      </c>
      <c r="P239" s="75">
        <f>(('Node actual demand d=1.0'!M239*(365/2)))*9.8*($C239+$D239-$B239)/3600</f>
        <v>1.55845865875</v>
      </c>
      <c r="Q239" s="75">
        <f>(('Node actual demand d=1.0'!N239*(365/2)))*9.8*($C239+$D239-$B239)/3600</f>
        <v>2.2263695125000003</v>
      </c>
      <c r="R239" s="75">
        <f>(('Node actual demand d=1.0'!O239*(365/2)))*9.8*($C239+$D239-$B239)/3600</f>
        <v>2.4490064637500004</v>
      </c>
      <c r="S239" s="75">
        <f>(('Node actual demand d=1.0'!P239*(365/2)))*9.8*($C239+$D239-$B239)/3600</f>
        <v>7.5696563425000001</v>
      </c>
      <c r="T239" s="75">
        <f>(('Node actual demand d=1.0'!Q239*(365/2)))*9.8*($C239+$D239-$B239)/3600</f>
        <v>5.5659237812500004</v>
      </c>
      <c r="U239" s="75">
        <f>(('Node actual demand d=1.0'!R239*(365/2)))*9.8*($C239+$D239-$B239)/3600</f>
        <v>4.4527390250000005</v>
      </c>
      <c r="V239" s="75">
        <f>(('Node actual demand d=1.0'!S239*(365/2)))*9.8*($C239+$D239-$B239)/3600</f>
        <v>6.6791085375000003</v>
      </c>
      <c r="W239" s="75">
        <f>(('Node actual demand d=1.0'!T239*(365/2)))*9.8*($C239+$D239-$B239)/3600</f>
        <v>0.89054780500000008</v>
      </c>
      <c r="X239" s="75">
        <f>(('Node actual demand d=1.0'!U239*(365/2)))*9.8*($C239+$D239-$B239)/3600</f>
        <v>64.787352813750005</v>
      </c>
      <c r="Y239" s="75">
        <f>(('Node actual demand d=1.0'!V239*(365/2)))*9.8*($C239+$D239-$B239)/3600</f>
        <v>34.063453541249999</v>
      </c>
      <c r="Z239" s="75">
        <f>(('Node actual demand d=1.0'!W239*(365/2)))*9.8*($C239+$D239-$B239)/3600</f>
        <v>0.22263695125000002</v>
      </c>
      <c r="AA239" s="75">
        <f>(('Node actual demand d=1.0'!X239*(365/2)))*9.8*($C239+$D239-$B239)/3600</f>
        <v>0.22263695125000002</v>
      </c>
      <c r="AB239" s="75">
        <f>(('Node actual demand d=1.0'!Y239*(365/2)))*9.8*($C239+$D239-$B239)/3600</f>
        <v>0.22263695125000002</v>
      </c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</row>
    <row r="240" spans="1:100">
      <c r="A240" t="s">
        <v>349</v>
      </c>
      <c r="B240" s="21">
        <f>Fornecida!$C$1</f>
        <v>3.38</v>
      </c>
      <c r="C240" s="79">
        <v>28.067499999999999</v>
      </c>
      <c r="D240">
        <v>20</v>
      </c>
      <c r="E240" s="75">
        <f>(('Node actual demand d=1.0'!B240*(365/2)))*9.8*($C240+$D240-$B240)/3600</f>
        <v>0</v>
      </c>
      <c r="F240" s="75">
        <f>(('Node actual demand d=1.0'!C240*(365/2)))*9.8*($C240+$D240-$B240)/3600</f>
        <v>0</v>
      </c>
      <c r="G240" s="75">
        <f>(('Node actual demand d=1.0'!D240*(365/2)))*9.8*($C240+$D240-$B240)/3600</f>
        <v>0</v>
      </c>
      <c r="H240" s="75">
        <f>(('Node actual demand d=1.0'!E240*(365/2)))*9.8*($C240+$D240-$B240)/3600</f>
        <v>0</v>
      </c>
      <c r="I240" s="75">
        <f>(('Node actual demand d=1.0'!F240*(365/2)))*9.8*($C240+$D240-$B240)/3600</f>
        <v>9.7684392361111101</v>
      </c>
      <c r="J240" s="75">
        <f>(('Node actual demand d=1.0'!G240*(365/2)))*9.8*($C240+$D240-$B240)/3600</f>
        <v>59.054655381944443</v>
      </c>
      <c r="K240" s="75">
        <f>(('Node actual demand d=1.0'!H240*(365/2)))*9.8*($C240+$D240-$B240)/3600</f>
        <v>1.1100499131944443</v>
      </c>
      <c r="L240" s="75">
        <f>(('Node actual demand d=1.0'!I240*(365/2)))*9.8*($C240+$D240-$B240)/3600</f>
        <v>1.1100499131944443</v>
      </c>
      <c r="M240" s="75">
        <f>(('Node actual demand d=1.0'!J240*(365/2)))*9.8*($C240+$D240-$B240)/3600</f>
        <v>14.208638888888888</v>
      </c>
      <c r="N240" s="75">
        <f>(('Node actual demand d=1.0'!K240*(365/2)))*9.8*($C240+$D240-$B240)/3600</f>
        <v>7.1043194444444442</v>
      </c>
      <c r="O240" s="75">
        <f>(('Node actual demand d=1.0'!L240*(365/2)))*9.8*($C240+$D240-$B240)/3600</f>
        <v>1.776079861111111</v>
      </c>
      <c r="P240" s="75">
        <f>(('Node actual demand d=1.0'!M240*(365/2)))*9.8*($C240+$D240-$B240)/3600</f>
        <v>1.554069878472222</v>
      </c>
      <c r="Q240" s="75">
        <f>(('Node actual demand d=1.0'!N240*(365/2)))*9.8*($C240+$D240-$B240)/3600</f>
        <v>0.22200998263888888</v>
      </c>
      <c r="R240" s="75">
        <f>(('Node actual demand d=1.0'!O240*(365/2)))*9.8*($C240+$D240-$B240)/3600</f>
        <v>0.44401996527777776</v>
      </c>
      <c r="S240" s="75">
        <f>(('Node actual demand d=1.0'!P240*(365/2)))*9.8*($C240+$D240-$B240)/3600</f>
        <v>0.44401996527777776</v>
      </c>
      <c r="T240" s="75">
        <f>(('Node actual demand d=1.0'!Q240*(365/2)))*9.8*($C240+$D240-$B240)/3600</f>
        <v>0.44401996527777776</v>
      </c>
      <c r="U240" s="75">
        <f>(('Node actual demand d=1.0'!R240*(365/2)))*9.8*($C240+$D240-$B240)/3600</f>
        <v>1.554069878472222</v>
      </c>
      <c r="V240" s="75">
        <f>(('Node actual demand d=1.0'!S240*(365/2)))*9.8*($C240+$D240-$B240)/3600</f>
        <v>0.44401996527777776</v>
      </c>
      <c r="W240" s="75">
        <f>(('Node actual demand d=1.0'!T240*(365/2)))*9.8*($C240+$D240-$B240)/3600</f>
        <v>3.108139756944444</v>
      </c>
      <c r="X240" s="75">
        <f>(('Node actual demand d=1.0'!U240*(365/2)))*9.8*($C240+$D240-$B240)/3600</f>
        <v>0.44401996527777776</v>
      </c>
      <c r="Y240" s="75">
        <f>(('Node actual demand d=1.0'!V240*(365/2)))*9.8*($C240+$D240-$B240)/3600</f>
        <v>0.44401996527777776</v>
      </c>
      <c r="Z240" s="75">
        <f>(('Node actual demand d=1.0'!W240*(365/2)))*9.8*($C240+$D240-$B240)/3600</f>
        <v>0.22200998263888888</v>
      </c>
      <c r="AA240" s="75">
        <f>(('Node actual demand d=1.0'!X240*(365/2)))*9.8*($C240+$D240-$B240)/3600</f>
        <v>0.22200998263888888</v>
      </c>
      <c r="AB240" s="75">
        <f>(('Node actual demand d=1.0'!Y240*(365/2)))*9.8*($C240+$D240-$B240)/3600</f>
        <v>0</v>
      </c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</row>
    <row r="241" spans="1:100">
      <c r="A241" t="s">
        <v>350</v>
      </c>
      <c r="B241" s="21">
        <f>Fornecida!$C$1</f>
        <v>3.38</v>
      </c>
      <c r="C241" s="79">
        <v>26.112500000000001</v>
      </c>
      <c r="D241">
        <v>20</v>
      </c>
      <c r="E241" s="75">
        <f>(('Node actual demand d=1.0'!B241*(365/2)))*9.8*($C241+$D241-$B241)/3600</f>
        <v>28.66015359375</v>
      </c>
      <c r="F241" s="75">
        <f>(('Node actual demand d=1.0'!C241*(365/2)))*9.8*($C241+$D241-$B241)/3600</f>
        <v>0</v>
      </c>
      <c r="G241" s="75">
        <f>(('Node actual demand d=1.0'!D241*(365/2)))*9.8*($C241+$D241-$B241)/3600</f>
        <v>0</v>
      </c>
      <c r="H241" s="75">
        <f>(('Node actual demand d=1.0'!E241*(365/2)))*9.8*($C241+$D241-$B241)/3600</f>
        <v>0</v>
      </c>
      <c r="I241" s="75">
        <f>(('Node actual demand d=1.0'!F241*(365/2)))*9.8*($C241+$D241-$B241)/3600</f>
        <v>10.827169135416668</v>
      </c>
      <c r="J241" s="75">
        <f>(('Node actual demand d=1.0'!G241*(365/2)))*9.8*($C241+$D241-$B241)/3600</f>
        <v>87.678840253472217</v>
      </c>
      <c r="K241" s="75">
        <f>(('Node actual demand d=1.0'!H241*(365/2)))*9.8*($C241+$D241-$B241)/3600</f>
        <v>67.085989152777785</v>
      </c>
      <c r="L241" s="75">
        <f>(('Node actual demand d=1.0'!I241*(365/2)))*9.8*($C241+$D241-$B241)/3600</f>
        <v>0.63689230208333336</v>
      </c>
      <c r="M241" s="75">
        <f>(('Node actual demand d=1.0'!J241*(365/2)))*9.8*($C241+$D241-$B241)/3600</f>
        <v>2.7598666423611111</v>
      </c>
      <c r="N241" s="75">
        <f>(('Node actual demand d=1.0'!K241*(365/2)))*9.8*($C241+$D241-$B241)/3600</f>
        <v>4.0336512465277776</v>
      </c>
      <c r="O241" s="75">
        <f>(('Node actual demand d=1.0'!L241*(365/2)))*9.8*($C241+$D241-$B241)/3600</f>
        <v>1.2737846041666667</v>
      </c>
      <c r="P241" s="75">
        <f>(('Node actual demand d=1.0'!M241*(365/2)))*9.8*($C241+$D241-$B241)/3600</f>
        <v>0</v>
      </c>
      <c r="Q241" s="75">
        <f>(('Node actual demand d=1.0'!N241*(365/2)))*9.8*($C241+$D241-$B241)/3600</f>
        <v>0</v>
      </c>
      <c r="R241" s="75">
        <f>(('Node actual demand d=1.0'!O241*(365/2)))*9.8*($C241+$D241-$B241)/3600</f>
        <v>0.21229743402777776</v>
      </c>
      <c r="S241" s="75">
        <f>(('Node actual demand d=1.0'!P241*(365/2)))*9.8*($C241+$D241-$B241)/3600</f>
        <v>0.21229743402777776</v>
      </c>
      <c r="T241" s="75">
        <f>(('Node actual demand d=1.0'!Q241*(365/2)))*9.8*($C241+$D241-$B241)/3600</f>
        <v>1.2737846041666667</v>
      </c>
      <c r="U241" s="75">
        <f>(('Node actual demand d=1.0'!R241*(365/2)))*9.8*($C241+$D241-$B241)/3600</f>
        <v>2.1229743402777776</v>
      </c>
      <c r="V241" s="75">
        <f>(('Node actual demand d=1.0'!S241*(365/2)))*9.8*($C241+$D241-$B241)/3600</f>
        <v>2.9721640763888884</v>
      </c>
      <c r="W241" s="75">
        <f>(('Node actual demand d=1.0'!T241*(365/2)))*9.8*($C241+$D241-$B241)/3600</f>
        <v>1.4860820381944442</v>
      </c>
      <c r="X241" s="75">
        <f>(('Node actual demand d=1.0'!U241*(365/2)))*9.8*($C241+$D241-$B241)/3600</f>
        <v>0</v>
      </c>
      <c r="Y241" s="75">
        <f>(('Node actual demand d=1.0'!V241*(365/2)))*9.8*($C241+$D241-$B241)/3600</f>
        <v>0</v>
      </c>
      <c r="Z241" s="75">
        <f>(('Node actual demand d=1.0'!W241*(365/2)))*9.8*($C241+$D241-$B241)/3600</f>
        <v>0</v>
      </c>
      <c r="AA241" s="75">
        <f>(('Node actual demand d=1.0'!X241*(365/2)))*9.8*($C241+$D241-$B241)/3600</f>
        <v>59.230984093750003</v>
      </c>
      <c r="AB241" s="75">
        <f>(('Node actual demand d=1.0'!Y241*(365/2)))*9.8*($C241+$D241-$B241)/3600</f>
        <v>84.282081309027788</v>
      </c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</row>
    <row r="242" spans="1:100">
      <c r="A242" t="s">
        <v>351</v>
      </c>
      <c r="B242" s="21">
        <f>Fornecida!$C$1</f>
        <v>3.38</v>
      </c>
      <c r="C242" s="79">
        <v>26.0793</v>
      </c>
      <c r="D242">
        <v>20</v>
      </c>
      <c r="E242" s="75">
        <f>(('Node actual demand d=1.0'!B242*(365/2)))*9.8*($C242+$D242-$B242)/3600</f>
        <v>4.6669148808333336</v>
      </c>
      <c r="F242" s="75">
        <f>(('Node actual demand d=1.0'!C242*(365/2)))*9.8*($C242+$D242-$B242)/3600</f>
        <v>6.5761073320833345</v>
      </c>
      <c r="G242" s="75">
        <f>(('Node actual demand d=1.0'!D242*(365/2)))*9.8*($C242+$D242-$B242)/3600</f>
        <v>5.0911798700000004</v>
      </c>
      <c r="H242" s="75">
        <f>(('Node actual demand d=1.0'!E242*(365/2)))*9.8*($C242+$D242-$B242)/3600</f>
        <v>4.6669148808333336</v>
      </c>
      <c r="I242" s="75">
        <f>(('Node actual demand d=1.0'!F242*(365/2)))*9.8*($C242+$D242-$B242)/3600</f>
        <v>3.818384902500001</v>
      </c>
      <c r="J242" s="75">
        <f>(('Node actual demand d=1.0'!G242*(365/2)))*9.8*($C242+$D242-$B242)/3600</f>
        <v>4.2426498916666668</v>
      </c>
      <c r="K242" s="75">
        <f>(('Node actual demand d=1.0'!H242*(365/2)))*9.8*($C242+$D242-$B242)/3600</f>
        <v>4.2426498916666668</v>
      </c>
      <c r="L242" s="75">
        <f>(('Node actual demand d=1.0'!I242*(365/2)))*9.8*($C242+$D242-$B242)/3600</f>
        <v>4.4547823862499998</v>
      </c>
      <c r="M242" s="75">
        <f>(('Node actual demand d=1.0'!J242*(365/2)))*9.8*($C242+$D242-$B242)/3600</f>
        <v>4.4547823862499998</v>
      </c>
      <c r="N242" s="75">
        <f>(('Node actual demand d=1.0'!K242*(365/2)))*9.8*($C242+$D242-$B242)/3600</f>
        <v>5.0911798700000004</v>
      </c>
      <c r="O242" s="75">
        <f>(('Node actual demand d=1.0'!L242*(365/2)))*9.8*($C242+$D242-$B242)/3600</f>
        <v>5.0911798700000004</v>
      </c>
      <c r="P242" s="75">
        <f>(('Node actual demand d=1.0'!M242*(365/2)))*9.8*($C242+$D242-$B242)/3600</f>
        <v>5.5154448591666672</v>
      </c>
      <c r="Q242" s="75">
        <f>(('Node actual demand d=1.0'!N242*(365/2)))*9.8*($C242+$D242-$B242)/3600</f>
        <v>5.7275773537500019</v>
      </c>
      <c r="R242" s="75">
        <f>(('Node actual demand d=1.0'!O242*(365/2)))*9.8*($C242+$D242-$B242)/3600</f>
        <v>5.9397098483333339</v>
      </c>
      <c r="S242" s="75">
        <f>(('Node actual demand d=1.0'!P242*(365/2)))*9.8*($C242+$D242-$B242)/3600</f>
        <v>5.7275773537500019</v>
      </c>
      <c r="T242" s="75">
        <f>(('Node actual demand d=1.0'!Q242*(365/2)))*9.8*($C242+$D242-$B242)/3600</f>
        <v>5.5154448591666672</v>
      </c>
      <c r="U242" s="75">
        <f>(('Node actual demand d=1.0'!R242*(365/2)))*9.8*($C242+$D242-$B242)/3600</f>
        <v>5.5154448591666672</v>
      </c>
      <c r="V242" s="75">
        <f>(('Node actual demand d=1.0'!S242*(365/2)))*9.8*($C242+$D242-$B242)/3600</f>
        <v>5.5154448591666672</v>
      </c>
      <c r="W242" s="75">
        <f>(('Node actual demand d=1.0'!T242*(365/2)))*9.8*($C242+$D242-$B242)/3600</f>
        <v>5.7275773537500019</v>
      </c>
      <c r="X242" s="75">
        <f>(('Node actual demand d=1.0'!U242*(365/2)))*9.8*($C242+$D242-$B242)/3600</f>
        <v>5.5154448591666672</v>
      </c>
      <c r="Y242" s="75">
        <f>(('Node actual demand d=1.0'!V242*(365/2)))*9.8*($C242+$D242-$B242)/3600</f>
        <v>5.0911798700000004</v>
      </c>
      <c r="Z242" s="75">
        <f>(('Node actual demand d=1.0'!W242*(365/2)))*9.8*($C242+$D242-$B242)/3600</f>
        <v>4.6669148808333336</v>
      </c>
      <c r="AA242" s="75">
        <f>(('Node actual demand d=1.0'!X242*(365/2)))*9.8*($C242+$D242-$B242)/3600</f>
        <v>4.4547823862499998</v>
      </c>
      <c r="AB242" s="75">
        <f>(('Node actual demand d=1.0'!Y242*(365/2)))*9.8*($C242+$D242-$B242)/3600</f>
        <v>4.4547823862499998</v>
      </c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</row>
    <row r="243" spans="1:100">
      <c r="A243" t="s">
        <v>352</v>
      </c>
      <c r="B243" s="21">
        <f>Fornecida!$C$1</f>
        <v>3.38</v>
      </c>
      <c r="C243" s="79">
        <v>27.695399999999999</v>
      </c>
      <c r="D243">
        <v>20</v>
      </c>
      <c r="E243" s="75">
        <f>(('Node actual demand d=1.0'!B243*(365/2)))*9.8*($C243+$D243-$B243)/3600</f>
        <v>0</v>
      </c>
      <c r="F243" s="75">
        <f>(('Node actual demand d=1.0'!C243*(365/2)))*9.8*($C243+$D243-$B243)/3600</f>
        <v>0</v>
      </c>
      <c r="G243" s="75">
        <f>(('Node actual demand d=1.0'!D243*(365/2)))*9.8*($C243+$D243-$B243)/3600</f>
        <v>0</v>
      </c>
      <c r="H243" s="75">
        <f>(('Node actual demand d=1.0'!E243*(365/2)))*9.8*($C243+$D243-$B243)/3600</f>
        <v>0</v>
      </c>
      <c r="I243" s="75">
        <f>(('Node actual demand d=1.0'!F243*(365/2)))*9.8*($C243+$D243-$B243)/3600</f>
        <v>0</v>
      </c>
      <c r="J243" s="75">
        <f>(('Node actual demand d=1.0'!G243*(365/2)))*9.8*($C243+$D243-$B243)/3600</f>
        <v>0</v>
      </c>
      <c r="K243" s="75">
        <f>(('Node actual demand d=1.0'!H243*(365/2)))*9.8*($C243+$D243-$B243)/3600</f>
        <v>0.22016136916666665</v>
      </c>
      <c r="L243" s="75">
        <f>(('Node actual demand d=1.0'!I243*(365/2)))*9.8*($C243+$D243-$B243)/3600</f>
        <v>0.4403227383333333</v>
      </c>
      <c r="M243" s="75">
        <f>(('Node actual demand d=1.0'!J243*(365/2)))*9.8*($C243+$D243-$B243)/3600</f>
        <v>4.1830660141666662</v>
      </c>
      <c r="N243" s="75">
        <f>(('Node actual demand d=1.0'!K243*(365/2)))*9.8*($C243+$D243-$B243)/3600</f>
        <v>5.0637114908333327</v>
      </c>
      <c r="O243" s="75">
        <f>(('Node actual demand d=1.0'!L243*(365/2)))*9.8*($C243+$D243-$B243)/3600</f>
        <v>5.2838728599999989</v>
      </c>
      <c r="P243" s="75">
        <f>(('Node actual demand d=1.0'!M243*(365/2)))*9.8*($C243+$D243-$B243)/3600</f>
        <v>2.2016136916666667</v>
      </c>
      <c r="Q243" s="75">
        <f>(('Node actual demand d=1.0'!N243*(365/2)))*9.8*($C243+$D243-$B243)/3600</f>
        <v>0.22016136916666665</v>
      </c>
      <c r="R243" s="75">
        <f>(('Node actual demand d=1.0'!O243*(365/2)))*9.8*($C243+$D243-$B243)/3600</f>
        <v>3.3024205374999998</v>
      </c>
      <c r="S243" s="75">
        <f>(('Node actual demand d=1.0'!P243*(365/2)))*9.8*($C243+$D243-$B243)/3600</f>
        <v>5.5040342291666668</v>
      </c>
      <c r="T243" s="75">
        <f>(('Node actual demand d=1.0'!Q243*(365/2)))*9.8*($C243+$D243-$B243)/3600</f>
        <v>5.7241955983333339</v>
      </c>
      <c r="U243" s="75">
        <f>(('Node actual demand d=1.0'!R243*(365/2)))*9.8*($C243+$D243-$B243)/3600</f>
        <v>1.9814523225000005</v>
      </c>
      <c r="V243" s="75">
        <f>(('Node actual demand d=1.0'!S243*(365/2)))*9.8*($C243+$D243-$B243)/3600</f>
        <v>1.3209682149999997</v>
      </c>
      <c r="W243" s="75">
        <f>(('Node actual demand d=1.0'!T243*(365/2)))*9.8*($C243+$D243-$B243)/3600</f>
        <v>0.88064547666666659</v>
      </c>
      <c r="X243" s="75">
        <f>(('Node actual demand d=1.0'!U243*(365/2)))*9.8*($C243+$D243-$B243)/3600</f>
        <v>0.4403227383333333</v>
      </c>
      <c r="Y243" s="75">
        <f>(('Node actual demand d=1.0'!V243*(365/2)))*9.8*($C243+$D243-$B243)/3600</f>
        <v>0.22016136916666665</v>
      </c>
      <c r="Z243" s="75">
        <f>(('Node actual demand d=1.0'!W243*(365/2)))*9.8*($C243+$D243-$B243)/3600</f>
        <v>0.22016136916666665</v>
      </c>
      <c r="AA243" s="75">
        <f>(('Node actual demand d=1.0'!X243*(365/2)))*9.8*($C243+$D243-$B243)/3600</f>
        <v>0.22016136916666665</v>
      </c>
      <c r="AB243" s="75">
        <f>(('Node actual demand d=1.0'!Y243*(365/2)))*9.8*($C243+$D243-$B243)/3600</f>
        <v>0</v>
      </c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</row>
    <row r="244" spans="1:100">
      <c r="A244" t="s">
        <v>353</v>
      </c>
      <c r="B244" s="21">
        <f>Fornecida!$C$1</f>
        <v>3.38</v>
      </c>
      <c r="C244" s="79">
        <v>32.4407</v>
      </c>
      <c r="D244">
        <v>20</v>
      </c>
      <c r="E244" s="75">
        <f>(('Node actual demand d=1.0'!B244*(365/2)))*9.8*($C244+$D244-$B244)/3600</f>
        <v>5.1184619470833335</v>
      </c>
      <c r="F244" s="75">
        <f>(('Node actual demand d=1.0'!C244*(365/2)))*9.8*($C244+$D244-$B244)/3600</f>
        <v>5.8496707966666657</v>
      </c>
      <c r="G244" s="75">
        <f>(('Node actual demand d=1.0'!D244*(365/2)))*9.8*($C244+$D244-$B244)/3600</f>
        <v>6.0934070798611115</v>
      </c>
      <c r="H244" s="75">
        <f>(('Node actual demand d=1.0'!E244*(365/2)))*9.8*($C244+$D244-$B244)/3600</f>
        <v>5.3621982302777775</v>
      </c>
      <c r="I244" s="75">
        <f>(('Node actual demand d=1.0'!F244*(365/2)))*9.8*($C244+$D244-$B244)/3600</f>
        <v>4.3872530975000004</v>
      </c>
      <c r="J244" s="75">
        <f>(('Node actual demand d=1.0'!G244*(365/2)))*9.8*($C244+$D244-$B244)/3600</f>
        <v>22.423738053888886</v>
      </c>
      <c r="K244" s="75">
        <f>(('Node actual demand d=1.0'!H244*(365/2)))*9.8*($C244+$D244-$B244)/3600</f>
        <v>71.170994692777768</v>
      </c>
      <c r="L244" s="75">
        <f>(('Node actual demand d=1.0'!I244*(365/2)))*9.8*($C244+$D244-$B244)/3600</f>
        <v>25.836046018611114</v>
      </c>
      <c r="M244" s="75">
        <f>(('Node actual demand d=1.0'!J244*(365/2)))*9.8*($C244+$D244-$B244)/3600</f>
        <v>5.6059345134722216</v>
      </c>
      <c r="N244" s="75">
        <f>(('Node actual demand d=1.0'!K244*(365/2)))*9.8*($C244+$D244-$B244)/3600</f>
        <v>6.5808796462500005</v>
      </c>
      <c r="O244" s="75">
        <f>(('Node actual demand d=1.0'!L244*(365/2)))*9.8*($C244+$D244-$B244)/3600</f>
        <v>7.3120884958333336</v>
      </c>
      <c r="P244" s="75">
        <f>(('Node actual demand d=1.0'!M244*(365/2)))*9.8*($C244+$D244-$B244)/3600</f>
        <v>7.0683522126388878</v>
      </c>
      <c r="Q244" s="75">
        <f>(('Node actual demand d=1.0'!N244*(365/2)))*9.8*($C244+$D244-$B244)/3600</f>
        <v>7.5558247790277777</v>
      </c>
      <c r="R244" s="75">
        <f>(('Node actual demand d=1.0'!O244*(365/2)))*9.8*($C244+$D244-$B244)/3600</f>
        <v>7.5558247790277777</v>
      </c>
      <c r="S244" s="75">
        <f>(('Node actual demand d=1.0'!P244*(365/2)))*9.8*($C244+$D244-$B244)/3600</f>
        <v>7.3120884958333336</v>
      </c>
      <c r="T244" s="75">
        <f>(('Node actual demand d=1.0'!Q244*(365/2)))*9.8*($C244+$D244-$B244)/3600</f>
        <v>8.5307699118055549</v>
      </c>
      <c r="U244" s="75">
        <f>(('Node actual demand d=1.0'!R244*(365/2)))*9.8*($C244+$D244-$B244)/3600</f>
        <v>8.5307699118055549</v>
      </c>
      <c r="V244" s="75">
        <f>(('Node actual demand d=1.0'!S244*(365/2)))*9.8*($C244+$D244-$B244)/3600</f>
        <v>7.3120884958333336</v>
      </c>
      <c r="W244" s="75">
        <f>(('Node actual demand d=1.0'!T244*(365/2)))*9.8*($C244+$D244-$B244)/3600</f>
        <v>6.8246159294444446</v>
      </c>
      <c r="X244" s="75">
        <f>(('Node actual demand d=1.0'!U244*(365/2)))*9.8*($C244+$D244-$B244)/3600</f>
        <v>6.5808796462500005</v>
      </c>
      <c r="Y244" s="75">
        <f>(('Node actual demand d=1.0'!V244*(365/2)))*9.8*($C244+$D244-$B244)/3600</f>
        <v>47.284838939722228</v>
      </c>
      <c r="Z244" s="75">
        <f>(('Node actual demand d=1.0'!W244*(365/2)))*9.8*($C244+$D244-$B244)/3600</f>
        <v>43.385058408611116</v>
      </c>
      <c r="AA244" s="75">
        <f>(('Node actual demand d=1.0'!X244*(365/2)))*9.8*($C244+$D244-$B244)/3600</f>
        <v>30.95450796569445</v>
      </c>
      <c r="AB244" s="75">
        <f>(('Node actual demand d=1.0'!Y244*(365/2)))*9.8*($C244+$D244-$B244)/3600</f>
        <v>10.236923894166667</v>
      </c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</row>
    <row r="245" spans="1:100">
      <c r="A245" t="s">
        <v>354</v>
      </c>
      <c r="B245" s="21">
        <f>Fornecida!$C$1</f>
        <v>3.38</v>
      </c>
      <c r="C245" s="79">
        <v>32.041400000000003</v>
      </c>
      <c r="D245">
        <v>20</v>
      </c>
      <c r="E245" s="75">
        <f>(('Node actual demand d=1.0'!B245*(365/2)))*9.8*($C245+$D245-$B245)/3600</f>
        <v>12.329379469166668</v>
      </c>
      <c r="F245" s="75">
        <f>(('Node actual demand d=1.0'!C245*(365/2)))*9.8*($C245+$D245-$B245)/3600</f>
        <v>0.24175253861111112</v>
      </c>
      <c r="G245" s="75">
        <f>(('Node actual demand d=1.0'!D245*(365/2)))*9.8*($C245+$D245-$B245)/3600</f>
        <v>97.18452052166667</v>
      </c>
      <c r="H245" s="75">
        <f>(('Node actual demand d=1.0'!E245*(365/2)))*9.8*($C245+$D245-$B245)/3600</f>
        <v>0</v>
      </c>
      <c r="I245" s="75">
        <f>(('Node actual demand d=1.0'!F245*(365/2)))*9.8*($C245+$D245-$B245)/3600</f>
        <v>0</v>
      </c>
      <c r="J245" s="75">
        <f>(('Node actual demand d=1.0'!G245*(365/2)))*9.8*($C245+$D245-$B245)/3600</f>
        <v>90.415449440555577</v>
      </c>
      <c r="K245" s="75">
        <f>(('Node actual demand d=1.0'!H245*(365/2)))*9.8*($C245+$D245-$B245)/3600</f>
        <v>13.296389623611113</v>
      </c>
      <c r="L245" s="75">
        <f>(('Node actual demand d=1.0'!I245*(365/2)))*9.8*($C245+$D245-$B245)/3600</f>
        <v>1.934020308888889</v>
      </c>
      <c r="M245" s="75">
        <f>(('Node actual demand d=1.0'!J245*(365/2)))*9.8*($C245+$D245-$B245)/3600</f>
        <v>2.6592779247222222</v>
      </c>
      <c r="N245" s="75">
        <f>(('Node actual demand d=1.0'!K245*(365/2)))*9.8*($C245+$D245-$B245)/3600</f>
        <v>8.2195863127777784</v>
      </c>
      <c r="O245" s="75">
        <f>(('Node actual demand d=1.0'!L245*(365/2)))*9.8*($C245+$D245-$B245)/3600</f>
        <v>9.1865964672222216</v>
      </c>
      <c r="P245" s="75">
        <f>(('Node actual demand d=1.0'!M245*(365/2)))*9.8*($C245+$D245-$B245)/3600</f>
        <v>56.086588957777778</v>
      </c>
      <c r="Q245" s="75">
        <f>(('Node actual demand d=1.0'!N245*(365/2)))*9.8*($C245+$D245-$B245)/3600</f>
        <v>1.692267770277778</v>
      </c>
      <c r="R245" s="75">
        <f>(('Node actual demand d=1.0'!O245*(365/2)))*9.8*($C245+$D245-$B245)/3600</f>
        <v>2.4175253861111115</v>
      </c>
      <c r="S245" s="75">
        <f>(('Node actual demand d=1.0'!P245*(365/2)))*9.8*($C245+$D245-$B245)/3600</f>
        <v>1.2087626930555557</v>
      </c>
      <c r="T245" s="75">
        <f>(('Node actual demand d=1.0'!Q245*(365/2)))*9.8*($C245+$D245-$B245)/3600</f>
        <v>0.48350507722222225</v>
      </c>
      <c r="U245" s="75">
        <f>(('Node actual demand d=1.0'!R245*(365/2)))*9.8*($C245+$D245-$B245)/3600</f>
        <v>6.5273185425000015</v>
      </c>
      <c r="V245" s="75">
        <f>(('Node actual demand d=1.0'!S245*(365/2)))*9.8*($C245+$D245-$B245)/3600</f>
        <v>4.8350507722222229</v>
      </c>
      <c r="W245" s="75">
        <f>(('Node actual demand d=1.0'!T245*(365/2)))*9.8*($C245+$D245-$B245)/3600</f>
        <v>2.901030463333333</v>
      </c>
      <c r="X245" s="75">
        <f>(('Node actual demand d=1.0'!U245*(365/2)))*9.8*($C245+$D245-$B245)/3600</f>
        <v>1.2087626930555557</v>
      </c>
      <c r="Y245" s="75">
        <f>(('Node actual demand d=1.0'!V245*(365/2)))*9.8*($C245+$D245-$B245)/3600</f>
        <v>0.72525761583333326</v>
      </c>
      <c r="Z245" s="75">
        <f>(('Node actual demand d=1.0'!W245*(365/2)))*9.8*($C245+$D245-$B245)/3600</f>
        <v>6.0438134652777791</v>
      </c>
      <c r="AA245" s="75">
        <f>(('Node actual demand d=1.0'!X245*(365/2)))*9.8*($C245+$D245-$B245)/3600</f>
        <v>0.48350507722222225</v>
      </c>
      <c r="AB245" s="75">
        <f>(('Node actual demand d=1.0'!Y245*(365/2)))*9.8*($C245+$D245-$B245)/3600</f>
        <v>94.766995135555561</v>
      </c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</row>
    <row r="246" spans="1:100">
      <c r="A246" t="s">
        <v>355</v>
      </c>
      <c r="B246" s="21">
        <f>Fornecida!$C$1</f>
        <v>3.38</v>
      </c>
      <c r="C246" s="79">
        <v>4</v>
      </c>
      <c r="D246">
        <v>20</v>
      </c>
      <c r="E246" s="75">
        <f>(('Node actual demand d=1.0'!B246*(365/2)))*9.8*($C246+$D246-$B246)/3600</f>
        <v>14.034458861111116</v>
      </c>
      <c r="F246" s="75">
        <f>(('Node actual demand d=1.0'!C246*(365/2)))*9.8*($C246+$D246-$B246)/3600</f>
        <v>0</v>
      </c>
      <c r="G246" s="75">
        <f>(('Node actual demand d=1.0'!D246*(365/2)))*9.8*($C246+$D246-$B246)/3600</f>
        <v>0.10244130555555557</v>
      </c>
      <c r="H246" s="75">
        <f>(('Node actual demand d=1.0'!E246*(365/2)))*9.8*($C246+$D246-$B246)/3600</f>
        <v>0</v>
      </c>
      <c r="I246" s="75">
        <f>(('Node actual demand d=1.0'!F246*(365/2)))*9.8*($C246+$D246-$B246)/3600</f>
        <v>0</v>
      </c>
      <c r="J246" s="75">
        <f>(('Node actual demand d=1.0'!G246*(365/2)))*9.8*($C246+$D246-$B246)/3600</f>
        <v>0.20488261111111114</v>
      </c>
      <c r="K246" s="75">
        <f>(('Node actual demand d=1.0'!H246*(365/2)))*9.8*($C246+$D246-$B246)/3600</f>
        <v>0.3073239166666667</v>
      </c>
      <c r="L246" s="75">
        <f>(('Node actual demand d=1.0'!I246*(365/2)))*9.8*($C246+$D246-$B246)/3600</f>
        <v>0.51220652777777786</v>
      </c>
      <c r="M246" s="75">
        <f>(('Node actual demand d=1.0'!J246*(365/2)))*9.8*($C246+$D246-$B246)/3600</f>
        <v>3.7903283055555566</v>
      </c>
      <c r="N246" s="75">
        <f>(('Node actual demand d=1.0'!K246*(365/2)))*9.8*($C246+$D246-$B246)/3600</f>
        <v>0.51220652777777786</v>
      </c>
      <c r="O246" s="75">
        <f>(('Node actual demand d=1.0'!L246*(365/2)))*9.8*($C246+$D246-$B246)/3600</f>
        <v>3.6878870000000012</v>
      </c>
      <c r="P246" s="75">
        <f>(('Node actual demand d=1.0'!M246*(365/2)))*9.8*($C246+$D246-$B246)/3600</f>
        <v>1.9463848055555557</v>
      </c>
      <c r="Q246" s="75">
        <f>(('Node actual demand d=1.0'!N246*(365/2)))*9.8*($C246+$D246-$B246)/3600</f>
        <v>0.20488261111111114</v>
      </c>
      <c r="R246" s="75">
        <f>(('Node actual demand d=1.0'!O246*(365/2)))*9.8*($C246+$D246-$B246)/3600</f>
        <v>0.20488261111111114</v>
      </c>
      <c r="S246" s="75">
        <f>(('Node actual demand d=1.0'!P246*(365/2)))*9.8*($C246+$D246-$B246)/3600</f>
        <v>0.40976522222222228</v>
      </c>
      <c r="T246" s="75">
        <f>(('Node actual demand d=1.0'!Q246*(365/2)))*9.8*($C246+$D246-$B246)/3600</f>
        <v>0.20488261111111114</v>
      </c>
      <c r="U246" s="75">
        <f>(('Node actual demand d=1.0'!R246*(365/2)))*9.8*($C246+$D246-$B246)/3600</f>
        <v>0.20488261111111114</v>
      </c>
      <c r="V246" s="75">
        <f>(('Node actual demand d=1.0'!S246*(365/2)))*9.8*($C246+$D246-$B246)/3600</f>
        <v>0.51220652777777786</v>
      </c>
      <c r="W246" s="75">
        <f>(('Node actual demand d=1.0'!T246*(365/2)))*9.8*($C246+$D246-$B246)/3600</f>
        <v>0.3073239166666667</v>
      </c>
      <c r="X246" s="75">
        <f>(('Node actual demand d=1.0'!U246*(365/2)))*9.8*($C246+$D246-$B246)/3600</f>
        <v>0.3073239166666667</v>
      </c>
      <c r="Y246" s="75">
        <f>(('Node actual demand d=1.0'!V246*(365/2)))*9.8*($C246+$D246-$B246)/3600</f>
        <v>0.3073239166666667</v>
      </c>
      <c r="Z246" s="75">
        <f>(('Node actual demand d=1.0'!W246*(365/2)))*9.8*($C246+$D246-$B246)/3600</f>
        <v>0.20488261111111114</v>
      </c>
      <c r="AA246" s="75">
        <f>(('Node actual demand d=1.0'!X246*(365/2)))*9.8*($C246+$D246-$B246)/3600</f>
        <v>32.166569944444454</v>
      </c>
      <c r="AB246" s="75">
        <f>(('Node actual demand d=1.0'!Y246*(365/2)))*9.8*($C246+$D246-$B246)/3600</f>
        <v>19.976054583333337</v>
      </c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</row>
    <row r="247" spans="1:100">
      <c r="A247" t="s">
        <v>356</v>
      </c>
      <c r="B247" s="21">
        <f>Fornecida!$C$1</f>
        <v>3.38</v>
      </c>
      <c r="C247" s="79">
        <v>4.0217999999999998</v>
      </c>
      <c r="D247">
        <v>20</v>
      </c>
      <c r="E247" s="75">
        <f>(('Node actual demand d=1.0'!B247*(365/2)))*9.8*($C247+$D247-$B247)/3600</f>
        <v>4.307083585</v>
      </c>
      <c r="F247" s="75">
        <f>(('Node actual demand d=1.0'!C247*(365/2)))*9.8*($C247+$D247-$B247)/3600</f>
        <v>0</v>
      </c>
      <c r="G247" s="75">
        <f>(('Node actual demand d=1.0'!D247*(365/2)))*9.8*($C247+$D247-$B247)/3600</f>
        <v>0</v>
      </c>
      <c r="H247" s="75">
        <f>(('Node actual demand d=1.0'!E247*(365/2)))*9.8*($C247+$D247-$B247)/3600</f>
        <v>15.895189420833333</v>
      </c>
      <c r="I247" s="75">
        <f>(('Node actual demand d=1.0'!F247*(365/2)))*9.8*($C247+$D247-$B247)/3600</f>
        <v>22.766013235000003</v>
      </c>
      <c r="J247" s="75">
        <f>(('Node actual demand d=1.0'!G247*(365/2)))*9.8*($C247+$D247-$B247)/3600</f>
        <v>20.407372224166668</v>
      </c>
      <c r="K247" s="75">
        <f>(('Node actual demand d=1.0'!H247*(365/2)))*9.8*($C247+$D247-$B247)/3600</f>
        <v>4.7172820216666667</v>
      </c>
      <c r="L247" s="75">
        <f>(('Node actual demand d=1.0'!I247*(365/2)))*9.8*($C247+$D247-$B247)/3600</f>
        <v>3.8968851483333333</v>
      </c>
      <c r="M247" s="75">
        <f>(('Node actual demand d=1.0'!J247*(365/2)))*9.8*($C247+$D247-$B247)/3600</f>
        <v>0.20509921833333336</v>
      </c>
      <c r="N247" s="75">
        <f>(('Node actual demand d=1.0'!K247*(365/2)))*9.8*($C247+$D247-$B247)/3600</f>
        <v>0.20509921833333336</v>
      </c>
      <c r="O247" s="75">
        <f>(('Node actual demand d=1.0'!L247*(365/2)))*9.8*($C247+$D247-$B247)/3600</f>
        <v>0.3076488275</v>
      </c>
      <c r="P247" s="75">
        <f>(('Node actual demand d=1.0'!M247*(365/2)))*9.8*($C247+$D247-$B247)/3600</f>
        <v>0.20509921833333336</v>
      </c>
      <c r="Q247" s="75">
        <f>(('Node actual demand d=1.0'!N247*(365/2)))*9.8*($C247+$D247-$B247)/3600</f>
        <v>0.10254960916666668</v>
      </c>
      <c r="R247" s="75">
        <f>(('Node actual demand d=1.0'!O247*(365/2)))*9.8*($C247+$D247-$B247)/3600</f>
        <v>0</v>
      </c>
      <c r="S247" s="75">
        <f>(('Node actual demand d=1.0'!P247*(365/2)))*9.8*($C247+$D247-$B247)/3600</f>
        <v>0</v>
      </c>
      <c r="T247" s="75">
        <f>(('Node actual demand d=1.0'!Q247*(365/2)))*9.8*($C247+$D247-$B247)/3600</f>
        <v>0</v>
      </c>
      <c r="U247" s="75">
        <f>(('Node actual demand d=1.0'!R247*(365/2)))*9.8*($C247+$D247-$B247)/3600</f>
        <v>0</v>
      </c>
      <c r="V247" s="75">
        <f>(('Node actual demand d=1.0'!S247*(365/2)))*9.8*($C247+$D247-$B247)/3600</f>
        <v>0</v>
      </c>
      <c r="W247" s="75">
        <f>(('Node actual demand d=1.0'!T247*(365/2)))*9.8*($C247+$D247-$B247)/3600</f>
        <v>0</v>
      </c>
      <c r="X247" s="75">
        <f>(('Node actual demand d=1.0'!U247*(365/2)))*9.8*($C247+$D247-$B247)/3600</f>
        <v>0</v>
      </c>
      <c r="Y247" s="75">
        <f>(('Node actual demand d=1.0'!V247*(365/2)))*9.8*($C247+$D247-$B247)/3600</f>
        <v>0</v>
      </c>
      <c r="Z247" s="75">
        <f>(('Node actual demand d=1.0'!W247*(365/2)))*9.8*($C247+$D247-$B247)/3600</f>
        <v>15.792639811666669</v>
      </c>
      <c r="AA247" s="75">
        <f>(('Node actual demand d=1.0'!X247*(365/2)))*9.8*($C247+$D247-$B247)/3600</f>
        <v>23.278761280833333</v>
      </c>
      <c r="AB247" s="75">
        <f>(('Node actual demand d=1.0'!Y247*(365/2)))*9.8*($C247+$D247-$B247)/3600</f>
        <v>20.612471442499999</v>
      </c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</row>
    <row r="248" spans="1:100">
      <c r="A248" t="s">
        <v>357</v>
      </c>
      <c r="B248" s="21">
        <f>Fornecida!$C$1</f>
        <v>3.38</v>
      </c>
      <c r="C248" s="79">
        <v>4.2628000000000004</v>
      </c>
      <c r="D248">
        <v>20</v>
      </c>
      <c r="E248" s="75">
        <f>(('Node actual demand d=1.0'!B248*(365/2)))*9.8*($C248+$D248-$B248)/3600</f>
        <v>9.9597034133333349</v>
      </c>
      <c r="F248" s="75">
        <f>(('Node actual demand d=1.0'!C248*(365/2)))*9.8*($C248+$D248-$B248)/3600</f>
        <v>0.9337221950000002</v>
      </c>
      <c r="G248" s="75">
        <f>(('Node actual demand d=1.0'!D248*(365/2)))*9.8*($C248+$D248-$B248)/3600</f>
        <v>0.10374691055555556</v>
      </c>
      <c r="H248" s="75">
        <f>(('Node actual demand d=1.0'!E248*(365/2)))*9.8*($C248+$D248-$B248)/3600</f>
        <v>0</v>
      </c>
      <c r="I248" s="75">
        <f>(('Node actual demand d=1.0'!F248*(365/2)))*9.8*($C248+$D248-$B248)/3600</f>
        <v>0</v>
      </c>
      <c r="J248" s="75">
        <f>(('Node actual demand d=1.0'!G248*(365/2)))*9.8*($C248+$D248-$B248)/3600</f>
        <v>36.518912515555556</v>
      </c>
      <c r="K248" s="75">
        <f>(('Node actual demand d=1.0'!H248*(365/2)))*9.8*($C248+$D248-$B248)/3600</f>
        <v>30.294097882222225</v>
      </c>
      <c r="L248" s="75">
        <f>(('Node actual demand d=1.0'!I248*(365/2)))*9.8*($C248+$D248-$B248)/3600</f>
        <v>1.9711913005555555</v>
      </c>
      <c r="M248" s="75">
        <f>(('Node actual demand d=1.0'!J248*(365/2)))*9.8*($C248+$D248-$B248)/3600</f>
        <v>0.72622837388888883</v>
      </c>
      <c r="N248" s="75">
        <f>(('Node actual demand d=1.0'!K248*(365/2)))*9.8*($C248+$D248-$B248)/3600</f>
        <v>1.3487098372222224</v>
      </c>
      <c r="O248" s="75">
        <f>(('Node actual demand d=1.0'!L248*(365/2)))*9.8*($C248+$D248-$B248)/3600</f>
        <v>0.72622837388888883</v>
      </c>
      <c r="P248" s="75">
        <f>(('Node actual demand d=1.0'!M248*(365/2)))*9.8*($C248+$D248-$B248)/3600</f>
        <v>1.1412160161111111</v>
      </c>
      <c r="Q248" s="75">
        <f>(('Node actual demand d=1.0'!N248*(365/2)))*9.8*($C248+$D248-$B248)/3600</f>
        <v>4.2536233327777779</v>
      </c>
      <c r="R248" s="75">
        <f>(('Node actual demand d=1.0'!O248*(365/2)))*9.8*($C248+$D248-$B248)/3600</f>
        <v>0.62248146333333343</v>
      </c>
      <c r="S248" s="75">
        <f>(('Node actual demand d=1.0'!P248*(365/2)))*9.8*($C248+$D248-$B248)/3600</f>
        <v>0.5187345527777778</v>
      </c>
      <c r="T248" s="75">
        <f>(('Node actual demand d=1.0'!Q248*(365/2)))*9.8*($C248+$D248-$B248)/3600</f>
        <v>1.0374691055555556</v>
      </c>
      <c r="U248" s="75">
        <f>(('Node actual demand d=1.0'!R248*(365/2)))*9.8*($C248+$D248-$B248)/3600</f>
        <v>1.0374691055555556</v>
      </c>
      <c r="V248" s="75">
        <f>(('Node actual demand d=1.0'!S248*(365/2)))*9.8*($C248+$D248-$B248)/3600</f>
        <v>1.4524567477777777</v>
      </c>
      <c r="W248" s="75">
        <f>(('Node actual demand d=1.0'!T248*(365/2)))*9.8*($C248+$D248-$B248)/3600</f>
        <v>0.41498764222222223</v>
      </c>
      <c r="X248" s="75">
        <f>(('Node actual demand d=1.0'!U248*(365/2)))*9.8*($C248+$D248-$B248)/3600</f>
        <v>1.2449629266666669</v>
      </c>
      <c r="Y248" s="75">
        <f>(('Node actual demand d=1.0'!V248*(365/2)))*9.8*($C248+$D248-$B248)/3600</f>
        <v>22.513079590555556</v>
      </c>
      <c r="Z248" s="75">
        <f>(('Node actual demand d=1.0'!W248*(365/2)))*9.8*($C248+$D248-$B248)/3600</f>
        <v>35.585190320555554</v>
      </c>
      <c r="AA248" s="75">
        <f>(('Node actual demand d=1.0'!X248*(365/2)))*9.8*($C248+$D248-$B248)/3600</f>
        <v>8.2997528444444448</v>
      </c>
      <c r="AB248" s="75">
        <f>(('Node actual demand d=1.0'!Y248*(365/2)))*9.8*($C248+$D248-$B248)/3600</f>
        <v>0.31124073166666671</v>
      </c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</row>
    <row r="249" spans="1:100">
      <c r="A249" t="s">
        <v>358</v>
      </c>
      <c r="B249" s="21">
        <f>Fornecida!$C$1</f>
        <v>3.38</v>
      </c>
      <c r="C249" s="79">
        <v>4.0872000000000002</v>
      </c>
      <c r="D249">
        <v>20</v>
      </c>
      <c r="E249" s="75">
        <f>(('Node actual demand d=1.0'!B249*(365/2)))*9.8*($C249+$D249-$B249)/3600</f>
        <v>0.10287452000000002</v>
      </c>
      <c r="F249" s="75">
        <f>(('Node actual demand d=1.0'!C249*(365/2)))*9.8*($C249+$D249-$B249)/3600</f>
        <v>0.20574904000000005</v>
      </c>
      <c r="G249" s="75">
        <f>(('Node actual demand d=1.0'!D249*(365/2)))*9.8*($C249+$D249-$B249)/3600</f>
        <v>0.20574904000000005</v>
      </c>
      <c r="H249" s="75">
        <f>(('Node actual demand d=1.0'!E249*(365/2)))*9.8*($C249+$D249-$B249)/3600</f>
        <v>0.10287452000000002</v>
      </c>
      <c r="I249" s="75">
        <f>(('Node actual demand d=1.0'!F249*(365/2)))*9.8*($C249+$D249-$B249)/3600</f>
        <v>0.10287452000000002</v>
      </c>
      <c r="J249" s="75">
        <f>(('Node actual demand d=1.0'!G249*(365/2)))*9.8*($C249+$D249-$B249)/3600</f>
        <v>0.10287452000000002</v>
      </c>
      <c r="K249" s="75">
        <f>(('Node actual demand d=1.0'!H249*(365/2)))*9.8*($C249+$D249-$B249)/3600</f>
        <v>0.10287452000000002</v>
      </c>
      <c r="L249" s="75">
        <f>(('Node actual demand d=1.0'!I249*(365/2)))*9.8*($C249+$D249-$B249)/3600</f>
        <v>0.4114980800000001</v>
      </c>
      <c r="M249" s="75">
        <f>(('Node actual demand d=1.0'!J249*(365/2)))*9.8*($C249+$D249-$B249)/3600</f>
        <v>1.2344942400000001</v>
      </c>
      <c r="N249" s="75">
        <f>(('Node actual demand d=1.0'!K249*(365/2)))*9.8*($C249+$D249-$B249)/3600</f>
        <v>1.5431178000000003</v>
      </c>
      <c r="O249" s="75">
        <f>(('Node actual demand d=1.0'!L249*(365/2)))*9.8*($C249+$D249-$B249)/3600</f>
        <v>1.74886684</v>
      </c>
      <c r="P249" s="75">
        <f>(('Node actual demand d=1.0'!M249*(365/2)))*9.8*($C249+$D249-$B249)/3600</f>
        <v>1.3373687600000002</v>
      </c>
      <c r="Q249" s="75">
        <f>(('Node actual demand d=1.0'!N249*(365/2)))*9.8*($C249+$D249-$B249)/3600</f>
        <v>1.95461588</v>
      </c>
      <c r="R249" s="75">
        <f>(('Node actual demand d=1.0'!O249*(365/2)))*9.8*($C249+$D249-$B249)/3600</f>
        <v>1.6459923200000004</v>
      </c>
      <c r="S249" s="75">
        <f>(('Node actual demand d=1.0'!P249*(365/2)))*9.8*($C249+$D249-$B249)/3600</f>
        <v>1.4402432800000002</v>
      </c>
      <c r="T249" s="75">
        <f>(('Node actual demand d=1.0'!Q249*(365/2)))*9.8*($C249+$D249-$B249)/3600</f>
        <v>1.6459923200000004</v>
      </c>
      <c r="U249" s="75">
        <f>(('Node actual demand d=1.0'!R249*(365/2)))*9.8*($C249+$D249-$B249)/3600</f>
        <v>0.92587068000000017</v>
      </c>
      <c r="V249" s="75">
        <f>(('Node actual demand d=1.0'!S249*(365/2)))*9.8*($C249+$D249-$B249)/3600</f>
        <v>0.72012164000000012</v>
      </c>
      <c r="W249" s="75">
        <f>(('Node actual demand d=1.0'!T249*(365/2)))*9.8*($C249+$D249-$B249)/3600</f>
        <v>0.30862356000000002</v>
      </c>
      <c r="X249" s="75">
        <f>(('Node actual demand d=1.0'!U249*(365/2)))*9.8*($C249+$D249-$B249)/3600</f>
        <v>0.30862356000000002</v>
      </c>
      <c r="Y249" s="75">
        <f>(('Node actual demand d=1.0'!V249*(365/2)))*9.8*($C249+$D249-$B249)/3600</f>
        <v>0.20574904000000005</v>
      </c>
      <c r="Z249" s="75">
        <f>(('Node actual demand d=1.0'!W249*(365/2)))*9.8*($C249+$D249-$B249)/3600</f>
        <v>0.20574904000000005</v>
      </c>
      <c r="AA249" s="75">
        <f>(('Node actual demand d=1.0'!X249*(365/2)))*9.8*($C249+$D249-$B249)/3600</f>
        <v>0.10287452000000002</v>
      </c>
      <c r="AB249" s="75">
        <f>(('Node actual demand d=1.0'!Y249*(365/2)))*9.8*($C249+$D249-$B249)/3600</f>
        <v>0.10287452000000002</v>
      </c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</row>
    <row r="250" spans="1:100">
      <c r="A250" t="s">
        <v>359</v>
      </c>
      <c r="B250" s="21">
        <f>Fornecida!$C$1</f>
        <v>3.38</v>
      </c>
      <c r="C250" s="79">
        <v>3.9531999999999998</v>
      </c>
      <c r="D250">
        <v>20</v>
      </c>
      <c r="E250" s="75">
        <f>(('Node actual demand d=1.0'!B250*(365/2)))*9.8*($C250+$D250-$B250)/3600</f>
        <v>0</v>
      </c>
      <c r="F250" s="75">
        <f>(('Node actual demand d=1.0'!C250*(365/2)))*9.8*($C250+$D250-$B250)/3600</f>
        <v>0</v>
      </c>
      <c r="G250" s="75">
        <f>(('Node actual demand d=1.0'!D250*(365/2)))*9.8*($C250+$D250-$B250)/3600</f>
        <v>0</v>
      </c>
      <c r="H250" s="75">
        <f>(('Node actual demand d=1.0'!E250*(365/2)))*9.8*($C250+$D250-$B250)/3600</f>
        <v>0</v>
      </c>
      <c r="I250" s="75">
        <f>(('Node actual demand d=1.0'!F250*(365/2)))*9.8*($C250+$D250-$B250)/3600</f>
        <v>0</v>
      </c>
      <c r="J250" s="75">
        <f>(('Node actual demand d=1.0'!G250*(365/2)))*9.8*($C250+$D250-$B250)/3600</f>
        <v>0</v>
      </c>
      <c r="K250" s="75">
        <f>(('Node actual demand d=1.0'!H250*(365/2)))*9.8*($C250+$D250-$B250)/3600</f>
        <v>0</v>
      </c>
      <c r="L250" s="75">
        <f>(('Node actual demand d=1.0'!I250*(365/2)))*9.8*($C250+$D250-$B250)/3600</f>
        <v>0</v>
      </c>
      <c r="M250" s="75">
        <f>(('Node actual demand d=1.0'!J250*(365/2)))*9.8*($C250+$D250-$B250)/3600</f>
        <v>0</v>
      </c>
      <c r="N250" s="75">
        <f>(('Node actual demand d=1.0'!K250*(365/2)))*9.8*($C250+$D250-$B250)/3600</f>
        <v>0</v>
      </c>
      <c r="O250" s="75">
        <f>(('Node actual demand d=1.0'!L250*(365/2)))*9.8*($C250+$D250-$B250)/3600</f>
        <v>0.20441760111111112</v>
      </c>
      <c r="P250" s="75">
        <f>(('Node actual demand d=1.0'!M250*(365/2)))*9.8*($C250+$D250-$B250)/3600</f>
        <v>4.3949784238888885</v>
      </c>
      <c r="Q250" s="75">
        <f>(('Node actual demand d=1.0'!N250*(365/2)))*9.8*($C250+$D250-$B250)/3600</f>
        <v>0</v>
      </c>
      <c r="R250" s="75">
        <f>(('Node actual demand d=1.0'!O250*(365/2)))*9.8*($C250+$D250-$B250)/3600</f>
        <v>0</v>
      </c>
      <c r="S250" s="75">
        <f>(('Node actual demand d=1.0'!P250*(365/2)))*9.8*($C250+$D250-$B250)/3600</f>
        <v>0</v>
      </c>
      <c r="T250" s="75">
        <f>(('Node actual demand d=1.0'!Q250*(365/2)))*9.8*($C250+$D250-$B250)/3600</f>
        <v>0</v>
      </c>
      <c r="U250" s="75">
        <f>(('Node actual demand d=1.0'!R250*(365/2)))*9.8*($C250+$D250-$B250)/3600</f>
        <v>0</v>
      </c>
      <c r="V250" s="75">
        <f>(('Node actual demand d=1.0'!S250*(365/2)))*9.8*($C250+$D250-$B250)/3600</f>
        <v>0</v>
      </c>
      <c r="W250" s="75">
        <f>(('Node actual demand d=1.0'!T250*(365/2)))*9.8*($C250+$D250-$B250)/3600</f>
        <v>0</v>
      </c>
      <c r="X250" s="75">
        <f>(('Node actual demand d=1.0'!U250*(365/2)))*9.8*($C250+$D250-$B250)/3600</f>
        <v>0</v>
      </c>
      <c r="Y250" s="75">
        <f>(('Node actual demand d=1.0'!V250*(365/2)))*9.8*($C250+$D250-$B250)/3600</f>
        <v>0</v>
      </c>
      <c r="Z250" s="75">
        <f>(('Node actual demand d=1.0'!W250*(365/2)))*9.8*($C250+$D250-$B250)/3600</f>
        <v>0</v>
      </c>
      <c r="AA250" s="75">
        <f>(('Node actual demand d=1.0'!X250*(365/2)))*9.8*($C250+$D250-$B250)/3600</f>
        <v>0.20441760111111112</v>
      </c>
      <c r="AB250" s="75">
        <f>(('Node actual demand d=1.0'!Y250*(365/2)))*9.8*($C250+$D250-$B250)/3600</f>
        <v>4.0883520222222227</v>
      </c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</row>
    <row r="251" spans="1:100">
      <c r="A251" t="s">
        <v>360</v>
      </c>
      <c r="B251" s="21">
        <f>Fornecida!$C$1</f>
        <v>3.38</v>
      </c>
      <c r="C251" s="79">
        <v>4.6002999999999998</v>
      </c>
      <c r="D251">
        <v>20</v>
      </c>
      <c r="E251" s="75">
        <f>(('Node actual demand d=1.0'!B251*(365/2)))*9.8*($C251+$D251-$B251)/3600</f>
        <v>0</v>
      </c>
      <c r="F251" s="75">
        <f>(('Node actual demand d=1.0'!C251*(365/2)))*9.8*($C251+$D251-$B251)/3600</f>
        <v>0</v>
      </c>
      <c r="G251" s="75">
        <f>(('Node actual demand d=1.0'!D251*(365/2)))*9.8*($C251+$D251-$B251)/3600</f>
        <v>0</v>
      </c>
      <c r="H251" s="75">
        <f>(('Node actual demand d=1.0'!E251*(365/2)))*9.8*($C251+$D251-$B251)/3600</f>
        <v>0</v>
      </c>
      <c r="I251" s="75">
        <f>(('Node actual demand d=1.0'!F251*(365/2)))*9.8*($C251+$D251-$B251)/3600</f>
        <v>0</v>
      </c>
      <c r="J251" s="75">
        <f>(('Node actual demand d=1.0'!G251*(365/2)))*9.8*($C251+$D251-$B251)/3600</f>
        <v>0</v>
      </c>
      <c r="K251" s="75">
        <f>(('Node actual demand d=1.0'!H251*(365/2)))*9.8*($C251+$D251-$B251)/3600</f>
        <v>0</v>
      </c>
      <c r="L251" s="75">
        <f>(('Node actual demand d=1.0'!I251*(365/2)))*9.8*($C251+$D251-$B251)/3600</f>
        <v>0</v>
      </c>
      <c r="M251" s="75">
        <f>(('Node actual demand d=1.0'!J251*(365/2)))*9.8*($C251+$D251-$B251)/3600</f>
        <v>0</v>
      </c>
      <c r="N251" s="75">
        <f>(('Node actual demand d=1.0'!K251*(365/2)))*9.8*($C251+$D251-$B251)/3600</f>
        <v>0</v>
      </c>
      <c r="O251" s="75">
        <f>(('Node actual demand d=1.0'!L251*(365/2)))*9.8*($C251+$D251-$B251)/3600</f>
        <v>0</v>
      </c>
      <c r="P251" s="75">
        <f>(('Node actual demand d=1.0'!M251*(365/2)))*9.8*($C251+$D251-$B251)/3600</f>
        <v>0</v>
      </c>
      <c r="Q251" s="75">
        <f>(('Node actual demand d=1.0'!N251*(365/2)))*9.8*($C251+$D251-$B251)/3600</f>
        <v>0</v>
      </c>
      <c r="R251" s="75">
        <f>(('Node actual demand d=1.0'!O251*(365/2)))*9.8*($C251+$D251-$B251)/3600</f>
        <v>0</v>
      </c>
      <c r="S251" s="75">
        <f>(('Node actual demand d=1.0'!P251*(365/2)))*9.8*($C251+$D251-$B251)/3600</f>
        <v>0</v>
      </c>
      <c r="T251" s="75">
        <f>(('Node actual demand d=1.0'!Q251*(365/2)))*9.8*($C251+$D251-$B251)/3600</f>
        <v>0</v>
      </c>
      <c r="U251" s="75">
        <f>(('Node actual demand d=1.0'!R251*(365/2)))*9.8*($C251+$D251-$B251)/3600</f>
        <v>0</v>
      </c>
      <c r="V251" s="75">
        <f>(('Node actual demand d=1.0'!S251*(365/2)))*9.8*($C251+$D251-$B251)/3600</f>
        <v>0</v>
      </c>
      <c r="W251" s="75">
        <f>(('Node actual demand d=1.0'!T251*(365/2)))*9.8*($C251+$D251-$B251)/3600</f>
        <v>0</v>
      </c>
      <c r="X251" s="75">
        <f>(('Node actual demand d=1.0'!U251*(365/2)))*9.8*($C251+$D251-$B251)/3600</f>
        <v>0</v>
      </c>
      <c r="Y251" s="75">
        <f>(('Node actual demand d=1.0'!V251*(365/2)))*9.8*($C251+$D251-$B251)/3600</f>
        <v>0</v>
      </c>
      <c r="Z251" s="75">
        <f>(('Node actual demand d=1.0'!W251*(365/2)))*9.8*($C251+$D251-$B251)/3600</f>
        <v>0</v>
      </c>
      <c r="AA251" s="75">
        <f>(('Node actual demand d=1.0'!X251*(365/2)))*9.8*($C251+$D251-$B251)/3600</f>
        <v>0</v>
      </c>
      <c r="AB251" s="75">
        <f>(('Node actual demand d=1.0'!Y251*(365/2)))*9.8*($C251+$D251-$B251)/3600</f>
        <v>0</v>
      </c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</row>
    <row r="252" spans="1:100">
      <c r="A252" t="s">
        <v>361</v>
      </c>
      <c r="B252" s="21">
        <f>Fornecida!$C$1</f>
        <v>3.38</v>
      </c>
      <c r="C252" s="79">
        <v>6.5984999999999996</v>
      </c>
      <c r="D252">
        <v>20</v>
      </c>
      <c r="E252" s="75">
        <f>(('Node actual demand d=1.0'!B252*(365/2)))*9.8*($C252+$D252-$B252)/3600</f>
        <v>39.79602528125001</v>
      </c>
      <c r="F252" s="75">
        <f>(('Node actual demand d=1.0'!C252*(365/2)))*9.8*($C252+$D252-$B252)/3600</f>
        <v>0.92280638333333354</v>
      </c>
      <c r="G252" s="75">
        <f>(('Node actual demand d=1.0'!D252*(365/2)))*9.8*($C252+$D252-$B252)/3600</f>
        <v>0.57675398958333357</v>
      </c>
      <c r="H252" s="75">
        <f>(('Node actual demand d=1.0'!E252*(365/2)))*9.8*($C252+$D252-$B252)/3600</f>
        <v>0.57675398958333357</v>
      </c>
      <c r="I252" s="75">
        <f>(('Node actual demand d=1.0'!F252*(365/2)))*9.8*($C252+$D252-$B252)/3600</f>
        <v>1.2688587770833335</v>
      </c>
      <c r="J252" s="75">
        <f>(('Node actual demand d=1.0'!G252*(365/2)))*9.8*($C252+$D252-$B252)/3600</f>
        <v>44.410057197916679</v>
      </c>
      <c r="K252" s="75">
        <f>(('Node actual demand d=1.0'!H252*(365/2)))*9.8*($C252+$D252-$B252)/3600</f>
        <v>39.911376079166672</v>
      </c>
      <c r="L252" s="75">
        <f>(('Node actual demand d=1.0'!I252*(365/2)))*9.8*($C252+$D252-$B252)/3600</f>
        <v>21.22454681666667</v>
      </c>
      <c r="M252" s="75">
        <f>(('Node actual demand d=1.0'!J252*(365/2)))*9.8*($C252+$D252-$B252)/3600</f>
        <v>0.46140319166666677</v>
      </c>
      <c r="N252" s="75">
        <f>(('Node actual demand d=1.0'!K252*(365/2)))*9.8*($C252+$D252-$B252)/3600</f>
        <v>3.460523937500001</v>
      </c>
      <c r="O252" s="75">
        <f>(('Node actual demand d=1.0'!L252*(365/2)))*9.8*($C252+$D252-$B252)/3600</f>
        <v>2.6530683520833338</v>
      </c>
      <c r="P252" s="75">
        <f>(('Node actual demand d=1.0'!M252*(365/2)))*9.8*($C252+$D252-$B252)/3600</f>
        <v>1.7302619687500005</v>
      </c>
      <c r="Q252" s="75">
        <f>(('Node actual demand d=1.0'!N252*(365/2)))*9.8*($C252+$D252-$B252)/3600</f>
        <v>0.92280638333333354</v>
      </c>
      <c r="R252" s="75">
        <f>(('Node actual demand d=1.0'!O252*(365/2)))*9.8*($C252+$D252-$B252)/3600</f>
        <v>1.6149111708333337</v>
      </c>
      <c r="S252" s="75">
        <f>(('Node actual demand d=1.0'!P252*(365/2)))*9.8*($C252+$D252-$B252)/3600</f>
        <v>0.80745558541666684</v>
      </c>
      <c r="T252" s="75">
        <f>(('Node actual demand d=1.0'!Q252*(365/2)))*9.8*($C252+$D252-$B252)/3600</f>
        <v>1.2688587770833335</v>
      </c>
      <c r="U252" s="75">
        <f>(('Node actual demand d=1.0'!R252*(365/2)))*9.8*($C252+$D252-$B252)/3600</f>
        <v>1.6149111708333337</v>
      </c>
      <c r="V252" s="75">
        <f>(('Node actual demand d=1.0'!S252*(365/2)))*9.8*($C252+$D252-$B252)/3600</f>
        <v>3.2298223416666674</v>
      </c>
      <c r="W252" s="75">
        <f>(('Node actual demand d=1.0'!T252*(365/2)))*9.8*($C252+$D252-$B252)/3600</f>
        <v>0.57675398958333357</v>
      </c>
      <c r="X252" s="75">
        <f>(('Node actual demand d=1.0'!U252*(365/2)))*9.8*($C252+$D252-$B252)/3600</f>
        <v>0</v>
      </c>
      <c r="Y252" s="75">
        <f>(('Node actual demand d=1.0'!V252*(365/2)))*9.8*($C252+$D252-$B252)/3600</f>
        <v>1.9609635645833334</v>
      </c>
      <c r="Z252" s="75">
        <f>(('Node actual demand d=1.0'!W252*(365/2)))*9.8*($C252+$D252-$B252)/3600</f>
        <v>4.2679795229166677</v>
      </c>
      <c r="AA252" s="75">
        <f>(('Node actual demand d=1.0'!X252*(365/2)))*9.8*($C252+$D252-$B252)/3600</f>
        <v>33.682432991666673</v>
      </c>
      <c r="AB252" s="75">
        <f>(('Node actual demand d=1.0'!Y252*(365/2)))*9.8*($C252+$D252-$B252)/3600</f>
        <v>40.603480866666672</v>
      </c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</row>
    <row r="253" spans="1:100">
      <c r="A253" t="s">
        <v>362</v>
      </c>
      <c r="B253" s="21">
        <f>Fornecida!$C$1</f>
        <v>3.38</v>
      </c>
      <c r="C253" s="79">
        <v>6.2586000000000004</v>
      </c>
      <c r="D253">
        <v>20</v>
      </c>
      <c r="E253" s="75">
        <f>(('Node actual demand d=1.0'!B253*(365/2)))*9.8*($C253+$D253-$B253)/3600</f>
        <v>0.11366215583333335</v>
      </c>
      <c r="F253" s="75">
        <f>(('Node actual demand d=1.0'!C253*(365/2)))*9.8*($C253+$D253-$B253)/3600</f>
        <v>0.2273243116666667</v>
      </c>
      <c r="G253" s="75">
        <f>(('Node actual demand d=1.0'!D253*(365/2)))*9.8*($C253+$D253-$B253)/3600</f>
        <v>0.2273243116666667</v>
      </c>
      <c r="H253" s="75">
        <f>(('Node actual demand d=1.0'!E253*(365/2)))*9.8*($C253+$D253-$B253)/3600</f>
        <v>0.11366215583333335</v>
      </c>
      <c r="I253" s="75">
        <f>(('Node actual demand d=1.0'!F253*(365/2)))*9.8*($C253+$D253-$B253)/3600</f>
        <v>0</v>
      </c>
      <c r="J253" s="75">
        <f>(('Node actual demand d=1.0'!G253*(365/2)))*9.8*($C253+$D253-$B253)/3600</f>
        <v>0</v>
      </c>
      <c r="K253" s="75">
        <f>(('Node actual demand d=1.0'!H253*(365/2)))*9.8*($C253+$D253-$B253)/3600</f>
        <v>0</v>
      </c>
      <c r="L253" s="75">
        <f>(('Node actual demand d=1.0'!I253*(365/2)))*9.8*($C253+$D253-$B253)/3600</f>
        <v>0.11366215583333335</v>
      </c>
      <c r="M253" s="75">
        <f>(('Node actual demand d=1.0'!J253*(365/2)))*9.8*($C253+$D253-$B253)/3600</f>
        <v>0.90929724666666678</v>
      </c>
      <c r="N253" s="75">
        <f>(('Node actual demand d=1.0'!K253*(365/2)))*9.8*($C253+$D253-$B253)/3600</f>
        <v>1.8185944933333336</v>
      </c>
      <c r="O253" s="75">
        <f>(('Node actual demand d=1.0'!L253*(365/2)))*9.8*($C253+$D253-$B253)/3600</f>
        <v>1.1366215583333337</v>
      </c>
      <c r="P253" s="75">
        <f>(('Node actual demand d=1.0'!M253*(365/2)))*9.8*($C253+$D253-$B253)/3600</f>
        <v>0.79563509083333339</v>
      </c>
      <c r="Q253" s="75">
        <f>(('Node actual demand d=1.0'!N253*(365/2)))*9.8*($C253+$D253-$B253)/3600</f>
        <v>0.56831077916666684</v>
      </c>
      <c r="R253" s="75">
        <f>(('Node actual demand d=1.0'!O253*(365/2)))*9.8*($C253+$D253-$B253)/3600</f>
        <v>0.56831077916666684</v>
      </c>
      <c r="S253" s="75">
        <f>(('Node actual demand d=1.0'!P253*(365/2)))*9.8*($C253+$D253-$B253)/3600</f>
        <v>0.45464862333333339</v>
      </c>
      <c r="T253" s="75">
        <f>(('Node actual demand d=1.0'!Q253*(365/2)))*9.8*($C253+$D253-$B253)/3600</f>
        <v>0.34098646750000006</v>
      </c>
      <c r="U253" s="75">
        <f>(('Node actual demand d=1.0'!R253*(365/2)))*9.8*($C253+$D253-$B253)/3600</f>
        <v>0.34098646750000006</v>
      </c>
      <c r="V253" s="75">
        <f>(('Node actual demand d=1.0'!S253*(365/2)))*9.8*($C253+$D253-$B253)/3600</f>
        <v>0.34098646750000006</v>
      </c>
      <c r="W253" s="75">
        <f>(('Node actual demand d=1.0'!T253*(365/2)))*9.8*($C253+$D253-$B253)/3600</f>
        <v>0.34098646750000006</v>
      </c>
      <c r="X253" s="75">
        <f>(('Node actual demand d=1.0'!U253*(365/2)))*9.8*($C253+$D253-$B253)/3600</f>
        <v>0.34098646750000006</v>
      </c>
      <c r="Y253" s="75">
        <f>(('Node actual demand d=1.0'!V253*(365/2)))*9.8*($C253+$D253-$B253)/3600</f>
        <v>0.11366215583333335</v>
      </c>
      <c r="Z253" s="75">
        <f>(('Node actual demand d=1.0'!W253*(365/2)))*9.8*($C253+$D253-$B253)/3600</f>
        <v>0</v>
      </c>
      <c r="AA253" s="75">
        <f>(('Node actual demand d=1.0'!X253*(365/2)))*9.8*($C253+$D253-$B253)/3600</f>
        <v>0</v>
      </c>
      <c r="AB253" s="75">
        <f>(('Node actual demand d=1.0'!Y253*(365/2)))*9.8*($C253+$D253-$B253)/3600</f>
        <v>0</v>
      </c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</row>
    <row r="254" spans="1:100">
      <c r="A254" t="s">
        <v>363</v>
      </c>
      <c r="B254" s="21">
        <f>Fornecida!$C$1</f>
        <v>3.38</v>
      </c>
      <c r="C254" s="79">
        <v>6.008</v>
      </c>
      <c r="D254">
        <v>20</v>
      </c>
      <c r="E254" s="75">
        <f>(('Node actual demand d=1.0'!B254*(365/2)))*9.8*($C254+$D254-$B254)/3600</f>
        <v>0</v>
      </c>
      <c r="F254" s="75">
        <f>(('Node actual demand d=1.0'!C254*(365/2)))*9.8*($C254+$D254-$B254)/3600</f>
        <v>0</v>
      </c>
      <c r="G254" s="75">
        <f>(('Node actual demand d=1.0'!D254*(365/2)))*9.8*($C254+$D254-$B254)/3600</f>
        <v>0</v>
      </c>
      <c r="H254" s="75">
        <f>(('Node actual demand d=1.0'!E254*(365/2)))*9.8*($C254+$D254-$B254)/3600</f>
        <v>0</v>
      </c>
      <c r="I254" s="75">
        <f>(('Node actual demand d=1.0'!F254*(365/2)))*9.8*($C254+$D254-$B254)/3600</f>
        <v>0</v>
      </c>
      <c r="J254" s="75">
        <f>(('Node actual demand d=1.0'!G254*(365/2)))*9.8*($C254+$D254-$B254)/3600</f>
        <v>0</v>
      </c>
      <c r="K254" s="75">
        <f>(('Node actual demand d=1.0'!H254*(365/2)))*9.8*($C254+$D254-$B254)/3600</f>
        <v>0</v>
      </c>
      <c r="L254" s="75">
        <f>(('Node actual demand d=1.0'!I254*(365/2)))*9.8*($C254+$D254-$B254)/3600</f>
        <v>0</v>
      </c>
      <c r="M254" s="75">
        <f>(('Node actual demand d=1.0'!J254*(365/2)))*9.8*($C254+$D254-$B254)/3600</f>
        <v>0</v>
      </c>
      <c r="N254" s="75">
        <f>(('Node actual demand d=1.0'!K254*(365/2)))*9.8*($C254+$D254-$B254)/3600</f>
        <v>0</v>
      </c>
      <c r="O254" s="75">
        <f>(('Node actual demand d=1.0'!L254*(365/2)))*9.8*($C254+$D254-$B254)/3600</f>
        <v>0</v>
      </c>
      <c r="P254" s="75">
        <f>(('Node actual demand d=1.0'!M254*(365/2)))*9.8*($C254+$D254-$B254)/3600</f>
        <v>0</v>
      </c>
      <c r="Q254" s="75">
        <f>(('Node actual demand d=1.0'!N254*(365/2)))*9.8*($C254+$D254-$B254)/3600</f>
        <v>0</v>
      </c>
      <c r="R254" s="75">
        <f>(('Node actual demand d=1.0'!O254*(365/2)))*9.8*($C254+$D254-$B254)/3600</f>
        <v>0</v>
      </c>
      <c r="S254" s="75">
        <f>(('Node actual demand d=1.0'!P254*(365/2)))*9.8*($C254+$D254-$B254)/3600</f>
        <v>0</v>
      </c>
      <c r="T254" s="75">
        <f>(('Node actual demand d=1.0'!Q254*(365/2)))*9.8*($C254+$D254-$B254)/3600</f>
        <v>0</v>
      </c>
      <c r="U254" s="75">
        <f>(('Node actual demand d=1.0'!R254*(365/2)))*9.8*($C254+$D254-$B254)/3600</f>
        <v>0</v>
      </c>
      <c r="V254" s="75">
        <f>(('Node actual demand d=1.0'!S254*(365/2)))*9.8*($C254+$D254-$B254)/3600</f>
        <v>0</v>
      </c>
      <c r="W254" s="75">
        <f>(('Node actual demand d=1.0'!T254*(365/2)))*9.8*($C254+$D254-$B254)/3600</f>
        <v>0</v>
      </c>
      <c r="X254" s="75">
        <f>(('Node actual demand d=1.0'!U254*(365/2)))*9.8*($C254+$D254-$B254)/3600</f>
        <v>0</v>
      </c>
      <c r="Y254" s="75">
        <f>(('Node actual demand d=1.0'!V254*(365/2)))*9.8*($C254+$D254-$B254)/3600</f>
        <v>0</v>
      </c>
      <c r="Z254" s="75">
        <f>(('Node actual demand d=1.0'!W254*(365/2)))*9.8*($C254+$D254-$B254)/3600</f>
        <v>0</v>
      </c>
      <c r="AA254" s="75">
        <f>(('Node actual demand d=1.0'!X254*(365/2)))*9.8*($C254+$D254-$B254)/3600</f>
        <v>0</v>
      </c>
      <c r="AB254" s="75">
        <f>(('Node actual demand d=1.0'!Y254*(365/2)))*9.8*($C254+$D254-$B254)/3600</f>
        <v>0</v>
      </c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</row>
    <row r="255" spans="1:100">
      <c r="A255" t="s">
        <v>364</v>
      </c>
      <c r="B255" s="21">
        <f>Fornecida!$C$1</f>
        <v>3.38</v>
      </c>
      <c r="C255" s="79">
        <v>4.9466000000000001</v>
      </c>
      <c r="D255">
        <v>20</v>
      </c>
      <c r="E255" s="75">
        <f>(('Node actual demand d=1.0'!B255*(365/2)))*9.8*($C255+$D255-$B255)/3600</f>
        <v>0</v>
      </c>
      <c r="F255" s="75">
        <f>(('Node actual demand d=1.0'!C255*(365/2)))*9.8*($C255+$D255-$B255)/3600</f>
        <v>0</v>
      </c>
      <c r="G255" s="75">
        <f>(('Node actual demand d=1.0'!D255*(365/2)))*9.8*($C255+$D255-$B255)/3600</f>
        <v>0</v>
      </c>
      <c r="H255" s="75">
        <f>(('Node actual demand d=1.0'!E255*(365/2)))*9.8*($C255+$D255-$B255)/3600</f>
        <v>0</v>
      </c>
      <c r="I255" s="75">
        <f>(('Node actual demand d=1.0'!F255*(365/2)))*9.8*($C255+$D255-$B255)/3600</f>
        <v>0</v>
      </c>
      <c r="J255" s="75">
        <f>(('Node actual demand d=1.0'!G255*(365/2)))*9.8*($C255+$D255-$B255)/3600</f>
        <v>0</v>
      </c>
      <c r="K255" s="75">
        <f>(('Node actual demand d=1.0'!H255*(365/2)))*9.8*($C255+$D255-$B255)/3600</f>
        <v>0</v>
      </c>
      <c r="L255" s="75">
        <f>(('Node actual demand d=1.0'!I255*(365/2)))*9.8*($C255+$D255-$B255)/3600</f>
        <v>0</v>
      </c>
      <c r="M255" s="75">
        <f>(('Node actual demand d=1.0'!J255*(365/2)))*9.8*($C255+$D255-$B255)/3600</f>
        <v>0</v>
      </c>
      <c r="N255" s="75">
        <f>(('Node actual demand d=1.0'!K255*(365/2)))*9.8*($C255+$D255-$B255)/3600</f>
        <v>0</v>
      </c>
      <c r="O255" s="75">
        <f>(('Node actual demand d=1.0'!L255*(365/2)))*9.8*($C255+$D255-$B255)/3600</f>
        <v>0</v>
      </c>
      <c r="P255" s="75">
        <f>(('Node actual demand d=1.0'!M255*(365/2)))*9.8*($C255+$D255-$B255)/3600</f>
        <v>0</v>
      </c>
      <c r="Q255" s="75">
        <f>(('Node actual demand d=1.0'!N255*(365/2)))*9.8*($C255+$D255-$B255)/3600</f>
        <v>0</v>
      </c>
      <c r="R255" s="75">
        <f>(('Node actual demand d=1.0'!O255*(365/2)))*9.8*($C255+$D255-$B255)/3600</f>
        <v>0</v>
      </c>
      <c r="S255" s="75">
        <f>(('Node actual demand d=1.0'!P255*(365/2)))*9.8*($C255+$D255-$B255)/3600</f>
        <v>0</v>
      </c>
      <c r="T255" s="75">
        <f>(('Node actual demand d=1.0'!Q255*(365/2)))*9.8*($C255+$D255-$B255)/3600</f>
        <v>0</v>
      </c>
      <c r="U255" s="75">
        <f>(('Node actual demand d=1.0'!R255*(365/2)))*9.8*($C255+$D255-$B255)/3600</f>
        <v>0</v>
      </c>
      <c r="V255" s="75">
        <f>(('Node actual demand d=1.0'!S255*(365/2)))*9.8*($C255+$D255-$B255)/3600</f>
        <v>0</v>
      </c>
      <c r="W255" s="75">
        <f>(('Node actual demand d=1.0'!T255*(365/2)))*9.8*($C255+$D255-$B255)/3600</f>
        <v>0</v>
      </c>
      <c r="X255" s="75">
        <f>(('Node actual demand d=1.0'!U255*(365/2)))*9.8*($C255+$D255-$B255)/3600</f>
        <v>0</v>
      </c>
      <c r="Y255" s="75">
        <f>(('Node actual demand d=1.0'!V255*(365/2)))*9.8*($C255+$D255-$B255)/3600</f>
        <v>0</v>
      </c>
      <c r="Z255" s="75">
        <f>(('Node actual demand d=1.0'!W255*(365/2)))*9.8*($C255+$D255-$B255)/3600</f>
        <v>0</v>
      </c>
      <c r="AA255" s="75">
        <f>(('Node actual demand d=1.0'!X255*(365/2)))*9.8*($C255+$D255-$B255)/3600</f>
        <v>0</v>
      </c>
      <c r="AB255" s="75">
        <f>(('Node actual demand d=1.0'!Y255*(365/2)))*9.8*($C255+$D255-$B255)/3600</f>
        <v>0</v>
      </c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</row>
    <row r="256" spans="1:100">
      <c r="A256" t="s">
        <v>365</v>
      </c>
      <c r="B256" s="21">
        <f>Fornecida!$C$1</f>
        <v>3.38</v>
      </c>
      <c r="C256" s="79">
        <v>4.5587</v>
      </c>
      <c r="D256">
        <v>20</v>
      </c>
      <c r="E256" s="75">
        <f>(('Node actual demand d=1.0'!B256*(365/2)))*9.8*($C256+$D256-$B256)/3600</f>
        <v>0</v>
      </c>
      <c r="F256" s="75">
        <f>(('Node actual demand d=1.0'!C256*(365/2)))*9.8*($C256+$D256-$B256)/3600</f>
        <v>0</v>
      </c>
      <c r="G256" s="75">
        <f>(('Node actual demand d=1.0'!D256*(365/2)))*9.8*($C256+$D256-$B256)/3600</f>
        <v>0</v>
      </c>
      <c r="H256" s="75">
        <f>(('Node actual demand d=1.0'!E256*(365/2)))*9.8*($C256+$D256-$B256)/3600</f>
        <v>0</v>
      </c>
      <c r="I256" s="75">
        <f>(('Node actual demand d=1.0'!F256*(365/2)))*9.8*($C256+$D256-$B256)/3600</f>
        <v>0</v>
      </c>
      <c r="J256" s="75">
        <f>(('Node actual demand d=1.0'!G256*(365/2)))*9.8*($C256+$D256-$B256)/3600</f>
        <v>0</v>
      </c>
      <c r="K256" s="75">
        <f>(('Node actual demand d=1.0'!H256*(365/2)))*9.8*($C256+$D256-$B256)/3600</f>
        <v>0</v>
      </c>
      <c r="L256" s="75">
        <f>(('Node actual demand d=1.0'!I256*(365/2)))*9.8*($C256+$D256-$B256)/3600</f>
        <v>0</v>
      </c>
      <c r="M256" s="75">
        <f>(('Node actual demand d=1.0'!J256*(365/2)))*9.8*($C256+$D256-$B256)/3600</f>
        <v>0</v>
      </c>
      <c r="N256" s="75">
        <f>(('Node actual demand d=1.0'!K256*(365/2)))*9.8*($C256+$D256-$B256)/3600</f>
        <v>0</v>
      </c>
      <c r="O256" s="75">
        <f>(('Node actual demand d=1.0'!L256*(365/2)))*9.8*($C256+$D256-$B256)/3600</f>
        <v>0</v>
      </c>
      <c r="P256" s="75">
        <f>(('Node actual demand d=1.0'!M256*(365/2)))*9.8*($C256+$D256-$B256)/3600</f>
        <v>0</v>
      </c>
      <c r="Q256" s="75">
        <f>(('Node actual demand d=1.0'!N256*(365/2)))*9.8*($C256+$D256-$B256)/3600</f>
        <v>0</v>
      </c>
      <c r="R256" s="75">
        <f>(('Node actual demand d=1.0'!O256*(365/2)))*9.8*($C256+$D256-$B256)/3600</f>
        <v>0</v>
      </c>
      <c r="S256" s="75">
        <f>(('Node actual demand d=1.0'!P256*(365/2)))*9.8*($C256+$D256-$B256)/3600</f>
        <v>0</v>
      </c>
      <c r="T256" s="75">
        <f>(('Node actual demand d=1.0'!Q256*(365/2)))*9.8*($C256+$D256-$B256)/3600</f>
        <v>0</v>
      </c>
      <c r="U256" s="75">
        <f>(('Node actual demand d=1.0'!R256*(365/2)))*9.8*($C256+$D256-$B256)/3600</f>
        <v>0</v>
      </c>
      <c r="V256" s="75">
        <f>(('Node actual demand d=1.0'!S256*(365/2)))*9.8*($C256+$D256-$B256)/3600</f>
        <v>0</v>
      </c>
      <c r="W256" s="75">
        <f>(('Node actual demand d=1.0'!T256*(365/2)))*9.8*($C256+$D256-$B256)/3600</f>
        <v>0</v>
      </c>
      <c r="X256" s="75">
        <f>(('Node actual demand d=1.0'!U256*(365/2)))*9.8*($C256+$D256-$B256)/3600</f>
        <v>0</v>
      </c>
      <c r="Y256" s="75">
        <f>(('Node actual demand d=1.0'!V256*(365/2)))*9.8*($C256+$D256-$B256)/3600</f>
        <v>0</v>
      </c>
      <c r="Z256" s="75">
        <f>(('Node actual demand d=1.0'!W256*(365/2)))*9.8*($C256+$D256-$B256)/3600</f>
        <v>0</v>
      </c>
      <c r="AA256" s="75">
        <f>(('Node actual demand d=1.0'!X256*(365/2)))*9.8*($C256+$D256-$B256)/3600</f>
        <v>0</v>
      </c>
      <c r="AB256" s="75">
        <f>(('Node actual demand d=1.0'!Y256*(365/2)))*9.8*($C256+$D256-$B256)/3600</f>
        <v>0</v>
      </c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</row>
    <row r="257" spans="1:100">
      <c r="A257" t="s">
        <v>366</v>
      </c>
      <c r="B257" s="21">
        <f>Fornecida!$C$1</f>
        <v>3.38</v>
      </c>
      <c r="C257" s="79">
        <v>8</v>
      </c>
      <c r="D257">
        <v>20</v>
      </c>
      <c r="E257" s="75">
        <f>(('Node actual demand d=1.0'!B257*(365/2)))*9.8*($C257+$D257-$B257)/3600</f>
        <v>0</v>
      </c>
      <c r="F257" s="75">
        <f>(('Node actual demand d=1.0'!C257*(365/2)))*9.8*($C257+$D257-$B257)/3600</f>
        <v>0</v>
      </c>
      <c r="G257" s="75">
        <f>(('Node actual demand d=1.0'!D257*(365/2)))*9.8*($C257+$D257-$B257)/3600</f>
        <v>0</v>
      </c>
      <c r="H257" s="75">
        <f>(('Node actual demand d=1.0'!E257*(365/2)))*9.8*($C257+$D257-$B257)/3600</f>
        <v>0</v>
      </c>
      <c r="I257" s="75">
        <f>(('Node actual demand d=1.0'!F257*(365/2)))*9.8*($C257+$D257-$B257)/3600</f>
        <v>0</v>
      </c>
      <c r="J257" s="75">
        <f>(('Node actual demand d=1.0'!G257*(365/2)))*9.8*($C257+$D257-$B257)/3600</f>
        <v>0.12231352777777781</v>
      </c>
      <c r="K257" s="75">
        <f>(('Node actual demand d=1.0'!H257*(365/2)))*9.8*($C257+$D257-$B257)/3600</f>
        <v>0.24462705555555561</v>
      </c>
      <c r="L257" s="75">
        <f>(('Node actual demand d=1.0'!I257*(365/2)))*9.8*($C257+$D257-$B257)/3600</f>
        <v>0.36694058333333335</v>
      </c>
      <c r="M257" s="75">
        <f>(('Node actual demand d=1.0'!J257*(365/2)))*9.8*($C257+$D257-$B257)/3600</f>
        <v>0.7338811666666667</v>
      </c>
      <c r="N257" s="75">
        <f>(('Node actual demand d=1.0'!K257*(365/2)))*9.8*($C257+$D257-$B257)/3600</f>
        <v>0.6115676388888891</v>
      </c>
      <c r="O257" s="75">
        <f>(('Node actual demand d=1.0'!L257*(365/2)))*9.8*($C257+$D257-$B257)/3600</f>
        <v>0.36694058333333335</v>
      </c>
      <c r="P257" s="75">
        <f>(('Node actual demand d=1.0'!M257*(365/2)))*9.8*($C257+$D257-$B257)/3600</f>
        <v>0.24462705555555561</v>
      </c>
      <c r="Q257" s="75">
        <f>(('Node actual demand d=1.0'!N257*(365/2)))*9.8*($C257+$D257-$B257)/3600</f>
        <v>0.12231352777777781</v>
      </c>
      <c r="R257" s="75">
        <f>(('Node actual demand d=1.0'!O257*(365/2)))*9.8*($C257+$D257-$B257)/3600</f>
        <v>0.12231352777777781</v>
      </c>
      <c r="S257" s="75">
        <f>(('Node actual demand d=1.0'!P257*(365/2)))*9.8*($C257+$D257-$B257)/3600</f>
        <v>0.12231352777777781</v>
      </c>
      <c r="T257" s="75">
        <f>(('Node actual demand d=1.0'!Q257*(365/2)))*9.8*($C257+$D257-$B257)/3600</f>
        <v>0.24462705555555561</v>
      </c>
      <c r="U257" s="75">
        <f>(('Node actual demand d=1.0'!R257*(365/2)))*9.8*($C257+$D257-$B257)/3600</f>
        <v>0.12231352777777781</v>
      </c>
      <c r="V257" s="75">
        <f>(('Node actual demand d=1.0'!S257*(365/2)))*9.8*($C257+$D257-$B257)/3600</f>
        <v>0.36694058333333335</v>
      </c>
      <c r="W257" s="75">
        <f>(('Node actual demand d=1.0'!T257*(365/2)))*9.8*($C257+$D257-$B257)/3600</f>
        <v>0.36694058333333335</v>
      </c>
      <c r="X257" s="75">
        <f>(('Node actual demand d=1.0'!U257*(365/2)))*9.8*($C257+$D257-$B257)/3600</f>
        <v>0.12231352777777781</v>
      </c>
      <c r="Y257" s="75">
        <f>(('Node actual demand d=1.0'!V257*(365/2)))*9.8*($C257+$D257-$B257)/3600</f>
        <v>0.12231352777777781</v>
      </c>
      <c r="Z257" s="75">
        <f>(('Node actual demand d=1.0'!W257*(365/2)))*9.8*($C257+$D257-$B257)/3600</f>
        <v>0.12231352777777781</v>
      </c>
      <c r="AA257" s="75">
        <f>(('Node actual demand d=1.0'!X257*(365/2)))*9.8*($C257+$D257-$B257)/3600</f>
        <v>0.24462705555555561</v>
      </c>
      <c r="AB257" s="75">
        <f>(('Node actual demand d=1.0'!Y257*(365/2)))*9.8*($C257+$D257-$B257)/3600</f>
        <v>0</v>
      </c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</row>
    <row r="258" spans="1:100">
      <c r="A258" t="s">
        <v>367</v>
      </c>
      <c r="B258" s="21">
        <f>Fornecida!$C$1</f>
        <v>3.38</v>
      </c>
      <c r="C258" s="79">
        <v>8.0755999999999997</v>
      </c>
      <c r="D258">
        <v>20</v>
      </c>
      <c r="E258" s="75">
        <f>(('Node actual demand d=1.0'!B258*(365/2)))*9.8*($C258+$D258-$B258)/3600</f>
        <v>0</v>
      </c>
      <c r="F258" s="75">
        <f>(('Node actual demand d=1.0'!C258*(365/2)))*9.8*($C258+$D258-$B258)/3600</f>
        <v>0</v>
      </c>
      <c r="G258" s="75">
        <f>(('Node actual demand d=1.0'!D258*(365/2)))*9.8*($C258+$D258-$B258)/3600</f>
        <v>0</v>
      </c>
      <c r="H258" s="75">
        <f>(('Node actual demand d=1.0'!E258*(365/2)))*9.8*($C258+$D258-$B258)/3600</f>
        <v>0</v>
      </c>
      <c r="I258" s="75">
        <f>(('Node actual demand d=1.0'!F258*(365/2)))*9.8*($C258+$D258-$B258)/3600</f>
        <v>0</v>
      </c>
      <c r="J258" s="75">
        <f>(('Node actual demand d=1.0'!G258*(365/2)))*9.8*($C258+$D258-$B258)/3600</f>
        <v>0</v>
      </c>
      <c r="K258" s="75">
        <f>(('Node actual demand d=1.0'!H258*(365/2)))*9.8*($C258+$D258-$B258)/3600</f>
        <v>0.36806733833333338</v>
      </c>
      <c r="L258" s="75">
        <f>(('Node actual demand d=1.0'!I258*(365/2)))*9.8*($C258+$D258-$B258)/3600</f>
        <v>1.3495802405555557</v>
      </c>
      <c r="M258" s="75">
        <f>(('Node actual demand d=1.0'!J258*(365/2)))*9.8*($C258+$D258-$B258)/3600</f>
        <v>0.61344556388888904</v>
      </c>
      <c r="N258" s="75">
        <f>(('Node actual demand d=1.0'!K258*(365/2)))*9.8*($C258+$D258-$B258)/3600</f>
        <v>0.98151290222222243</v>
      </c>
      <c r="O258" s="75">
        <f>(('Node actual demand d=1.0'!L258*(365/2)))*9.8*($C258+$D258-$B258)/3600</f>
        <v>1.4722693533333335</v>
      </c>
      <c r="P258" s="75">
        <f>(('Node actual demand d=1.0'!M258*(365/2)))*9.8*($C258+$D258-$B258)/3600</f>
        <v>0.49075645111111121</v>
      </c>
      <c r="Q258" s="75">
        <f>(('Node actual demand d=1.0'!N258*(365/2)))*9.8*($C258+$D258-$B258)/3600</f>
        <v>0.73613467666666677</v>
      </c>
      <c r="R258" s="75">
        <f>(('Node actual demand d=1.0'!O258*(365/2)))*9.8*($C258+$D258-$B258)/3600</f>
        <v>0.85882378944444449</v>
      </c>
      <c r="S258" s="75">
        <f>(('Node actual demand d=1.0'!P258*(365/2)))*9.8*($C258+$D258-$B258)/3600</f>
        <v>1.4722693533333335</v>
      </c>
      <c r="T258" s="75">
        <f>(('Node actual demand d=1.0'!Q258*(365/2)))*9.8*($C258+$D258-$B258)/3600</f>
        <v>0.73613467666666677</v>
      </c>
      <c r="U258" s="75">
        <f>(('Node actual demand d=1.0'!R258*(365/2)))*9.8*($C258+$D258-$B258)/3600</f>
        <v>1.1042020150000005</v>
      </c>
      <c r="V258" s="75">
        <f>(('Node actual demand d=1.0'!S258*(365/2)))*9.8*($C258+$D258-$B258)/3600</f>
        <v>0</v>
      </c>
      <c r="W258" s="75">
        <f>(('Node actual demand d=1.0'!T258*(365/2)))*9.8*($C258+$D258-$B258)/3600</f>
        <v>0</v>
      </c>
      <c r="X258" s="75">
        <f>(('Node actual demand d=1.0'!U258*(365/2)))*9.8*($C258+$D258-$B258)/3600</f>
        <v>0</v>
      </c>
      <c r="Y258" s="75">
        <f>(('Node actual demand d=1.0'!V258*(365/2)))*9.8*($C258+$D258-$B258)/3600</f>
        <v>0</v>
      </c>
      <c r="Z258" s="75">
        <f>(('Node actual demand d=1.0'!W258*(365/2)))*9.8*($C258+$D258-$B258)/3600</f>
        <v>0</v>
      </c>
      <c r="AA258" s="75">
        <f>(('Node actual demand d=1.0'!X258*(365/2)))*9.8*($C258+$D258-$B258)/3600</f>
        <v>0</v>
      </c>
      <c r="AB258" s="75">
        <f>(('Node actual demand d=1.0'!Y258*(365/2)))*9.8*($C258+$D258-$B258)/3600</f>
        <v>0</v>
      </c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</row>
    <row r="259" spans="1:100">
      <c r="A259" t="s">
        <v>368</v>
      </c>
      <c r="B259" s="21">
        <f>Fornecida!$C$1</f>
        <v>3.38</v>
      </c>
      <c r="C259" s="79">
        <v>7.3829000000000002</v>
      </c>
      <c r="D259">
        <v>20</v>
      </c>
      <c r="E259" s="75">
        <f>(('Node actual demand d=1.0'!B259*(365/2)))*9.8*($C259+$D259-$B259)/3600</f>
        <v>2.6234502952777783</v>
      </c>
      <c r="F259" s="75">
        <f>(('Node actual demand d=1.0'!C259*(365/2)))*9.8*($C259+$D259-$B259)/3600</f>
        <v>36.966799615277779</v>
      </c>
      <c r="G259" s="75">
        <f>(('Node actual demand d=1.0'!D259*(365/2)))*9.8*($C259+$D259-$B259)/3600</f>
        <v>39.11325894777778</v>
      </c>
      <c r="H259" s="75">
        <f>(('Node actual demand d=1.0'!E259*(365/2)))*9.8*($C259+$D259-$B259)/3600</f>
        <v>33.985606097916673</v>
      </c>
      <c r="I259" s="75">
        <f>(('Node actual demand d=1.0'!F259*(365/2)))*9.8*($C259+$D259-$B259)/3600</f>
        <v>8.7050850706944445</v>
      </c>
      <c r="J259" s="75">
        <f>(('Node actual demand d=1.0'!G259*(365/2)))*9.8*($C259+$D259-$B259)/3600</f>
        <v>21.583841065694443</v>
      </c>
      <c r="K259" s="75">
        <f>(('Node actual demand d=1.0'!H259*(365/2)))*9.8*($C259+$D259-$B259)/3600</f>
        <v>4.6506618870833334</v>
      </c>
      <c r="L259" s="75">
        <f>(('Node actual demand d=1.0'!I259*(365/2)))*9.8*($C259+$D259-$B259)/3600</f>
        <v>3.6966799615277779</v>
      </c>
      <c r="M259" s="75">
        <f>(('Node actual demand d=1.0'!J259*(365/2)))*9.8*($C259+$D259-$B259)/3600</f>
        <v>4.7699096277777793</v>
      </c>
      <c r="N259" s="75">
        <f>(('Node actual demand d=1.0'!K259*(365/2)))*9.8*($C259+$D259-$B259)/3600</f>
        <v>4.8891573684722225</v>
      </c>
      <c r="O259" s="75">
        <f>(('Node actual demand d=1.0'!L259*(365/2)))*9.8*($C259+$D259-$B259)/3600</f>
        <v>5.0084051091666666</v>
      </c>
      <c r="P259" s="75">
        <f>(('Node actual demand d=1.0'!M259*(365/2)))*9.8*($C259+$D259-$B259)/3600</f>
        <v>4.6506618870833334</v>
      </c>
      <c r="Q259" s="75">
        <f>(('Node actual demand d=1.0'!N259*(365/2)))*9.8*($C259+$D259-$B259)/3600</f>
        <v>2.8619457766666669</v>
      </c>
      <c r="R259" s="75">
        <f>(('Node actual demand d=1.0'!O259*(365/2)))*9.8*($C259+$D259-$B259)/3600</f>
        <v>2.7426980359722224</v>
      </c>
      <c r="S259" s="75">
        <f>(('Node actual demand d=1.0'!P259*(365/2)))*9.8*($C259+$D259-$B259)/3600</f>
        <v>3.1004412580555556</v>
      </c>
      <c r="T259" s="75">
        <f>(('Node actual demand d=1.0'!Q259*(365/2)))*9.8*($C259+$D259-$B259)/3600</f>
        <v>3.8159277022222224</v>
      </c>
      <c r="U259" s="75">
        <f>(('Node actual demand d=1.0'!R259*(365/2)))*9.8*($C259+$D259-$B259)/3600</f>
        <v>1.5502206290277778</v>
      </c>
      <c r="V259" s="75">
        <f>(('Node actual demand d=1.0'!S259*(365/2)))*9.8*($C259+$D259-$B259)/3600</f>
        <v>1.1924774069444448</v>
      </c>
      <c r="W259" s="75">
        <f>(('Node actual demand d=1.0'!T259*(365/2)))*9.8*($C259+$D259-$B259)/3600</f>
        <v>1.0732296662500003</v>
      </c>
      <c r="X259" s="75">
        <f>(('Node actual demand d=1.0'!U259*(365/2)))*9.8*($C259+$D259-$B259)/3600</f>
        <v>1.0732296662500003</v>
      </c>
      <c r="Y259" s="75">
        <f>(('Node actual demand d=1.0'!V259*(365/2)))*9.8*($C259+$D259-$B259)/3600</f>
        <v>1.0732296662500003</v>
      </c>
      <c r="Z259" s="75">
        <f>(('Node actual demand d=1.0'!W259*(365/2)))*9.8*($C259+$D259-$B259)/3600</f>
        <v>1.0732296662500003</v>
      </c>
      <c r="AA259" s="75">
        <f>(('Node actual demand d=1.0'!X259*(365/2)))*9.8*($C259+$D259-$B259)/3600</f>
        <v>16.813931437916665</v>
      </c>
      <c r="AB259" s="75">
        <f>(('Node actual demand d=1.0'!Y259*(365/2)))*9.8*($C259+$D259-$B259)/3600</f>
        <v>3.6966799615277779</v>
      </c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</row>
    <row r="260" spans="1:100">
      <c r="A260" t="s">
        <v>369</v>
      </c>
      <c r="B260" s="21">
        <f>Fornecida!$C$1</f>
        <v>3.38</v>
      </c>
      <c r="C260" s="79">
        <v>6.6108000000000002</v>
      </c>
      <c r="D260">
        <v>20</v>
      </c>
      <c r="E260" s="75">
        <f>(('Node actual demand d=1.0'!B260*(365/2)))*9.8*($C260+$D260-$B260)/3600</f>
        <v>1.7311785750000002</v>
      </c>
      <c r="F260" s="75">
        <f>(('Node actual demand d=1.0'!C260*(365/2)))*9.8*($C260+$D260-$B260)/3600</f>
        <v>1.6157666700000002</v>
      </c>
      <c r="G260" s="75">
        <f>(('Node actual demand d=1.0'!D260*(365/2)))*9.8*($C260+$D260-$B260)/3600</f>
        <v>1.1541190500000003</v>
      </c>
      <c r="H260" s="75">
        <f>(('Node actual demand d=1.0'!E260*(365/2)))*9.8*($C260+$D260-$B260)/3600</f>
        <v>0.92329524000000018</v>
      </c>
      <c r="I260" s="75">
        <f>(('Node actual demand d=1.0'!F260*(365/2)))*9.8*($C260+$D260-$B260)/3600</f>
        <v>0.80788333500000009</v>
      </c>
      <c r="J260" s="75">
        <f>(('Node actual demand d=1.0'!G260*(365/2)))*9.8*($C260+$D260-$B260)/3600</f>
        <v>2.8852976250000006</v>
      </c>
      <c r="K260" s="75">
        <f>(('Node actual demand d=1.0'!H260*(365/2)))*9.8*($C260+$D260-$B260)/3600</f>
        <v>1.1541190500000003</v>
      </c>
      <c r="L260" s="75">
        <f>(('Node actual demand d=1.0'!I260*(365/2)))*9.8*($C260+$D260-$B260)/3600</f>
        <v>1.8465904800000004</v>
      </c>
      <c r="M260" s="75">
        <f>(('Node actual demand d=1.0'!J260*(365/2)))*9.8*($C260+$D260-$B260)/3600</f>
        <v>1.9620023850000001</v>
      </c>
      <c r="N260" s="75">
        <f>(('Node actual demand d=1.0'!K260*(365/2)))*9.8*($C260+$D260-$B260)/3600</f>
        <v>3.6931809600000007</v>
      </c>
      <c r="O260" s="75">
        <f>(('Node actual demand d=1.0'!L260*(365/2)))*9.8*($C260+$D260-$B260)/3600</f>
        <v>1.7311785750000002</v>
      </c>
      <c r="P260" s="75">
        <f>(('Node actual demand d=1.0'!M260*(365/2)))*9.8*($C260+$D260-$B260)/3600</f>
        <v>1.6157666700000002</v>
      </c>
      <c r="Q260" s="75">
        <f>(('Node actual demand d=1.0'!N260*(365/2)))*9.8*($C260+$D260-$B260)/3600</f>
        <v>1.3849428600000002</v>
      </c>
      <c r="R260" s="75">
        <f>(('Node actual demand d=1.0'!O260*(365/2)))*9.8*($C260+$D260-$B260)/3600</f>
        <v>1.8465904800000004</v>
      </c>
      <c r="S260" s="75">
        <f>(('Node actual demand d=1.0'!P260*(365/2)))*9.8*($C260+$D260-$B260)/3600</f>
        <v>1.5003547650000004</v>
      </c>
      <c r="T260" s="75">
        <f>(('Node actual demand d=1.0'!Q260*(365/2)))*9.8*($C260+$D260-$B260)/3600</f>
        <v>1.6157666700000002</v>
      </c>
      <c r="U260" s="75">
        <f>(('Node actual demand d=1.0'!R260*(365/2)))*9.8*($C260+$D260-$B260)/3600</f>
        <v>1.9620023850000001</v>
      </c>
      <c r="V260" s="75">
        <f>(('Node actual demand d=1.0'!S260*(365/2)))*9.8*($C260+$D260-$B260)/3600</f>
        <v>1.6157666700000002</v>
      </c>
      <c r="W260" s="75">
        <f>(('Node actual demand d=1.0'!T260*(365/2)))*9.8*($C260+$D260-$B260)/3600</f>
        <v>1.5003547650000004</v>
      </c>
      <c r="X260" s="75">
        <f>(('Node actual demand d=1.0'!U260*(365/2)))*9.8*($C260+$D260-$B260)/3600</f>
        <v>1.9620023850000001</v>
      </c>
      <c r="Y260" s="75">
        <f>(('Node actual demand d=1.0'!V260*(365/2)))*9.8*($C260+$D260-$B260)/3600</f>
        <v>1.3849428600000002</v>
      </c>
      <c r="Z260" s="75">
        <f>(('Node actual demand d=1.0'!W260*(365/2)))*9.8*($C260+$D260-$B260)/3600</f>
        <v>1.6157666700000002</v>
      </c>
      <c r="AA260" s="75">
        <f>(('Node actual demand d=1.0'!X260*(365/2)))*9.8*($C260+$D260-$B260)/3600</f>
        <v>1.7311785750000002</v>
      </c>
      <c r="AB260" s="75">
        <f>(('Node actual demand d=1.0'!Y260*(365/2)))*9.8*($C260+$D260-$B260)/3600</f>
        <v>1.3849428600000002</v>
      </c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</row>
    <row r="261" spans="1:100">
      <c r="A261" t="s">
        <v>370</v>
      </c>
      <c r="B261" s="21">
        <f>Fornecida!$C$1</f>
        <v>3.38</v>
      </c>
      <c r="C261" s="79">
        <v>7.2992999999999997</v>
      </c>
      <c r="D261">
        <v>20</v>
      </c>
      <c r="E261" s="75">
        <f>(('Node actual demand d=1.0'!B261*(365/2)))*9.8*($C261+$D261-$B261)/3600</f>
        <v>0</v>
      </c>
      <c r="F261" s="75">
        <f>(('Node actual demand d=1.0'!C261*(365/2)))*9.8*($C261+$D261-$B261)/3600</f>
        <v>0</v>
      </c>
      <c r="G261" s="75">
        <f>(('Node actual demand d=1.0'!D261*(365/2)))*9.8*($C261+$D261-$B261)/3600</f>
        <v>0</v>
      </c>
      <c r="H261" s="75">
        <f>(('Node actual demand d=1.0'!E261*(365/2)))*9.8*($C261+$D261-$B261)/3600</f>
        <v>0</v>
      </c>
      <c r="I261" s="75">
        <f>(('Node actual demand d=1.0'!F261*(365/2)))*9.8*($C261+$D261-$B261)/3600</f>
        <v>0</v>
      </c>
      <c r="J261" s="75">
        <f>(('Node actual demand d=1.0'!G261*(365/2)))*9.8*($C261+$D261-$B261)/3600</f>
        <v>0</v>
      </c>
      <c r="K261" s="75">
        <f>(('Node actual demand d=1.0'!H261*(365/2)))*9.8*($C261+$D261-$B261)/3600</f>
        <v>0</v>
      </c>
      <c r="L261" s="75">
        <f>(('Node actual demand d=1.0'!I261*(365/2)))*9.8*($C261+$D261-$B261)/3600</f>
        <v>2.02015099125</v>
      </c>
      <c r="M261" s="75">
        <f>(('Node actual demand d=1.0'!J261*(365/2)))*9.8*($C261+$D261-$B261)/3600</f>
        <v>0.83182687875000005</v>
      </c>
      <c r="N261" s="75">
        <f>(('Node actual demand d=1.0'!K261*(365/2)))*9.8*($C261+$D261-$B261)/3600</f>
        <v>1.5448213462500002</v>
      </c>
      <c r="O261" s="75">
        <f>(('Node actual demand d=1.0'!L261*(365/2)))*9.8*($C261+$D261-$B261)/3600</f>
        <v>0.95065929000000005</v>
      </c>
      <c r="P261" s="75">
        <f>(('Node actual demand d=1.0'!M261*(365/2)))*9.8*($C261+$D261-$B261)/3600</f>
        <v>0.95065929000000005</v>
      </c>
      <c r="Q261" s="75">
        <f>(('Node actual demand d=1.0'!N261*(365/2)))*9.8*($C261+$D261-$B261)/3600</f>
        <v>0.95065929000000005</v>
      </c>
      <c r="R261" s="75">
        <f>(('Node actual demand d=1.0'!O261*(365/2)))*9.8*($C261+$D261-$B261)/3600</f>
        <v>2.1389834025000005</v>
      </c>
      <c r="S261" s="75">
        <f>(('Node actual demand d=1.0'!P261*(365/2)))*9.8*($C261+$D261-$B261)/3600</f>
        <v>1.0694917012500003</v>
      </c>
      <c r="T261" s="75">
        <f>(('Node actual demand d=1.0'!Q261*(365/2)))*9.8*($C261+$D261-$B261)/3600</f>
        <v>1.0694917012500003</v>
      </c>
      <c r="U261" s="75">
        <f>(('Node actual demand d=1.0'!R261*(365/2)))*9.8*($C261+$D261-$B261)/3600</f>
        <v>0.23766482250000001</v>
      </c>
      <c r="V261" s="75">
        <f>(('Node actual demand d=1.0'!S261*(365/2)))*9.8*($C261+$D261-$B261)/3600</f>
        <v>0</v>
      </c>
      <c r="W261" s="75">
        <f>(('Node actual demand d=1.0'!T261*(365/2)))*9.8*($C261+$D261-$B261)/3600</f>
        <v>0</v>
      </c>
      <c r="X261" s="75">
        <f>(('Node actual demand d=1.0'!U261*(365/2)))*9.8*($C261+$D261-$B261)/3600</f>
        <v>0</v>
      </c>
      <c r="Y261" s="75">
        <f>(('Node actual demand d=1.0'!V261*(365/2)))*9.8*($C261+$D261-$B261)/3600</f>
        <v>0</v>
      </c>
      <c r="Z261" s="75">
        <f>(('Node actual demand d=1.0'!W261*(365/2)))*9.8*($C261+$D261-$B261)/3600</f>
        <v>0</v>
      </c>
      <c r="AA261" s="75">
        <f>(('Node actual demand d=1.0'!X261*(365/2)))*9.8*($C261+$D261-$B261)/3600</f>
        <v>0</v>
      </c>
      <c r="AB261" s="75">
        <f>(('Node actual demand d=1.0'!Y261*(365/2)))*9.8*($C261+$D261-$B261)/3600</f>
        <v>0</v>
      </c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</row>
    <row r="262" spans="1:100">
      <c r="A262" t="s">
        <v>371</v>
      </c>
      <c r="B262" s="21">
        <f>Fornecida!$C$1</f>
        <v>3.38</v>
      </c>
      <c r="C262" s="79">
        <v>8.4657</v>
      </c>
      <c r="D262">
        <v>20</v>
      </c>
      <c r="E262" s="75">
        <f>(('Node actual demand d=1.0'!B262*(365/2)))*9.8*($C262+$D262-$B262)/3600</f>
        <v>0</v>
      </c>
      <c r="F262" s="75">
        <f>(('Node actual demand d=1.0'!C262*(365/2)))*9.8*($C262+$D262-$B262)/3600</f>
        <v>0</v>
      </c>
      <c r="G262" s="75">
        <f>(('Node actual demand d=1.0'!D262*(365/2)))*9.8*($C262+$D262-$B262)/3600</f>
        <v>0</v>
      </c>
      <c r="H262" s="75">
        <f>(('Node actual demand d=1.0'!E262*(365/2)))*9.8*($C262+$D262-$B262)/3600</f>
        <v>0</v>
      </c>
      <c r="I262" s="75">
        <f>(('Node actual demand d=1.0'!F262*(365/2)))*9.8*($C262+$D262-$B262)/3600</f>
        <v>0</v>
      </c>
      <c r="J262" s="75">
        <f>(('Node actual demand d=1.0'!G262*(365/2)))*9.8*($C262+$D262-$B262)/3600</f>
        <v>0</v>
      </c>
      <c r="K262" s="75">
        <f>(('Node actual demand d=1.0'!H262*(365/2)))*9.8*($C262+$D262-$B262)/3600</f>
        <v>1.1216443612500002</v>
      </c>
      <c r="L262" s="75">
        <f>(('Node actual demand d=1.0'!I262*(365/2)))*9.8*($C262+$D262-$B262)/3600</f>
        <v>2.2432887225000004</v>
      </c>
      <c r="M262" s="75">
        <f>(('Node actual demand d=1.0'!J262*(365/2)))*9.8*($C262+$D262-$B262)/3600</f>
        <v>1.8694072687500001</v>
      </c>
      <c r="N262" s="75">
        <f>(('Node actual demand d=1.0'!K262*(365/2)))*9.8*($C262+$D262-$B262)/3600</f>
        <v>2.4925430250000002</v>
      </c>
      <c r="O262" s="75">
        <f>(('Node actual demand d=1.0'!L262*(365/2)))*9.8*($C262+$D262-$B262)/3600</f>
        <v>2.2432887225000004</v>
      </c>
      <c r="P262" s="75">
        <f>(('Node actual demand d=1.0'!M262*(365/2)))*9.8*($C262+$D262-$B262)/3600</f>
        <v>2.2432887225000004</v>
      </c>
      <c r="Q262" s="75">
        <f>(('Node actual demand d=1.0'!N262*(365/2)))*9.8*($C262+$D262-$B262)/3600</f>
        <v>1.1216443612500002</v>
      </c>
      <c r="R262" s="75">
        <f>(('Node actual demand d=1.0'!O262*(365/2)))*9.8*($C262+$D262-$B262)/3600</f>
        <v>1.8694072687500001</v>
      </c>
      <c r="S262" s="75">
        <f>(('Node actual demand d=1.0'!P262*(365/2)))*9.8*($C262+$D262-$B262)/3600</f>
        <v>3.7388145375000001</v>
      </c>
      <c r="T262" s="75">
        <f>(('Node actual demand d=1.0'!Q262*(365/2)))*9.8*($C262+$D262-$B262)/3600</f>
        <v>2.3679158737499999</v>
      </c>
      <c r="U262" s="75">
        <f>(('Node actual demand d=1.0'!R262*(365/2)))*9.8*($C262+$D262-$B262)/3600</f>
        <v>1.2462715125000001</v>
      </c>
      <c r="V262" s="75">
        <f>(('Node actual demand d=1.0'!S262*(365/2)))*9.8*($C262+$D262-$B262)/3600</f>
        <v>1.8694072687500001</v>
      </c>
      <c r="W262" s="75">
        <f>(('Node actual demand d=1.0'!T262*(365/2)))*9.8*($C262+$D262-$B262)/3600</f>
        <v>1.7447801174999999</v>
      </c>
      <c r="X262" s="75">
        <f>(('Node actual demand d=1.0'!U262*(365/2)))*9.8*($C262+$D262-$B262)/3600</f>
        <v>0.12462715125000001</v>
      </c>
      <c r="Y262" s="75">
        <f>(('Node actual demand d=1.0'!V262*(365/2)))*9.8*($C262+$D262-$B262)/3600</f>
        <v>0</v>
      </c>
      <c r="Z262" s="75">
        <f>(('Node actual demand d=1.0'!W262*(365/2)))*9.8*($C262+$D262-$B262)/3600</f>
        <v>0</v>
      </c>
      <c r="AA262" s="75">
        <f>(('Node actual demand d=1.0'!X262*(365/2)))*9.8*($C262+$D262-$B262)/3600</f>
        <v>0</v>
      </c>
      <c r="AB262" s="75">
        <f>(('Node actual demand d=1.0'!Y262*(365/2)))*9.8*($C262+$D262-$B262)/3600</f>
        <v>0</v>
      </c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</row>
    <row r="263" spans="1:100">
      <c r="A263" t="s">
        <v>372</v>
      </c>
      <c r="B263" s="21">
        <f>Fornecida!$C$1</f>
        <v>3.38</v>
      </c>
      <c r="C263" s="79">
        <v>35.718899999999998</v>
      </c>
      <c r="D263">
        <v>20</v>
      </c>
      <c r="E263" s="75">
        <f>(('Node actual demand d=1.0'!B263*(365/2)))*9.8*($C263+$D263-$B263)/3600</f>
        <v>0.52004512583333329</v>
      </c>
      <c r="F263" s="75">
        <f>(('Node actual demand d=1.0'!C263*(365/2)))*9.8*($C263+$D263-$B263)/3600</f>
        <v>0.26002256291666664</v>
      </c>
      <c r="G263" s="75">
        <f>(('Node actual demand d=1.0'!D263*(365/2)))*9.8*($C263+$D263-$B263)/3600</f>
        <v>0.26002256291666664</v>
      </c>
      <c r="H263" s="75">
        <f>(('Node actual demand d=1.0'!E263*(365/2)))*9.8*($C263+$D263-$B263)/3600</f>
        <v>0.26002256291666664</v>
      </c>
      <c r="I263" s="75">
        <f>(('Node actual demand d=1.0'!F263*(365/2)))*9.8*($C263+$D263-$B263)/3600</f>
        <v>0.52004512583333329</v>
      </c>
      <c r="J263" s="75">
        <f>(('Node actual demand d=1.0'!G263*(365/2)))*9.8*($C263+$D263-$B263)/3600</f>
        <v>0.78006768874999999</v>
      </c>
      <c r="K263" s="75">
        <f>(('Node actual demand d=1.0'!H263*(365/2)))*9.8*($C263+$D263-$B263)/3600</f>
        <v>1.5601353775</v>
      </c>
      <c r="L263" s="75">
        <f>(('Node actual demand d=1.0'!I263*(365/2)))*9.8*($C263+$D263-$B263)/3600</f>
        <v>2.8602481920833331</v>
      </c>
      <c r="M263" s="75">
        <f>(('Node actual demand d=1.0'!J263*(365/2)))*9.8*($C263+$D263-$B263)/3600</f>
        <v>1.3001128145833334</v>
      </c>
      <c r="N263" s="75">
        <f>(('Node actual demand d=1.0'!K263*(365/2)))*9.8*($C263+$D263-$B263)/3600</f>
        <v>2.34020306625</v>
      </c>
      <c r="O263" s="75">
        <f>(('Node actual demand d=1.0'!L263*(365/2)))*9.8*($C263+$D263-$B263)/3600</f>
        <v>3.3802933179166668</v>
      </c>
      <c r="P263" s="75">
        <f>(('Node actual demand d=1.0'!M263*(365/2)))*9.8*($C263+$D263-$B263)/3600</f>
        <v>1.5601353775</v>
      </c>
      <c r="Q263" s="75">
        <f>(('Node actual demand d=1.0'!N263*(365/2)))*9.8*($C263+$D263-$B263)/3600</f>
        <v>0.78006768874999999</v>
      </c>
      <c r="R263" s="75">
        <f>(('Node actual demand d=1.0'!O263*(365/2)))*9.8*($C263+$D263-$B263)/3600</f>
        <v>1.3001128145833334</v>
      </c>
      <c r="S263" s="75">
        <f>(('Node actual demand d=1.0'!P263*(365/2)))*9.8*($C263+$D263-$B263)/3600</f>
        <v>1.3001128145833334</v>
      </c>
      <c r="T263" s="75">
        <f>(('Node actual demand d=1.0'!Q263*(365/2)))*9.8*($C263+$D263-$B263)/3600</f>
        <v>2.6002256291666668</v>
      </c>
      <c r="U263" s="75">
        <f>(('Node actual demand d=1.0'!R263*(365/2)))*9.8*($C263+$D263-$B263)/3600</f>
        <v>3.120270755</v>
      </c>
      <c r="V263" s="75">
        <f>(('Node actual demand d=1.0'!S263*(365/2)))*9.8*($C263+$D263-$B263)/3600</f>
        <v>4.1603610066666663</v>
      </c>
      <c r="W263" s="75">
        <f>(('Node actual demand d=1.0'!T263*(365/2)))*9.8*($C263+$D263-$B263)/3600</f>
        <v>4.1603610066666663</v>
      </c>
      <c r="X263" s="75">
        <f>(('Node actual demand d=1.0'!U263*(365/2)))*9.8*($C263+$D263-$B263)/3600</f>
        <v>2.8602481920833331</v>
      </c>
      <c r="Y263" s="75">
        <f>(('Node actual demand d=1.0'!V263*(365/2)))*9.8*($C263+$D263-$B263)/3600</f>
        <v>0.52004512583333329</v>
      </c>
      <c r="Z263" s="75">
        <f>(('Node actual demand d=1.0'!W263*(365/2)))*9.8*($C263+$D263-$B263)/3600</f>
        <v>0.52004512583333329</v>
      </c>
      <c r="AA263" s="75">
        <f>(('Node actual demand d=1.0'!X263*(365/2)))*9.8*($C263+$D263-$B263)/3600</f>
        <v>0.26002256291666664</v>
      </c>
      <c r="AB263" s="75">
        <f>(('Node actual demand d=1.0'!Y263*(365/2)))*9.8*($C263+$D263-$B263)/3600</f>
        <v>0</v>
      </c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</row>
    <row r="264" spans="1:100">
      <c r="A264" t="s">
        <v>373</v>
      </c>
      <c r="B264" s="21">
        <f>Fornecida!$C$1</f>
        <v>3.38</v>
      </c>
      <c r="C264" s="79">
        <v>36.001199999999997</v>
      </c>
      <c r="D264">
        <v>20</v>
      </c>
      <c r="E264" s="75">
        <f>(('Node actual demand d=1.0'!B264*(365/2)))*9.8*($C264+$D264-$B264)/3600</f>
        <v>0</v>
      </c>
      <c r="F264" s="75">
        <f>(('Node actual demand d=1.0'!C264*(365/2)))*9.8*($C264+$D264-$B264)/3600</f>
        <v>0</v>
      </c>
      <c r="G264" s="75">
        <f>(('Node actual demand d=1.0'!D264*(365/2)))*9.8*($C264+$D264-$B264)/3600</f>
        <v>0</v>
      </c>
      <c r="H264" s="75">
        <f>(('Node actual demand d=1.0'!E264*(365/2)))*9.8*($C264+$D264-$B264)/3600</f>
        <v>0</v>
      </c>
      <c r="I264" s="75">
        <f>(('Node actual demand d=1.0'!F264*(365/2)))*9.8*($C264+$D264-$B264)/3600</f>
        <v>0</v>
      </c>
      <c r="J264" s="75">
        <f>(('Node actual demand d=1.0'!G264*(365/2)))*9.8*($C264+$D264-$B264)/3600</f>
        <v>0</v>
      </c>
      <c r="K264" s="75">
        <f>(('Node actual demand d=1.0'!H264*(365/2)))*9.8*($C264+$D264-$B264)/3600</f>
        <v>0</v>
      </c>
      <c r="L264" s="75">
        <f>(('Node actual demand d=1.0'!I264*(365/2)))*9.8*($C264+$D264-$B264)/3600</f>
        <v>0.26142504500000002</v>
      </c>
      <c r="M264" s="75">
        <f>(('Node actual demand d=1.0'!J264*(365/2)))*9.8*($C264+$D264-$B264)/3600</f>
        <v>0</v>
      </c>
      <c r="N264" s="75">
        <f>(('Node actual demand d=1.0'!K264*(365/2)))*9.8*($C264+$D264-$B264)/3600</f>
        <v>0</v>
      </c>
      <c r="O264" s="75">
        <f>(('Node actual demand d=1.0'!L264*(365/2)))*9.8*($C264+$D264-$B264)/3600</f>
        <v>0.26142504500000002</v>
      </c>
      <c r="P264" s="75">
        <f>(('Node actual demand d=1.0'!M264*(365/2)))*9.8*($C264+$D264-$B264)/3600</f>
        <v>0.26142504500000002</v>
      </c>
      <c r="Q264" s="75">
        <f>(('Node actual demand d=1.0'!N264*(365/2)))*9.8*($C264+$D264-$B264)/3600</f>
        <v>0.26142504500000002</v>
      </c>
      <c r="R264" s="75">
        <f>(('Node actual demand d=1.0'!O264*(365/2)))*9.8*($C264+$D264-$B264)/3600</f>
        <v>0.26142504500000002</v>
      </c>
      <c r="S264" s="75">
        <f>(('Node actual demand d=1.0'!P264*(365/2)))*9.8*($C264+$D264-$B264)/3600</f>
        <v>0</v>
      </c>
      <c r="T264" s="75">
        <f>(('Node actual demand d=1.0'!Q264*(365/2)))*9.8*($C264+$D264-$B264)/3600</f>
        <v>0</v>
      </c>
      <c r="U264" s="75">
        <f>(('Node actual demand d=1.0'!R264*(365/2)))*9.8*($C264+$D264-$B264)/3600</f>
        <v>0.26142504500000002</v>
      </c>
      <c r="V264" s="75">
        <f>(('Node actual demand d=1.0'!S264*(365/2)))*9.8*($C264+$D264-$B264)/3600</f>
        <v>0.26142504500000002</v>
      </c>
      <c r="W264" s="75">
        <f>(('Node actual demand d=1.0'!T264*(365/2)))*9.8*($C264+$D264-$B264)/3600</f>
        <v>0.26142504500000002</v>
      </c>
      <c r="X264" s="75">
        <f>(('Node actual demand d=1.0'!U264*(365/2)))*9.8*($C264+$D264-$B264)/3600</f>
        <v>0.26142504500000002</v>
      </c>
      <c r="Y264" s="75">
        <f>(('Node actual demand d=1.0'!V264*(365/2)))*9.8*($C264+$D264-$B264)/3600</f>
        <v>0</v>
      </c>
      <c r="Z264" s="75">
        <f>(('Node actual demand d=1.0'!W264*(365/2)))*9.8*($C264+$D264-$B264)/3600</f>
        <v>0</v>
      </c>
      <c r="AA264" s="75">
        <f>(('Node actual demand d=1.0'!X264*(365/2)))*9.8*($C264+$D264-$B264)/3600</f>
        <v>0</v>
      </c>
      <c r="AB264" s="75">
        <f>(('Node actual demand d=1.0'!Y264*(365/2)))*9.8*($C264+$D264-$B264)/3600</f>
        <v>0</v>
      </c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</row>
    <row r="265" spans="1:100">
      <c r="A265" t="s">
        <v>374</v>
      </c>
      <c r="B265" s="21">
        <f>Fornecida!$C$1</f>
        <v>3.38</v>
      </c>
      <c r="C265" s="79">
        <v>35.487000000000002</v>
      </c>
      <c r="D265">
        <v>20</v>
      </c>
      <c r="E265" s="75">
        <f>(('Node actual demand d=1.0'!B265*(365/2)))*9.8*($C265+$D265-$B265)/3600</f>
        <v>0</v>
      </c>
      <c r="F265" s="75">
        <f>(('Node actual demand d=1.0'!C265*(365/2)))*9.8*($C265+$D265-$B265)/3600</f>
        <v>0</v>
      </c>
      <c r="G265" s="75">
        <f>(('Node actual demand d=1.0'!D265*(365/2)))*9.8*($C265+$D265-$B265)/3600</f>
        <v>0</v>
      </c>
      <c r="H265" s="75">
        <f>(('Node actual demand d=1.0'!E265*(365/2)))*9.8*($C265+$D265-$B265)/3600</f>
        <v>0</v>
      </c>
      <c r="I265" s="75">
        <f>(('Node actual demand d=1.0'!F265*(365/2)))*9.8*($C265+$D265-$B265)/3600</f>
        <v>0</v>
      </c>
      <c r="J265" s="75">
        <f>(('Node actual demand d=1.0'!G265*(365/2)))*9.8*($C265+$D265-$B265)/3600</f>
        <v>0</v>
      </c>
      <c r="K265" s="75">
        <f>(('Node actual demand d=1.0'!H265*(365/2)))*9.8*($C265+$D265-$B265)/3600</f>
        <v>0</v>
      </c>
      <c r="L265" s="75">
        <f>(('Node actual demand d=1.0'!I265*(365/2)))*9.8*($C265+$D265-$B265)/3600</f>
        <v>0</v>
      </c>
      <c r="M265" s="75">
        <f>(('Node actual demand d=1.0'!J265*(365/2)))*9.8*($C265+$D265-$B265)/3600</f>
        <v>0</v>
      </c>
      <c r="N265" s="75">
        <f>(('Node actual demand d=1.0'!K265*(365/2)))*9.8*($C265+$D265-$B265)/3600</f>
        <v>0</v>
      </c>
      <c r="O265" s="75">
        <f>(('Node actual demand d=1.0'!L265*(365/2)))*9.8*($C265+$D265-$B265)/3600</f>
        <v>0</v>
      </c>
      <c r="P265" s="75">
        <f>(('Node actual demand d=1.0'!M265*(365/2)))*9.8*($C265+$D265-$B265)/3600</f>
        <v>0</v>
      </c>
      <c r="Q265" s="75">
        <f>(('Node actual demand d=1.0'!N265*(365/2)))*9.8*($C265+$D265-$B265)/3600</f>
        <v>0</v>
      </c>
      <c r="R265" s="75">
        <f>(('Node actual demand d=1.0'!O265*(365/2)))*9.8*($C265+$D265-$B265)/3600</f>
        <v>0</v>
      </c>
      <c r="S265" s="75">
        <f>(('Node actual demand d=1.0'!P265*(365/2)))*9.8*($C265+$D265-$B265)/3600</f>
        <v>0</v>
      </c>
      <c r="T265" s="75">
        <f>(('Node actual demand d=1.0'!Q265*(365/2)))*9.8*($C265+$D265-$B265)/3600</f>
        <v>0</v>
      </c>
      <c r="U265" s="75">
        <f>(('Node actual demand d=1.0'!R265*(365/2)))*9.8*($C265+$D265-$B265)/3600</f>
        <v>0</v>
      </c>
      <c r="V265" s="75">
        <f>(('Node actual demand d=1.0'!S265*(365/2)))*9.8*($C265+$D265-$B265)/3600</f>
        <v>0</v>
      </c>
      <c r="W265" s="75">
        <f>(('Node actual demand d=1.0'!T265*(365/2)))*9.8*($C265+$D265-$B265)/3600</f>
        <v>0</v>
      </c>
      <c r="X265" s="75">
        <f>(('Node actual demand d=1.0'!U265*(365/2)))*9.8*($C265+$D265-$B265)/3600</f>
        <v>0</v>
      </c>
      <c r="Y265" s="75">
        <f>(('Node actual demand d=1.0'!V265*(365/2)))*9.8*($C265+$D265-$B265)/3600</f>
        <v>0</v>
      </c>
      <c r="Z265" s="75">
        <f>(('Node actual demand d=1.0'!W265*(365/2)))*9.8*($C265+$D265-$B265)/3600</f>
        <v>0</v>
      </c>
      <c r="AA265" s="75">
        <f>(('Node actual demand d=1.0'!X265*(365/2)))*9.8*($C265+$D265-$B265)/3600</f>
        <v>0</v>
      </c>
      <c r="AB265" s="75">
        <f>(('Node actual demand d=1.0'!Y265*(365/2)))*9.8*($C265+$D265-$B265)/3600</f>
        <v>0</v>
      </c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</row>
    <row r="266" spans="1:100">
      <c r="A266" t="s">
        <v>375</v>
      </c>
      <c r="B266" s="21">
        <f>Fornecida!$C$1</f>
        <v>3.38</v>
      </c>
      <c r="C266" s="79">
        <v>37.726399999999998</v>
      </c>
      <c r="D266">
        <v>20</v>
      </c>
      <c r="E266" s="75">
        <f>(('Node actual demand d=1.0'!B266*(365/2)))*9.8*($C266+$D266-$B266)/3600</f>
        <v>0.26999593444444442</v>
      </c>
      <c r="F266" s="75">
        <f>(('Node actual demand d=1.0'!C266*(365/2)))*9.8*($C266+$D266-$B266)/3600</f>
        <v>0</v>
      </c>
      <c r="G266" s="75">
        <f>(('Node actual demand d=1.0'!D266*(365/2)))*9.8*($C266+$D266-$B266)/3600</f>
        <v>0</v>
      </c>
      <c r="H266" s="75">
        <f>(('Node actual demand d=1.0'!E266*(365/2)))*9.8*($C266+$D266-$B266)/3600</f>
        <v>0.26999593444444442</v>
      </c>
      <c r="I266" s="75">
        <f>(('Node actual demand d=1.0'!F266*(365/2)))*9.8*($C266+$D266-$B266)/3600</f>
        <v>0</v>
      </c>
      <c r="J266" s="75">
        <f>(('Node actual demand d=1.0'!G266*(365/2)))*9.8*($C266+$D266-$B266)/3600</f>
        <v>0.26999593444444442</v>
      </c>
      <c r="K266" s="75">
        <f>(('Node actual demand d=1.0'!H266*(365/2)))*9.8*($C266+$D266-$B266)/3600</f>
        <v>8.369873967777778</v>
      </c>
      <c r="L266" s="75">
        <f>(('Node actual demand d=1.0'!I266*(365/2)))*9.8*($C266+$D266-$B266)/3600</f>
        <v>1.0799837377777777</v>
      </c>
      <c r="M266" s="75">
        <f>(('Node actual demand d=1.0'!J266*(365/2)))*9.8*($C266+$D266-$B266)/3600</f>
        <v>1.0799837377777777</v>
      </c>
      <c r="N266" s="75">
        <f>(('Node actual demand d=1.0'!K266*(365/2)))*9.8*($C266+$D266-$B266)/3600</f>
        <v>0.53999186888888884</v>
      </c>
      <c r="O266" s="75">
        <f>(('Node actual demand d=1.0'!L266*(365/2)))*9.8*($C266+$D266-$B266)/3600</f>
        <v>1.3499796722222224</v>
      </c>
      <c r="P266" s="75">
        <f>(('Node actual demand d=1.0'!M266*(365/2)))*9.8*($C266+$D266-$B266)/3600</f>
        <v>0.53999186888888884</v>
      </c>
      <c r="Q266" s="75">
        <f>(('Node actual demand d=1.0'!N266*(365/2)))*9.8*($C266+$D266-$B266)/3600</f>
        <v>1.8899715411111111</v>
      </c>
      <c r="R266" s="75">
        <f>(('Node actual demand d=1.0'!O266*(365/2)))*9.8*($C266+$D266-$B266)/3600</f>
        <v>1.0799837377777777</v>
      </c>
      <c r="S266" s="75">
        <f>(('Node actual demand d=1.0'!P266*(365/2)))*9.8*($C266+$D266-$B266)/3600</f>
        <v>1.8899715411111111</v>
      </c>
      <c r="T266" s="75">
        <f>(('Node actual demand d=1.0'!Q266*(365/2)))*9.8*($C266+$D266-$B266)/3600</f>
        <v>1.6199756066666666</v>
      </c>
      <c r="U266" s="75">
        <f>(('Node actual demand d=1.0'!R266*(365/2)))*9.8*($C266+$D266-$B266)/3600</f>
        <v>0.26999593444444442</v>
      </c>
      <c r="V266" s="75">
        <f>(('Node actual demand d=1.0'!S266*(365/2)))*9.8*($C266+$D266-$B266)/3600</f>
        <v>0</v>
      </c>
      <c r="W266" s="75">
        <f>(('Node actual demand d=1.0'!T266*(365/2)))*9.8*($C266+$D266-$B266)/3600</f>
        <v>0.26999593444444442</v>
      </c>
      <c r="X266" s="75">
        <f>(('Node actual demand d=1.0'!U266*(365/2)))*9.8*($C266+$D266-$B266)/3600</f>
        <v>0</v>
      </c>
      <c r="Y266" s="75">
        <f>(('Node actual demand d=1.0'!V266*(365/2)))*9.8*($C266+$D266-$B266)/3600</f>
        <v>0.26999593444444442</v>
      </c>
      <c r="Z266" s="75">
        <f>(('Node actual demand d=1.0'!W266*(365/2)))*9.8*($C266+$D266-$B266)/3600</f>
        <v>0</v>
      </c>
      <c r="AA266" s="75">
        <f>(('Node actual demand d=1.0'!X266*(365/2)))*9.8*($C266+$D266-$B266)/3600</f>
        <v>0</v>
      </c>
      <c r="AB266" s="75">
        <f>(('Node actual demand d=1.0'!Y266*(365/2)))*9.8*($C266+$D266-$B266)/3600</f>
        <v>0</v>
      </c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</row>
    <row r="267" spans="1:100">
      <c r="A267" t="s">
        <v>376</v>
      </c>
      <c r="B267" s="21">
        <f>Fornecida!$C$1</f>
        <v>3.38</v>
      </c>
      <c r="C267" s="79">
        <v>27.231300000000001</v>
      </c>
      <c r="D267">
        <v>20</v>
      </c>
      <c r="E267" s="75">
        <f>(('Node actual demand d=1.0'!B267*(365/2)))*9.8*($C267+$D267-$B267)/3600</f>
        <v>23.964126404166674</v>
      </c>
      <c r="F267" s="75">
        <f>(('Node actual demand d=1.0'!C267*(365/2)))*9.8*($C267+$D267-$B267)/3600</f>
        <v>0</v>
      </c>
      <c r="G267" s="75">
        <f>(('Node actual demand d=1.0'!D267*(365/2)))*9.8*($C267+$D267-$B267)/3600</f>
        <v>58.603181842916676</v>
      </c>
      <c r="H267" s="75">
        <f>(('Node actual demand d=1.0'!E267*(365/2)))*9.8*($C267+$D267-$B267)/3600</f>
        <v>15.03204292625</v>
      </c>
      <c r="I267" s="75">
        <f>(('Node actual demand d=1.0'!F267*(365/2)))*9.8*($C267+$D267-$B267)/3600</f>
        <v>0.21785569458333337</v>
      </c>
      <c r="J267" s="75">
        <f>(('Node actual demand d=1.0'!G267*(365/2)))*9.8*($C267+$D267-$B267)/3600</f>
        <v>21.785569458333338</v>
      </c>
      <c r="K267" s="75">
        <f>(('Node actual demand d=1.0'!H267*(365/2)))*9.8*($C267+$D267-$B267)/3600</f>
        <v>20.260579596250004</v>
      </c>
      <c r="L267" s="75">
        <f>(('Node actual demand d=1.0'!I267*(365/2)))*9.8*($C267+$D267-$B267)/3600</f>
        <v>5.8821037537500018</v>
      </c>
      <c r="M267" s="75">
        <f>(('Node actual demand d=1.0'!J267*(365/2)))*9.8*($C267+$D267-$B267)/3600</f>
        <v>3.0499797241666666</v>
      </c>
      <c r="N267" s="75">
        <f>(('Node actual demand d=1.0'!K267*(365/2)))*9.8*($C267+$D267-$B267)/3600</f>
        <v>3.4856911133333339</v>
      </c>
      <c r="O267" s="75">
        <f>(('Node actual demand d=1.0'!L267*(365/2)))*9.8*($C267+$D267-$B267)/3600</f>
        <v>3.9214025025000012</v>
      </c>
      <c r="P267" s="75">
        <f>(('Node actual demand d=1.0'!M267*(365/2)))*9.8*($C267+$D267-$B267)/3600</f>
        <v>9.8035062562500013</v>
      </c>
      <c r="Q267" s="75">
        <f>(('Node actual demand d=1.0'!N267*(365/2)))*9.8*($C267+$D267-$B267)/3600</f>
        <v>1.9607012512500006</v>
      </c>
      <c r="R267" s="75">
        <f>(('Node actual demand d=1.0'!O267*(365/2)))*9.8*($C267+$D267-$B267)/3600</f>
        <v>5.6642480591666668</v>
      </c>
      <c r="S267" s="75">
        <f>(('Node actual demand d=1.0'!P267*(365/2)))*9.8*($C267+$D267-$B267)/3600</f>
        <v>4.792825280833334</v>
      </c>
      <c r="T267" s="75">
        <f>(('Node actual demand d=1.0'!Q267*(365/2)))*9.8*($C267+$D267-$B267)/3600</f>
        <v>5.8821037537500018</v>
      </c>
      <c r="U267" s="75">
        <f>(('Node actual demand d=1.0'!R267*(365/2)))*9.8*($C267+$D267-$B267)/3600</f>
        <v>9.8035062562500013</v>
      </c>
      <c r="V267" s="75">
        <f>(('Node actual demand d=1.0'!S267*(365/2)))*9.8*($C267+$D267-$B267)/3600</f>
        <v>6.7535265320833346</v>
      </c>
      <c r="W267" s="75">
        <f>(('Node actual demand d=1.0'!T267*(365/2)))*9.8*($C267+$D267-$B267)/3600</f>
        <v>0.65356708375000006</v>
      </c>
      <c r="X267" s="75">
        <f>(('Node actual demand d=1.0'!U267*(365/2)))*9.8*($C267+$D267-$B267)/3600</f>
        <v>0.21785569458333337</v>
      </c>
      <c r="Y267" s="75">
        <f>(('Node actual demand d=1.0'!V267*(365/2)))*9.8*($C267+$D267-$B267)/3600</f>
        <v>60.56388309416667</v>
      </c>
      <c r="Z267" s="75">
        <f>(('Node actual demand d=1.0'!W267*(365/2)))*9.8*($C267+$D267-$B267)/3600</f>
        <v>16.557032788333334</v>
      </c>
      <c r="AA267" s="75">
        <f>(('Node actual demand d=1.0'!X267*(365/2)))*9.8*($C267+$D267-$B267)/3600</f>
        <v>0.21785569458333337</v>
      </c>
      <c r="AB267" s="75">
        <f>(('Node actual demand d=1.0'!Y267*(365/2)))*9.8*($C267+$D267-$B267)/3600</f>
        <v>27.23196182291667</v>
      </c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</row>
    <row r="268" spans="1:100">
      <c r="A268" t="s">
        <v>377</v>
      </c>
      <c r="B268" s="21">
        <f>Fornecida!$C$1</f>
        <v>3.38</v>
      </c>
      <c r="C268" s="79">
        <v>29.355</v>
      </c>
      <c r="D268">
        <v>20</v>
      </c>
      <c r="E268" s="75">
        <f>(('Node actual demand d=1.0'!B268*(365/2)))*9.8*($C268+$D268-$B268)/3600</f>
        <v>0.45681270833333343</v>
      </c>
      <c r="F268" s="75">
        <f>(('Node actual demand d=1.0'!C268*(365/2)))*9.8*($C268+$D268-$B268)/3600</f>
        <v>0.45681270833333343</v>
      </c>
      <c r="G268" s="75">
        <f>(('Node actual demand d=1.0'!D268*(365/2)))*9.8*($C268+$D268-$B268)/3600</f>
        <v>0.45681270833333343</v>
      </c>
      <c r="H268" s="75">
        <f>(('Node actual demand d=1.0'!E268*(365/2)))*9.8*($C268+$D268-$B268)/3600</f>
        <v>0.45681270833333343</v>
      </c>
      <c r="I268" s="75">
        <f>(('Node actual demand d=1.0'!F268*(365/2)))*9.8*($C268+$D268-$B268)/3600</f>
        <v>0.22840635416666671</v>
      </c>
      <c r="J268" s="75">
        <f>(('Node actual demand d=1.0'!G268*(365/2)))*9.8*($C268+$D268-$B268)/3600</f>
        <v>109.63505000000002</v>
      </c>
      <c r="K268" s="75">
        <f>(('Node actual demand d=1.0'!H268*(365/2)))*9.8*($C268+$D268-$B268)/3600</f>
        <v>102.32604666666668</v>
      </c>
      <c r="L268" s="75">
        <f>(('Node actual demand d=1.0'!I268*(365/2)))*9.8*($C268+$D268-$B268)/3600</f>
        <v>0.68521906250000009</v>
      </c>
      <c r="M268" s="75">
        <f>(('Node actual demand d=1.0'!J268*(365/2)))*9.8*($C268+$D268-$B268)/3600</f>
        <v>0.91362541666666686</v>
      </c>
      <c r="N268" s="75">
        <f>(('Node actual demand d=1.0'!K268*(365/2)))*9.8*($C268+$D268-$B268)/3600</f>
        <v>2.0556571875000005</v>
      </c>
      <c r="O268" s="75">
        <f>(('Node actual demand d=1.0'!L268*(365/2)))*9.8*($C268+$D268-$B268)/3600</f>
        <v>1.3704381250000002</v>
      </c>
      <c r="P268" s="75">
        <f>(('Node actual demand d=1.0'!M268*(365/2)))*9.8*($C268+$D268-$B268)/3600</f>
        <v>1.5988444791666669</v>
      </c>
      <c r="Q268" s="75">
        <f>(('Node actual demand d=1.0'!N268*(365/2)))*9.8*($C268+$D268-$B268)/3600</f>
        <v>0.91362541666666686</v>
      </c>
      <c r="R268" s="75">
        <f>(('Node actual demand d=1.0'!O268*(365/2)))*9.8*($C268+$D268-$B268)/3600</f>
        <v>0.91362541666666686</v>
      </c>
      <c r="S268" s="75">
        <f>(('Node actual demand d=1.0'!P268*(365/2)))*9.8*($C268+$D268-$B268)/3600</f>
        <v>1.3704381250000002</v>
      </c>
      <c r="T268" s="75">
        <f>(('Node actual demand d=1.0'!Q268*(365/2)))*9.8*($C268+$D268-$B268)/3600</f>
        <v>3.4260953125000007</v>
      </c>
      <c r="U268" s="75">
        <f>(('Node actual demand d=1.0'!R268*(365/2)))*9.8*($C268+$D268-$B268)/3600</f>
        <v>0.68521906250000009</v>
      </c>
      <c r="V268" s="75">
        <f>(('Node actual demand d=1.0'!S268*(365/2)))*9.8*($C268+$D268-$B268)/3600</f>
        <v>2.2840635416666673</v>
      </c>
      <c r="W268" s="75">
        <f>(('Node actual demand d=1.0'!T268*(365/2)))*9.8*($C268+$D268-$B268)/3600</f>
        <v>7.5374096875000012</v>
      </c>
      <c r="X268" s="75">
        <f>(('Node actual demand d=1.0'!U268*(365/2)))*9.8*($C268+$D268-$B268)/3600</f>
        <v>0.68521906250000009</v>
      </c>
      <c r="Y268" s="75">
        <f>(('Node actual demand d=1.0'!V268*(365/2)))*9.8*($C268+$D268-$B268)/3600</f>
        <v>1.1420317708333336</v>
      </c>
      <c r="Z268" s="75">
        <f>(('Node actual demand d=1.0'!W268*(365/2)))*9.8*($C268+$D268-$B268)/3600</f>
        <v>160.5696669791667</v>
      </c>
      <c r="AA268" s="75">
        <f>(('Node actual demand d=1.0'!X268*(365/2)))*9.8*($C268+$D268-$B268)/3600</f>
        <v>57.55840125000001</v>
      </c>
      <c r="AB268" s="75">
        <f>(('Node actual demand d=1.0'!Y268*(365/2)))*9.8*($C268+$D268-$B268)/3600</f>
        <v>0.22840635416666671</v>
      </c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</row>
    <row r="269" spans="1:100">
      <c r="A269" t="s">
        <v>378</v>
      </c>
      <c r="B269" s="21">
        <f>Fornecida!$C$1</f>
        <v>3.38</v>
      </c>
      <c r="C269" s="79">
        <v>19.194700000000001</v>
      </c>
      <c r="D269">
        <v>20</v>
      </c>
      <c r="E269" s="75">
        <f>(('Node actual demand d=1.0'!B269*(365/2)))*9.8*($C269+$D269-$B269)/3600</f>
        <v>11.921271093472221</v>
      </c>
      <c r="F269" s="75">
        <f>(('Node actual demand d=1.0'!C269*(365/2)))*9.8*($C269+$D269-$B269)/3600</f>
        <v>3.2027295475000002</v>
      </c>
      <c r="G269" s="75">
        <f>(('Node actual demand d=1.0'!D269*(365/2)))*9.8*($C269+$D269-$B269)/3600</f>
        <v>1.9572236123611111</v>
      </c>
      <c r="H269" s="75">
        <f>(('Node actual demand d=1.0'!E269*(365/2)))*9.8*($C269+$D269-$B269)/3600</f>
        <v>1.4234353544444445</v>
      </c>
      <c r="I269" s="75">
        <f>(('Node actual demand d=1.0'!F269*(365/2)))*9.8*($C269+$D269-$B269)/3600</f>
        <v>77.399297397916655</v>
      </c>
      <c r="J269" s="75">
        <f>(('Node actual demand d=1.0'!G269*(365/2)))*9.8*($C269+$D269-$B269)/3600</f>
        <v>26.511483476527776</v>
      </c>
      <c r="K269" s="75">
        <f>(('Node actual demand d=1.0'!H269*(365/2)))*9.8*($C269+$D269-$B269)/3600</f>
        <v>5.8716708370833324</v>
      </c>
      <c r="L269" s="75">
        <f>(('Node actual demand d=1.0'!I269*(365/2)))*9.8*($C269+$D269-$B269)/3600</f>
        <v>4.0923766440277776</v>
      </c>
      <c r="M269" s="75">
        <f>(('Node actual demand d=1.0'!J269*(365/2)))*9.8*($C269+$D269-$B269)/3600</f>
        <v>3.9144472247222222</v>
      </c>
      <c r="N269" s="75">
        <f>(('Node actual demand d=1.0'!K269*(365/2)))*9.8*($C269+$D269-$B269)/3600</f>
        <v>4.80409432125</v>
      </c>
      <c r="O269" s="75">
        <f>(('Node actual demand d=1.0'!L269*(365/2)))*9.8*($C269+$D269-$B269)/3600</f>
        <v>5.5158119984722216</v>
      </c>
      <c r="P269" s="75">
        <f>(('Node actual demand d=1.0'!M269*(365/2)))*9.8*($C269+$D269-$B269)/3600</f>
        <v>5.1599531598611099</v>
      </c>
      <c r="Q269" s="75">
        <f>(('Node actual demand d=1.0'!N269*(365/2)))*9.8*($C269+$D269-$B269)/3600</f>
        <v>4.9820237405555545</v>
      </c>
      <c r="R269" s="75">
        <f>(('Node actual demand d=1.0'!O269*(365/2)))*9.8*($C269+$D269-$B269)/3600</f>
        <v>4.270306063333333</v>
      </c>
      <c r="S269" s="75">
        <f>(('Node actual demand d=1.0'!P269*(365/2)))*9.8*($C269+$D269-$B269)/3600</f>
        <v>3.3806589668055551</v>
      </c>
      <c r="T269" s="75">
        <f>(('Node actual demand d=1.0'!Q269*(365/2)))*9.8*($C269+$D269-$B269)/3600</f>
        <v>3.2027295475000002</v>
      </c>
      <c r="U269" s="75">
        <f>(('Node actual demand d=1.0'!R269*(365/2)))*9.8*($C269+$D269-$B269)/3600</f>
        <v>2.6689412895833331</v>
      </c>
      <c r="V269" s="75">
        <f>(('Node actual demand d=1.0'!S269*(365/2)))*9.8*($C269+$D269-$B269)/3600</f>
        <v>4.80409432125</v>
      </c>
      <c r="W269" s="75">
        <f>(('Node actual demand d=1.0'!T269*(365/2)))*9.8*($C269+$D269-$B269)/3600</f>
        <v>8.1847532880555551</v>
      </c>
      <c r="X269" s="75">
        <f>(('Node actual demand d=1.0'!U269*(365/2)))*9.8*($C269+$D269-$B269)/3600</f>
        <v>8.1847532880555551</v>
      </c>
      <c r="Y269" s="75">
        <f>(('Node actual demand d=1.0'!V269*(365/2)))*9.8*($C269+$D269-$B269)/3600</f>
        <v>5.6937414177777779</v>
      </c>
      <c r="Z269" s="75">
        <f>(('Node actual demand d=1.0'!W269*(365/2)))*9.8*($C269+$D269-$B269)/3600</f>
        <v>3.3806589668055551</v>
      </c>
      <c r="AA269" s="75">
        <f>(('Node actual demand d=1.0'!X269*(365/2)))*9.8*($C269+$D269-$B269)/3600</f>
        <v>29.180424766111106</v>
      </c>
      <c r="AB269" s="75">
        <f>(('Node actual demand d=1.0'!Y269*(365/2)))*9.8*($C269+$D269-$B269)/3600</f>
        <v>79.000662171666676</v>
      </c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</row>
    <row r="270" spans="1:100">
      <c r="A270" t="s">
        <v>379</v>
      </c>
      <c r="B270" s="21">
        <f>Fornecida!$C$1</f>
        <v>3.38</v>
      </c>
      <c r="C270" s="79">
        <v>17.7179</v>
      </c>
      <c r="D270">
        <v>20</v>
      </c>
      <c r="E270" s="75">
        <f>(('Node actual demand d=1.0'!B270*(365/2)))*9.8*($C270+$D270-$B270)/3600</f>
        <v>0</v>
      </c>
      <c r="F270" s="75">
        <f>(('Node actual demand d=1.0'!C270*(365/2)))*9.8*($C270+$D270-$B270)/3600</f>
        <v>0</v>
      </c>
      <c r="G270" s="75">
        <f>(('Node actual demand d=1.0'!D270*(365/2)))*9.8*($C270+$D270-$B270)/3600</f>
        <v>0</v>
      </c>
      <c r="H270" s="75">
        <f>(('Node actual demand d=1.0'!E270*(365/2)))*9.8*($C270+$D270-$B270)/3600</f>
        <v>0</v>
      </c>
      <c r="I270" s="75">
        <f>(('Node actual demand d=1.0'!F270*(365/2)))*9.8*($C270+$D270-$B270)/3600</f>
        <v>0</v>
      </c>
      <c r="J270" s="75">
        <f>(('Node actual demand d=1.0'!G270*(365/2)))*9.8*($C270+$D270-$B270)/3600</f>
        <v>0</v>
      </c>
      <c r="K270" s="75">
        <f>(('Node actual demand d=1.0'!H270*(365/2)))*9.8*($C270+$D270-$B270)/3600</f>
        <v>0</v>
      </c>
      <c r="L270" s="75">
        <f>(('Node actual demand d=1.0'!I270*(365/2)))*9.8*($C270+$D270-$B270)/3600</f>
        <v>0</v>
      </c>
      <c r="M270" s="75">
        <f>(('Node actual demand d=1.0'!J270*(365/2)))*9.8*($C270+$D270-$B270)/3600</f>
        <v>0</v>
      </c>
      <c r="N270" s="75">
        <f>(('Node actual demand d=1.0'!K270*(365/2)))*9.8*($C270+$D270-$B270)/3600</f>
        <v>0</v>
      </c>
      <c r="O270" s="75">
        <f>(('Node actual demand d=1.0'!L270*(365/2)))*9.8*($C270+$D270-$B270)/3600</f>
        <v>0</v>
      </c>
      <c r="P270" s="75">
        <f>(('Node actual demand d=1.0'!M270*(365/2)))*9.8*($C270+$D270-$B270)/3600</f>
        <v>0</v>
      </c>
      <c r="Q270" s="75">
        <f>(('Node actual demand d=1.0'!N270*(365/2)))*9.8*($C270+$D270-$B270)/3600</f>
        <v>0</v>
      </c>
      <c r="R270" s="75">
        <f>(('Node actual demand d=1.0'!O270*(365/2)))*9.8*($C270+$D270-$B270)/3600</f>
        <v>0</v>
      </c>
      <c r="S270" s="75">
        <f>(('Node actual demand d=1.0'!P270*(365/2)))*9.8*($C270+$D270-$B270)/3600</f>
        <v>0</v>
      </c>
      <c r="T270" s="75">
        <f>(('Node actual demand d=1.0'!Q270*(365/2)))*9.8*($C270+$D270-$B270)/3600</f>
        <v>0</v>
      </c>
      <c r="U270" s="75">
        <f>(('Node actual demand d=1.0'!R270*(365/2)))*9.8*($C270+$D270-$B270)/3600</f>
        <v>0</v>
      </c>
      <c r="V270" s="75">
        <f>(('Node actual demand d=1.0'!S270*(365/2)))*9.8*($C270+$D270-$B270)/3600</f>
        <v>0</v>
      </c>
      <c r="W270" s="75">
        <f>(('Node actual demand d=1.0'!T270*(365/2)))*9.8*($C270+$D270-$B270)/3600</f>
        <v>0</v>
      </c>
      <c r="X270" s="75">
        <f>(('Node actual demand d=1.0'!U270*(365/2)))*9.8*($C270+$D270-$B270)/3600</f>
        <v>0</v>
      </c>
      <c r="Y270" s="75">
        <f>(('Node actual demand d=1.0'!V270*(365/2)))*9.8*($C270+$D270-$B270)/3600</f>
        <v>0</v>
      </c>
      <c r="Z270" s="75">
        <f>(('Node actual demand d=1.0'!W270*(365/2)))*9.8*($C270+$D270-$B270)/3600</f>
        <v>0</v>
      </c>
      <c r="AA270" s="75">
        <f>(('Node actual demand d=1.0'!X270*(365/2)))*9.8*($C270+$D270-$B270)/3600</f>
        <v>0</v>
      </c>
      <c r="AB270" s="75">
        <f>(('Node actual demand d=1.0'!Y270*(365/2)))*9.8*($C270+$D270-$B270)/3600</f>
        <v>0</v>
      </c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</row>
    <row r="271" spans="1:100">
      <c r="A271" t="s">
        <v>380</v>
      </c>
      <c r="B271" s="21">
        <f>Fornecida!$C$1</f>
        <v>3.38</v>
      </c>
      <c r="C271" s="79">
        <v>17.4071</v>
      </c>
      <c r="D271">
        <v>20</v>
      </c>
      <c r="E271" s="75">
        <f>(('Node actual demand d=1.0'!B271*(365/2)))*9.8*($C271+$D271-$B271)/3600</f>
        <v>0</v>
      </c>
      <c r="F271" s="75">
        <f>(('Node actual demand d=1.0'!C271*(365/2)))*9.8*($C271+$D271-$B271)/3600</f>
        <v>0</v>
      </c>
      <c r="G271" s="75">
        <f>(('Node actual demand d=1.0'!D271*(365/2)))*9.8*($C271+$D271-$B271)/3600</f>
        <v>0</v>
      </c>
      <c r="H271" s="75">
        <f>(('Node actual demand d=1.0'!E271*(365/2)))*9.8*($C271+$D271-$B271)/3600</f>
        <v>0</v>
      </c>
      <c r="I271" s="75">
        <f>(('Node actual demand d=1.0'!F271*(365/2)))*9.8*($C271+$D271-$B271)/3600</f>
        <v>0</v>
      </c>
      <c r="J271" s="75">
        <f>(('Node actual demand d=1.0'!G271*(365/2)))*9.8*($C271+$D271-$B271)/3600</f>
        <v>0</v>
      </c>
      <c r="K271" s="75">
        <f>(('Node actual demand d=1.0'!H271*(365/2)))*9.8*($C271+$D271-$B271)/3600</f>
        <v>0.16904852319444444</v>
      </c>
      <c r="L271" s="75">
        <f>(('Node actual demand d=1.0'!I271*(365/2)))*9.8*($C271+$D271-$B271)/3600</f>
        <v>0.50714556958333334</v>
      </c>
      <c r="M271" s="75">
        <f>(('Node actual demand d=1.0'!J271*(365/2)))*9.8*($C271+$D271-$B271)/3600</f>
        <v>0.50714556958333334</v>
      </c>
      <c r="N271" s="75">
        <f>(('Node actual demand d=1.0'!K271*(365/2)))*9.8*($C271+$D271-$B271)/3600</f>
        <v>0.33809704638888888</v>
      </c>
      <c r="O271" s="75">
        <f>(('Node actual demand d=1.0'!L271*(365/2)))*9.8*($C271+$D271-$B271)/3600</f>
        <v>0.33809704638888888</v>
      </c>
      <c r="P271" s="75">
        <f>(('Node actual demand d=1.0'!M271*(365/2)))*9.8*($C271+$D271-$B271)/3600</f>
        <v>0.33809704638888888</v>
      </c>
      <c r="Q271" s="75">
        <f>(('Node actual demand d=1.0'!N271*(365/2)))*9.8*($C271+$D271-$B271)/3600</f>
        <v>0.16904852319444444</v>
      </c>
      <c r="R271" s="75">
        <f>(('Node actual demand d=1.0'!O271*(365/2)))*9.8*($C271+$D271-$B271)/3600</f>
        <v>0</v>
      </c>
      <c r="S271" s="75">
        <f>(('Node actual demand d=1.0'!P271*(365/2)))*9.8*($C271+$D271-$B271)/3600</f>
        <v>0</v>
      </c>
      <c r="T271" s="75">
        <f>(('Node actual demand d=1.0'!Q271*(365/2)))*9.8*($C271+$D271-$B271)/3600</f>
        <v>0.16904852319444444</v>
      </c>
      <c r="U271" s="75">
        <f>(('Node actual demand d=1.0'!R271*(365/2)))*9.8*($C271+$D271-$B271)/3600</f>
        <v>0</v>
      </c>
      <c r="V271" s="75">
        <f>(('Node actual demand d=1.0'!S271*(365/2)))*9.8*($C271+$D271-$B271)/3600</f>
        <v>0.16904852319444444</v>
      </c>
      <c r="W271" s="75">
        <f>(('Node actual demand d=1.0'!T271*(365/2)))*9.8*($C271+$D271-$B271)/3600</f>
        <v>0.16904852319444444</v>
      </c>
      <c r="X271" s="75">
        <f>(('Node actual demand d=1.0'!U271*(365/2)))*9.8*($C271+$D271-$B271)/3600</f>
        <v>0</v>
      </c>
      <c r="Y271" s="75">
        <f>(('Node actual demand d=1.0'!V271*(365/2)))*9.8*($C271+$D271-$B271)/3600</f>
        <v>0</v>
      </c>
      <c r="Z271" s="75">
        <f>(('Node actual demand d=1.0'!W271*(365/2)))*9.8*($C271+$D271-$B271)/3600</f>
        <v>0.16904852319444444</v>
      </c>
      <c r="AA271" s="75">
        <f>(('Node actual demand d=1.0'!X271*(365/2)))*9.8*($C271+$D271-$B271)/3600</f>
        <v>0</v>
      </c>
      <c r="AB271" s="75">
        <f>(('Node actual demand d=1.0'!Y271*(365/2)))*9.8*($C271+$D271-$B271)/3600</f>
        <v>0</v>
      </c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</row>
    <row r="272" spans="1:100">
      <c r="A272" t="s">
        <v>381</v>
      </c>
      <c r="B272" s="21">
        <f>Fornecida!$C$1</f>
        <v>3.38</v>
      </c>
      <c r="C272" s="79">
        <v>18.207000000000001</v>
      </c>
      <c r="D272">
        <v>20</v>
      </c>
      <c r="E272" s="75">
        <f>(('Node actual demand d=1.0'!B272*(365/2)))*9.8*($C272+$D272-$B272)/3600</f>
        <v>0.17302247083333333</v>
      </c>
      <c r="F272" s="75">
        <f>(('Node actual demand d=1.0'!C272*(365/2)))*9.8*($C272+$D272-$B272)/3600</f>
        <v>0.17302247083333333</v>
      </c>
      <c r="G272" s="75">
        <f>(('Node actual demand d=1.0'!D272*(365/2)))*9.8*($C272+$D272-$B272)/3600</f>
        <v>0.17302247083333333</v>
      </c>
      <c r="H272" s="75">
        <f>(('Node actual demand d=1.0'!E272*(365/2)))*9.8*($C272+$D272-$B272)/3600</f>
        <v>0.17302247083333333</v>
      </c>
      <c r="I272" s="75">
        <f>(('Node actual demand d=1.0'!F272*(365/2)))*9.8*($C272+$D272-$B272)/3600</f>
        <v>0.17302247083333333</v>
      </c>
      <c r="J272" s="75">
        <f>(('Node actual demand d=1.0'!G272*(365/2)))*9.8*($C272+$D272-$B272)/3600</f>
        <v>0.17302247083333333</v>
      </c>
      <c r="K272" s="75">
        <f>(('Node actual demand d=1.0'!H272*(365/2)))*9.8*($C272+$D272-$B272)/3600</f>
        <v>0.17302247083333333</v>
      </c>
      <c r="L272" s="75">
        <f>(('Node actual demand d=1.0'!I272*(365/2)))*9.8*($C272+$D272-$B272)/3600</f>
        <v>0.34604494166666666</v>
      </c>
      <c r="M272" s="75">
        <f>(('Node actual demand d=1.0'!J272*(365/2)))*9.8*($C272+$D272-$B272)/3600</f>
        <v>0.51906741249999999</v>
      </c>
      <c r="N272" s="75">
        <f>(('Node actual demand d=1.0'!K272*(365/2)))*9.8*($C272+$D272-$B272)/3600</f>
        <v>1.038134825</v>
      </c>
      <c r="O272" s="75">
        <f>(('Node actual demand d=1.0'!L272*(365/2)))*9.8*($C272+$D272-$B272)/3600</f>
        <v>0.34604494166666666</v>
      </c>
      <c r="P272" s="75">
        <f>(('Node actual demand d=1.0'!M272*(365/2)))*9.8*($C272+$D272-$B272)/3600</f>
        <v>0.34604494166666666</v>
      </c>
      <c r="Q272" s="75">
        <f>(('Node actual demand d=1.0'!N272*(365/2)))*9.8*($C272+$D272-$B272)/3600</f>
        <v>0.51906741249999999</v>
      </c>
      <c r="R272" s="75">
        <f>(('Node actual demand d=1.0'!O272*(365/2)))*9.8*($C272+$D272-$B272)/3600</f>
        <v>0.51906741249999999</v>
      </c>
      <c r="S272" s="75">
        <f>(('Node actual demand d=1.0'!P272*(365/2)))*9.8*($C272+$D272-$B272)/3600</f>
        <v>1.038134825</v>
      </c>
      <c r="T272" s="75">
        <f>(('Node actual demand d=1.0'!Q272*(365/2)))*9.8*($C272+$D272-$B272)/3600</f>
        <v>0.34604494166666666</v>
      </c>
      <c r="U272" s="75">
        <f>(('Node actual demand d=1.0'!R272*(365/2)))*9.8*($C272+$D272-$B272)/3600</f>
        <v>0.34604494166666666</v>
      </c>
      <c r="V272" s="75">
        <f>(('Node actual demand d=1.0'!S272*(365/2)))*9.8*($C272+$D272-$B272)/3600</f>
        <v>0.17302247083333333</v>
      </c>
      <c r="W272" s="75">
        <f>(('Node actual demand d=1.0'!T272*(365/2)))*9.8*($C272+$D272-$B272)/3600</f>
        <v>0.17302247083333333</v>
      </c>
      <c r="X272" s="75">
        <f>(('Node actual demand d=1.0'!U272*(365/2)))*9.8*($C272+$D272-$B272)/3600</f>
        <v>0.17302247083333333</v>
      </c>
      <c r="Y272" s="75">
        <f>(('Node actual demand d=1.0'!V272*(365/2)))*9.8*($C272+$D272-$B272)/3600</f>
        <v>0.17302247083333333</v>
      </c>
      <c r="Z272" s="75">
        <f>(('Node actual demand d=1.0'!W272*(365/2)))*9.8*($C272+$D272-$B272)/3600</f>
        <v>0.17302247083333333</v>
      </c>
      <c r="AA272" s="75">
        <f>(('Node actual demand d=1.0'!X272*(365/2)))*9.8*($C272+$D272-$B272)/3600</f>
        <v>0.17302247083333333</v>
      </c>
      <c r="AB272" s="75">
        <f>(('Node actual demand d=1.0'!Y272*(365/2)))*9.8*($C272+$D272-$B272)/3600</f>
        <v>0.17302247083333333</v>
      </c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</row>
    <row r="273" spans="1:100">
      <c r="A273" t="s">
        <v>382</v>
      </c>
      <c r="B273" s="21">
        <f>Fornecida!$C$1</f>
        <v>3.38</v>
      </c>
      <c r="C273" s="79">
        <v>18.379300000000001</v>
      </c>
      <c r="D273">
        <v>20</v>
      </c>
      <c r="E273" s="75">
        <f>(('Node actual demand d=1.0'!B273*(365/2)))*9.8*($C273+$D273-$B273)/3600</f>
        <v>13.736398877638891</v>
      </c>
      <c r="F273" s="75">
        <f>(('Node actual demand d=1.0'!C273*(365/2)))*9.8*($C273+$D273-$B273)/3600</f>
        <v>10.258829541527779</v>
      </c>
      <c r="G273" s="75">
        <f>(('Node actual demand d=1.0'!D273*(365/2)))*9.8*($C273+$D273-$B273)/3600</f>
        <v>15.822940479305558</v>
      </c>
      <c r="H273" s="75">
        <f>(('Node actual demand d=1.0'!E273*(365/2)))*9.8*($C273+$D273-$B273)/3600</f>
        <v>8.3461664066666668</v>
      </c>
      <c r="I273" s="75">
        <f>(('Node actual demand d=1.0'!F273*(365/2)))*9.8*($C273+$D273-$B273)/3600</f>
        <v>10.432708008333334</v>
      </c>
      <c r="J273" s="75">
        <f>(('Node actual demand d=1.0'!G273*(365/2)))*9.8*($C273+$D273-$B273)/3600</f>
        <v>37.209991896388892</v>
      </c>
      <c r="K273" s="75">
        <f>(('Node actual demand d=1.0'!H273*(365/2)))*9.8*($C273+$D273-$B273)/3600</f>
        <v>56.858258645416669</v>
      </c>
      <c r="L273" s="75">
        <f>(('Node actual demand d=1.0'!I273*(365/2)))*9.8*($C273+$D273-$B273)/3600</f>
        <v>19.822145215833331</v>
      </c>
      <c r="M273" s="75">
        <f>(('Node actual demand d=1.0'!J273*(365/2)))*9.8*($C273+$D273-$B273)/3600</f>
        <v>18.083360547777779</v>
      </c>
      <c r="N273" s="75">
        <f>(('Node actual demand d=1.0'!K273*(365/2)))*9.8*($C273+$D273-$B273)/3600</f>
        <v>7.4767740726388885</v>
      </c>
      <c r="O273" s="75">
        <f>(('Node actual demand d=1.0'!L273*(365/2)))*9.8*($C273+$D273-$B273)/3600</f>
        <v>13.910277344444445</v>
      </c>
      <c r="P273" s="75">
        <f>(('Node actual demand d=1.0'!M273*(365/2)))*9.8*($C273+$D273-$B273)/3600</f>
        <v>19.822145215833331</v>
      </c>
      <c r="Q273" s="75">
        <f>(('Node actual demand d=1.0'!N273*(365/2)))*9.8*($C273+$D273-$B273)/3600</f>
        <v>17.040089746944442</v>
      </c>
      <c r="R273" s="75">
        <f>(('Node actual demand d=1.0'!O273*(365/2)))*9.8*($C273+$D273-$B273)/3600</f>
        <v>14.953548145277777</v>
      </c>
      <c r="S273" s="75">
        <f>(('Node actual demand d=1.0'!P273*(365/2)))*9.8*($C273+$D273-$B273)/3600</f>
        <v>19.474388282222225</v>
      </c>
      <c r="T273" s="75">
        <f>(('Node actual demand d=1.0'!Q273*(365/2)))*9.8*($C273+$D273-$B273)/3600</f>
        <v>15.6490620125</v>
      </c>
      <c r="U273" s="75">
        <f>(('Node actual demand d=1.0'!R273*(365/2)))*9.8*($C273+$D273-$B273)/3600</f>
        <v>12.693128076805555</v>
      </c>
      <c r="V273" s="75">
        <f>(('Node actual demand d=1.0'!S273*(365/2)))*9.8*($C273+$D273-$B273)/3600</f>
        <v>18.431117481388892</v>
      </c>
      <c r="W273" s="75">
        <f>(('Node actual demand d=1.0'!T273*(365/2)))*9.8*($C273+$D273-$B273)/3600</f>
        <v>14.08415581125</v>
      </c>
      <c r="X273" s="75">
        <f>(('Node actual demand d=1.0'!U273*(365/2)))*9.8*($C273+$D273-$B273)/3600</f>
        <v>8.6939233402777774</v>
      </c>
      <c r="Y273" s="75">
        <f>(('Node actual demand d=1.0'!V273*(365/2)))*9.8*($C273+$D273-$B273)/3600</f>
        <v>15.301305078888888</v>
      </c>
      <c r="Z273" s="75">
        <f>(('Node actual demand d=1.0'!W273*(365/2)))*9.8*($C273+$D273-$B273)/3600</f>
        <v>43.99125210180555</v>
      </c>
      <c r="AA273" s="75">
        <f>(('Node actual demand d=1.0'!X273*(365/2)))*9.8*($C273+$D273-$B273)/3600</f>
        <v>48.512092238750007</v>
      </c>
      <c r="AB273" s="75">
        <f>(('Node actual demand d=1.0'!Y273*(365/2)))*9.8*($C273+$D273-$B273)/3600</f>
        <v>19.126631348611113</v>
      </c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</row>
    <row r="274" spans="1:100">
      <c r="A274" t="s">
        <v>383</v>
      </c>
      <c r="B274" s="21">
        <f>Fornecida!$C$1</f>
        <v>3.38</v>
      </c>
      <c r="C274" s="79">
        <v>19.759899999999998</v>
      </c>
      <c r="D274">
        <v>20</v>
      </c>
      <c r="E274" s="75">
        <f>(('Node actual demand d=1.0'!B274*(365/2)))*9.8*($C274+$D274-$B274)/3600</f>
        <v>0</v>
      </c>
      <c r="F274" s="75">
        <f>(('Node actual demand d=1.0'!C274*(365/2)))*9.8*($C274+$D274-$B274)/3600</f>
        <v>0</v>
      </c>
      <c r="G274" s="75">
        <f>(('Node actual demand d=1.0'!D274*(365/2)))*9.8*($C274+$D274-$B274)/3600</f>
        <v>0</v>
      </c>
      <c r="H274" s="75">
        <f>(('Node actual demand d=1.0'!E274*(365/2)))*9.8*($C274+$D274-$B274)/3600</f>
        <v>0</v>
      </c>
      <c r="I274" s="75">
        <f>(('Node actual demand d=1.0'!F274*(365/2)))*9.8*($C274+$D274-$B274)/3600</f>
        <v>0</v>
      </c>
      <c r="J274" s="75">
        <f>(('Node actual demand d=1.0'!G274*(365/2)))*9.8*($C274+$D274-$B274)/3600</f>
        <v>0</v>
      </c>
      <c r="K274" s="75">
        <f>(('Node actual demand d=1.0'!H274*(365/2)))*9.8*($C274+$D274-$B274)/3600</f>
        <v>0.18073736430555556</v>
      </c>
      <c r="L274" s="75">
        <f>(('Node actual demand d=1.0'!I274*(365/2)))*9.8*($C274+$D274-$B274)/3600</f>
        <v>5.4221209291666677</v>
      </c>
      <c r="M274" s="75">
        <f>(('Node actual demand d=1.0'!J274*(365/2)))*9.8*($C274+$D274-$B274)/3600</f>
        <v>2.3495857359722225</v>
      </c>
      <c r="N274" s="75">
        <f>(('Node actual demand d=1.0'!K274*(365/2)))*9.8*($C274+$D274-$B274)/3600</f>
        <v>0.90368682152777791</v>
      </c>
      <c r="O274" s="75">
        <f>(('Node actual demand d=1.0'!L274*(365/2)))*9.8*($C274+$D274-$B274)/3600</f>
        <v>1.9881110073611112</v>
      </c>
      <c r="P274" s="75">
        <f>(('Node actual demand d=1.0'!M274*(365/2)))*9.8*($C274+$D274-$B274)/3600</f>
        <v>2.7110604645833338</v>
      </c>
      <c r="Q274" s="75">
        <f>(('Node actual demand d=1.0'!N274*(365/2)))*9.8*($C274+$D274-$B274)/3600</f>
        <v>2.1688483716666664</v>
      </c>
      <c r="R274" s="75">
        <f>(('Node actual demand d=1.0'!O274*(365/2)))*9.8*($C274+$D274-$B274)/3600</f>
        <v>1.9881110073611112</v>
      </c>
      <c r="S274" s="75">
        <f>(('Node actual demand d=1.0'!P274*(365/2)))*9.8*($C274+$D274-$B274)/3600</f>
        <v>2.7110604645833338</v>
      </c>
      <c r="T274" s="75">
        <f>(('Node actual demand d=1.0'!Q274*(365/2)))*9.8*($C274+$D274-$B274)/3600</f>
        <v>2.3495857359722225</v>
      </c>
      <c r="U274" s="75">
        <f>(('Node actual demand d=1.0'!R274*(365/2)))*9.8*($C274+$D274-$B274)/3600</f>
        <v>2.5303231002777777</v>
      </c>
      <c r="V274" s="75">
        <f>(('Node actual demand d=1.0'!S274*(365/2)))*9.8*($C274+$D274-$B274)/3600</f>
        <v>1.2651615501388889</v>
      </c>
      <c r="W274" s="75">
        <f>(('Node actual demand d=1.0'!T274*(365/2)))*9.8*($C274+$D274-$B274)/3600</f>
        <v>1.0844241858333332</v>
      </c>
      <c r="X274" s="75">
        <f>(('Node actual demand d=1.0'!U274*(365/2)))*9.8*($C274+$D274-$B274)/3600</f>
        <v>1.2651615501388889</v>
      </c>
      <c r="Y274" s="75">
        <f>(('Node actual demand d=1.0'!V274*(365/2)))*9.8*($C274+$D274-$B274)/3600</f>
        <v>1.0844241858333332</v>
      </c>
      <c r="Z274" s="75">
        <f>(('Node actual demand d=1.0'!W274*(365/2)))*9.8*($C274+$D274-$B274)/3600</f>
        <v>2.891797828888889</v>
      </c>
      <c r="AA274" s="75">
        <f>(('Node actual demand d=1.0'!X274*(365/2)))*9.8*($C274+$D274-$B274)/3600</f>
        <v>0.72294945722222226</v>
      </c>
      <c r="AB274" s="75">
        <f>(('Node actual demand d=1.0'!Y274*(365/2)))*9.8*($C274+$D274-$B274)/3600</f>
        <v>0.18073736430555556</v>
      </c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</row>
    <row r="275" spans="1:100">
      <c r="A275" t="s">
        <v>384</v>
      </c>
      <c r="B275" s="21">
        <f>Fornecida!$C$1</f>
        <v>3.38</v>
      </c>
      <c r="C275" s="79">
        <v>19.7987</v>
      </c>
      <c r="D275">
        <v>20</v>
      </c>
      <c r="E275" s="75">
        <f>(('Node actual demand d=1.0'!B275*(365/2)))*9.8*($C275+$D275-$B275)/3600</f>
        <v>0.90465062430555554</v>
      </c>
      <c r="F275" s="75">
        <f>(('Node actual demand d=1.0'!C275*(365/2)))*9.8*($C275+$D275-$B275)/3600</f>
        <v>0.72372049944444439</v>
      </c>
      <c r="G275" s="75">
        <f>(('Node actual demand d=1.0'!D275*(365/2)))*9.8*($C275+$D275-$B275)/3600</f>
        <v>0.54279037458333323</v>
      </c>
      <c r="H275" s="75">
        <f>(('Node actual demand d=1.0'!E275*(365/2)))*9.8*($C275+$D275-$B275)/3600</f>
        <v>0.36186024972222219</v>
      </c>
      <c r="I275" s="75">
        <f>(('Node actual demand d=1.0'!F275*(365/2)))*9.8*($C275+$D275-$B275)/3600</f>
        <v>61.878102702499987</v>
      </c>
      <c r="J275" s="75">
        <f>(('Node actual demand d=1.0'!G275*(365/2)))*9.8*($C275+$D275-$B275)/3600</f>
        <v>54.098107333472214</v>
      </c>
      <c r="K275" s="75">
        <f>(('Node actual demand d=1.0'!H275*(365/2)))*9.8*($C275+$D275-$B275)/3600</f>
        <v>1.0855807491666665</v>
      </c>
      <c r="L275" s="75">
        <f>(('Node actual demand d=1.0'!I275*(365/2)))*9.8*($C275+$D275-$B275)/3600</f>
        <v>0.72372049944444439</v>
      </c>
      <c r="M275" s="75">
        <f>(('Node actual demand d=1.0'!J275*(365/2)))*9.8*($C275+$D275-$B275)/3600</f>
        <v>0.54279037458333323</v>
      </c>
      <c r="N275" s="75">
        <f>(('Node actual demand d=1.0'!K275*(365/2)))*9.8*($C275+$D275-$B275)/3600</f>
        <v>1.2665108740277777</v>
      </c>
      <c r="O275" s="75">
        <f>(('Node actual demand d=1.0'!L275*(365/2)))*9.8*($C275+$D275-$B275)/3600</f>
        <v>1.8093012486111111</v>
      </c>
      <c r="P275" s="75">
        <f>(('Node actual demand d=1.0'!M275*(365/2)))*9.8*($C275+$D275-$B275)/3600</f>
        <v>0.72372049944444439</v>
      </c>
      <c r="Q275" s="75">
        <f>(('Node actual demand d=1.0'!N275*(365/2)))*9.8*($C275+$D275-$B275)/3600</f>
        <v>0.54279037458333323</v>
      </c>
      <c r="R275" s="75">
        <f>(('Node actual demand d=1.0'!O275*(365/2)))*9.8*($C275+$D275-$B275)/3600</f>
        <v>0.54279037458333323</v>
      </c>
      <c r="S275" s="75">
        <f>(('Node actual demand d=1.0'!P275*(365/2)))*9.8*($C275+$D275-$B275)/3600</f>
        <v>2.3520916231944442</v>
      </c>
      <c r="T275" s="75">
        <f>(('Node actual demand d=1.0'!Q275*(365/2)))*9.8*($C275+$D275-$B275)/3600</f>
        <v>2.8948819977777775</v>
      </c>
      <c r="U275" s="75">
        <f>(('Node actual demand d=1.0'!R275*(365/2)))*9.8*($C275+$D275-$B275)/3600</f>
        <v>1.62837112375</v>
      </c>
      <c r="V275" s="75">
        <f>(('Node actual demand d=1.0'!S275*(365/2)))*9.8*($C275+$D275-$B275)/3600</f>
        <v>1.4474409988888888</v>
      </c>
      <c r="W275" s="75">
        <f>(('Node actual demand d=1.0'!T275*(365/2)))*9.8*($C275+$D275-$B275)/3600</f>
        <v>0.90465062430555554</v>
      </c>
      <c r="X275" s="75">
        <f>(('Node actual demand d=1.0'!U275*(365/2)))*9.8*($C275+$D275-$B275)/3600</f>
        <v>36.366955097083327</v>
      </c>
      <c r="Y275" s="75">
        <f>(('Node actual demand d=1.0'!V275*(365/2)))*9.8*($C275+$D275-$B275)/3600</f>
        <v>81.599486312361094</v>
      </c>
      <c r="Z275" s="75">
        <f>(('Node actual demand d=1.0'!W275*(365/2)))*9.8*($C275+$D275-$B275)/3600</f>
        <v>3.7995326220833325</v>
      </c>
      <c r="AA275" s="75">
        <f>(('Node actual demand d=1.0'!X275*(365/2)))*9.8*($C275+$D275-$B275)/3600</f>
        <v>0.36186024972222219</v>
      </c>
      <c r="AB275" s="75">
        <f>(('Node actual demand d=1.0'!Y275*(365/2)))*9.8*($C275+$D275-$B275)/3600</f>
        <v>0.1809301248611111</v>
      </c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</row>
    <row r="276" spans="1:100">
      <c r="A276" t="s">
        <v>385</v>
      </c>
      <c r="B276" s="21">
        <f>Fornecida!$C$1</f>
        <v>3.38</v>
      </c>
      <c r="C276" s="79">
        <v>20.825299999999999</v>
      </c>
      <c r="D276">
        <v>20</v>
      </c>
      <c r="E276" s="75">
        <f>(('Node actual demand d=1.0'!B276*(365/2)))*9.8*($C276+$D276-$B276)/3600</f>
        <v>9.8596075268055579</v>
      </c>
      <c r="F276" s="75">
        <f>(('Node actual demand d=1.0'!C276*(365/2)))*9.8*($C276+$D276-$B276)/3600</f>
        <v>26.974397950694446</v>
      </c>
      <c r="G276" s="75">
        <f>(('Node actual demand d=1.0'!D276*(365/2)))*9.8*($C276+$D276-$B276)/3600</f>
        <v>2.2323639683333334</v>
      </c>
      <c r="H276" s="75">
        <f>(('Node actual demand d=1.0'!E276*(365/2)))*9.8*($C276+$D276-$B276)/3600</f>
        <v>0.74412132277777776</v>
      </c>
      <c r="I276" s="75">
        <f>(('Node actual demand d=1.0'!F276*(365/2)))*9.8*($C276+$D276-$B276)/3600</f>
        <v>0.37206066138888888</v>
      </c>
      <c r="J276" s="75">
        <f>(('Node actual demand d=1.0'!G276*(365/2)))*9.8*($C276+$D276-$B276)/3600</f>
        <v>31.625156218055555</v>
      </c>
      <c r="K276" s="75">
        <f>(('Node actual demand d=1.0'!H276*(365/2)))*9.8*($C276+$D276-$B276)/3600</f>
        <v>36.8340054775</v>
      </c>
      <c r="L276" s="75">
        <f>(('Node actual demand d=1.0'!I276*(365/2)))*9.8*($C276+$D276-$B276)/3600</f>
        <v>40.36858176069444</v>
      </c>
      <c r="M276" s="75">
        <f>(('Node actual demand d=1.0'!J276*(365/2)))*9.8*($C276+$D276-$B276)/3600</f>
        <v>17.486851085277777</v>
      </c>
      <c r="N276" s="75">
        <f>(('Node actual demand d=1.0'!K276*(365/2)))*9.8*($C276+$D276-$B276)/3600</f>
        <v>3.1625156218055555</v>
      </c>
      <c r="O276" s="75">
        <f>(('Node actual demand d=1.0'!L276*(365/2)))*9.8*($C276+$D276-$B276)/3600</f>
        <v>3.9066369445833331</v>
      </c>
      <c r="P276" s="75">
        <f>(('Node actual demand d=1.0'!M276*(365/2)))*9.8*($C276+$D276-$B276)/3600</f>
        <v>2.046333637638889</v>
      </c>
      <c r="Q276" s="75">
        <f>(('Node actual demand d=1.0'!N276*(365/2)))*9.8*($C276+$D276-$B276)/3600</f>
        <v>0.74412132277777776</v>
      </c>
      <c r="R276" s="75">
        <f>(('Node actual demand d=1.0'!O276*(365/2)))*9.8*($C276+$D276-$B276)/3600</f>
        <v>3.3485459525000003</v>
      </c>
      <c r="S276" s="75">
        <f>(('Node actual demand d=1.0'!P276*(365/2)))*9.8*($C276+$D276-$B276)/3600</f>
        <v>2.6044246297222222</v>
      </c>
      <c r="T276" s="75">
        <f>(('Node actual demand d=1.0'!Q276*(365/2)))*9.8*($C276+$D276-$B276)/3600</f>
        <v>0.93015165347222228</v>
      </c>
      <c r="U276" s="75">
        <f>(('Node actual demand d=1.0'!R276*(365/2)))*9.8*($C276+$D276-$B276)/3600</f>
        <v>0.55809099208333335</v>
      </c>
      <c r="V276" s="75">
        <f>(('Node actual demand d=1.0'!S276*(365/2)))*9.8*($C276+$D276-$B276)/3600</f>
        <v>0.55809099208333335</v>
      </c>
      <c r="W276" s="75">
        <f>(('Node actual demand d=1.0'!T276*(365/2)))*9.8*($C276+$D276-$B276)/3600</f>
        <v>0.37206066138888888</v>
      </c>
      <c r="X276" s="75">
        <f>(('Node actual demand d=1.0'!U276*(365/2)))*9.8*($C276+$D276-$B276)/3600</f>
        <v>0.37206066138888888</v>
      </c>
      <c r="Y276" s="75">
        <f>(('Node actual demand d=1.0'!V276*(365/2)))*9.8*($C276+$D276-$B276)/3600</f>
        <v>0.18603033069444444</v>
      </c>
      <c r="Z276" s="75">
        <f>(('Node actual demand d=1.0'!W276*(365/2)))*9.8*($C276+$D276-$B276)/3600</f>
        <v>0.18603033069444444</v>
      </c>
      <c r="AA276" s="75">
        <f>(('Node actual demand d=1.0'!X276*(365/2)))*9.8*($C276+$D276-$B276)/3600</f>
        <v>39.81049076861111</v>
      </c>
      <c r="AB276" s="75">
        <f>(('Node actual demand d=1.0'!Y276*(365/2)))*9.8*($C276+$D276-$B276)/3600</f>
        <v>35.345762831944441</v>
      </c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</row>
    <row r="277" spans="1:100">
      <c r="A277" t="s">
        <v>386</v>
      </c>
      <c r="B277" s="21">
        <f>Fornecida!$C$1</f>
        <v>3.38</v>
      </c>
      <c r="C277" s="79">
        <v>21.379300000000001</v>
      </c>
      <c r="D277">
        <v>20</v>
      </c>
      <c r="E277" s="75">
        <f>(('Node actual demand d=1.0'!B277*(365/2)))*9.8*($C277+$D277-$B277)/3600</f>
        <v>0.94391316736111119</v>
      </c>
      <c r="F277" s="75">
        <f>(('Node actual demand d=1.0'!C277*(365/2)))*9.8*($C277+$D277-$B277)/3600</f>
        <v>1.1326958008333332</v>
      </c>
      <c r="G277" s="75">
        <f>(('Node actual demand d=1.0'!D277*(365/2)))*9.8*($C277+$D277-$B277)/3600</f>
        <v>0.94391316736111119</v>
      </c>
      <c r="H277" s="75">
        <f>(('Node actual demand d=1.0'!E277*(365/2)))*9.8*($C277+$D277-$B277)/3600</f>
        <v>0.94391316736111119</v>
      </c>
      <c r="I277" s="75">
        <f>(('Node actual demand d=1.0'!F277*(365/2)))*9.8*($C277+$D277-$B277)/3600</f>
        <v>1.1326958008333332</v>
      </c>
      <c r="J277" s="75">
        <f>(('Node actual demand d=1.0'!G277*(365/2)))*9.8*($C277+$D277-$B277)/3600</f>
        <v>1.1326958008333332</v>
      </c>
      <c r="K277" s="75">
        <f>(('Node actual demand d=1.0'!H277*(365/2)))*9.8*($C277+$D277-$B277)/3600</f>
        <v>1.5102610677777779</v>
      </c>
      <c r="L277" s="75">
        <f>(('Node actual demand d=1.0'!I277*(365/2)))*9.8*($C277+$D277-$B277)/3600</f>
        <v>1.5102610677777779</v>
      </c>
      <c r="M277" s="75">
        <f>(('Node actual demand d=1.0'!J277*(365/2)))*9.8*($C277+$D277-$B277)/3600</f>
        <v>2.8317395020833334</v>
      </c>
      <c r="N277" s="75">
        <f>(('Node actual demand d=1.0'!K277*(365/2)))*9.8*($C277+$D277-$B277)/3600</f>
        <v>2.6429568686111113</v>
      </c>
      <c r="O277" s="75">
        <f>(('Node actual demand d=1.0'!L277*(365/2)))*9.8*($C277+$D277-$B277)/3600</f>
        <v>3.3980874025000003</v>
      </c>
      <c r="P277" s="75">
        <f>(('Node actual demand d=1.0'!M277*(365/2)))*9.8*($C277+$D277-$B277)/3600</f>
        <v>2.8317395020833334</v>
      </c>
      <c r="Q277" s="75">
        <f>(('Node actual demand d=1.0'!N277*(365/2)))*9.8*($C277+$D277-$B277)/3600</f>
        <v>2.6429568686111113</v>
      </c>
      <c r="R277" s="75">
        <f>(('Node actual demand d=1.0'!O277*(365/2)))*9.8*($C277+$D277-$B277)/3600</f>
        <v>1.6990437012500001</v>
      </c>
      <c r="S277" s="75">
        <f>(('Node actual demand d=1.0'!P277*(365/2)))*9.8*($C277+$D277-$B277)/3600</f>
        <v>1.5102610677777779</v>
      </c>
      <c r="T277" s="75">
        <f>(('Node actual demand d=1.0'!Q277*(365/2)))*9.8*($C277+$D277-$B277)/3600</f>
        <v>1.3214784343055557</v>
      </c>
      <c r="U277" s="75">
        <f>(('Node actual demand d=1.0'!R277*(365/2)))*9.8*($C277+$D277-$B277)/3600</f>
        <v>1.3214784343055557</v>
      </c>
      <c r="V277" s="75">
        <f>(('Node actual demand d=1.0'!S277*(365/2)))*9.8*($C277+$D277-$B277)/3600</f>
        <v>1.5102610677777779</v>
      </c>
      <c r="W277" s="75">
        <f>(('Node actual demand d=1.0'!T277*(365/2)))*9.8*($C277+$D277-$B277)/3600</f>
        <v>1.5102610677777779</v>
      </c>
      <c r="X277" s="75">
        <f>(('Node actual demand d=1.0'!U277*(365/2)))*9.8*($C277+$D277-$B277)/3600</f>
        <v>1.5102610677777779</v>
      </c>
      <c r="Y277" s="75">
        <f>(('Node actual demand d=1.0'!V277*(365/2)))*9.8*($C277+$D277-$B277)/3600</f>
        <v>1.1326958008333332</v>
      </c>
      <c r="Z277" s="75">
        <f>(('Node actual demand d=1.0'!W277*(365/2)))*9.8*($C277+$D277-$B277)/3600</f>
        <v>1.1326958008333332</v>
      </c>
      <c r="AA277" s="75">
        <f>(('Node actual demand d=1.0'!X277*(365/2)))*9.8*($C277+$D277-$B277)/3600</f>
        <v>1.1326958008333332</v>
      </c>
      <c r="AB277" s="75">
        <f>(('Node actual demand d=1.0'!Y277*(365/2)))*9.8*($C277+$D277-$B277)/3600</f>
        <v>0.94391316736111119</v>
      </c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</row>
    <row r="278" spans="1:100">
      <c r="A278" t="s">
        <v>387</v>
      </c>
      <c r="B278" s="21">
        <f>Fornecida!$C$1</f>
        <v>3.38</v>
      </c>
      <c r="C278" s="79">
        <v>21.583300000000001</v>
      </c>
      <c r="D278">
        <v>20</v>
      </c>
      <c r="E278" s="75">
        <f>(('Node actual demand d=1.0'!B278*(365/2)))*9.8*($C278+$D278-$B278)/3600</f>
        <v>0</v>
      </c>
      <c r="F278" s="75">
        <f>(('Node actual demand d=1.0'!C278*(365/2)))*9.8*($C278+$D278-$B278)/3600</f>
        <v>0</v>
      </c>
      <c r="G278" s="75">
        <f>(('Node actual demand d=1.0'!D278*(365/2)))*9.8*($C278+$D278-$B278)/3600</f>
        <v>0</v>
      </c>
      <c r="H278" s="75">
        <f>(('Node actual demand d=1.0'!E278*(365/2)))*9.8*($C278+$D278-$B278)/3600</f>
        <v>0</v>
      </c>
      <c r="I278" s="75">
        <f>(('Node actual demand d=1.0'!F278*(365/2)))*9.8*($C278+$D278-$B278)/3600</f>
        <v>0</v>
      </c>
      <c r="J278" s="75">
        <f>(('Node actual demand d=1.0'!G278*(365/2)))*9.8*($C278+$D278-$B278)/3600</f>
        <v>0</v>
      </c>
      <c r="K278" s="75">
        <f>(('Node actual demand d=1.0'!H278*(365/2)))*9.8*($C278+$D278-$B278)/3600</f>
        <v>0.37959223361111116</v>
      </c>
      <c r="L278" s="75">
        <f>(('Node actual demand d=1.0'!I278*(365/2)))*9.8*($C278+$D278-$B278)/3600</f>
        <v>13.855116526805554</v>
      </c>
      <c r="M278" s="75">
        <f>(('Node actual demand d=1.0'!J278*(365/2)))*9.8*($C278+$D278-$B278)/3600</f>
        <v>6.642864088194445</v>
      </c>
      <c r="N278" s="75">
        <f>(('Node actual demand d=1.0'!K278*(365/2)))*9.8*($C278+$D278-$B278)/3600</f>
        <v>7.2122524386111104</v>
      </c>
      <c r="O278" s="75">
        <f>(('Node actual demand d=1.0'!L278*(365/2)))*9.8*($C278+$D278-$B278)/3600</f>
        <v>5.1244951537500008</v>
      </c>
      <c r="P278" s="75">
        <f>(('Node actual demand d=1.0'!M278*(365/2)))*9.8*($C278+$D278-$B278)/3600</f>
        <v>4.7449029201388893</v>
      </c>
      <c r="Q278" s="75">
        <f>(('Node actual demand d=1.0'!N278*(365/2)))*9.8*($C278+$D278-$B278)/3600</f>
        <v>4.7449029201388893</v>
      </c>
      <c r="R278" s="75">
        <f>(('Node actual demand d=1.0'!O278*(365/2)))*9.8*($C278+$D278-$B278)/3600</f>
        <v>5.3142912705555565</v>
      </c>
      <c r="S278" s="75">
        <f>(('Node actual demand d=1.0'!P278*(365/2)))*9.8*($C278+$D278-$B278)/3600</f>
        <v>4.7449029201388893</v>
      </c>
      <c r="T278" s="75">
        <f>(('Node actual demand d=1.0'!Q278*(365/2)))*9.8*($C278+$D278-$B278)/3600</f>
        <v>4.5551068033333335</v>
      </c>
      <c r="U278" s="75">
        <f>(('Node actual demand d=1.0'!R278*(365/2)))*9.8*($C278+$D278-$B278)/3600</f>
        <v>1.5183689344444447</v>
      </c>
      <c r="V278" s="75">
        <f>(('Node actual demand d=1.0'!S278*(365/2)))*9.8*($C278+$D278-$B278)/3600</f>
        <v>1.8979611680555559</v>
      </c>
      <c r="W278" s="75">
        <f>(('Node actual demand d=1.0'!T278*(365/2)))*9.8*($C278+$D278-$B278)/3600</f>
        <v>0.56938835041666669</v>
      </c>
      <c r="X278" s="75">
        <f>(('Node actual demand d=1.0'!U278*(365/2)))*9.8*($C278+$D278-$B278)/3600</f>
        <v>0.18979611680555558</v>
      </c>
      <c r="Y278" s="75">
        <f>(('Node actual demand d=1.0'!V278*(365/2)))*9.8*($C278+$D278-$B278)/3600</f>
        <v>0.18979611680555558</v>
      </c>
      <c r="Z278" s="75">
        <f>(('Node actual demand d=1.0'!W278*(365/2)))*9.8*($C278+$D278-$B278)/3600</f>
        <v>0.18979611680555558</v>
      </c>
      <c r="AA278" s="75">
        <f>(('Node actual demand d=1.0'!X278*(365/2)))*9.8*($C278+$D278-$B278)/3600</f>
        <v>0.37959223361111116</v>
      </c>
      <c r="AB278" s="75">
        <f>(('Node actual demand d=1.0'!Y278*(365/2)))*9.8*($C278+$D278-$B278)/3600</f>
        <v>0.18979611680555558</v>
      </c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</row>
    <row r="279" spans="1:100">
      <c r="A279" t="s">
        <v>388</v>
      </c>
      <c r="B279" s="21">
        <f>Fornecida!$C$1</f>
        <v>3.38</v>
      </c>
      <c r="C279" s="79">
        <v>21.072800000000001</v>
      </c>
      <c r="D279">
        <v>20</v>
      </c>
      <c r="E279" s="75">
        <f>(('Node actual demand d=1.0'!B279*(365/2)))*9.8*($C279+$D279-$B279)/3600</f>
        <v>0.56177977333333329</v>
      </c>
      <c r="F279" s="75">
        <f>(('Node actual demand d=1.0'!C279*(365/2)))*9.8*($C279+$D279-$B279)/3600</f>
        <v>0.74903969777777779</v>
      </c>
      <c r="G279" s="75">
        <f>(('Node actual demand d=1.0'!D279*(365/2)))*9.8*($C279+$D279-$B279)/3600</f>
        <v>0.56177977333333329</v>
      </c>
      <c r="H279" s="75">
        <f>(('Node actual demand d=1.0'!E279*(365/2)))*9.8*($C279+$D279-$B279)/3600</f>
        <v>0.56177977333333329</v>
      </c>
      <c r="I279" s="75">
        <f>(('Node actual demand d=1.0'!F279*(365/2)))*9.8*($C279+$D279-$B279)/3600</f>
        <v>0.56177977333333329</v>
      </c>
      <c r="J279" s="75">
        <f>(('Node actual demand d=1.0'!G279*(365/2)))*9.8*($C279+$D279-$B279)/3600</f>
        <v>0.56177977333333329</v>
      </c>
      <c r="K279" s="75">
        <f>(('Node actual demand d=1.0'!H279*(365/2)))*9.8*($C279+$D279-$B279)/3600</f>
        <v>0.74903969777777779</v>
      </c>
      <c r="L279" s="75">
        <f>(('Node actual demand d=1.0'!I279*(365/2)))*9.8*($C279+$D279-$B279)/3600</f>
        <v>4.6814981111111118</v>
      </c>
      <c r="M279" s="75">
        <f>(('Node actual demand d=1.0'!J279*(365/2)))*9.8*($C279+$D279-$B279)/3600</f>
        <v>11.235595466666666</v>
      </c>
      <c r="N279" s="75">
        <f>(('Node actual demand d=1.0'!K279*(365/2)))*9.8*($C279+$D279-$B279)/3600</f>
        <v>8.8012164488888889</v>
      </c>
      <c r="O279" s="75">
        <f>(('Node actual demand d=1.0'!L279*(365/2)))*9.8*($C279+$D279-$B279)/3600</f>
        <v>8.2394366755555559</v>
      </c>
      <c r="P279" s="75">
        <f>(('Node actual demand d=1.0'!M279*(365/2)))*9.8*($C279+$D279-$B279)/3600</f>
        <v>7.1158771288888882</v>
      </c>
      <c r="Q279" s="75">
        <f>(('Node actual demand d=1.0'!N279*(365/2)))*9.8*($C279+$D279-$B279)/3600</f>
        <v>5.6177977333333331</v>
      </c>
      <c r="R279" s="75">
        <f>(('Node actual demand d=1.0'!O279*(365/2)))*9.8*($C279+$D279-$B279)/3600</f>
        <v>6.7413572800000008</v>
      </c>
      <c r="S279" s="75">
        <f>(('Node actual demand d=1.0'!P279*(365/2)))*9.8*($C279+$D279-$B279)/3600</f>
        <v>2.9961587911111112</v>
      </c>
      <c r="T279" s="75">
        <f>(('Node actual demand d=1.0'!Q279*(365/2)))*9.8*($C279+$D279-$B279)/3600</f>
        <v>3.7451984888888892</v>
      </c>
      <c r="U279" s="75">
        <f>(('Node actual demand d=1.0'!R279*(365/2)))*9.8*($C279+$D279-$B279)/3600</f>
        <v>4.119718337777778</v>
      </c>
      <c r="V279" s="75">
        <f>(('Node actual demand d=1.0'!S279*(365/2)))*9.8*($C279+$D279-$B279)/3600</f>
        <v>2.6216389422222224</v>
      </c>
      <c r="W279" s="75">
        <f>(('Node actual demand d=1.0'!T279*(365/2)))*9.8*($C279+$D279-$B279)/3600</f>
        <v>1.6853393200000002</v>
      </c>
      <c r="X279" s="75">
        <f>(('Node actual demand d=1.0'!U279*(365/2)))*9.8*($C279+$D279-$B279)/3600</f>
        <v>1.3108194711111112</v>
      </c>
      <c r="Y279" s="75">
        <f>(('Node actual demand d=1.0'!V279*(365/2)))*9.8*($C279+$D279-$B279)/3600</f>
        <v>1.1235595466666666</v>
      </c>
      <c r="Z279" s="75">
        <f>(('Node actual demand d=1.0'!W279*(365/2)))*9.8*($C279+$D279-$B279)/3600</f>
        <v>1.1235595466666666</v>
      </c>
      <c r="AA279" s="75">
        <f>(('Node actual demand d=1.0'!X279*(365/2)))*9.8*($C279+$D279-$B279)/3600</f>
        <v>1.6853393200000002</v>
      </c>
      <c r="AB279" s="75">
        <f>(('Node actual demand d=1.0'!Y279*(365/2)))*9.8*($C279+$D279-$B279)/3600</f>
        <v>0.74903969777777779</v>
      </c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</row>
    <row r="280" spans="1:100">
      <c r="A280" t="s">
        <v>389</v>
      </c>
      <c r="B280" s="21">
        <f>Fornecida!$C$1</f>
        <v>3.38</v>
      </c>
      <c r="C280" s="79">
        <v>15.6309</v>
      </c>
      <c r="D280">
        <v>20</v>
      </c>
      <c r="E280" s="75">
        <f>(('Node actual demand d=1.0'!B280*(365/2)))*9.8*($C280+$D280-$B280)/3600</f>
        <v>4.4862793616666661</v>
      </c>
      <c r="F280" s="75">
        <f>(('Node actual demand d=1.0'!C280*(365/2)))*9.8*($C280+$D280-$B280)/3600</f>
        <v>0.32044852583333333</v>
      </c>
      <c r="G280" s="75">
        <f>(('Node actual demand d=1.0'!D280*(365/2)))*9.8*($C280+$D280-$B280)/3600</f>
        <v>0.32044852583333333</v>
      </c>
      <c r="H280" s="75">
        <f>(('Node actual demand d=1.0'!E280*(365/2)))*9.8*($C280+$D280-$B280)/3600</f>
        <v>0.16022426291666667</v>
      </c>
      <c r="I280" s="75">
        <f>(('Node actual demand d=1.0'!F280*(365/2)))*9.8*($C280+$D280-$B280)/3600</f>
        <v>20.668929916250001</v>
      </c>
      <c r="J280" s="75">
        <f>(('Node actual demand d=1.0'!G280*(365/2)))*9.8*($C280+$D280-$B280)/3600</f>
        <v>28.199470273333329</v>
      </c>
      <c r="K280" s="75">
        <f>(('Node actual demand d=1.0'!H280*(365/2)))*9.8*($C280+$D280-$B280)/3600</f>
        <v>14.420183662499999</v>
      </c>
      <c r="L280" s="75">
        <f>(('Node actual demand d=1.0'!I280*(365/2)))*9.8*($C280+$D280-$B280)/3600</f>
        <v>0.80112131458333324</v>
      </c>
      <c r="M280" s="75">
        <f>(('Node actual demand d=1.0'!J280*(365/2)))*9.8*($C280+$D280-$B280)/3600</f>
        <v>0.64089705166666666</v>
      </c>
      <c r="N280" s="75">
        <f>(('Node actual demand d=1.0'!K280*(365/2)))*9.8*($C280+$D280-$B280)/3600</f>
        <v>0.80112131458333324</v>
      </c>
      <c r="O280" s="75">
        <f>(('Node actual demand d=1.0'!L280*(365/2)))*9.8*($C280+$D280-$B280)/3600</f>
        <v>0.64089705166666666</v>
      </c>
      <c r="P280" s="75">
        <f>(('Node actual demand d=1.0'!M280*(365/2)))*9.8*($C280+$D280-$B280)/3600</f>
        <v>1.9226911549999997</v>
      </c>
      <c r="Q280" s="75">
        <f>(('Node actual demand d=1.0'!N280*(365/2)))*9.8*($C280+$D280-$B280)/3600</f>
        <v>4.4862793616666661</v>
      </c>
      <c r="R280" s="75">
        <f>(('Node actual demand d=1.0'!O280*(365/2)))*9.8*($C280+$D280-$B280)/3600</f>
        <v>2.7238124695833332</v>
      </c>
      <c r="S280" s="75">
        <f>(('Node actual demand d=1.0'!P280*(365/2)))*9.8*($C280+$D280-$B280)/3600</f>
        <v>0.48067278874999991</v>
      </c>
      <c r="T280" s="75">
        <f>(('Node actual demand d=1.0'!Q280*(365/2)))*9.8*($C280+$D280-$B280)/3600</f>
        <v>0.96134557749999983</v>
      </c>
      <c r="U280" s="75">
        <f>(('Node actual demand d=1.0'!R280*(365/2)))*9.8*($C280+$D280-$B280)/3600</f>
        <v>0.96134557749999983</v>
      </c>
      <c r="V280" s="75">
        <f>(('Node actual demand d=1.0'!S280*(365/2)))*9.8*($C280+$D280-$B280)/3600</f>
        <v>1.2817941033333333</v>
      </c>
      <c r="W280" s="75">
        <f>(('Node actual demand d=1.0'!T280*(365/2)))*9.8*($C280+$D280-$B280)/3600</f>
        <v>0.96134557749999983</v>
      </c>
      <c r="X280" s="75">
        <f>(('Node actual demand d=1.0'!U280*(365/2)))*9.8*($C280+$D280-$B280)/3600</f>
        <v>0.80112131458333324</v>
      </c>
      <c r="Y280" s="75">
        <f>(('Node actual demand d=1.0'!V280*(365/2)))*9.8*($C280+$D280-$B280)/3600</f>
        <v>0.48067278874999991</v>
      </c>
      <c r="Z280" s="75">
        <f>(('Node actual demand d=1.0'!W280*(365/2)))*9.8*($C280+$D280-$B280)/3600</f>
        <v>0.48067278874999991</v>
      </c>
      <c r="AA280" s="75">
        <f>(('Node actual demand d=1.0'!X280*(365/2)))*9.8*($C280+$D280-$B280)/3600</f>
        <v>33.647095212499998</v>
      </c>
      <c r="AB280" s="75">
        <f>(('Node actual demand d=1.0'!Y280*(365/2)))*9.8*($C280+$D280-$B280)/3600</f>
        <v>51.271764133333328</v>
      </c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</row>
    <row r="281" spans="1:100">
      <c r="A281" t="s">
        <v>390</v>
      </c>
      <c r="B281" s="21">
        <f>Fornecida!$C$1</f>
        <v>3.38</v>
      </c>
      <c r="C281" s="79">
        <v>15.83</v>
      </c>
      <c r="D281">
        <v>20</v>
      </c>
      <c r="E281" s="75">
        <f>(('Node actual demand d=1.0'!B281*(365/2)))*9.8*($C281+$D281-$B281)/3600</f>
        <v>0.64485361111111106</v>
      </c>
      <c r="F281" s="75">
        <f>(('Node actual demand d=1.0'!C281*(365/2)))*9.8*($C281+$D281-$B281)/3600</f>
        <v>0.80606701388888891</v>
      </c>
      <c r="G281" s="75">
        <f>(('Node actual demand d=1.0'!D281*(365/2)))*9.8*($C281+$D281-$B281)/3600</f>
        <v>0.80606701388888891</v>
      </c>
      <c r="H281" s="75">
        <f>(('Node actual demand d=1.0'!E281*(365/2)))*9.8*($C281+$D281-$B281)/3600</f>
        <v>0.64485361111111106</v>
      </c>
      <c r="I281" s="75">
        <f>(('Node actual demand d=1.0'!F281*(365/2)))*9.8*($C281+$D281-$B281)/3600</f>
        <v>0.64485361111111106</v>
      </c>
      <c r="J281" s="75">
        <f>(('Node actual demand d=1.0'!G281*(365/2)))*9.8*($C281+$D281-$B281)/3600</f>
        <v>0.64485361111111106</v>
      </c>
      <c r="K281" s="75">
        <f>(('Node actual demand d=1.0'!H281*(365/2)))*9.8*($C281+$D281-$B281)/3600</f>
        <v>0.64485361111111106</v>
      </c>
      <c r="L281" s="75">
        <f>(('Node actual demand d=1.0'!I281*(365/2)))*9.8*($C281+$D281-$B281)/3600</f>
        <v>1.1284938194444445</v>
      </c>
      <c r="M281" s="75">
        <f>(('Node actual demand d=1.0'!J281*(365/2)))*9.8*($C281+$D281-$B281)/3600</f>
        <v>0.96728041666666653</v>
      </c>
      <c r="N281" s="75">
        <f>(('Node actual demand d=1.0'!K281*(365/2)))*9.8*($C281+$D281-$B281)/3600</f>
        <v>2.256987638888889</v>
      </c>
      <c r="O281" s="75">
        <f>(('Node actual demand d=1.0'!L281*(365/2)))*9.8*($C281+$D281-$B281)/3600</f>
        <v>0.80606701388888891</v>
      </c>
      <c r="P281" s="75">
        <f>(('Node actual demand d=1.0'!M281*(365/2)))*9.8*($C281+$D281-$B281)/3600</f>
        <v>0.80606701388888891</v>
      </c>
      <c r="Q281" s="75">
        <f>(('Node actual demand d=1.0'!N281*(365/2)))*9.8*($C281+$D281-$B281)/3600</f>
        <v>0.80606701388888891</v>
      </c>
      <c r="R281" s="75">
        <f>(('Node actual demand d=1.0'!O281*(365/2)))*9.8*($C281+$D281-$B281)/3600</f>
        <v>1.4509206250000002</v>
      </c>
      <c r="S281" s="75">
        <f>(('Node actual demand d=1.0'!P281*(365/2)))*9.8*($C281+$D281-$B281)/3600</f>
        <v>1.1284938194444445</v>
      </c>
      <c r="T281" s="75">
        <f>(('Node actual demand d=1.0'!Q281*(365/2)))*9.8*($C281+$D281-$B281)/3600</f>
        <v>0.80606701388888891</v>
      </c>
      <c r="U281" s="75">
        <f>(('Node actual demand d=1.0'!R281*(365/2)))*9.8*($C281+$D281-$B281)/3600</f>
        <v>0.80606701388888891</v>
      </c>
      <c r="V281" s="75">
        <f>(('Node actual demand d=1.0'!S281*(365/2)))*9.8*($C281+$D281-$B281)/3600</f>
        <v>0.80606701388888891</v>
      </c>
      <c r="W281" s="75">
        <f>(('Node actual demand d=1.0'!T281*(365/2)))*9.8*($C281+$D281-$B281)/3600</f>
        <v>0.80606701388888891</v>
      </c>
      <c r="X281" s="75">
        <f>(('Node actual demand d=1.0'!U281*(365/2)))*9.8*($C281+$D281-$B281)/3600</f>
        <v>0.96728041666666653</v>
      </c>
      <c r="Y281" s="75">
        <f>(('Node actual demand d=1.0'!V281*(365/2)))*9.8*($C281+$D281-$B281)/3600</f>
        <v>0.80606701388888891</v>
      </c>
      <c r="Z281" s="75">
        <f>(('Node actual demand d=1.0'!W281*(365/2)))*9.8*($C281+$D281-$B281)/3600</f>
        <v>0.80606701388888891</v>
      </c>
      <c r="AA281" s="75">
        <f>(('Node actual demand d=1.0'!X281*(365/2)))*9.8*($C281+$D281-$B281)/3600</f>
        <v>0.80606701388888891</v>
      </c>
      <c r="AB281" s="75">
        <f>(('Node actual demand d=1.0'!Y281*(365/2)))*9.8*($C281+$D281-$B281)/3600</f>
        <v>0.64485361111111106</v>
      </c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</row>
    <row r="282" spans="1:100">
      <c r="A282" t="s">
        <v>391</v>
      </c>
      <c r="B282" s="21">
        <f>Fornecida!$C$1</f>
        <v>3.38</v>
      </c>
      <c r="C282" s="79">
        <v>14.9147</v>
      </c>
      <c r="D282">
        <v>20</v>
      </c>
      <c r="E282" s="75">
        <f>(('Node actual demand d=1.0'!B282*(365/2)))*9.8*($C282+$D282-$B282)/3600</f>
        <v>0.7833307076388889</v>
      </c>
      <c r="F282" s="75">
        <f>(('Node actual demand d=1.0'!C282*(365/2)))*9.8*($C282+$D282-$B282)/3600</f>
        <v>0.7833307076388889</v>
      </c>
      <c r="G282" s="75">
        <f>(('Node actual demand d=1.0'!D282*(365/2)))*9.8*($C282+$D282-$B282)/3600</f>
        <v>0.7833307076388889</v>
      </c>
      <c r="H282" s="75">
        <f>(('Node actual demand d=1.0'!E282*(365/2)))*9.8*($C282+$D282-$B282)/3600</f>
        <v>0.7833307076388889</v>
      </c>
      <c r="I282" s="75">
        <f>(('Node actual demand d=1.0'!F282*(365/2)))*9.8*($C282+$D282-$B282)/3600</f>
        <v>0.62666456611111121</v>
      </c>
      <c r="J282" s="75">
        <f>(('Node actual demand d=1.0'!G282*(365/2)))*9.8*($C282+$D282-$B282)/3600</f>
        <v>0.62666456611111121</v>
      </c>
      <c r="K282" s="75">
        <f>(('Node actual demand d=1.0'!H282*(365/2)))*9.8*($C282+$D282-$B282)/3600</f>
        <v>0.62666456611111121</v>
      </c>
      <c r="L282" s="75">
        <f>(('Node actual demand d=1.0'!I282*(365/2)))*9.8*($C282+$D282-$B282)/3600</f>
        <v>0.93999684916666659</v>
      </c>
      <c r="M282" s="75">
        <f>(('Node actual demand d=1.0'!J282*(365/2)))*9.8*($C282+$D282-$B282)/3600</f>
        <v>3.2899889720833331</v>
      </c>
      <c r="N282" s="75">
        <f>(('Node actual demand d=1.0'!K282*(365/2)))*9.8*($C282+$D282-$B282)/3600</f>
        <v>1.7233275568055555</v>
      </c>
      <c r="O282" s="75">
        <f>(('Node actual demand d=1.0'!L282*(365/2)))*9.8*($C282+$D282-$B282)/3600</f>
        <v>1.0966629906944443</v>
      </c>
      <c r="P282" s="75">
        <f>(('Node actual demand d=1.0'!M282*(365/2)))*9.8*($C282+$D282-$B282)/3600</f>
        <v>1.8799936983333332</v>
      </c>
      <c r="Q282" s="75">
        <f>(('Node actual demand d=1.0'!N282*(365/2)))*9.8*($C282+$D282-$B282)/3600</f>
        <v>3.9166535381944443</v>
      </c>
      <c r="R282" s="75">
        <f>(('Node actual demand d=1.0'!O282*(365/2)))*9.8*($C282+$D282-$B282)/3600</f>
        <v>4.6999842458333339</v>
      </c>
      <c r="S282" s="75">
        <f>(('Node actual demand d=1.0'!P282*(365/2)))*9.8*($C282+$D282-$B282)/3600</f>
        <v>2.3499921229166669</v>
      </c>
      <c r="T282" s="75">
        <f>(('Node actual demand d=1.0'!Q282*(365/2)))*9.8*($C282+$D282-$B282)/3600</f>
        <v>4.6999842458333339</v>
      </c>
      <c r="U282" s="75">
        <f>(('Node actual demand d=1.0'!R282*(365/2)))*9.8*($C282+$D282-$B282)/3600</f>
        <v>1.7233275568055555</v>
      </c>
      <c r="V282" s="75">
        <f>(('Node actual demand d=1.0'!S282*(365/2)))*9.8*($C282+$D282-$B282)/3600</f>
        <v>1.4099952737500001</v>
      </c>
      <c r="W282" s="75">
        <f>(('Node actual demand d=1.0'!T282*(365/2)))*9.8*($C282+$D282-$B282)/3600</f>
        <v>1.0966629906944443</v>
      </c>
      <c r="X282" s="75">
        <f>(('Node actual demand d=1.0'!U282*(365/2)))*9.8*($C282+$D282-$B282)/3600</f>
        <v>0.93999684916666659</v>
      </c>
      <c r="Y282" s="75">
        <f>(('Node actual demand d=1.0'!V282*(365/2)))*9.8*($C282+$D282-$B282)/3600</f>
        <v>0.93999684916666659</v>
      </c>
      <c r="Z282" s="75">
        <f>(('Node actual demand d=1.0'!W282*(365/2)))*9.8*($C282+$D282-$B282)/3600</f>
        <v>0.93999684916666659</v>
      </c>
      <c r="AA282" s="75">
        <f>(('Node actual demand d=1.0'!X282*(365/2)))*9.8*($C282+$D282-$B282)/3600</f>
        <v>0.93999684916666659</v>
      </c>
      <c r="AB282" s="75">
        <f>(('Node actual demand d=1.0'!Y282*(365/2)))*9.8*($C282+$D282-$B282)/3600</f>
        <v>0.7833307076388889</v>
      </c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</row>
    <row r="283" spans="1:100">
      <c r="A283" t="s">
        <v>392</v>
      </c>
      <c r="B283" s="21">
        <f>Fornecida!$C$1</f>
        <v>3.38</v>
      </c>
      <c r="C283" s="79">
        <v>13.5533</v>
      </c>
      <c r="D283">
        <v>20</v>
      </c>
      <c r="E283" s="75">
        <f>(('Node actual demand d=1.0'!B283*(365/2)))*9.8*($C283+$D283-$B283)/3600</f>
        <v>0.44970789208333334</v>
      </c>
      <c r="F283" s="75">
        <f>(('Node actual demand d=1.0'!C283*(365/2)))*9.8*($C283+$D283-$B283)/3600</f>
        <v>0.59961052277777793</v>
      </c>
      <c r="G283" s="75">
        <f>(('Node actual demand d=1.0'!D283*(365/2)))*9.8*($C283+$D283-$B283)/3600</f>
        <v>0.44970789208333334</v>
      </c>
      <c r="H283" s="75">
        <f>(('Node actual demand d=1.0'!E283*(365/2)))*9.8*($C283+$D283-$B283)/3600</f>
        <v>0.44970789208333334</v>
      </c>
      <c r="I283" s="75">
        <f>(('Node actual demand d=1.0'!F283*(365/2)))*9.8*($C283+$D283-$B283)/3600</f>
        <v>0.29980526138888897</v>
      </c>
      <c r="J283" s="75">
        <f>(('Node actual demand d=1.0'!G283*(365/2)))*9.8*($C283+$D283-$B283)/3600</f>
        <v>0.29980526138888897</v>
      </c>
      <c r="K283" s="75">
        <f>(('Node actual demand d=1.0'!H283*(365/2)))*9.8*($C283+$D283-$B283)/3600</f>
        <v>0.44970789208333334</v>
      </c>
      <c r="L283" s="75">
        <f>(('Node actual demand d=1.0'!I283*(365/2)))*9.8*($C283+$D283-$B283)/3600</f>
        <v>0.59961052277777793</v>
      </c>
      <c r="M283" s="75">
        <f>(('Node actual demand d=1.0'!J283*(365/2)))*9.8*($C283+$D283-$B283)/3600</f>
        <v>0.89941578416666668</v>
      </c>
      <c r="N283" s="75">
        <f>(('Node actual demand d=1.0'!K283*(365/2)))*9.8*($C283+$D283-$B283)/3600</f>
        <v>1.6489289376388889</v>
      </c>
      <c r="O283" s="75">
        <f>(('Node actual demand d=1.0'!L283*(365/2)))*9.8*($C283+$D283-$B283)/3600</f>
        <v>0.59961052277777793</v>
      </c>
      <c r="P283" s="75">
        <f>(('Node actual demand d=1.0'!M283*(365/2)))*9.8*($C283+$D283-$B283)/3600</f>
        <v>1.1992210455555559</v>
      </c>
      <c r="Q283" s="75">
        <f>(('Node actual demand d=1.0'!N283*(365/2)))*9.8*($C283+$D283-$B283)/3600</f>
        <v>0.44970789208333334</v>
      </c>
      <c r="R283" s="75">
        <f>(('Node actual demand d=1.0'!O283*(365/2)))*9.8*($C283+$D283-$B283)/3600</f>
        <v>0.74951315347222236</v>
      </c>
      <c r="S283" s="75">
        <f>(('Node actual demand d=1.0'!P283*(365/2)))*9.8*($C283+$D283-$B283)/3600</f>
        <v>0.44970789208333334</v>
      </c>
      <c r="T283" s="75">
        <f>(('Node actual demand d=1.0'!Q283*(365/2)))*9.8*($C283+$D283-$B283)/3600</f>
        <v>0.44970789208333334</v>
      </c>
      <c r="U283" s="75">
        <f>(('Node actual demand d=1.0'!R283*(365/2)))*9.8*($C283+$D283-$B283)/3600</f>
        <v>0.59961052277777793</v>
      </c>
      <c r="V283" s="75">
        <f>(('Node actual demand d=1.0'!S283*(365/2)))*9.8*($C283+$D283-$B283)/3600</f>
        <v>1.0493184148611112</v>
      </c>
      <c r="W283" s="75">
        <f>(('Node actual demand d=1.0'!T283*(365/2)))*9.8*($C283+$D283-$B283)/3600</f>
        <v>0.59961052277777793</v>
      </c>
      <c r="X283" s="75">
        <f>(('Node actual demand d=1.0'!U283*(365/2)))*9.8*($C283+$D283-$B283)/3600</f>
        <v>0.74951315347222236</v>
      </c>
      <c r="Y283" s="75">
        <f>(('Node actual demand d=1.0'!V283*(365/2)))*9.8*($C283+$D283-$B283)/3600</f>
        <v>0.59961052277777793</v>
      </c>
      <c r="Z283" s="75">
        <f>(('Node actual demand d=1.0'!W283*(365/2)))*9.8*($C283+$D283-$B283)/3600</f>
        <v>0.44970789208333334</v>
      </c>
      <c r="AA283" s="75">
        <f>(('Node actual demand d=1.0'!X283*(365/2)))*9.8*($C283+$D283-$B283)/3600</f>
        <v>0.44970789208333334</v>
      </c>
      <c r="AB283" s="75">
        <f>(('Node actual demand d=1.0'!Y283*(365/2)))*9.8*($C283+$D283-$B283)/3600</f>
        <v>0.44970789208333334</v>
      </c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</row>
    <row r="284" spans="1:100">
      <c r="A284" t="s">
        <v>393</v>
      </c>
      <c r="B284" s="21">
        <f>Fornecida!$C$1</f>
        <v>3.38</v>
      </c>
      <c r="C284" s="79">
        <v>13.093</v>
      </c>
      <c r="D284">
        <v>20</v>
      </c>
      <c r="E284" s="75">
        <f>(('Node actual demand d=1.0'!B284*(365/2)))*9.8*($C284+$D284-$B284)/3600</f>
        <v>12.104498447222223</v>
      </c>
      <c r="F284" s="75">
        <f>(('Node actual demand d=1.0'!C284*(365/2)))*9.8*($C284+$D284-$B284)/3600</f>
        <v>25.980386911111115</v>
      </c>
      <c r="G284" s="75">
        <f>(('Node actual demand d=1.0'!D284*(365/2)))*9.8*($C284+$D284-$B284)/3600</f>
        <v>33.065946977777784</v>
      </c>
      <c r="H284" s="75">
        <f>(('Node actual demand d=1.0'!E284*(365/2)))*9.8*($C284+$D284-$B284)/3600</f>
        <v>21.847143538888897</v>
      </c>
      <c r="I284" s="75">
        <f>(('Node actual demand d=1.0'!F284*(365/2)))*9.8*($C284+$D284-$B284)/3600</f>
        <v>14.761583472222226</v>
      </c>
      <c r="J284" s="75">
        <f>(('Node actual demand d=1.0'!G284*(365/2)))*9.8*($C284+$D284-$B284)/3600</f>
        <v>12.547345951388893</v>
      </c>
      <c r="K284" s="75">
        <f>(('Node actual demand d=1.0'!H284*(365/2)))*9.8*($C284+$D284-$B284)/3600</f>
        <v>28.637471936111119</v>
      </c>
      <c r="L284" s="75">
        <f>(('Node actual demand d=1.0'!I284*(365/2)))*9.8*($C284+$D284-$B284)/3600</f>
        <v>31.737404465277784</v>
      </c>
      <c r="M284" s="75">
        <f>(('Node actual demand d=1.0'!J284*(365/2)))*9.8*($C284+$D284-$B284)/3600</f>
        <v>21.994759373611114</v>
      </c>
      <c r="N284" s="75">
        <f>(('Node actual demand d=1.0'!K284*(365/2)))*9.8*($C284+$D284-$B284)/3600</f>
        <v>7.0855600666666678</v>
      </c>
      <c r="O284" s="75">
        <f>(('Node actual demand d=1.0'!L284*(365/2)))*9.8*($C284+$D284-$B284)/3600</f>
        <v>2.5094691902777782</v>
      </c>
      <c r="P284" s="75">
        <f>(('Node actual demand d=1.0'!M284*(365/2)))*9.8*($C284+$D284-$B284)/3600</f>
        <v>1.771390016666667</v>
      </c>
      <c r="Q284" s="75">
        <f>(('Node actual demand d=1.0'!N284*(365/2)))*9.8*($C284+$D284-$B284)/3600</f>
        <v>1.180926677777778</v>
      </c>
      <c r="R284" s="75">
        <f>(('Node actual demand d=1.0'!O284*(365/2)))*9.8*($C284+$D284-$B284)/3600</f>
        <v>0.88569500833333348</v>
      </c>
      <c r="S284" s="75">
        <f>(('Node actual demand d=1.0'!P284*(365/2)))*9.8*($C284+$D284-$B284)/3600</f>
        <v>1.180926677777778</v>
      </c>
      <c r="T284" s="75">
        <f>(('Node actual demand d=1.0'!Q284*(365/2)))*9.8*($C284+$D284-$B284)/3600</f>
        <v>0.88569500833333348</v>
      </c>
      <c r="U284" s="75">
        <f>(('Node actual demand d=1.0'!R284*(365/2)))*9.8*($C284+$D284-$B284)/3600</f>
        <v>1.0333108430555558</v>
      </c>
      <c r="V284" s="75">
        <f>(('Node actual demand d=1.0'!S284*(365/2)))*9.8*($C284+$D284-$B284)/3600</f>
        <v>2.0666216861111115</v>
      </c>
      <c r="W284" s="75">
        <f>(('Node actual demand d=1.0'!T284*(365/2)))*9.8*($C284+$D284-$B284)/3600</f>
        <v>2.0666216861111115</v>
      </c>
      <c r="X284" s="75">
        <f>(('Node actual demand d=1.0'!U284*(365/2)))*9.8*($C284+$D284-$B284)/3600</f>
        <v>0.88569500833333348</v>
      </c>
      <c r="Y284" s="75">
        <f>(('Node actual demand d=1.0'!V284*(365/2)))*9.8*($C284+$D284-$B284)/3600</f>
        <v>0.59046333888888902</v>
      </c>
      <c r="Z284" s="75">
        <f>(('Node actual demand d=1.0'!W284*(365/2)))*9.8*($C284+$D284-$B284)/3600</f>
        <v>0.44284750416666674</v>
      </c>
      <c r="AA284" s="75">
        <f>(('Node actual demand d=1.0'!X284*(365/2)))*9.8*($C284+$D284-$B284)/3600</f>
        <v>0.44284750416666674</v>
      </c>
      <c r="AB284" s="75">
        <f>(('Node actual demand d=1.0'!Y284*(365/2)))*9.8*($C284+$D284-$B284)/3600</f>
        <v>0.59046333888888902</v>
      </c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</row>
    <row r="285" spans="1:100">
      <c r="A285" t="s">
        <v>394</v>
      </c>
      <c r="B285" s="21">
        <f>Fornecida!$C$1</f>
        <v>3.38</v>
      </c>
      <c r="C285" s="79">
        <v>13.5299</v>
      </c>
      <c r="D285">
        <v>20</v>
      </c>
      <c r="E285" s="75">
        <f>(('Node actual demand d=1.0'!B285*(365/2)))*9.8*($C285+$D285-$B285)/3600</f>
        <v>24.564966023888886</v>
      </c>
      <c r="F285" s="75">
        <f>(('Node actual demand d=1.0'!C285*(365/2)))*9.8*($C285+$D285-$B285)/3600</f>
        <v>5.3923096150000012</v>
      </c>
      <c r="G285" s="75">
        <f>(('Node actual demand d=1.0'!D285*(365/2)))*9.8*($C285+$D285-$B285)/3600</f>
        <v>2.8459411856944441</v>
      </c>
      <c r="H285" s="75">
        <f>(('Node actual demand d=1.0'!E285*(365/2)))*9.8*($C285+$D285-$B285)/3600</f>
        <v>3.1455139420833333</v>
      </c>
      <c r="I285" s="75">
        <f>(('Node actual demand d=1.0'!F285*(365/2)))*9.8*($C285+$D285-$B285)/3600</f>
        <v>1.9472229165277779</v>
      </c>
      <c r="J285" s="75">
        <f>(('Node actual demand d=1.0'!G285*(365/2)))*9.8*($C285+$D285-$B285)/3600</f>
        <v>17.974365383333335</v>
      </c>
      <c r="K285" s="75">
        <f>(('Node actual demand d=1.0'!H285*(365/2)))*9.8*($C285+$D285-$B285)/3600</f>
        <v>21.419452081805556</v>
      </c>
      <c r="L285" s="75">
        <f>(('Node actual demand d=1.0'!I285*(365/2)))*9.8*($C285+$D285-$B285)/3600</f>
        <v>11.533551120972225</v>
      </c>
      <c r="M285" s="75">
        <f>(('Node actual demand d=1.0'!J285*(365/2)))*9.8*($C285+$D285-$B285)/3600</f>
        <v>2.2467956729166669</v>
      </c>
      <c r="N285" s="75">
        <f>(('Node actual demand d=1.0'!K285*(365/2)))*9.8*($C285+$D285-$B285)/3600</f>
        <v>2.2467956729166669</v>
      </c>
      <c r="O285" s="75">
        <f>(('Node actual demand d=1.0'!L285*(365/2)))*9.8*($C285+$D285-$B285)/3600</f>
        <v>3.2953003202777782</v>
      </c>
      <c r="P285" s="75">
        <f>(('Node actual demand d=1.0'!M285*(365/2)))*9.8*($C285+$D285-$B285)/3600</f>
        <v>26.212616184027777</v>
      </c>
      <c r="Q285" s="75">
        <f>(('Node actual demand d=1.0'!N285*(365/2)))*9.8*($C285+$D285-$B285)/3600</f>
        <v>21.419452081805556</v>
      </c>
      <c r="R285" s="75">
        <f>(('Node actual demand d=1.0'!O285*(365/2)))*9.8*($C285+$D285-$B285)/3600</f>
        <v>12.582055768333333</v>
      </c>
      <c r="S285" s="75">
        <f>(('Node actual demand d=1.0'!P285*(365/2)))*9.8*($C285+$D285-$B285)/3600</f>
        <v>3.5948730766666666</v>
      </c>
      <c r="T285" s="75">
        <f>(('Node actual demand d=1.0'!Q285*(365/2)))*9.8*($C285+$D285-$B285)/3600</f>
        <v>1.6476501601388891</v>
      </c>
      <c r="U285" s="75">
        <f>(('Node actual demand d=1.0'!R285*(365/2)))*9.8*($C285+$D285-$B285)/3600</f>
        <v>1.3480774037500003</v>
      </c>
      <c r="V285" s="75">
        <f>(('Node actual demand d=1.0'!S285*(365/2)))*9.8*($C285+$D285-$B285)/3600</f>
        <v>1.9472229165277779</v>
      </c>
      <c r="W285" s="75">
        <f>(('Node actual demand d=1.0'!T285*(365/2)))*9.8*($C285+$D285-$B285)/3600</f>
        <v>0.89871826916666664</v>
      </c>
      <c r="X285" s="75">
        <f>(('Node actual demand d=1.0'!U285*(365/2)))*9.8*($C285+$D285-$B285)/3600</f>
        <v>0.29957275638888892</v>
      </c>
      <c r="Y285" s="75">
        <f>(('Node actual demand d=1.0'!V285*(365/2)))*9.8*($C285+$D285-$B285)/3600</f>
        <v>0.89871826916666664</v>
      </c>
      <c r="Z285" s="75">
        <f>(('Node actual demand d=1.0'!W285*(365/2)))*9.8*($C285+$D285-$B285)/3600</f>
        <v>1.1982910255555557</v>
      </c>
      <c r="AA285" s="75">
        <f>(('Node actual demand d=1.0'!X285*(365/2)))*9.8*($C285+$D285-$B285)/3600</f>
        <v>1.4978637819444445</v>
      </c>
      <c r="AB285" s="75">
        <f>(('Node actual demand d=1.0'!Y285*(365/2)))*9.8*($C285+$D285-$B285)/3600</f>
        <v>19.771801921666665</v>
      </c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</row>
    <row r="286" spans="1:100">
      <c r="A286" t="s">
        <v>395</v>
      </c>
      <c r="B286" s="21">
        <f>Fornecida!$C$1</f>
        <v>3.38</v>
      </c>
      <c r="C286" s="79">
        <v>16.537700000000001</v>
      </c>
      <c r="D286">
        <v>20</v>
      </c>
      <c r="E286" s="75">
        <f>(('Node actual demand d=1.0'!B286*(365/2)))*9.8*($C286+$D286-$B286)/3600</f>
        <v>15.319824499583335</v>
      </c>
      <c r="F286" s="75">
        <f>(('Node actual demand d=1.0'!C286*(365/2)))*9.8*($C286+$D286-$B286)/3600</f>
        <v>16.967117456527777</v>
      </c>
      <c r="G286" s="75">
        <f>(('Node actual demand d=1.0'!D286*(365/2)))*9.8*($C286+$D286-$B286)/3600</f>
        <v>16.802388160833335</v>
      </c>
      <c r="H286" s="75">
        <f>(('Node actual demand d=1.0'!E286*(365/2)))*9.8*($C286+$D286-$B286)/3600</f>
        <v>13.837260838333332</v>
      </c>
      <c r="I286" s="75">
        <f>(('Node actual demand d=1.0'!F286*(365/2)))*9.8*($C286+$D286-$B286)/3600</f>
        <v>14.660907316805558</v>
      </c>
      <c r="J286" s="75">
        <f>(('Node actual demand d=1.0'!G286*(365/2)))*9.8*($C286+$D286-$B286)/3600</f>
        <v>9.3895698545833337</v>
      </c>
      <c r="K286" s="75">
        <f>(('Node actual demand d=1.0'!H286*(365/2)))*9.8*($C286+$D286-$B286)/3600</f>
        <v>12.025238585694444</v>
      </c>
      <c r="L286" s="75">
        <f>(('Node actual demand d=1.0'!I286*(365/2)))*9.8*($C286+$D286-$B286)/3600</f>
        <v>15.649283090972222</v>
      </c>
      <c r="M286" s="75">
        <f>(('Node actual demand d=1.0'!J286*(365/2)))*9.8*($C286+$D286-$B286)/3600</f>
        <v>15.978741682361111</v>
      </c>
      <c r="N286" s="75">
        <f>(('Node actual demand d=1.0'!K286*(365/2)))*9.8*($C286+$D286-$B286)/3600</f>
        <v>15.484553795277778</v>
      </c>
      <c r="O286" s="75">
        <f>(('Node actual demand d=1.0'!L286*(365/2)))*9.8*($C286+$D286-$B286)/3600</f>
        <v>7.9070061933333333</v>
      </c>
      <c r="P286" s="75">
        <f>(('Node actual demand d=1.0'!M286*(365/2)))*9.8*($C286+$D286-$B286)/3600</f>
        <v>1.8120222526388889</v>
      </c>
      <c r="Q286" s="75">
        <f>(('Node actual demand d=1.0'!N286*(365/2)))*9.8*($C286+$D286-$B286)/3600</f>
        <v>0.49418788708333333</v>
      </c>
      <c r="R286" s="75">
        <f>(('Node actual demand d=1.0'!O286*(365/2)))*9.8*($C286+$D286-$B286)/3600</f>
        <v>0.16472929569444444</v>
      </c>
      <c r="S286" s="75">
        <f>(('Node actual demand d=1.0'!P286*(365/2)))*9.8*($C286+$D286-$B286)/3600</f>
        <v>0.98837577416666667</v>
      </c>
      <c r="T286" s="75">
        <f>(('Node actual demand d=1.0'!Q286*(365/2)))*9.8*($C286+$D286-$B286)/3600</f>
        <v>0.82364647847222239</v>
      </c>
      <c r="U286" s="75">
        <f>(('Node actual demand d=1.0'!R286*(365/2)))*9.8*($C286+$D286-$B286)/3600</f>
        <v>0.32945859138888889</v>
      </c>
      <c r="V286" s="75">
        <f>(('Node actual demand d=1.0'!S286*(365/2)))*9.8*($C286+$D286-$B286)/3600</f>
        <v>0.16472929569444444</v>
      </c>
      <c r="W286" s="75">
        <f>(('Node actual demand d=1.0'!T286*(365/2)))*9.8*($C286+$D286-$B286)/3600</f>
        <v>0.16472929569444444</v>
      </c>
      <c r="X286" s="75">
        <f>(('Node actual demand d=1.0'!U286*(365/2)))*9.8*($C286+$D286-$B286)/3600</f>
        <v>0</v>
      </c>
      <c r="Y286" s="75">
        <f>(('Node actual demand d=1.0'!V286*(365/2)))*9.8*($C286+$D286-$B286)/3600</f>
        <v>0</v>
      </c>
      <c r="Z286" s="75">
        <f>(('Node actual demand d=1.0'!W286*(365/2)))*9.8*($C286+$D286-$B286)/3600</f>
        <v>0</v>
      </c>
      <c r="AA286" s="75">
        <f>(('Node actual demand d=1.0'!X286*(365/2)))*9.8*($C286+$D286-$B286)/3600</f>
        <v>16.472929569444446</v>
      </c>
      <c r="AB286" s="75">
        <f>(('Node actual demand d=1.0'!Y286*(365/2)))*9.8*($C286+$D286-$B286)/3600</f>
        <v>14.331448725416667</v>
      </c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</row>
    <row r="287" spans="1:100">
      <c r="A287" t="s">
        <v>396</v>
      </c>
      <c r="B287" s="21">
        <f>Fornecida!$C$1</f>
        <v>3.38</v>
      </c>
      <c r="C287" s="79">
        <v>14.543900000000001</v>
      </c>
      <c r="D287">
        <v>20</v>
      </c>
      <c r="E287" s="75">
        <f>(('Node actual demand d=1.0'!B287*(365/2)))*9.8*($C287+$D287-$B287)/3600</f>
        <v>0.46447195958333337</v>
      </c>
      <c r="F287" s="75">
        <f>(('Node actual demand d=1.0'!C287*(365/2)))*9.8*($C287+$D287-$B287)/3600</f>
        <v>0.46447195958333337</v>
      </c>
      <c r="G287" s="75">
        <f>(('Node actual demand d=1.0'!D287*(365/2)))*9.8*($C287+$D287-$B287)/3600</f>
        <v>0.46447195958333337</v>
      </c>
      <c r="H287" s="75">
        <f>(('Node actual demand d=1.0'!E287*(365/2)))*9.8*($C287+$D287-$B287)/3600</f>
        <v>0.46447195958333337</v>
      </c>
      <c r="I287" s="75">
        <f>(('Node actual demand d=1.0'!F287*(365/2)))*9.8*($C287+$D287-$B287)/3600</f>
        <v>0.30964797305555558</v>
      </c>
      <c r="J287" s="75">
        <f>(('Node actual demand d=1.0'!G287*(365/2)))*9.8*($C287+$D287-$B287)/3600</f>
        <v>0.30964797305555558</v>
      </c>
      <c r="K287" s="75">
        <f>(('Node actual demand d=1.0'!H287*(365/2)))*9.8*($C287+$D287-$B287)/3600</f>
        <v>0.61929594611111116</v>
      </c>
      <c r="L287" s="75">
        <f>(('Node actual demand d=1.0'!I287*(365/2)))*9.8*($C287+$D287-$B287)/3600</f>
        <v>1.2385918922222223</v>
      </c>
      <c r="M287" s="75">
        <f>(('Node actual demand d=1.0'!J287*(365/2)))*9.8*($C287+$D287-$B287)/3600</f>
        <v>1.8578878383333335</v>
      </c>
      <c r="N287" s="75">
        <f>(('Node actual demand d=1.0'!K287*(365/2)))*9.8*($C287+$D287-$B287)/3600</f>
        <v>2.3223597979166675</v>
      </c>
      <c r="O287" s="75">
        <f>(('Node actual demand d=1.0'!L287*(365/2)))*9.8*($C287+$D287-$B287)/3600</f>
        <v>2.3223597979166675</v>
      </c>
      <c r="P287" s="75">
        <f>(('Node actual demand d=1.0'!M287*(365/2)))*9.8*($C287+$D287-$B287)/3600</f>
        <v>0.61929594611111116</v>
      </c>
      <c r="Q287" s="75">
        <f>(('Node actual demand d=1.0'!N287*(365/2)))*9.8*($C287+$D287-$B287)/3600</f>
        <v>1.0837679056944445</v>
      </c>
      <c r="R287" s="75">
        <f>(('Node actual demand d=1.0'!O287*(365/2)))*9.8*($C287+$D287-$B287)/3600</f>
        <v>0.92894391916666674</v>
      </c>
      <c r="S287" s="75">
        <f>(('Node actual demand d=1.0'!P287*(365/2)))*9.8*($C287+$D287-$B287)/3600</f>
        <v>1.3934158787500004</v>
      </c>
      <c r="T287" s="75">
        <f>(('Node actual demand d=1.0'!Q287*(365/2)))*9.8*($C287+$D287-$B287)/3600</f>
        <v>1.0837679056944445</v>
      </c>
      <c r="U287" s="75">
        <f>(('Node actual demand d=1.0'!R287*(365/2)))*9.8*($C287+$D287-$B287)/3600</f>
        <v>1.2385918922222223</v>
      </c>
      <c r="V287" s="75">
        <f>(('Node actual demand d=1.0'!S287*(365/2)))*9.8*($C287+$D287-$B287)/3600</f>
        <v>1.2385918922222223</v>
      </c>
      <c r="W287" s="75">
        <f>(('Node actual demand d=1.0'!T287*(365/2)))*9.8*($C287+$D287-$B287)/3600</f>
        <v>1.2385918922222223</v>
      </c>
      <c r="X287" s="75">
        <f>(('Node actual demand d=1.0'!U287*(365/2)))*9.8*($C287+$D287-$B287)/3600</f>
        <v>0.61929594611111116</v>
      </c>
      <c r="Y287" s="75">
        <f>(('Node actual demand d=1.0'!V287*(365/2)))*9.8*($C287+$D287-$B287)/3600</f>
        <v>0.77411993263888901</v>
      </c>
      <c r="Z287" s="75">
        <f>(('Node actual demand d=1.0'!W287*(365/2)))*9.8*($C287+$D287-$B287)/3600</f>
        <v>0.61929594611111116</v>
      </c>
      <c r="AA287" s="75">
        <f>(('Node actual demand d=1.0'!X287*(365/2)))*9.8*($C287+$D287-$B287)/3600</f>
        <v>0.46447195958333337</v>
      </c>
      <c r="AB287" s="75">
        <f>(('Node actual demand d=1.0'!Y287*(365/2)))*9.8*($C287+$D287-$B287)/3600</f>
        <v>0.46447195958333337</v>
      </c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</row>
    <row r="288" spans="1:100">
      <c r="A288" t="s">
        <v>397</v>
      </c>
      <c r="B288" s="21">
        <f>Fornecida!$C$1</f>
        <v>3.38</v>
      </c>
      <c r="C288" s="79">
        <v>12.816599999999999</v>
      </c>
      <c r="D288">
        <v>20</v>
      </c>
      <c r="E288" s="75">
        <f>(('Node actual demand d=1.0'!B288*(365/2)))*9.8*($C288+$D288-$B288)/3600</f>
        <v>15.355479737500003</v>
      </c>
      <c r="F288" s="75">
        <f>(('Node actual demand d=1.0'!C288*(365/2)))*9.8*($C288+$D288-$B288)/3600</f>
        <v>1.4624266416666669</v>
      </c>
      <c r="G288" s="75">
        <f>(('Node actual demand d=1.0'!D288*(365/2)))*9.8*($C288+$D288-$B288)/3600</f>
        <v>42.849100600833339</v>
      </c>
      <c r="H288" s="75">
        <f>(('Node actual demand d=1.0'!E288*(365/2)))*9.8*($C288+$D288-$B288)/3600</f>
        <v>6.2884345591666664</v>
      </c>
      <c r="I288" s="75">
        <f>(('Node actual demand d=1.0'!F288*(365/2)))*9.8*($C288+$D288-$B288)/3600</f>
        <v>0.29248532833333335</v>
      </c>
      <c r="J288" s="75">
        <f>(('Node actual demand d=1.0'!G288*(365/2)))*9.8*($C288+$D288-$B288)/3600</f>
        <v>31.880900788333339</v>
      </c>
      <c r="K288" s="75">
        <f>(('Node actual demand d=1.0'!H288*(365/2)))*9.8*($C288+$D288-$B288)/3600</f>
        <v>13.746810431666669</v>
      </c>
      <c r="L288" s="75">
        <f>(('Node actual demand d=1.0'!I288*(365/2)))*9.8*($C288+$D288-$B288)/3600</f>
        <v>0.29248532833333335</v>
      </c>
      <c r="M288" s="75">
        <f>(('Node actual demand d=1.0'!J288*(365/2)))*9.8*($C288+$D288-$B288)/3600</f>
        <v>1.1699413133333334</v>
      </c>
      <c r="N288" s="75">
        <f>(('Node actual demand d=1.0'!K288*(365/2)))*9.8*($C288+$D288-$B288)/3600</f>
        <v>1.6086693058333337</v>
      </c>
      <c r="O288" s="75">
        <f>(('Node actual demand d=1.0'!L288*(365/2)))*9.8*($C288+$D288-$B288)/3600</f>
        <v>0.29248532833333335</v>
      </c>
      <c r="P288" s="75">
        <f>(('Node actual demand d=1.0'!M288*(365/2)))*9.8*($C288+$D288-$B288)/3600</f>
        <v>0.14624266416666667</v>
      </c>
      <c r="Q288" s="75">
        <f>(('Node actual demand d=1.0'!N288*(365/2)))*9.8*($C288+$D288-$B288)/3600</f>
        <v>0.29248532833333335</v>
      </c>
      <c r="R288" s="75">
        <f>(('Node actual demand d=1.0'!O288*(365/2)))*9.8*($C288+$D288-$B288)/3600</f>
        <v>2.6323679550000008</v>
      </c>
      <c r="S288" s="75">
        <f>(('Node actual demand d=1.0'!P288*(365/2)))*9.8*($C288+$D288-$B288)/3600</f>
        <v>0.5849706566666667</v>
      </c>
      <c r="T288" s="75">
        <f>(('Node actual demand d=1.0'!Q288*(365/2)))*9.8*($C288+$D288-$B288)/3600</f>
        <v>0.5849706566666667</v>
      </c>
      <c r="U288" s="75">
        <f>(('Node actual demand d=1.0'!R288*(365/2)))*9.8*($C288+$D288-$B288)/3600</f>
        <v>0.29248532833333335</v>
      </c>
      <c r="V288" s="75">
        <f>(('Node actual demand d=1.0'!S288*(365/2)))*9.8*($C288+$D288-$B288)/3600</f>
        <v>3.3635812758333339</v>
      </c>
      <c r="W288" s="75">
        <f>(('Node actual demand d=1.0'!T288*(365/2)))*9.8*($C288+$D288-$B288)/3600</f>
        <v>0.29248532833333335</v>
      </c>
      <c r="X288" s="75">
        <f>(('Node actual demand d=1.0'!U288*(365/2)))*9.8*($C288+$D288-$B288)/3600</f>
        <v>0.14624266416666667</v>
      </c>
      <c r="Y288" s="75">
        <f>(('Node actual demand d=1.0'!V288*(365/2)))*9.8*($C288+$D288-$B288)/3600</f>
        <v>0.14624266416666667</v>
      </c>
      <c r="Z288" s="75">
        <f>(('Node actual demand d=1.0'!W288*(365/2)))*9.8*($C288+$D288-$B288)/3600</f>
        <v>0.14624266416666667</v>
      </c>
      <c r="AA288" s="75">
        <f>(('Node actual demand d=1.0'!X288*(365/2)))*9.8*($C288+$D288-$B288)/3600</f>
        <v>0.29248532833333335</v>
      </c>
      <c r="AB288" s="75">
        <f>(('Node actual demand d=1.0'!Y288*(365/2)))*9.8*($C288+$D288-$B288)/3600</f>
        <v>34.659511407500013</v>
      </c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</row>
    <row r="289" spans="1:100">
      <c r="A289" t="s">
        <v>398</v>
      </c>
      <c r="B289" s="21">
        <f>Fornecida!$C$1</f>
        <v>3.38</v>
      </c>
      <c r="C289" s="79">
        <v>14.244400000000001</v>
      </c>
      <c r="D289">
        <v>20</v>
      </c>
      <c r="E289" s="75">
        <f>(('Node actual demand d=1.0'!B289*(365/2)))*9.8*($C289+$D289-$B289)/3600</f>
        <v>0.30667210777777781</v>
      </c>
      <c r="F289" s="75">
        <f>(('Node actual demand d=1.0'!C289*(365/2)))*9.8*($C289+$D289-$B289)/3600</f>
        <v>0.46000816166666664</v>
      </c>
      <c r="G289" s="75">
        <f>(('Node actual demand d=1.0'!D289*(365/2)))*9.8*($C289+$D289-$B289)/3600</f>
        <v>0.30667210777777781</v>
      </c>
      <c r="H289" s="75">
        <f>(('Node actual demand d=1.0'!E289*(365/2)))*9.8*($C289+$D289-$B289)/3600</f>
        <v>0.30667210777777781</v>
      </c>
      <c r="I289" s="75">
        <f>(('Node actual demand d=1.0'!F289*(365/2)))*9.8*($C289+$D289-$B289)/3600</f>
        <v>0.15333605388888891</v>
      </c>
      <c r="J289" s="75">
        <f>(('Node actual demand d=1.0'!G289*(365/2)))*9.8*($C289+$D289-$B289)/3600</f>
        <v>0.15333605388888891</v>
      </c>
      <c r="K289" s="75">
        <f>(('Node actual demand d=1.0'!H289*(365/2)))*9.8*($C289+$D289-$B289)/3600</f>
        <v>0.15333605388888891</v>
      </c>
      <c r="L289" s="75">
        <f>(('Node actual demand d=1.0'!I289*(365/2)))*9.8*($C289+$D289-$B289)/3600</f>
        <v>0.46000816166666664</v>
      </c>
      <c r="M289" s="75">
        <f>(('Node actual demand d=1.0'!J289*(365/2)))*9.8*($C289+$D289-$B289)/3600</f>
        <v>0.61334421555555563</v>
      </c>
      <c r="N289" s="75">
        <f>(('Node actual demand d=1.0'!K289*(365/2)))*9.8*($C289+$D289-$B289)/3600</f>
        <v>1.9933687005555556</v>
      </c>
      <c r="O289" s="75">
        <f>(('Node actual demand d=1.0'!L289*(365/2)))*9.8*($C289+$D289-$B289)/3600</f>
        <v>1.6866965927777777</v>
      </c>
      <c r="P289" s="75">
        <f>(('Node actual demand d=1.0'!M289*(365/2)))*9.8*($C289+$D289-$B289)/3600</f>
        <v>2.4533768622222225</v>
      </c>
      <c r="Q289" s="75">
        <f>(('Node actual demand d=1.0'!N289*(365/2)))*9.8*($C289+$D289-$B289)/3600</f>
        <v>2.1467047544444449</v>
      </c>
      <c r="R289" s="75">
        <f>(('Node actual demand d=1.0'!O289*(365/2)))*9.8*($C289+$D289-$B289)/3600</f>
        <v>3.3733931855555555</v>
      </c>
      <c r="S289" s="75">
        <f>(('Node actual demand d=1.0'!P289*(365/2)))*9.8*($C289+$D289-$B289)/3600</f>
        <v>1.9933687005555556</v>
      </c>
      <c r="T289" s="75">
        <f>(('Node actual demand d=1.0'!Q289*(365/2)))*9.8*($C289+$D289-$B289)/3600</f>
        <v>0.61334421555555563</v>
      </c>
      <c r="U289" s="75">
        <f>(('Node actual demand d=1.0'!R289*(365/2)))*9.8*($C289+$D289-$B289)/3600</f>
        <v>0.92001632333333327</v>
      </c>
      <c r="V289" s="75">
        <f>(('Node actual demand d=1.0'!S289*(365/2)))*9.8*($C289+$D289-$B289)/3600</f>
        <v>0.61334421555555563</v>
      </c>
      <c r="W289" s="75">
        <f>(('Node actual demand d=1.0'!T289*(365/2)))*9.8*($C289+$D289-$B289)/3600</f>
        <v>1.0733523772222224</v>
      </c>
      <c r="X289" s="75">
        <f>(('Node actual demand d=1.0'!U289*(365/2)))*9.8*($C289+$D289-$B289)/3600</f>
        <v>1.2266884311111113</v>
      </c>
      <c r="Y289" s="75">
        <f>(('Node actual demand d=1.0'!V289*(365/2)))*9.8*($C289+$D289-$B289)/3600</f>
        <v>1.8400326466666665</v>
      </c>
      <c r="Z289" s="75">
        <f>(('Node actual demand d=1.0'!W289*(365/2)))*9.8*($C289+$D289-$B289)/3600</f>
        <v>0.92001632333333327</v>
      </c>
      <c r="AA289" s="75">
        <f>(('Node actual demand d=1.0'!X289*(365/2)))*9.8*($C289+$D289-$B289)/3600</f>
        <v>0.76668026944444456</v>
      </c>
      <c r="AB289" s="75">
        <f>(('Node actual demand d=1.0'!Y289*(365/2)))*9.8*($C289+$D289-$B289)/3600</f>
        <v>0.30667210777777781</v>
      </c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</row>
    <row r="290" spans="1:100">
      <c r="A290" t="s">
        <v>399</v>
      </c>
      <c r="B290" s="21">
        <f>Fornecida!$C$1</f>
        <v>3.38</v>
      </c>
      <c r="C290" s="79">
        <v>16.600000000000001</v>
      </c>
      <c r="D290">
        <v>20</v>
      </c>
      <c r="E290" s="75">
        <f>(('Node actual demand d=1.0'!B290*(365/2)))*9.8*($C290+$D290-$B290)/3600</f>
        <v>0.16503880555555558</v>
      </c>
      <c r="F290" s="75">
        <f>(('Node actual demand d=1.0'!C290*(365/2)))*9.8*($C290+$D290-$B290)/3600</f>
        <v>0.16503880555555558</v>
      </c>
      <c r="G290" s="75">
        <f>(('Node actual demand d=1.0'!D290*(365/2)))*9.8*($C290+$D290-$B290)/3600</f>
        <v>77.073122194444437</v>
      </c>
      <c r="H290" s="75">
        <f>(('Node actual demand d=1.0'!E290*(365/2)))*9.8*($C290+$D290-$B290)/3600</f>
        <v>83.344596805555568</v>
      </c>
      <c r="I290" s="75">
        <f>(('Node actual demand d=1.0'!F290*(365/2)))*9.8*($C290+$D290-$B290)/3600</f>
        <v>17.329074583333334</v>
      </c>
      <c r="J290" s="75">
        <f>(('Node actual demand d=1.0'!G290*(365/2)))*9.8*($C290+$D290-$B290)/3600</f>
        <v>0.16503880555555558</v>
      </c>
      <c r="K290" s="75">
        <f>(('Node actual demand d=1.0'!H290*(365/2)))*9.8*($C290+$D290-$B290)/3600</f>
        <v>0.33007761111111117</v>
      </c>
      <c r="L290" s="75">
        <f>(('Node actual demand d=1.0'!I290*(365/2)))*9.8*($C290+$D290-$B290)/3600</f>
        <v>0.33007761111111117</v>
      </c>
      <c r="M290" s="75">
        <f>(('Node actual demand d=1.0'!J290*(365/2)))*9.8*($C290+$D290-$B290)/3600</f>
        <v>0.82519402777777795</v>
      </c>
      <c r="N290" s="75">
        <f>(('Node actual demand d=1.0'!K290*(365/2)))*9.8*($C290+$D290-$B290)/3600</f>
        <v>0.99023283333333334</v>
      </c>
      <c r="O290" s="75">
        <f>(('Node actual demand d=1.0'!L290*(365/2)))*9.8*($C290+$D290-$B290)/3600</f>
        <v>0.49511641666666667</v>
      </c>
      <c r="P290" s="75">
        <f>(('Node actual demand d=1.0'!M290*(365/2)))*9.8*($C290+$D290-$B290)/3600</f>
        <v>0.33007761111111117</v>
      </c>
      <c r="Q290" s="75">
        <f>(('Node actual demand d=1.0'!N290*(365/2)))*9.8*($C290+$D290-$B290)/3600</f>
        <v>0.33007761111111117</v>
      </c>
      <c r="R290" s="75">
        <f>(('Node actual demand d=1.0'!O290*(365/2)))*9.8*($C290+$D290-$B290)/3600</f>
        <v>0.66015522222222234</v>
      </c>
      <c r="S290" s="75">
        <f>(('Node actual demand d=1.0'!P290*(365/2)))*9.8*($C290+$D290-$B290)/3600</f>
        <v>2.1455044722222225</v>
      </c>
      <c r="T290" s="75">
        <f>(('Node actual demand d=1.0'!Q290*(365/2)))*9.8*($C290+$D290-$B290)/3600</f>
        <v>1.8154268611111113</v>
      </c>
      <c r="U290" s="75">
        <f>(('Node actual demand d=1.0'!R290*(365/2)))*9.8*($C290+$D290-$B290)/3600</f>
        <v>0.33007761111111117</v>
      </c>
      <c r="V290" s="75">
        <f>(('Node actual demand d=1.0'!S290*(365/2)))*9.8*($C290+$D290-$B290)/3600</f>
        <v>0.66015522222222234</v>
      </c>
      <c r="W290" s="75">
        <f>(('Node actual demand d=1.0'!T290*(365/2)))*9.8*($C290+$D290-$B290)/3600</f>
        <v>0.33007761111111117</v>
      </c>
      <c r="X290" s="75">
        <f>(('Node actual demand d=1.0'!U290*(365/2)))*9.8*($C290+$D290-$B290)/3600</f>
        <v>0.16503880555555558</v>
      </c>
      <c r="Y290" s="75">
        <f>(('Node actual demand d=1.0'!V290*(365/2)))*9.8*($C290+$D290-$B290)/3600</f>
        <v>0.33007761111111117</v>
      </c>
      <c r="Z290" s="75">
        <f>(('Node actual demand d=1.0'!W290*(365/2)))*9.8*($C290+$D290-$B290)/3600</f>
        <v>0.33007761111111117</v>
      </c>
      <c r="AA290" s="75">
        <f>(('Node actual demand d=1.0'!X290*(365/2)))*9.8*($C290+$D290-$B290)/3600</f>
        <v>0.33007761111111117</v>
      </c>
      <c r="AB290" s="75">
        <f>(('Node actual demand d=1.0'!Y290*(365/2)))*9.8*($C290+$D290-$B290)/3600</f>
        <v>0.16503880555555558</v>
      </c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</row>
    <row r="291" spans="1:100">
      <c r="A291" t="s">
        <v>400</v>
      </c>
      <c r="B291" s="21">
        <f>Fornecida!$C$1</f>
        <v>3.38</v>
      </c>
      <c r="C291" s="79">
        <v>17.101299999999998</v>
      </c>
      <c r="D291">
        <v>20</v>
      </c>
      <c r="E291" s="75">
        <f>(('Node actual demand d=1.0'!B291*(365/2)))*9.8*($C291+$D291-$B291)/3600</f>
        <v>2.0103515016666664</v>
      </c>
      <c r="F291" s="75">
        <f>(('Node actual demand d=1.0'!C291*(365/2)))*9.8*($C291+$D291-$B291)/3600</f>
        <v>2.1778807934722217</v>
      </c>
      <c r="G291" s="75">
        <f>(('Node actual demand d=1.0'!D291*(365/2)))*9.8*($C291+$D291-$B291)/3600</f>
        <v>2.1778807934722217</v>
      </c>
      <c r="H291" s="75">
        <f>(('Node actual demand d=1.0'!E291*(365/2)))*9.8*($C291+$D291-$B291)/3600</f>
        <v>2.0103515016666664</v>
      </c>
      <c r="I291" s="75">
        <f>(('Node actual demand d=1.0'!F291*(365/2)))*9.8*($C291+$D291-$B291)/3600</f>
        <v>1.8428222098611109</v>
      </c>
      <c r="J291" s="75">
        <f>(('Node actual demand d=1.0'!G291*(365/2)))*9.8*($C291+$D291-$B291)/3600</f>
        <v>1.6752929180555554</v>
      </c>
      <c r="K291" s="75">
        <f>(('Node actual demand d=1.0'!H291*(365/2)))*9.8*($C291+$D291-$B291)/3600</f>
        <v>2.5129393770833328</v>
      </c>
      <c r="L291" s="75">
        <f>(('Node actual demand d=1.0'!I291*(365/2)))*9.8*($C291+$D291-$B291)/3600</f>
        <v>3.3505858361111107</v>
      </c>
      <c r="M291" s="75">
        <f>(('Node actual demand d=1.0'!J291*(365/2)))*9.8*($C291+$D291-$B291)/3600</f>
        <v>3.8531737115277771</v>
      </c>
      <c r="N291" s="75">
        <f>(('Node actual demand d=1.0'!K291*(365/2)))*9.8*($C291+$D291-$B291)/3600</f>
        <v>4.3557615869444435</v>
      </c>
      <c r="O291" s="75">
        <f>(('Node actual demand d=1.0'!L291*(365/2)))*9.8*($C291+$D291-$B291)/3600</f>
        <v>2.8479979606944439</v>
      </c>
      <c r="P291" s="75">
        <f>(('Node actual demand d=1.0'!M291*(365/2)))*9.8*($C291+$D291-$B291)/3600</f>
        <v>2.5129393770833328</v>
      </c>
      <c r="Q291" s="75">
        <f>(('Node actual demand d=1.0'!N291*(365/2)))*9.8*($C291+$D291-$B291)/3600</f>
        <v>2.5129393770833328</v>
      </c>
      <c r="R291" s="75">
        <f>(('Node actual demand d=1.0'!O291*(365/2)))*9.8*($C291+$D291-$B291)/3600</f>
        <v>2.3454100852777775</v>
      </c>
      <c r="S291" s="75">
        <f>(('Node actual demand d=1.0'!P291*(365/2)))*9.8*($C291+$D291-$B291)/3600</f>
        <v>2.5129393770833328</v>
      </c>
      <c r="T291" s="75">
        <f>(('Node actual demand d=1.0'!Q291*(365/2)))*9.8*($C291+$D291-$B291)/3600</f>
        <v>2.6804686688888886</v>
      </c>
      <c r="U291" s="75">
        <f>(('Node actual demand d=1.0'!R291*(365/2)))*9.8*($C291+$D291-$B291)/3600</f>
        <v>3.0155272525000001</v>
      </c>
      <c r="V291" s="75">
        <f>(('Node actual demand d=1.0'!S291*(365/2)))*9.8*($C291+$D291-$B291)/3600</f>
        <v>3.0155272525000001</v>
      </c>
      <c r="W291" s="75">
        <f>(('Node actual demand d=1.0'!T291*(365/2)))*9.8*($C291+$D291-$B291)/3600</f>
        <v>2.5129393770833328</v>
      </c>
      <c r="X291" s="75">
        <f>(('Node actual demand d=1.0'!U291*(365/2)))*9.8*($C291+$D291-$B291)/3600</f>
        <v>2.5129393770833328</v>
      </c>
      <c r="Y291" s="75">
        <f>(('Node actual demand d=1.0'!V291*(365/2)))*9.8*($C291+$D291-$B291)/3600</f>
        <v>2.3454100852777775</v>
      </c>
      <c r="Z291" s="75">
        <f>(('Node actual demand d=1.0'!W291*(365/2)))*9.8*($C291+$D291-$B291)/3600</f>
        <v>2.3454100852777775</v>
      </c>
      <c r="AA291" s="75">
        <f>(('Node actual demand d=1.0'!X291*(365/2)))*9.8*($C291+$D291-$B291)/3600</f>
        <v>2.1778807934722217</v>
      </c>
      <c r="AB291" s="75">
        <f>(('Node actual demand d=1.0'!Y291*(365/2)))*9.8*($C291+$D291-$B291)/3600</f>
        <v>1.8428222098611109</v>
      </c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</row>
    <row r="292" spans="1:100">
      <c r="A292" t="s">
        <v>401</v>
      </c>
      <c r="B292" s="21">
        <f>Fornecida!$C$1</f>
        <v>3.38</v>
      </c>
      <c r="C292" s="79">
        <v>17.677600000000002</v>
      </c>
      <c r="D292">
        <v>20</v>
      </c>
      <c r="E292" s="75">
        <f>(('Node actual demand d=1.0'!B292*(365/2)))*9.8*($C292+$D292-$B292)/3600</f>
        <v>0</v>
      </c>
      <c r="F292" s="75">
        <f>(('Node actual demand d=1.0'!C292*(365/2)))*9.8*($C292+$D292-$B292)/3600</f>
        <v>0</v>
      </c>
      <c r="G292" s="75">
        <f>(('Node actual demand d=1.0'!D292*(365/2)))*9.8*($C292+$D292-$B292)/3600</f>
        <v>0</v>
      </c>
      <c r="H292" s="75">
        <f>(('Node actual demand d=1.0'!E292*(365/2)))*9.8*($C292+$D292-$B292)/3600</f>
        <v>0</v>
      </c>
      <c r="I292" s="75">
        <f>(('Node actual demand d=1.0'!F292*(365/2)))*9.8*($C292+$D292-$B292)/3600</f>
        <v>0</v>
      </c>
      <c r="J292" s="75">
        <f>(('Node actual demand d=1.0'!G292*(365/2)))*9.8*($C292+$D292-$B292)/3600</f>
        <v>0</v>
      </c>
      <c r="K292" s="75">
        <f>(('Node actual demand d=1.0'!H292*(365/2)))*9.8*($C292+$D292-$B292)/3600</f>
        <v>0</v>
      </c>
      <c r="L292" s="75">
        <f>(('Node actual demand d=1.0'!I292*(365/2)))*9.8*($C292+$D292-$B292)/3600</f>
        <v>0</v>
      </c>
      <c r="M292" s="75">
        <f>(('Node actual demand d=1.0'!J292*(365/2)))*9.8*($C292+$D292-$B292)/3600</f>
        <v>0</v>
      </c>
      <c r="N292" s="75">
        <f>(('Node actual demand d=1.0'!K292*(365/2)))*9.8*($C292+$D292-$B292)/3600</f>
        <v>0</v>
      </c>
      <c r="O292" s="75">
        <f>(('Node actual demand d=1.0'!L292*(365/2)))*9.8*($C292+$D292-$B292)/3600</f>
        <v>0</v>
      </c>
      <c r="P292" s="75">
        <f>(('Node actual demand d=1.0'!M292*(365/2)))*9.8*($C292+$D292-$B292)/3600</f>
        <v>0</v>
      </c>
      <c r="Q292" s="75">
        <f>(('Node actual demand d=1.0'!N292*(365/2)))*9.8*($C292+$D292-$B292)/3600</f>
        <v>0</v>
      </c>
      <c r="R292" s="75">
        <f>(('Node actual demand d=1.0'!O292*(365/2)))*9.8*($C292+$D292-$B292)/3600</f>
        <v>0</v>
      </c>
      <c r="S292" s="75">
        <f>(('Node actual demand d=1.0'!P292*(365/2)))*9.8*($C292+$D292-$B292)/3600</f>
        <v>0</v>
      </c>
      <c r="T292" s="75">
        <f>(('Node actual demand d=1.0'!Q292*(365/2)))*9.8*($C292+$D292-$B292)/3600</f>
        <v>0</v>
      </c>
      <c r="U292" s="75">
        <f>(('Node actual demand d=1.0'!R292*(365/2)))*9.8*($C292+$D292-$B292)/3600</f>
        <v>0</v>
      </c>
      <c r="V292" s="75">
        <f>(('Node actual demand d=1.0'!S292*(365/2)))*9.8*($C292+$D292-$B292)/3600</f>
        <v>0</v>
      </c>
      <c r="W292" s="75">
        <f>(('Node actual demand d=1.0'!T292*(365/2)))*9.8*($C292+$D292-$B292)/3600</f>
        <v>0</v>
      </c>
      <c r="X292" s="75">
        <f>(('Node actual demand d=1.0'!U292*(365/2)))*9.8*($C292+$D292-$B292)/3600</f>
        <v>0</v>
      </c>
      <c r="Y292" s="75">
        <f>(('Node actual demand d=1.0'!V292*(365/2)))*9.8*($C292+$D292-$B292)/3600</f>
        <v>0</v>
      </c>
      <c r="Z292" s="75">
        <f>(('Node actual demand d=1.0'!W292*(365/2)))*9.8*($C292+$D292-$B292)/3600</f>
        <v>0</v>
      </c>
      <c r="AA292" s="75">
        <f>(('Node actual demand d=1.0'!X292*(365/2)))*9.8*($C292+$D292-$B292)/3600</f>
        <v>0</v>
      </c>
      <c r="AB292" s="75">
        <f>(('Node actual demand d=1.0'!Y292*(365/2)))*9.8*($C292+$D292-$B292)/3600</f>
        <v>0</v>
      </c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</row>
    <row r="293" spans="1:100">
      <c r="A293" t="s">
        <v>402</v>
      </c>
      <c r="B293" s="21">
        <f>Fornecida!$C$1</f>
        <v>3.38</v>
      </c>
      <c r="C293" s="79">
        <v>18.000299999999999</v>
      </c>
      <c r="D293">
        <v>20</v>
      </c>
      <c r="E293" s="75">
        <f>(('Node actual demand d=1.0'!B293*(365/2)))*9.8*($C293+$D293-$B293)/3600</f>
        <v>1.3759645899999999</v>
      </c>
      <c r="F293" s="75">
        <f>(('Node actual demand d=1.0'!C293*(365/2)))*9.8*($C293+$D293-$B293)/3600</f>
        <v>1.3759645899999999</v>
      </c>
      <c r="G293" s="75">
        <f>(('Node actual demand d=1.0'!D293*(365/2)))*9.8*($C293+$D293-$B293)/3600</f>
        <v>1.3759645899999999</v>
      </c>
      <c r="H293" s="75">
        <f>(('Node actual demand d=1.0'!E293*(365/2)))*9.8*($C293+$D293-$B293)/3600</f>
        <v>1.3759645899999999</v>
      </c>
      <c r="I293" s="75">
        <f>(('Node actual demand d=1.0'!F293*(365/2)))*9.8*($C293+$D293-$B293)/3600</f>
        <v>1.3759645899999999</v>
      </c>
      <c r="J293" s="75">
        <f>(('Node actual demand d=1.0'!G293*(365/2)))*9.8*($C293+$D293-$B293)/3600</f>
        <v>1.3759645899999999</v>
      </c>
      <c r="K293" s="75">
        <f>(('Node actual demand d=1.0'!H293*(365/2)))*9.8*($C293+$D293-$B293)/3600</f>
        <v>1.3759645899999999</v>
      </c>
      <c r="L293" s="75">
        <f>(('Node actual demand d=1.0'!I293*(365/2)))*9.8*($C293+$D293-$B293)/3600</f>
        <v>1.3759645899999999</v>
      </c>
      <c r="M293" s="75">
        <f>(('Node actual demand d=1.0'!J293*(365/2)))*9.8*($C293+$D293-$B293)/3600</f>
        <v>1.3759645899999999</v>
      </c>
      <c r="N293" s="75">
        <f>(('Node actual demand d=1.0'!K293*(365/2)))*9.8*($C293+$D293-$B293)/3600</f>
        <v>1.3759645899999999</v>
      </c>
      <c r="O293" s="75">
        <f>(('Node actual demand d=1.0'!L293*(365/2)))*9.8*($C293+$D293-$B293)/3600</f>
        <v>1.3759645899999999</v>
      </c>
      <c r="P293" s="75">
        <f>(('Node actual demand d=1.0'!M293*(365/2)))*9.8*($C293+$D293-$B293)/3600</f>
        <v>1.3759645899999999</v>
      </c>
      <c r="Q293" s="75">
        <f>(('Node actual demand d=1.0'!N293*(365/2)))*9.8*($C293+$D293-$B293)/3600</f>
        <v>1.3759645899999999</v>
      </c>
      <c r="R293" s="75">
        <f>(('Node actual demand d=1.0'!O293*(365/2)))*9.8*($C293+$D293-$B293)/3600</f>
        <v>1.3759645899999999</v>
      </c>
      <c r="S293" s="75">
        <f>(('Node actual demand d=1.0'!P293*(365/2)))*9.8*($C293+$D293-$B293)/3600</f>
        <v>1.3759645899999999</v>
      </c>
      <c r="T293" s="75">
        <f>(('Node actual demand d=1.0'!Q293*(365/2)))*9.8*($C293+$D293-$B293)/3600</f>
        <v>2.2359424587499999</v>
      </c>
      <c r="U293" s="75">
        <f>(('Node actual demand d=1.0'!R293*(365/2)))*9.8*($C293+$D293-$B293)/3600</f>
        <v>1.7199557375000001</v>
      </c>
      <c r="V293" s="75">
        <f>(('Node actual demand d=1.0'!S293*(365/2)))*9.8*($C293+$D293-$B293)/3600</f>
        <v>1.3759645899999999</v>
      </c>
      <c r="W293" s="75">
        <f>(('Node actual demand d=1.0'!T293*(365/2)))*9.8*($C293+$D293-$B293)/3600</f>
        <v>1.3759645899999999</v>
      </c>
      <c r="X293" s="75">
        <f>(('Node actual demand d=1.0'!U293*(365/2)))*9.8*($C293+$D293-$B293)/3600</f>
        <v>1.3759645899999999</v>
      </c>
      <c r="Y293" s="75">
        <f>(('Node actual demand d=1.0'!V293*(365/2)))*9.8*($C293+$D293-$B293)/3600</f>
        <v>1.3759645899999999</v>
      </c>
      <c r="Z293" s="75">
        <f>(('Node actual demand d=1.0'!W293*(365/2)))*9.8*($C293+$D293-$B293)/3600</f>
        <v>1.3759645899999999</v>
      </c>
      <c r="AA293" s="75">
        <f>(('Node actual demand d=1.0'!X293*(365/2)))*9.8*($C293+$D293-$B293)/3600</f>
        <v>1.3759645899999999</v>
      </c>
      <c r="AB293" s="75">
        <f>(('Node actual demand d=1.0'!Y293*(365/2)))*9.8*($C293+$D293-$B293)/3600</f>
        <v>1.3759645899999999</v>
      </c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</row>
    <row r="294" spans="1:100">
      <c r="A294" t="s">
        <v>403</v>
      </c>
      <c r="B294" s="21">
        <f>Fornecida!$C$1</f>
        <v>3.38</v>
      </c>
      <c r="C294" s="79">
        <v>18.164300000000001</v>
      </c>
      <c r="D294">
        <v>20</v>
      </c>
      <c r="E294" s="75">
        <f>(('Node actual demand d=1.0'!B294*(365/2)))*9.8*($C294+$D294-$B294)/3600</f>
        <v>0</v>
      </c>
      <c r="F294" s="75">
        <f>(('Node actual demand d=1.0'!C294*(365/2)))*9.8*($C294+$D294-$B294)/3600</f>
        <v>0</v>
      </c>
      <c r="G294" s="75">
        <f>(('Node actual demand d=1.0'!D294*(365/2)))*9.8*($C294+$D294-$B294)/3600</f>
        <v>0</v>
      </c>
      <c r="H294" s="75">
        <f>(('Node actual demand d=1.0'!E294*(365/2)))*9.8*($C294+$D294-$B294)/3600</f>
        <v>0</v>
      </c>
      <c r="I294" s="75">
        <f>(('Node actual demand d=1.0'!F294*(365/2)))*9.8*($C294+$D294-$B294)/3600</f>
        <v>0</v>
      </c>
      <c r="J294" s="75">
        <f>(('Node actual demand d=1.0'!G294*(365/2)))*9.8*($C294+$D294-$B294)/3600</f>
        <v>0</v>
      </c>
      <c r="K294" s="75">
        <f>(('Node actual demand d=1.0'!H294*(365/2)))*9.8*($C294+$D294-$B294)/3600</f>
        <v>0</v>
      </c>
      <c r="L294" s="75">
        <f>(('Node actual demand d=1.0'!I294*(365/2)))*9.8*($C294+$D294-$B294)/3600</f>
        <v>0.17281033486111111</v>
      </c>
      <c r="M294" s="75">
        <f>(('Node actual demand d=1.0'!J294*(365/2)))*9.8*($C294+$D294-$B294)/3600</f>
        <v>3.4562066972222221</v>
      </c>
      <c r="N294" s="75">
        <f>(('Node actual demand d=1.0'!K294*(365/2)))*9.8*($C294+$D294-$B294)/3600</f>
        <v>1.0368620091666665</v>
      </c>
      <c r="O294" s="75">
        <f>(('Node actual demand d=1.0'!L294*(365/2)))*9.8*($C294+$D294-$B294)/3600</f>
        <v>0.86405167430555552</v>
      </c>
      <c r="P294" s="75">
        <f>(('Node actual demand d=1.0'!M294*(365/2)))*9.8*($C294+$D294-$B294)/3600</f>
        <v>0.17281033486111111</v>
      </c>
      <c r="Q294" s="75">
        <f>(('Node actual demand d=1.0'!N294*(365/2)))*9.8*($C294+$D294-$B294)/3600</f>
        <v>0.17281033486111111</v>
      </c>
      <c r="R294" s="75">
        <f>(('Node actual demand d=1.0'!O294*(365/2)))*9.8*($C294+$D294-$B294)/3600</f>
        <v>0.17281033486111111</v>
      </c>
      <c r="S294" s="75">
        <f>(('Node actual demand d=1.0'!P294*(365/2)))*9.8*($C294+$D294-$B294)/3600</f>
        <v>1.3824826788888889</v>
      </c>
      <c r="T294" s="75">
        <f>(('Node actual demand d=1.0'!Q294*(365/2)))*9.8*($C294+$D294-$B294)/3600</f>
        <v>0.69124133944444444</v>
      </c>
      <c r="U294" s="75">
        <f>(('Node actual demand d=1.0'!R294*(365/2)))*9.8*($C294+$D294-$B294)/3600</f>
        <v>1.3824826788888889</v>
      </c>
      <c r="V294" s="75">
        <f>(('Node actual demand d=1.0'!S294*(365/2)))*9.8*($C294+$D294-$B294)/3600</f>
        <v>0.17281033486111111</v>
      </c>
      <c r="W294" s="75">
        <f>(('Node actual demand d=1.0'!T294*(365/2)))*9.8*($C294+$D294-$B294)/3600</f>
        <v>0.17281033486111111</v>
      </c>
      <c r="X294" s="75">
        <f>(('Node actual demand d=1.0'!U294*(365/2)))*9.8*($C294+$D294-$B294)/3600</f>
        <v>0.34562066972222222</v>
      </c>
      <c r="Y294" s="75">
        <f>(('Node actual demand d=1.0'!V294*(365/2)))*9.8*($C294+$D294-$B294)/3600</f>
        <v>9.8501890870833311</v>
      </c>
      <c r="Z294" s="75">
        <f>(('Node actual demand d=1.0'!W294*(365/2)))*9.8*($C294+$D294-$B294)/3600</f>
        <v>10.714240761388888</v>
      </c>
      <c r="AA294" s="75">
        <f>(('Node actual demand d=1.0'!X294*(365/2)))*9.8*($C294+$D294-$B294)/3600</f>
        <v>4.3202583715277774</v>
      </c>
      <c r="AB294" s="75">
        <f>(('Node actual demand d=1.0'!Y294*(365/2)))*9.8*($C294+$D294-$B294)/3600</f>
        <v>0</v>
      </c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</row>
    <row r="295" spans="1:100">
      <c r="A295" t="s">
        <v>404</v>
      </c>
      <c r="B295" s="21">
        <f>Fornecida!$C$1</f>
        <v>3.38</v>
      </c>
      <c r="C295" s="79">
        <v>17.305700000000002</v>
      </c>
      <c r="D295">
        <v>20</v>
      </c>
      <c r="E295" s="75">
        <f>(('Node actual demand d=1.0'!B295*(365/2)))*9.8*($C295+$D295-$B295)/3600</f>
        <v>0</v>
      </c>
      <c r="F295" s="75">
        <f>(('Node actual demand d=1.0'!C295*(365/2)))*9.8*($C295+$D295-$B295)/3600</f>
        <v>0</v>
      </c>
      <c r="G295" s="75">
        <f>(('Node actual demand d=1.0'!D295*(365/2)))*9.8*($C295+$D295-$B295)/3600</f>
        <v>0</v>
      </c>
      <c r="H295" s="75">
        <f>(('Node actual demand d=1.0'!E295*(365/2)))*9.8*($C295+$D295-$B295)/3600</f>
        <v>0</v>
      </c>
      <c r="I295" s="75">
        <f>(('Node actual demand d=1.0'!F295*(365/2)))*9.8*($C295+$D295-$B295)/3600</f>
        <v>0</v>
      </c>
      <c r="J295" s="75">
        <f>(('Node actual demand d=1.0'!G295*(365/2)))*9.8*($C295+$D295-$B295)/3600</f>
        <v>0</v>
      </c>
      <c r="K295" s="75">
        <f>(('Node actual demand d=1.0'!H295*(365/2)))*9.8*($C295+$D295-$B295)/3600</f>
        <v>0</v>
      </c>
      <c r="L295" s="75">
        <f>(('Node actual demand d=1.0'!I295*(365/2)))*9.8*($C295+$D295-$B295)/3600</f>
        <v>0</v>
      </c>
      <c r="M295" s="75">
        <f>(('Node actual demand d=1.0'!J295*(365/2)))*9.8*($C295+$D295-$B295)/3600</f>
        <v>0</v>
      </c>
      <c r="N295" s="75">
        <f>(('Node actual demand d=1.0'!K295*(365/2)))*9.8*($C295+$D295-$B295)/3600</f>
        <v>0</v>
      </c>
      <c r="O295" s="75">
        <f>(('Node actual demand d=1.0'!L295*(365/2)))*9.8*($C295+$D295-$B295)/3600</f>
        <v>0</v>
      </c>
      <c r="P295" s="75">
        <f>(('Node actual demand d=1.0'!M295*(365/2)))*9.8*($C295+$D295-$B295)/3600</f>
        <v>0</v>
      </c>
      <c r="Q295" s="75">
        <f>(('Node actual demand d=1.0'!N295*(365/2)))*9.8*($C295+$D295-$B295)/3600</f>
        <v>0</v>
      </c>
      <c r="R295" s="75">
        <f>(('Node actual demand d=1.0'!O295*(365/2)))*9.8*($C295+$D295-$B295)/3600</f>
        <v>0</v>
      </c>
      <c r="S295" s="75">
        <f>(('Node actual demand d=1.0'!P295*(365/2)))*9.8*($C295+$D295-$B295)/3600</f>
        <v>0</v>
      </c>
      <c r="T295" s="75">
        <f>(('Node actual demand d=1.0'!Q295*(365/2)))*9.8*($C295+$D295-$B295)/3600</f>
        <v>0</v>
      </c>
      <c r="U295" s="75">
        <f>(('Node actual demand d=1.0'!R295*(365/2)))*9.8*($C295+$D295-$B295)/3600</f>
        <v>0</v>
      </c>
      <c r="V295" s="75">
        <f>(('Node actual demand d=1.0'!S295*(365/2)))*9.8*($C295+$D295-$B295)/3600</f>
        <v>0</v>
      </c>
      <c r="W295" s="75">
        <f>(('Node actual demand d=1.0'!T295*(365/2)))*9.8*($C295+$D295-$B295)/3600</f>
        <v>0</v>
      </c>
      <c r="X295" s="75">
        <f>(('Node actual demand d=1.0'!U295*(365/2)))*9.8*($C295+$D295-$B295)/3600</f>
        <v>0</v>
      </c>
      <c r="Y295" s="75">
        <f>(('Node actual demand d=1.0'!V295*(365/2)))*9.8*($C295+$D295-$B295)/3600</f>
        <v>0</v>
      </c>
      <c r="Z295" s="75">
        <f>(('Node actual demand d=1.0'!W295*(365/2)))*9.8*($C295+$D295-$B295)/3600</f>
        <v>0</v>
      </c>
      <c r="AA295" s="75">
        <f>(('Node actual demand d=1.0'!X295*(365/2)))*9.8*($C295+$D295-$B295)/3600</f>
        <v>0</v>
      </c>
      <c r="AB295" s="75">
        <f>(('Node actual demand d=1.0'!Y295*(365/2)))*9.8*($C295+$D295-$B295)/3600</f>
        <v>0</v>
      </c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</row>
    <row r="296" spans="1:100">
      <c r="A296" t="s">
        <v>405</v>
      </c>
      <c r="B296" s="21">
        <f>Fornecida!$C$1</f>
        <v>3.38</v>
      </c>
      <c r="C296" s="79">
        <v>16.416699999999999</v>
      </c>
      <c r="D296">
        <v>20</v>
      </c>
      <c r="E296" s="75">
        <f>(('Node actual demand d=1.0'!B296*(365/2)))*9.8*($C296+$D296-$B296)/3600</f>
        <v>0</v>
      </c>
      <c r="F296" s="75">
        <f>(('Node actual demand d=1.0'!C296*(365/2)))*9.8*($C296+$D296-$B296)/3600</f>
        <v>0</v>
      </c>
      <c r="G296" s="75">
        <f>(('Node actual demand d=1.0'!D296*(365/2)))*9.8*($C296+$D296-$B296)/3600</f>
        <v>0</v>
      </c>
      <c r="H296" s="75">
        <f>(('Node actual demand d=1.0'!E296*(365/2)))*9.8*($C296+$D296-$B296)/3600</f>
        <v>0</v>
      </c>
      <c r="I296" s="75">
        <f>(('Node actual demand d=1.0'!F296*(365/2)))*9.8*($C296+$D296-$B296)/3600</f>
        <v>0</v>
      </c>
      <c r="J296" s="75">
        <f>(('Node actual demand d=1.0'!G296*(365/2)))*9.8*($C296+$D296-$B296)/3600</f>
        <v>0</v>
      </c>
      <c r="K296" s="75">
        <f>(('Node actual demand d=1.0'!H296*(365/2)))*9.8*($C296+$D296-$B296)/3600</f>
        <v>0.16412816097222221</v>
      </c>
      <c r="L296" s="75">
        <f>(('Node actual demand d=1.0'!I296*(365/2)))*9.8*($C296+$D296-$B296)/3600</f>
        <v>3.2825632194444445</v>
      </c>
      <c r="M296" s="75">
        <f>(('Node actual demand d=1.0'!J296*(365/2)))*9.8*($C296+$D296-$B296)/3600</f>
        <v>2.6260505755555554</v>
      </c>
      <c r="N296" s="75">
        <f>(('Node actual demand d=1.0'!K296*(365/2)))*9.8*($C296+$D296-$B296)/3600</f>
        <v>2.6260505755555554</v>
      </c>
      <c r="O296" s="75">
        <f>(('Node actual demand d=1.0'!L296*(365/2)))*9.8*($C296+$D296-$B296)/3600</f>
        <v>1.47715344875</v>
      </c>
      <c r="P296" s="75">
        <f>(('Node actual demand d=1.0'!M296*(365/2)))*9.8*($C296+$D296-$B296)/3600</f>
        <v>0.49238448291666664</v>
      </c>
      <c r="Q296" s="75">
        <f>(('Node actual demand d=1.0'!N296*(365/2)))*9.8*($C296+$D296-$B296)/3600</f>
        <v>0.65651264388888886</v>
      </c>
      <c r="R296" s="75">
        <f>(('Node actual demand d=1.0'!O296*(365/2)))*9.8*($C296+$D296-$B296)/3600</f>
        <v>0.65651264388888886</v>
      </c>
      <c r="S296" s="75">
        <f>(('Node actual demand d=1.0'!P296*(365/2)))*9.8*($C296+$D296-$B296)/3600</f>
        <v>0.82064080486111113</v>
      </c>
      <c r="T296" s="75">
        <f>(('Node actual demand d=1.0'!Q296*(365/2)))*9.8*($C296+$D296-$B296)/3600</f>
        <v>0.65651264388888886</v>
      </c>
      <c r="U296" s="75">
        <f>(('Node actual demand d=1.0'!R296*(365/2)))*9.8*($C296+$D296-$B296)/3600</f>
        <v>0.16412816097222221</v>
      </c>
      <c r="V296" s="75">
        <f>(('Node actual demand d=1.0'!S296*(365/2)))*9.8*($C296+$D296-$B296)/3600</f>
        <v>0.32825632194444443</v>
      </c>
      <c r="W296" s="75">
        <f>(('Node actual demand d=1.0'!T296*(365/2)))*9.8*($C296+$D296-$B296)/3600</f>
        <v>0.16412816097222221</v>
      </c>
      <c r="X296" s="75">
        <f>(('Node actual demand d=1.0'!U296*(365/2)))*9.8*($C296+$D296-$B296)/3600</f>
        <v>0</v>
      </c>
      <c r="Y296" s="75">
        <f>(('Node actual demand d=1.0'!V296*(365/2)))*9.8*($C296+$D296-$B296)/3600</f>
        <v>0</v>
      </c>
      <c r="Z296" s="75">
        <f>(('Node actual demand d=1.0'!W296*(365/2)))*9.8*($C296+$D296-$B296)/3600</f>
        <v>0</v>
      </c>
      <c r="AA296" s="75">
        <f>(('Node actual demand d=1.0'!X296*(365/2)))*9.8*($C296+$D296-$B296)/3600</f>
        <v>0</v>
      </c>
      <c r="AB296" s="75">
        <f>(('Node actual demand d=1.0'!Y296*(365/2)))*9.8*($C296+$D296-$B296)/3600</f>
        <v>0</v>
      </c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</row>
    <row r="297" spans="1:100">
      <c r="A297" t="s">
        <v>406</v>
      </c>
      <c r="B297" s="21">
        <f>Fornecida!$C$1</f>
        <v>3.38</v>
      </c>
      <c r="C297" s="79">
        <v>16.107700000000001</v>
      </c>
      <c r="D297">
        <v>20</v>
      </c>
      <c r="E297" s="75">
        <f>(('Node actual demand d=1.0'!B297*(365/2)))*9.8*($C297+$D297-$B297)/3600</f>
        <v>32.518606361111118</v>
      </c>
      <c r="F297" s="75">
        <f>(('Node actual demand d=1.0'!C297*(365/2)))*9.8*($C297+$D297-$B297)/3600</f>
        <v>6.9915003676388885</v>
      </c>
      <c r="G297" s="75">
        <f>(('Node actual demand d=1.0'!D297*(365/2)))*9.8*($C297+$D297-$B297)/3600</f>
        <v>1.7885233498611113</v>
      </c>
      <c r="H297" s="75">
        <f>(('Node actual demand d=1.0'!E297*(365/2)))*9.8*($C297+$D297-$B297)/3600</f>
        <v>5.5281630813888896</v>
      </c>
      <c r="I297" s="75">
        <f>(('Node actual demand d=1.0'!F297*(365/2)))*9.8*($C297+$D297-$B297)/3600</f>
        <v>43.900118587500003</v>
      </c>
      <c r="J297" s="75">
        <f>(('Node actual demand d=1.0'!G297*(365/2)))*9.8*($C297+$D297-$B297)/3600</f>
        <v>43.087153428472227</v>
      </c>
      <c r="K297" s="75">
        <f>(('Node actual demand d=1.0'!H297*(365/2)))*9.8*($C297+$D297-$B297)/3600</f>
        <v>46.176421032777775</v>
      </c>
      <c r="L297" s="75">
        <f>(('Node actual demand d=1.0'!I297*(365/2)))*9.8*($C297+$D297-$B297)/3600</f>
        <v>36.095653060833342</v>
      </c>
      <c r="M297" s="75">
        <f>(('Node actual demand d=1.0'!J297*(365/2)))*9.8*($C297+$D297-$B297)/3600</f>
        <v>9.267802812916667</v>
      </c>
      <c r="N297" s="75">
        <f>(('Node actual demand d=1.0'!K297*(365/2)))*9.8*($C297+$D297-$B297)/3600</f>
        <v>6.8289073358333328</v>
      </c>
      <c r="O297" s="75">
        <f>(('Node actual demand d=1.0'!L297*(365/2)))*9.8*($C297+$D297-$B297)/3600</f>
        <v>8.6174306856944458</v>
      </c>
      <c r="P297" s="75">
        <f>(('Node actual demand d=1.0'!M297*(365/2)))*9.8*($C297+$D297-$B297)/3600</f>
        <v>7.31668643125</v>
      </c>
      <c r="Q297" s="75">
        <f>(('Node actual demand d=1.0'!N297*(365/2)))*9.8*($C297+$D297-$B297)/3600</f>
        <v>4.8777909541666666</v>
      </c>
      <c r="R297" s="75">
        <f>(('Node actual demand d=1.0'!O297*(365/2)))*9.8*($C297+$D297-$B297)/3600</f>
        <v>5.0403839859722224</v>
      </c>
      <c r="S297" s="75">
        <f>(('Node actual demand d=1.0'!P297*(365/2)))*9.8*($C297+$D297-$B297)/3600</f>
        <v>6.0159421768055559</v>
      </c>
      <c r="T297" s="75">
        <f>(('Node actual demand d=1.0'!Q297*(365/2)))*9.8*($C297+$D297-$B297)/3600</f>
        <v>8.6174306856944458</v>
      </c>
      <c r="U297" s="75">
        <f>(('Node actual demand d=1.0'!R297*(365/2)))*9.8*($C297+$D297-$B297)/3600</f>
        <v>5.2029770177777781</v>
      </c>
      <c r="V297" s="75">
        <f>(('Node actual demand d=1.0'!S297*(365/2)))*9.8*($C297+$D297-$B297)/3600</f>
        <v>5.5281630813888896</v>
      </c>
      <c r="W297" s="75">
        <f>(('Node actual demand d=1.0'!T297*(365/2)))*9.8*($C297+$D297-$B297)/3600</f>
        <v>3.7396397315277778</v>
      </c>
      <c r="X297" s="75">
        <f>(('Node actual demand d=1.0'!U297*(365/2)))*9.8*($C297+$D297-$B297)/3600</f>
        <v>2.4388954770833333</v>
      </c>
      <c r="Y297" s="75">
        <f>(('Node actual demand d=1.0'!V297*(365/2)))*9.8*($C297+$D297-$B297)/3600</f>
        <v>3.7396397315277778</v>
      </c>
      <c r="Z297" s="75">
        <f>(('Node actual demand d=1.0'!W297*(365/2)))*9.8*($C297+$D297-$B297)/3600</f>
        <v>43.087153428472227</v>
      </c>
      <c r="AA297" s="75">
        <f>(('Node actual demand d=1.0'!X297*(365/2)))*9.8*($C297+$D297-$B297)/3600</f>
        <v>49.265688637083329</v>
      </c>
      <c r="AB297" s="75">
        <f>(('Node actual demand d=1.0'!Y297*(365/2)))*9.8*($C297+$D297-$B297)/3600</f>
        <v>39.347513696944446</v>
      </c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</row>
    <row r="298" spans="1:100">
      <c r="A298" t="s">
        <v>407</v>
      </c>
      <c r="B298" s="21">
        <f>Fornecida!$C$1</f>
        <v>3.38</v>
      </c>
      <c r="C298" s="79">
        <v>16.467600000000001</v>
      </c>
      <c r="D298">
        <v>20</v>
      </c>
      <c r="E298" s="75">
        <f>(('Node actual demand d=1.0'!B298*(365/2)))*9.8*($C298+$D298-$B298)/3600</f>
        <v>0</v>
      </c>
      <c r="F298" s="75">
        <f>(('Node actual demand d=1.0'!C298*(365/2)))*9.8*($C298+$D298-$B298)/3600</f>
        <v>0</v>
      </c>
      <c r="G298" s="75">
        <f>(('Node actual demand d=1.0'!D298*(365/2)))*9.8*($C298+$D298-$B298)/3600</f>
        <v>0</v>
      </c>
      <c r="H298" s="75">
        <f>(('Node actual demand d=1.0'!E298*(365/2)))*9.8*($C298+$D298-$B298)/3600</f>
        <v>0</v>
      </c>
      <c r="I298" s="75">
        <f>(('Node actual demand d=1.0'!F298*(365/2)))*9.8*($C298+$D298-$B298)/3600</f>
        <v>0</v>
      </c>
      <c r="J298" s="75">
        <f>(('Node actual demand d=1.0'!G298*(365/2)))*9.8*($C298+$D298-$B298)/3600</f>
        <v>0</v>
      </c>
      <c r="K298" s="75">
        <f>(('Node actual demand d=1.0'!H298*(365/2)))*9.8*($C298+$D298-$B298)/3600</f>
        <v>0.16438103500000001</v>
      </c>
      <c r="L298" s="75">
        <f>(('Node actual demand d=1.0'!I298*(365/2)))*9.8*($C298+$D298-$B298)/3600</f>
        <v>0.16438103500000001</v>
      </c>
      <c r="M298" s="75">
        <f>(('Node actual demand d=1.0'!J298*(365/2)))*9.8*($C298+$D298-$B298)/3600</f>
        <v>0.32876207000000002</v>
      </c>
      <c r="N298" s="75">
        <f>(('Node actual demand d=1.0'!K298*(365/2)))*9.8*($C298+$D298-$B298)/3600</f>
        <v>0.16438103500000001</v>
      </c>
      <c r="O298" s="75">
        <f>(('Node actual demand d=1.0'!L298*(365/2)))*9.8*($C298+$D298-$B298)/3600</f>
        <v>0.16438103500000001</v>
      </c>
      <c r="P298" s="75">
        <f>(('Node actual demand d=1.0'!M298*(365/2)))*9.8*($C298+$D298-$B298)/3600</f>
        <v>0.16438103500000001</v>
      </c>
      <c r="Q298" s="75">
        <f>(('Node actual demand d=1.0'!N298*(365/2)))*9.8*($C298+$D298-$B298)/3600</f>
        <v>0.16438103500000001</v>
      </c>
      <c r="R298" s="75">
        <f>(('Node actual demand d=1.0'!O298*(365/2)))*9.8*($C298+$D298-$B298)/3600</f>
        <v>0.16438103500000001</v>
      </c>
      <c r="S298" s="75">
        <f>(('Node actual demand d=1.0'!P298*(365/2)))*9.8*($C298+$D298-$B298)/3600</f>
        <v>0</v>
      </c>
      <c r="T298" s="75">
        <f>(('Node actual demand d=1.0'!Q298*(365/2)))*9.8*($C298+$D298-$B298)/3600</f>
        <v>0</v>
      </c>
      <c r="U298" s="75">
        <f>(('Node actual demand d=1.0'!R298*(365/2)))*9.8*($C298+$D298-$B298)/3600</f>
        <v>0.16438103500000001</v>
      </c>
      <c r="V298" s="75">
        <f>(('Node actual demand d=1.0'!S298*(365/2)))*9.8*($C298+$D298-$B298)/3600</f>
        <v>0.16438103500000001</v>
      </c>
      <c r="W298" s="75">
        <f>(('Node actual demand d=1.0'!T298*(365/2)))*9.8*($C298+$D298-$B298)/3600</f>
        <v>0.49314310500000003</v>
      </c>
      <c r="X298" s="75">
        <f>(('Node actual demand d=1.0'!U298*(365/2)))*9.8*($C298+$D298-$B298)/3600</f>
        <v>0</v>
      </c>
      <c r="Y298" s="75">
        <f>(('Node actual demand d=1.0'!V298*(365/2)))*9.8*($C298+$D298-$B298)/3600</f>
        <v>0</v>
      </c>
      <c r="Z298" s="75">
        <f>(('Node actual demand d=1.0'!W298*(365/2)))*9.8*($C298+$D298-$B298)/3600</f>
        <v>0.32876207000000002</v>
      </c>
      <c r="AA298" s="75">
        <f>(('Node actual demand d=1.0'!X298*(365/2)))*9.8*($C298+$D298-$B298)/3600</f>
        <v>0</v>
      </c>
      <c r="AB298" s="75">
        <f>(('Node actual demand d=1.0'!Y298*(365/2)))*9.8*($C298+$D298-$B298)/3600</f>
        <v>0</v>
      </c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</row>
    <row r="299" spans="1:100">
      <c r="A299" t="s">
        <v>408</v>
      </c>
      <c r="B299" s="21">
        <f>Fornecida!$C$1</f>
        <v>3.38</v>
      </c>
      <c r="C299" s="79">
        <v>19.5427</v>
      </c>
      <c r="D299">
        <v>20</v>
      </c>
      <c r="E299" s="75">
        <f>(('Node actual demand d=1.0'!B299*(365/2)))*9.8*($C299+$D299-$B299)/3600</f>
        <v>0</v>
      </c>
      <c r="F299" s="75">
        <f>(('Node actual demand d=1.0'!C299*(365/2)))*9.8*($C299+$D299-$B299)/3600</f>
        <v>0</v>
      </c>
      <c r="G299" s="75">
        <f>(('Node actual demand d=1.0'!D299*(365/2)))*9.8*($C299+$D299-$B299)/3600</f>
        <v>0</v>
      </c>
      <c r="H299" s="75">
        <f>(('Node actual demand d=1.0'!E299*(365/2)))*9.8*($C299+$D299-$B299)/3600</f>
        <v>0</v>
      </c>
      <c r="I299" s="75">
        <f>(('Node actual demand d=1.0'!F299*(365/2)))*9.8*($C299+$D299-$B299)/3600</f>
        <v>0</v>
      </c>
      <c r="J299" s="75">
        <f>(('Node actual demand d=1.0'!G299*(365/2)))*9.8*($C299+$D299-$B299)/3600</f>
        <v>0</v>
      </c>
      <c r="K299" s="75">
        <f>(('Node actual demand d=1.0'!H299*(365/2)))*9.8*($C299+$D299-$B299)/3600</f>
        <v>0</v>
      </c>
      <c r="L299" s="75">
        <f>(('Node actual demand d=1.0'!I299*(365/2)))*9.8*($C299+$D299-$B299)/3600</f>
        <v>0.53897490791666658</v>
      </c>
      <c r="M299" s="75">
        <f>(('Node actual demand d=1.0'!J299*(365/2)))*9.8*($C299+$D299-$B299)/3600</f>
        <v>2.3355579343055552</v>
      </c>
      <c r="N299" s="75">
        <f>(('Node actual demand d=1.0'!K299*(365/2)))*9.8*($C299+$D299-$B299)/3600</f>
        <v>2.8745328422222221</v>
      </c>
      <c r="O299" s="75">
        <f>(('Node actual demand d=1.0'!L299*(365/2)))*9.8*($C299+$D299-$B299)/3600</f>
        <v>3.5931660527777773</v>
      </c>
      <c r="P299" s="75">
        <f>(('Node actual demand d=1.0'!M299*(365/2)))*9.8*($C299+$D299-$B299)/3600</f>
        <v>1.9762413290277774</v>
      </c>
      <c r="Q299" s="75">
        <f>(('Node actual demand d=1.0'!N299*(365/2)))*9.8*($C299+$D299-$B299)/3600</f>
        <v>0.53897490791666658</v>
      </c>
      <c r="R299" s="75">
        <f>(('Node actual demand d=1.0'!O299*(365/2)))*9.8*($C299+$D299-$B299)/3600</f>
        <v>2.6948745395833336</v>
      </c>
      <c r="S299" s="75">
        <f>(('Node actual demand d=1.0'!P299*(365/2)))*9.8*($C299+$D299-$B299)/3600</f>
        <v>4.6711158686111105</v>
      </c>
      <c r="T299" s="75">
        <f>(('Node actual demand d=1.0'!Q299*(365/2)))*9.8*($C299+$D299-$B299)/3600</f>
        <v>4.3117992633333326</v>
      </c>
      <c r="U299" s="75">
        <f>(('Node actual demand d=1.0'!R299*(365/2)))*9.8*($C299+$D299-$B299)/3600</f>
        <v>4.1321409606944437</v>
      </c>
      <c r="V299" s="75">
        <f>(('Node actual demand d=1.0'!S299*(365/2)))*9.8*($C299+$D299-$B299)/3600</f>
        <v>1.61692472375</v>
      </c>
      <c r="W299" s="75">
        <f>(('Node actual demand d=1.0'!T299*(365/2)))*9.8*($C299+$D299-$B299)/3600</f>
        <v>0</v>
      </c>
      <c r="X299" s="75">
        <f>(('Node actual demand d=1.0'!U299*(365/2)))*9.8*($C299+$D299-$B299)/3600</f>
        <v>0</v>
      </c>
      <c r="Y299" s="75">
        <f>(('Node actual demand d=1.0'!V299*(365/2)))*9.8*($C299+$D299-$B299)/3600</f>
        <v>0</v>
      </c>
      <c r="Z299" s="75">
        <f>(('Node actual demand d=1.0'!W299*(365/2)))*9.8*($C299+$D299-$B299)/3600</f>
        <v>0</v>
      </c>
      <c r="AA299" s="75">
        <f>(('Node actual demand d=1.0'!X299*(365/2)))*9.8*($C299+$D299-$B299)/3600</f>
        <v>0</v>
      </c>
      <c r="AB299" s="75">
        <f>(('Node actual demand d=1.0'!Y299*(365/2)))*9.8*($C299+$D299-$B299)/3600</f>
        <v>0</v>
      </c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</row>
    <row r="300" spans="1:100">
      <c r="A300" t="s">
        <v>409</v>
      </c>
      <c r="B300" s="21">
        <f>Fornecida!$C$1</f>
        <v>3.38</v>
      </c>
      <c r="C300" s="79">
        <v>18.424299999999999</v>
      </c>
      <c r="D300">
        <v>20</v>
      </c>
      <c r="E300" s="75">
        <f>(('Node actual demand d=1.0'!B300*(365/2)))*9.8*($C300+$D300-$B300)/3600</f>
        <v>0</v>
      </c>
      <c r="F300" s="75">
        <f>(('Node actual demand d=1.0'!C300*(365/2)))*9.8*($C300+$D300-$B300)/3600</f>
        <v>0</v>
      </c>
      <c r="G300" s="75">
        <f>(('Node actual demand d=1.0'!D300*(365/2)))*9.8*($C300+$D300-$B300)/3600</f>
        <v>0</v>
      </c>
      <c r="H300" s="75">
        <f>(('Node actual demand d=1.0'!E300*(365/2)))*9.8*($C300+$D300-$B300)/3600</f>
        <v>0</v>
      </c>
      <c r="I300" s="75">
        <f>(('Node actual demand d=1.0'!F300*(365/2)))*9.8*($C300+$D300-$B300)/3600</f>
        <v>0</v>
      </c>
      <c r="J300" s="75">
        <f>(('Node actual demand d=1.0'!G300*(365/2)))*9.8*($C300+$D300-$B300)/3600</f>
        <v>0</v>
      </c>
      <c r="K300" s="75">
        <f>(('Node actual demand d=1.0'!H300*(365/2)))*9.8*($C300+$D300-$B300)/3600</f>
        <v>0</v>
      </c>
      <c r="L300" s="75">
        <f>(('Node actual demand d=1.0'!I300*(365/2)))*9.8*($C300+$D300-$B300)/3600</f>
        <v>0.17410202930555557</v>
      </c>
      <c r="M300" s="75">
        <f>(('Node actual demand d=1.0'!J300*(365/2)))*9.8*($C300+$D300-$B300)/3600</f>
        <v>0</v>
      </c>
      <c r="N300" s="75">
        <f>(('Node actual demand d=1.0'!K300*(365/2)))*9.8*($C300+$D300-$B300)/3600</f>
        <v>0</v>
      </c>
      <c r="O300" s="75">
        <f>(('Node actual demand d=1.0'!L300*(365/2)))*9.8*($C300+$D300-$B300)/3600</f>
        <v>0</v>
      </c>
      <c r="P300" s="75">
        <f>(('Node actual demand d=1.0'!M300*(365/2)))*9.8*($C300+$D300-$B300)/3600</f>
        <v>0</v>
      </c>
      <c r="Q300" s="75">
        <f>(('Node actual demand d=1.0'!N300*(365/2)))*9.8*($C300+$D300-$B300)/3600</f>
        <v>0</v>
      </c>
      <c r="R300" s="75">
        <f>(('Node actual demand d=1.0'!O300*(365/2)))*9.8*($C300+$D300-$B300)/3600</f>
        <v>0.34820405861111114</v>
      </c>
      <c r="S300" s="75">
        <f>(('Node actual demand d=1.0'!P300*(365/2)))*9.8*($C300+$D300-$B300)/3600</f>
        <v>0.17410202930555557</v>
      </c>
      <c r="T300" s="75">
        <f>(('Node actual demand d=1.0'!Q300*(365/2)))*9.8*($C300+$D300-$B300)/3600</f>
        <v>0</v>
      </c>
      <c r="U300" s="75">
        <f>(('Node actual demand d=1.0'!R300*(365/2)))*9.8*($C300+$D300-$B300)/3600</f>
        <v>0</v>
      </c>
      <c r="V300" s="75">
        <f>(('Node actual demand d=1.0'!S300*(365/2)))*9.8*($C300+$D300-$B300)/3600</f>
        <v>0.34820405861111114</v>
      </c>
      <c r="W300" s="75">
        <f>(('Node actual demand d=1.0'!T300*(365/2)))*9.8*($C300+$D300-$B300)/3600</f>
        <v>0</v>
      </c>
      <c r="X300" s="75">
        <f>(('Node actual demand d=1.0'!U300*(365/2)))*9.8*($C300+$D300-$B300)/3600</f>
        <v>0</v>
      </c>
      <c r="Y300" s="75">
        <f>(('Node actual demand d=1.0'!V300*(365/2)))*9.8*($C300+$D300-$B300)/3600</f>
        <v>0</v>
      </c>
      <c r="Z300" s="75">
        <f>(('Node actual demand d=1.0'!W300*(365/2)))*9.8*($C300+$D300-$B300)/3600</f>
        <v>0</v>
      </c>
      <c r="AA300" s="75">
        <f>(('Node actual demand d=1.0'!X300*(365/2)))*9.8*($C300+$D300-$B300)/3600</f>
        <v>0</v>
      </c>
      <c r="AB300" s="75">
        <f>(('Node actual demand d=1.0'!Y300*(365/2)))*9.8*($C300+$D300-$B300)/3600</f>
        <v>0</v>
      </c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</row>
    <row r="301" spans="1:100">
      <c r="A301" t="s">
        <v>410</v>
      </c>
      <c r="B301" s="21">
        <f>Fornecida!$C$1</f>
        <v>3.38</v>
      </c>
      <c r="C301" s="79">
        <v>18.058900000000001</v>
      </c>
      <c r="D301">
        <v>20</v>
      </c>
      <c r="E301" s="75">
        <f>(('Node actual demand d=1.0'!B301*(365/2)))*9.8*($C301+$D301-$B301)/3600</f>
        <v>0</v>
      </c>
      <c r="F301" s="75">
        <f>(('Node actual demand d=1.0'!C301*(365/2)))*9.8*($C301+$D301-$B301)/3600</f>
        <v>0</v>
      </c>
      <c r="G301" s="75">
        <f>(('Node actual demand d=1.0'!D301*(365/2)))*9.8*($C301+$D301-$B301)/3600</f>
        <v>0</v>
      </c>
      <c r="H301" s="75">
        <f>(('Node actual demand d=1.0'!E301*(365/2)))*9.8*($C301+$D301-$B301)/3600</f>
        <v>0</v>
      </c>
      <c r="I301" s="75">
        <f>(('Node actual demand d=1.0'!F301*(365/2)))*9.8*($C301+$D301-$B301)/3600</f>
        <v>0</v>
      </c>
      <c r="J301" s="75">
        <f>(('Node actual demand d=1.0'!G301*(365/2)))*9.8*($C301+$D301-$B301)/3600</f>
        <v>0</v>
      </c>
      <c r="K301" s="75">
        <f>(('Node actual demand d=1.0'!H301*(365/2)))*9.8*($C301+$D301-$B301)/3600</f>
        <v>0</v>
      </c>
      <c r="L301" s="75">
        <f>(('Node actual demand d=1.0'!I301*(365/2)))*9.8*($C301+$D301-$B301)/3600</f>
        <v>0.34457340361111116</v>
      </c>
      <c r="M301" s="75">
        <f>(('Node actual demand d=1.0'!J301*(365/2)))*9.8*($C301+$D301-$B301)/3600</f>
        <v>0.5168601054166666</v>
      </c>
      <c r="N301" s="75">
        <f>(('Node actual demand d=1.0'!K301*(365/2)))*9.8*($C301+$D301-$B301)/3600</f>
        <v>0.5168601054166666</v>
      </c>
      <c r="O301" s="75">
        <f>(('Node actual demand d=1.0'!L301*(365/2)))*9.8*($C301+$D301-$B301)/3600</f>
        <v>0.5168601054166666</v>
      </c>
      <c r="P301" s="75">
        <f>(('Node actual demand d=1.0'!M301*(365/2)))*9.8*($C301+$D301-$B301)/3600</f>
        <v>0.17228670180555558</v>
      </c>
      <c r="Q301" s="75">
        <f>(('Node actual demand d=1.0'!N301*(365/2)))*9.8*($C301+$D301-$B301)/3600</f>
        <v>0.34457340361111116</v>
      </c>
      <c r="R301" s="75">
        <f>(('Node actual demand d=1.0'!O301*(365/2)))*9.8*($C301+$D301-$B301)/3600</f>
        <v>0.68914680722222232</v>
      </c>
      <c r="S301" s="75">
        <f>(('Node actual demand d=1.0'!P301*(365/2)))*9.8*($C301+$D301-$B301)/3600</f>
        <v>0.68914680722222232</v>
      </c>
      <c r="T301" s="75">
        <f>(('Node actual demand d=1.0'!Q301*(365/2)))*9.8*($C301+$D301-$B301)/3600</f>
        <v>0.86143350902777782</v>
      </c>
      <c r="U301" s="75">
        <f>(('Node actual demand d=1.0'!R301*(365/2)))*9.8*($C301+$D301-$B301)/3600</f>
        <v>0.34457340361111116</v>
      </c>
      <c r="V301" s="75">
        <f>(('Node actual demand d=1.0'!S301*(365/2)))*9.8*($C301+$D301-$B301)/3600</f>
        <v>0.17228670180555558</v>
      </c>
      <c r="W301" s="75">
        <f>(('Node actual demand d=1.0'!T301*(365/2)))*9.8*($C301+$D301-$B301)/3600</f>
        <v>0.17228670180555558</v>
      </c>
      <c r="X301" s="75">
        <f>(('Node actual demand d=1.0'!U301*(365/2)))*9.8*($C301+$D301-$B301)/3600</f>
        <v>0.17228670180555558</v>
      </c>
      <c r="Y301" s="75">
        <f>(('Node actual demand d=1.0'!V301*(365/2)))*9.8*($C301+$D301-$B301)/3600</f>
        <v>0.17228670180555558</v>
      </c>
      <c r="Z301" s="75">
        <f>(('Node actual demand d=1.0'!W301*(365/2)))*9.8*($C301+$D301-$B301)/3600</f>
        <v>0.34457340361111116</v>
      </c>
      <c r="AA301" s="75">
        <f>(('Node actual demand d=1.0'!X301*(365/2)))*9.8*($C301+$D301-$B301)/3600</f>
        <v>0.17228670180555558</v>
      </c>
      <c r="AB301" s="75">
        <f>(('Node actual demand d=1.0'!Y301*(365/2)))*9.8*($C301+$D301-$B301)/3600</f>
        <v>0</v>
      </c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</row>
    <row r="302" spans="1:100">
      <c r="A302" t="s">
        <v>411</v>
      </c>
      <c r="B302" s="21">
        <f>Fornecida!$C$1</f>
        <v>3.38</v>
      </c>
      <c r="C302" s="79">
        <v>18.141999999999999</v>
      </c>
      <c r="D302">
        <v>20</v>
      </c>
      <c r="E302" s="75">
        <f>(('Node actual demand d=1.0'!B302*(365/2)))*9.8*($C302+$D302-$B302)/3600</f>
        <v>5.0082868694444427</v>
      </c>
      <c r="F302" s="75">
        <f>(('Node actual demand d=1.0'!C302*(365/2)))*9.8*($C302+$D302-$B302)/3600</f>
        <v>2.0723945666666665</v>
      </c>
      <c r="G302" s="75">
        <f>(('Node actual demand d=1.0'!D302*(365/2)))*9.8*($C302+$D302-$B302)/3600</f>
        <v>1.3815963777777776</v>
      </c>
      <c r="H302" s="75">
        <f>(('Node actual demand d=1.0'!E302*(365/2)))*9.8*($C302+$D302-$B302)/3600</f>
        <v>1.0361972833333333</v>
      </c>
      <c r="I302" s="75">
        <f>(('Node actual demand d=1.0'!F302*(365/2)))*9.8*($C302+$D302-$B302)/3600</f>
        <v>0.86349773611111103</v>
      </c>
      <c r="J302" s="75">
        <f>(('Node actual demand d=1.0'!G302*(365/2)))*9.8*($C302+$D302-$B302)/3600</f>
        <v>54.745756469444437</v>
      </c>
      <c r="K302" s="75">
        <f>(('Node actual demand d=1.0'!H302*(365/2)))*9.8*($C302+$D302-$B302)/3600</f>
        <v>64.762330208333324</v>
      </c>
      <c r="L302" s="75">
        <f>(('Node actual demand d=1.0'!I302*(365/2)))*9.8*($C302+$D302-$B302)/3600</f>
        <v>5.1809864166666673</v>
      </c>
      <c r="M302" s="75">
        <f>(('Node actual demand d=1.0'!J302*(365/2)))*9.8*($C302+$D302-$B302)/3600</f>
        <v>2.4177936611111104</v>
      </c>
      <c r="N302" s="75">
        <f>(('Node actual demand d=1.0'!K302*(365/2)))*9.8*($C302+$D302-$B302)/3600</f>
        <v>2.4177936611111104</v>
      </c>
      <c r="O302" s="75">
        <f>(('Node actual demand d=1.0'!L302*(365/2)))*9.8*($C302+$D302-$B302)/3600</f>
        <v>5.3536859638888883</v>
      </c>
      <c r="P302" s="75">
        <f>(('Node actual demand d=1.0'!M302*(365/2)))*9.8*($C302+$D302-$B302)/3600</f>
        <v>3.2812913972222213</v>
      </c>
      <c r="Q302" s="75">
        <f>(('Node actual demand d=1.0'!N302*(365/2)))*9.8*($C302+$D302-$B302)/3600</f>
        <v>1.5542959249999999</v>
      </c>
      <c r="R302" s="75">
        <f>(('Node actual demand d=1.0'!O302*(365/2)))*9.8*($C302+$D302-$B302)/3600</f>
        <v>1.3815963777777776</v>
      </c>
      <c r="S302" s="75">
        <f>(('Node actual demand d=1.0'!P302*(365/2)))*9.8*($C302+$D302-$B302)/3600</f>
        <v>2.4177936611111104</v>
      </c>
      <c r="T302" s="75">
        <f>(('Node actual demand d=1.0'!Q302*(365/2)))*9.8*($C302+$D302-$B302)/3600</f>
        <v>1.5542959249999999</v>
      </c>
      <c r="U302" s="75">
        <f>(('Node actual demand d=1.0'!R302*(365/2)))*9.8*($C302+$D302-$B302)/3600</f>
        <v>1.7269954722222221</v>
      </c>
      <c r="V302" s="75">
        <f>(('Node actual demand d=1.0'!S302*(365/2)))*9.8*($C302+$D302-$B302)/3600</f>
        <v>1.2088968305555552</v>
      </c>
      <c r="W302" s="75">
        <f>(('Node actual demand d=1.0'!T302*(365/2)))*9.8*($C302+$D302-$B302)/3600</f>
        <v>1.2088968305555552</v>
      </c>
      <c r="X302" s="75">
        <f>(('Node actual demand d=1.0'!U302*(365/2)))*9.8*($C302+$D302-$B302)/3600</f>
        <v>1.3815963777777776</v>
      </c>
      <c r="Y302" s="75">
        <f>(('Node actual demand d=1.0'!V302*(365/2)))*9.8*($C302+$D302-$B302)/3600</f>
        <v>1.2088968305555552</v>
      </c>
      <c r="Z302" s="75">
        <f>(('Node actual demand d=1.0'!W302*(365/2)))*9.8*($C302+$D302-$B302)/3600</f>
        <v>1.2088968305555552</v>
      </c>
      <c r="AA302" s="75">
        <f>(('Node actual demand d=1.0'!X302*(365/2)))*9.8*($C302+$D302-$B302)/3600</f>
        <v>60.790240622222214</v>
      </c>
      <c r="AB302" s="75">
        <f>(('Node actual demand d=1.0'!Y302*(365/2)))*9.8*($C302+$D302-$B302)/3600</f>
        <v>58.199747413888879</v>
      </c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</row>
    <row r="303" spans="1:100">
      <c r="A303" t="s">
        <v>412</v>
      </c>
      <c r="B303" s="21">
        <f>Fornecida!$C$1</f>
        <v>3.38</v>
      </c>
      <c r="C303" s="79">
        <v>19.108799999999999</v>
      </c>
      <c r="D303">
        <v>20</v>
      </c>
      <c r="E303" s="75">
        <f>(('Node actual demand d=1.0'!B303*(365/2)))*9.8*($C303+$D303-$B303)/3600</f>
        <v>0</v>
      </c>
      <c r="F303" s="75">
        <f>(('Node actual demand d=1.0'!C303*(365/2)))*9.8*($C303+$D303-$B303)/3600</f>
        <v>0</v>
      </c>
      <c r="G303" s="75">
        <f>(('Node actual demand d=1.0'!D303*(365/2)))*9.8*($C303+$D303-$B303)/3600</f>
        <v>0</v>
      </c>
      <c r="H303" s="75">
        <f>(('Node actual demand d=1.0'!E303*(365/2)))*9.8*($C303+$D303-$B303)/3600</f>
        <v>0</v>
      </c>
      <c r="I303" s="75">
        <f>(('Node actual demand d=1.0'!F303*(365/2)))*9.8*($C303+$D303-$B303)/3600</f>
        <v>0</v>
      </c>
      <c r="J303" s="75">
        <f>(('Node actual demand d=1.0'!G303*(365/2)))*9.8*($C303+$D303-$B303)/3600</f>
        <v>0.17750266333333334</v>
      </c>
      <c r="K303" s="75">
        <f>(('Node actual demand d=1.0'!H303*(365/2)))*9.8*($C303+$D303-$B303)/3600</f>
        <v>0.53250798999999993</v>
      </c>
      <c r="L303" s="75">
        <f>(('Node actual demand d=1.0'!I303*(365/2)))*9.8*($C303+$D303-$B303)/3600</f>
        <v>8.5201278399999989</v>
      </c>
      <c r="M303" s="75">
        <f>(('Node actual demand d=1.0'!J303*(365/2)))*9.8*($C303+$D303-$B303)/3600</f>
        <v>16.330245026666667</v>
      </c>
      <c r="N303" s="75">
        <f>(('Node actual demand d=1.0'!K303*(365/2)))*9.8*($C303+$D303-$B303)/3600</f>
        <v>15.087726383333335</v>
      </c>
      <c r="O303" s="75">
        <f>(('Node actual demand d=1.0'!L303*(365/2)))*9.8*($C303+$D303-$B303)/3600</f>
        <v>11.715175780000001</v>
      </c>
      <c r="P303" s="75">
        <f>(('Node actual demand d=1.0'!M303*(365/2)))*9.8*($C303+$D303-$B303)/3600</f>
        <v>3.9050585933333335</v>
      </c>
      <c r="Q303" s="75">
        <f>(('Node actual demand d=1.0'!N303*(365/2)))*9.8*($C303+$D303-$B303)/3600</f>
        <v>11.182667790000002</v>
      </c>
      <c r="R303" s="75">
        <f>(('Node actual demand d=1.0'!O303*(365/2)))*9.8*($C303+$D303-$B303)/3600</f>
        <v>15.620234373333334</v>
      </c>
      <c r="S303" s="75">
        <f>(('Node actual demand d=1.0'!P303*(365/2)))*9.8*($C303+$D303-$B303)/3600</f>
        <v>17.395261006666665</v>
      </c>
      <c r="T303" s="75">
        <f>(('Node actual demand d=1.0'!Q303*(365/2)))*9.8*($C303+$D303-$B303)/3600</f>
        <v>14.377715730000002</v>
      </c>
      <c r="U303" s="75">
        <f>(('Node actual demand d=1.0'!R303*(365/2)))*9.8*($C303+$D303-$B303)/3600</f>
        <v>2.4850372866666666</v>
      </c>
      <c r="V303" s="75">
        <f>(('Node actual demand d=1.0'!S303*(365/2)))*9.8*($C303+$D303-$B303)/3600</f>
        <v>0.35500532666666668</v>
      </c>
      <c r="W303" s="75">
        <f>(('Node actual demand d=1.0'!T303*(365/2)))*9.8*($C303+$D303-$B303)/3600</f>
        <v>0.17750266333333334</v>
      </c>
      <c r="X303" s="75">
        <f>(('Node actual demand d=1.0'!U303*(365/2)))*9.8*($C303+$D303-$B303)/3600</f>
        <v>0</v>
      </c>
      <c r="Y303" s="75">
        <f>(('Node actual demand d=1.0'!V303*(365/2)))*9.8*($C303+$D303-$B303)/3600</f>
        <v>0</v>
      </c>
      <c r="Z303" s="75">
        <f>(('Node actual demand d=1.0'!W303*(365/2)))*9.8*($C303+$D303-$B303)/3600</f>
        <v>0</v>
      </c>
      <c r="AA303" s="75">
        <f>(('Node actual demand d=1.0'!X303*(365/2)))*9.8*($C303+$D303-$B303)/3600</f>
        <v>0</v>
      </c>
      <c r="AB303" s="75">
        <f>(('Node actual demand d=1.0'!Y303*(365/2)))*9.8*($C303+$D303-$B303)/3600</f>
        <v>0</v>
      </c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</row>
    <row r="304" spans="1:100">
      <c r="A304" t="s">
        <v>413</v>
      </c>
      <c r="B304" s="21">
        <f>Fornecida!$C$1</f>
        <v>3.38</v>
      </c>
      <c r="C304" s="79">
        <v>20.519100000000002</v>
      </c>
      <c r="D304">
        <v>20</v>
      </c>
      <c r="E304" s="75">
        <f>(('Node actual demand d=1.0'!B304*(365/2)))*9.8*($C304+$D304-$B304)/3600</f>
        <v>0</v>
      </c>
      <c r="F304" s="75">
        <f>(('Node actual demand d=1.0'!C304*(365/2)))*9.8*($C304+$D304-$B304)/3600</f>
        <v>0</v>
      </c>
      <c r="G304" s="75">
        <f>(('Node actual demand d=1.0'!D304*(365/2)))*9.8*($C304+$D304-$B304)/3600</f>
        <v>0</v>
      </c>
      <c r="H304" s="75">
        <f>(('Node actual demand d=1.0'!E304*(365/2)))*9.8*($C304+$D304-$B304)/3600</f>
        <v>0</v>
      </c>
      <c r="I304" s="75">
        <f>(('Node actual demand d=1.0'!F304*(365/2)))*9.8*($C304+$D304-$B304)/3600</f>
        <v>0</v>
      </c>
      <c r="J304" s="75">
        <f>(('Node actual demand d=1.0'!G304*(365/2)))*9.8*($C304+$D304-$B304)/3600</f>
        <v>0.18450911208333334</v>
      </c>
      <c r="K304" s="75">
        <f>(('Node actual demand d=1.0'!H304*(365/2)))*9.8*($C304+$D304-$B304)/3600</f>
        <v>0.73803644833333337</v>
      </c>
      <c r="L304" s="75">
        <f>(('Node actual demand d=1.0'!I304*(365/2)))*9.8*($C304+$D304-$B304)/3600</f>
        <v>2.3986184570833338</v>
      </c>
      <c r="M304" s="75">
        <f>(('Node actual demand d=1.0'!J304*(365/2)))*9.8*($C304+$D304-$B304)/3600</f>
        <v>2.2141093449999998</v>
      </c>
      <c r="N304" s="75">
        <f>(('Node actual demand d=1.0'!K304*(365/2)))*9.8*($C304+$D304-$B304)/3600</f>
        <v>1.8450911208333334</v>
      </c>
      <c r="O304" s="75">
        <f>(('Node actual demand d=1.0'!L304*(365/2)))*9.8*($C304+$D304-$B304)/3600</f>
        <v>2.0296002329166667</v>
      </c>
      <c r="P304" s="75">
        <f>(('Node actual demand d=1.0'!M304*(365/2)))*9.8*($C304+$D304-$B304)/3600</f>
        <v>1.2915637845833334</v>
      </c>
      <c r="Q304" s="75">
        <f>(('Node actual demand d=1.0'!N304*(365/2)))*9.8*($C304+$D304-$B304)/3600</f>
        <v>0.73803644833333337</v>
      </c>
      <c r="R304" s="75">
        <f>(('Node actual demand d=1.0'!O304*(365/2)))*9.8*($C304+$D304-$B304)/3600</f>
        <v>0.92254556041666669</v>
      </c>
      <c r="S304" s="75">
        <f>(('Node actual demand d=1.0'!P304*(365/2)))*9.8*($C304+$D304-$B304)/3600</f>
        <v>0.73803644833333337</v>
      </c>
      <c r="T304" s="75">
        <f>(('Node actual demand d=1.0'!Q304*(365/2)))*9.8*($C304+$D304-$B304)/3600</f>
        <v>0.73803644833333337</v>
      </c>
      <c r="U304" s="75">
        <f>(('Node actual demand d=1.0'!R304*(365/2)))*9.8*($C304+$D304-$B304)/3600</f>
        <v>0.73803644833333337</v>
      </c>
      <c r="V304" s="75">
        <f>(('Node actual demand d=1.0'!S304*(365/2)))*9.8*($C304+$D304-$B304)/3600</f>
        <v>1.1070546724999999</v>
      </c>
      <c r="W304" s="75">
        <f>(('Node actual demand d=1.0'!T304*(365/2)))*9.8*($C304+$D304-$B304)/3600</f>
        <v>0.92254556041666669</v>
      </c>
      <c r="X304" s="75">
        <f>(('Node actual demand d=1.0'!U304*(365/2)))*9.8*($C304+$D304-$B304)/3600</f>
        <v>0.73803644833333337</v>
      </c>
      <c r="Y304" s="75">
        <f>(('Node actual demand d=1.0'!V304*(365/2)))*9.8*($C304+$D304-$B304)/3600</f>
        <v>0.36901822416666669</v>
      </c>
      <c r="Z304" s="75">
        <f>(('Node actual demand d=1.0'!W304*(365/2)))*9.8*($C304+$D304-$B304)/3600</f>
        <v>0.55352733624999995</v>
      </c>
      <c r="AA304" s="75">
        <f>(('Node actual demand d=1.0'!X304*(365/2)))*9.8*($C304+$D304-$B304)/3600</f>
        <v>0.55352733624999995</v>
      </c>
      <c r="AB304" s="75">
        <f>(('Node actual demand d=1.0'!Y304*(365/2)))*9.8*($C304+$D304-$B304)/3600</f>
        <v>0.18450911208333334</v>
      </c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</row>
    <row r="305" spans="1:100">
      <c r="A305" t="s">
        <v>414</v>
      </c>
      <c r="B305" s="21">
        <f>Fornecida!$C$1</f>
        <v>3.38</v>
      </c>
      <c r="C305" s="79">
        <v>17.3781</v>
      </c>
      <c r="D305">
        <v>20</v>
      </c>
      <c r="E305" s="75">
        <f>(('Node actual demand d=1.0'!B305*(365/2)))*9.8*($C305+$D305-$B305)/3600</f>
        <v>1.0134266974999999</v>
      </c>
      <c r="F305" s="75">
        <f>(('Node actual demand d=1.0'!C305*(365/2)))*9.8*($C305+$D305-$B305)/3600</f>
        <v>1.1823311470833333</v>
      </c>
      <c r="G305" s="75">
        <f>(('Node actual demand d=1.0'!D305*(365/2)))*9.8*($C305+$D305-$B305)/3600</f>
        <v>1.1823311470833333</v>
      </c>
      <c r="H305" s="75">
        <f>(('Node actual demand d=1.0'!E305*(365/2)))*9.8*($C305+$D305-$B305)/3600</f>
        <v>1.0134266974999999</v>
      </c>
      <c r="I305" s="75">
        <f>(('Node actual demand d=1.0'!F305*(365/2)))*9.8*($C305+$D305-$B305)/3600</f>
        <v>1.0134266974999999</v>
      </c>
      <c r="J305" s="75">
        <f>(('Node actual demand d=1.0'!G305*(365/2)))*9.8*($C305+$D305-$B305)/3600</f>
        <v>0.84452224791666686</v>
      </c>
      <c r="K305" s="75">
        <f>(('Node actual demand d=1.0'!H305*(365/2)))*9.8*($C305+$D305-$B305)/3600</f>
        <v>0.84452224791666686</v>
      </c>
      <c r="L305" s="75">
        <f>(('Node actual demand d=1.0'!I305*(365/2)))*9.8*($C305+$D305-$B305)/3600</f>
        <v>1.0134266974999999</v>
      </c>
      <c r="M305" s="75">
        <f>(('Node actual demand d=1.0'!J305*(365/2)))*9.8*($C305+$D305-$B305)/3600</f>
        <v>1.0134266974999999</v>
      </c>
      <c r="N305" s="75">
        <f>(('Node actual demand d=1.0'!K305*(365/2)))*9.8*($C305+$D305-$B305)/3600</f>
        <v>1.1823311470833333</v>
      </c>
      <c r="O305" s="75">
        <f>(('Node actual demand d=1.0'!L305*(365/2)))*9.8*($C305+$D305-$B305)/3600</f>
        <v>1.1823311470833333</v>
      </c>
      <c r="P305" s="75">
        <f>(('Node actual demand d=1.0'!M305*(365/2)))*9.8*($C305+$D305-$B305)/3600</f>
        <v>1.3512355966666667</v>
      </c>
      <c r="Q305" s="75">
        <f>(('Node actual demand d=1.0'!N305*(365/2)))*9.8*($C305+$D305-$B305)/3600</f>
        <v>1.1823311470833333</v>
      </c>
      <c r="R305" s="75">
        <f>(('Node actual demand d=1.0'!O305*(365/2)))*9.8*($C305+$D305-$B305)/3600</f>
        <v>1.3512355966666667</v>
      </c>
      <c r="S305" s="75">
        <f>(('Node actual demand d=1.0'!P305*(365/2)))*9.8*($C305+$D305-$B305)/3600</f>
        <v>1.1823311470833333</v>
      </c>
      <c r="T305" s="75">
        <f>(('Node actual demand d=1.0'!Q305*(365/2)))*9.8*($C305+$D305-$B305)/3600</f>
        <v>1.1823311470833333</v>
      </c>
      <c r="U305" s="75">
        <f>(('Node actual demand d=1.0'!R305*(365/2)))*9.8*($C305+$D305-$B305)/3600</f>
        <v>1.1823311470833333</v>
      </c>
      <c r="V305" s="75">
        <f>(('Node actual demand d=1.0'!S305*(365/2)))*9.8*($C305+$D305-$B305)/3600</f>
        <v>1.1823311470833333</v>
      </c>
      <c r="W305" s="75">
        <f>(('Node actual demand d=1.0'!T305*(365/2)))*9.8*($C305+$D305-$B305)/3600</f>
        <v>1.0134266974999999</v>
      </c>
      <c r="X305" s="75">
        <f>(('Node actual demand d=1.0'!U305*(365/2)))*9.8*($C305+$D305-$B305)/3600</f>
        <v>1.1823311470833333</v>
      </c>
      <c r="Y305" s="75">
        <f>(('Node actual demand d=1.0'!V305*(365/2)))*9.8*($C305+$D305-$B305)/3600</f>
        <v>1.0134266974999999</v>
      </c>
      <c r="Z305" s="75">
        <f>(('Node actual demand d=1.0'!W305*(365/2)))*9.8*($C305+$D305-$B305)/3600</f>
        <v>1.0134266974999999</v>
      </c>
      <c r="AA305" s="75">
        <f>(('Node actual demand d=1.0'!X305*(365/2)))*9.8*($C305+$D305-$B305)/3600</f>
        <v>1.0134266974999999</v>
      </c>
      <c r="AB305" s="75">
        <f>(('Node actual demand d=1.0'!Y305*(365/2)))*9.8*($C305+$D305-$B305)/3600</f>
        <v>0.84452224791666686</v>
      </c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</row>
    <row r="306" spans="1:100">
      <c r="A306" t="s">
        <v>415</v>
      </c>
      <c r="B306" s="21">
        <f>Fornecida!$C$1</f>
        <v>3.38</v>
      </c>
      <c r="C306" s="79">
        <v>17.9192</v>
      </c>
      <c r="D306">
        <v>20</v>
      </c>
      <c r="E306" s="75">
        <f>(('Node actual demand d=1.0'!B306*(365/2)))*9.8*($C306+$D306-$B306)/3600</f>
        <v>18.532007760000003</v>
      </c>
      <c r="F306" s="75">
        <f>(('Node actual demand d=1.0'!C306*(365/2)))*9.8*($C306+$D306-$B306)/3600</f>
        <v>11.496708517777778</v>
      </c>
      <c r="G306" s="75">
        <f>(('Node actual demand d=1.0'!D306*(365/2)))*9.8*($C306+$D306-$B306)/3600</f>
        <v>0</v>
      </c>
      <c r="H306" s="75">
        <f>(('Node actual demand d=1.0'!E306*(365/2)))*9.8*($C306+$D306-$B306)/3600</f>
        <v>0</v>
      </c>
      <c r="I306" s="75">
        <f>(('Node actual demand d=1.0'!F306*(365/2)))*9.8*($C306+$D306-$B306)/3600</f>
        <v>1.2011486511111114</v>
      </c>
      <c r="J306" s="75">
        <f>(('Node actual demand d=1.0'!G306*(365/2)))*9.8*($C306+$D306-$B306)/3600</f>
        <v>10.123967202222223</v>
      </c>
      <c r="K306" s="75">
        <f>(('Node actual demand d=1.0'!H306*(365/2)))*9.8*($C306+$D306-$B306)/3600</f>
        <v>20.247934404444447</v>
      </c>
      <c r="L306" s="75">
        <f>(('Node actual demand d=1.0'!I306*(365/2)))*9.8*($C306+$D306-$B306)/3600</f>
        <v>7.5500772355555563</v>
      </c>
      <c r="M306" s="75">
        <f>(('Node actual demand d=1.0'!J306*(365/2)))*9.8*($C306+$D306-$B306)/3600</f>
        <v>4.6330019400000007</v>
      </c>
      <c r="N306" s="75">
        <f>(('Node actual demand d=1.0'!K306*(365/2)))*9.8*($C306+$D306-$B306)/3600</f>
        <v>1.0295559866666668</v>
      </c>
      <c r="O306" s="75">
        <f>(('Node actual demand d=1.0'!L306*(365/2)))*9.8*($C306+$D306-$B306)/3600</f>
        <v>0.51477799333333341</v>
      </c>
      <c r="P306" s="75">
        <f>(('Node actual demand d=1.0'!M306*(365/2)))*9.8*($C306+$D306-$B306)/3600</f>
        <v>0</v>
      </c>
      <c r="Q306" s="75">
        <f>(('Node actual demand d=1.0'!N306*(365/2)))*9.8*($C306+$D306-$B306)/3600</f>
        <v>1.5443339800000002</v>
      </c>
      <c r="R306" s="75">
        <f>(('Node actual demand d=1.0'!O306*(365/2)))*9.8*($C306+$D306-$B306)/3600</f>
        <v>1.8875193088888891</v>
      </c>
      <c r="S306" s="75">
        <f>(('Node actual demand d=1.0'!P306*(365/2)))*9.8*($C306+$D306-$B306)/3600</f>
        <v>2.2307046377777779</v>
      </c>
      <c r="T306" s="75">
        <f>(('Node actual demand d=1.0'!Q306*(365/2)))*9.8*($C306+$D306-$B306)/3600</f>
        <v>16.644488451111112</v>
      </c>
      <c r="U306" s="75">
        <f>(('Node actual demand d=1.0'!R306*(365/2)))*9.8*($C306+$D306-$B306)/3600</f>
        <v>21.449083055555558</v>
      </c>
      <c r="V306" s="75">
        <f>(('Node actual demand d=1.0'!S306*(365/2)))*9.8*($C306+$D306-$B306)/3600</f>
        <v>5.3193725977777779</v>
      </c>
      <c r="W306" s="75">
        <f>(('Node actual demand d=1.0'!T306*(365/2)))*9.8*($C306+$D306-$B306)/3600</f>
        <v>0</v>
      </c>
      <c r="X306" s="75">
        <f>(('Node actual demand d=1.0'!U306*(365/2)))*9.8*($C306+$D306-$B306)/3600</f>
        <v>0</v>
      </c>
      <c r="Y306" s="75">
        <f>(('Node actual demand d=1.0'!V306*(365/2)))*9.8*($C306+$D306-$B306)/3600</f>
        <v>0</v>
      </c>
      <c r="Z306" s="75">
        <f>(('Node actual demand d=1.0'!W306*(365/2)))*9.8*($C306+$D306-$B306)/3600</f>
        <v>0</v>
      </c>
      <c r="AA306" s="75">
        <f>(('Node actual demand d=1.0'!X306*(365/2)))*9.8*($C306+$D306-$B306)/3600</f>
        <v>1.2011486511111114</v>
      </c>
      <c r="AB306" s="75">
        <f>(('Node actual demand d=1.0'!Y306*(365/2)))*9.8*($C306+$D306-$B306)/3600</f>
        <v>13.384227826666667</v>
      </c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</row>
    <row r="307" spans="1:100">
      <c r="A307" t="s">
        <v>416</v>
      </c>
      <c r="B307" s="21">
        <f>Fornecida!$C$1</f>
        <v>3.38</v>
      </c>
      <c r="C307" s="79">
        <v>18.9451</v>
      </c>
      <c r="D307">
        <v>20</v>
      </c>
      <c r="E307" s="75">
        <f>(('Node actual demand d=1.0'!B307*(365/2)))*9.8*($C307+$D307-$B307)/3600</f>
        <v>0</v>
      </c>
      <c r="F307" s="75">
        <f>(('Node actual demand d=1.0'!C307*(365/2)))*9.8*($C307+$D307-$B307)/3600</f>
        <v>0</v>
      </c>
      <c r="G307" s="75">
        <f>(('Node actual demand d=1.0'!D307*(365/2)))*9.8*($C307+$D307-$B307)/3600</f>
        <v>0</v>
      </c>
      <c r="H307" s="75">
        <f>(('Node actual demand d=1.0'!E307*(365/2)))*9.8*($C307+$D307-$B307)/3600</f>
        <v>0</v>
      </c>
      <c r="I307" s="75">
        <f>(('Node actual demand d=1.0'!F307*(365/2)))*9.8*($C307+$D307-$B307)/3600</f>
        <v>0</v>
      </c>
      <c r="J307" s="75">
        <f>(('Node actual demand d=1.0'!G307*(365/2)))*9.8*($C307+$D307-$B307)/3600</f>
        <v>0</v>
      </c>
      <c r="K307" s="75">
        <f>(('Node actual demand d=1.0'!H307*(365/2)))*9.8*($C307+$D307-$B307)/3600</f>
        <v>0</v>
      </c>
      <c r="L307" s="75">
        <f>(('Node actual demand d=1.0'!I307*(365/2)))*9.8*($C307+$D307-$B307)/3600</f>
        <v>0</v>
      </c>
      <c r="M307" s="75">
        <f>(('Node actual demand d=1.0'!J307*(365/2)))*9.8*($C307+$D307-$B307)/3600</f>
        <v>0.17668939263888889</v>
      </c>
      <c r="N307" s="75">
        <f>(('Node actual demand d=1.0'!K307*(365/2)))*9.8*($C307+$D307-$B307)/3600</f>
        <v>0.35337878527777777</v>
      </c>
      <c r="O307" s="75">
        <f>(('Node actual demand d=1.0'!L307*(365/2)))*9.8*($C307+$D307-$B307)/3600</f>
        <v>0</v>
      </c>
      <c r="P307" s="75">
        <f>(('Node actual demand d=1.0'!M307*(365/2)))*9.8*($C307+$D307-$B307)/3600</f>
        <v>0</v>
      </c>
      <c r="Q307" s="75">
        <f>(('Node actual demand d=1.0'!N307*(365/2)))*9.8*($C307+$D307-$B307)/3600</f>
        <v>0</v>
      </c>
      <c r="R307" s="75">
        <f>(('Node actual demand d=1.0'!O307*(365/2)))*9.8*($C307+$D307-$B307)/3600</f>
        <v>0</v>
      </c>
      <c r="S307" s="75">
        <f>(('Node actual demand d=1.0'!P307*(365/2)))*9.8*($C307+$D307-$B307)/3600</f>
        <v>0</v>
      </c>
      <c r="T307" s="75">
        <f>(('Node actual demand d=1.0'!Q307*(365/2)))*9.8*($C307+$D307-$B307)/3600</f>
        <v>0</v>
      </c>
      <c r="U307" s="75">
        <f>(('Node actual demand d=1.0'!R307*(365/2)))*9.8*($C307+$D307-$B307)/3600</f>
        <v>0</v>
      </c>
      <c r="V307" s="75">
        <f>(('Node actual demand d=1.0'!S307*(365/2)))*9.8*($C307+$D307-$B307)/3600</f>
        <v>0</v>
      </c>
      <c r="W307" s="75">
        <f>(('Node actual demand d=1.0'!T307*(365/2)))*9.8*($C307+$D307-$B307)/3600</f>
        <v>0</v>
      </c>
      <c r="X307" s="75">
        <f>(('Node actual demand d=1.0'!U307*(365/2)))*9.8*($C307+$D307-$B307)/3600</f>
        <v>0</v>
      </c>
      <c r="Y307" s="75">
        <f>(('Node actual demand d=1.0'!V307*(365/2)))*9.8*($C307+$D307-$B307)/3600</f>
        <v>0</v>
      </c>
      <c r="Z307" s="75">
        <f>(('Node actual demand d=1.0'!W307*(365/2)))*9.8*($C307+$D307-$B307)/3600</f>
        <v>0</v>
      </c>
      <c r="AA307" s="75">
        <f>(('Node actual demand d=1.0'!X307*(365/2)))*9.8*($C307+$D307-$B307)/3600</f>
        <v>0</v>
      </c>
      <c r="AB307" s="75">
        <f>(('Node actual demand d=1.0'!Y307*(365/2)))*9.8*($C307+$D307-$B307)/3600</f>
        <v>0</v>
      </c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</row>
    <row r="308" spans="1:100">
      <c r="A308" t="s">
        <v>417</v>
      </c>
      <c r="B308" s="21">
        <f>Fornecida!$C$1</f>
        <v>3.38</v>
      </c>
      <c r="C308" s="79">
        <v>18.537199999999999</v>
      </c>
      <c r="D308">
        <v>20</v>
      </c>
      <c r="E308" s="75">
        <f>(('Node actual demand d=1.0'!B308*(365/2)))*9.8*($C308+$D308-$B308)/3600</f>
        <v>0</v>
      </c>
      <c r="F308" s="75">
        <f>(('Node actual demand d=1.0'!C308*(365/2)))*9.8*($C308+$D308-$B308)/3600</f>
        <v>0</v>
      </c>
      <c r="G308" s="75">
        <f>(('Node actual demand d=1.0'!D308*(365/2)))*9.8*($C308+$D308-$B308)/3600</f>
        <v>0</v>
      </c>
      <c r="H308" s="75">
        <f>(('Node actual demand d=1.0'!E308*(365/2)))*9.8*($C308+$D308-$B308)/3600</f>
        <v>0</v>
      </c>
      <c r="I308" s="75">
        <f>(('Node actual demand d=1.0'!F308*(365/2)))*9.8*($C308+$D308-$B308)/3600</f>
        <v>0</v>
      </c>
      <c r="J308" s="75">
        <f>(('Node actual demand d=1.0'!G308*(365/2)))*9.8*($C308+$D308-$B308)/3600</f>
        <v>0</v>
      </c>
      <c r="K308" s="75">
        <f>(('Node actual demand d=1.0'!H308*(365/2)))*9.8*($C308+$D308-$B308)/3600</f>
        <v>0</v>
      </c>
      <c r="L308" s="75">
        <f>(('Node actual demand d=1.0'!I308*(365/2)))*9.8*($C308+$D308-$B308)/3600</f>
        <v>0</v>
      </c>
      <c r="M308" s="75">
        <f>(('Node actual demand d=1.0'!J308*(365/2)))*9.8*($C308+$D308-$B308)/3600</f>
        <v>0</v>
      </c>
      <c r="N308" s="75">
        <f>(('Node actual demand d=1.0'!K308*(365/2)))*9.8*($C308+$D308-$B308)/3600</f>
        <v>0</v>
      </c>
      <c r="O308" s="75">
        <f>(('Node actual demand d=1.0'!L308*(365/2)))*9.8*($C308+$D308-$B308)/3600</f>
        <v>0</v>
      </c>
      <c r="P308" s="75">
        <f>(('Node actual demand d=1.0'!M308*(365/2)))*9.8*($C308+$D308-$B308)/3600</f>
        <v>0</v>
      </c>
      <c r="Q308" s="75">
        <f>(('Node actual demand d=1.0'!N308*(365/2)))*9.8*($C308+$D308-$B308)/3600</f>
        <v>0</v>
      </c>
      <c r="R308" s="75">
        <f>(('Node actual demand d=1.0'!O308*(365/2)))*9.8*($C308+$D308-$B308)/3600</f>
        <v>0</v>
      </c>
      <c r="S308" s="75">
        <f>(('Node actual demand d=1.0'!P308*(365/2)))*9.8*($C308+$D308-$B308)/3600</f>
        <v>0</v>
      </c>
      <c r="T308" s="75">
        <f>(('Node actual demand d=1.0'!Q308*(365/2)))*9.8*($C308+$D308-$B308)/3600</f>
        <v>0</v>
      </c>
      <c r="U308" s="75">
        <f>(('Node actual demand d=1.0'!R308*(365/2)))*9.8*($C308+$D308-$B308)/3600</f>
        <v>0</v>
      </c>
      <c r="V308" s="75">
        <f>(('Node actual demand d=1.0'!S308*(365/2)))*9.8*($C308+$D308-$B308)/3600</f>
        <v>0</v>
      </c>
      <c r="W308" s="75">
        <f>(('Node actual demand d=1.0'!T308*(365/2)))*9.8*($C308+$D308-$B308)/3600</f>
        <v>0</v>
      </c>
      <c r="X308" s="75">
        <f>(('Node actual demand d=1.0'!U308*(365/2)))*9.8*($C308+$D308-$B308)/3600</f>
        <v>0</v>
      </c>
      <c r="Y308" s="75">
        <f>(('Node actual demand d=1.0'!V308*(365/2)))*9.8*($C308+$D308-$B308)/3600</f>
        <v>0</v>
      </c>
      <c r="Z308" s="75">
        <f>(('Node actual demand d=1.0'!W308*(365/2)))*9.8*($C308+$D308-$B308)/3600</f>
        <v>0</v>
      </c>
      <c r="AA308" s="75">
        <f>(('Node actual demand d=1.0'!X308*(365/2)))*9.8*($C308+$D308-$B308)/3600</f>
        <v>0</v>
      </c>
      <c r="AB308" s="75">
        <f>(('Node actual demand d=1.0'!Y308*(365/2)))*9.8*($C308+$D308-$B308)/3600</f>
        <v>0</v>
      </c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</row>
    <row r="309" spans="1:100">
      <c r="A309" t="s">
        <v>418</v>
      </c>
      <c r="B309" s="21">
        <f>Fornecida!$C$1</f>
        <v>3.38</v>
      </c>
      <c r="C309" s="79">
        <v>17.880400000000002</v>
      </c>
      <c r="D309">
        <v>20</v>
      </c>
      <c r="E309" s="75">
        <f>(('Node actual demand d=1.0'!B309*(365/2)))*9.8*($C309+$D309-$B309)/3600</f>
        <v>0</v>
      </c>
      <c r="F309" s="75">
        <f>(('Node actual demand d=1.0'!C309*(365/2)))*9.8*($C309+$D309-$B309)/3600</f>
        <v>0</v>
      </c>
      <c r="G309" s="75">
        <f>(('Node actual demand d=1.0'!D309*(365/2)))*9.8*($C309+$D309-$B309)/3600</f>
        <v>0</v>
      </c>
      <c r="H309" s="75">
        <f>(('Node actual demand d=1.0'!E309*(365/2)))*9.8*($C309+$D309-$B309)/3600</f>
        <v>0</v>
      </c>
      <c r="I309" s="75">
        <f>(('Node actual demand d=1.0'!F309*(365/2)))*9.8*($C309+$D309-$B309)/3600</f>
        <v>0</v>
      </c>
      <c r="J309" s="75">
        <f>(('Node actual demand d=1.0'!G309*(365/2)))*9.8*($C309+$D309-$B309)/3600</f>
        <v>0</v>
      </c>
      <c r="K309" s="75">
        <f>(('Node actual demand d=1.0'!H309*(365/2)))*9.8*($C309+$D309-$B309)/3600</f>
        <v>0</v>
      </c>
      <c r="L309" s="75">
        <f>(('Node actual demand d=1.0'!I309*(365/2)))*9.8*($C309+$D309-$B309)/3600</f>
        <v>0.1713999038888889</v>
      </c>
      <c r="M309" s="75">
        <f>(('Node actual demand d=1.0'!J309*(365/2)))*9.8*($C309+$D309-$B309)/3600</f>
        <v>0.1713999038888889</v>
      </c>
      <c r="N309" s="75">
        <f>(('Node actual demand d=1.0'!K309*(365/2)))*9.8*($C309+$D309-$B309)/3600</f>
        <v>0.51419971166666667</v>
      </c>
      <c r="O309" s="75">
        <f>(('Node actual demand d=1.0'!L309*(365/2)))*9.8*($C309+$D309-$B309)/3600</f>
        <v>0.6855996155555556</v>
      </c>
      <c r="P309" s="75">
        <f>(('Node actual demand d=1.0'!M309*(365/2)))*9.8*($C309+$D309-$B309)/3600</f>
        <v>0.1713999038888889</v>
      </c>
      <c r="Q309" s="75">
        <f>(('Node actual demand d=1.0'!N309*(365/2)))*9.8*($C309+$D309-$B309)/3600</f>
        <v>0.1713999038888889</v>
      </c>
      <c r="R309" s="75">
        <f>(('Node actual demand d=1.0'!O309*(365/2)))*9.8*($C309+$D309-$B309)/3600</f>
        <v>0</v>
      </c>
      <c r="S309" s="75">
        <f>(('Node actual demand d=1.0'!P309*(365/2)))*9.8*($C309+$D309-$B309)/3600</f>
        <v>0.3427998077777778</v>
      </c>
      <c r="T309" s="75">
        <f>(('Node actual demand d=1.0'!Q309*(365/2)))*9.8*($C309+$D309-$B309)/3600</f>
        <v>0.3427998077777778</v>
      </c>
      <c r="U309" s="75">
        <f>(('Node actual demand d=1.0'!R309*(365/2)))*9.8*($C309+$D309-$B309)/3600</f>
        <v>0.3427998077777778</v>
      </c>
      <c r="V309" s="75">
        <f>(('Node actual demand d=1.0'!S309*(365/2)))*9.8*($C309+$D309-$B309)/3600</f>
        <v>0.3427998077777778</v>
      </c>
      <c r="W309" s="75">
        <f>(('Node actual demand d=1.0'!T309*(365/2)))*9.8*($C309+$D309-$B309)/3600</f>
        <v>0</v>
      </c>
      <c r="X309" s="75">
        <f>(('Node actual demand d=1.0'!U309*(365/2)))*9.8*($C309+$D309-$B309)/3600</f>
        <v>0</v>
      </c>
      <c r="Y309" s="75">
        <f>(('Node actual demand d=1.0'!V309*(365/2)))*9.8*($C309+$D309-$B309)/3600</f>
        <v>0</v>
      </c>
      <c r="Z309" s="75">
        <f>(('Node actual demand d=1.0'!W309*(365/2)))*9.8*($C309+$D309-$B309)/3600</f>
        <v>0</v>
      </c>
      <c r="AA309" s="75">
        <f>(('Node actual demand d=1.0'!X309*(365/2)))*9.8*($C309+$D309-$B309)/3600</f>
        <v>0</v>
      </c>
      <c r="AB309" s="75">
        <f>(('Node actual demand d=1.0'!Y309*(365/2)))*9.8*($C309+$D309-$B309)/3600</f>
        <v>0</v>
      </c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</row>
    <row r="310" spans="1:100">
      <c r="A310" t="s">
        <v>419</v>
      </c>
      <c r="B310" s="21">
        <f>Fornecida!$C$1</f>
        <v>3.38</v>
      </c>
      <c r="C310" s="79">
        <v>18.463100000000001</v>
      </c>
      <c r="D310">
        <v>20</v>
      </c>
      <c r="E310" s="75">
        <f>(('Node actual demand d=1.0'!B310*(365/2)))*9.8*($C310+$D310-$B310)/3600</f>
        <v>0</v>
      </c>
      <c r="F310" s="75">
        <f>(('Node actual demand d=1.0'!C310*(365/2)))*9.8*($C310+$D310-$B310)/3600</f>
        <v>0</v>
      </c>
      <c r="G310" s="75">
        <f>(('Node actual demand d=1.0'!D310*(365/2)))*9.8*($C310+$D310-$B310)/3600</f>
        <v>0</v>
      </c>
      <c r="H310" s="75">
        <f>(('Node actual demand d=1.0'!E310*(365/2)))*9.8*($C310+$D310-$B310)/3600</f>
        <v>0</v>
      </c>
      <c r="I310" s="75">
        <f>(('Node actual demand d=1.0'!F310*(365/2)))*9.8*($C310+$D310-$B310)/3600</f>
        <v>0</v>
      </c>
      <c r="J310" s="75">
        <f>(('Node actual demand d=1.0'!G310*(365/2)))*9.8*($C310+$D310-$B310)/3600</f>
        <v>0.17429478986111108</v>
      </c>
      <c r="K310" s="75">
        <f>(('Node actual demand d=1.0'!H310*(365/2)))*9.8*($C310+$D310-$B310)/3600</f>
        <v>0.17429478986111108</v>
      </c>
      <c r="L310" s="75">
        <f>(('Node actual demand d=1.0'!I310*(365/2)))*9.8*($C310+$D310-$B310)/3600</f>
        <v>0.17429478986111108</v>
      </c>
      <c r="M310" s="75">
        <f>(('Node actual demand d=1.0'!J310*(365/2)))*9.8*($C310+$D310-$B310)/3600</f>
        <v>0.17429478986111108</v>
      </c>
      <c r="N310" s="75">
        <f>(('Node actual demand d=1.0'!K310*(365/2)))*9.8*($C310+$D310-$B310)/3600</f>
        <v>0.17429478986111108</v>
      </c>
      <c r="O310" s="75">
        <f>(('Node actual demand d=1.0'!L310*(365/2)))*9.8*($C310+$D310-$B310)/3600</f>
        <v>0.34858957972222215</v>
      </c>
      <c r="P310" s="75">
        <f>(('Node actual demand d=1.0'!M310*(365/2)))*9.8*($C310+$D310-$B310)/3600</f>
        <v>0.34858957972222215</v>
      </c>
      <c r="Q310" s="75">
        <f>(('Node actual demand d=1.0'!N310*(365/2)))*9.8*($C310+$D310-$B310)/3600</f>
        <v>0.17429478986111108</v>
      </c>
      <c r="R310" s="75">
        <f>(('Node actual demand d=1.0'!O310*(365/2)))*9.8*($C310+$D310-$B310)/3600</f>
        <v>0.52288436958333329</v>
      </c>
      <c r="S310" s="75">
        <f>(('Node actual demand d=1.0'!P310*(365/2)))*9.8*($C310+$D310-$B310)/3600</f>
        <v>0.17429478986111108</v>
      </c>
      <c r="T310" s="75">
        <f>(('Node actual demand d=1.0'!Q310*(365/2)))*9.8*($C310+$D310-$B310)/3600</f>
        <v>0</v>
      </c>
      <c r="U310" s="75">
        <f>(('Node actual demand d=1.0'!R310*(365/2)))*9.8*($C310+$D310-$B310)/3600</f>
        <v>0.52288436958333329</v>
      </c>
      <c r="V310" s="75">
        <f>(('Node actual demand d=1.0'!S310*(365/2)))*9.8*($C310+$D310-$B310)/3600</f>
        <v>0.69717915944444431</v>
      </c>
      <c r="W310" s="75">
        <f>(('Node actual demand d=1.0'!T310*(365/2)))*9.8*($C310+$D310-$B310)/3600</f>
        <v>0.34858957972222215</v>
      </c>
      <c r="X310" s="75">
        <f>(('Node actual demand d=1.0'!U310*(365/2)))*9.8*($C310+$D310-$B310)/3600</f>
        <v>0</v>
      </c>
      <c r="Y310" s="75">
        <f>(('Node actual demand d=1.0'!V310*(365/2)))*9.8*($C310+$D310-$B310)/3600</f>
        <v>0</v>
      </c>
      <c r="Z310" s="75">
        <f>(('Node actual demand d=1.0'!W310*(365/2)))*9.8*($C310+$D310-$B310)/3600</f>
        <v>0</v>
      </c>
      <c r="AA310" s="75">
        <f>(('Node actual demand d=1.0'!X310*(365/2)))*9.8*($C310+$D310-$B310)/3600</f>
        <v>0</v>
      </c>
      <c r="AB310" s="75">
        <f>(('Node actual demand d=1.0'!Y310*(365/2)))*9.8*($C310+$D310-$B310)/3600</f>
        <v>0</v>
      </c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</row>
    <row r="311" spans="1:100">
      <c r="A311" t="s">
        <v>420</v>
      </c>
      <c r="B311" s="21">
        <f>Fornecida!$C$1</f>
        <v>3.38</v>
      </c>
      <c r="C311" s="79">
        <v>19.783200000000001</v>
      </c>
      <c r="D311">
        <v>20</v>
      </c>
      <c r="E311" s="75">
        <f>(('Node actual demand d=1.0'!B311*(365/2)))*9.8*($C311+$D311-$B311)/3600</f>
        <v>0</v>
      </c>
      <c r="F311" s="75">
        <f>(('Node actual demand d=1.0'!C311*(365/2)))*9.8*($C311+$D311-$B311)/3600</f>
        <v>0</v>
      </c>
      <c r="G311" s="75">
        <f>(('Node actual demand d=1.0'!D311*(365/2)))*9.8*($C311+$D311-$B311)/3600</f>
        <v>47.383517440000006</v>
      </c>
      <c r="H311" s="75">
        <f>(('Node actual demand d=1.0'!E311*(365/2)))*9.8*($C311+$D311-$B311)/3600</f>
        <v>35.628064639999998</v>
      </c>
      <c r="I311" s="75">
        <f>(('Node actual demand d=1.0'!F311*(365/2)))*9.8*($C311+$D311-$B311)/3600</f>
        <v>0.72341248000000002</v>
      </c>
      <c r="J311" s="75">
        <f>(('Node actual demand d=1.0'!G311*(365/2)))*9.8*($C311+$D311-$B311)/3600</f>
        <v>30.564177280000003</v>
      </c>
      <c r="K311" s="75">
        <f>(('Node actual demand d=1.0'!H311*(365/2)))*9.8*($C311+$D311-$B311)/3600</f>
        <v>7.7766841599999994</v>
      </c>
      <c r="L311" s="75">
        <f>(('Node actual demand d=1.0'!I311*(365/2)))*9.8*($C311+$D311-$B311)/3600</f>
        <v>0</v>
      </c>
      <c r="M311" s="75">
        <f>(('Node actual demand d=1.0'!J311*(365/2)))*9.8*($C311+$D311-$B311)/3600</f>
        <v>0</v>
      </c>
      <c r="N311" s="75">
        <f>(('Node actual demand d=1.0'!K311*(365/2)))*9.8*($C311+$D311-$B311)/3600</f>
        <v>3.7979155199999992</v>
      </c>
      <c r="O311" s="75">
        <f>(('Node actual demand d=1.0'!L311*(365/2)))*9.8*($C311+$D311-$B311)/3600</f>
        <v>3.7979155199999992</v>
      </c>
      <c r="P311" s="75">
        <f>(('Node actual demand d=1.0'!M311*(365/2)))*9.8*($C311+$D311-$B311)/3600</f>
        <v>0</v>
      </c>
      <c r="Q311" s="75">
        <f>(('Node actual demand d=1.0'!N311*(365/2)))*9.8*($C311+$D311-$B311)/3600</f>
        <v>0</v>
      </c>
      <c r="R311" s="75">
        <f>(('Node actual demand d=1.0'!O311*(365/2)))*9.8*($C311+$D311-$B311)/3600</f>
        <v>2.5319436799999999</v>
      </c>
      <c r="S311" s="75">
        <f>(('Node actual demand d=1.0'!P311*(365/2)))*9.8*($C311+$D311-$B311)/3600</f>
        <v>6.8724185599999998</v>
      </c>
      <c r="T311" s="75">
        <f>(('Node actual demand d=1.0'!Q311*(365/2)))*9.8*($C311+$D311-$B311)/3600</f>
        <v>2.5319436799999999</v>
      </c>
      <c r="U311" s="75">
        <f>(('Node actual demand d=1.0'!R311*(365/2)))*9.8*($C311+$D311-$B311)/3600</f>
        <v>0</v>
      </c>
      <c r="V311" s="75">
        <f>(('Node actual demand d=1.0'!S311*(365/2)))*9.8*($C311+$D311-$B311)/3600</f>
        <v>0</v>
      </c>
      <c r="W311" s="75">
        <f>(('Node actual demand d=1.0'!T311*(365/2)))*9.8*($C311+$D311-$B311)/3600</f>
        <v>0</v>
      </c>
      <c r="X311" s="75">
        <f>(('Node actual demand d=1.0'!U311*(365/2)))*9.8*($C311+$D311-$B311)/3600</f>
        <v>0</v>
      </c>
      <c r="Y311" s="75">
        <f>(('Node actual demand d=1.0'!V311*(365/2)))*9.8*($C311+$D311-$B311)/3600</f>
        <v>0</v>
      </c>
      <c r="Z311" s="75">
        <f>(('Node actual demand d=1.0'!W311*(365/2)))*9.8*($C311+$D311-$B311)/3600</f>
        <v>14.829955839999998</v>
      </c>
      <c r="AA311" s="75">
        <f>(('Node actual demand d=1.0'!X311*(365/2)))*9.8*($C311+$D311-$B311)/3600</f>
        <v>29.117352320000002</v>
      </c>
      <c r="AB311" s="75">
        <f>(('Node actual demand d=1.0'!Y311*(365/2)))*9.8*($C311+$D311-$B311)/3600</f>
        <v>0</v>
      </c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</row>
    <row r="312" spans="1:100">
      <c r="A312" t="s">
        <v>421</v>
      </c>
      <c r="B312" s="21">
        <f>Fornecida!$C$1</f>
        <v>3.38</v>
      </c>
      <c r="C312" s="79">
        <v>21.5943</v>
      </c>
      <c r="D312">
        <v>20</v>
      </c>
      <c r="E312" s="75">
        <f>(('Node actual demand d=1.0'!B312*(365/2)))*9.8*($C312+$D312-$B312)/3600</f>
        <v>2.4680599504166669</v>
      </c>
      <c r="F312" s="75">
        <f>(('Node actual demand d=1.0'!C312*(365/2)))*9.8*($C312+$D312-$B312)/3600</f>
        <v>2.4680599504166669</v>
      </c>
      <c r="G312" s="75">
        <f>(('Node actual demand d=1.0'!D312*(365/2)))*9.8*($C312+$D312-$B312)/3600</f>
        <v>2.4680599504166669</v>
      </c>
      <c r="H312" s="75">
        <f>(('Node actual demand d=1.0'!E312*(365/2)))*9.8*($C312+$D312-$B312)/3600</f>
        <v>2.4680599504166669</v>
      </c>
      <c r="I312" s="75">
        <f>(('Node actual demand d=1.0'!F312*(365/2)))*9.8*($C312+$D312-$B312)/3600</f>
        <v>2.0883584195833333</v>
      </c>
      <c r="J312" s="75">
        <f>(('Node actual demand d=1.0'!G312*(365/2)))*9.8*($C312+$D312-$B312)/3600</f>
        <v>2.4680599504166669</v>
      </c>
      <c r="K312" s="75">
        <f>(('Node actual demand d=1.0'!H312*(365/2)))*9.8*($C312+$D312-$B312)/3600</f>
        <v>3.2274630120833336</v>
      </c>
      <c r="L312" s="75">
        <f>(('Node actual demand d=1.0'!I312*(365/2)))*9.8*($C312+$D312-$B312)/3600</f>
        <v>3.9868660737499999</v>
      </c>
      <c r="M312" s="75">
        <f>(('Node actual demand d=1.0'!J312*(365/2)))*9.8*($C312+$D312-$B312)/3600</f>
        <v>5.3158214316666674</v>
      </c>
      <c r="N312" s="75">
        <f>(('Node actual demand d=1.0'!K312*(365/2)))*9.8*($C312+$D312-$B312)/3600</f>
        <v>4.5564183700000003</v>
      </c>
      <c r="O312" s="75">
        <f>(('Node actual demand d=1.0'!L312*(365/2)))*9.8*($C312+$D312-$B312)/3600</f>
        <v>4.5564183700000003</v>
      </c>
      <c r="P312" s="75">
        <f>(('Node actual demand d=1.0'!M312*(365/2)))*9.8*($C312+$D312-$B312)/3600</f>
        <v>6.2650752587500005</v>
      </c>
      <c r="Q312" s="75">
        <f>(('Node actual demand d=1.0'!N312*(365/2)))*9.8*($C312+$D312-$B312)/3600</f>
        <v>8.3534336783333334</v>
      </c>
      <c r="R312" s="75">
        <f>(('Node actual demand d=1.0'!O312*(365/2)))*9.8*($C312+$D312-$B312)/3600</f>
        <v>7.0244783204166685</v>
      </c>
      <c r="S312" s="75">
        <f>(('Node actual demand d=1.0'!P312*(365/2)))*9.8*($C312+$D312-$B312)/3600</f>
        <v>7.0244783204166685</v>
      </c>
      <c r="T312" s="75">
        <f>(('Node actual demand d=1.0'!Q312*(365/2)))*9.8*($C312+$D312-$B312)/3600</f>
        <v>5.3158214316666674</v>
      </c>
      <c r="U312" s="75">
        <f>(('Node actual demand d=1.0'!R312*(365/2)))*9.8*($C312+$D312-$B312)/3600</f>
        <v>4.3665676045833335</v>
      </c>
      <c r="V312" s="75">
        <f>(('Node actual demand d=1.0'!S312*(365/2)))*9.8*($C312+$D312-$B312)/3600</f>
        <v>4.9361199008333339</v>
      </c>
      <c r="W312" s="75">
        <f>(('Node actual demand d=1.0'!T312*(365/2)))*9.8*($C312+$D312-$B312)/3600</f>
        <v>3.4173137775000009</v>
      </c>
      <c r="X312" s="75">
        <f>(('Node actual demand d=1.0'!U312*(365/2)))*9.8*($C312+$D312-$B312)/3600</f>
        <v>3.6071645429166672</v>
      </c>
      <c r="Y312" s="75">
        <f>(('Node actual demand d=1.0'!V312*(365/2)))*9.8*($C312+$D312-$B312)/3600</f>
        <v>3.0376122466666668</v>
      </c>
      <c r="Z312" s="75">
        <f>(('Node actual demand d=1.0'!W312*(365/2)))*9.8*($C312+$D312-$B312)/3600</f>
        <v>2.6579107158333337</v>
      </c>
      <c r="AA312" s="75">
        <f>(('Node actual demand d=1.0'!X312*(365/2)))*9.8*($C312+$D312-$B312)/3600</f>
        <v>2.4680599504166669</v>
      </c>
      <c r="AB312" s="75">
        <f>(('Node actual demand d=1.0'!Y312*(365/2)))*9.8*($C312+$D312-$B312)/3600</f>
        <v>2.2782091850000001</v>
      </c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</row>
    <row r="313" spans="1:100">
      <c r="A313" t="s">
        <v>422</v>
      </c>
      <c r="B313" s="21">
        <f>Fornecida!$C$1</f>
        <v>3.38</v>
      </c>
      <c r="C313" s="79">
        <v>21.617000000000001</v>
      </c>
      <c r="D313">
        <v>20</v>
      </c>
      <c r="E313" s="75">
        <f>(('Node actual demand d=1.0'!B313*(365/2)))*9.8*($C313+$D313-$B313)/3600</f>
        <v>7.7885051513888897</v>
      </c>
      <c r="F313" s="75">
        <f>(('Node actual demand d=1.0'!C313*(365/2)))*9.8*($C313+$D313-$B313)/3600</f>
        <v>0</v>
      </c>
      <c r="G313" s="75">
        <f>(('Node actual demand d=1.0'!D313*(365/2)))*9.8*($C313+$D313-$B313)/3600</f>
        <v>0</v>
      </c>
      <c r="H313" s="75">
        <f>(('Node actual demand d=1.0'!E313*(365/2)))*9.8*($C313+$D313-$B313)/3600</f>
        <v>0</v>
      </c>
      <c r="I313" s="75">
        <f>(('Node actual demand d=1.0'!F313*(365/2)))*9.8*($C313+$D313-$B313)/3600</f>
        <v>21.46588005138889</v>
      </c>
      <c r="J313" s="75">
        <f>(('Node actual demand d=1.0'!G313*(365/2)))*9.8*($C313+$D313-$B313)/3600</f>
        <v>26.594895638888893</v>
      </c>
      <c r="K313" s="75">
        <f>(('Node actual demand d=1.0'!H313*(365/2)))*9.8*($C313+$D313-$B313)/3600</f>
        <v>8.1684322319444451</v>
      </c>
      <c r="L313" s="75">
        <f>(('Node actual demand d=1.0'!I313*(365/2)))*9.8*($C313+$D313-$B313)/3600</f>
        <v>9.688140554166667</v>
      </c>
      <c r="M313" s="75">
        <f>(('Node actual demand d=1.0'!J313*(365/2)))*9.8*($C313+$D313-$B313)/3600</f>
        <v>2.2795624833333337</v>
      </c>
      <c r="N313" s="75">
        <f>(('Node actual demand d=1.0'!K313*(365/2)))*9.8*($C313+$D313-$B313)/3600</f>
        <v>3.2293801847222228</v>
      </c>
      <c r="O313" s="75">
        <f>(('Node actual demand d=1.0'!L313*(365/2)))*9.8*($C313+$D313-$B313)/3600</f>
        <v>5.1290155875000014</v>
      </c>
      <c r="P313" s="75">
        <f>(('Node actual demand d=1.0'!M313*(365/2)))*9.8*($C313+$D313-$B313)/3600</f>
        <v>7.9784686916666665</v>
      </c>
      <c r="Q313" s="75">
        <f>(('Node actual demand d=1.0'!N313*(365/2)))*9.8*($C313+$D313-$B313)/3600</f>
        <v>0.56989062083333342</v>
      </c>
      <c r="R313" s="75">
        <f>(('Node actual demand d=1.0'!O313*(365/2)))*9.8*($C313+$D313-$B313)/3600</f>
        <v>0</v>
      </c>
      <c r="S313" s="75">
        <f>(('Node actual demand d=1.0'!P313*(365/2)))*9.8*($C313+$D313-$B313)/3600</f>
        <v>0.18996354027777781</v>
      </c>
      <c r="T313" s="75">
        <f>(('Node actual demand d=1.0'!Q313*(365/2)))*9.8*($C313+$D313-$B313)/3600</f>
        <v>11.207848876388891</v>
      </c>
      <c r="U313" s="75">
        <f>(('Node actual demand d=1.0'!R313*(365/2)))*9.8*($C313+$D313-$B313)/3600</f>
        <v>18.616426947222223</v>
      </c>
      <c r="V313" s="75">
        <f>(('Node actual demand d=1.0'!S313*(365/2)))*9.8*($C313+$D313-$B313)/3600</f>
        <v>6.4587603694444455</v>
      </c>
      <c r="W313" s="75">
        <f>(('Node actual demand d=1.0'!T313*(365/2)))*9.8*($C313+$D313-$B313)/3600</f>
        <v>0</v>
      </c>
      <c r="X313" s="75">
        <f>(('Node actual demand d=1.0'!U313*(365/2)))*9.8*($C313+$D313-$B313)/3600</f>
        <v>0</v>
      </c>
      <c r="Y313" s="75">
        <f>(('Node actual demand d=1.0'!V313*(365/2)))*9.8*($C313+$D313-$B313)/3600</f>
        <v>0</v>
      </c>
      <c r="Z313" s="75">
        <f>(('Node actual demand d=1.0'!W313*(365/2)))*9.8*($C313+$D313-$B313)/3600</f>
        <v>0</v>
      </c>
      <c r="AA313" s="75">
        <f>(('Node actual demand d=1.0'!X313*(365/2)))*9.8*($C313+$D313-$B313)/3600</f>
        <v>0</v>
      </c>
      <c r="AB313" s="75">
        <f>(('Node actual demand d=1.0'!Y313*(365/2)))*9.8*($C313+$D313-$B313)/3600</f>
        <v>7.9784686916666665</v>
      </c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</row>
    <row r="314" spans="1:100">
      <c r="A314" t="s">
        <v>423</v>
      </c>
      <c r="B314" s="21">
        <f>Fornecida!$C$1</f>
        <v>3.38</v>
      </c>
      <c r="C314" s="79">
        <v>21.2194</v>
      </c>
      <c r="D314">
        <v>20</v>
      </c>
      <c r="E314" s="75">
        <f>(('Node actual demand d=1.0'!B314*(365/2)))*9.8*($C314+$D314-$B314)/3600</f>
        <v>0</v>
      </c>
      <c r="F314" s="75">
        <f>(('Node actual demand d=1.0'!C314*(365/2)))*9.8*($C314+$D314-$B314)/3600</f>
        <v>0</v>
      </c>
      <c r="G314" s="75">
        <f>(('Node actual demand d=1.0'!D314*(365/2)))*9.8*($C314+$D314-$B314)/3600</f>
        <v>0</v>
      </c>
      <c r="H314" s="75">
        <f>(('Node actual demand d=1.0'!E314*(365/2)))*9.8*($C314+$D314-$B314)/3600</f>
        <v>0</v>
      </c>
      <c r="I314" s="75">
        <f>(('Node actual demand d=1.0'!F314*(365/2)))*9.8*($C314+$D314-$B314)/3600</f>
        <v>0.18798824138888887</v>
      </c>
      <c r="J314" s="75">
        <f>(('Node actual demand d=1.0'!G314*(365/2)))*9.8*($C314+$D314-$B314)/3600</f>
        <v>0.18798824138888887</v>
      </c>
      <c r="K314" s="75">
        <f>(('Node actual demand d=1.0'!H314*(365/2)))*9.8*($C314+$D314-$B314)/3600</f>
        <v>0.18798824138888887</v>
      </c>
      <c r="L314" s="75">
        <f>(('Node actual demand d=1.0'!I314*(365/2)))*9.8*($C314+$D314-$B314)/3600</f>
        <v>0.56396472416666665</v>
      </c>
      <c r="M314" s="75">
        <f>(('Node actual demand d=1.0'!J314*(365/2)))*9.8*($C314+$D314-$B314)/3600</f>
        <v>0.18798824138888887</v>
      </c>
      <c r="N314" s="75">
        <f>(('Node actual demand d=1.0'!K314*(365/2)))*9.8*($C314+$D314-$B314)/3600</f>
        <v>0.37597648277777773</v>
      </c>
      <c r="O314" s="75">
        <f>(('Node actual demand d=1.0'!L314*(365/2)))*9.8*($C314+$D314-$B314)/3600</f>
        <v>0.18798824138888887</v>
      </c>
      <c r="P314" s="75">
        <f>(('Node actual demand d=1.0'!M314*(365/2)))*9.8*($C314+$D314-$B314)/3600</f>
        <v>0.18798824138888887</v>
      </c>
      <c r="Q314" s="75">
        <f>(('Node actual demand d=1.0'!N314*(365/2)))*9.8*($C314+$D314-$B314)/3600</f>
        <v>0.18798824138888887</v>
      </c>
      <c r="R314" s="75">
        <f>(('Node actual demand d=1.0'!O314*(365/2)))*9.8*($C314+$D314-$B314)/3600</f>
        <v>0</v>
      </c>
      <c r="S314" s="75">
        <f>(('Node actual demand d=1.0'!P314*(365/2)))*9.8*($C314+$D314-$B314)/3600</f>
        <v>0</v>
      </c>
      <c r="T314" s="75">
        <f>(('Node actual demand d=1.0'!Q314*(365/2)))*9.8*($C314+$D314-$B314)/3600</f>
        <v>0</v>
      </c>
      <c r="U314" s="75">
        <f>(('Node actual demand d=1.0'!R314*(365/2)))*9.8*($C314+$D314-$B314)/3600</f>
        <v>0.18798824138888887</v>
      </c>
      <c r="V314" s="75">
        <f>(('Node actual demand d=1.0'!S314*(365/2)))*9.8*($C314+$D314-$B314)/3600</f>
        <v>0</v>
      </c>
      <c r="W314" s="75">
        <f>(('Node actual demand d=1.0'!T314*(365/2)))*9.8*($C314+$D314-$B314)/3600</f>
        <v>0.18798824138888887</v>
      </c>
      <c r="X314" s="75">
        <f>(('Node actual demand d=1.0'!U314*(365/2)))*9.8*($C314+$D314-$B314)/3600</f>
        <v>0.18798824138888887</v>
      </c>
      <c r="Y314" s="75">
        <f>(('Node actual demand d=1.0'!V314*(365/2)))*9.8*($C314+$D314-$B314)/3600</f>
        <v>0.18798824138888887</v>
      </c>
      <c r="Z314" s="75">
        <f>(('Node actual demand d=1.0'!W314*(365/2)))*9.8*($C314+$D314-$B314)/3600</f>
        <v>0</v>
      </c>
      <c r="AA314" s="75">
        <f>(('Node actual demand d=1.0'!X314*(365/2)))*9.8*($C314+$D314-$B314)/3600</f>
        <v>0.18798824138888887</v>
      </c>
      <c r="AB314" s="75">
        <f>(('Node actual demand d=1.0'!Y314*(365/2)))*9.8*($C314+$D314-$B314)/3600</f>
        <v>0</v>
      </c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</row>
    <row r="315" spans="1:100">
      <c r="A315" t="s">
        <v>424</v>
      </c>
      <c r="B315" s="21">
        <f>Fornecida!$C$1</f>
        <v>3.38</v>
      </c>
      <c r="C315" s="79">
        <v>20.520800000000001</v>
      </c>
      <c r="D315">
        <v>20</v>
      </c>
      <c r="E315" s="75">
        <f>(('Node actual demand d=1.0'!B315*(365/2)))*9.8*($C315+$D315-$B315)/3600</f>
        <v>0</v>
      </c>
      <c r="F315" s="75">
        <f>(('Node actual demand d=1.0'!C315*(365/2)))*9.8*($C315+$D315-$B315)/3600</f>
        <v>0</v>
      </c>
      <c r="G315" s="75">
        <f>(('Node actual demand d=1.0'!D315*(365/2)))*9.8*($C315+$D315-$B315)/3600</f>
        <v>0</v>
      </c>
      <c r="H315" s="75">
        <f>(('Node actual demand d=1.0'!E315*(365/2)))*9.8*($C315+$D315-$B315)/3600</f>
        <v>0</v>
      </c>
      <c r="I315" s="75">
        <f>(('Node actual demand d=1.0'!F315*(365/2)))*9.8*($C315+$D315-$B315)/3600</f>
        <v>0</v>
      </c>
      <c r="J315" s="75">
        <f>(('Node actual demand d=1.0'!G315*(365/2)))*9.8*($C315+$D315-$B315)/3600</f>
        <v>0</v>
      </c>
      <c r="K315" s="75">
        <f>(('Node actual demand d=1.0'!H315*(365/2)))*9.8*($C315+$D315-$B315)/3600</f>
        <v>0.18451755777777779</v>
      </c>
      <c r="L315" s="75">
        <f>(('Node actual demand d=1.0'!I315*(365/2)))*9.8*($C315+$D315-$B315)/3600</f>
        <v>0.18451755777777779</v>
      </c>
      <c r="M315" s="75">
        <f>(('Node actual demand d=1.0'!J315*(365/2)))*9.8*($C315+$D315-$B315)/3600</f>
        <v>0.55355267333333336</v>
      </c>
      <c r="N315" s="75">
        <f>(('Node actual demand d=1.0'!K315*(365/2)))*9.8*($C315+$D315-$B315)/3600</f>
        <v>0.36903511555555557</v>
      </c>
      <c r="O315" s="75">
        <f>(('Node actual demand d=1.0'!L315*(365/2)))*9.8*($C315+$D315-$B315)/3600</f>
        <v>0.36903511555555557</v>
      </c>
      <c r="P315" s="75">
        <f>(('Node actual demand d=1.0'!M315*(365/2)))*9.8*($C315+$D315-$B315)/3600</f>
        <v>0.18451755777777779</v>
      </c>
      <c r="Q315" s="75">
        <f>(('Node actual demand d=1.0'!N315*(365/2)))*9.8*($C315+$D315-$B315)/3600</f>
        <v>0</v>
      </c>
      <c r="R315" s="75">
        <f>(('Node actual demand d=1.0'!O315*(365/2)))*9.8*($C315+$D315-$B315)/3600</f>
        <v>0.18451755777777779</v>
      </c>
      <c r="S315" s="75">
        <f>(('Node actual demand d=1.0'!P315*(365/2)))*9.8*($C315+$D315-$B315)/3600</f>
        <v>0</v>
      </c>
      <c r="T315" s="75">
        <f>(('Node actual demand d=1.0'!Q315*(365/2)))*9.8*($C315+$D315-$B315)/3600</f>
        <v>0.18451755777777779</v>
      </c>
      <c r="U315" s="75">
        <f>(('Node actual demand d=1.0'!R315*(365/2)))*9.8*($C315+$D315-$B315)/3600</f>
        <v>0</v>
      </c>
      <c r="V315" s="75">
        <f>(('Node actual demand d=1.0'!S315*(365/2)))*9.8*($C315+$D315-$B315)/3600</f>
        <v>0</v>
      </c>
      <c r="W315" s="75">
        <f>(('Node actual demand d=1.0'!T315*(365/2)))*9.8*($C315+$D315-$B315)/3600</f>
        <v>0</v>
      </c>
      <c r="X315" s="75">
        <f>(('Node actual demand d=1.0'!U315*(365/2)))*9.8*($C315+$D315-$B315)/3600</f>
        <v>0</v>
      </c>
      <c r="Y315" s="75">
        <f>(('Node actual demand d=1.0'!V315*(365/2)))*9.8*($C315+$D315-$B315)/3600</f>
        <v>0</v>
      </c>
      <c r="Z315" s="75">
        <f>(('Node actual demand d=1.0'!W315*(365/2)))*9.8*($C315+$D315-$B315)/3600</f>
        <v>0</v>
      </c>
      <c r="AA315" s="75">
        <f>(('Node actual demand d=1.0'!X315*(365/2)))*9.8*($C315+$D315-$B315)/3600</f>
        <v>0</v>
      </c>
      <c r="AB315" s="75">
        <f>(('Node actual demand d=1.0'!Y315*(365/2)))*9.8*($C315+$D315-$B315)/3600</f>
        <v>0</v>
      </c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</row>
    <row r="316" spans="1:100">
      <c r="A316" t="s">
        <v>425</v>
      </c>
      <c r="B316" s="21">
        <f>Fornecida!$C$1</f>
        <v>3.38</v>
      </c>
      <c r="C316" s="79">
        <v>20.5639</v>
      </c>
      <c r="D316">
        <v>20</v>
      </c>
      <c r="E316" s="75">
        <f>(('Node actual demand d=1.0'!B316*(365/2)))*9.8*($C316+$D316-$B316)/3600</f>
        <v>2.9557068955555557</v>
      </c>
      <c r="F316" s="75">
        <f>(('Node actual demand d=1.0'!C316*(365/2)))*9.8*($C316+$D316-$B316)/3600</f>
        <v>1.8473168097222223</v>
      </c>
      <c r="G316" s="75">
        <f>(('Node actual demand d=1.0'!D316*(365/2)))*9.8*($C316+$D316-$B316)/3600</f>
        <v>1.8473168097222223</v>
      </c>
      <c r="H316" s="75">
        <f>(('Node actual demand d=1.0'!E316*(365/2)))*9.8*($C316+$D316-$B316)/3600</f>
        <v>3.3251702575000004</v>
      </c>
      <c r="I316" s="75">
        <f>(('Node actual demand d=1.0'!F316*(365/2)))*9.8*($C316+$D316-$B316)/3600</f>
        <v>96.799400829444465</v>
      </c>
      <c r="J316" s="75">
        <f>(('Node actual demand d=1.0'!G316*(365/2)))*9.8*($C316+$D316-$B316)/3600</f>
        <v>82.205598032638903</v>
      </c>
      <c r="K316" s="75">
        <f>(('Node actual demand d=1.0'!H316*(365/2)))*9.8*($C316+$D316-$B316)/3600</f>
        <v>16.810582968472225</v>
      </c>
      <c r="L316" s="75">
        <f>(('Node actual demand d=1.0'!I316*(365/2)))*9.8*($C316+$D316-$B316)/3600</f>
        <v>12.746485987083334</v>
      </c>
      <c r="M316" s="75">
        <f>(('Node actual demand d=1.0'!J316*(365/2)))*9.8*($C316+$D316-$B316)/3600</f>
        <v>11.268632539305557</v>
      </c>
      <c r="N316" s="75">
        <f>(('Node actual demand d=1.0'!K316*(365/2)))*9.8*($C316+$D316-$B316)/3600</f>
        <v>7.7587306008333332</v>
      </c>
      <c r="O316" s="75">
        <f>(('Node actual demand d=1.0'!L316*(365/2)))*9.8*($C316+$D316-$B316)/3600</f>
        <v>12.007559263194446</v>
      </c>
      <c r="P316" s="75">
        <f>(('Node actual demand d=1.0'!M316*(365/2)))*9.8*($C316+$D316-$B316)/3600</f>
        <v>11.638095901250001</v>
      </c>
      <c r="Q316" s="75">
        <f>(('Node actual demand d=1.0'!N316*(365/2)))*9.8*($C316+$D316-$B316)/3600</f>
        <v>17.364778011388889</v>
      </c>
      <c r="R316" s="75">
        <f>(('Node actual demand d=1.0'!O316*(365/2)))*9.8*($C316+$D316-$B316)/3600</f>
        <v>12.007559263194446</v>
      </c>
      <c r="S316" s="75">
        <f>(('Node actual demand d=1.0'!P316*(365/2)))*9.8*($C316+$D316-$B316)/3600</f>
        <v>20.874679949861111</v>
      </c>
      <c r="T316" s="75">
        <f>(('Node actual demand d=1.0'!Q316*(365/2)))*9.8*($C316+$D316-$B316)/3600</f>
        <v>35.653214427638893</v>
      </c>
      <c r="U316" s="75">
        <f>(('Node actual demand d=1.0'!R316*(365/2)))*9.8*($C316+$D316-$B316)/3600</f>
        <v>29.741800636527785</v>
      </c>
      <c r="V316" s="75">
        <f>(('Node actual demand d=1.0'!S316*(365/2)))*9.8*($C316+$D316-$B316)/3600</f>
        <v>19.581558183055559</v>
      </c>
      <c r="W316" s="75">
        <f>(('Node actual demand d=1.0'!T316*(365/2)))*9.8*($C316+$D316-$B316)/3600</f>
        <v>7.7587306008333332</v>
      </c>
      <c r="X316" s="75">
        <f>(('Node actual demand d=1.0'!U316*(365/2)))*9.8*($C316+$D316-$B316)/3600</f>
        <v>5.5419504291666675</v>
      </c>
      <c r="Y316" s="75">
        <f>(('Node actual demand d=1.0'!V316*(365/2)))*9.8*($C316+$D316-$B316)/3600</f>
        <v>107.88330168777777</v>
      </c>
      <c r="Z316" s="75">
        <f>(('Node actual demand d=1.0'!W316*(365/2)))*9.8*($C316+$D316-$B316)/3600</f>
        <v>94.028425614861106</v>
      </c>
      <c r="AA316" s="75">
        <f>(('Node actual demand d=1.0'!X316*(365/2)))*9.8*($C316+$D316-$B316)/3600</f>
        <v>20.135753225972223</v>
      </c>
      <c r="AB316" s="75">
        <f>(('Node actual demand d=1.0'!Y316*(365/2)))*9.8*($C316+$D316-$B316)/3600</f>
        <v>3.140438576527778</v>
      </c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</row>
    <row r="317" spans="1:100">
      <c r="A317" t="s">
        <v>426</v>
      </c>
      <c r="B317" s="21">
        <f>Fornecida!$C$1</f>
        <v>3.38</v>
      </c>
      <c r="C317" s="79">
        <v>16.9328</v>
      </c>
      <c r="D317">
        <v>20</v>
      </c>
      <c r="E317" s="75">
        <f>(('Node actual demand d=1.0'!B317*(365/2)))*9.8*($C317+$D317-$B317)/3600</f>
        <v>2.0003060933333332</v>
      </c>
      <c r="F317" s="75">
        <f>(('Node actual demand d=1.0'!C317*(365/2)))*9.8*($C317+$D317-$B317)/3600</f>
        <v>2.0003060933333332</v>
      </c>
      <c r="G317" s="75">
        <f>(('Node actual demand d=1.0'!D317*(365/2)))*9.8*($C317+$D317-$B317)/3600</f>
        <v>2.0003060933333332</v>
      </c>
      <c r="H317" s="75">
        <f>(('Node actual demand d=1.0'!E317*(365/2)))*9.8*($C317+$D317-$B317)/3600</f>
        <v>2.0003060933333332</v>
      </c>
      <c r="I317" s="75">
        <f>(('Node actual demand d=1.0'!F317*(365/2)))*9.8*($C317+$D317-$B317)/3600</f>
        <v>1.6669217444444446</v>
      </c>
      <c r="J317" s="75">
        <f>(('Node actual demand d=1.0'!G317*(365/2)))*9.8*($C317+$D317-$B317)/3600</f>
        <v>1.5002295700000003</v>
      </c>
      <c r="K317" s="75">
        <f>(('Node actual demand d=1.0'!H317*(365/2)))*9.8*($C317+$D317-$B317)/3600</f>
        <v>1.8336139188888889</v>
      </c>
      <c r="L317" s="75">
        <f>(('Node actual demand d=1.0'!I317*(365/2)))*9.8*($C317+$D317-$B317)/3600</f>
        <v>6.6676869777777785</v>
      </c>
      <c r="M317" s="75">
        <f>(('Node actual demand d=1.0'!J317*(365/2)))*9.8*($C317+$D317-$B317)/3600</f>
        <v>5.6675339311111115</v>
      </c>
      <c r="N317" s="75">
        <f>(('Node actual demand d=1.0'!K317*(365/2)))*9.8*($C317+$D317-$B317)/3600</f>
        <v>6.1676104544444446</v>
      </c>
      <c r="O317" s="75">
        <f>(('Node actual demand d=1.0'!L317*(365/2)))*9.8*($C317+$D317-$B317)/3600</f>
        <v>7.6678400244444438</v>
      </c>
      <c r="P317" s="75">
        <f>(('Node actual demand d=1.0'!M317*(365/2)))*9.8*($C317+$D317-$B317)/3600</f>
        <v>7.8345321988888887</v>
      </c>
      <c r="Q317" s="75">
        <f>(('Node actual demand d=1.0'!N317*(365/2)))*9.8*($C317+$D317-$B317)/3600</f>
        <v>10.168222641111111</v>
      </c>
      <c r="R317" s="75">
        <f>(('Node actual demand d=1.0'!O317*(365/2)))*9.8*($C317+$D317-$B317)/3600</f>
        <v>10.168222641111111</v>
      </c>
      <c r="S317" s="75">
        <f>(('Node actual demand d=1.0'!P317*(365/2)))*9.8*($C317+$D317-$B317)/3600</f>
        <v>14.168834827777777</v>
      </c>
      <c r="T317" s="75">
        <f>(('Node actual demand d=1.0'!Q317*(365/2)))*9.8*($C317+$D317-$B317)/3600</f>
        <v>13.668758304444442</v>
      </c>
      <c r="U317" s="75">
        <f>(('Node actual demand d=1.0'!R317*(365/2)))*9.8*($C317+$D317-$B317)/3600</f>
        <v>11.835144385555555</v>
      </c>
      <c r="V317" s="75">
        <f>(('Node actual demand d=1.0'!S317*(365/2)))*9.8*($C317+$D317-$B317)/3600</f>
        <v>7.0010713266666658</v>
      </c>
      <c r="W317" s="75">
        <f>(('Node actual demand d=1.0'!T317*(365/2)))*9.8*($C317+$D317-$B317)/3600</f>
        <v>3.1671513144444443</v>
      </c>
      <c r="X317" s="75">
        <f>(('Node actual demand d=1.0'!U317*(365/2)))*9.8*($C317+$D317-$B317)/3600</f>
        <v>2.1669982677777782</v>
      </c>
      <c r="Y317" s="75">
        <f>(('Node actual demand d=1.0'!V317*(365/2)))*9.8*($C317+$D317-$B317)/3600</f>
        <v>2.1669982677777782</v>
      </c>
      <c r="Z317" s="75">
        <f>(('Node actual demand d=1.0'!W317*(365/2)))*9.8*($C317+$D317-$B317)/3600</f>
        <v>2.0003060933333332</v>
      </c>
      <c r="AA317" s="75">
        <f>(('Node actual demand d=1.0'!X317*(365/2)))*9.8*($C317+$D317-$B317)/3600</f>
        <v>1.8336139188888889</v>
      </c>
      <c r="AB317" s="75">
        <f>(('Node actual demand d=1.0'!Y317*(365/2)))*9.8*($C317+$D317-$B317)/3600</f>
        <v>1.6669217444444446</v>
      </c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</row>
    <row r="318" spans="1:100">
      <c r="A318" t="s">
        <v>427</v>
      </c>
      <c r="B318" s="21">
        <f>Fornecida!$C$1</f>
        <v>3.38</v>
      </c>
      <c r="C318" s="79">
        <v>14.399900000000001</v>
      </c>
      <c r="D318">
        <v>20</v>
      </c>
      <c r="E318" s="75">
        <f>(('Node actual demand d=1.0'!B318*(365/2)))*9.8*($C318+$D318-$B318)/3600</f>
        <v>21.421093527361112</v>
      </c>
      <c r="F318" s="75">
        <f>(('Node actual demand d=1.0'!C318*(365/2)))*9.8*($C318+$D318-$B318)/3600</f>
        <v>10.325275297361113</v>
      </c>
      <c r="G318" s="75">
        <f>(('Node actual demand d=1.0'!D318*(365/2)))*9.8*($C318+$D318-$B318)/3600</f>
        <v>2.3116287979166672</v>
      </c>
      <c r="H318" s="75">
        <f>(('Node actual demand d=1.0'!E318*(365/2)))*9.8*($C318+$D318-$B318)/3600</f>
        <v>0.30821717305555563</v>
      </c>
      <c r="I318" s="75">
        <f>(('Node actual demand d=1.0'!F318*(365/2)))*9.8*($C318+$D318-$B318)/3600</f>
        <v>13.253338441388889</v>
      </c>
      <c r="J318" s="75">
        <f>(('Node actual demand d=1.0'!G318*(365/2)))*9.8*($C318+$D318-$B318)/3600</f>
        <v>23.424505152222224</v>
      </c>
      <c r="K318" s="75">
        <f>(('Node actual demand d=1.0'!H318*(365/2)))*9.8*($C318+$D318-$B318)/3600</f>
        <v>21.421093527361112</v>
      </c>
      <c r="L318" s="75">
        <f>(('Node actual demand d=1.0'!I318*(365/2)))*9.8*($C318+$D318-$B318)/3600</f>
        <v>8.9382980186111123</v>
      </c>
      <c r="M318" s="75">
        <f>(('Node actual demand d=1.0'!J318*(365/2)))*9.8*($C318+$D318-$B318)/3600</f>
        <v>1.5410858652777781</v>
      </c>
      <c r="N318" s="75">
        <f>(('Node actual demand d=1.0'!K318*(365/2)))*9.8*($C318+$D318-$B318)/3600</f>
        <v>1.0787601056944447</v>
      </c>
      <c r="O318" s="75">
        <f>(('Node actual demand d=1.0'!L318*(365/2)))*9.8*($C318+$D318-$B318)/3600</f>
        <v>1.3869772787500005</v>
      </c>
      <c r="P318" s="75">
        <f>(('Node actual demand d=1.0'!M318*(365/2)))*9.8*($C318+$D318-$B318)/3600</f>
        <v>1.5410858652777781</v>
      </c>
      <c r="Q318" s="75">
        <f>(('Node actual demand d=1.0'!N318*(365/2)))*9.8*($C318+$D318-$B318)/3600</f>
        <v>1.3869772787500005</v>
      </c>
      <c r="R318" s="75">
        <f>(('Node actual demand d=1.0'!O318*(365/2)))*9.8*($C318+$D318-$B318)/3600</f>
        <v>1.0787601056944447</v>
      </c>
      <c r="S318" s="75">
        <f>(('Node actual demand d=1.0'!P318*(365/2)))*9.8*($C318+$D318-$B318)/3600</f>
        <v>1.6951944518055559</v>
      </c>
      <c r="T318" s="75">
        <f>(('Node actual demand d=1.0'!Q318*(365/2)))*9.8*($C318+$D318-$B318)/3600</f>
        <v>2.928063144027778</v>
      </c>
      <c r="U318" s="75">
        <f>(('Node actual demand d=1.0'!R318*(365/2)))*9.8*($C318+$D318-$B318)/3600</f>
        <v>4.7773661823611118</v>
      </c>
      <c r="V318" s="75">
        <f>(('Node actual demand d=1.0'!S318*(365/2)))*9.8*($C318+$D318-$B318)/3600</f>
        <v>4.3150404227777788</v>
      </c>
      <c r="W318" s="75">
        <f>(('Node actual demand d=1.0'!T318*(365/2)))*9.8*($C318+$D318-$B318)/3600</f>
        <v>2.6198459709722228</v>
      </c>
      <c r="X318" s="75">
        <f>(('Node actual demand d=1.0'!U318*(365/2)))*9.8*($C318+$D318-$B318)/3600</f>
        <v>1.2328686922222225</v>
      </c>
      <c r="Y318" s="75">
        <f>(('Node actual demand d=1.0'!V318*(365/2)))*9.8*($C318+$D318-$B318)/3600</f>
        <v>0.92465151916666677</v>
      </c>
      <c r="Z318" s="75">
        <f>(('Node actual demand d=1.0'!W318*(365/2)))*9.8*($C318+$D318-$B318)/3600</f>
        <v>0.77054293263888907</v>
      </c>
      <c r="AA318" s="75">
        <f>(('Node actual demand d=1.0'!X318*(365/2)))*9.8*($C318+$D318-$B318)/3600</f>
        <v>1.2328686922222225</v>
      </c>
      <c r="AB318" s="75">
        <f>(('Node actual demand d=1.0'!Y318*(365/2)))*9.8*($C318+$D318-$B318)/3600</f>
        <v>11.404035403055557</v>
      </c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</row>
    <row r="319" spans="1:100">
      <c r="A319" t="s">
        <v>428</v>
      </c>
      <c r="B319" s="21">
        <f>Fornecida!$C$1</f>
        <v>3.38</v>
      </c>
      <c r="C319" s="79">
        <v>18.070699999999999</v>
      </c>
      <c r="D319">
        <v>20</v>
      </c>
      <c r="E319" s="75">
        <f>(('Node actual demand d=1.0'!B319*(365/2)))*9.8*($C319+$D319-$B319)/3600</f>
        <v>0.17234532486111112</v>
      </c>
      <c r="F319" s="75">
        <f>(('Node actual demand d=1.0'!C319*(365/2)))*9.8*($C319+$D319-$B319)/3600</f>
        <v>0.17234532486111112</v>
      </c>
      <c r="G319" s="75">
        <f>(('Node actual demand d=1.0'!D319*(365/2)))*9.8*($C319+$D319-$B319)/3600</f>
        <v>0.17234532486111112</v>
      </c>
      <c r="H319" s="75">
        <f>(('Node actual demand d=1.0'!E319*(365/2)))*9.8*($C319+$D319-$B319)/3600</f>
        <v>0.17234532486111112</v>
      </c>
      <c r="I319" s="75">
        <f>(('Node actual demand d=1.0'!F319*(365/2)))*9.8*($C319+$D319-$B319)/3600</f>
        <v>0</v>
      </c>
      <c r="J319" s="75">
        <f>(('Node actual demand d=1.0'!G319*(365/2)))*9.8*($C319+$D319-$B319)/3600</f>
        <v>0</v>
      </c>
      <c r="K319" s="75">
        <f>(('Node actual demand d=1.0'!H319*(365/2)))*9.8*($C319+$D319-$B319)/3600</f>
        <v>0</v>
      </c>
      <c r="L319" s="75">
        <f>(('Node actual demand d=1.0'!I319*(365/2)))*9.8*($C319+$D319-$B319)/3600</f>
        <v>1.2064172740277779</v>
      </c>
      <c r="M319" s="75">
        <f>(('Node actual demand d=1.0'!J319*(365/2)))*9.8*($C319+$D319-$B319)/3600</f>
        <v>1.5511079237500003</v>
      </c>
      <c r="N319" s="75">
        <f>(('Node actual demand d=1.0'!K319*(365/2)))*9.8*($C319+$D319-$B319)/3600</f>
        <v>3.9639424718055558</v>
      </c>
      <c r="O319" s="75">
        <f>(('Node actual demand d=1.0'!L319*(365/2)))*9.8*($C319+$D319-$B319)/3600</f>
        <v>1.0340719491666666</v>
      </c>
      <c r="P319" s="75">
        <f>(('Node actual demand d=1.0'!M319*(365/2)))*9.8*($C319+$D319-$B319)/3600</f>
        <v>0.51703597458333328</v>
      </c>
      <c r="Q319" s="75">
        <f>(('Node actual demand d=1.0'!N319*(365/2)))*9.8*($C319+$D319-$B319)/3600</f>
        <v>3.1022158475000006</v>
      </c>
      <c r="R319" s="75">
        <f>(('Node actual demand d=1.0'!O319*(365/2)))*9.8*($C319+$D319-$B319)/3600</f>
        <v>0.86172662430555569</v>
      </c>
      <c r="S319" s="75">
        <f>(('Node actual demand d=1.0'!P319*(365/2)))*9.8*($C319+$D319-$B319)/3600</f>
        <v>0.86172662430555569</v>
      </c>
      <c r="T319" s="75">
        <f>(('Node actual demand d=1.0'!Q319*(365/2)))*9.8*($C319+$D319-$B319)/3600</f>
        <v>0.51703597458333328</v>
      </c>
      <c r="U319" s="75">
        <f>(('Node actual demand d=1.0'!R319*(365/2)))*9.8*($C319+$D319-$B319)/3600</f>
        <v>0.34469064972222224</v>
      </c>
      <c r="V319" s="75">
        <f>(('Node actual demand d=1.0'!S319*(365/2)))*9.8*($C319+$D319-$B319)/3600</f>
        <v>0.34469064972222224</v>
      </c>
      <c r="W319" s="75">
        <f>(('Node actual demand d=1.0'!T319*(365/2)))*9.8*($C319+$D319-$B319)/3600</f>
        <v>0.34469064972222224</v>
      </c>
      <c r="X319" s="75">
        <f>(('Node actual demand d=1.0'!U319*(365/2)))*9.8*($C319+$D319-$B319)/3600</f>
        <v>0.34469064972222224</v>
      </c>
      <c r="Y319" s="75">
        <f>(('Node actual demand d=1.0'!V319*(365/2)))*9.8*($C319+$D319-$B319)/3600</f>
        <v>0.34469064972222224</v>
      </c>
      <c r="Z319" s="75">
        <f>(('Node actual demand d=1.0'!W319*(365/2)))*9.8*($C319+$D319-$B319)/3600</f>
        <v>0.17234532486111112</v>
      </c>
      <c r="AA319" s="75">
        <f>(('Node actual demand d=1.0'!X319*(365/2)))*9.8*($C319+$D319-$B319)/3600</f>
        <v>0.17234532486111112</v>
      </c>
      <c r="AB319" s="75">
        <f>(('Node actual demand d=1.0'!Y319*(365/2)))*9.8*($C319+$D319-$B319)/3600</f>
        <v>0</v>
      </c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</row>
    <row r="320" spans="1:100">
      <c r="A320" t="s">
        <v>429</v>
      </c>
      <c r="B320" s="21">
        <f>Fornecida!$C$1</f>
        <v>3.38</v>
      </c>
      <c r="C320" s="79">
        <v>17.8413</v>
      </c>
      <c r="D320">
        <v>20</v>
      </c>
      <c r="E320" s="75">
        <f>(('Node actual demand d=1.0'!B320*(365/2)))*9.8*($C320+$D320-$B320)/3600</f>
        <v>0.6848226116666668</v>
      </c>
      <c r="F320" s="75">
        <f>(('Node actual demand d=1.0'!C320*(365/2)))*9.8*($C320+$D320-$B320)/3600</f>
        <v>0.6848226116666668</v>
      </c>
      <c r="G320" s="75">
        <f>(('Node actual demand d=1.0'!D320*(365/2)))*9.8*($C320+$D320-$B320)/3600</f>
        <v>0.85602826458333348</v>
      </c>
      <c r="H320" s="75">
        <f>(('Node actual demand d=1.0'!E320*(365/2)))*9.8*($C320+$D320-$B320)/3600</f>
        <v>0.6848226116666668</v>
      </c>
      <c r="I320" s="75">
        <f>(('Node actual demand d=1.0'!F320*(365/2)))*9.8*($C320+$D320-$B320)/3600</f>
        <v>0.85602826458333348</v>
      </c>
      <c r="J320" s="75">
        <f>(('Node actual demand d=1.0'!G320*(365/2)))*9.8*($C320+$D320-$B320)/3600</f>
        <v>0.51361695875000002</v>
      </c>
      <c r="K320" s="75">
        <f>(('Node actual demand d=1.0'!H320*(365/2)))*9.8*($C320+$D320-$B320)/3600</f>
        <v>3.4241130583333339</v>
      </c>
      <c r="L320" s="75">
        <f>(('Node actual demand d=1.0'!I320*(365/2)))*9.8*($C320+$D320-$B320)/3600</f>
        <v>6.8482261166666678</v>
      </c>
      <c r="M320" s="75">
        <f>(('Node actual demand d=1.0'!J320*(365/2)))*9.8*($C320+$D320-$B320)/3600</f>
        <v>3.4241130583333339</v>
      </c>
      <c r="N320" s="75">
        <f>(('Node actual demand d=1.0'!K320*(365/2)))*9.8*($C320+$D320-$B320)/3600</f>
        <v>2.2256734879166671</v>
      </c>
      <c r="O320" s="75">
        <f>(('Node actual demand d=1.0'!L320*(365/2)))*9.8*($C320+$D320-$B320)/3600</f>
        <v>3.2529074054166665</v>
      </c>
      <c r="P320" s="75">
        <f>(('Node actual demand d=1.0'!M320*(365/2)))*9.8*($C320+$D320-$B320)/3600</f>
        <v>2.5680847937500002</v>
      </c>
      <c r="Q320" s="75">
        <f>(('Node actual demand d=1.0'!N320*(365/2)))*9.8*($C320+$D320-$B320)/3600</f>
        <v>1.5408508762500004</v>
      </c>
      <c r="R320" s="75">
        <f>(('Node actual demand d=1.0'!O320*(365/2)))*9.8*($C320+$D320-$B320)/3600</f>
        <v>1.3696452233333336</v>
      </c>
      <c r="S320" s="75">
        <f>(('Node actual demand d=1.0'!P320*(365/2)))*9.8*($C320+$D320-$B320)/3600</f>
        <v>1.3696452233333336</v>
      </c>
      <c r="T320" s="75">
        <f>(('Node actual demand d=1.0'!Q320*(365/2)))*9.8*($C320+$D320-$B320)/3600</f>
        <v>2.2256734879166671</v>
      </c>
      <c r="U320" s="75">
        <f>(('Node actual demand d=1.0'!R320*(365/2)))*9.8*($C320+$D320-$B320)/3600</f>
        <v>1.5408508762500004</v>
      </c>
      <c r="V320" s="75">
        <f>(('Node actual demand d=1.0'!S320*(365/2)))*9.8*($C320+$D320-$B320)/3600</f>
        <v>1.5408508762500004</v>
      </c>
      <c r="W320" s="75">
        <f>(('Node actual demand d=1.0'!T320*(365/2)))*9.8*($C320+$D320-$B320)/3600</f>
        <v>1.1984395704166668</v>
      </c>
      <c r="X320" s="75">
        <f>(('Node actual demand d=1.0'!U320*(365/2)))*9.8*($C320+$D320-$B320)/3600</f>
        <v>1.0272339175</v>
      </c>
      <c r="Y320" s="75">
        <f>(('Node actual demand d=1.0'!V320*(365/2)))*9.8*($C320+$D320-$B320)/3600</f>
        <v>1.712056529166667</v>
      </c>
      <c r="Z320" s="75">
        <f>(('Node actual demand d=1.0'!W320*(365/2)))*9.8*($C320+$D320-$B320)/3600</f>
        <v>0.6848226116666668</v>
      </c>
      <c r="AA320" s="75">
        <f>(('Node actual demand d=1.0'!X320*(365/2)))*9.8*($C320+$D320-$B320)/3600</f>
        <v>0.51361695875000002</v>
      </c>
      <c r="AB320" s="75">
        <f>(('Node actual demand d=1.0'!Y320*(365/2)))*9.8*($C320+$D320-$B320)/3600</f>
        <v>0.51361695875000002</v>
      </c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</row>
    <row r="321" spans="1:100">
      <c r="A321" t="s">
        <v>430</v>
      </c>
      <c r="B321" s="21">
        <f>Fornecida!$C$1</f>
        <v>3.38</v>
      </c>
      <c r="C321" s="79">
        <v>18.197700000000001</v>
      </c>
      <c r="D321">
        <v>20</v>
      </c>
      <c r="E321" s="75">
        <f>(('Node actual demand d=1.0'!B321*(365/2)))*9.8*($C321+$D321-$B321)/3600</f>
        <v>14.011077701250001</v>
      </c>
      <c r="F321" s="75">
        <f>(('Node actual demand d=1.0'!C321*(365/2)))*9.8*($C321+$D321-$B321)/3600</f>
        <v>8.1298845920833323</v>
      </c>
      <c r="G321" s="75">
        <f>(('Node actual demand d=1.0'!D321*(365/2)))*9.8*($C321+$D321-$B321)/3600</f>
        <v>0</v>
      </c>
      <c r="H321" s="75">
        <f>(('Node actual demand d=1.0'!E321*(365/2)))*9.8*($C321+$D321-$B321)/3600</f>
        <v>2.5946440187499995</v>
      </c>
      <c r="I321" s="75">
        <f>(('Node actual demand d=1.0'!F321*(365/2)))*9.8*($C321+$D321-$B321)/3600</f>
        <v>0</v>
      </c>
      <c r="J321" s="75">
        <f>(('Node actual demand d=1.0'!G321*(365/2)))*9.8*($C321+$D321-$B321)/3600</f>
        <v>0</v>
      </c>
      <c r="K321" s="75">
        <f>(('Node actual demand d=1.0'!H321*(365/2)))*9.8*($C321+$D321-$B321)/3600</f>
        <v>0.3459525358333333</v>
      </c>
      <c r="L321" s="75">
        <f>(('Node actual demand d=1.0'!I321*(365/2)))*9.8*($C321+$D321-$B321)/3600</f>
        <v>3.8054778941666663</v>
      </c>
      <c r="M321" s="75">
        <f>(('Node actual demand d=1.0'!J321*(365/2)))*9.8*($C321+$D321-$B321)/3600</f>
        <v>1.2108338754166665</v>
      </c>
      <c r="N321" s="75">
        <f>(('Node actual demand d=1.0'!K321*(365/2)))*9.8*($C321+$D321-$B321)/3600</f>
        <v>1.9027389470833331</v>
      </c>
      <c r="O321" s="75">
        <f>(('Node actual demand d=1.0'!L321*(365/2)))*9.8*($C321+$D321-$B321)/3600</f>
        <v>1.5567864112500001</v>
      </c>
      <c r="P321" s="75">
        <f>(('Node actual demand d=1.0'!M321*(365/2)))*9.8*($C321+$D321-$B321)/3600</f>
        <v>1.2108338754166665</v>
      </c>
      <c r="Q321" s="75">
        <f>(('Node actual demand d=1.0'!N321*(365/2)))*9.8*($C321+$D321-$B321)/3600</f>
        <v>0.3459525358333333</v>
      </c>
      <c r="R321" s="75">
        <f>(('Node actual demand d=1.0'!O321*(365/2)))*9.8*($C321+$D321-$B321)/3600</f>
        <v>1.2108338754166665</v>
      </c>
      <c r="S321" s="75">
        <f>(('Node actual demand d=1.0'!P321*(365/2)))*9.8*($C321+$D321-$B321)/3600</f>
        <v>1.3838101433333332</v>
      </c>
      <c r="T321" s="75">
        <f>(('Node actual demand d=1.0'!Q321*(365/2)))*9.8*($C321+$D321-$B321)/3600</f>
        <v>0.17297626791666665</v>
      </c>
      <c r="U321" s="75">
        <f>(('Node actual demand d=1.0'!R321*(365/2)))*9.8*($C321+$D321-$B321)/3600</f>
        <v>3.6325016262499994</v>
      </c>
      <c r="V321" s="75">
        <f>(('Node actual demand d=1.0'!S321*(365/2)))*9.8*($C321+$D321-$B321)/3600</f>
        <v>0.86488133958333324</v>
      </c>
      <c r="W321" s="75">
        <f>(('Node actual demand d=1.0'!T321*(365/2)))*9.8*($C321+$D321-$B321)/3600</f>
        <v>0.86488133958333324</v>
      </c>
      <c r="X321" s="75">
        <f>(('Node actual demand d=1.0'!U321*(365/2)))*9.8*($C321+$D321-$B321)/3600</f>
        <v>1.0378576074999999</v>
      </c>
      <c r="Y321" s="75">
        <f>(('Node actual demand d=1.0'!V321*(365/2)))*9.8*($C321+$D321-$B321)/3600</f>
        <v>1.2108338754166665</v>
      </c>
      <c r="Z321" s="75">
        <f>(('Node actual demand d=1.0'!W321*(365/2)))*9.8*($C321+$D321-$B321)/3600</f>
        <v>13.319172629583335</v>
      </c>
      <c r="AA321" s="75">
        <f>(('Node actual demand d=1.0'!X321*(365/2)))*9.8*($C321+$D321-$B321)/3600</f>
        <v>22.140962293333331</v>
      </c>
      <c r="AB321" s="75">
        <f>(('Node actual demand d=1.0'!Y321*(365/2)))*9.8*($C321+$D321-$B321)/3600</f>
        <v>13.838101433333332</v>
      </c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</row>
    <row r="322" spans="1:100">
      <c r="A322" t="s">
        <v>431</v>
      </c>
      <c r="B322" s="21">
        <f>Fornecida!$C$1</f>
        <v>3.38</v>
      </c>
      <c r="C322" s="79">
        <v>18.085599999999999</v>
      </c>
      <c r="D322">
        <v>20</v>
      </c>
      <c r="E322" s="75">
        <f>(('Node actual demand d=1.0'!B322*(365/2)))*9.8*($C322+$D322-$B322)/3600</f>
        <v>35.690805220000001</v>
      </c>
      <c r="F322" s="75">
        <f>(('Node actual demand d=1.0'!C322*(365/2)))*9.8*($C322+$D322-$B322)/3600</f>
        <v>8.7933867933333332</v>
      </c>
      <c r="G322" s="75">
        <f>(('Node actual demand d=1.0'!D322*(365/2)))*9.8*($C322+$D322-$B322)/3600</f>
        <v>10.172741584444445</v>
      </c>
      <c r="H322" s="75">
        <f>(('Node actual demand d=1.0'!E322*(365/2)))*9.8*($C322+$D322-$B322)/3600</f>
        <v>24.828386240000004</v>
      </c>
      <c r="I322" s="75">
        <f>(('Node actual demand d=1.0'!F322*(365/2)))*9.8*($C322+$D322-$B322)/3600</f>
        <v>2.5862902333333335</v>
      </c>
      <c r="J322" s="75">
        <f>(('Node actual demand d=1.0'!G322*(365/2)))*9.8*($C322+$D322-$B322)/3600</f>
        <v>25.690482984444444</v>
      </c>
      <c r="K322" s="75">
        <f>(('Node actual demand d=1.0'!H322*(365/2)))*9.8*($C322+$D322-$B322)/3600</f>
        <v>36.897740662222219</v>
      </c>
      <c r="L322" s="75">
        <f>(('Node actual demand d=1.0'!I322*(365/2)))*9.8*($C322+$D322-$B322)/3600</f>
        <v>10.172741584444445</v>
      </c>
      <c r="M322" s="75">
        <f>(('Node actual demand d=1.0'!J322*(365/2)))*9.8*($C322+$D322-$B322)/3600</f>
        <v>1.0345160933333333</v>
      </c>
      <c r="N322" s="75">
        <f>(('Node actual demand d=1.0'!K322*(365/2)))*9.8*($C322+$D322-$B322)/3600</f>
        <v>1.7241934888888888</v>
      </c>
      <c r="O322" s="75">
        <f>(('Node actual demand d=1.0'!L322*(365/2)))*9.8*($C322+$D322-$B322)/3600</f>
        <v>4.8277417688888891</v>
      </c>
      <c r="P322" s="75">
        <f>(('Node actual demand d=1.0'!M322*(365/2)))*9.8*($C322+$D322-$B322)/3600</f>
        <v>2.9311289311111111</v>
      </c>
      <c r="Q322" s="75">
        <f>(('Node actual demand d=1.0'!N322*(365/2)))*9.8*($C322+$D322-$B322)/3600</f>
        <v>0.51725804666666664</v>
      </c>
      <c r="R322" s="75">
        <f>(('Node actual demand d=1.0'!O322*(365/2)))*9.8*($C322+$D322-$B322)/3600</f>
        <v>17.759192935555554</v>
      </c>
      <c r="S322" s="75">
        <f>(('Node actual demand d=1.0'!P322*(365/2)))*9.8*($C322+$D322-$B322)/3600</f>
        <v>19.655805773333327</v>
      </c>
      <c r="T322" s="75">
        <f>(('Node actual demand d=1.0'!Q322*(365/2)))*9.8*($C322+$D322-$B322)/3600</f>
        <v>10.000322235555553</v>
      </c>
      <c r="U322" s="75">
        <f>(('Node actual demand d=1.0'!R322*(365/2)))*9.8*($C322+$D322-$B322)/3600</f>
        <v>5.5174191644444441</v>
      </c>
      <c r="V322" s="75">
        <f>(('Node actual demand d=1.0'!S322*(365/2)))*9.8*($C322+$D322-$B322)/3600</f>
        <v>12.586612468888889</v>
      </c>
      <c r="W322" s="75">
        <f>(('Node actual demand d=1.0'!T322*(365/2)))*9.8*($C322+$D322-$B322)/3600</f>
        <v>27.069837775555559</v>
      </c>
      <c r="X322" s="75">
        <f>(('Node actual demand d=1.0'!U322*(365/2)))*9.8*($C322+$D322-$B322)/3600</f>
        <v>4.1380643733333331</v>
      </c>
      <c r="Y322" s="75">
        <f>(('Node actual demand d=1.0'!V322*(365/2)))*9.8*($C322+$D322-$B322)/3600</f>
        <v>0.68967739555555552</v>
      </c>
      <c r="Z322" s="75">
        <f>(('Node actual demand d=1.0'!W322*(365/2)))*9.8*($C322+$D322-$B322)/3600</f>
        <v>0.17241934888888888</v>
      </c>
      <c r="AA322" s="75">
        <f>(('Node actual demand d=1.0'!X322*(365/2)))*9.8*($C322+$D322-$B322)/3600</f>
        <v>2.2414515355555555</v>
      </c>
      <c r="AB322" s="75">
        <f>(('Node actual demand d=1.0'!Y322*(365/2)))*9.8*($C322+$D322-$B322)/3600</f>
        <v>29.311289311111114</v>
      </c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</row>
    <row r="323" spans="1:100">
      <c r="A323" t="s">
        <v>432</v>
      </c>
      <c r="B323" s="21">
        <f>Fornecida!$C$1</f>
        <v>3.38</v>
      </c>
      <c r="C323" s="79">
        <v>18</v>
      </c>
      <c r="D323">
        <v>20</v>
      </c>
      <c r="E323" s="75">
        <f>(('Node actual demand d=1.0'!B323*(365/2)))*9.8*($C323+$D323-$B323)/3600</f>
        <v>0.68797633333333341</v>
      </c>
      <c r="F323" s="75">
        <f>(('Node actual demand d=1.0'!C323*(365/2)))*9.8*($C323+$D323-$B323)/3600</f>
        <v>0.85997041666666674</v>
      </c>
      <c r="G323" s="75">
        <f>(('Node actual demand d=1.0'!D323*(365/2)))*9.8*($C323+$D323-$B323)/3600</f>
        <v>0.51598224999999998</v>
      </c>
      <c r="H323" s="75">
        <f>(('Node actual demand d=1.0'!E323*(365/2)))*9.8*($C323+$D323-$B323)/3600</f>
        <v>0.34398816666666671</v>
      </c>
      <c r="I323" s="75">
        <f>(('Node actual demand d=1.0'!F323*(365/2)))*9.8*($C323+$D323-$B323)/3600</f>
        <v>0.17199408333333335</v>
      </c>
      <c r="J323" s="75">
        <f>(('Node actual demand d=1.0'!G323*(365/2)))*9.8*($C323+$D323-$B323)/3600</f>
        <v>0.34398816666666671</v>
      </c>
      <c r="K323" s="75">
        <f>(('Node actual demand d=1.0'!H323*(365/2)))*9.8*($C323+$D323-$B323)/3600</f>
        <v>2.7519053333333336</v>
      </c>
      <c r="L323" s="75">
        <f>(('Node actual demand d=1.0'!I323*(365/2)))*9.8*($C323+$D323-$B323)/3600</f>
        <v>4.6438402500000011</v>
      </c>
      <c r="M323" s="75">
        <f>(('Node actual demand d=1.0'!J323*(365/2)))*9.8*($C323+$D323-$B323)/3600</f>
        <v>7.911727833333333</v>
      </c>
      <c r="N323" s="75">
        <f>(('Node actual demand d=1.0'!K323*(365/2)))*9.8*($C323+$D323-$B323)/3600</f>
        <v>5.8477988333333331</v>
      </c>
      <c r="O323" s="75">
        <f>(('Node actual demand d=1.0'!L323*(365/2)))*9.8*($C323+$D323-$B323)/3600</f>
        <v>3.6118757499999998</v>
      </c>
      <c r="P323" s="75">
        <f>(('Node actual demand d=1.0'!M323*(365/2)))*9.8*($C323+$D323-$B323)/3600</f>
        <v>2.7519053333333336</v>
      </c>
      <c r="Q323" s="75">
        <f>(('Node actual demand d=1.0'!N323*(365/2)))*9.8*($C323+$D323-$B323)/3600</f>
        <v>2.7519053333333336</v>
      </c>
      <c r="R323" s="75">
        <f>(('Node actual demand d=1.0'!O323*(365/2)))*9.8*($C323+$D323-$B323)/3600</f>
        <v>1.7199408333333335</v>
      </c>
      <c r="S323" s="75">
        <f>(('Node actual demand d=1.0'!P323*(365/2)))*9.8*($C323+$D323-$B323)/3600</f>
        <v>1.5479467500000001</v>
      </c>
      <c r="T323" s="75">
        <f>(('Node actual demand d=1.0'!Q323*(365/2)))*9.8*($C323+$D323-$B323)/3600</f>
        <v>2.7519053333333336</v>
      </c>
      <c r="U323" s="75">
        <f>(('Node actual demand d=1.0'!R323*(365/2)))*9.8*($C323+$D323-$B323)/3600</f>
        <v>3.0958935000000003</v>
      </c>
      <c r="V323" s="75">
        <f>(('Node actual demand d=1.0'!S323*(365/2)))*9.8*($C323+$D323-$B323)/3600</f>
        <v>3.7838698333333332</v>
      </c>
      <c r="W323" s="75">
        <f>(('Node actual demand d=1.0'!T323*(365/2)))*9.8*($C323+$D323-$B323)/3600</f>
        <v>2.0639289999999999</v>
      </c>
      <c r="X323" s="75">
        <f>(('Node actual demand d=1.0'!U323*(365/2)))*9.8*($C323+$D323-$B323)/3600</f>
        <v>1.5479467500000001</v>
      </c>
      <c r="Y323" s="75">
        <f>(('Node actual demand d=1.0'!V323*(365/2)))*9.8*($C323+$D323-$B323)/3600</f>
        <v>1.0319645</v>
      </c>
      <c r="Z323" s="75">
        <f>(('Node actual demand d=1.0'!W323*(365/2)))*9.8*($C323+$D323-$B323)/3600</f>
        <v>0.68797633333333341</v>
      </c>
      <c r="AA323" s="75">
        <f>(('Node actual demand d=1.0'!X323*(365/2)))*9.8*($C323+$D323-$B323)/3600</f>
        <v>0.68797633333333341</v>
      </c>
      <c r="AB323" s="75">
        <f>(('Node actual demand d=1.0'!Y323*(365/2)))*9.8*($C323+$D323-$B323)/3600</f>
        <v>0.51598224999999998</v>
      </c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</row>
    <row r="324" spans="1:100">
      <c r="A324" t="s">
        <v>433</v>
      </c>
      <c r="B324" s="21">
        <f>Fornecida!$C$1</f>
        <v>3.38</v>
      </c>
      <c r="C324" s="79">
        <v>20.22</v>
      </c>
      <c r="D324">
        <v>20</v>
      </c>
      <c r="E324" s="75">
        <f>(('Node actual demand d=1.0'!B324*(365/2)))*9.8*($C324+$D324-$B324)/3600</f>
        <v>7.1379034999999993</v>
      </c>
      <c r="F324" s="75">
        <f>(('Node actual demand d=1.0'!C324*(365/2)))*9.8*($C324+$D324-$B324)/3600</f>
        <v>7.5039498333333317</v>
      </c>
      <c r="G324" s="75">
        <f>(('Node actual demand d=1.0'!D324*(365/2)))*9.8*($C324+$D324-$B324)/3600</f>
        <v>7.3209266666666668</v>
      </c>
      <c r="H324" s="75">
        <f>(('Node actual demand d=1.0'!E324*(365/2)))*9.8*($C324+$D324-$B324)/3600</f>
        <v>6.9548803333333327</v>
      </c>
      <c r="I324" s="75">
        <f>(('Node actual demand d=1.0'!F324*(365/2)))*9.8*($C324+$D324-$B324)/3600</f>
        <v>6.4058108333333328</v>
      </c>
      <c r="J324" s="75">
        <f>(('Node actual demand d=1.0'!G324*(365/2)))*9.8*($C324+$D324-$B324)/3600</f>
        <v>5.6737181666666663</v>
      </c>
      <c r="K324" s="75">
        <f>(('Node actual demand d=1.0'!H324*(365/2)))*9.8*($C324+$D324-$B324)/3600</f>
        <v>11.896505833333334</v>
      </c>
      <c r="L324" s="75">
        <f>(('Node actual demand d=1.0'!I324*(365/2)))*9.8*($C324+$D324-$B324)/3600</f>
        <v>13.543714333333336</v>
      </c>
      <c r="M324" s="75">
        <f>(('Node actual demand d=1.0'!J324*(365/2)))*9.8*($C324+$D324-$B324)/3600</f>
        <v>10.615343666666666</v>
      </c>
      <c r="N324" s="75">
        <f>(('Node actual demand d=1.0'!K324*(365/2)))*9.8*($C324+$D324-$B324)/3600</f>
        <v>7.6869729999999992</v>
      </c>
      <c r="O324" s="75">
        <f>(('Node actual demand d=1.0'!L324*(365/2)))*9.8*($C324+$D324-$B324)/3600</f>
        <v>11.164413166666666</v>
      </c>
      <c r="P324" s="75">
        <f>(('Node actual demand d=1.0'!M324*(365/2)))*9.8*($C324+$D324-$B324)/3600</f>
        <v>11.896505833333334</v>
      </c>
      <c r="Q324" s="75">
        <f>(('Node actual demand d=1.0'!N324*(365/2)))*9.8*($C324+$D324-$B324)/3600</f>
        <v>12.811621666666666</v>
      </c>
      <c r="R324" s="75">
        <f>(('Node actual demand d=1.0'!O324*(365/2)))*9.8*($C324+$D324-$B324)/3600</f>
        <v>15.190922833333333</v>
      </c>
      <c r="S324" s="75">
        <f>(('Node actual demand d=1.0'!P324*(365/2)))*9.8*($C324+$D324-$B324)/3600</f>
        <v>17.204177666666666</v>
      </c>
      <c r="T324" s="75">
        <f>(('Node actual demand d=1.0'!Q324*(365/2)))*9.8*($C324+$D324-$B324)/3600</f>
        <v>16.838131333333333</v>
      </c>
      <c r="U324" s="75">
        <f>(('Node actual demand d=1.0'!R324*(365/2)))*9.8*($C324+$D324-$B324)/3600</f>
        <v>19.400455666666669</v>
      </c>
      <c r="V324" s="75">
        <f>(('Node actual demand d=1.0'!S324*(365/2)))*9.8*($C324+$D324-$B324)/3600</f>
        <v>20.132548333333332</v>
      </c>
      <c r="W324" s="75">
        <f>(('Node actual demand d=1.0'!T324*(365/2)))*9.8*($C324+$D324-$B324)/3600</f>
        <v>16.655108166666668</v>
      </c>
      <c r="X324" s="75">
        <f>(('Node actual demand d=1.0'!U324*(365/2)))*9.8*($C324+$D324-$B324)/3600</f>
        <v>13.543714333333336</v>
      </c>
      <c r="Y324" s="75">
        <f>(('Node actual demand d=1.0'!V324*(365/2)))*9.8*($C324+$D324-$B324)/3600</f>
        <v>11.164413166666666</v>
      </c>
      <c r="Z324" s="75">
        <f>(('Node actual demand d=1.0'!W324*(365/2)))*9.8*($C324+$D324-$B324)/3600</f>
        <v>9.5172046666666681</v>
      </c>
      <c r="AA324" s="75">
        <f>(('Node actual demand d=1.0'!X324*(365/2)))*9.8*($C324+$D324-$B324)/3600</f>
        <v>8.6020888333333332</v>
      </c>
      <c r="AB324" s="75">
        <f>(('Node actual demand d=1.0'!Y324*(365/2)))*9.8*($C324+$D324-$B324)/3600</f>
        <v>6.2227876666666662</v>
      </c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</row>
    <row r="325" spans="1:100">
      <c r="A325" t="s">
        <v>434</v>
      </c>
      <c r="B325" s="21">
        <f>Fornecida!$C$1</f>
        <v>3.38</v>
      </c>
      <c r="C325" s="79">
        <v>19.7471</v>
      </c>
      <c r="D325">
        <v>20</v>
      </c>
      <c r="E325" s="75">
        <f>(('Node actual demand d=1.0'!B325*(365/2)))*9.8*($C325+$D325-$B325)/3600</f>
        <v>18.067377319444446</v>
      </c>
      <c r="F325" s="75">
        <f>(('Node actual demand d=1.0'!C325*(365/2)))*9.8*($C325+$D325-$B325)/3600</f>
        <v>9.9370575256944456</v>
      </c>
      <c r="G325" s="75">
        <f>(('Node actual demand d=1.0'!D325*(365/2)))*9.8*($C325+$D325-$B325)/3600</f>
        <v>1.4453901855555555</v>
      </c>
      <c r="H325" s="75">
        <f>(('Node actual demand d=1.0'!E325*(365/2)))*9.8*($C325+$D325-$B325)/3600</f>
        <v>1.4453901855555555</v>
      </c>
      <c r="I325" s="75">
        <f>(('Node actual demand d=1.0'!F325*(365/2)))*9.8*($C325+$D325-$B325)/3600</f>
        <v>1.4453901855555555</v>
      </c>
      <c r="J325" s="75">
        <f>(('Node actual demand d=1.0'!G325*(365/2)))*9.8*($C325+$D325-$B325)/3600</f>
        <v>6.8656033813888886</v>
      </c>
      <c r="K325" s="75">
        <f>(('Node actual demand d=1.0'!H325*(365/2)))*9.8*($C325+$D325-$B325)/3600</f>
        <v>17.706029773055555</v>
      </c>
      <c r="L325" s="75">
        <f>(('Node actual demand d=1.0'!I325*(365/2)))*9.8*($C325+$D325-$B325)/3600</f>
        <v>15.718618267916668</v>
      </c>
      <c r="M325" s="75">
        <f>(('Node actual demand d=1.0'!J325*(365/2)))*9.8*($C325+$D325-$B325)/3600</f>
        <v>2.710106597916667</v>
      </c>
      <c r="N325" s="75">
        <f>(('Node actual demand d=1.0'!K325*(365/2)))*9.8*($C325+$D325-$B325)/3600</f>
        <v>3.4328016906944443</v>
      </c>
      <c r="O325" s="75">
        <f>(('Node actual demand d=1.0'!L325*(365/2)))*9.8*($C325+$D325-$B325)/3600</f>
        <v>3.7941492370833334</v>
      </c>
      <c r="P325" s="75">
        <f>(('Node actual demand d=1.0'!M325*(365/2)))*9.8*($C325+$D325-$B325)/3600</f>
        <v>7.2269509277777786</v>
      </c>
      <c r="Q325" s="75">
        <f>(('Node actual demand d=1.0'!N325*(365/2)))*9.8*($C325+$D325-$B325)/3600</f>
        <v>3.6134754638888893</v>
      </c>
      <c r="R325" s="75">
        <f>(('Node actual demand d=1.0'!O325*(365/2)))*9.8*($C325+$D325-$B325)/3600</f>
        <v>4.1554967834722225</v>
      </c>
      <c r="S325" s="75">
        <f>(('Node actual demand d=1.0'!P325*(365/2)))*9.8*($C325+$D325-$B325)/3600</f>
        <v>5.0588656494444448</v>
      </c>
      <c r="T325" s="75">
        <f>(('Node actual demand d=1.0'!Q325*(365/2)))*9.8*($C325+$D325-$B325)/3600</f>
        <v>4.5168443298611116</v>
      </c>
      <c r="U325" s="75">
        <f>(('Node actual demand d=1.0'!R325*(365/2)))*9.8*($C325+$D325-$B325)/3600</f>
        <v>4.8781918762500007</v>
      </c>
      <c r="V325" s="75">
        <f>(('Node actual demand d=1.0'!S325*(365/2)))*9.8*($C325+$D325-$B325)/3600</f>
        <v>5.9622345154166672</v>
      </c>
      <c r="W325" s="75">
        <f>(('Node actual demand d=1.0'!T325*(365/2)))*9.8*($C325+$D325-$B325)/3600</f>
        <v>9.0336886597222232</v>
      </c>
      <c r="X325" s="75">
        <f>(('Node actual demand d=1.0'!U325*(365/2)))*9.8*($C325+$D325-$B325)/3600</f>
        <v>3.2521279175000006</v>
      </c>
      <c r="Y325" s="75">
        <f>(('Node actual demand d=1.0'!V325*(365/2)))*9.8*($C325+$D325-$B325)/3600</f>
        <v>1.2647164123611112</v>
      </c>
      <c r="Z325" s="75">
        <f>(('Node actual demand d=1.0'!W325*(365/2)))*9.8*($C325+$D325-$B325)/3600</f>
        <v>0.54202131958333333</v>
      </c>
      <c r="AA325" s="75">
        <f>(('Node actual demand d=1.0'!X325*(365/2)))*9.8*($C325+$D325-$B325)/3600</f>
        <v>1.2647164123611112</v>
      </c>
      <c r="AB325" s="75">
        <f>(('Node actual demand d=1.0'!Y325*(365/2)))*9.8*($C325+$D325-$B325)/3600</f>
        <v>3.7941492370833334</v>
      </c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</row>
    <row r="326" spans="1:100">
      <c r="A326" t="s">
        <v>435</v>
      </c>
      <c r="B326" s="21">
        <f>Fornecida!$C$1</f>
        <v>3.38</v>
      </c>
      <c r="C326" s="79">
        <v>18</v>
      </c>
      <c r="D326">
        <v>20</v>
      </c>
      <c r="E326" s="75">
        <f>(('Node actual demand d=1.0'!B326*(365/2)))*9.8*($C326+$D326-$B326)/3600</f>
        <v>2.4079171666666666</v>
      </c>
      <c r="F326" s="75">
        <f>(('Node actual demand d=1.0'!C326*(365/2)))*9.8*($C326+$D326-$B326)/3600</f>
        <v>0.85997041666666674</v>
      </c>
      <c r="G326" s="75">
        <f>(('Node actual demand d=1.0'!D326*(365/2)))*9.8*($C326+$D326-$B326)/3600</f>
        <v>24.595153916666664</v>
      </c>
      <c r="H326" s="75">
        <f>(('Node actual demand d=1.0'!E326*(365/2)))*9.8*($C326+$D326-$B326)/3600</f>
        <v>31.302923166666673</v>
      </c>
      <c r="I326" s="75">
        <f>(('Node actual demand d=1.0'!F326*(365/2)))*9.8*($C326+$D326-$B326)/3600</f>
        <v>3.6118757499999998</v>
      </c>
      <c r="J326" s="75">
        <f>(('Node actual demand d=1.0'!G326*(365/2)))*9.8*($C326+$D326-$B326)/3600</f>
        <v>6.7077692499999992</v>
      </c>
      <c r="K326" s="75">
        <f>(('Node actual demand d=1.0'!H326*(365/2)))*9.8*($C326+$D326-$B326)/3600</f>
        <v>25.283130249999996</v>
      </c>
      <c r="L326" s="75">
        <f>(('Node actual demand d=1.0'!I326*(365/2)))*9.8*($C326+$D326-$B326)/3600</f>
        <v>7.7397337500000001</v>
      </c>
      <c r="M326" s="75">
        <f>(('Node actual demand d=1.0'!J326*(365/2)))*9.8*($C326+$D326-$B326)/3600</f>
        <v>1.7199408333333335</v>
      </c>
      <c r="N326" s="75">
        <f>(('Node actual demand d=1.0'!K326*(365/2)))*9.8*($C326+$D326-$B326)/3600</f>
        <v>2.4079171666666666</v>
      </c>
      <c r="O326" s="75">
        <f>(('Node actual demand d=1.0'!L326*(365/2)))*9.8*($C326+$D326-$B326)/3600</f>
        <v>2.2359230833333337</v>
      </c>
      <c r="P326" s="75">
        <f>(('Node actual demand d=1.0'!M326*(365/2)))*9.8*($C326+$D326-$B326)/3600</f>
        <v>1.3759526666666668</v>
      </c>
      <c r="Q326" s="75">
        <f>(('Node actual demand d=1.0'!N326*(365/2)))*9.8*($C326+$D326-$B326)/3600</f>
        <v>3.4398816666666669</v>
      </c>
      <c r="R326" s="75">
        <f>(('Node actual demand d=1.0'!O326*(365/2)))*9.8*($C326+$D326-$B326)/3600</f>
        <v>3.0958935000000003</v>
      </c>
      <c r="S326" s="75">
        <f>(('Node actual demand d=1.0'!P326*(365/2)))*9.8*($C326+$D326-$B326)/3600</f>
        <v>2.5799112500000003</v>
      </c>
      <c r="T326" s="75">
        <f>(('Node actual demand d=1.0'!Q326*(365/2)))*9.8*($C326+$D326-$B326)/3600</f>
        <v>1.8919349166666666</v>
      </c>
      <c r="U326" s="75">
        <f>(('Node actual demand d=1.0'!R326*(365/2)))*9.8*($C326+$D326-$B326)/3600</f>
        <v>1.2039585833333333</v>
      </c>
      <c r="V326" s="75">
        <f>(('Node actual demand d=1.0'!S326*(365/2)))*9.8*($C326+$D326-$B326)/3600</f>
        <v>2.0639289999999999</v>
      </c>
      <c r="W326" s="75">
        <f>(('Node actual demand d=1.0'!T326*(365/2)))*9.8*($C326+$D326-$B326)/3600</f>
        <v>4.4718461666666673</v>
      </c>
      <c r="X326" s="75">
        <f>(('Node actual demand d=1.0'!U326*(365/2)))*9.8*($C326+$D326-$B326)/3600</f>
        <v>20.467295916666668</v>
      </c>
      <c r="Y326" s="75">
        <f>(('Node actual demand d=1.0'!V326*(365/2)))*9.8*($C326+$D326-$B326)/3600</f>
        <v>12.039585833333334</v>
      </c>
      <c r="Z326" s="75">
        <f>(('Node actual demand d=1.0'!W326*(365/2)))*9.8*($C326+$D326-$B326)/3600</f>
        <v>0.34398816666666671</v>
      </c>
      <c r="AA326" s="75">
        <f>(('Node actual demand d=1.0'!X326*(365/2)))*9.8*($C326+$D326-$B326)/3600</f>
        <v>0.17199408333333335</v>
      </c>
      <c r="AB326" s="75">
        <f>(('Node actual demand d=1.0'!Y326*(365/2)))*9.8*($C326+$D326-$B326)/3600</f>
        <v>8.0837219166666667</v>
      </c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</row>
    <row r="327" spans="1:100">
      <c r="A327" t="s">
        <v>436</v>
      </c>
      <c r="B327" s="21">
        <f>Fornecida!$C$1</f>
        <v>3.38</v>
      </c>
      <c r="C327" s="79">
        <v>17.889500000000002</v>
      </c>
      <c r="D327">
        <v>20</v>
      </c>
      <c r="E327" s="75">
        <f>(('Node actual demand d=1.0'!B327*(365/2)))*9.8*($C327+$D327-$B327)/3600</f>
        <v>0.51433533958333333</v>
      </c>
      <c r="F327" s="75">
        <f>(('Node actual demand d=1.0'!C327*(365/2)))*9.8*($C327+$D327-$B327)/3600</f>
        <v>0</v>
      </c>
      <c r="G327" s="75">
        <f>(('Node actual demand d=1.0'!D327*(365/2)))*9.8*($C327+$D327-$B327)/3600</f>
        <v>0</v>
      </c>
      <c r="H327" s="75">
        <f>(('Node actual demand d=1.0'!E327*(365/2)))*9.8*($C327+$D327-$B327)/3600</f>
        <v>0.34289022638888883</v>
      </c>
      <c r="I327" s="75">
        <f>(('Node actual demand d=1.0'!F327*(365/2)))*9.8*($C327+$D327-$B327)/3600</f>
        <v>0.34289022638888883</v>
      </c>
      <c r="J327" s="75">
        <f>(('Node actual demand d=1.0'!G327*(365/2)))*9.8*($C327+$D327-$B327)/3600</f>
        <v>1.5430060187500001</v>
      </c>
      <c r="K327" s="75">
        <f>(('Node actual demand d=1.0'!H327*(365/2)))*9.8*($C327+$D327-$B327)/3600</f>
        <v>1.5430060187500001</v>
      </c>
      <c r="L327" s="75">
        <f>(('Node actual demand d=1.0'!I327*(365/2)))*9.8*($C327+$D327-$B327)/3600</f>
        <v>1.3715609055555553</v>
      </c>
      <c r="M327" s="75">
        <f>(('Node actual demand d=1.0'!J327*(365/2)))*9.8*($C327+$D327-$B327)/3600</f>
        <v>2.0573413583333333</v>
      </c>
      <c r="N327" s="75">
        <f>(('Node actual demand d=1.0'!K327*(365/2)))*9.8*($C327+$D327-$B327)/3600</f>
        <v>3.6003473770833327</v>
      </c>
      <c r="O327" s="75">
        <f>(('Node actual demand d=1.0'!L327*(365/2)))*9.8*($C327+$D327-$B327)/3600</f>
        <v>5.6576887354166665</v>
      </c>
      <c r="P327" s="75">
        <f>(('Node actual demand d=1.0'!M327*(365/2)))*9.8*($C327+$D327-$B327)/3600</f>
        <v>3.6003473770833327</v>
      </c>
      <c r="Q327" s="75">
        <f>(('Node actual demand d=1.0'!N327*(365/2)))*9.8*($C327+$D327-$B327)/3600</f>
        <v>1.7144511319444444</v>
      </c>
      <c r="R327" s="75">
        <f>(('Node actual demand d=1.0'!O327*(365/2)))*9.8*($C327+$D327-$B327)/3600</f>
        <v>1.5430060187500001</v>
      </c>
      <c r="S327" s="75">
        <f>(('Node actual demand d=1.0'!P327*(365/2)))*9.8*($C327+$D327-$B327)/3600</f>
        <v>2.0573413583333333</v>
      </c>
      <c r="T327" s="75">
        <f>(('Node actual demand d=1.0'!Q327*(365/2)))*9.8*($C327+$D327-$B327)/3600</f>
        <v>2.0573413583333333</v>
      </c>
      <c r="U327" s="75">
        <f>(('Node actual demand d=1.0'!R327*(365/2)))*9.8*($C327+$D327-$B327)/3600</f>
        <v>2.5716766979166668</v>
      </c>
      <c r="V327" s="75">
        <f>(('Node actual demand d=1.0'!S327*(365/2)))*9.8*($C327+$D327-$B327)/3600</f>
        <v>4.6290180562500005</v>
      </c>
      <c r="W327" s="75">
        <f>(('Node actual demand d=1.0'!T327*(365/2)))*9.8*($C327+$D327-$B327)/3600</f>
        <v>2.7431218111111106</v>
      </c>
      <c r="X327" s="75">
        <f>(('Node actual demand d=1.0'!U327*(365/2)))*9.8*($C327+$D327-$B327)/3600</f>
        <v>1.0286706791666667</v>
      </c>
      <c r="Y327" s="75">
        <f>(('Node actual demand d=1.0'!V327*(365/2)))*9.8*($C327+$D327-$B327)/3600</f>
        <v>1.0286706791666667</v>
      </c>
      <c r="Z327" s="75">
        <f>(('Node actual demand d=1.0'!W327*(365/2)))*9.8*($C327+$D327-$B327)/3600</f>
        <v>0.51433533958333333</v>
      </c>
      <c r="AA327" s="75">
        <f>(('Node actual demand d=1.0'!X327*(365/2)))*9.8*($C327+$D327-$B327)/3600</f>
        <v>0.34289022638888883</v>
      </c>
      <c r="AB327" s="75">
        <f>(('Node actual demand d=1.0'!Y327*(365/2)))*9.8*($C327+$D327-$B327)/3600</f>
        <v>0.51433533958333333</v>
      </c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</row>
    <row r="328" spans="1:100">
      <c r="A328" t="s">
        <v>437</v>
      </c>
      <c r="B328" s="21">
        <f>Fornecida!$C$1</f>
        <v>3.38</v>
      </c>
      <c r="C328" s="79">
        <v>16.520700000000001</v>
      </c>
      <c r="D328">
        <v>20</v>
      </c>
      <c r="E328" s="75">
        <f>(('Node actual demand d=1.0'!B328*(365/2)))*9.8*($C328+$D328-$B328)/3600</f>
        <v>0</v>
      </c>
      <c r="F328" s="75">
        <f>(('Node actual demand d=1.0'!C328*(365/2)))*9.8*($C328+$D328-$B328)/3600</f>
        <v>0</v>
      </c>
      <c r="G328" s="75">
        <f>(('Node actual demand d=1.0'!D328*(365/2)))*9.8*($C328+$D328-$B328)/3600</f>
        <v>0</v>
      </c>
      <c r="H328" s="75">
        <f>(('Node actual demand d=1.0'!E328*(365/2)))*9.8*($C328+$D328-$B328)/3600</f>
        <v>0</v>
      </c>
      <c r="I328" s="75">
        <f>(('Node actual demand d=1.0'!F328*(365/2)))*9.8*($C328+$D328-$B328)/3600</f>
        <v>0</v>
      </c>
      <c r="J328" s="75">
        <f>(('Node actual demand d=1.0'!G328*(365/2)))*9.8*($C328+$D328-$B328)/3600</f>
        <v>0.3292896775000001</v>
      </c>
      <c r="K328" s="75">
        <f>(('Node actual demand d=1.0'!H328*(365/2)))*9.8*($C328+$D328-$B328)/3600</f>
        <v>3.7868312912500004</v>
      </c>
      <c r="L328" s="75">
        <f>(('Node actual demand d=1.0'!I328*(365/2)))*9.8*($C328+$D328-$B328)/3600</f>
        <v>2.6343174200000008</v>
      </c>
      <c r="M328" s="75">
        <f>(('Node actual demand d=1.0'!J328*(365/2)))*9.8*($C328+$D328-$B328)/3600</f>
        <v>0.98786903250000013</v>
      </c>
      <c r="N328" s="75">
        <f>(('Node actual demand d=1.0'!K328*(365/2)))*9.8*($C328+$D328-$B328)/3600</f>
        <v>0.98786903250000013</v>
      </c>
      <c r="O328" s="75">
        <f>(('Node actual demand d=1.0'!L328*(365/2)))*9.8*($C328+$D328-$B328)/3600</f>
        <v>1.3171587100000004</v>
      </c>
      <c r="P328" s="75">
        <f>(('Node actual demand d=1.0'!M328*(365/2)))*9.8*($C328+$D328-$B328)/3600</f>
        <v>0.98786903250000013</v>
      </c>
      <c r="Q328" s="75">
        <f>(('Node actual demand d=1.0'!N328*(365/2)))*9.8*($C328+$D328-$B328)/3600</f>
        <v>0.3292896775000001</v>
      </c>
      <c r="R328" s="75">
        <f>(('Node actual demand d=1.0'!O328*(365/2)))*9.8*($C328+$D328-$B328)/3600</f>
        <v>0.16464483875000005</v>
      </c>
      <c r="S328" s="75">
        <f>(('Node actual demand d=1.0'!P328*(365/2)))*9.8*($C328+$D328-$B328)/3600</f>
        <v>0.16464483875000005</v>
      </c>
      <c r="T328" s="75">
        <f>(('Node actual demand d=1.0'!Q328*(365/2)))*9.8*($C328+$D328-$B328)/3600</f>
        <v>1.15251387125</v>
      </c>
      <c r="U328" s="75">
        <f>(('Node actual demand d=1.0'!R328*(365/2)))*9.8*($C328+$D328-$B328)/3600</f>
        <v>0</v>
      </c>
      <c r="V328" s="75">
        <f>(('Node actual demand d=1.0'!S328*(365/2)))*9.8*($C328+$D328-$B328)/3600</f>
        <v>0.16464483875000005</v>
      </c>
      <c r="W328" s="75">
        <f>(('Node actual demand d=1.0'!T328*(365/2)))*9.8*($C328+$D328-$B328)/3600</f>
        <v>0.16464483875000005</v>
      </c>
      <c r="X328" s="75">
        <f>(('Node actual demand d=1.0'!U328*(365/2)))*9.8*($C328+$D328-$B328)/3600</f>
        <v>0</v>
      </c>
      <c r="Y328" s="75">
        <f>(('Node actual demand d=1.0'!V328*(365/2)))*9.8*($C328+$D328-$B328)/3600</f>
        <v>0</v>
      </c>
      <c r="Z328" s="75">
        <f>(('Node actual demand d=1.0'!W328*(365/2)))*9.8*($C328+$D328-$B328)/3600</f>
        <v>0</v>
      </c>
      <c r="AA328" s="75">
        <f>(('Node actual demand d=1.0'!X328*(365/2)))*9.8*($C328+$D328-$B328)/3600</f>
        <v>0</v>
      </c>
      <c r="AB328" s="75">
        <f>(('Node actual demand d=1.0'!Y328*(365/2)))*9.8*($C328+$D328-$B328)/3600</f>
        <v>0</v>
      </c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</row>
    <row r="329" spans="1:100">
      <c r="A329" t="s">
        <v>438</v>
      </c>
      <c r="B329" s="21">
        <f>Fornecida!$C$1</f>
        <v>3.38</v>
      </c>
      <c r="C329" s="79">
        <v>16.441700000000001</v>
      </c>
      <c r="D329">
        <v>20</v>
      </c>
      <c r="E329" s="75">
        <f>(('Node actual demand d=1.0'!B329*(365/2)))*9.8*($C329+$D329-$B329)/3600</f>
        <v>0</v>
      </c>
      <c r="F329" s="75">
        <f>(('Node actual demand d=1.0'!C329*(365/2)))*9.8*($C329+$D329-$B329)/3600</f>
        <v>0.1642523623611111</v>
      </c>
      <c r="G329" s="75">
        <f>(('Node actual demand d=1.0'!D329*(365/2)))*9.8*($C329+$D329-$B329)/3600</f>
        <v>0</v>
      </c>
      <c r="H329" s="75">
        <f>(('Node actual demand d=1.0'!E329*(365/2)))*9.8*($C329+$D329-$B329)/3600</f>
        <v>0</v>
      </c>
      <c r="I329" s="75">
        <f>(('Node actual demand d=1.0'!F329*(365/2)))*9.8*($C329+$D329-$B329)/3600</f>
        <v>6.8985992191666652</v>
      </c>
      <c r="J329" s="75">
        <f>(('Node actual demand d=1.0'!G329*(365/2)))*9.8*($C329+$D329-$B329)/3600</f>
        <v>33.671734284027771</v>
      </c>
      <c r="K329" s="75">
        <f>(('Node actual demand d=1.0'!H329*(365/2)))*9.8*($C329+$D329-$B329)/3600</f>
        <v>12.975936626527778</v>
      </c>
      <c r="L329" s="75">
        <f>(('Node actual demand d=1.0'!I329*(365/2)))*9.8*($C329+$D329-$B329)/3600</f>
        <v>0</v>
      </c>
      <c r="M329" s="75">
        <f>(('Node actual demand d=1.0'!J329*(365/2)))*9.8*($C329+$D329-$B329)/3600</f>
        <v>2.135280710694444</v>
      </c>
      <c r="N329" s="75">
        <f>(('Node actual demand d=1.0'!K329*(365/2)))*9.8*($C329+$D329-$B329)/3600</f>
        <v>8.0483657556944426</v>
      </c>
      <c r="O329" s="75">
        <f>(('Node actual demand d=1.0'!L329*(365/2)))*9.8*($C329+$D329-$B329)/3600</f>
        <v>6.7343468568055549</v>
      </c>
      <c r="P329" s="75">
        <f>(('Node actual demand d=1.0'!M329*(365/2)))*9.8*($C329+$D329-$B329)/3600</f>
        <v>15.603974424305553</v>
      </c>
      <c r="Q329" s="75">
        <f>(('Node actual demand d=1.0'!N329*(365/2)))*9.8*($C329+$D329-$B329)/3600</f>
        <v>9.6908893793055562</v>
      </c>
      <c r="R329" s="75">
        <f>(('Node actual demand d=1.0'!O329*(365/2)))*9.8*($C329+$D329-$B329)/3600</f>
        <v>3.4492996095833326</v>
      </c>
      <c r="S329" s="75">
        <f>(('Node actual demand d=1.0'!P329*(365/2)))*9.8*($C329+$D329-$B329)/3600</f>
        <v>3.6135519719444442</v>
      </c>
      <c r="T329" s="75">
        <f>(('Node actual demand d=1.0'!Q329*(365/2)))*9.8*($C329+$D329-$B329)/3600</f>
        <v>4.1063090590277778</v>
      </c>
      <c r="U329" s="75">
        <f>(('Node actual demand d=1.0'!R329*(365/2)))*9.8*($C329+$D329-$B329)/3600</f>
        <v>4.5990661461111104</v>
      </c>
      <c r="V329" s="75">
        <f>(('Node actual demand d=1.0'!S329*(365/2)))*9.8*($C329+$D329-$B329)/3600</f>
        <v>3.9420566966666661</v>
      </c>
      <c r="W329" s="75">
        <f>(('Node actual demand d=1.0'!T329*(365/2)))*9.8*($C329+$D329-$B329)/3600</f>
        <v>3.6135519719444442</v>
      </c>
      <c r="X329" s="75">
        <f>(('Node actual demand d=1.0'!U329*(365/2)))*9.8*($C329+$D329-$B329)/3600</f>
        <v>3.1207948848611107</v>
      </c>
      <c r="Y329" s="75">
        <f>(('Node actual demand d=1.0'!V329*(365/2)))*9.8*($C329+$D329-$B329)/3600</f>
        <v>0</v>
      </c>
      <c r="Z329" s="75">
        <f>(('Node actual demand d=1.0'!W329*(365/2)))*9.8*($C329+$D329-$B329)/3600</f>
        <v>32.686220109861111</v>
      </c>
      <c r="AA329" s="75">
        <f>(('Node actual demand d=1.0'!X329*(365/2)))*9.8*($C329+$D329-$B329)/3600</f>
        <v>18.396264584444442</v>
      </c>
      <c r="AB329" s="75">
        <f>(('Node actual demand d=1.0'!Y329*(365/2)))*9.8*($C329+$D329-$B329)/3600</f>
        <v>0.3285047247222222</v>
      </c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</row>
    <row r="330" spans="1:100">
      <c r="A330" t="s">
        <v>439</v>
      </c>
      <c r="B330" s="21">
        <f>Fornecida!$C$1</f>
        <v>3.38</v>
      </c>
      <c r="C330" s="79">
        <v>15.373200000000001</v>
      </c>
      <c r="D330">
        <v>20</v>
      </c>
      <c r="E330" s="75">
        <f>(('Node actual demand d=1.0'!B330*(365/2)))*9.8*($C330+$D330-$B330)/3600</f>
        <v>68.663805840000009</v>
      </c>
      <c r="F330" s="75">
        <f>(('Node actual demand d=1.0'!C330*(365/2)))*9.8*($C330+$D330-$B330)/3600</f>
        <v>22.252159300000002</v>
      </c>
      <c r="G330" s="75">
        <f>(('Node actual demand d=1.0'!D330*(365/2)))*9.8*($C330+$D330-$B330)/3600</f>
        <v>12.238687615000002</v>
      </c>
      <c r="H330" s="75">
        <f>(('Node actual demand d=1.0'!E330*(365/2)))*9.8*($C330+$D330-$B330)/3600</f>
        <v>56.584062220000007</v>
      </c>
      <c r="I330" s="75">
        <f>(('Node actual demand d=1.0'!F330*(365/2)))*9.8*($C330+$D330-$B330)/3600</f>
        <v>53.723070310000004</v>
      </c>
      <c r="J330" s="75">
        <f>(('Node actual demand d=1.0'!G330*(365/2)))*9.8*($C330+$D330-$B330)/3600</f>
        <v>7.6293117599999993</v>
      </c>
      <c r="K330" s="75">
        <f>(('Node actual demand d=1.0'!H330*(365/2)))*9.8*($C330+$D330-$B330)/3600</f>
        <v>27.497311135</v>
      </c>
      <c r="L330" s="75">
        <f>(('Node actual demand d=1.0'!I330*(365/2)))*9.8*($C330+$D330-$B330)/3600</f>
        <v>26.861535155000002</v>
      </c>
      <c r="M330" s="75">
        <f>(('Node actual demand d=1.0'!J330*(365/2)))*9.8*($C330+$D330-$B330)/3600</f>
        <v>10.331359675</v>
      </c>
      <c r="N330" s="75">
        <f>(('Node actual demand d=1.0'!K330*(365/2)))*9.8*($C330+$D330-$B330)/3600</f>
        <v>7.1524797749999998</v>
      </c>
      <c r="O330" s="75">
        <f>(('Node actual demand d=1.0'!L330*(365/2)))*9.8*($C330+$D330-$B330)/3600</f>
        <v>5.4040958299999993</v>
      </c>
      <c r="P330" s="75">
        <f>(('Node actual demand d=1.0'!M330*(365/2)))*9.8*($C330+$D330-$B330)/3600</f>
        <v>6.5167037949999989</v>
      </c>
      <c r="Q330" s="75">
        <f>(('Node actual demand d=1.0'!N330*(365/2)))*9.8*($C330+$D330-$B330)/3600</f>
        <v>5.2451518349999997</v>
      </c>
      <c r="R330" s="75">
        <f>(('Node actual demand d=1.0'!O330*(365/2)))*9.8*($C330+$D330-$B330)/3600</f>
        <v>13.192351585000001</v>
      </c>
      <c r="S330" s="75">
        <f>(('Node actual demand d=1.0'!P330*(365/2)))*9.8*($C330+$D330-$B330)/3600</f>
        <v>18.278559425000001</v>
      </c>
      <c r="T330" s="75">
        <f>(('Node actual demand d=1.0'!Q330*(365/2)))*9.8*($C330+$D330-$B330)/3600</f>
        <v>6.5167037949999989</v>
      </c>
      <c r="U330" s="75">
        <f>(('Node actual demand d=1.0'!R330*(365/2)))*9.8*($C330+$D330-$B330)/3600</f>
        <v>2.3841599250000001</v>
      </c>
      <c r="V330" s="75">
        <f>(('Node actual demand d=1.0'!S330*(365/2)))*9.8*($C330+$D330-$B330)/3600</f>
        <v>14.30495955</v>
      </c>
      <c r="W330" s="75">
        <f>(('Node actual demand d=1.0'!T330*(365/2)))*9.8*($C330+$D330-$B330)/3600</f>
        <v>63.736541994999996</v>
      </c>
      <c r="X330" s="75">
        <f>(('Node actual demand d=1.0'!U330*(365/2)))*9.8*($C330+$D330-$B330)/3600</f>
        <v>55.948286240000002</v>
      </c>
      <c r="Y330" s="75">
        <f>(('Node actual demand d=1.0'!V330*(365/2)))*9.8*($C330+$D330-$B330)/3600</f>
        <v>13.192351585000001</v>
      </c>
      <c r="Z330" s="75">
        <f>(('Node actual demand d=1.0'!W330*(365/2)))*9.8*($C330+$D330-$B330)/3600</f>
        <v>3.3378238949999997</v>
      </c>
      <c r="AA330" s="75">
        <f>(('Node actual demand d=1.0'!X330*(365/2)))*9.8*($C330+$D330-$B330)/3600</f>
        <v>27.815199124999999</v>
      </c>
      <c r="AB330" s="75">
        <f>(('Node actual demand d=1.0'!Y330*(365/2)))*9.8*($C330+$D330-$B330)/3600</f>
        <v>68.981693829999998</v>
      </c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</row>
    <row r="331" spans="1:100">
      <c r="A331" t="s">
        <v>440</v>
      </c>
      <c r="B331" s="21">
        <f>Fornecida!$C$1</f>
        <v>3.38</v>
      </c>
      <c r="C331" s="79">
        <v>14.8771</v>
      </c>
      <c r="D331">
        <v>20</v>
      </c>
      <c r="E331" s="75">
        <f>(('Node actual demand d=1.0'!B331*(365/2)))*9.8*($C331+$D331-$B331)/3600</f>
        <v>1.721272769027778</v>
      </c>
      <c r="F331" s="75">
        <f>(('Node actual demand d=1.0'!C331*(365/2)))*9.8*($C331+$D331-$B331)/3600</f>
        <v>0</v>
      </c>
      <c r="G331" s="75">
        <f>(('Node actual demand d=1.0'!D331*(365/2)))*9.8*($C331+$D331-$B331)/3600</f>
        <v>0</v>
      </c>
      <c r="H331" s="75">
        <f>(('Node actual demand d=1.0'!E331*(365/2)))*9.8*($C331+$D331-$B331)/3600</f>
        <v>0</v>
      </c>
      <c r="I331" s="75">
        <f>(('Node actual demand d=1.0'!F331*(365/2)))*9.8*($C331+$D331-$B331)/3600</f>
        <v>4.6943802791666673</v>
      </c>
      <c r="J331" s="75">
        <f>(('Node actual demand d=1.0'!G331*(365/2)))*9.8*($C331+$D331-$B331)/3600</f>
        <v>0</v>
      </c>
      <c r="K331" s="75">
        <f>(('Node actual demand d=1.0'!H331*(365/2)))*9.8*($C331+$D331-$B331)/3600</f>
        <v>1.2518347411111113</v>
      </c>
      <c r="L331" s="75">
        <f>(('Node actual demand d=1.0'!I331*(365/2)))*9.8*($C331+$D331-$B331)/3600</f>
        <v>2.1907107969444444</v>
      </c>
      <c r="M331" s="75">
        <f>(('Node actual demand d=1.0'!J331*(365/2)))*9.8*($C331+$D331-$B331)/3600</f>
        <v>1.721272769027778</v>
      </c>
      <c r="N331" s="75">
        <f>(('Node actual demand d=1.0'!K331*(365/2)))*9.8*($C331+$D331-$B331)/3600</f>
        <v>2.5036694822222225</v>
      </c>
      <c r="O331" s="75">
        <f>(('Node actual demand d=1.0'!L331*(365/2)))*9.8*($C331+$D331-$B331)/3600</f>
        <v>1.4083140837500003</v>
      </c>
      <c r="P331" s="75">
        <f>(('Node actual demand d=1.0'!M331*(365/2)))*9.8*($C331+$D331-$B331)/3600</f>
        <v>2.8166281675000007</v>
      </c>
      <c r="Q331" s="75">
        <f>(('Node actual demand d=1.0'!N331*(365/2)))*9.8*($C331+$D331-$B331)/3600</f>
        <v>2.8166281675000007</v>
      </c>
      <c r="R331" s="75">
        <f>(('Node actual demand d=1.0'!O331*(365/2)))*9.8*($C331+$D331-$B331)/3600</f>
        <v>2.8166281675000007</v>
      </c>
      <c r="S331" s="75">
        <f>(('Node actual demand d=1.0'!P331*(365/2)))*9.8*($C331+$D331-$B331)/3600</f>
        <v>0.46943802791666667</v>
      </c>
      <c r="T331" s="75">
        <f>(('Node actual demand d=1.0'!Q331*(365/2)))*9.8*($C331+$D331-$B331)/3600</f>
        <v>0.62591737055555563</v>
      </c>
      <c r="U331" s="75">
        <f>(('Node actual demand d=1.0'!R331*(365/2)))*9.8*($C331+$D331-$B331)/3600</f>
        <v>0.15647934263888891</v>
      </c>
      <c r="V331" s="75">
        <f>(('Node actual demand d=1.0'!S331*(365/2)))*9.8*($C331+$D331-$B331)/3600</f>
        <v>0</v>
      </c>
      <c r="W331" s="75">
        <f>(('Node actual demand d=1.0'!T331*(365/2)))*9.8*($C331+$D331-$B331)/3600</f>
        <v>0</v>
      </c>
      <c r="X331" s="75">
        <f>(('Node actual demand d=1.0'!U331*(365/2)))*9.8*($C331+$D331-$B331)/3600</f>
        <v>0</v>
      </c>
      <c r="Y331" s="75">
        <f>(('Node actual demand d=1.0'!V331*(365/2)))*9.8*($C331+$D331-$B331)/3600</f>
        <v>0</v>
      </c>
      <c r="Z331" s="75">
        <f>(('Node actual demand d=1.0'!W331*(365/2)))*9.8*($C331+$D331-$B331)/3600</f>
        <v>0</v>
      </c>
      <c r="AA331" s="75">
        <f>(('Node actual demand d=1.0'!X331*(365/2)))*9.8*($C331+$D331-$B331)/3600</f>
        <v>3.7555042233333333</v>
      </c>
      <c r="AB331" s="75">
        <f>(('Node actual demand d=1.0'!Y331*(365/2)))*9.8*($C331+$D331-$B331)/3600</f>
        <v>58.679753489583341</v>
      </c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</row>
    <row r="332" spans="1:100">
      <c r="A332" t="s">
        <v>441</v>
      </c>
      <c r="B332" s="21">
        <f>Fornecida!$C$1</f>
        <v>3.38</v>
      </c>
      <c r="C332" s="79">
        <v>13.7453</v>
      </c>
      <c r="D332">
        <v>20</v>
      </c>
      <c r="E332" s="75">
        <f>(('Node actual demand d=1.0'!B332*(365/2)))*9.8*($C332+$D332-$B332)/3600</f>
        <v>0.90513898416666672</v>
      </c>
      <c r="F332" s="75">
        <f>(('Node actual demand d=1.0'!C332*(365/2)))*9.8*($C332+$D332-$B332)/3600</f>
        <v>1.0559954815277779</v>
      </c>
      <c r="G332" s="75">
        <f>(('Node actual demand d=1.0'!D332*(365/2)))*9.8*($C332+$D332-$B332)/3600</f>
        <v>1.206851978888889</v>
      </c>
      <c r="H332" s="75">
        <f>(('Node actual demand d=1.0'!E332*(365/2)))*9.8*($C332+$D332-$B332)/3600</f>
        <v>1.206851978888889</v>
      </c>
      <c r="I332" s="75">
        <f>(('Node actual demand d=1.0'!F332*(365/2)))*9.8*($C332+$D332-$B332)/3600</f>
        <v>30.925581959027777</v>
      </c>
      <c r="J332" s="75">
        <f>(('Node actual demand d=1.0'!G332*(365/2)))*9.8*($C332+$D332-$B332)/3600</f>
        <v>30.473012466944443</v>
      </c>
      <c r="K332" s="75">
        <f>(('Node actual demand d=1.0'!H332*(365/2)))*9.8*($C332+$D332-$B332)/3600</f>
        <v>1.0559954815277779</v>
      </c>
      <c r="L332" s="75">
        <f>(('Node actual demand d=1.0'!I332*(365/2)))*9.8*($C332+$D332-$B332)/3600</f>
        <v>1.5085649736111115</v>
      </c>
      <c r="M332" s="75">
        <f>(('Node actual demand d=1.0'!J332*(365/2)))*9.8*($C332+$D332-$B332)/3600</f>
        <v>2.1119909630555558</v>
      </c>
      <c r="N332" s="75">
        <f>(('Node actual demand d=1.0'!K332*(365/2)))*9.8*($C332+$D332-$B332)/3600</f>
        <v>3.9222689313888894</v>
      </c>
      <c r="O332" s="75">
        <f>(('Node actual demand d=1.0'!L332*(365/2)))*9.8*($C332+$D332-$B332)/3600</f>
        <v>4.0731254287500009</v>
      </c>
      <c r="P332" s="75">
        <f>(('Node actual demand d=1.0'!M332*(365/2)))*9.8*($C332+$D332-$B332)/3600</f>
        <v>2.1119909630555558</v>
      </c>
      <c r="Q332" s="75">
        <f>(('Node actual demand d=1.0'!N332*(365/2)))*9.8*($C332+$D332-$B332)/3600</f>
        <v>4.0731254287500009</v>
      </c>
      <c r="R332" s="75">
        <f>(('Node actual demand d=1.0'!O332*(365/2)))*9.8*($C332+$D332-$B332)/3600</f>
        <v>3.4696994393055558</v>
      </c>
      <c r="S332" s="75">
        <f>(('Node actual demand d=1.0'!P332*(365/2)))*9.8*($C332+$D332-$B332)/3600</f>
        <v>2.1119909630555558</v>
      </c>
      <c r="T332" s="75">
        <f>(('Node actual demand d=1.0'!Q332*(365/2)))*9.8*($C332+$D332-$B332)/3600</f>
        <v>1.5085649736111115</v>
      </c>
      <c r="U332" s="75">
        <f>(('Node actual demand d=1.0'!R332*(365/2)))*9.8*($C332+$D332-$B332)/3600</f>
        <v>1.6594214709722224</v>
      </c>
      <c r="V332" s="75">
        <f>(('Node actual demand d=1.0'!S332*(365/2)))*9.8*($C332+$D332-$B332)/3600</f>
        <v>1.6594214709722224</v>
      </c>
      <c r="W332" s="75">
        <f>(('Node actual demand d=1.0'!T332*(365/2)))*9.8*($C332+$D332-$B332)/3600</f>
        <v>1.6594214709722224</v>
      </c>
      <c r="X332" s="75">
        <f>(('Node actual demand d=1.0'!U332*(365/2)))*9.8*($C332+$D332-$B332)/3600</f>
        <v>2.7154169525000009</v>
      </c>
      <c r="Y332" s="75">
        <f>(('Node actual demand d=1.0'!V332*(365/2)))*9.8*($C332+$D332-$B332)/3600</f>
        <v>69.0922757913889</v>
      </c>
      <c r="Z332" s="75">
        <f>(('Node actual demand d=1.0'!W332*(365/2)))*9.8*($C332+$D332-$B332)/3600</f>
        <v>4.3748384234722222</v>
      </c>
      <c r="AA332" s="75">
        <f>(('Node actual demand d=1.0'!X332*(365/2)))*9.8*($C332+$D332-$B332)/3600</f>
        <v>1.206851978888889</v>
      </c>
      <c r="AB332" s="75">
        <f>(('Node actual demand d=1.0'!Y332*(365/2)))*9.8*($C332+$D332-$B332)/3600</f>
        <v>0.90513898416666672</v>
      </c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</row>
    <row r="333" spans="1:100">
      <c r="A333" t="s">
        <v>442</v>
      </c>
      <c r="B333" s="21">
        <f>Fornecida!$C$1</f>
        <v>3.38</v>
      </c>
      <c r="C333" s="79">
        <v>12.193099999999999</v>
      </c>
      <c r="D333">
        <v>20</v>
      </c>
      <c r="E333" s="75">
        <f>(('Node actual demand d=1.0'!B333*(365/2)))*9.8*($C333+$D333-$B333)/3600</f>
        <v>0.1431450815277778</v>
      </c>
      <c r="F333" s="75">
        <f>(('Node actual demand d=1.0'!C333*(365/2)))*9.8*($C333+$D333-$B333)/3600</f>
        <v>0.1431450815277778</v>
      </c>
      <c r="G333" s="75">
        <f>(('Node actual demand d=1.0'!D333*(365/2)))*9.8*($C333+$D333-$B333)/3600</f>
        <v>0.1431450815277778</v>
      </c>
      <c r="H333" s="75">
        <f>(('Node actual demand d=1.0'!E333*(365/2)))*9.8*($C333+$D333-$B333)/3600</f>
        <v>0.1431450815277778</v>
      </c>
      <c r="I333" s="75">
        <f>(('Node actual demand d=1.0'!F333*(365/2)))*9.8*($C333+$D333-$B333)/3600</f>
        <v>0.1431450815277778</v>
      </c>
      <c r="J333" s="75">
        <f>(('Node actual demand d=1.0'!G333*(365/2)))*9.8*($C333+$D333-$B333)/3600</f>
        <v>0.2862901630555556</v>
      </c>
      <c r="K333" s="75">
        <f>(('Node actual demand d=1.0'!H333*(365/2)))*9.8*($C333+$D333-$B333)/3600</f>
        <v>0.5725803261111112</v>
      </c>
      <c r="L333" s="75">
        <f>(('Node actual demand d=1.0'!I333*(365/2)))*9.8*($C333+$D333-$B333)/3600</f>
        <v>1.0020155706944447</v>
      </c>
      <c r="M333" s="75">
        <f>(('Node actual demand d=1.0'!J333*(365/2)))*9.8*($C333+$D333-$B333)/3600</f>
        <v>1.2883057337500003</v>
      </c>
      <c r="N333" s="75">
        <f>(('Node actual demand d=1.0'!K333*(365/2)))*9.8*($C333+$D333-$B333)/3600</f>
        <v>1.7177409783333335</v>
      </c>
      <c r="O333" s="75">
        <f>(('Node actual demand d=1.0'!L333*(365/2)))*9.8*($C333+$D333-$B333)/3600</f>
        <v>1.1451606522222224</v>
      </c>
      <c r="P333" s="75">
        <f>(('Node actual demand d=1.0'!M333*(365/2)))*9.8*($C333+$D333-$B333)/3600</f>
        <v>1.1451606522222224</v>
      </c>
      <c r="Q333" s="75">
        <f>(('Node actual demand d=1.0'!N333*(365/2)))*9.8*($C333+$D333-$B333)/3600</f>
        <v>1.4314508152777781</v>
      </c>
      <c r="R333" s="75">
        <f>(('Node actual demand d=1.0'!O333*(365/2)))*9.8*($C333+$D333-$B333)/3600</f>
        <v>0.71572540763888903</v>
      </c>
      <c r="S333" s="75">
        <f>(('Node actual demand d=1.0'!P333*(365/2)))*9.8*($C333+$D333-$B333)/3600</f>
        <v>0.42943524458333338</v>
      </c>
      <c r="T333" s="75">
        <f>(('Node actual demand d=1.0'!Q333*(365/2)))*9.8*($C333+$D333-$B333)/3600</f>
        <v>0.42943524458333338</v>
      </c>
      <c r="U333" s="75">
        <f>(('Node actual demand d=1.0'!R333*(365/2)))*9.8*($C333+$D333-$B333)/3600</f>
        <v>0.71572540763888903</v>
      </c>
      <c r="V333" s="75">
        <f>(('Node actual demand d=1.0'!S333*(365/2)))*9.8*($C333+$D333-$B333)/3600</f>
        <v>0.71572540763888903</v>
      </c>
      <c r="W333" s="75">
        <f>(('Node actual demand d=1.0'!T333*(365/2)))*9.8*($C333+$D333-$B333)/3600</f>
        <v>0.5725803261111112</v>
      </c>
      <c r="X333" s="75">
        <f>(('Node actual demand d=1.0'!U333*(365/2)))*9.8*($C333+$D333-$B333)/3600</f>
        <v>1.1451606522222224</v>
      </c>
      <c r="Y333" s="75">
        <f>(('Node actual demand d=1.0'!V333*(365/2)))*9.8*($C333+$D333-$B333)/3600</f>
        <v>0.71572540763888903</v>
      </c>
      <c r="Z333" s="75">
        <f>(('Node actual demand d=1.0'!W333*(365/2)))*9.8*($C333+$D333-$B333)/3600</f>
        <v>0.42943524458333338</v>
      </c>
      <c r="AA333" s="75">
        <f>(('Node actual demand d=1.0'!X333*(365/2)))*9.8*($C333+$D333-$B333)/3600</f>
        <v>0.42943524458333338</v>
      </c>
      <c r="AB333" s="75">
        <f>(('Node actual demand d=1.0'!Y333*(365/2)))*9.8*($C333+$D333-$B333)/3600</f>
        <v>0.1431450815277778</v>
      </c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</row>
    <row r="334" spans="1:100">
      <c r="A334" t="s">
        <v>443</v>
      </c>
      <c r="B334" s="21">
        <f>Fornecida!$C$1</f>
        <v>3.38</v>
      </c>
      <c r="C334" s="79">
        <v>10.0122</v>
      </c>
      <c r="D334">
        <v>20</v>
      </c>
      <c r="E334" s="75">
        <f>(('Node actual demand d=1.0'!B334*(365/2)))*9.8*($C334+$D334-$B334)/3600</f>
        <v>0.26462049833333334</v>
      </c>
      <c r="F334" s="75">
        <f>(('Node actual demand d=1.0'!C334*(365/2)))*9.8*($C334+$D334-$B334)/3600</f>
        <v>0.26462049833333334</v>
      </c>
      <c r="G334" s="75">
        <f>(('Node actual demand d=1.0'!D334*(365/2)))*9.8*($C334+$D334-$B334)/3600</f>
        <v>0.26462049833333334</v>
      </c>
      <c r="H334" s="75">
        <f>(('Node actual demand d=1.0'!E334*(365/2)))*9.8*($C334+$D334-$B334)/3600</f>
        <v>1.5877229900000001</v>
      </c>
      <c r="I334" s="75">
        <f>(('Node actual demand d=1.0'!F334*(365/2)))*9.8*($C334+$D334-$B334)/3600</f>
        <v>0.26462049833333334</v>
      </c>
      <c r="J334" s="75">
        <f>(('Node actual demand d=1.0'!G334*(365/2)))*9.8*($C334+$D334-$B334)/3600</f>
        <v>74.358360031666678</v>
      </c>
      <c r="K334" s="75">
        <f>(('Node actual demand d=1.0'!H334*(365/2)))*9.8*($C334+$D334-$B334)/3600</f>
        <v>6.6155124583333347</v>
      </c>
      <c r="L334" s="75">
        <f>(('Node actual demand d=1.0'!I334*(365/2)))*9.8*($C334+$D334-$B334)/3600</f>
        <v>33.739113537500003</v>
      </c>
      <c r="M334" s="75">
        <f>(('Node actual demand d=1.0'!J334*(365/2)))*9.8*($C334+$D334-$B334)/3600</f>
        <v>1.7200332391666668</v>
      </c>
      <c r="N334" s="75">
        <f>(('Node actual demand d=1.0'!K334*(365/2)))*9.8*($C334+$D334-$B334)/3600</f>
        <v>1.0584819933333334</v>
      </c>
      <c r="O334" s="75">
        <f>(('Node actual demand d=1.0'!L334*(365/2)))*9.8*($C334+$D334-$B334)/3600</f>
        <v>6.2185817108333339</v>
      </c>
      <c r="P334" s="75">
        <f>(('Node actual demand d=1.0'!M334*(365/2)))*9.8*($C334+$D334-$B334)/3600</f>
        <v>1.1907922425000002</v>
      </c>
      <c r="Q334" s="75">
        <f>(('Node actual demand d=1.0'!N334*(365/2)))*9.8*($C334+$D334-$B334)/3600</f>
        <v>0.66155124583333347</v>
      </c>
      <c r="R334" s="75">
        <f>(('Node actual demand d=1.0'!O334*(365/2)))*9.8*($C334+$D334-$B334)/3600</f>
        <v>3.4400664783333337</v>
      </c>
      <c r="S334" s="75">
        <f>(('Node actual demand d=1.0'!P334*(365/2)))*9.8*($C334+$D334-$B334)/3600</f>
        <v>2.2492742358333335</v>
      </c>
      <c r="T334" s="75">
        <f>(('Node actual demand d=1.0'!Q334*(365/2)))*9.8*($C334+$D334-$B334)/3600</f>
        <v>1.0584819933333334</v>
      </c>
      <c r="U334" s="75">
        <f>(('Node actual demand d=1.0'!R334*(365/2)))*9.8*($C334+$D334-$B334)/3600</f>
        <v>5.0277894683333333</v>
      </c>
      <c r="V334" s="75">
        <f>(('Node actual demand d=1.0'!S334*(365/2)))*9.8*($C334+$D334-$B334)/3600</f>
        <v>1.3231024916666669</v>
      </c>
      <c r="W334" s="75">
        <f>(('Node actual demand d=1.0'!T334*(365/2)))*9.8*($C334+$D334-$B334)/3600</f>
        <v>1.4554127408333335</v>
      </c>
      <c r="X334" s="75">
        <f>(('Node actual demand d=1.0'!U334*(365/2)))*9.8*($C334+$D334-$B334)/3600</f>
        <v>0.26462049833333334</v>
      </c>
      <c r="Y334" s="75">
        <f>(('Node actual demand d=1.0'!V334*(365/2)))*9.8*($C334+$D334-$B334)/3600</f>
        <v>0.26462049833333334</v>
      </c>
      <c r="Z334" s="75">
        <f>(('Node actual demand d=1.0'!W334*(365/2)))*9.8*($C334+$D334-$B334)/3600</f>
        <v>0.26462049833333334</v>
      </c>
      <c r="AA334" s="75">
        <f>(('Node actual demand d=1.0'!X334*(365/2)))*9.8*($C334+$D334-$B334)/3600</f>
        <v>0.66155124583333347</v>
      </c>
      <c r="AB334" s="75">
        <f>(('Node actual demand d=1.0'!Y334*(365/2)))*9.8*($C334+$D334-$B334)/3600</f>
        <v>0.66155124583333347</v>
      </c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</row>
    <row r="335" spans="1:100">
      <c r="A335" t="s">
        <v>444</v>
      </c>
      <c r="B335" s="21">
        <f>Fornecida!$C$1</f>
        <v>3.38</v>
      </c>
      <c r="C335" s="79">
        <v>9.3063000000000002</v>
      </c>
      <c r="D335">
        <v>20</v>
      </c>
      <c r="E335" s="75">
        <f>(('Node actual demand d=1.0'!B335*(365/2)))*9.8*($C335+$D335-$B335)/3600</f>
        <v>0.25760659750000003</v>
      </c>
      <c r="F335" s="75">
        <f>(('Node actual demand d=1.0'!C335*(365/2)))*9.8*($C335+$D335-$B335)/3600</f>
        <v>0.25760659750000003</v>
      </c>
      <c r="G335" s="75">
        <f>(('Node actual demand d=1.0'!D335*(365/2)))*9.8*($C335+$D335-$B335)/3600</f>
        <v>0</v>
      </c>
      <c r="H335" s="75">
        <f>(('Node actual demand d=1.0'!E335*(365/2)))*9.8*($C335+$D335-$B335)/3600</f>
        <v>4.1217055600000005</v>
      </c>
      <c r="I335" s="75">
        <f>(('Node actual demand d=1.0'!F335*(365/2)))*9.8*($C335+$D335-$B335)/3600</f>
        <v>8.5010177175000017</v>
      </c>
      <c r="J335" s="75">
        <f>(('Node actual demand d=1.0'!G335*(365/2)))*9.8*($C335+$D335-$B335)/3600</f>
        <v>1.4168362862500001</v>
      </c>
      <c r="K335" s="75">
        <f>(('Node actual demand d=1.0'!H335*(365/2)))*9.8*($C335+$D335-$B335)/3600</f>
        <v>16.615625538750002</v>
      </c>
      <c r="L335" s="75">
        <f>(('Node actual demand d=1.0'!I335*(365/2)))*9.8*($C335+$D335-$B335)/3600</f>
        <v>19.578101410000002</v>
      </c>
      <c r="M335" s="75">
        <f>(('Node actual demand d=1.0'!J335*(365/2)))*9.8*($C335+$D335-$B335)/3600</f>
        <v>1.2880329875000001</v>
      </c>
      <c r="N335" s="75">
        <f>(('Node actual demand d=1.0'!K335*(365/2)))*9.8*($C335+$D335-$B335)/3600</f>
        <v>4.7657220537500011</v>
      </c>
      <c r="O335" s="75">
        <f>(('Node actual demand d=1.0'!L335*(365/2)))*9.8*($C335+$D335-$B335)/3600</f>
        <v>4.1217055600000005</v>
      </c>
      <c r="P335" s="75">
        <f>(('Node actual demand d=1.0'!M335*(365/2)))*9.8*($C335+$D335-$B335)/3600</f>
        <v>1.545639585</v>
      </c>
      <c r="Q335" s="75">
        <f>(('Node actual demand d=1.0'!N335*(365/2)))*9.8*($C335+$D335-$B335)/3600</f>
        <v>2.4472626762500003</v>
      </c>
      <c r="R335" s="75">
        <f>(('Node actual demand d=1.0'!O335*(365/2)))*9.8*($C335+$D335-$B335)/3600</f>
        <v>0.12880329875000002</v>
      </c>
      <c r="S335" s="75">
        <f>(('Node actual demand d=1.0'!P335*(365/2)))*9.8*($C335+$D335-$B335)/3600</f>
        <v>0.25760659750000003</v>
      </c>
      <c r="T335" s="75">
        <f>(('Node actual demand d=1.0'!Q335*(365/2)))*9.8*($C335+$D335-$B335)/3600</f>
        <v>0.12880329875000002</v>
      </c>
      <c r="U335" s="75">
        <f>(('Node actual demand d=1.0'!R335*(365/2)))*9.8*($C335+$D335-$B335)/3600</f>
        <v>0.25760659750000003</v>
      </c>
      <c r="V335" s="75">
        <f>(('Node actual demand d=1.0'!S335*(365/2)))*9.8*($C335+$D335-$B335)/3600</f>
        <v>0.25760659750000003</v>
      </c>
      <c r="W335" s="75">
        <f>(('Node actual demand d=1.0'!T335*(365/2)))*9.8*($C335+$D335-$B335)/3600</f>
        <v>0.12880329875000002</v>
      </c>
      <c r="X335" s="75">
        <f>(('Node actual demand d=1.0'!U335*(365/2)))*9.8*($C335+$D335-$B335)/3600</f>
        <v>0</v>
      </c>
      <c r="Y335" s="75">
        <f>(('Node actual demand d=1.0'!V335*(365/2)))*9.8*($C335+$D335-$B335)/3600</f>
        <v>0.12880329875000002</v>
      </c>
      <c r="Z335" s="75">
        <f>(('Node actual demand d=1.0'!W335*(365/2)))*9.8*($C335+$D335-$B335)/3600</f>
        <v>0.25760659750000003</v>
      </c>
      <c r="AA335" s="75">
        <f>(('Node actual demand d=1.0'!X335*(365/2)))*9.8*($C335+$D335-$B335)/3600</f>
        <v>0</v>
      </c>
      <c r="AB335" s="75">
        <f>(('Node actual demand d=1.0'!Y335*(365/2)))*9.8*($C335+$D335-$B335)/3600</f>
        <v>0</v>
      </c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</row>
    <row r="336" spans="1:100">
      <c r="A336" t="s">
        <v>445</v>
      </c>
      <c r="B336" s="21">
        <f>Fornecida!$C$1</f>
        <v>3.38</v>
      </c>
      <c r="C336" s="79">
        <v>7.9455</v>
      </c>
      <c r="D336">
        <v>20</v>
      </c>
      <c r="E336" s="75">
        <f>(('Node actual demand d=1.0'!B336*(365/2)))*9.8*($C336+$D336-$B336)/3600</f>
        <v>0</v>
      </c>
      <c r="F336" s="75">
        <f>(('Node actual demand d=1.0'!C336*(365/2)))*9.8*($C336+$D336-$B336)/3600</f>
        <v>0</v>
      </c>
      <c r="G336" s="75">
        <f>(('Node actual demand d=1.0'!D336*(365/2)))*9.8*($C336+$D336-$B336)/3600</f>
        <v>0</v>
      </c>
      <c r="H336" s="75">
        <f>(('Node actual demand d=1.0'!E336*(365/2)))*9.8*($C336+$D336-$B336)/3600</f>
        <v>0</v>
      </c>
      <c r="I336" s="75">
        <f>(('Node actual demand d=1.0'!F336*(365/2)))*9.8*($C336+$D336-$B336)/3600</f>
        <v>0</v>
      </c>
      <c r="J336" s="75">
        <f>(('Node actual demand d=1.0'!G336*(365/2)))*9.8*($C336+$D336-$B336)/3600</f>
        <v>0</v>
      </c>
      <c r="K336" s="75">
        <f>(('Node actual demand d=1.0'!H336*(365/2)))*9.8*($C336+$D336-$B336)/3600</f>
        <v>0.36612830625000004</v>
      </c>
      <c r="L336" s="75">
        <f>(('Node actual demand d=1.0'!I336*(365/2)))*9.8*($C336+$D336-$B336)/3600</f>
        <v>1.9526843000000003</v>
      </c>
      <c r="M336" s="75">
        <f>(('Node actual demand d=1.0'!J336*(365/2)))*9.8*($C336+$D336-$B336)/3600</f>
        <v>2.5628981437499996</v>
      </c>
      <c r="N336" s="75">
        <f>(('Node actual demand d=1.0'!K336*(365/2)))*9.8*($C336+$D336-$B336)/3600</f>
        <v>2.3188126062500003</v>
      </c>
      <c r="O336" s="75">
        <f>(('Node actual demand d=1.0'!L336*(365/2)))*9.8*($C336+$D336-$B336)/3600</f>
        <v>2.3188126062500003</v>
      </c>
      <c r="P336" s="75">
        <f>(('Node actual demand d=1.0'!M336*(365/2)))*9.8*($C336+$D336-$B336)/3600</f>
        <v>3.2951547562500005</v>
      </c>
      <c r="Q336" s="75">
        <f>(('Node actual demand d=1.0'!N336*(365/2)))*9.8*($C336+$D336-$B336)/3600</f>
        <v>5.3698818250000002</v>
      </c>
      <c r="R336" s="75">
        <f>(('Node actual demand d=1.0'!O336*(365/2)))*9.8*($C336+$D336-$B336)/3600</f>
        <v>3.2951547562500005</v>
      </c>
      <c r="S336" s="75">
        <f>(('Node actual demand d=1.0'!P336*(365/2)))*9.8*($C336+$D336-$B336)/3600</f>
        <v>3.5392402937499998</v>
      </c>
      <c r="T336" s="75">
        <f>(('Node actual demand d=1.0'!Q336*(365/2)))*9.8*($C336+$D336-$B336)/3600</f>
        <v>2.4408553750000004</v>
      </c>
      <c r="U336" s="75">
        <f>(('Node actual demand d=1.0'!R336*(365/2)))*9.8*($C336+$D336-$B336)/3600</f>
        <v>2.0747270687500001</v>
      </c>
      <c r="V336" s="75">
        <f>(('Node actual demand d=1.0'!S336*(365/2)))*9.8*($C336+$D336-$B336)/3600</f>
        <v>1.4645132250000001</v>
      </c>
      <c r="W336" s="75">
        <f>(('Node actual demand d=1.0'!T336*(365/2)))*9.8*($C336+$D336-$B336)/3600</f>
        <v>1.0983849187500001</v>
      </c>
      <c r="X336" s="75">
        <f>(('Node actual demand d=1.0'!U336*(365/2)))*9.8*($C336+$D336-$B336)/3600</f>
        <v>2.0747270687500001</v>
      </c>
      <c r="Y336" s="75">
        <f>(('Node actual demand d=1.0'!V336*(365/2)))*9.8*($C336+$D336-$B336)/3600</f>
        <v>0.12204276875000002</v>
      </c>
      <c r="Z336" s="75">
        <f>(('Node actual demand d=1.0'!W336*(365/2)))*9.8*($C336+$D336-$B336)/3600</f>
        <v>0.12204276875000002</v>
      </c>
      <c r="AA336" s="75">
        <f>(('Node actual demand d=1.0'!X336*(365/2)))*9.8*($C336+$D336-$B336)/3600</f>
        <v>0</v>
      </c>
      <c r="AB336" s="75">
        <f>(('Node actual demand d=1.0'!Y336*(365/2)))*9.8*($C336+$D336-$B336)/3600</f>
        <v>0</v>
      </c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</row>
    <row r="337" spans="1:100">
      <c r="A337" t="s">
        <v>446</v>
      </c>
      <c r="B337" s="21">
        <f>Fornecida!$C$1</f>
        <v>3.38</v>
      </c>
      <c r="C337" s="79">
        <v>9.0867000000000004</v>
      </c>
      <c r="D337">
        <v>20</v>
      </c>
      <c r="E337" s="75">
        <f>(('Node actual demand d=1.0'!B337*(365/2)))*9.8*($C337+$D337-$B337)/3600</f>
        <v>0.12771231375000003</v>
      </c>
      <c r="F337" s="75">
        <f>(('Node actual demand d=1.0'!C337*(365/2)))*9.8*($C337+$D337-$B337)/3600</f>
        <v>0.76627388250000006</v>
      </c>
      <c r="G337" s="75">
        <f>(('Node actual demand d=1.0'!D337*(365/2)))*9.8*($C337+$D337-$B337)/3600</f>
        <v>0.63856156875000014</v>
      </c>
      <c r="H337" s="75">
        <f>(('Node actual demand d=1.0'!E337*(365/2)))*9.8*($C337+$D337-$B337)/3600</f>
        <v>0.12771231375000003</v>
      </c>
      <c r="I337" s="75">
        <f>(('Node actual demand d=1.0'!F337*(365/2)))*9.8*($C337+$D337-$B337)/3600</f>
        <v>0.12771231375000003</v>
      </c>
      <c r="J337" s="75">
        <f>(('Node actual demand d=1.0'!G337*(365/2)))*9.8*($C337+$D337-$B337)/3600</f>
        <v>0.25542462750000006</v>
      </c>
      <c r="K337" s="75">
        <f>(('Node actual demand d=1.0'!H337*(365/2)))*9.8*($C337+$D337-$B337)/3600</f>
        <v>0.89398619625000009</v>
      </c>
      <c r="L337" s="75">
        <f>(('Node actual demand d=1.0'!I337*(365/2)))*9.8*($C337+$D337-$B337)/3600</f>
        <v>2.2988216475000005</v>
      </c>
      <c r="M337" s="75">
        <f>(('Node actual demand d=1.0'!J337*(365/2)))*9.8*($C337+$D337-$B337)/3600</f>
        <v>5.7470541187500013</v>
      </c>
      <c r="N337" s="75">
        <f>(('Node actual demand d=1.0'!K337*(365/2)))*9.8*($C337+$D337-$B337)/3600</f>
        <v>2.9373832162500002</v>
      </c>
      <c r="O337" s="75">
        <f>(('Node actual demand d=1.0'!L337*(365/2)))*9.8*($C337+$D337-$B337)/3600</f>
        <v>1.9156847062500004</v>
      </c>
      <c r="P337" s="75">
        <f>(('Node actual demand d=1.0'!M337*(365/2)))*9.8*($C337+$D337-$B337)/3600</f>
        <v>0.89398619625000009</v>
      </c>
      <c r="Q337" s="75">
        <f>(('Node actual demand d=1.0'!N337*(365/2)))*9.8*($C337+$D337-$B337)/3600</f>
        <v>0.51084925500000011</v>
      </c>
      <c r="R337" s="75">
        <f>(('Node actual demand d=1.0'!O337*(365/2)))*9.8*($C337+$D337-$B337)/3600</f>
        <v>0.51084925500000011</v>
      </c>
      <c r="S337" s="75">
        <f>(('Node actual demand d=1.0'!P337*(365/2)))*9.8*($C337+$D337-$B337)/3600</f>
        <v>0.76627388250000006</v>
      </c>
      <c r="T337" s="75">
        <f>(('Node actual demand d=1.0'!Q337*(365/2)))*9.8*($C337+$D337-$B337)/3600</f>
        <v>0.76627388250000006</v>
      </c>
      <c r="U337" s="75">
        <f>(('Node actual demand d=1.0'!R337*(365/2)))*9.8*($C337+$D337-$B337)/3600</f>
        <v>0.63856156875000014</v>
      </c>
      <c r="V337" s="75">
        <f>(('Node actual demand d=1.0'!S337*(365/2)))*9.8*($C337+$D337-$B337)/3600</f>
        <v>0.89398619625000009</v>
      </c>
      <c r="W337" s="75">
        <f>(('Node actual demand d=1.0'!T337*(365/2)))*9.8*($C337+$D337-$B337)/3600</f>
        <v>0.63856156875000014</v>
      </c>
      <c r="X337" s="75">
        <f>(('Node actual demand d=1.0'!U337*(365/2)))*9.8*($C337+$D337-$B337)/3600</f>
        <v>0.38313694125000003</v>
      </c>
      <c r="Y337" s="75">
        <f>(('Node actual demand d=1.0'!V337*(365/2)))*9.8*($C337+$D337-$B337)/3600</f>
        <v>0.25542462750000006</v>
      </c>
      <c r="Z337" s="75">
        <f>(('Node actual demand d=1.0'!W337*(365/2)))*9.8*($C337+$D337-$B337)/3600</f>
        <v>0.38313694125000003</v>
      </c>
      <c r="AA337" s="75">
        <f>(('Node actual demand d=1.0'!X337*(365/2)))*9.8*($C337+$D337-$B337)/3600</f>
        <v>0.38313694125000003</v>
      </c>
      <c r="AB337" s="75">
        <f>(('Node actual demand d=1.0'!Y337*(365/2)))*9.8*($C337+$D337-$B337)/3600</f>
        <v>0.12771231375000003</v>
      </c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</row>
    <row r="338" spans="1:100">
      <c r="A338" t="s">
        <v>447</v>
      </c>
      <c r="B338" s="21">
        <f>Fornecida!$C$1</f>
        <v>3.38</v>
      </c>
      <c r="C338" s="79">
        <v>9.9891000000000005</v>
      </c>
      <c r="D338">
        <v>20</v>
      </c>
      <c r="E338" s="75">
        <f>(('Node actual demand d=1.0'!B338*(365/2)))*9.8*($C338+$D338-$B338)/3600</f>
        <v>0.39658646125000008</v>
      </c>
      <c r="F338" s="75">
        <f>(('Node actual demand d=1.0'!C338*(365/2)))*9.8*($C338+$D338-$B338)/3600</f>
        <v>0.26439097416666668</v>
      </c>
      <c r="G338" s="75">
        <f>(('Node actual demand d=1.0'!D338*(365/2)))*9.8*($C338+$D338-$B338)/3600</f>
        <v>1.0575638966666667</v>
      </c>
      <c r="H338" s="75">
        <f>(('Node actual demand d=1.0'!E338*(365/2)))*9.8*($C338+$D338-$B338)/3600</f>
        <v>0.13219548708333334</v>
      </c>
      <c r="I338" s="75">
        <f>(('Node actual demand d=1.0'!F338*(365/2)))*9.8*($C338+$D338-$B338)/3600</f>
        <v>0</v>
      </c>
      <c r="J338" s="75">
        <f>(('Node actual demand d=1.0'!G338*(365/2)))*9.8*($C338+$D338-$B338)/3600</f>
        <v>0.13219548708333334</v>
      </c>
      <c r="K338" s="75">
        <f>(('Node actual demand d=1.0'!H338*(365/2)))*9.8*($C338+$D338-$B338)/3600</f>
        <v>1.0575638966666667</v>
      </c>
      <c r="L338" s="75">
        <f>(('Node actual demand d=1.0'!I338*(365/2)))*9.8*($C338+$D338-$B338)/3600</f>
        <v>0.26439097416666668</v>
      </c>
      <c r="M338" s="75">
        <f>(('Node actual demand d=1.0'!J338*(365/2)))*9.8*($C338+$D338-$B338)/3600</f>
        <v>0.39658646125000008</v>
      </c>
      <c r="N338" s="75">
        <f>(('Node actual demand d=1.0'!K338*(365/2)))*9.8*($C338+$D338-$B338)/3600</f>
        <v>0.52878194833333336</v>
      </c>
      <c r="O338" s="75">
        <f>(('Node actual demand d=1.0'!L338*(365/2)))*9.8*($C338+$D338-$B338)/3600</f>
        <v>0.39658646125000008</v>
      </c>
      <c r="P338" s="75">
        <f>(('Node actual demand d=1.0'!M338*(365/2)))*9.8*($C338+$D338-$B338)/3600</f>
        <v>0.79317292250000015</v>
      </c>
      <c r="Q338" s="75">
        <f>(('Node actual demand d=1.0'!N338*(365/2)))*9.8*($C338+$D338-$B338)/3600</f>
        <v>0.26439097416666668</v>
      </c>
      <c r="R338" s="75">
        <f>(('Node actual demand d=1.0'!O338*(365/2)))*9.8*($C338+$D338-$B338)/3600</f>
        <v>0.52878194833333336</v>
      </c>
      <c r="S338" s="75">
        <f>(('Node actual demand d=1.0'!P338*(365/2)))*9.8*($C338+$D338-$B338)/3600</f>
        <v>0.26439097416666668</v>
      </c>
      <c r="T338" s="75">
        <f>(('Node actual demand d=1.0'!Q338*(365/2)))*9.8*($C338+$D338-$B338)/3600</f>
        <v>0.39658646125000008</v>
      </c>
      <c r="U338" s="75">
        <f>(('Node actual demand d=1.0'!R338*(365/2)))*9.8*($C338+$D338-$B338)/3600</f>
        <v>0.79317292250000015</v>
      </c>
      <c r="V338" s="75">
        <f>(('Node actual demand d=1.0'!S338*(365/2)))*9.8*($C338+$D338-$B338)/3600</f>
        <v>0.26439097416666668</v>
      </c>
      <c r="W338" s="75">
        <f>(('Node actual demand d=1.0'!T338*(365/2)))*9.8*($C338+$D338-$B338)/3600</f>
        <v>0.26439097416666668</v>
      </c>
      <c r="X338" s="75">
        <f>(('Node actual demand d=1.0'!U338*(365/2)))*9.8*($C338+$D338-$B338)/3600</f>
        <v>0.79317292250000015</v>
      </c>
      <c r="Y338" s="75">
        <f>(('Node actual demand d=1.0'!V338*(365/2)))*9.8*($C338+$D338-$B338)/3600</f>
        <v>0.26439097416666668</v>
      </c>
      <c r="Z338" s="75">
        <f>(('Node actual demand d=1.0'!W338*(365/2)))*9.8*($C338+$D338-$B338)/3600</f>
        <v>0.13219548708333334</v>
      </c>
      <c r="AA338" s="75">
        <f>(('Node actual demand d=1.0'!X338*(365/2)))*9.8*($C338+$D338-$B338)/3600</f>
        <v>0.13219548708333334</v>
      </c>
      <c r="AB338" s="75">
        <f>(('Node actual demand d=1.0'!Y338*(365/2)))*9.8*($C338+$D338-$B338)/3600</f>
        <v>0.26439097416666668</v>
      </c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</row>
    <row r="339" spans="1:100">
      <c r="A339" t="s">
        <v>448</v>
      </c>
      <c r="B339" s="21">
        <f>Fornecida!$C$1</f>
        <v>3.38</v>
      </c>
      <c r="C339" s="79">
        <v>9.9951000000000008</v>
      </c>
      <c r="D339">
        <v>20</v>
      </c>
      <c r="E339" s="75">
        <f>(('Node actual demand d=1.0'!B339*(365/2)))*9.8*($C339+$D339-$B339)/3600</f>
        <v>0</v>
      </c>
      <c r="F339" s="75">
        <f>(('Node actual demand d=1.0'!C339*(365/2)))*9.8*($C339+$D339-$B339)/3600</f>
        <v>0</v>
      </c>
      <c r="G339" s="75">
        <f>(('Node actual demand d=1.0'!D339*(365/2)))*9.8*($C339+$D339-$B339)/3600</f>
        <v>0</v>
      </c>
      <c r="H339" s="75">
        <f>(('Node actual demand d=1.0'!E339*(365/2)))*9.8*($C339+$D339-$B339)/3600</f>
        <v>0</v>
      </c>
      <c r="I339" s="75">
        <f>(('Node actual demand d=1.0'!F339*(365/2)))*9.8*($C339+$D339-$B339)/3600</f>
        <v>0</v>
      </c>
      <c r="J339" s="75">
        <f>(('Node actual demand d=1.0'!G339*(365/2)))*9.8*($C339+$D339-$B339)/3600</f>
        <v>0</v>
      </c>
      <c r="K339" s="75">
        <f>(('Node actual demand d=1.0'!H339*(365/2)))*9.8*($C339+$D339-$B339)/3600</f>
        <v>0</v>
      </c>
      <c r="L339" s="75">
        <f>(('Node actual demand d=1.0'!I339*(365/2)))*9.8*($C339+$D339-$B339)/3600</f>
        <v>1.322252954166667</v>
      </c>
      <c r="M339" s="75">
        <f>(('Node actual demand d=1.0'!J339*(365/2)))*9.8*($C339+$D339-$B339)/3600</f>
        <v>0.92557706791666683</v>
      </c>
      <c r="N339" s="75">
        <f>(('Node actual demand d=1.0'!K339*(365/2)))*9.8*($C339+$D339-$B339)/3600</f>
        <v>0.7933517725</v>
      </c>
      <c r="O339" s="75">
        <f>(('Node actual demand d=1.0'!L339*(365/2)))*9.8*($C339+$D339-$B339)/3600</f>
        <v>0.52890118166666678</v>
      </c>
      <c r="P339" s="75">
        <f>(('Node actual demand d=1.0'!M339*(365/2)))*9.8*($C339+$D339-$B339)/3600</f>
        <v>0.7933517725</v>
      </c>
      <c r="Q339" s="75">
        <f>(('Node actual demand d=1.0'!N339*(365/2)))*9.8*($C339+$D339-$B339)/3600</f>
        <v>0.6611264770833335</v>
      </c>
      <c r="R339" s="75">
        <f>(('Node actual demand d=1.0'!O339*(365/2)))*9.8*($C339+$D339-$B339)/3600</f>
        <v>0.39667588625</v>
      </c>
      <c r="S339" s="75">
        <f>(('Node actual demand d=1.0'!P339*(365/2)))*9.8*($C339+$D339-$B339)/3600</f>
        <v>0.6611264770833335</v>
      </c>
      <c r="T339" s="75">
        <f>(('Node actual demand d=1.0'!Q339*(365/2)))*9.8*($C339+$D339-$B339)/3600</f>
        <v>0.52890118166666678</v>
      </c>
      <c r="U339" s="75">
        <f>(('Node actual demand d=1.0'!R339*(365/2)))*9.8*($C339+$D339-$B339)/3600</f>
        <v>1.1900276587500003</v>
      </c>
      <c r="V339" s="75">
        <f>(('Node actual demand d=1.0'!S339*(365/2)))*9.8*($C339+$D339-$B339)/3600</f>
        <v>0.6611264770833335</v>
      </c>
      <c r="W339" s="75">
        <f>(('Node actual demand d=1.0'!T339*(365/2)))*9.8*($C339+$D339-$B339)/3600</f>
        <v>0.26445059083333339</v>
      </c>
      <c r="X339" s="75">
        <f>(('Node actual demand d=1.0'!U339*(365/2)))*9.8*($C339+$D339-$B339)/3600</f>
        <v>0.13222529541666669</v>
      </c>
      <c r="Y339" s="75">
        <f>(('Node actual demand d=1.0'!V339*(365/2)))*9.8*($C339+$D339-$B339)/3600</f>
        <v>0</v>
      </c>
      <c r="Z339" s="75">
        <f>(('Node actual demand d=1.0'!W339*(365/2)))*9.8*($C339+$D339-$B339)/3600</f>
        <v>0</v>
      </c>
      <c r="AA339" s="75">
        <f>(('Node actual demand d=1.0'!X339*(365/2)))*9.8*($C339+$D339-$B339)/3600</f>
        <v>0</v>
      </c>
      <c r="AB339" s="75">
        <f>(('Node actual demand d=1.0'!Y339*(365/2)))*9.8*($C339+$D339-$B339)/3600</f>
        <v>0</v>
      </c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</row>
    <row r="340" spans="1:100">
      <c r="A340" t="s">
        <v>449</v>
      </c>
      <c r="B340" s="21">
        <f>Fornecida!$C$1</f>
        <v>3.38</v>
      </c>
      <c r="C340" s="79">
        <v>8.1547000000000001</v>
      </c>
      <c r="D340">
        <v>20</v>
      </c>
      <c r="E340" s="75">
        <f>(('Node actual demand d=1.0'!B340*(365/2)))*9.8*($C340+$D340-$B340)/3600</f>
        <v>0.73849251583333331</v>
      </c>
      <c r="F340" s="75">
        <f>(('Node actual demand d=1.0'!C340*(365/2)))*9.8*($C340+$D340-$B340)/3600</f>
        <v>0.86157460180555556</v>
      </c>
      <c r="G340" s="75">
        <f>(('Node actual demand d=1.0'!D340*(365/2)))*9.8*($C340+$D340-$B340)/3600</f>
        <v>0.86157460180555556</v>
      </c>
      <c r="H340" s="75">
        <f>(('Node actual demand d=1.0'!E340*(365/2)))*9.8*($C340+$D340-$B340)/3600</f>
        <v>0.73849251583333331</v>
      </c>
      <c r="I340" s="75">
        <f>(('Node actual demand d=1.0'!F340*(365/2)))*9.8*($C340+$D340-$B340)/3600</f>
        <v>41.601745058611115</v>
      </c>
      <c r="J340" s="75">
        <f>(('Node actual demand d=1.0'!G340*(365/2)))*9.8*($C340+$D340-$B340)/3600</f>
        <v>30.032028977222225</v>
      </c>
      <c r="K340" s="75">
        <f>(('Node actual demand d=1.0'!H340*(365/2)))*9.8*($C340+$D340-$B340)/3600</f>
        <v>0.73849251583333331</v>
      </c>
      <c r="L340" s="75">
        <f>(('Node actual demand d=1.0'!I340*(365/2)))*9.8*($C340+$D340-$B340)/3600</f>
        <v>0.86157460180555556</v>
      </c>
      <c r="M340" s="75">
        <f>(('Node actual demand d=1.0'!J340*(365/2)))*9.8*($C340+$D340-$B340)/3600</f>
        <v>0.73849251583333331</v>
      </c>
      <c r="N340" s="75">
        <f>(('Node actual demand d=1.0'!K340*(365/2)))*9.8*($C340+$D340-$B340)/3600</f>
        <v>0.86157460180555556</v>
      </c>
      <c r="O340" s="75">
        <f>(('Node actual demand d=1.0'!L340*(365/2)))*9.8*($C340+$D340-$B340)/3600</f>
        <v>0.86157460180555556</v>
      </c>
      <c r="P340" s="75">
        <f>(('Node actual demand d=1.0'!M340*(365/2)))*9.8*($C340+$D340-$B340)/3600</f>
        <v>0.98465668777777793</v>
      </c>
      <c r="Q340" s="75">
        <f>(('Node actual demand d=1.0'!N340*(365/2)))*9.8*($C340+$D340-$B340)/3600</f>
        <v>0.86157460180555556</v>
      </c>
      <c r="R340" s="75">
        <f>(('Node actual demand d=1.0'!O340*(365/2)))*9.8*($C340+$D340-$B340)/3600</f>
        <v>0.98465668777777793</v>
      </c>
      <c r="S340" s="75">
        <f>(('Node actual demand d=1.0'!P340*(365/2)))*9.8*($C340+$D340-$B340)/3600</f>
        <v>2.4616417194444447</v>
      </c>
      <c r="T340" s="75">
        <f>(('Node actual demand d=1.0'!Q340*(365/2)))*9.8*($C340+$D340-$B340)/3600</f>
        <v>4.9232834388888893</v>
      </c>
      <c r="U340" s="75">
        <f>(('Node actual demand d=1.0'!R340*(365/2)))*9.8*($C340+$D340-$B340)/3600</f>
        <v>2.7078058913888889</v>
      </c>
      <c r="V340" s="75">
        <f>(('Node actual demand d=1.0'!S340*(365/2)))*9.8*($C340+$D340-$B340)/3600</f>
        <v>0.86157460180555556</v>
      </c>
      <c r="W340" s="75">
        <f>(('Node actual demand d=1.0'!T340*(365/2)))*9.8*($C340+$D340-$B340)/3600</f>
        <v>0.86157460180555556</v>
      </c>
      <c r="X340" s="75">
        <f>(('Node actual demand d=1.0'!U340*(365/2)))*9.8*($C340+$D340-$B340)/3600</f>
        <v>0.86157460180555556</v>
      </c>
      <c r="Y340" s="75">
        <f>(('Node actual demand d=1.0'!V340*(365/2)))*9.8*($C340+$D340-$B340)/3600</f>
        <v>0.86157460180555556</v>
      </c>
      <c r="Z340" s="75">
        <f>(('Node actual demand d=1.0'!W340*(365/2)))*9.8*($C340+$D340-$B340)/3600</f>
        <v>0.86157460180555556</v>
      </c>
      <c r="AA340" s="75">
        <f>(('Node actual demand d=1.0'!X340*(365/2)))*9.8*($C340+$D340-$B340)/3600</f>
        <v>45.048043465833331</v>
      </c>
      <c r="AB340" s="75">
        <f>(('Node actual demand d=1.0'!Y340*(365/2)))*9.8*($C340+$D340-$B340)/3600</f>
        <v>33.109081126527784</v>
      </c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</row>
    <row r="341" spans="1:100">
      <c r="A341" t="s">
        <v>450</v>
      </c>
      <c r="B341" s="21">
        <f>Fornecida!$C$1</f>
        <v>3.38</v>
      </c>
      <c r="C341" s="79">
        <v>8.1845999999999997</v>
      </c>
      <c r="D341">
        <v>20</v>
      </c>
      <c r="E341" s="75">
        <f>(('Node actual demand d=1.0'!B341*(365/2)))*9.8*($C341+$D341-$B341)/3600</f>
        <v>2.0949207241666667</v>
      </c>
      <c r="F341" s="75">
        <f>(('Node actual demand d=1.0'!C341*(365/2)))*9.8*($C341+$D341-$B341)/3600</f>
        <v>2.9575351400000001</v>
      </c>
      <c r="G341" s="75">
        <f>(('Node actual demand d=1.0'!D341*(365/2)))*9.8*($C341+$D341-$B341)/3600</f>
        <v>1.8484594625000001</v>
      </c>
      <c r="H341" s="75">
        <f>(('Node actual demand d=1.0'!E341*(365/2)))*9.8*($C341+$D341-$B341)/3600</f>
        <v>2.4646126166666673</v>
      </c>
      <c r="I341" s="75">
        <f>(('Node actual demand d=1.0'!F341*(365/2)))*9.8*($C341+$D341-$B341)/3600</f>
        <v>3.0807657708333336</v>
      </c>
      <c r="J341" s="75">
        <f>(('Node actual demand d=1.0'!G341*(365/2)))*9.8*($C341+$D341-$B341)/3600</f>
        <v>2.5878432474999999</v>
      </c>
      <c r="K341" s="75">
        <f>(('Node actual demand d=1.0'!H341*(365/2)))*9.8*($C341+$D341-$B341)/3600</f>
        <v>2.3413819858333333</v>
      </c>
      <c r="L341" s="75">
        <f>(('Node actual demand d=1.0'!I341*(365/2)))*9.8*($C341+$D341-$B341)/3600</f>
        <v>2.9575351400000001</v>
      </c>
      <c r="M341" s="75">
        <f>(('Node actual demand d=1.0'!J341*(365/2)))*9.8*($C341+$D341-$B341)/3600</f>
        <v>3.5736882941666668</v>
      </c>
      <c r="N341" s="75">
        <f>(('Node actual demand d=1.0'!K341*(365/2)))*9.8*($C341+$D341-$B341)/3600</f>
        <v>4.0666108175000009</v>
      </c>
      <c r="O341" s="75">
        <f>(('Node actual demand d=1.0'!L341*(365/2)))*9.8*($C341+$D341-$B341)/3600</f>
        <v>4.8059946025000002</v>
      </c>
      <c r="P341" s="75">
        <f>(('Node actual demand d=1.0'!M341*(365/2)))*9.8*($C341+$D341-$B341)/3600</f>
        <v>3.2039964016666671</v>
      </c>
      <c r="Q341" s="75">
        <f>(('Node actual demand d=1.0'!N341*(365/2)))*9.8*($C341+$D341-$B341)/3600</f>
        <v>2.5878432474999999</v>
      </c>
      <c r="R341" s="75">
        <f>(('Node actual demand d=1.0'!O341*(365/2)))*9.8*($C341+$D341-$B341)/3600</f>
        <v>3.9433801866666669</v>
      </c>
      <c r="S341" s="75">
        <f>(('Node actual demand d=1.0'!P341*(365/2)))*9.8*($C341+$D341-$B341)/3600</f>
        <v>2.8343045091666665</v>
      </c>
      <c r="T341" s="75">
        <f>(('Node actual demand d=1.0'!Q341*(365/2)))*9.8*($C341+$D341-$B341)/3600</f>
        <v>4.1898414483333335</v>
      </c>
      <c r="U341" s="75">
        <f>(('Node actual demand d=1.0'!R341*(365/2)))*9.8*($C341+$D341-$B341)/3600</f>
        <v>3.3272270325000011</v>
      </c>
      <c r="V341" s="75">
        <f>(('Node actual demand d=1.0'!S341*(365/2)))*9.8*($C341+$D341-$B341)/3600</f>
        <v>3.4504576633333337</v>
      </c>
      <c r="W341" s="75">
        <f>(('Node actual demand d=1.0'!T341*(365/2)))*9.8*($C341+$D341-$B341)/3600</f>
        <v>3.0807657708333336</v>
      </c>
      <c r="X341" s="75">
        <f>(('Node actual demand d=1.0'!U341*(365/2)))*9.8*($C341+$D341-$B341)/3600</f>
        <v>2.8343045091666665</v>
      </c>
      <c r="Y341" s="75">
        <f>(('Node actual demand d=1.0'!V341*(365/2)))*9.8*($C341+$D341-$B341)/3600</f>
        <v>3.2039964016666671</v>
      </c>
      <c r="Z341" s="75">
        <f>(('Node actual demand d=1.0'!W341*(365/2)))*9.8*($C341+$D341-$B341)/3600</f>
        <v>4.313072079166667</v>
      </c>
      <c r="AA341" s="75">
        <f>(('Node actual demand d=1.0'!X341*(365/2)))*9.8*($C341+$D341-$B341)/3600</f>
        <v>2.8343045091666665</v>
      </c>
      <c r="AB341" s="75">
        <f>(('Node actual demand d=1.0'!Y341*(365/2)))*9.8*($C341+$D341-$B341)/3600</f>
        <v>2.4646126166666673</v>
      </c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</row>
    <row r="342" spans="1:100">
      <c r="A342" t="s">
        <v>451</v>
      </c>
      <c r="B342" s="21">
        <f>Fornecida!$C$1</f>
        <v>3.38</v>
      </c>
      <c r="C342" s="79">
        <v>9.4983000000000004</v>
      </c>
      <c r="D342">
        <v>20</v>
      </c>
      <c r="E342" s="75">
        <f>(('Node actual demand d=1.0'!B342*(365/2)))*9.8*($C342+$D342-$B342)/3600</f>
        <v>0.12975716541666668</v>
      </c>
      <c r="F342" s="75">
        <f>(('Node actual demand d=1.0'!C342*(365/2)))*9.8*($C342+$D342-$B342)/3600</f>
        <v>0.25951433083333336</v>
      </c>
      <c r="G342" s="75">
        <f>(('Node actual demand d=1.0'!D342*(365/2)))*9.8*($C342+$D342-$B342)/3600</f>
        <v>0.25951433083333336</v>
      </c>
      <c r="H342" s="75">
        <f>(('Node actual demand d=1.0'!E342*(365/2)))*9.8*($C342+$D342-$B342)/3600</f>
        <v>0.25951433083333336</v>
      </c>
      <c r="I342" s="75">
        <f>(('Node actual demand d=1.0'!F342*(365/2)))*9.8*($C342+$D342-$B342)/3600</f>
        <v>0.12975716541666668</v>
      </c>
      <c r="J342" s="75">
        <f>(('Node actual demand d=1.0'!G342*(365/2)))*9.8*($C342+$D342-$B342)/3600</f>
        <v>40.873507106250003</v>
      </c>
      <c r="K342" s="75">
        <f>(('Node actual demand d=1.0'!H342*(365/2)))*9.8*($C342+$D342-$B342)/3600</f>
        <v>14.792316857499999</v>
      </c>
      <c r="L342" s="75">
        <f>(('Node actual demand d=1.0'!I342*(365/2)))*9.8*($C342+$D342-$B342)/3600</f>
        <v>28.935847887916673</v>
      </c>
      <c r="M342" s="75">
        <f>(('Node actual demand d=1.0'!J342*(365/2)))*9.8*($C342+$D342-$B342)/3600</f>
        <v>0.25951433083333336</v>
      </c>
      <c r="N342" s="75">
        <f>(('Node actual demand d=1.0'!K342*(365/2)))*9.8*($C342+$D342-$B342)/3600</f>
        <v>0.25951433083333336</v>
      </c>
      <c r="O342" s="75">
        <f>(('Node actual demand d=1.0'!L342*(365/2)))*9.8*($C342+$D342-$B342)/3600</f>
        <v>0.25951433083333336</v>
      </c>
      <c r="P342" s="75">
        <f>(('Node actual demand d=1.0'!M342*(365/2)))*9.8*($C342+$D342-$B342)/3600</f>
        <v>0.25951433083333336</v>
      </c>
      <c r="Q342" s="75">
        <f>(('Node actual demand d=1.0'!N342*(365/2)))*9.8*($C342+$D342-$B342)/3600</f>
        <v>0.25951433083333336</v>
      </c>
      <c r="R342" s="75">
        <f>(('Node actual demand d=1.0'!O342*(365/2)))*9.8*($C342+$D342-$B342)/3600</f>
        <v>0.77854299250000003</v>
      </c>
      <c r="S342" s="75">
        <f>(('Node actual demand d=1.0'!P342*(365/2)))*9.8*($C342+$D342-$B342)/3600</f>
        <v>1.2975716541666669</v>
      </c>
      <c r="T342" s="75">
        <f>(('Node actual demand d=1.0'!Q342*(365/2)))*9.8*($C342+$D342-$B342)/3600</f>
        <v>0.25951433083333336</v>
      </c>
      <c r="U342" s="75">
        <f>(('Node actual demand d=1.0'!R342*(365/2)))*9.8*($C342+$D342-$B342)/3600</f>
        <v>0.64878582708333343</v>
      </c>
      <c r="V342" s="75">
        <f>(('Node actual demand d=1.0'!S342*(365/2)))*9.8*($C342+$D342-$B342)/3600</f>
        <v>54.498009475000003</v>
      </c>
      <c r="W342" s="75">
        <f>(('Node actual demand d=1.0'!T342*(365/2)))*9.8*($C342+$D342-$B342)/3600</f>
        <v>1.8166003158333335</v>
      </c>
      <c r="X342" s="75">
        <f>(('Node actual demand d=1.0'!U342*(365/2)))*9.8*($C342+$D342-$B342)/3600</f>
        <v>29.065605053333336</v>
      </c>
      <c r="Y342" s="75">
        <f>(('Node actual demand d=1.0'!V342*(365/2)))*9.8*($C342+$D342-$B342)/3600</f>
        <v>0.25951433083333336</v>
      </c>
      <c r="Z342" s="75">
        <f>(('Node actual demand d=1.0'!W342*(365/2)))*9.8*($C342+$D342-$B342)/3600</f>
        <v>0.25951433083333336</v>
      </c>
      <c r="AA342" s="75">
        <f>(('Node actual demand d=1.0'!X342*(365/2)))*9.8*($C342+$D342-$B342)/3600</f>
        <v>0.25951433083333336</v>
      </c>
      <c r="AB342" s="75">
        <f>(('Node actual demand d=1.0'!Y342*(365/2)))*9.8*($C342+$D342-$B342)/3600</f>
        <v>0.12975716541666668</v>
      </c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</row>
    <row r="343" spans="1:100">
      <c r="A343" t="s">
        <v>452</v>
      </c>
      <c r="B343" s="21">
        <f>Fornecida!$C$1</f>
        <v>3.38</v>
      </c>
      <c r="C343" s="79">
        <v>10.032</v>
      </c>
      <c r="D343">
        <v>20</v>
      </c>
      <c r="E343" s="75">
        <f>(('Node actual demand d=1.0'!B343*(365/2)))*9.8*($C343+$D343-$B343)/3600</f>
        <v>0.13240861666666667</v>
      </c>
      <c r="F343" s="75">
        <f>(('Node actual demand d=1.0'!C343*(365/2)))*9.8*($C343+$D343-$B343)/3600</f>
        <v>0.26481723333333335</v>
      </c>
      <c r="G343" s="75">
        <f>(('Node actual demand d=1.0'!D343*(365/2)))*9.8*($C343+$D343-$B343)/3600</f>
        <v>0.26481723333333335</v>
      </c>
      <c r="H343" s="75">
        <f>(('Node actual demand d=1.0'!E343*(365/2)))*9.8*($C343+$D343-$B343)/3600</f>
        <v>0.13240861666666667</v>
      </c>
      <c r="I343" s="75">
        <f>(('Node actual demand d=1.0'!F343*(365/2)))*9.8*($C343+$D343-$B343)/3600</f>
        <v>0.13240861666666667</v>
      </c>
      <c r="J343" s="75">
        <f>(('Node actual demand d=1.0'!G343*(365/2)))*9.8*($C343+$D343-$B343)/3600</f>
        <v>0.39722584999999999</v>
      </c>
      <c r="K343" s="75">
        <f>(('Node actual demand d=1.0'!H343*(365/2)))*9.8*($C343+$D343-$B343)/3600</f>
        <v>0.39722584999999999</v>
      </c>
      <c r="L343" s="75">
        <f>(('Node actual demand d=1.0'!I343*(365/2)))*9.8*($C343+$D343-$B343)/3600</f>
        <v>1.1916775500000001</v>
      </c>
      <c r="M343" s="75">
        <f>(('Node actual demand d=1.0'!J343*(365/2)))*9.8*($C343+$D343-$B343)/3600</f>
        <v>2.5157637166666671</v>
      </c>
      <c r="N343" s="75">
        <f>(('Node actual demand d=1.0'!K343*(365/2)))*9.8*($C343+$D343-$B343)/3600</f>
        <v>1.3240861666666668</v>
      </c>
      <c r="O343" s="75">
        <f>(('Node actual demand d=1.0'!L343*(365/2)))*9.8*($C343+$D343-$B343)/3600</f>
        <v>1.0592689333333334</v>
      </c>
      <c r="P343" s="75">
        <f>(('Node actual demand d=1.0'!M343*(365/2)))*9.8*($C343+$D343-$B343)/3600</f>
        <v>1.1916775500000001</v>
      </c>
      <c r="Q343" s="75">
        <f>(('Node actual demand d=1.0'!N343*(365/2)))*9.8*($C343+$D343-$B343)/3600</f>
        <v>0.79445169999999998</v>
      </c>
      <c r="R343" s="75">
        <f>(('Node actual demand d=1.0'!O343*(365/2)))*9.8*($C343+$D343-$B343)/3600</f>
        <v>0.66204308333333339</v>
      </c>
      <c r="S343" s="75">
        <f>(('Node actual demand d=1.0'!P343*(365/2)))*9.8*($C343+$D343-$B343)/3600</f>
        <v>0.66204308333333339</v>
      </c>
      <c r="T343" s="75">
        <f>(('Node actual demand d=1.0'!Q343*(365/2)))*9.8*($C343+$D343-$B343)/3600</f>
        <v>0.52963446666666669</v>
      </c>
      <c r="U343" s="75">
        <f>(('Node actual demand d=1.0'!R343*(365/2)))*9.8*($C343+$D343-$B343)/3600</f>
        <v>0.66204308333333339</v>
      </c>
      <c r="V343" s="75">
        <f>(('Node actual demand d=1.0'!S343*(365/2)))*9.8*($C343+$D343-$B343)/3600</f>
        <v>0.92686031666666668</v>
      </c>
      <c r="W343" s="75">
        <f>(('Node actual demand d=1.0'!T343*(365/2)))*9.8*($C343+$D343-$B343)/3600</f>
        <v>0.52963446666666669</v>
      </c>
      <c r="X343" s="75">
        <f>(('Node actual demand d=1.0'!U343*(365/2)))*9.8*($C343+$D343-$B343)/3600</f>
        <v>0.52963446666666669</v>
      </c>
      <c r="Y343" s="75">
        <f>(('Node actual demand d=1.0'!V343*(365/2)))*9.8*($C343+$D343-$B343)/3600</f>
        <v>0.52963446666666669</v>
      </c>
      <c r="Z343" s="75">
        <f>(('Node actual demand d=1.0'!W343*(365/2)))*9.8*($C343+$D343-$B343)/3600</f>
        <v>0.39722584999999999</v>
      </c>
      <c r="AA343" s="75">
        <f>(('Node actual demand d=1.0'!X343*(365/2)))*9.8*($C343+$D343-$B343)/3600</f>
        <v>0.39722584999999999</v>
      </c>
      <c r="AB343" s="75">
        <f>(('Node actual demand d=1.0'!Y343*(365/2)))*9.8*($C343+$D343-$B343)/3600</f>
        <v>0.13240861666666667</v>
      </c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</row>
    <row r="344" spans="1:100" ht="12.75" customHeight="1">
      <c r="A344" t="s">
        <v>453</v>
      </c>
      <c r="B344" s="21">
        <f>Fornecida!$C$1</f>
        <v>3.38</v>
      </c>
      <c r="C344" s="79">
        <v>10.2971</v>
      </c>
      <c r="D344">
        <v>20</v>
      </c>
      <c r="E344" s="75">
        <f>(('Node actual demand d=1.0'!B344*(365/2)))*9.8*($C344+$D344-$B344)/3600</f>
        <v>0.40117694458333336</v>
      </c>
      <c r="F344" s="75">
        <f>(('Node actual demand d=1.0'!C344*(365/2)))*9.8*($C344+$D344-$B344)/3600</f>
        <v>30.89062473291667</v>
      </c>
      <c r="G344" s="75">
        <f>(('Node actual demand d=1.0'!D344*(365/2)))*9.8*($C344+$D344-$B344)/3600</f>
        <v>2.6745129638888896</v>
      </c>
      <c r="H344" s="75">
        <f>(('Node actual demand d=1.0'!E344*(365/2)))*9.8*($C344+$D344-$B344)/3600</f>
        <v>68.200080579166666</v>
      </c>
      <c r="I344" s="75">
        <f>(('Node actual demand d=1.0'!F344*(365/2)))*9.8*($C344+$D344-$B344)/3600</f>
        <v>15.512175190555556</v>
      </c>
      <c r="J344" s="75">
        <f>(('Node actual demand d=1.0'!G344*(365/2)))*9.8*($C344+$D344-$B344)/3600</f>
        <v>4.1454950940277788</v>
      </c>
      <c r="K344" s="75">
        <f>(('Node actual demand d=1.0'!H344*(365/2)))*9.8*($C344+$D344-$B344)/3600</f>
        <v>0.53490259277777785</v>
      </c>
      <c r="L344" s="75">
        <f>(('Node actual demand d=1.0'!I344*(365/2)))*9.8*($C344+$D344-$B344)/3600</f>
        <v>0.53490259277777785</v>
      </c>
      <c r="M344" s="75">
        <f>(('Node actual demand d=1.0'!J344*(365/2)))*9.8*($C344+$D344-$B344)/3600</f>
        <v>0.53490259277777785</v>
      </c>
      <c r="N344" s="75">
        <f>(('Node actual demand d=1.0'!K344*(365/2)))*9.8*($C344+$D344-$B344)/3600</f>
        <v>0.40117694458333336</v>
      </c>
      <c r="O344" s="75">
        <f>(('Node actual demand d=1.0'!L344*(365/2)))*9.8*($C344+$D344-$B344)/3600</f>
        <v>0.80235388916666672</v>
      </c>
      <c r="P344" s="75">
        <f>(('Node actual demand d=1.0'!M344*(365/2)))*9.8*($C344+$D344-$B344)/3600</f>
        <v>0.40117694458333336</v>
      </c>
      <c r="Q344" s="75">
        <f>(('Node actual demand d=1.0'!N344*(365/2)))*9.8*($C344+$D344-$B344)/3600</f>
        <v>0.53490259277777785</v>
      </c>
      <c r="R344" s="75">
        <f>(('Node actual demand d=1.0'!O344*(365/2)))*9.8*($C344+$D344-$B344)/3600</f>
        <v>1.2035308337500001</v>
      </c>
      <c r="S344" s="75">
        <f>(('Node actual demand d=1.0'!P344*(365/2)))*9.8*($C344+$D344-$B344)/3600</f>
        <v>1.7384334265277781</v>
      </c>
      <c r="T344" s="75">
        <f>(('Node actual demand d=1.0'!Q344*(365/2)))*9.8*($C344+$D344-$B344)/3600</f>
        <v>0.40117694458333336</v>
      </c>
      <c r="U344" s="75">
        <f>(('Node actual demand d=1.0'!R344*(365/2)))*9.8*($C344+$D344-$B344)/3600</f>
        <v>1.6047077783333334</v>
      </c>
      <c r="V344" s="75">
        <f>(('Node actual demand d=1.0'!S344*(365/2)))*9.8*($C344+$D344-$B344)/3600</f>
        <v>4.4129463904166668</v>
      </c>
      <c r="W344" s="75">
        <f>(('Node actual demand d=1.0'!T344*(365/2)))*9.8*($C344+$D344-$B344)/3600</f>
        <v>0.53490259277777785</v>
      </c>
      <c r="X344" s="75">
        <f>(('Node actual demand d=1.0'!U344*(365/2)))*9.8*($C344+$D344-$B344)/3600</f>
        <v>0.40117694458333336</v>
      </c>
      <c r="Y344" s="75">
        <f>(('Node actual demand d=1.0'!V344*(365/2)))*9.8*($C344+$D344-$B344)/3600</f>
        <v>0.40117694458333336</v>
      </c>
      <c r="Z344" s="75">
        <f>(('Node actual demand d=1.0'!W344*(365/2)))*9.8*($C344+$D344-$B344)/3600</f>
        <v>0.40117694458333336</v>
      </c>
      <c r="AA344" s="75">
        <f>(('Node actual demand d=1.0'!X344*(365/2)))*9.8*($C344+$D344-$B344)/3600</f>
        <v>0.40117694458333336</v>
      </c>
      <c r="AB344" s="75">
        <f>(('Node actual demand d=1.0'!Y344*(365/2)))*9.8*($C344+$D344-$B344)/3600</f>
        <v>0.40117694458333336</v>
      </c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</row>
    <row r="345" spans="1:100">
      <c r="A345" t="s">
        <v>454</v>
      </c>
      <c r="B345" s="21">
        <f>Fornecida!$C$1</f>
        <v>3.38</v>
      </c>
      <c r="C345" s="79">
        <v>11.6106</v>
      </c>
      <c r="D345">
        <v>20</v>
      </c>
      <c r="E345" s="75">
        <f>(('Node actual demand d=1.0'!B345*(365/2)))*9.8*($C345+$D345-$B345)/3600</f>
        <v>0</v>
      </c>
      <c r="F345" s="75">
        <f>(('Node actual demand d=1.0'!C345*(365/2)))*9.8*($C345+$D345-$B345)/3600</f>
        <v>0</v>
      </c>
      <c r="G345" s="75">
        <f>(('Node actual demand d=1.0'!D345*(365/2)))*9.8*($C345+$D345-$B345)/3600</f>
        <v>0</v>
      </c>
      <c r="H345" s="75">
        <f>(('Node actual demand d=1.0'!E345*(365/2)))*9.8*($C345+$D345-$B345)/3600</f>
        <v>0</v>
      </c>
      <c r="I345" s="75">
        <f>(('Node actual demand d=1.0'!F345*(365/2)))*9.8*($C345+$D345-$B345)/3600</f>
        <v>0</v>
      </c>
      <c r="J345" s="75">
        <f>(('Node actual demand d=1.0'!G345*(365/2)))*9.8*($C345+$D345-$B345)/3600</f>
        <v>0</v>
      </c>
      <c r="K345" s="75">
        <f>(('Node actual demand d=1.0'!H345*(365/2)))*9.8*($C345+$D345-$B345)/3600</f>
        <v>0</v>
      </c>
      <c r="L345" s="75">
        <f>(('Node actual demand d=1.0'!I345*(365/2)))*9.8*($C345+$D345-$B345)/3600</f>
        <v>0.84150713499999996</v>
      </c>
      <c r="M345" s="75">
        <f>(('Node actual demand d=1.0'!J345*(365/2)))*9.8*($C345+$D345-$B345)/3600</f>
        <v>0.70125594583333339</v>
      </c>
      <c r="N345" s="75">
        <f>(('Node actual demand d=1.0'!K345*(365/2)))*9.8*($C345+$D345-$B345)/3600</f>
        <v>0.84150713499999996</v>
      </c>
      <c r="O345" s="75">
        <f>(('Node actual demand d=1.0'!L345*(365/2)))*9.8*($C345+$D345-$B345)/3600</f>
        <v>0.70125594583333339</v>
      </c>
      <c r="P345" s="75">
        <f>(('Node actual demand d=1.0'!M345*(365/2)))*9.8*($C345+$D345-$B345)/3600</f>
        <v>1.1220095133333334</v>
      </c>
      <c r="Q345" s="75">
        <f>(('Node actual demand d=1.0'!N345*(365/2)))*9.8*($C345+$D345-$B345)/3600</f>
        <v>0.70125594583333339</v>
      </c>
      <c r="R345" s="75">
        <f>(('Node actual demand d=1.0'!O345*(365/2)))*9.8*($C345+$D345-$B345)/3600</f>
        <v>0.14025118916666668</v>
      </c>
      <c r="S345" s="75">
        <f>(('Node actual demand d=1.0'!P345*(365/2)))*9.8*($C345+$D345-$B345)/3600</f>
        <v>0.56100475666666672</v>
      </c>
      <c r="T345" s="75">
        <f>(('Node actual demand d=1.0'!Q345*(365/2)))*9.8*($C345+$D345-$B345)/3600</f>
        <v>0.14025118916666668</v>
      </c>
      <c r="U345" s="75">
        <f>(('Node actual demand d=1.0'!R345*(365/2)))*9.8*($C345+$D345-$B345)/3600</f>
        <v>0</v>
      </c>
      <c r="V345" s="75">
        <f>(('Node actual demand d=1.0'!S345*(365/2)))*9.8*($C345+$D345-$B345)/3600</f>
        <v>0</v>
      </c>
      <c r="W345" s="75">
        <f>(('Node actual demand d=1.0'!T345*(365/2)))*9.8*($C345+$D345-$B345)/3600</f>
        <v>0</v>
      </c>
      <c r="X345" s="75">
        <f>(('Node actual demand d=1.0'!U345*(365/2)))*9.8*($C345+$D345-$B345)/3600</f>
        <v>0</v>
      </c>
      <c r="Y345" s="75">
        <f>(('Node actual demand d=1.0'!V345*(365/2)))*9.8*($C345+$D345-$B345)/3600</f>
        <v>0</v>
      </c>
      <c r="Z345" s="75">
        <f>(('Node actual demand d=1.0'!W345*(365/2)))*9.8*($C345+$D345-$B345)/3600</f>
        <v>0</v>
      </c>
      <c r="AA345" s="75">
        <f>(('Node actual demand d=1.0'!X345*(365/2)))*9.8*($C345+$D345-$B345)/3600</f>
        <v>0</v>
      </c>
      <c r="AB345" s="75">
        <f>(('Node actual demand d=1.0'!Y345*(365/2)))*9.8*($C345+$D345-$B345)/3600</f>
        <v>0</v>
      </c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</row>
    <row r="346" spans="1:100">
      <c r="A346" t="s">
        <v>455</v>
      </c>
      <c r="B346" s="21">
        <f>Fornecida!$C$1</f>
        <v>3.38</v>
      </c>
      <c r="C346" s="79">
        <v>9.9604999999999997</v>
      </c>
      <c r="D346">
        <v>20</v>
      </c>
      <c r="E346" s="75">
        <f>(('Node actual demand d=1.0'!B346*(365/2)))*9.8*($C346+$D346-$B346)/3600</f>
        <v>0</v>
      </c>
      <c r="F346" s="75">
        <f>(('Node actual demand d=1.0'!C346*(365/2)))*9.8*($C346+$D346-$B346)/3600</f>
        <v>0</v>
      </c>
      <c r="G346" s="75">
        <f>(('Node actual demand d=1.0'!D346*(365/2)))*9.8*($C346+$D346-$B346)/3600</f>
        <v>0</v>
      </c>
      <c r="H346" s="75">
        <f>(('Node actual demand d=1.0'!E346*(365/2)))*9.8*($C346+$D346-$B346)/3600</f>
        <v>0.52821360277777785</v>
      </c>
      <c r="I346" s="75">
        <f>(('Node actual demand d=1.0'!F346*(365/2)))*9.8*($C346+$D346-$B346)/3600</f>
        <v>0.26410680138888892</v>
      </c>
      <c r="J346" s="75">
        <f>(('Node actual demand d=1.0'!G346*(365/2)))*9.8*($C346+$D346-$B346)/3600</f>
        <v>0.13205340069444446</v>
      </c>
      <c r="K346" s="75">
        <f>(('Node actual demand d=1.0'!H346*(365/2)))*9.8*($C346+$D346-$B346)/3600</f>
        <v>0.13205340069444446</v>
      </c>
      <c r="L346" s="75">
        <f>(('Node actual demand d=1.0'!I346*(365/2)))*9.8*($C346+$D346-$B346)/3600</f>
        <v>0.66026700347222234</v>
      </c>
      <c r="M346" s="75">
        <f>(('Node actual demand d=1.0'!J346*(365/2)))*9.8*($C346+$D346-$B346)/3600</f>
        <v>1.0564272055555557</v>
      </c>
      <c r="N346" s="75">
        <f>(('Node actual demand d=1.0'!K346*(365/2)))*9.8*($C346+$D346-$B346)/3600</f>
        <v>0.66026700347222234</v>
      </c>
      <c r="O346" s="75">
        <f>(('Node actual demand d=1.0'!L346*(365/2)))*9.8*($C346+$D346-$B346)/3600</f>
        <v>0.7923204041666666</v>
      </c>
      <c r="P346" s="75">
        <f>(('Node actual demand d=1.0'!M346*(365/2)))*9.8*($C346+$D346-$B346)/3600</f>
        <v>0.7923204041666666</v>
      </c>
      <c r="Q346" s="75">
        <f>(('Node actual demand d=1.0'!N346*(365/2)))*9.8*($C346+$D346-$B346)/3600</f>
        <v>0.9243738048611112</v>
      </c>
      <c r="R346" s="75">
        <f>(('Node actual demand d=1.0'!O346*(365/2)))*9.8*($C346+$D346-$B346)/3600</f>
        <v>0.9243738048611112</v>
      </c>
      <c r="S346" s="75">
        <f>(('Node actual demand d=1.0'!P346*(365/2)))*9.8*($C346+$D346-$B346)/3600</f>
        <v>1.0564272055555557</v>
      </c>
      <c r="T346" s="75">
        <f>(('Node actual demand d=1.0'!Q346*(365/2)))*9.8*($C346+$D346-$B346)/3600</f>
        <v>0.7923204041666666</v>
      </c>
      <c r="U346" s="75">
        <f>(('Node actual demand d=1.0'!R346*(365/2)))*9.8*($C346+$D346-$B346)/3600</f>
        <v>0.66026700347222234</v>
      </c>
      <c r="V346" s="75">
        <f>(('Node actual demand d=1.0'!S346*(365/2)))*9.8*($C346+$D346-$B346)/3600</f>
        <v>0.66026700347222234</v>
      </c>
      <c r="W346" s="75">
        <f>(('Node actual demand d=1.0'!T346*(365/2)))*9.8*($C346+$D346-$B346)/3600</f>
        <v>0.52821360277777785</v>
      </c>
      <c r="X346" s="75">
        <f>(('Node actual demand d=1.0'!U346*(365/2)))*9.8*($C346+$D346-$B346)/3600</f>
        <v>0.52821360277777785</v>
      </c>
      <c r="Y346" s="75">
        <f>(('Node actual demand d=1.0'!V346*(365/2)))*9.8*($C346+$D346-$B346)/3600</f>
        <v>0.26410680138888892</v>
      </c>
      <c r="Z346" s="75">
        <f>(('Node actual demand d=1.0'!W346*(365/2)))*9.8*($C346+$D346-$B346)/3600</f>
        <v>0</v>
      </c>
      <c r="AA346" s="75">
        <f>(('Node actual demand d=1.0'!X346*(365/2)))*9.8*($C346+$D346-$B346)/3600</f>
        <v>0</v>
      </c>
      <c r="AB346" s="75">
        <f>(('Node actual demand d=1.0'!Y346*(365/2)))*9.8*($C346+$D346-$B346)/3600</f>
        <v>0</v>
      </c>
    </row>
    <row r="347" spans="1:100">
      <c r="A347" t="s">
        <v>456</v>
      </c>
      <c r="B347" s="21">
        <f>Fornecida!$C$1</f>
        <v>3.38</v>
      </c>
      <c r="C347" s="79">
        <v>10.3858</v>
      </c>
      <c r="D347">
        <v>20</v>
      </c>
      <c r="E347" s="75">
        <f>(('Node actual demand d=1.0'!B347*(365/2)))*9.8*($C347+$D347-$B347)/3600</f>
        <v>0.40249894416666671</v>
      </c>
      <c r="F347" s="75">
        <f>(('Node actual demand d=1.0'!C347*(365/2)))*9.8*($C347+$D347-$B347)/3600</f>
        <v>0.53666525888888894</v>
      </c>
      <c r="G347" s="75">
        <f>(('Node actual demand d=1.0'!D347*(365/2)))*9.8*($C347+$D347-$B347)/3600</f>
        <v>0.53666525888888894</v>
      </c>
      <c r="H347" s="75">
        <f>(('Node actual demand d=1.0'!E347*(365/2)))*9.8*($C347+$D347-$B347)/3600</f>
        <v>26.296597685555554</v>
      </c>
      <c r="I347" s="75">
        <f>(('Node actual demand d=1.0'!F347*(365/2)))*9.8*($C347+$D347-$B347)/3600</f>
        <v>33.139079736388894</v>
      </c>
      <c r="J347" s="75">
        <f>(('Node actual demand d=1.0'!G347*(365/2)))*9.8*($C347+$D347-$B347)/3600</f>
        <v>5.3666525888888899</v>
      </c>
      <c r="K347" s="75">
        <f>(('Node actual demand d=1.0'!H347*(365/2)))*9.8*($C347+$D347-$B347)/3600</f>
        <v>0.13416631472222224</v>
      </c>
      <c r="L347" s="75">
        <f>(('Node actual demand d=1.0'!I347*(365/2)))*9.8*($C347+$D347-$B347)/3600</f>
        <v>0.53666525888888894</v>
      </c>
      <c r="M347" s="75">
        <f>(('Node actual demand d=1.0'!J347*(365/2)))*9.8*($C347+$D347-$B347)/3600</f>
        <v>0.80499788833333341</v>
      </c>
      <c r="N347" s="75">
        <f>(('Node actual demand d=1.0'!K347*(365/2)))*9.8*($C347+$D347-$B347)/3600</f>
        <v>0.93916420305555559</v>
      </c>
      <c r="O347" s="75">
        <f>(('Node actual demand d=1.0'!L347*(365/2)))*9.8*($C347+$D347-$B347)/3600</f>
        <v>0.93916420305555559</v>
      </c>
      <c r="P347" s="75">
        <f>(('Node actual demand d=1.0'!M347*(365/2)))*9.8*($C347+$D347-$B347)/3600</f>
        <v>1.0733305177777779</v>
      </c>
      <c r="Q347" s="75">
        <f>(('Node actual demand d=1.0'!N347*(365/2)))*9.8*($C347+$D347-$B347)/3600</f>
        <v>0.67083157361111123</v>
      </c>
      <c r="R347" s="75">
        <f>(('Node actual demand d=1.0'!O347*(365/2)))*9.8*($C347+$D347-$B347)/3600</f>
        <v>1.2074968325000004</v>
      </c>
      <c r="S347" s="75">
        <f>(('Node actual demand d=1.0'!P347*(365/2)))*9.8*($C347+$D347-$B347)/3600</f>
        <v>2.8174926091666666</v>
      </c>
      <c r="T347" s="75">
        <f>(('Node actual demand d=1.0'!Q347*(365/2)))*9.8*($C347+$D347-$B347)/3600</f>
        <v>1.4758294619444445</v>
      </c>
      <c r="U347" s="75">
        <f>(('Node actual demand d=1.0'!R347*(365/2)))*9.8*($C347+$D347-$B347)/3600</f>
        <v>0.67083157361111123</v>
      </c>
      <c r="V347" s="75">
        <f>(('Node actual demand d=1.0'!S347*(365/2)))*9.8*($C347+$D347-$B347)/3600</f>
        <v>0.67083157361111123</v>
      </c>
      <c r="W347" s="75">
        <f>(('Node actual demand d=1.0'!T347*(365/2)))*9.8*($C347+$D347-$B347)/3600</f>
        <v>0.67083157361111123</v>
      </c>
      <c r="X347" s="75">
        <f>(('Node actual demand d=1.0'!U347*(365/2)))*9.8*($C347+$D347-$B347)/3600</f>
        <v>0.67083157361111123</v>
      </c>
      <c r="Y347" s="75">
        <f>(('Node actual demand d=1.0'!V347*(365/2)))*9.8*($C347+$D347-$B347)/3600</f>
        <v>0.67083157361111123</v>
      </c>
      <c r="Z347" s="75">
        <f>(('Node actual demand d=1.0'!W347*(365/2)))*9.8*($C347+$D347-$B347)/3600</f>
        <v>0.53666525888888894</v>
      </c>
      <c r="AA347" s="75">
        <f>(('Node actual demand d=1.0'!X347*(365/2)))*9.8*($C347+$D347-$B347)/3600</f>
        <v>45.482380690833345</v>
      </c>
      <c r="AB347" s="75">
        <f>(('Node actual demand d=1.0'!Y347*(365/2)))*9.8*($C347+$D347-$B347)/3600</f>
        <v>20.795778781944449</v>
      </c>
    </row>
    <row r="348" spans="1:100">
      <c r="A348" t="s">
        <v>457</v>
      </c>
      <c r="B348" s="21">
        <f>Fornecida!$C$1</f>
        <v>3.38</v>
      </c>
      <c r="C348" s="79">
        <v>9.7667000000000002</v>
      </c>
      <c r="D348">
        <v>20</v>
      </c>
      <c r="E348" s="75">
        <f>(('Node actual demand d=1.0'!B348*(365/2)))*9.8*($C348+$D348-$B348)/3600</f>
        <v>0</v>
      </c>
      <c r="F348" s="75">
        <f>(('Node actual demand d=1.0'!C348*(365/2)))*9.8*($C348+$D348-$B348)/3600</f>
        <v>0</v>
      </c>
      <c r="G348" s="75">
        <f>(('Node actual demand d=1.0'!D348*(365/2)))*9.8*($C348+$D348-$B348)/3600</f>
        <v>0</v>
      </c>
      <c r="H348" s="75">
        <f>(('Node actual demand d=1.0'!E348*(365/2)))*9.8*($C348+$D348-$B348)/3600</f>
        <v>0</v>
      </c>
      <c r="I348" s="75">
        <f>(('Node actual demand d=1.0'!F348*(365/2)))*9.8*($C348+$D348-$B348)/3600</f>
        <v>0</v>
      </c>
      <c r="J348" s="75">
        <f>(('Node actual demand d=1.0'!G348*(365/2)))*9.8*($C348+$D348-$B348)/3600</f>
        <v>0</v>
      </c>
      <c r="K348" s="75">
        <f>(('Node actual demand d=1.0'!H348*(365/2)))*9.8*($C348+$D348-$B348)/3600</f>
        <v>0</v>
      </c>
      <c r="L348" s="75">
        <f>(('Node actual demand d=1.0'!I348*(365/2)))*9.8*($C348+$D348-$B348)/3600</f>
        <v>0</v>
      </c>
      <c r="M348" s="75">
        <f>(('Node actual demand d=1.0'!J348*(365/2)))*9.8*($C348+$D348-$B348)/3600</f>
        <v>0</v>
      </c>
      <c r="N348" s="75">
        <f>(('Node actual demand d=1.0'!K348*(365/2)))*9.8*($C348+$D348-$B348)/3600</f>
        <v>0</v>
      </c>
      <c r="O348" s="75">
        <f>(('Node actual demand d=1.0'!L348*(365/2)))*9.8*($C348+$D348-$B348)/3600</f>
        <v>0</v>
      </c>
      <c r="P348" s="75">
        <f>(('Node actual demand d=1.0'!M348*(365/2)))*9.8*($C348+$D348-$B348)/3600</f>
        <v>0</v>
      </c>
      <c r="Q348" s="75">
        <f>(('Node actual demand d=1.0'!N348*(365/2)))*9.8*($C348+$D348-$B348)/3600</f>
        <v>0</v>
      </c>
      <c r="R348" s="75">
        <f>(('Node actual demand d=1.0'!O348*(365/2)))*9.8*($C348+$D348-$B348)/3600</f>
        <v>0</v>
      </c>
      <c r="S348" s="75">
        <f>(('Node actual demand d=1.0'!P348*(365/2)))*9.8*($C348+$D348-$B348)/3600</f>
        <v>0</v>
      </c>
      <c r="T348" s="75">
        <f>(('Node actual demand d=1.0'!Q348*(365/2)))*9.8*($C348+$D348-$B348)/3600</f>
        <v>0</v>
      </c>
      <c r="U348" s="75">
        <f>(('Node actual demand d=1.0'!R348*(365/2)))*9.8*($C348+$D348-$B348)/3600</f>
        <v>0</v>
      </c>
      <c r="V348" s="75">
        <f>(('Node actual demand d=1.0'!S348*(365/2)))*9.8*($C348+$D348-$B348)/3600</f>
        <v>0</v>
      </c>
      <c r="W348" s="75">
        <f>(('Node actual demand d=1.0'!T348*(365/2)))*9.8*($C348+$D348-$B348)/3600</f>
        <v>0</v>
      </c>
      <c r="X348" s="75">
        <f>(('Node actual demand d=1.0'!U348*(365/2)))*9.8*($C348+$D348-$B348)/3600</f>
        <v>0</v>
      </c>
      <c r="Y348" s="75">
        <f>(('Node actual demand d=1.0'!V348*(365/2)))*9.8*($C348+$D348-$B348)/3600</f>
        <v>0</v>
      </c>
      <c r="Z348" s="75">
        <f>(('Node actual demand d=1.0'!W348*(365/2)))*9.8*($C348+$D348-$B348)/3600</f>
        <v>0</v>
      </c>
      <c r="AA348" s="75">
        <f>(('Node actual demand d=1.0'!X348*(365/2)))*9.8*($C348+$D348-$B348)/3600</f>
        <v>0</v>
      </c>
      <c r="AB348" s="75">
        <f>(('Node actual demand d=1.0'!Y348*(365/2)))*9.8*($C348+$D348-$B348)/3600</f>
        <v>0</v>
      </c>
    </row>
    <row r="349" spans="1:100">
      <c r="A349" t="s">
        <v>458</v>
      </c>
      <c r="B349" s="21">
        <f>Fornecida!$C$1</f>
        <v>3.38</v>
      </c>
      <c r="C349" s="79">
        <v>10.616300000000001</v>
      </c>
      <c r="D349">
        <v>20</v>
      </c>
      <c r="E349" s="75">
        <f>(('Node actual demand d=1.0'!B349*(365/2)))*9.8*($C349+$D349-$B349)/3600</f>
        <v>0</v>
      </c>
      <c r="F349" s="75">
        <f>(('Node actual demand d=1.0'!C349*(365/2)))*9.8*($C349+$D349-$B349)/3600</f>
        <v>0</v>
      </c>
      <c r="G349" s="75">
        <f>(('Node actual demand d=1.0'!D349*(365/2)))*9.8*($C349+$D349-$B349)/3600</f>
        <v>0</v>
      </c>
      <c r="H349" s="75">
        <f>(('Node actual demand d=1.0'!E349*(365/2)))*9.8*($C349+$D349-$B349)/3600</f>
        <v>0.13531145152777779</v>
      </c>
      <c r="I349" s="75">
        <f>(('Node actual demand d=1.0'!F349*(365/2)))*9.8*($C349+$D349-$B349)/3600</f>
        <v>0.27062290305555559</v>
      </c>
      <c r="J349" s="75">
        <f>(('Node actual demand d=1.0'!G349*(365/2)))*9.8*($C349+$D349-$B349)/3600</f>
        <v>0.13531145152777779</v>
      </c>
      <c r="K349" s="75">
        <f>(('Node actual demand d=1.0'!H349*(365/2)))*9.8*($C349+$D349-$B349)/3600</f>
        <v>0.27062290305555559</v>
      </c>
      <c r="L349" s="75">
        <f>(('Node actual demand d=1.0'!I349*(365/2)))*9.8*($C349+$D349-$B349)/3600</f>
        <v>0.13531145152777779</v>
      </c>
      <c r="M349" s="75">
        <f>(('Node actual demand d=1.0'!J349*(365/2)))*9.8*($C349+$D349-$B349)/3600</f>
        <v>0.94718016069444466</v>
      </c>
      <c r="N349" s="75">
        <f>(('Node actual demand d=1.0'!K349*(365/2)))*9.8*($C349+$D349-$B349)/3600</f>
        <v>0.94718016069444466</v>
      </c>
      <c r="O349" s="75">
        <f>(('Node actual demand d=1.0'!L349*(365/2)))*9.8*($C349+$D349-$B349)/3600</f>
        <v>0.13531145152777779</v>
      </c>
      <c r="P349" s="75">
        <f>(('Node actual demand d=1.0'!M349*(365/2)))*9.8*($C349+$D349-$B349)/3600</f>
        <v>0.13531145152777779</v>
      </c>
      <c r="Q349" s="75">
        <f>(('Node actual demand d=1.0'!N349*(365/2)))*9.8*($C349+$D349-$B349)/3600</f>
        <v>0.13531145152777779</v>
      </c>
      <c r="R349" s="75">
        <f>(('Node actual demand d=1.0'!O349*(365/2)))*9.8*($C349+$D349-$B349)/3600</f>
        <v>0.13531145152777779</v>
      </c>
      <c r="S349" s="75">
        <f>(('Node actual demand d=1.0'!P349*(365/2)))*9.8*($C349+$D349-$B349)/3600</f>
        <v>0.13531145152777779</v>
      </c>
      <c r="T349" s="75">
        <f>(('Node actual demand d=1.0'!Q349*(365/2)))*9.8*($C349+$D349-$B349)/3600</f>
        <v>0</v>
      </c>
      <c r="U349" s="75">
        <f>(('Node actual demand d=1.0'!R349*(365/2)))*9.8*($C349+$D349-$B349)/3600</f>
        <v>0</v>
      </c>
      <c r="V349" s="75">
        <f>(('Node actual demand d=1.0'!S349*(365/2)))*9.8*($C349+$D349-$B349)/3600</f>
        <v>0.13531145152777779</v>
      </c>
      <c r="W349" s="75">
        <f>(('Node actual demand d=1.0'!T349*(365/2)))*9.8*($C349+$D349-$B349)/3600</f>
        <v>0.40593435458333338</v>
      </c>
      <c r="X349" s="75">
        <f>(('Node actual demand d=1.0'!U349*(365/2)))*9.8*($C349+$D349-$B349)/3600</f>
        <v>0.27062290305555559</v>
      </c>
      <c r="Y349" s="75">
        <f>(('Node actual demand d=1.0'!V349*(365/2)))*9.8*($C349+$D349-$B349)/3600</f>
        <v>0.13531145152777779</v>
      </c>
      <c r="Z349" s="75">
        <f>(('Node actual demand d=1.0'!W349*(365/2)))*9.8*($C349+$D349-$B349)/3600</f>
        <v>0.27062290305555559</v>
      </c>
      <c r="AA349" s="75">
        <f>(('Node actual demand d=1.0'!X349*(365/2)))*9.8*($C349+$D349-$B349)/3600</f>
        <v>0</v>
      </c>
      <c r="AB349" s="75">
        <f>(('Node actual demand d=1.0'!Y349*(365/2)))*9.8*($C349+$D349-$B349)/3600</f>
        <v>0.13531145152777779</v>
      </c>
    </row>
    <row r="350" spans="1:100">
      <c r="A350" t="s">
        <v>459</v>
      </c>
      <c r="B350" s="21">
        <f>Fornecida!$C$1</f>
        <v>3.38</v>
      </c>
      <c r="C350" s="79">
        <v>11.140499999999999</v>
      </c>
      <c r="D350">
        <v>20</v>
      </c>
      <c r="E350" s="75">
        <f>(('Node actual demand d=1.0'!B350*(365/2)))*9.8*($C350+$D350-$B350)/3600</f>
        <v>0.27583141250000004</v>
      </c>
      <c r="F350" s="75">
        <f>(('Node actual demand d=1.0'!C350*(365/2)))*9.8*($C350+$D350-$B350)/3600</f>
        <v>0.27583141250000004</v>
      </c>
      <c r="G350" s="75">
        <f>(('Node actual demand d=1.0'!D350*(365/2)))*9.8*($C350+$D350-$B350)/3600</f>
        <v>0.27583141250000004</v>
      </c>
      <c r="H350" s="75">
        <f>(('Node actual demand d=1.0'!E350*(365/2)))*9.8*($C350+$D350-$B350)/3600</f>
        <v>0.27583141250000004</v>
      </c>
      <c r="I350" s="75">
        <f>(('Node actual demand d=1.0'!F350*(365/2)))*9.8*($C350+$D350-$B350)/3600</f>
        <v>0.27583141250000004</v>
      </c>
      <c r="J350" s="75">
        <f>(('Node actual demand d=1.0'!G350*(365/2)))*9.8*($C350+$D350-$B350)/3600</f>
        <v>0.13791570625000002</v>
      </c>
      <c r="K350" s="75">
        <f>(('Node actual demand d=1.0'!H350*(365/2)))*9.8*($C350+$D350-$B350)/3600</f>
        <v>0.41374711875000003</v>
      </c>
      <c r="L350" s="75">
        <f>(('Node actual demand d=1.0'!I350*(365/2)))*9.8*($C350+$D350-$B350)/3600</f>
        <v>0.55166282500000008</v>
      </c>
      <c r="M350" s="75">
        <f>(('Node actual demand d=1.0'!J350*(365/2)))*9.8*($C350+$D350-$B350)/3600</f>
        <v>0.55166282500000008</v>
      </c>
      <c r="N350" s="75">
        <f>(('Node actual demand d=1.0'!K350*(365/2)))*9.8*($C350+$D350-$B350)/3600</f>
        <v>2.4824827125000009</v>
      </c>
      <c r="O350" s="75">
        <f>(('Node actual demand d=1.0'!L350*(365/2)))*9.8*($C350+$D350-$B350)/3600</f>
        <v>0.41374711875000003</v>
      </c>
      <c r="P350" s="75">
        <f>(('Node actual demand d=1.0'!M350*(365/2)))*9.8*($C350+$D350-$B350)/3600</f>
        <v>0.41374711875000003</v>
      </c>
      <c r="Q350" s="75">
        <f>(('Node actual demand d=1.0'!N350*(365/2)))*9.8*($C350+$D350-$B350)/3600</f>
        <v>0.41374711875000003</v>
      </c>
      <c r="R350" s="75">
        <f>(('Node actual demand d=1.0'!O350*(365/2)))*9.8*($C350+$D350-$B350)/3600</f>
        <v>0.41374711875000003</v>
      </c>
      <c r="S350" s="75">
        <f>(('Node actual demand d=1.0'!P350*(365/2)))*9.8*($C350+$D350-$B350)/3600</f>
        <v>0.41374711875000003</v>
      </c>
      <c r="T350" s="75">
        <f>(('Node actual demand d=1.0'!Q350*(365/2)))*9.8*($C350+$D350-$B350)/3600</f>
        <v>0.55166282500000008</v>
      </c>
      <c r="U350" s="75">
        <f>(('Node actual demand d=1.0'!R350*(365/2)))*9.8*($C350+$D350-$B350)/3600</f>
        <v>0.68957853125000002</v>
      </c>
      <c r="V350" s="75">
        <f>(('Node actual demand d=1.0'!S350*(365/2)))*9.8*($C350+$D350-$B350)/3600</f>
        <v>0.55166282500000008</v>
      </c>
      <c r="W350" s="75">
        <f>(('Node actual demand d=1.0'!T350*(365/2)))*9.8*($C350+$D350-$B350)/3600</f>
        <v>0.41374711875000003</v>
      </c>
      <c r="X350" s="75">
        <f>(('Node actual demand d=1.0'!U350*(365/2)))*9.8*($C350+$D350-$B350)/3600</f>
        <v>0.41374711875000003</v>
      </c>
      <c r="Y350" s="75">
        <f>(('Node actual demand d=1.0'!V350*(365/2)))*9.8*($C350+$D350-$B350)/3600</f>
        <v>0.41374711875000003</v>
      </c>
      <c r="Z350" s="75">
        <f>(('Node actual demand d=1.0'!W350*(365/2)))*9.8*($C350+$D350-$B350)/3600</f>
        <v>0.41374711875000003</v>
      </c>
      <c r="AA350" s="75">
        <f>(('Node actual demand d=1.0'!X350*(365/2)))*9.8*($C350+$D350-$B350)/3600</f>
        <v>0.41374711875000003</v>
      </c>
      <c r="AB350" s="75">
        <f>(('Node actual demand d=1.0'!Y350*(365/2)))*9.8*($C350+$D350-$B350)/3600</f>
        <v>0.27583141250000004</v>
      </c>
    </row>
    <row r="351" spans="1:100">
      <c r="A351" t="s">
        <v>460</v>
      </c>
      <c r="B351" s="21">
        <f>Fornecida!$C$1</f>
        <v>3.38</v>
      </c>
      <c r="C351" s="79">
        <v>9.5871999999999993</v>
      </c>
      <c r="D351">
        <v>20</v>
      </c>
      <c r="E351" s="75">
        <f>(('Node actual demand d=1.0'!B351*(365/2)))*9.8*($C351+$D351-$B351)/3600</f>
        <v>0</v>
      </c>
      <c r="F351" s="75">
        <f>(('Node actual demand d=1.0'!C351*(365/2)))*9.8*($C351+$D351-$B351)/3600</f>
        <v>0</v>
      </c>
      <c r="G351" s="75">
        <f>(('Node actual demand d=1.0'!D351*(365/2)))*9.8*($C351+$D351-$B351)/3600</f>
        <v>0</v>
      </c>
      <c r="H351" s="75">
        <f>(('Node actual demand d=1.0'!E351*(365/2)))*9.8*($C351+$D351-$B351)/3600</f>
        <v>0</v>
      </c>
      <c r="I351" s="75">
        <f>(('Node actual demand d=1.0'!F351*(365/2)))*9.8*($C351+$D351-$B351)/3600</f>
        <v>0</v>
      </c>
      <c r="J351" s="75">
        <f>(('Node actual demand d=1.0'!G351*(365/2)))*9.8*($C351+$D351-$B351)/3600</f>
        <v>0.13019882555555556</v>
      </c>
      <c r="K351" s="75">
        <f>(('Node actual demand d=1.0'!H351*(365/2)))*9.8*($C351+$D351-$B351)/3600</f>
        <v>0.65099412777777788</v>
      </c>
      <c r="L351" s="75">
        <f>(('Node actual demand d=1.0'!I351*(365/2)))*9.8*($C351+$D351-$B351)/3600</f>
        <v>0.52079530222222226</v>
      </c>
      <c r="M351" s="75">
        <f>(('Node actual demand d=1.0'!J351*(365/2)))*9.8*($C351+$D351-$B351)/3600</f>
        <v>0.39059647666666669</v>
      </c>
      <c r="N351" s="75">
        <f>(('Node actual demand d=1.0'!K351*(365/2)))*9.8*($C351+$D351-$B351)/3600</f>
        <v>0.26039765111111113</v>
      </c>
      <c r="O351" s="75">
        <f>(('Node actual demand d=1.0'!L351*(365/2)))*9.8*($C351+$D351-$B351)/3600</f>
        <v>0.13019882555555556</v>
      </c>
      <c r="P351" s="75">
        <f>(('Node actual demand d=1.0'!M351*(365/2)))*9.8*($C351+$D351-$B351)/3600</f>
        <v>0.52079530222222226</v>
      </c>
      <c r="Q351" s="75">
        <f>(('Node actual demand d=1.0'!N351*(365/2)))*9.8*($C351+$D351-$B351)/3600</f>
        <v>0.52079530222222226</v>
      </c>
      <c r="R351" s="75">
        <f>(('Node actual demand d=1.0'!O351*(365/2)))*9.8*($C351+$D351-$B351)/3600</f>
        <v>0.13019882555555556</v>
      </c>
      <c r="S351" s="75">
        <f>(('Node actual demand d=1.0'!P351*(365/2)))*9.8*($C351+$D351-$B351)/3600</f>
        <v>0.13019882555555556</v>
      </c>
      <c r="T351" s="75">
        <f>(('Node actual demand d=1.0'!Q351*(365/2)))*9.8*($C351+$D351-$B351)/3600</f>
        <v>0.26039765111111113</v>
      </c>
      <c r="U351" s="75">
        <f>(('Node actual demand d=1.0'!R351*(365/2)))*9.8*($C351+$D351-$B351)/3600</f>
        <v>0.39059647666666669</v>
      </c>
      <c r="V351" s="75">
        <f>(('Node actual demand d=1.0'!S351*(365/2)))*9.8*($C351+$D351-$B351)/3600</f>
        <v>0.26039765111111113</v>
      </c>
      <c r="W351" s="75">
        <f>(('Node actual demand d=1.0'!T351*(365/2)))*9.8*($C351+$D351-$B351)/3600</f>
        <v>0</v>
      </c>
      <c r="X351" s="75">
        <f>(('Node actual demand d=1.0'!U351*(365/2)))*9.8*($C351+$D351-$B351)/3600</f>
        <v>0</v>
      </c>
      <c r="Y351" s="75">
        <f>(('Node actual demand d=1.0'!V351*(365/2)))*9.8*($C351+$D351-$B351)/3600</f>
        <v>0.13019882555555556</v>
      </c>
      <c r="Z351" s="75">
        <f>(('Node actual demand d=1.0'!W351*(365/2)))*9.8*($C351+$D351-$B351)/3600</f>
        <v>0.13019882555555556</v>
      </c>
      <c r="AA351" s="75">
        <f>(('Node actual demand d=1.0'!X351*(365/2)))*9.8*($C351+$D351-$B351)/3600</f>
        <v>0</v>
      </c>
      <c r="AB351" s="75">
        <f>(('Node actual demand d=1.0'!Y351*(365/2)))*9.8*($C351+$D351-$B351)/3600</f>
        <v>0</v>
      </c>
    </row>
    <row r="352" spans="1:100">
      <c r="A352" t="s">
        <v>461</v>
      </c>
      <c r="B352" s="21">
        <f>Fornecida!$C$1</f>
        <v>3.38</v>
      </c>
      <c r="C352" s="79">
        <v>9.8920999999999992</v>
      </c>
      <c r="D352">
        <v>20</v>
      </c>
      <c r="E352" s="75">
        <f>(('Node actual demand d=1.0'!B352*(365/2)))*9.8*($C352+$D352-$B352)/3600</f>
        <v>54.002570134722212</v>
      </c>
      <c r="F352" s="75">
        <f>(('Node actual demand d=1.0'!C352*(365/2)))*9.8*($C352+$D352-$B352)/3600</f>
        <v>9.6150917556944435</v>
      </c>
      <c r="G352" s="75">
        <f>(('Node actual demand d=1.0'!D352*(365/2)))*9.8*($C352+$D352-$B352)/3600</f>
        <v>0.7902815141666667</v>
      </c>
      <c r="H352" s="75">
        <f>(('Node actual demand d=1.0'!E352*(365/2)))*9.8*($C352+$D352-$B352)/3600</f>
        <v>0.65856792847222234</v>
      </c>
      <c r="I352" s="75">
        <f>(('Node actual demand d=1.0'!F352*(365/2)))*9.8*($C352+$D352-$B352)/3600</f>
        <v>0.92199509986111117</v>
      </c>
      <c r="J352" s="75">
        <f>(('Node actual demand d=1.0'!G352*(365/2)))*9.8*($C352+$D352-$B352)/3600</f>
        <v>3.4245532280555557</v>
      </c>
      <c r="K352" s="75">
        <f>(('Node actual demand d=1.0'!H352*(365/2)))*9.8*($C352+$D352-$B352)/3600</f>
        <v>2.3708445425000004</v>
      </c>
      <c r="L352" s="75">
        <f>(('Node actual demand d=1.0'!I352*(365/2)))*9.8*($C352+$D352-$B352)/3600</f>
        <v>4.3465483279166666</v>
      </c>
      <c r="M352" s="75">
        <f>(('Node actual demand d=1.0'!J352*(365/2)))*9.8*($C352+$D352-$B352)/3600</f>
        <v>1.9757037854166668</v>
      </c>
      <c r="N352" s="75">
        <f>(('Node actual demand d=1.0'!K352*(365/2)))*9.8*($C352+$D352-$B352)/3600</f>
        <v>2.3708445425000004</v>
      </c>
      <c r="O352" s="75">
        <f>(('Node actual demand d=1.0'!L352*(365/2)))*9.8*($C352+$D352-$B352)/3600</f>
        <v>2.7659852995833334</v>
      </c>
      <c r="P352" s="75">
        <f>(('Node actual demand d=1.0'!M352*(365/2)))*9.8*($C352+$D352-$B352)/3600</f>
        <v>4.478261913611111</v>
      </c>
      <c r="Q352" s="75">
        <f>(('Node actual demand d=1.0'!N352*(365/2)))*9.8*($C352+$D352-$B352)/3600</f>
        <v>3.9514075708333336</v>
      </c>
      <c r="R352" s="75">
        <f>(('Node actual demand d=1.0'!O352*(365/2)))*9.8*($C352+$D352-$B352)/3600</f>
        <v>5.1368298420833334</v>
      </c>
      <c r="S352" s="75">
        <f>(('Node actual demand d=1.0'!P352*(365/2)))*9.8*($C352+$D352-$B352)/3600</f>
        <v>3.2928396423611113</v>
      </c>
      <c r="T352" s="75">
        <f>(('Node actual demand d=1.0'!Q352*(365/2)))*9.8*($C352+$D352-$B352)/3600</f>
        <v>1.7122766140277779</v>
      </c>
      <c r="U352" s="75">
        <f>(('Node actual demand d=1.0'!R352*(365/2)))*9.8*($C352+$D352-$B352)/3600</f>
        <v>2.2391309568055555</v>
      </c>
      <c r="V352" s="75">
        <f>(('Node actual demand d=1.0'!S352*(365/2)))*9.8*($C352+$D352-$B352)/3600</f>
        <v>4.478261913611111</v>
      </c>
      <c r="W352" s="75">
        <f>(('Node actual demand d=1.0'!T352*(365/2)))*9.8*($C352+$D352-$B352)/3600</f>
        <v>3.2928396423611113</v>
      </c>
      <c r="X352" s="75">
        <f>(('Node actual demand d=1.0'!U352*(365/2)))*9.8*($C352+$D352-$B352)/3600</f>
        <v>2.2391309568055555</v>
      </c>
      <c r="Y352" s="75">
        <f>(('Node actual demand d=1.0'!V352*(365/2)))*9.8*($C352+$D352-$B352)/3600</f>
        <v>1.3171358569444447</v>
      </c>
      <c r="Z352" s="75">
        <f>(('Node actual demand d=1.0'!W352*(365/2)))*9.8*($C352+$D352-$B352)/3600</f>
        <v>2.3708445425000004</v>
      </c>
      <c r="AA352" s="75">
        <f>(('Node actual demand d=1.0'!X352*(365/2)))*9.8*($C352+$D352-$B352)/3600</f>
        <v>45.96804140736112</v>
      </c>
      <c r="AB352" s="75">
        <f>(('Node actual demand d=1.0'!Y352*(365/2)))*9.8*($C352+$D352-$B352)/3600</f>
        <v>49.787735392499997</v>
      </c>
    </row>
    <row r="353" spans="1:28">
      <c r="A353" t="s">
        <v>462</v>
      </c>
      <c r="B353" s="21">
        <f>Fornecida!$C$1</f>
        <v>3.38</v>
      </c>
      <c r="C353" s="79">
        <v>11.132099999999999</v>
      </c>
      <c r="D353">
        <v>20</v>
      </c>
      <c r="E353" s="75">
        <f>(('Node actual demand d=1.0'!B353*(365/2)))*9.8*($C353+$D353-$B353)/3600</f>
        <v>0.13787397458333336</v>
      </c>
      <c r="F353" s="75">
        <f>(('Node actual demand d=1.0'!C353*(365/2)))*9.8*($C353+$D353-$B353)/3600</f>
        <v>0</v>
      </c>
      <c r="G353" s="75">
        <f>(('Node actual demand d=1.0'!D353*(365/2)))*9.8*($C353+$D353-$B353)/3600</f>
        <v>0</v>
      </c>
      <c r="H353" s="75">
        <f>(('Node actual demand d=1.0'!E353*(365/2)))*9.8*($C353+$D353-$B353)/3600</f>
        <v>0</v>
      </c>
      <c r="I353" s="75">
        <f>(('Node actual demand d=1.0'!F353*(365/2)))*9.8*($C353+$D353-$B353)/3600</f>
        <v>0</v>
      </c>
      <c r="J353" s="75">
        <f>(('Node actual demand d=1.0'!G353*(365/2)))*9.8*($C353+$D353-$B353)/3600</f>
        <v>0</v>
      </c>
      <c r="K353" s="75">
        <f>(('Node actual demand d=1.0'!H353*(365/2)))*9.8*($C353+$D353-$B353)/3600</f>
        <v>0</v>
      </c>
      <c r="L353" s="75">
        <f>(('Node actual demand d=1.0'!I353*(365/2)))*9.8*($C353+$D353-$B353)/3600</f>
        <v>0.13787397458333336</v>
      </c>
      <c r="M353" s="75">
        <f>(('Node actual demand d=1.0'!J353*(365/2)))*9.8*($C353+$D353-$B353)/3600</f>
        <v>0.13787397458333336</v>
      </c>
      <c r="N353" s="75">
        <f>(('Node actual demand d=1.0'!K353*(365/2)))*9.8*($C353+$D353-$B353)/3600</f>
        <v>0.55149589833333346</v>
      </c>
      <c r="O353" s="75">
        <f>(('Node actual demand d=1.0'!L353*(365/2)))*9.8*($C353+$D353-$B353)/3600</f>
        <v>0.55149589833333346</v>
      </c>
      <c r="P353" s="75">
        <f>(('Node actual demand d=1.0'!M353*(365/2)))*9.8*($C353+$D353-$B353)/3600</f>
        <v>2.4817315425000004</v>
      </c>
      <c r="Q353" s="75">
        <f>(('Node actual demand d=1.0'!N353*(365/2)))*9.8*($C353+$D353-$B353)/3600</f>
        <v>0.82724384750000013</v>
      </c>
      <c r="R353" s="75">
        <f>(('Node actual demand d=1.0'!O353*(365/2)))*9.8*($C353+$D353-$B353)/3600</f>
        <v>0.13787397458333336</v>
      </c>
      <c r="S353" s="75">
        <f>(('Node actual demand d=1.0'!P353*(365/2)))*9.8*($C353+$D353-$B353)/3600</f>
        <v>0.41362192375000006</v>
      </c>
      <c r="T353" s="75">
        <f>(('Node actual demand d=1.0'!Q353*(365/2)))*9.8*($C353+$D353-$B353)/3600</f>
        <v>1.2408657712500002</v>
      </c>
      <c r="U353" s="75">
        <f>(('Node actual demand d=1.0'!R353*(365/2)))*9.8*($C353+$D353-$B353)/3600</f>
        <v>0.55149589833333346</v>
      </c>
      <c r="V353" s="75">
        <f>(('Node actual demand d=1.0'!S353*(365/2)))*9.8*($C353+$D353-$B353)/3600</f>
        <v>0.96511782208333341</v>
      </c>
      <c r="W353" s="75">
        <f>(('Node actual demand d=1.0'!T353*(365/2)))*9.8*($C353+$D353-$B353)/3600</f>
        <v>0.82724384750000013</v>
      </c>
      <c r="X353" s="75">
        <f>(('Node actual demand d=1.0'!U353*(365/2)))*9.8*($C353+$D353-$B353)/3600</f>
        <v>0.41362192375000006</v>
      </c>
      <c r="Y353" s="75">
        <f>(('Node actual demand d=1.0'!V353*(365/2)))*9.8*($C353+$D353-$B353)/3600</f>
        <v>0.13787397458333336</v>
      </c>
      <c r="Z353" s="75">
        <f>(('Node actual demand d=1.0'!W353*(365/2)))*9.8*($C353+$D353-$B353)/3600</f>
        <v>0.41362192375000006</v>
      </c>
      <c r="AA353" s="75">
        <f>(('Node actual demand d=1.0'!X353*(365/2)))*9.8*($C353+$D353-$B353)/3600</f>
        <v>0</v>
      </c>
      <c r="AB353" s="75">
        <f>(('Node actual demand d=1.0'!Y353*(365/2)))*9.8*($C353+$D353-$B353)/3600</f>
        <v>0.13787397458333336</v>
      </c>
    </row>
    <row r="354" spans="1:28">
      <c r="A354" t="s">
        <v>463</v>
      </c>
      <c r="B354" s="21">
        <f>Fornecida!$C$1</f>
        <v>3.38</v>
      </c>
      <c r="C354" s="79">
        <v>12.216799999999999</v>
      </c>
      <c r="D354">
        <v>20</v>
      </c>
      <c r="E354" s="75">
        <f>(('Node actual demand d=1.0'!B354*(365/2)))*9.8*($C354+$D354-$B354)/3600</f>
        <v>0.42978847333333337</v>
      </c>
      <c r="F354" s="75">
        <f>(('Node actual demand d=1.0'!C354*(365/2)))*9.8*($C354+$D354-$B354)/3600</f>
        <v>0.57305129777777775</v>
      </c>
      <c r="G354" s="75">
        <f>(('Node actual demand d=1.0'!D354*(365/2)))*9.8*($C354+$D354-$B354)/3600</f>
        <v>0.71631412222222224</v>
      </c>
      <c r="H354" s="75">
        <f>(('Node actual demand d=1.0'!E354*(365/2)))*9.8*($C354+$D354-$B354)/3600</f>
        <v>0.42978847333333337</v>
      </c>
      <c r="I354" s="75">
        <f>(('Node actual demand d=1.0'!F354*(365/2)))*9.8*($C354+$D354-$B354)/3600</f>
        <v>0.14326282444444444</v>
      </c>
      <c r="J354" s="75">
        <f>(('Node actual demand d=1.0'!G354*(365/2)))*9.8*($C354+$D354-$B354)/3600</f>
        <v>0.14326282444444444</v>
      </c>
      <c r="K354" s="75">
        <f>(('Node actual demand d=1.0'!H354*(365/2)))*9.8*($C354+$D354-$B354)/3600</f>
        <v>0.28652564888888887</v>
      </c>
      <c r="L354" s="75">
        <f>(('Node actual demand d=1.0'!I354*(365/2)))*9.8*($C354+$D354-$B354)/3600</f>
        <v>0.71631412222222224</v>
      </c>
      <c r="M354" s="75">
        <f>(('Node actual demand d=1.0'!J354*(365/2)))*9.8*($C354+$D354-$B354)/3600</f>
        <v>14.756070917777777</v>
      </c>
      <c r="N354" s="75">
        <f>(('Node actual demand d=1.0'!K354*(365/2)))*9.8*($C354+$D354-$B354)/3600</f>
        <v>34.239815042222226</v>
      </c>
      <c r="O354" s="75">
        <f>(('Node actual demand d=1.0'!L354*(365/2)))*9.8*($C354+$D354-$B354)/3600</f>
        <v>14.183019620000001</v>
      </c>
      <c r="P354" s="75">
        <f>(('Node actual demand d=1.0'!M354*(365/2)))*9.8*($C354+$D354-$B354)/3600</f>
        <v>0.57305129777777775</v>
      </c>
      <c r="Q354" s="75">
        <f>(('Node actual demand d=1.0'!N354*(365/2)))*9.8*($C354+$D354-$B354)/3600</f>
        <v>0.57305129777777775</v>
      </c>
      <c r="R354" s="75">
        <f>(('Node actual demand d=1.0'!O354*(365/2)))*9.8*($C354+$D354-$B354)/3600</f>
        <v>0.57305129777777775</v>
      </c>
      <c r="S354" s="75">
        <f>(('Node actual demand d=1.0'!P354*(365/2)))*9.8*($C354+$D354-$B354)/3600</f>
        <v>1.8624167177777782</v>
      </c>
      <c r="T354" s="75">
        <f>(('Node actual demand d=1.0'!Q354*(365/2)))*9.8*($C354+$D354-$B354)/3600</f>
        <v>40.256853668888894</v>
      </c>
      <c r="U354" s="75">
        <f>(('Node actual demand d=1.0'!R354*(365/2)))*9.8*($C354+$D354-$B354)/3600</f>
        <v>23.06531473555556</v>
      </c>
      <c r="V354" s="75">
        <f>(('Node actual demand d=1.0'!S354*(365/2)))*9.8*($C354+$D354-$B354)/3600</f>
        <v>2.292205191111111</v>
      </c>
      <c r="W354" s="75">
        <f>(('Node actual demand d=1.0'!T354*(365/2)))*9.8*($C354+$D354-$B354)/3600</f>
        <v>0.85957694666666673</v>
      </c>
      <c r="X354" s="75">
        <f>(('Node actual demand d=1.0'!U354*(365/2)))*9.8*($C354+$D354-$B354)/3600</f>
        <v>0.42978847333333337</v>
      </c>
      <c r="Y354" s="75">
        <f>(('Node actual demand d=1.0'!V354*(365/2)))*9.8*($C354+$D354-$B354)/3600</f>
        <v>0.28652564888888887</v>
      </c>
      <c r="Z354" s="75">
        <f>(('Node actual demand d=1.0'!W354*(365/2)))*9.8*($C354+$D354-$B354)/3600</f>
        <v>41.546219088888897</v>
      </c>
      <c r="AA354" s="75">
        <f>(('Node actual demand d=1.0'!X354*(365/2)))*9.8*($C354+$D354-$B354)/3600</f>
        <v>21.346160842222226</v>
      </c>
      <c r="AB354" s="75">
        <f>(('Node actual demand d=1.0'!Y354*(365/2)))*9.8*($C354+$D354-$B354)/3600</f>
        <v>0.42978847333333337</v>
      </c>
    </row>
    <row r="355" spans="1:28">
      <c r="A355" t="s">
        <v>464</v>
      </c>
      <c r="B355" s="21">
        <f>Fornecida!$C$1</f>
        <v>3.38</v>
      </c>
      <c r="C355" s="79">
        <v>13.996600000000001</v>
      </c>
      <c r="D355">
        <v>20</v>
      </c>
      <c r="E355" s="75">
        <f>(('Node actual demand d=1.0'!B355*(365/2)))*9.8*($C355+$D355-$B355)/3600</f>
        <v>0</v>
      </c>
      <c r="F355" s="75">
        <f>(('Node actual demand d=1.0'!C355*(365/2)))*9.8*($C355+$D355-$B355)/3600</f>
        <v>0</v>
      </c>
      <c r="G355" s="75">
        <f>(('Node actual demand d=1.0'!D355*(365/2)))*9.8*($C355+$D355-$B355)/3600</f>
        <v>0</v>
      </c>
      <c r="H355" s="75">
        <f>(('Node actual demand d=1.0'!E355*(365/2)))*9.8*($C355+$D355-$B355)/3600</f>
        <v>0</v>
      </c>
      <c r="I355" s="75">
        <f>(('Node actual demand d=1.0'!F355*(365/2)))*9.8*($C355+$D355-$B355)/3600</f>
        <v>0</v>
      </c>
      <c r="J355" s="75">
        <f>(('Node actual demand d=1.0'!G355*(365/2)))*9.8*($C355+$D355-$B355)/3600</f>
        <v>0.30420993944444452</v>
      </c>
      <c r="K355" s="75">
        <f>(('Node actual demand d=1.0'!H355*(365/2)))*9.8*($C355+$D355-$B355)/3600</f>
        <v>0.60841987888888904</v>
      </c>
      <c r="L355" s="75">
        <f>(('Node actual demand d=1.0'!I355*(365/2)))*9.8*($C355+$D355-$B355)/3600</f>
        <v>1.0647347880555555</v>
      </c>
      <c r="M355" s="75">
        <f>(('Node actual demand d=1.0'!J355*(365/2)))*9.8*($C355+$D355-$B355)/3600</f>
        <v>1.6731546669444446</v>
      </c>
      <c r="N355" s="75">
        <f>(('Node actual demand d=1.0'!K355*(365/2)))*9.8*($C355+$D355-$B355)/3600</f>
        <v>1.0647347880555555</v>
      </c>
      <c r="O355" s="75">
        <f>(('Node actual demand d=1.0'!L355*(365/2)))*9.8*($C355+$D355-$B355)/3600</f>
        <v>2.2815745458333336</v>
      </c>
      <c r="P355" s="75">
        <f>(('Node actual demand d=1.0'!M355*(365/2)))*9.8*($C355+$D355-$B355)/3600</f>
        <v>0.76052484861111125</v>
      </c>
      <c r="Q355" s="75">
        <f>(('Node actual demand d=1.0'!N355*(365/2)))*9.8*($C355+$D355-$B355)/3600</f>
        <v>1.2168397577777781</v>
      </c>
      <c r="R355" s="75">
        <f>(('Node actual demand d=1.0'!O355*(365/2)))*9.8*($C355+$D355-$B355)/3600</f>
        <v>0.45631490916666673</v>
      </c>
      <c r="S355" s="75">
        <f>(('Node actual demand d=1.0'!P355*(365/2)))*9.8*($C355+$D355-$B355)/3600</f>
        <v>1.0647347880555555</v>
      </c>
      <c r="T355" s="75">
        <f>(('Node actual demand d=1.0'!Q355*(365/2)))*9.8*($C355+$D355-$B355)/3600</f>
        <v>0.91262981833333345</v>
      </c>
      <c r="U355" s="75">
        <f>(('Node actual demand d=1.0'!R355*(365/2)))*9.8*($C355+$D355-$B355)/3600</f>
        <v>1.5210496972222225</v>
      </c>
      <c r="V355" s="75">
        <f>(('Node actual demand d=1.0'!S355*(365/2)))*9.8*($C355+$D355-$B355)/3600</f>
        <v>1.8252596366666669</v>
      </c>
      <c r="W355" s="75">
        <f>(('Node actual demand d=1.0'!T355*(365/2)))*9.8*($C355+$D355-$B355)/3600</f>
        <v>0.45631490916666673</v>
      </c>
      <c r="X355" s="75">
        <f>(('Node actual demand d=1.0'!U355*(365/2)))*9.8*($C355+$D355-$B355)/3600</f>
        <v>0.60841987888888904</v>
      </c>
      <c r="Y355" s="75">
        <f>(('Node actual demand d=1.0'!V355*(365/2)))*9.8*($C355+$D355-$B355)/3600</f>
        <v>0.45631490916666673</v>
      </c>
      <c r="Z355" s="75">
        <f>(('Node actual demand d=1.0'!W355*(365/2)))*9.8*($C355+$D355-$B355)/3600</f>
        <v>0.30420993944444452</v>
      </c>
      <c r="AA355" s="75">
        <f>(('Node actual demand d=1.0'!X355*(365/2)))*9.8*($C355+$D355-$B355)/3600</f>
        <v>0.45631490916666673</v>
      </c>
      <c r="AB355" s="75">
        <f>(('Node actual demand d=1.0'!Y355*(365/2)))*9.8*($C355+$D355-$B355)/3600</f>
        <v>0.45631490916666673</v>
      </c>
    </row>
    <row r="356" spans="1:28">
      <c r="A356" t="s">
        <v>465</v>
      </c>
      <c r="B356" s="21">
        <f>Fornecida!$C$1</f>
        <v>3.38</v>
      </c>
      <c r="C356" s="79">
        <v>12.846500000000001</v>
      </c>
      <c r="D356">
        <v>20</v>
      </c>
      <c r="E356" s="75">
        <f>(('Node actual demand d=1.0'!B356*(365/2)))*9.8*($C356+$D356-$B356)/3600</f>
        <v>3.9525626437500008</v>
      </c>
      <c r="F356" s="75">
        <f>(('Node actual demand d=1.0'!C356*(365/2)))*9.8*($C356+$D356-$B356)/3600</f>
        <v>1.9030857173611113</v>
      </c>
      <c r="G356" s="75">
        <f>(('Node actual demand d=1.0'!D356*(365/2)))*9.8*($C356+$D356-$B356)/3600</f>
        <v>1.463912090277778</v>
      </c>
      <c r="H356" s="75">
        <f>(('Node actual demand d=1.0'!E356*(365/2)))*9.8*($C356+$D356-$B356)/3600</f>
        <v>1.3175208812500003</v>
      </c>
      <c r="I356" s="75">
        <f>(('Node actual demand d=1.0'!F356*(365/2)))*9.8*($C356+$D356-$B356)/3600</f>
        <v>0.73195604513888901</v>
      </c>
      <c r="J356" s="75">
        <f>(('Node actual demand d=1.0'!G356*(365/2)))*9.8*($C356+$D356-$B356)/3600</f>
        <v>1.0247384631944445</v>
      </c>
      <c r="K356" s="75">
        <f>(('Node actual demand d=1.0'!H356*(365/2)))*9.8*($C356+$D356-$B356)/3600</f>
        <v>1.3175208812500003</v>
      </c>
      <c r="L356" s="75">
        <f>(('Node actual demand d=1.0'!I356*(365/2)))*9.8*($C356+$D356-$B356)/3600</f>
        <v>1.6103032993055555</v>
      </c>
      <c r="M356" s="75">
        <f>(('Node actual demand d=1.0'!J356*(365/2)))*9.8*($C356+$D356-$B356)/3600</f>
        <v>1.3175208812500003</v>
      </c>
      <c r="N356" s="75">
        <f>(('Node actual demand d=1.0'!K356*(365/2)))*9.8*($C356+$D356-$B356)/3600</f>
        <v>0.8783472541666667</v>
      </c>
      <c r="O356" s="75">
        <f>(('Node actual demand d=1.0'!L356*(365/2)))*9.8*($C356+$D356-$B356)/3600</f>
        <v>0.73195604513888901</v>
      </c>
      <c r="P356" s="75">
        <f>(('Node actual demand d=1.0'!M356*(365/2)))*9.8*($C356+$D356-$B356)/3600</f>
        <v>0.5855648361111111</v>
      </c>
      <c r="Q356" s="75">
        <f>(('Node actual demand d=1.0'!N356*(365/2)))*9.8*($C356+$D356-$B356)/3600</f>
        <v>0.73195604513888901</v>
      </c>
      <c r="R356" s="75">
        <f>(('Node actual demand d=1.0'!O356*(365/2)))*9.8*($C356+$D356-$B356)/3600</f>
        <v>0.73195604513888901</v>
      </c>
      <c r="S356" s="75">
        <f>(('Node actual demand d=1.0'!P356*(365/2)))*9.8*($C356+$D356-$B356)/3600</f>
        <v>1.7566945083333334</v>
      </c>
      <c r="T356" s="75">
        <f>(('Node actual demand d=1.0'!Q356*(365/2)))*9.8*($C356+$D356-$B356)/3600</f>
        <v>0.8783472541666667</v>
      </c>
      <c r="U356" s="75">
        <f>(('Node actual demand d=1.0'!R356*(365/2)))*9.8*($C356+$D356-$B356)/3600</f>
        <v>0.5855648361111111</v>
      </c>
      <c r="V356" s="75">
        <f>(('Node actual demand d=1.0'!S356*(365/2)))*9.8*($C356+$D356-$B356)/3600</f>
        <v>0.5855648361111111</v>
      </c>
      <c r="W356" s="75">
        <f>(('Node actual demand d=1.0'!T356*(365/2)))*9.8*($C356+$D356-$B356)/3600</f>
        <v>0.8783472541666667</v>
      </c>
      <c r="X356" s="75">
        <f>(('Node actual demand d=1.0'!U356*(365/2)))*9.8*($C356+$D356-$B356)/3600</f>
        <v>0.5855648361111111</v>
      </c>
      <c r="Y356" s="75">
        <f>(('Node actual demand d=1.0'!V356*(365/2)))*9.8*($C356+$D356-$B356)/3600</f>
        <v>0.43917362708333335</v>
      </c>
      <c r="Z356" s="75">
        <f>(('Node actual demand d=1.0'!W356*(365/2)))*9.8*($C356+$D356-$B356)/3600</f>
        <v>0.43917362708333335</v>
      </c>
      <c r="AA356" s="75">
        <f>(('Node actual demand d=1.0'!X356*(365/2)))*9.8*($C356+$D356-$B356)/3600</f>
        <v>0.43917362708333335</v>
      </c>
      <c r="AB356" s="75">
        <f>(('Node actual demand d=1.0'!Y356*(365/2)))*9.8*($C356+$D356-$B356)/3600</f>
        <v>1.0247384631944445</v>
      </c>
    </row>
    <row r="357" spans="1:28">
      <c r="A357" t="s">
        <v>466</v>
      </c>
      <c r="B357" s="21">
        <f>Fornecida!$C$1</f>
        <v>3.38</v>
      </c>
      <c r="C357" s="79">
        <v>11.5647</v>
      </c>
      <c r="D357">
        <v>20</v>
      </c>
      <c r="E357" s="75">
        <f>(('Node actual demand d=1.0'!B357*(365/2)))*9.8*($C357+$D357-$B357)/3600</f>
        <v>0</v>
      </c>
      <c r="F357" s="75">
        <f>(('Node actual demand d=1.0'!C357*(365/2)))*9.8*($C357+$D357-$B357)/3600</f>
        <v>0</v>
      </c>
      <c r="G357" s="75">
        <f>(('Node actual demand d=1.0'!D357*(365/2)))*9.8*($C357+$D357-$B357)/3600</f>
        <v>0.14002315541666668</v>
      </c>
      <c r="H357" s="75">
        <f>(('Node actual demand d=1.0'!E357*(365/2)))*9.8*($C357+$D357-$B357)/3600</f>
        <v>0.28004631083333337</v>
      </c>
      <c r="I357" s="75">
        <f>(('Node actual demand d=1.0'!F357*(365/2)))*9.8*($C357+$D357-$B357)/3600</f>
        <v>0</v>
      </c>
      <c r="J357" s="75">
        <f>(('Node actual demand d=1.0'!G357*(365/2)))*9.8*($C357+$D357-$B357)/3600</f>
        <v>0.14002315541666668</v>
      </c>
      <c r="K357" s="75">
        <f>(('Node actual demand d=1.0'!H357*(365/2)))*9.8*($C357+$D357-$B357)/3600</f>
        <v>0.14002315541666668</v>
      </c>
      <c r="L357" s="75">
        <f>(('Node actual demand d=1.0'!I357*(365/2)))*9.8*($C357+$D357-$B357)/3600</f>
        <v>0.7001157770833335</v>
      </c>
      <c r="M357" s="75">
        <f>(('Node actual demand d=1.0'!J357*(365/2)))*9.8*($C357+$D357-$B357)/3600</f>
        <v>1.6802778650000003</v>
      </c>
      <c r="N357" s="75">
        <f>(('Node actual demand d=1.0'!K357*(365/2)))*9.8*($C357+$D357-$B357)/3600</f>
        <v>1.820301020416667</v>
      </c>
      <c r="O357" s="75">
        <f>(('Node actual demand d=1.0'!L357*(365/2)))*9.8*($C357+$D357-$B357)/3600</f>
        <v>1.2602083987500003</v>
      </c>
      <c r="P357" s="75">
        <f>(('Node actual demand d=1.0'!M357*(365/2)))*9.8*($C357+$D357-$B357)/3600</f>
        <v>1.6802778650000003</v>
      </c>
      <c r="Q357" s="75">
        <f>(('Node actual demand d=1.0'!N357*(365/2)))*9.8*($C357+$D357-$B357)/3600</f>
        <v>1.400231554166667</v>
      </c>
      <c r="R357" s="75">
        <f>(('Node actual demand d=1.0'!O357*(365/2)))*9.8*($C357+$D357-$B357)/3600</f>
        <v>0.7001157770833335</v>
      </c>
      <c r="S357" s="75">
        <f>(('Node actual demand d=1.0'!P357*(365/2)))*9.8*($C357+$D357-$B357)/3600</f>
        <v>0.98016208791666692</v>
      </c>
      <c r="T357" s="75">
        <f>(('Node actual demand d=1.0'!Q357*(365/2)))*9.8*($C357+$D357-$B357)/3600</f>
        <v>0.14002315541666668</v>
      </c>
      <c r="U357" s="75">
        <f>(('Node actual demand d=1.0'!R357*(365/2)))*9.8*($C357+$D357-$B357)/3600</f>
        <v>0.56009262166666673</v>
      </c>
      <c r="V357" s="75">
        <f>(('Node actual demand d=1.0'!S357*(365/2)))*9.8*($C357+$D357-$B357)/3600</f>
        <v>0.14002315541666668</v>
      </c>
      <c r="W357" s="75">
        <f>(('Node actual demand d=1.0'!T357*(365/2)))*9.8*($C357+$D357-$B357)/3600</f>
        <v>0.14002315541666668</v>
      </c>
      <c r="X357" s="75">
        <f>(('Node actual demand d=1.0'!U357*(365/2)))*9.8*($C357+$D357-$B357)/3600</f>
        <v>0.14002315541666668</v>
      </c>
      <c r="Y357" s="75">
        <f>(('Node actual demand d=1.0'!V357*(365/2)))*9.8*($C357+$D357-$B357)/3600</f>
        <v>0</v>
      </c>
      <c r="Z357" s="75">
        <f>(('Node actual demand d=1.0'!W357*(365/2)))*9.8*($C357+$D357-$B357)/3600</f>
        <v>0</v>
      </c>
      <c r="AA357" s="75">
        <f>(('Node actual demand d=1.0'!X357*(365/2)))*9.8*($C357+$D357-$B357)/3600</f>
        <v>0.14002315541666668</v>
      </c>
      <c r="AB357" s="75">
        <f>(('Node actual demand d=1.0'!Y357*(365/2)))*9.8*($C357+$D357-$B357)/3600</f>
        <v>0.14002315541666668</v>
      </c>
    </row>
    <row r="358" spans="1:28">
      <c r="A358" t="s">
        <v>467</v>
      </c>
      <c r="B358" s="21">
        <f>Fornecida!$C$1</f>
        <v>3.38</v>
      </c>
      <c r="C358" s="79">
        <v>13.478899999999999</v>
      </c>
      <c r="D358">
        <v>20</v>
      </c>
      <c r="E358" s="75">
        <f>(('Node actual demand d=1.0'!B358*(365/2)))*9.8*($C358+$D358-$B358)/3600</f>
        <v>4.0373911987500009</v>
      </c>
      <c r="F358" s="75">
        <f>(('Node actual demand d=1.0'!C358*(365/2)))*9.8*($C358+$D358-$B358)/3600</f>
        <v>0.14953300736111111</v>
      </c>
      <c r="G358" s="75">
        <f>(('Node actual demand d=1.0'!D358*(365/2)))*9.8*($C358+$D358-$B358)/3600</f>
        <v>0.14953300736111111</v>
      </c>
      <c r="H358" s="75">
        <f>(('Node actual demand d=1.0'!E358*(365/2)))*9.8*($C358+$D358-$B358)/3600</f>
        <v>0.14953300736111111</v>
      </c>
      <c r="I358" s="75">
        <f>(('Node actual demand d=1.0'!F358*(365/2)))*9.8*($C358+$D358-$B358)/3600</f>
        <v>0.14953300736111111</v>
      </c>
      <c r="J358" s="75">
        <f>(('Node actual demand d=1.0'!G358*(365/2)))*9.8*($C358+$D358-$B358)/3600</f>
        <v>0.14953300736111111</v>
      </c>
      <c r="K358" s="75">
        <f>(('Node actual demand d=1.0'!H358*(365/2)))*9.8*($C358+$D358-$B358)/3600</f>
        <v>0.59813202944444444</v>
      </c>
      <c r="L358" s="75">
        <f>(('Node actual demand d=1.0'!I358*(365/2)))*9.8*($C358+$D358-$B358)/3600</f>
        <v>13.906569684583335</v>
      </c>
      <c r="M358" s="75">
        <f>(('Node actual demand d=1.0'!J358*(365/2)))*9.8*($C358+$D358-$B358)/3600</f>
        <v>2.6915941325000006</v>
      </c>
      <c r="N358" s="75">
        <f>(('Node actual demand d=1.0'!K358*(365/2)))*9.8*($C358+$D358-$B358)/3600</f>
        <v>0.8971980441666666</v>
      </c>
      <c r="O358" s="75">
        <f>(('Node actual demand d=1.0'!L358*(365/2)))*9.8*($C358+$D358-$B358)/3600</f>
        <v>0.29906601472222222</v>
      </c>
      <c r="P358" s="75">
        <f>(('Node actual demand d=1.0'!M358*(365/2)))*9.8*($C358+$D358-$B358)/3600</f>
        <v>0.29906601472222222</v>
      </c>
      <c r="Q358" s="75">
        <f>(('Node actual demand d=1.0'!N358*(365/2)))*9.8*($C358+$D358-$B358)/3600</f>
        <v>0.59813202944444444</v>
      </c>
      <c r="R358" s="75">
        <f>(('Node actual demand d=1.0'!O358*(365/2)))*9.8*($C358+$D358-$B358)/3600</f>
        <v>2.9906601472222221</v>
      </c>
      <c r="S358" s="75">
        <f>(('Node actual demand d=1.0'!P358*(365/2)))*9.8*($C358+$D358-$B358)/3600</f>
        <v>0.74766503680555552</v>
      </c>
      <c r="T358" s="75">
        <f>(('Node actual demand d=1.0'!Q358*(365/2)))*9.8*($C358+$D358-$B358)/3600</f>
        <v>0.59813202944444444</v>
      </c>
      <c r="U358" s="75">
        <f>(('Node actual demand d=1.0'!R358*(365/2)))*9.8*($C358+$D358-$B358)/3600</f>
        <v>1.3457970662500003</v>
      </c>
      <c r="V358" s="75">
        <f>(('Node actual demand d=1.0'!S358*(365/2)))*9.8*($C358+$D358-$B358)/3600</f>
        <v>11.663574574166665</v>
      </c>
      <c r="W358" s="75">
        <f>(('Node actual demand d=1.0'!T358*(365/2)))*9.8*($C358+$D358-$B358)/3600</f>
        <v>0.29906601472222222</v>
      </c>
      <c r="X358" s="75">
        <f>(('Node actual demand d=1.0'!U358*(365/2)))*9.8*($C358+$D358-$B358)/3600</f>
        <v>0.29906601472222222</v>
      </c>
      <c r="Y358" s="75">
        <f>(('Node actual demand d=1.0'!V358*(365/2)))*9.8*($C358+$D358-$B358)/3600</f>
        <v>0.29906601472222222</v>
      </c>
      <c r="Z358" s="75">
        <f>(('Node actual demand d=1.0'!W358*(365/2)))*9.8*($C358+$D358-$B358)/3600</f>
        <v>0.29906601472222222</v>
      </c>
      <c r="AA358" s="75">
        <f>(('Node actual demand d=1.0'!X358*(365/2)))*9.8*($C358+$D358-$B358)/3600</f>
        <v>0.14953300736111111</v>
      </c>
      <c r="AB358" s="75">
        <f>(('Node actual demand d=1.0'!Y358*(365/2)))*9.8*($C358+$D358-$B358)/3600</f>
        <v>8.6729144269444429</v>
      </c>
    </row>
    <row r="359" spans="1:28">
      <c r="A359" t="s">
        <v>468</v>
      </c>
      <c r="B359" s="21">
        <f>Fornecida!$C$1</f>
        <v>3.38</v>
      </c>
      <c r="C359" s="79">
        <v>14.097899999999999</v>
      </c>
      <c r="D359">
        <v>20</v>
      </c>
      <c r="E359" s="75">
        <f>(('Node actual demand d=1.0'!B359*(365/2)))*9.8*($C359+$D359-$B359)/3600</f>
        <v>32.352945555000005</v>
      </c>
      <c r="F359" s="75">
        <f>(('Node actual demand d=1.0'!C359*(365/2)))*9.8*($C359+$D359-$B359)/3600</f>
        <v>18.312988050000001</v>
      </c>
      <c r="G359" s="75">
        <f>(('Node actual demand d=1.0'!D359*(365/2)))*9.8*($C359+$D359-$B359)/3600</f>
        <v>0.76304116875000005</v>
      </c>
      <c r="H359" s="75">
        <f>(('Node actual demand d=1.0'!E359*(365/2)))*9.8*($C359+$D359-$B359)/3600</f>
        <v>0.30521646750000003</v>
      </c>
      <c r="I359" s="75">
        <f>(('Node actual demand d=1.0'!F359*(365/2)))*9.8*($C359+$D359-$B359)/3600</f>
        <v>5.493896415</v>
      </c>
      <c r="J359" s="75">
        <f>(('Node actual demand d=1.0'!G359*(365/2)))*9.8*($C359+$D359-$B359)/3600</f>
        <v>21.517760958749996</v>
      </c>
      <c r="K359" s="75">
        <f>(('Node actual demand d=1.0'!H359*(365/2)))*9.8*($C359+$D359-$B359)/3600</f>
        <v>23.959492698750005</v>
      </c>
      <c r="L359" s="75">
        <f>(('Node actual demand d=1.0'!I359*(365/2)))*9.8*($C359+$D359-$B359)/3600</f>
        <v>6.5621540512499985</v>
      </c>
      <c r="M359" s="75">
        <f>(('Node actual demand d=1.0'!J359*(365/2)))*9.8*($C359+$D359-$B359)/3600</f>
        <v>4.2730305450000001</v>
      </c>
      <c r="N359" s="75">
        <f>(('Node actual demand d=1.0'!K359*(365/2)))*9.8*($C359+$D359-$B359)/3600</f>
        <v>3.5099893762499996</v>
      </c>
      <c r="O359" s="75">
        <f>(('Node actual demand d=1.0'!L359*(365/2)))*9.8*($C359+$D359-$B359)/3600</f>
        <v>1.06825763625</v>
      </c>
      <c r="P359" s="75">
        <f>(('Node actual demand d=1.0'!M359*(365/2)))*9.8*($C359+$D359-$B359)/3600</f>
        <v>0.45782470124999991</v>
      </c>
      <c r="Q359" s="75">
        <f>(('Node actual demand d=1.0'!N359*(365/2)))*9.8*($C359+$D359-$B359)/3600</f>
        <v>0.45782470124999991</v>
      </c>
      <c r="R359" s="75">
        <f>(('Node actual demand d=1.0'!O359*(365/2)))*9.8*($C359+$D359-$B359)/3600</f>
        <v>1.2208658700000001</v>
      </c>
      <c r="S359" s="75">
        <f>(('Node actual demand d=1.0'!P359*(365/2)))*9.8*($C359+$D359-$B359)/3600</f>
        <v>5.0360717137500002</v>
      </c>
      <c r="T359" s="75">
        <f>(('Node actual demand d=1.0'!Q359*(365/2)))*9.8*($C359+$D359-$B359)/3600</f>
        <v>3.9678140774999999</v>
      </c>
      <c r="U359" s="75">
        <f>(('Node actual demand d=1.0'!R359*(365/2)))*9.8*($C359+$D359-$B359)/3600</f>
        <v>3.5099893762499996</v>
      </c>
      <c r="V359" s="75">
        <f>(('Node actual demand d=1.0'!S359*(365/2)))*9.8*($C359+$D359-$B359)/3600</f>
        <v>0.76304116875000005</v>
      </c>
      <c r="W359" s="75">
        <f>(('Node actual demand d=1.0'!T359*(365/2)))*9.8*($C359+$D359-$B359)/3600</f>
        <v>0.91564940249999982</v>
      </c>
      <c r="X359" s="75">
        <f>(('Node actual demand d=1.0'!U359*(365/2)))*9.8*($C359+$D359-$B359)/3600</f>
        <v>0.61043293500000007</v>
      </c>
      <c r="Y359" s="75">
        <f>(('Node actual demand d=1.0'!V359*(365/2)))*9.8*($C359+$D359-$B359)/3600</f>
        <v>0.30521646750000003</v>
      </c>
      <c r="Z359" s="75">
        <f>(('Node actual demand d=1.0'!W359*(365/2)))*9.8*($C359+$D359-$B359)/3600</f>
        <v>46.698119527499998</v>
      </c>
      <c r="AA359" s="75">
        <f>(('Node actual demand d=1.0'!X359*(365/2)))*9.8*($C359+$D359-$B359)/3600</f>
        <v>61.043293499999997</v>
      </c>
      <c r="AB359" s="75">
        <f>(('Node actual demand d=1.0'!Y359*(365/2)))*9.8*($C359+$D359-$B359)/3600</f>
        <v>57.228087656249997</v>
      </c>
    </row>
    <row r="360" spans="1:28">
      <c r="A360" t="s">
        <v>469</v>
      </c>
      <c r="B360" s="21">
        <f>Fornecida!$C$1</f>
        <v>3.38</v>
      </c>
      <c r="C360" s="79">
        <v>14.296099999999999</v>
      </c>
      <c r="D360">
        <v>20</v>
      </c>
      <c r="E360" s="75">
        <f>(('Node actual demand d=1.0'!B360*(365/2)))*9.8*($C360+$D360-$B360)/3600</f>
        <v>0</v>
      </c>
      <c r="F360" s="75">
        <f>(('Node actual demand d=1.0'!C360*(365/2)))*9.8*($C360+$D360-$B360)/3600</f>
        <v>0</v>
      </c>
      <c r="G360" s="75">
        <f>(('Node actual demand d=1.0'!D360*(365/2)))*9.8*($C360+$D360-$B360)/3600</f>
        <v>0</v>
      </c>
      <c r="H360" s="75">
        <f>(('Node actual demand d=1.0'!E360*(365/2)))*9.8*($C360+$D360-$B360)/3600</f>
        <v>0</v>
      </c>
      <c r="I360" s="75">
        <f>(('Node actual demand d=1.0'!F360*(365/2)))*9.8*($C360+$D360-$B360)/3600</f>
        <v>0</v>
      </c>
      <c r="J360" s="75">
        <f>(('Node actual demand d=1.0'!G360*(365/2)))*9.8*($C360+$D360-$B360)/3600</f>
        <v>0</v>
      </c>
      <c r="K360" s="75">
        <f>(('Node actual demand d=1.0'!H360*(365/2)))*9.8*($C360+$D360-$B360)/3600</f>
        <v>0</v>
      </c>
      <c r="L360" s="75">
        <f>(('Node actual demand d=1.0'!I360*(365/2)))*9.8*($C360+$D360-$B360)/3600</f>
        <v>0</v>
      </c>
      <c r="M360" s="75">
        <f>(('Node actual demand d=1.0'!J360*(365/2)))*9.8*($C360+$D360-$B360)/3600</f>
        <v>0</v>
      </c>
      <c r="N360" s="75">
        <f>(('Node actual demand d=1.0'!K360*(365/2)))*9.8*($C360+$D360-$B360)/3600</f>
        <v>0</v>
      </c>
      <c r="O360" s="75">
        <f>(('Node actual demand d=1.0'!L360*(365/2)))*9.8*($C360+$D360-$B360)/3600</f>
        <v>0</v>
      </c>
      <c r="P360" s="75">
        <f>(('Node actual demand d=1.0'!M360*(365/2)))*9.8*($C360+$D360-$B360)/3600</f>
        <v>0</v>
      </c>
      <c r="Q360" s="75">
        <f>(('Node actual demand d=1.0'!N360*(365/2)))*9.8*($C360+$D360-$B360)/3600</f>
        <v>0</v>
      </c>
      <c r="R360" s="75">
        <f>(('Node actual demand d=1.0'!O360*(365/2)))*9.8*($C360+$D360-$B360)/3600</f>
        <v>0</v>
      </c>
      <c r="S360" s="75">
        <f>(('Node actual demand d=1.0'!P360*(365/2)))*9.8*($C360+$D360-$B360)/3600</f>
        <v>0</v>
      </c>
      <c r="T360" s="75">
        <f>(('Node actual demand d=1.0'!Q360*(365/2)))*9.8*($C360+$D360-$B360)/3600</f>
        <v>0</v>
      </c>
      <c r="U360" s="75">
        <f>(('Node actual demand d=1.0'!R360*(365/2)))*9.8*($C360+$D360-$B360)/3600</f>
        <v>0</v>
      </c>
      <c r="V360" s="75">
        <f>(('Node actual demand d=1.0'!S360*(365/2)))*9.8*($C360+$D360-$B360)/3600</f>
        <v>0</v>
      </c>
      <c r="W360" s="75">
        <f>(('Node actual demand d=1.0'!T360*(365/2)))*9.8*($C360+$D360-$B360)/3600</f>
        <v>0</v>
      </c>
      <c r="X360" s="75">
        <f>(('Node actual demand d=1.0'!U360*(365/2)))*9.8*($C360+$D360-$B360)/3600</f>
        <v>0</v>
      </c>
      <c r="Y360" s="75">
        <f>(('Node actual demand d=1.0'!V360*(365/2)))*9.8*($C360+$D360-$B360)/3600</f>
        <v>0</v>
      </c>
      <c r="Z360" s="75">
        <f>(('Node actual demand d=1.0'!W360*(365/2)))*9.8*($C360+$D360-$B360)/3600</f>
        <v>0</v>
      </c>
      <c r="AA360" s="75">
        <f>(('Node actual demand d=1.0'!X360*(365/2)))*9.8*($C360+$D360-$B360)/3600</f>
        <v>0</v>
      </c>
      <c r="AB360" s="75">
        <f>(('Node actual demand d=1.0'!Y360*(365/2)))*9.8*($C360+$D360-$B360)/3600</f>
        <v>0</v>
      </c>
    </row>
    <row r="361" spans="1:28">
      <c r="A361" t="s">
        <v>470</v>
      </c>
      <c r="B361" s="21">
        <f>Fornecida!$C$1</f>
        <v>3.38</v>
      </c>
      <c r="C361" s="79">
        <v>15.0648</v>
      </c>
      <c r="D361">
        <v>20</v>
      </c>
      <c r="E361" s="75">
        <f>(('Node actual demand d=1.0'!B361*(365/2)))*9.8*($C361+$D361-$B361)/3600</f>
        <v>47.223553999999993</v>
      </c>
      <c r="F361" s="75">
        <f>(('Node actual demand d=1.0'!C361*(365/2)))*9.8*($C361+$D361-$B361)/3600</f>
        <v>38.723314280000004</v>
      </c>
      <c r="G361" s="75">
        <f>(('Node actual demand d=1.0'!D361*(365/2)))*9.8*($C361+$D361-$B361)/3600</f>
        <v>81.067101033333344</v>
      </c>
      <c r="H361" s="75">
        <f>(('Node actual demand d=1.0'!E361*(365/2)))*9.8*($C361+$D361-$B361)/3600</f>
        <v>7.8705923333333336</v>
      </c>
      <c r="I361" s="75">
        <f>(('Node actual demand d=1.0'!F361*(365/2)))*9.8*($C361+$D361-$B361)/3600</f>
        <v>59.029442500000002</v>
      </c>
      <c r="J361" s="75">
        <f>(('Node actual demand d=1.0'!G361*(365/2)))*9.8*($C361+$D361-$B361)/3600</f>
        <v>51.945909400000005</v>
      </c>
      <c r="K361" s="75">
        <f>(('Node actual demand d=1.0'!H361*(365/2)))*9.8*($C361+$D361-$B361)/3600</f>
        <v>11.648476653333336</v>
      </c>
      <c r="L361" s="75">
        <f>(('Node actual demand d=1.0'!I361*(365/2)))*9.8*($C361+$D361-$B361)/3600</f>
        <v>3.1482369333333335</v>
      </c>
      <c r="M361" s="75">
        <f>(('Node actual demand d=1.0'!J361*(365/2)))*9.8*($C361+$D361-$B361)/3600</f>
        <v>0.47223553999999995</v>
      </c>
      <c r="N361" s="75">
        <f>(('Node actual demand d=1.0'!K361*(365/2)))*9.8*($C361+$D361-$B361)/3600</f>
        <v>0.47223553999999995</v>
      </c>
      <c r="O361" s="75">
        <f>(('Node actual demand d=1.0'!L361*(365/2)))*9.8*($C361+$D361-$B361)/3600</f>
        <v>3.7778843199999996</v>
      </c>
      <c r="P361" s="75">
        <f>(('Node actual demand d=1.0'!M361*(365/2)))*9.8*($C361+$D361-$B361)/3600</f>
        <v>6.6112975599999997</v>
      </c>
      <c r="Q361" s="75">
        <f>(('Node actual demand d=1.0'!N361*(365/2)))*9.8*($C361+$D361-$B361)/3600</f>
        <v>4.5649435533333325</v>
      </c>
      <c r="R361" s="75">
        <f>(('Node actual demand d=1.0'!O361*(365/2)))*9.8*($C361+$D361-$B361)/3600</f>
        <v>13.380006966666668</v>
      </c>
      <c r="S361" s="75">
        <f>(('Node actual demand d=1.0'!P361*(365/2)))*9.8*($C361+$D361-$B361)/3600</f>
        <v>2.518589546666667</v>
      </c>
      <c r="T361" s="75">
        <f>(('Node actual demand d=1.0'!Q361*(365/2)))*9.8*($C361+$D361-$B361)/3600</f>
        <v>0.78705923333333339</v>
      </c>
      <c r="U361" s="75">
        <f>(('Node actual demand d=1.0'!R361*(365/2)))*9.8*($C361+$D361-$B361)/3600</f>
        <v>0.47223553999999995</v>
      </c>
      <c r="V361" s="75">
        <f>(('Node actual demand d=1.0'!S361*(365/2)))*9.8*($C361+$D361-$B361)/3600</f>
        <v>0.47223553999999995</v>
      </c>
      <c r="W361" s="75">
        <f>(('Node actual demand d=1.0'!T361*(365/2)))*9.8*($C361+$D361-$B361)/3600</f>
        <v>0.47223553999999995</v>
      </c>
      <c r="X361" s="75">
        <f>(('Node actual demand d=1.0'!U361*(365/2)))*9.8*($C361+$D361-$B361)/3600</f>
        <v>0.47223553999999995</v>
      </c>
      <c r="Y361" s="75">
        <f>(('Node actual demand d=1.0'!V361*(365/2)))*9.8*($C361+$D361-$B361)/3600</f>
        <v>2.0463540066666668</v>
      </c>
      <c r="Z361" s="75">
        <f>(('Node actual demand d=1.0'!W361*(365/2)))*9.8*($C361+$D361-$B361)/3600</f>
        <v>13.694830660000001</v>
      </c>
      <c r="AA361" s="75">
        <f>(('Node actual demand d=1.0'!X361*(365/2)))*9.8*($C361+$D361-$B361)/3600</f>
        <v>4.0927080133333336</v>
      </c>
      <c r="AB361" s="75">
        <f>(('Node actual demand d=1.0'!Y361*(365/2)))*9.8*($C361+$D361-$B361)/3600</f>
        <v>60.760972813333332</v>
      </c>
    </row>
    <row r="362" spans="1:28">
      <c r="A362" t="s">
        <v>471</v>
      </c>
      <c r="B362" s="21">
        <f>Fornecida!$C$1</f>
        <v>3.38</v>
      </c>
      <c r="C362" s="79">
        <v>14.974</v>
      </c>
      <c r="D362">
        <v>20</v>
      </c>
      <c r="E362" s="75">
        <f>(('Node actual demand d=1.0'!B362*(365/2)))*9.8*($C362+$D362-$B362)/3600</f>
        <v>0</v>
      </c>
      <c r="F362" s="75">
        <f>(('Node actual demand d=1.0'!C362*(365/2)))*9.8*($C362+$D362-$B362)/3600</f>
        <v>0</v>
      </c>
      <c r="G362" s="75">
        <f>(('Node actual demand d=1.0'!D362*(365/2)))*9.8*($C362+$D362-$B362)/3600</f>
        <v>0</v>
      </c>
      <c r="H362" s="75">
        <f>(('Node actual demand d=1.0'!E362*(365/2)))*9.8*($C362+$D362-$B362)/3600</f>
        <v>0</v>
      </c>
      <c r="I362" s="75">
        <f>(('Node actual demand d=1.0'!F362*(365/2)))*9.8*($C362+$D362-$B362)/3600</f>
        <v>0</v>
      </c>
      <c r="J362" s="75">
        <f>(('Node actual demand d=1.0'!G362*(365/2)))*9.8*($C362+$D362-$B362)/3600</f>
        <v>0</v>
      </c>
      <c r="K362" s="75">
        <f>(('Node actual demand d=1.0'!H362*(365/2)))*9.8*($C362+$D362-$B362)/3600</f>
        <v>0</v>
      </c>
      <c r="L362" s="75">
        <f>(('Node actual demand d=1.0'!I362*(365/2)))*9.8*($C362+$D362-$B362)/3600</f>
        <v>0</v>
      </c>
      <c r="M362" s="75">
        <f>(('Node actual demand d=1.0'!J362*(365/2)))*9.8*($C362+$D362-$B362)/3600</f>
        <v>0.15696074722222228</v>
      </c>
      <c r="N362" s="75">
        <f>(('Node actual demand d=1.0'!K362*(365/2)))*9.8*($C362+$D362-$B362)/3600</f>
        <v>0.9417644833333334</v>
      </c>
      <c r="O362" s="75">
        <f>(('Node actual demand d=1.0'!L362*(365/2)))*9.8*($C362+$D362-$B362)/3600</f>
        <v>0.4708822416666667</v>
      </c>
      <c r="P362" s="75">
        <f>(('Node actual demand d=1.0'!M362*(365/2)))*9.8*($C362+$D362-$B362)/3600</f>
        <v>0.78480373611111132</v>
      </c>
      <c r="Q362" s="75">
        <f>(('Node actual demand d=1.0'!N362*(365/2)))*9.8*($C362+$D362-$B362)/3600</f>
        <v>0.62784298888888912</v>
      </c>
      <c r="R362" s="75">
        <f>(('Node actual demand d=1.0'!O362*(365/2)))*9.8*($C362+$D362-$B362)/3600</f>
        <v>0.15696074722222228</v>
      </c>
      <c r="S362" s="75">
        <f>(('Node actual demand d=1.0'!P362*(365/2)))*9.8*($C362+$D362-$B362)/3600</f>
        <v>0</v>
      </c>
      <c r="T362" s="75">
        <f>(('Node actual demand d=1.0'!Q362*(365/2)))*9.8*($C362+$D362-$B362)/3600</f>
        <v>0.4708822416666667</v>
      </c>
      <c r="U362" s="75">
        <f>(('Node actual demand d=1.0'!R362*(365/2)))*9.8*($C362+$D362-$B362)/3600</f>
        <v>0.15696074722222228</v>
      </c>
      <c r="V362" s="75">
        <f>(('Node actual demand d=1.0'!S362*(365/2)))*9.8*($C362+$D362-$B362)/3600</f>
        <v>0.31392149444444456</v>
      </c>
      <c r="W362" s="75">
        <f>(('Node actual demand d=1.0'!T362*(365/2)))*9.8*($C362+$D362-$B362)/3600</f>
        <v>0.31392149444444456</v>
      </c>
      <c r="X362" s="75">
        <f>(('Node actual demand d=1.0'!U362*(365/2)))*9.8*($C362+$D362-$B362)/3600</f>
        <v>0.15696074722222228</v>
      </c>
      <c r="Y362" s="75">
        <f>(('Node actual demand d=1.0'!V362*(365/2)))*9.8*($C362+$D362-$B362)/3600</f>
        <v>0</v>
      </c>
      <c r="Z362" s="75">
        <f>(('Node actual demand d=1.0'!W362*(365/2)))*9.8*($C362+$D362-$B362)/3600</f>
        <v>0.15696074722222228</v>
      </c>
      <c r="AA362" s="75">
        <f>(('Node actual demand d=1.0'!X362*(365/2)))*9.8*($C362+$D362-$B362)/3600</f>
        <v>0</v>
      </c>
      <c r="AB362" s="75">
        <f>(('Node actual demand d=1.0'!Y362*(365/2)))*9.8*($C362+$D362-$B362)/3600</f>
        <v>0</v>
      </c>
    </row>
    <row r="363" spans="1:28">
      <c r="A363" t="s">
        <v>472</v>
      </c>
      <c r="B363" s="21">
        <f>Fornecida!$C$1</f>
        <v>3.38</v>
      </c>
      <c r="C363" s="79">
        <v>14.0604</v>
      </c>
      <c r="D363">
        <v>20</v>
      </c>
      <c r="E363" s="75">
        <f>(('Node actual demand d=1.0'!B363*(365/2)))*9.8*($C363+$D363-$B363)/3600</f>
        <v>0</v>
      </c>
      <c r="F363" s="75">
        <f>(('Node actual demand d=1.0'!C363*(365/2)))*9.8*($C363+$D363-$B363)/3600</f>
        <v>0</v>
      </c>
      <c r="G363" s="75">
        <f>(('Node actual demand d=1.0'!D363*(365/2)))*9.8*($C363+$D363-$B363)/3600</f>
        <v>0</v>
      </c>
      <c r="H363" s="75">
        <f>(('Node actual demand d=1.0'!E363*(365/2)))*9.8*($C363+$D363-$B363)/3600</f>
        <v>0</v>
      </c>
      <c r="I363" s="75">
        <f>(('Node actual demand d=1.0'!F363*(365/2)))*9.8*($C363+$D363-$B363)/3600</f>
        <v>0</v>
      </c>
      <c r="J363" s="75">
        <f>(('Node actual demand d=1.0'!G363*(365/2)))*9.8*($C363+$D363-$B363)/3600</f>
        <v>0</v>
      </c>
      <c r="K363" s="75">
        <f>(('Node actual demand d=1.0'!H363*(365/2)))*9.8*($C363+$D363-$B363)/3600</f>
        <v>0</v>
      </c>
      <c r="L363" s="75">
        <f>(('Node actual demand d=1.0'!I363*(365/2)))*9.8*($C363+$D363-$B363)/3600</f>
        <v>0.15242193166666668</v>
      </c>
      <c r="M363" s="75">
        <f>(('Node actual demand d=1.0'!J363*(365/2)))*9.8*($C363+$D363-$B363)/3600</f>
        <v>0.45726579500000009</v>
      </c>
      <c r="N363" s="75">
        <f>(('Node actual demand d=1.0'!K363*(365/2)))*9.8*($C363+$D363-$B363)/3600</f>
        <v>0.15242193166666668</v>
      </c>
      <c r="O363" s="75">
        <f>(('Node actual demand d=1.0'!L363*(365/2)))*9.8*($C363+$D363-$B363)/3600</f>
        <v>0.45726579500000009</v>
      </c>
      <c r="P363" s="75">
        <f>(('Node actual demand d=1.0'!M363*(365/2)))*9.8*($C363+$D363-$B363)/3600</f>
        <v>0.30484386333333335</v>
      </c>
      <c r="Q363" s="75">
        <f>(('Node actual demand d=1.0'!N363*(365/2)))*9.8*($C363+$D363-$B363)/3600</f>
        <v>0.15242193166666668</v>
      </c>
      <c r="R363" s="75">
        <f>(('Node actual demand d=1.0'!O363*(365/2)))*9.8*($C363+$D363-$B363)/3600</f>
        <v>0.45726579500000009</v>
      </c>
      <c r="S363" s="75">
        <f>(('Node actual demand d=1.0'!P363*(365/2)))*9.8*($C363+$D363-$B363)/3600</f>
        <v>0.15242193166666668</v>
      </c>
      <c r="T363" s="75">
        <f>(('Node actual demand d=1.0'!Q363*(365/2)))*9.8*($C363+$D363-$B363)/3600</f>
        <v>0.30484386333333335</v>
      </c>
      <c r="U363" s="75">
        <f>(('Node actual demand d=1.0'!R363*(365/2)))*9.8*($C363+$D363-$B363)/3600</f>
        <v>0.91453159000000017</v>
      </c>
      <c r="V363" s="75">
        <f>(('Node actual demand d=1.0'!S363*(365/2)))*9.8*($C363+$D363-$B363)/3600</f>
        <v>0.45726579500000009</v>
      </c>
      <c r="W363" s="75">
        <f>(('Node actual demand d=1.0'!T363*(365/2)))*9.8*($C363+$D363-$B363)/3600</f>
        <v>0.30484386333333335</v>
      </c>
      <c r="X363" s="75">
        <f>(('Node actual demand d=1.0'!U363*(365/2)))*9.8*($C363+$D363-$B363)/3600</f>
        <v>0.45726579500000009</v>
      </c>
      <c r="Y363" s="75">
        <f>(('Node actual demand d=1.0'!V363*(365/2)))*9.8*($C363+$D363-$B363)/3600</f>
        <v>0.15242193166666668</v>
      </c>
      <c r="Z363" s="75">
        <f>(('Node actual demand d=1.0'!W363*(365/2)))*9.8*($C363+$D363-$B363)/3600</f>
        <v>0.15242193166666668</v>
      </c>
      <c r="AA363" s="75">
        <f>(('Node actual demand d=1.0'!X363*(365/2)))*9.8*($C363+$D363-$B363)/3600</f>
        <v>0.15242193166666668</v>
      </c>
      <c r="AB363" s="75">
        <f>(('Node actual demand d=1.0'!Y363*(365/2)))*9.8*($C363+$D363-$B363)/3600</f>
        <v>0.15242193166666668</v>
      </c>
    </row>
    <row r="364" spans="1:28">
      <c r="A364" t="s">
        <v>473</v>
      </c>
      <c r="B364" s="21">
        <f>Fornecida!$C$1</f>
        <v>3.38</v>
      </c>
      <c r="C364" s="79">
        <v>13.226000000000001</v>
      </c>
      <c r="D364">
        <v>20</v>
      </c>
      <c r="E364" s="75">
        <f>(('Node actual demand d=1.0'!B364*(365/2)))*9.8*($C364+$D364-$B364)/3600</f>
        <v>0</v>
      </c>
      <c r="F364" s="75">
        <f>(('Node actual demand d=1.0'!C364*(365/2)))*9.8*($C364+$D364-$B364)/3600</f>
        <v>0</v>
      </c>
      <c r="G364" s="75">
        <f>(('Node actual demand d=1.0'!D364*(365/2)))*9.8*($C364+$D364-$B364)/3600</f>
        <v>0</v>
      </c>
      <c r="H364" s="75">
        <f>(('Node actual demand d=1.0'!E364*(365/2)))*9.8*($C364+$D364-$B364)/3600</f>
        <v>0</v>
      </c>
      <c r="I364" s="75">
        <f>(('Node actual demand d=1.0'!F364*(365/2)))*9.8*($C364+$D364-$B364)/3600</f>
        <v>0</v>
      </c>
      <c r="J364" s="75">
        <f>(('Node actual demand d=1.0'!G364*(365/2)))*9.8*($C364+$D364-$B364)/3600</f>
        <v>0</v>
      </c>
      <c r="K364" s="75">
        <f>(('Node actual demand d=1.0'!H364*(365/2)))*9.8*($C364+$D364-$B364)/3600</f>
        <v>1.3344892750000004</v>
      </c>
      <c r="L364" s="75">
        <f>(('Node actual demand d=1.0'!I364*(365/2)))*9.8*($C364+$D364-$B364)/3600</f>
        <v>0.14827658611111114</v>
      </c>
      <c r="M364" s="75">
        <f>(('Node actual demand d=1.0'!J364*(365/2)))*9.8*($C364+$D364-$B364)/3600</f>
        <v>0.14827658611111114</v>
      </c>
      <c r="N364" s="75">
        <f>(('Node actual demand d=1.0'!K364*(365/2)))*9.8*($C364+$D364-$B364)/3600</f>
        <v>1.4827658611111112</v>
      </c>
      <c r="O364" s="75">
        <f>(('Node actual demand d=1.0'!L364*(365/2)))*9.8*($C364+$D364-$B364)/3600</f>
        <v>0</v>
      </c>
      <c r="P364" s="75">
        <f>(('Node actual demand d=1.0'!M364*(365/2)))*9.8*($C364+$D364-$B364)/3600</f>
        <v>0.59310634444444454</v>
      </c>
      <c r="Q364" s="75">
        <f>(('Node actual demand d=1.0'!N364*(365/2)))*9.8*($C364+$D364-$B364)/3600</f>
        <v>0.88965951666666676</v>
      </c>
      <c r="R364" s="75">
        <f>(('Node actual demand d=1.0'!O364*(365/2)))*9.8*($C364+$D364-$B364)/3600</f>
        <v>0.44482975833333338</v>
      </c>
      <c r="S364" s="75">
        <f>(('Node actual demand d=1.0'!P364*(365/2)))*9.8*($C364+$D364-$B364)/3600</f>
        <v>0.59310634444444454</v>
      </c>
      <c r="T364" s="75">
        <f>(('Node actual demand d=1.0'!Q364*(365/2)))*9.8*($C364+$D364-$B364)/3600</f>
        <v>0.44482975833333338</v>
      </c>
      <c r="U364" s="75">
        <f>(('Node actual demand d=1.0'!R364*(365/2)))*9.8*($C364+$D364-$B364)/3600</f>
        <v>0.7413829305555556</v>
      </c>
      <c r="V364" s="75">
        <f>(('Node actual demand d=1.0'!S364*(365/2)))*9.8*($C364+$D364-$B364)/3600</f>
        <v>0.29655317222222227</v>
      </c>
      <c r="W364" s="75">
        <f>(('Node actual demand d=1.0'!T364*(365/2)))*9.8*($C364+$D364-$B364)/3600</f>
        <v>0.14827658611111114</v>
      </c>
      <c r="X364" s="75">
        <f>(('Node actual demand d=1.0'!U364*(365/2)))*9.8*($C364+$D364-$B364)/3600</f>
        <v>0</v>
      </c>
      <c r="Y364" s="75">
        <f>(('Node actual demand d=1.0'!V364*(365/2)))*9.8*($C364+$D364-$B364)/3600</f>
        <v>0</v>
      </c>
      <c r="Z364" s="75">
        <f>(('Node actual demand d=1.0'!W364*(365/2)))*9.8*($C364+$D364-$B364)/3600</f>
        <v>0</v>
      </c>
      <c r="AA364" s="75">
        <f>(('Node actual demand d=1.0'!X364*(365/2)))*9.8*($C364+$D364-$B364)/3600</f>
        <v>0</v>
      </c>
      <c r="AB364" s="75">
        <f>(('Node actual demand d=1.0'!Y364*(365/2)))*9.8*($C364+$D364-$B364)/3600</f>
        <v>0</v>
      </c>
    </row>
    <row r="365" spans="1:28">
      <c r="A365" t="s">
        <v>474</v>
      </c>
      <c r="B365" s="21">
        <f>Fornecida!$C$1</f>
        <v>3.38</v>
      </c>
      <c r="C365" s="79">
        <v>11.4734</v>
      </c>
      <c r="D365">
        <v>20</v>
      </c>
      <c r="E365" s="75">
        <f>(('Node actual demand d=1.0'!B365*(365/2)))*9.8*($C365+$D365-$B365)/3600</f>
        <v>0.13956957194444444</v>
      </c>
      <c r="F365" s="75">
        <f>(('Node actual demand d=1.0'!C365*(365/2)))*9.8*($C365+$D365-$B365)/3600</f>
        <v>0.13956957194444444</v>
      </c>
      <c r="G365" s="75">
        <f>(('Node actual demand d=1.0'!D365*(365/2)))*9.8*($C365+$D365-$B365)/3600</f>
        <v>0</v>
      </c>
      <c r="H365" s="75">
        <f>(('Node actual demand d=1.0'!E365*(365/2)))*9.8*($C365+$D365-$B365)/3600</f>
        <v>0.13956957194444444</v>
      </c>
      <c r="I365" s="75">
        <f>(('Node actual demand d=1.0'!F365*(365/2)))*9.8*($C365+$D365-$B365)/3600</f>
        <v>0</v>
      </c>
      <c r="J365" s="75">
        <f>(('Node actual demand d=1.0'!G365*(365/2)))*9.8*($C365+$D365-$B365)/3600</f>
        <v>0.4187087158333333</v>
      </c>
      <c r="K365" s="75">
        <f>(('Node actual demand d=1.0'!H365*(365/2)))*9.8*($C365+$D365-$B365)/3600</f>
        <v>1.1165565755555555</v>
      </c>
      <c r="L365" s="75">
        <f>(('Node actual demand d=1.0'!I365*(365/2)))*9.8*($C365+$D365-$B365)/3600</f>
        <v>2.3726827230555556</v>
      </c>
      <c r="M365" s="75">
        <f>(('Node actual demand d=1.0'!J365*(365/2)))*9.8*($C365+$D365-$B365)/3600</f>
        <v>3.4892392986111114</v>
      </c>
      <c r="N365" s="75">
        <f>(('Node actual demand d=1.0'!K365*(365/2)))*9.8*($C365+$D365-$B365)/3600</f>
        <v>3.0705305827777778</v>
      </c>
      <c r="O365" s="75">
        <f>(('Node actual demand d=1.0'!L365*(365/2)))*9.8*($C365+$D365-$B365)/3600</f>
        <v>3.9079480144444445</v>
      </c>
      <c r="P365" s="75">
        <f>(('Node actual demand d=1.0'!M365*(365/2)))*9.8*($C365+$D365-$B365)/3600</f>
        <v>1.6748348633333332</v>
      </c>
      <c r="Q365" s="75">
        <f>(('Node actual demand d=1.0'!N365*(365/2)))*9.8*($C365+$D365-$B365)/3600</f>
        <v>0.97698700361111113</v>
      </c>
      <c r="R365" s="75">
        <f>(('Node actual demand d=1.0'!O365*(365/2)))*9.8*($C365+$D365-$B365)/3600</f>
        <v>0.4187087158333333</v>
      </c>
      <c r="S365" s="75">
        <f>(('Node actual demand d=1.0'!P365*(365/2)))*9.8*($C365+$D365-$B365)/3600</f>
        <v>0.13956957194444444</v>
      </c>
      <c r="T365" s="75">
        <f>(('Node actual demand d=1.0'!Q365*(365/2)))*9.8*($C365+$D365-$B365)/3600</f>
        <v>0.4187087158333333</v>
      </c>
      <c r="U365" s="75">
        <f>(('Node actual demand d=1.0'!R365*(365/2)))*9.8*($C365+$D365-$B365)/3600</f>
        <v>0.27913914388888889</v>
      </c>
      <c r="V365" s="75">
        <f>(('Node actual demand d=1.0'!S365*(365/2)))*9.8*($C365+$D365-$B365)/3600</f>
        <v>0.4187087158333333</v>
      </c>
      <c r="W365" s="75">
        <f>(('Node actual demand d=1.0'!T365*(365/2)))*9.8*($C365+$D365-$B365)/3600</f>
        <v>0.8374174316666666</v>
      </c>
      <c r="X365" s="75">
        <f>(('Node actual demand d=1.0'!U365*(365/2)))*9.8*($C365+$D365-$B365)/3600</f>
        <v>0.6978478597222223</v>
      </c>
      <c r="Y365" s="75">
        <f>(('Node actual demand d=1.0'!V365*(365/2)))*9.8*($C365+$D365-$B365)/3600</f>
        <v>0.4187087158333333</v>
      </c>
      <c r="Z365" s="75">
        <f>(('Node actual demand d=1.0'!W365*(365/2)))*9.8*($C365+$D365-$B365)/3600</f>
        <v>0.27913914388888889</v>
      </c>
      <c r="AA365" s="75">
        <f>(('Node actual demand d=1.0'!X365*(365/2)))*9.8*($C365+$D365-$B365)/3600</f>
        <v>0.27913914388888889</v>
      </c>
      <c r="AB365" s="75">
        <f>(('Node actual demand d=1.0'!Y365*(365/2)))*9.8*($C365+$D365-$B365)/3600</f>
        <v>0.13956957194444444</v>
      </c>
    </row>
    <row r="366" spans="1:28">
      <c r="A366" t="s">
        <v>475</v>
      </c>
      <c r="B366" s="21">
        <f>Fornecida!$C$1</f>
        <v>3.38</v>
      </c>
      <c r="C366" s="79">
        <v>15.962999999999999</v>
      </c>
      <c r="D366">
        <v>20</v>
      </c>
      <c r="E366" s="75">
        <f>(('Node actual demand d=1.0'!B366*(365/2)))*9.8*($C366+$D366-$B366)/3600</f>
        <v>0.16187415416666667</v>
      </c>
      <c r="F366" s="75">
        <f>(('Node actual demand d=1.0'!C366*(365/2)))*9.8*($C366+$D366-$B366)/3600</f>
        <v>0.16187415416666667</v>
      </c>
      <c r="G366" s="75">
        <f>(('Node actual demand d=1.0'!D366*(365/2)))*9.8*($C366+$D366-$B366)/3600</f>
        <v>0.16187415416666667</v>
      </c>
      <c r="H366" s="75">
        <f>(('Node actual demand d=1.0'!E366*(365/2)))*9.8*($C366+$D366-$B366)/3600</f>
        <v>0.16187415416666667</v>
      </c>
      <c r="I366" s="75">
        <f>(('Node actual demand d=1.0'!F366*(365/2)))*9.8*($C366+$D366-$B366)/3600</f>
        <v>0.16187415416666667</v>
      </c>
      <c r="J366" s="75">
        <f>(('Node actual demand d=1.0'!G366*(365/2)))*9.8*($C366+$D366-$B366)/3600</f>
        <v>0.16187415416666667</v>
      </c>
      <c r="K366" s="75">
        <f>(('Node actual demand d=1.0'!H366*(365/2)))*9.8*($C366+$D366-$B366)/3600</f>
        <v>0.64749661666666669</v>
      </c>
      <c r="L366" s="75">
        <f>(('Node actual demand d=1.0'!I366*(365/2)))*9.8*($C366+$D366-$B366)/3600</f>
        <v>1.2949932333333334</v>
      </c>
      <c r="M366" s="75">
        <f>(('Node actual demand d=1.0'!J366*(365/2)))*9.8*($C366+$D366-$B366)/3600</f>
        <v>1.2949932333333334</v>
      </c>
      <c r="N366" s="75">
        <f>(('Node actual demand d=1.0'!K366*(365/2)))*9.8*($C366+$D366-$B366)/3600</f>
        <v>2.4281123125000001</v>
      </c>
      <c r="O366" s="75">
        <f>(('Node actual demand d=1.0'!L366*(365/2)))*9.8*($C366+$D366-$B366)/3600</f>
        <v>1.7806156958333335</v>
      </c>
      <c r="P366" s="75">
        <f>(('Node actual demand d=1.0'!M366*(365/2)))*9.8*($C366+$D366-$B366)/3600</f>
        <v>0.32374830833333335</v>
      </c>
      <c r="Q366" s="75">
        <f>(('Node actual demand d=1.0'!N366*(365/2)))*9.8*($C366+$D366-$B366)/3600</f>
        <v>0.48562246250000002</v>
      </c>
      <c r="R366" s="75">
        <f>(('Node actual demand d=1.0'!O366*(365/2)))*9.8*($C366+$D366-$B366)/3600</f>
        <v>0.48562246250000002</v>
      </c>
      <c r="S366" s="75">
        <f>(('Node actual demand d=1.0'!P366*(365/2)))*9.8*($C366+$D366-$B366)/3600</f>
        <v>0.64749661666666669</v>
      </c>
      <c r="T366" s="75">
        <f>(('Node actual demand d=1.0'!Q366*(365/2)))*9.8*($C366+$D366-$B366)/3600</f>
        <v>0.48562246250000002</v>
      </c>
      <c r="U366" s="75">
        <f>(('Node actual demand d=1.0'!R366*(365/2)))*9.8*($C366+$D366-$B366)/3600</f>
        <v>0.48562246250000002</v>
      </c>
      <c r="V366" s="75">
        <f>(('Node actual demand d=1.0'!S366*(365/2)))*9.8*($C366+$D366-$B366)/3600</f>
        <v>0.48562246250000002</v>
      </c>
      <c r="W366" s="75">
        <f>(('Node actual demand d=1.0'!T366*(365/2)))*9.8*($C366+$D366-$B366)/3600</f>
        <v>0.48562246250000002</v>
      </c>
      <c r="X366" s="75">
        <f>(('Node actual demand d=1.0'!U366*(365/2)))*9.8*($C366+$D366-$B366)/3600</f>
        <v>0.32374830833333335</v>
      </c>
      <c r="Y366" s="75">
        <f>(('Node actual demand d=1.0'!V366*(365/2)))*9.8*($C366+$D366-$B366)/3600</f>
        <v>0.32374830833333335</v>
      </c>
      <c r="Z366" s="75">
        <f>(('Node actual demand d=1.0'!W366*(365/2)))*9.8*($C366+$D366-$B366)/3600</f>
        <v>0.64749661666666669</v>
      </c>
      <c r="AA366" s="75">
        <f>(('Node actual demand d=1.0'!X366*(365/2)))*9.8*($C366+$D366-$B366)/3600</f>
        <v>0.32374830833333335</v>
      </c>
      <c r="AB366" s="75">
        <f>(('Node actual demand d=1.0'!Y366*(365/2)))*9.8*($C366+$D366-$B366)/3600</f>
        <v>0.16187415416666667</v>
      </c>
    </row>
    <row r="367" spans="1:28">
      <c r="A367" t="s">
        <v>476</v>
      </c>
      <c r="B367" s="21">
        <f>Fornecida!$C$1</f>
        <v>3.38</v>
      </c>
      <c r="C367" s="79">
        <v>16.101500000000001</v>
      </c>
      <c r="D367">
        <v>20</v>
      </c>
      <c r="E367" s="75">
        <f>(('Node actual demand d=1.0'!B367*(365/2)))*9.8*($C367+$D367-$B367)/3600</f>
        <v>0</v>
      </c>
      <c r="F367" s="75">
        <f>(('Node actual demand d=1.0'!C367*(365/2)))*9.8*($C367+$D367-$B367)/3600</f>
        <v>0</v>
      </c>
      <c r="G367" s="75">
        <f>(('Node actual demand d=1.0'!D367*(365/2)))*9.8*($C367+$D367-$B367)/3600</f>
        <v>0</v>
      </c>
      <c r="H367" s="75">
        <f>(('Node actual demand d=1.0'!E367*(365/2)))*9.8*($C367+$D367-$B367)/3600</f>
        <v>0</v>
      </c>
      <c r="I367" s="75">
        <f>(('Node actual demand d=1.0'!F367*(365/2)))*9.8*($C367+$D367-$B367)/3600</f>
        <v>0</v>
      </c>
      <c r="J367" s="75">
        <f>(('Node actual demand d=1.0'!G367*(365/2)))*9.8*($C367+$D367-$B367)/3600</f>
        <v>0</v>
      </c>
      <c r="K367" s="75">
        <f>(('Node actual demand d=1.0'!H367*(365/2)))*9.8*($C367+$D367-$B367)/3600</f>
        <v>0</v>
      </c>
      <c r="L367" s="75">
        <f>(('Node actual demand d=1.0'!I367*(365/2)))*9.8*($C367+$D367-$B367)/3600</f>
        <v>0</v>
      </c>
      <c r="M367" s="75">
        <f>(('Node actual demand d=1.0'!J367*(365/2)))*9.8*($C367+$D367-$B367)/3600</f>
        <v>0</v>
      </c>
      <c r="N367" s="75">
        <f>(('Node actual demand d=1.0'!K367*(365/2)))*9.8*($C367+$D367-$B367)/3600</f>
        <v>0</v>
      </c>
      <c r="O367" s="75">
        <f>(('Node actual demand d=1.0'!L367*(365/2)))*9.8*($C367+$D367-$B367)/3600</f>
        <v>0</v>
      </c>
      <c r="P367" s="75">
        <f>(('Node actual demand d=1.0'!M367*(365/2)))*9.8*($C367+$D367-$B367)/3600</f>
        <v>0</v>
      </c>
      <c r="Q367" s="75">
        <f>(('Node actual demand d=1.0'!N367*(365/2)))*9.8*($C367+$D367-$B367)/3600</f>
        <v>0.16256222986111113</v>
      </c>
      <c r="R367" s="75">
        <f>(('Node actual demand d=1.0'!O367*(365/2)))*9.8*($C367+$D367-$B367)/3600</f>
        <v>0.16256222986111113</v>
      </c>
      <c r="S367" s="75">
        <f>(('Node actual demand d=1.0'!P367*(365/2)))*9.8*($C367+$D367-$B367)/3600</f>
        <v>0.16256222986111113</v>
      </c>
      <c r="T367" s="75">
        <f>(('Node actual demand d=1.0'!Q367*(365/2)))*9.8*($C367+$D367-$B367)/3600</f>
        <v>0.16256222986111113</v>
      </c>
      <c r="U367" s="75">
        <f>(('Node actual demand d=1.0'!R367*(365/2)))*9.8*($C367+$D367-$B367)/3600</f>
        <v>0.16256222986111113</v>
      </c>
      <c r="V367" s="75">
        <f>(('Node actual demand d=1.0'!S367*(365/2)))*9.8*($C367+$D367-$B367)/3600</f>
        <v>0.16256222986111113</v>
      </c>
      <c r="W367" s="75">
        <f>(('Node actual demand d=1.0'!T367*(365/2)))*9.8*($C367+$D367-$B367)/3600</f>
        <v>0.16256222986111113</v>
      </c>
      <c r="X367" s="75">
        <f>(('Node actual demand d=1.0'!U367*(365/2)))*9.8*($C367+$D367-$B367)/3600</f>
        <v>0</v>
      </c>
      <c r="Y367" s="75">
        <f>(('Node actual demand d=1.0'!V367*(365/2)))*9.8*($C367+$D367-$B367)/3600</f>
        <v>0</v>
      </c>
      <c r="Z367" s="75">
        <f>(('Node actual demand d=1.0'!W367*(365/2)))*9.8*($C367+$D367-$B367)/3600</f>
        <v>0</v>
      </c>
      <c r="AA367" s="75">
        <f>(('Node actual demand d=1.0'!X367*(365/2)))*9.8*($C367+$D367-$B367)/3600</f>
        <v>0</v>
      </c>
      <c r="AB367" s="75">
        <f>(('Node actual demand d=1.0'!Y367*(365/2)))*9.8*($C367+$D367-$B367)/3600</f>
        <v>0</v>
      </c>
    </row>
    <row r="368" spans="1:28">
      <c r="A368" t="s">
        <v>477</v>
      </c>
      <c r="B368" s="21">
        <f>Fornecida!$C$1</f>
        <v>3.38</v>
      </c>
      <c r="C368" s="79">
        <v>16.3003</v>
      </c>
      <c r="D368">
        <v>20</v>
      </c>
      <c r="E368" s="75">
        <f>(('Node actual demand d=1.0'!B368*(365/2)))*9.8*($C368+$D368-$B368)/3600</f>
        <v>76.377793635694445</v>
      </c>
      <c r="F368" s="75">
        <f>(('Node actual demand d=1.0'!C368*(365/2)))*9.8*($C368+$D368-$B368)/3600</f>
        <v>0.49064963791666666</v>
      </c>
      <c r="G368" s="75">
        <f>(('Node actual demand d=1.0'!D368*(365/2)))*9.8*($C368+$D368-$B368)/3600</f>
        <v>0.49064963791666666</v>
      </c>
      <c r="H368" s="75">
        <f>(('Node actual demand d=1.0'!E368*(365/2)))*9.8*($C368+$D368-$B368)/3600</f>
        <v>0.49064963791666666</v>
      </c>
      <c r="I368" s="75">
        <f>(('Node actual demand d=1.0'!F368*(365/2)))*9.8*($C368+$D368-$B368)/3600</f>
        <v>0.16354987930555556</v>
      </c>
      <c r="J368" s="75">
        <f>(('Node actual demand d=1.0'!G368*(365/2)))*9.8*($C368+$D368-$B368)/3600</f>
        <v>73.760995566805548</v>
      </c>
      <c r="K368" s="75">
        <f>(('Node actual demand d=1.0'!H368*(365/2)))*9.8*($C368+$D368-$B368)/3600</f>
        <v>85.863686635416656</v>
      </c>
      <c r="L368" s="75">
        <f>(('Node actual demand d=1.0'!I368*(365/2)))*9.8*($C368+$D368-$B368)/3600</f>
        <v>4.7429464998611106</v>
      </c>
      <c r="M368" s="75">
        <f>(('Node actual demand d=1.0'!J368*(365/2)))*9.8*($C368+$D368-$B368)/3600</f>
        <v>3.4345474654166663</v>
      </c>
      <c r="N368" s="75">
        <f>(('Node actual demand d=1.0'!K368*(365/2)))*9.8*($C368+$D368-$B368)/3600</f>
        <v>1.3083990344444445</v>
      </c>
      <c r="O368" s="75">
        <f>(('Node actual demand d=1.0'!L368*(365/2)))*9.8*($C368+$D368-$B368)/3600</f>
        <v>1.799048672361111</v>
      </c>
      <c r="P368" s="75">
        <f>(('Node actual demand d=1.0'!M368*(365/2)))*9.8*($C368+$D368-$B368)/3600</f>
        <v>1.6354987930555556</v>
      </c>
      <c r="Q368" s="75">
        <f>(('Node actual demand d=1.0'!N368*(365/2)))*9.8*($C368+$D368-$B368)/3600</f>
        <v>1.3083990344444445</v>
      </c>
      <c r="R368" s="75">
        <f>(('Node actual demand d=1.0'!O368*(365/2)))*9.8*($C368+$D368-$B368)/3600</f>
        <v>1.1448491551388889</v>
      </c>
      <c r="S368" s="75">
        <f>(('Node actual demand d=1.0'!P368*(365/2)))*9.8*($C368+$D368-$B368)/3600</f>
        <v>0.81774939652777778</v>
      </c>
      <c r="T368" s="75">
        <f>(('Node actual demand d=1.0'!Q368*(365/2)))*9.8*($C368+$D368-$B368)/3600</f>
        <v>2.9438978275000003</v>
      </c>
      <c r="U368" s="75">
        <f>(('Node actual demand d=1.0'!R368*(365/2)))*9.8*($C368+$D368-$B368)/3600</f>
        <v>103.69062347972222</v>
      </c>
      <c r="V368" s="75">
        <f>(('Node actual demand d=1.0'!S368*(365/2)))*9.8*($C368+$D368-$B368)/3600</f>
        <v>59.368606187916676</v>
      </c>
      <c r="W368" s="75">
        <f>(('Node actual demand d=1.0'!T368*(365/2)))*9.8*($C368+$D368-$B368)/3600</f>
        <v>1.3083990344444445</v>
      </c>
      <c r="X368" s="75">
        <f>(('Node actual demand d=1.0'!U368*(365/2)))*9.8*($C368+$D368-$B368)/3600</f>
        <v>0.32709975861111112</v>
      </c>
      <c r="Y368" s="75">
        <f>(('Node actual demand d=1.0'!V368*(365/2)))*9.8*($C368+$D368-$B368)/3600</f>
        <v>0.49064963791666666</v>
      </c>
      <c r="Z368" s="75">
        <f>(('Node actual demand d=1.0'!W368*(365/2)))*9.8*($C368+$D368-$B368)/3600</f>
        <v>0.16354987930555556</v>
      </c>
      <c r="AA368" s="75">
        <f>(('Node actual demand d=1.0'!X368*(365/2)))*9.8*($C368+$D368-$B368)/3600</f>
        <v>0.81774939652777778</v>
      </c>
      <c r="AB368" s="75">
        <f>(('Node actual demand d=1.0'!Y368*(365/2)))*9.8*($C368+$D368-$B368)/3600</f>
        <v>83.246888566527772</v>
      </c>
    </row>
    <row r="369" spans="1:28">
      <c r="A369" t="s">
        <v>478</v>
      </c>
      <c r="B369" s="21">
        <f>Fornecida!$C$1</f>
        <v>3.38</v>
      </c>
      <c r="C369" s="79">
        <v>19.1035</v>
      </c>
      <c r="D369">
        <v>20</v>
      </c>
      <c r="E369" s="75">
        <f>(('Node actual demand d=1.0'!B369*(365/2)))*9.8*($C369+$D369-$B369)/3600</f>
        <v>92.110216639583328</v>
      </c>
      <c r="F369" s="75">
        <f>(('Node actual demand d=1.0'!C369*(365/2)))*9.8*($C369+$D369-$B369)/3600</f>
        <v>0.70990533055555549</v>
      </c>
      <c r="G369" s="75">
        <f>(('Node actual demand d=1.0'!D369*(365/2)))*9.8*($C369+$D369-$B369)/3600</f>
        <v>0.17747633263888887</v>
      </c>
      <c r="H369" s="75">
        <f>(('Node actual demand d=1.0'!E369*(365/2)))*9.8*($C369+$D369-$B369)/3600</f>
        <v>1.0648579958333333</v>
      </c>
      <c r="I369" s="75">
        <f>(('Node actual demand d=1.0'!F369*(365/2)))*9.8*($C369+$D369-$B369)/3600</f>
        <v>87.140879325694456</v>
      </c>
      <c r="J369" s="75">
        <f>(('Node actual demand d=1.0'!G369*(365/2)))*9.8*($C369+$D369-$B369)/3600</f>
        <v>14.37558294375</v>
      </c>
      <c r="K369" s="75">
        <f>(('Node actual demand d=1.0'!H369*(365/2)))*9.8*($C369+$D369-$B369)/3600</f>
        <v>0.17747633263888887</v>
      </c>
      <c r="L369" s="75">
        <f>(('Node actual demand d=1.0'!I369*(365/2)))*9.8*($C369+$D369-$B369)/3600</f>
        <v>0.53242899791666665</v>
      </c>
      <c r="M369" s="75">
        <f>(('Node actual demand d=1.0'!J369*(365/2)))*9.8*($C369+$D369-$B369)/3600</f>
        <v>0.53242899791666665</v>
      </c>
      <c r="N369" s="75">
        <f>(('Node actual demand d=1.0'!K369*(365/2)))*9.8*($C369+$D369-$B369)/3600</f>
        <v>4.7918609812499993</v>
      </c>
      <c r="O369" s="75">
        <f>(('Node actual demand d=1.0'!L369*(365/2)))*9.8*($C369+$D369-$B369)/3600</f>
        <v>2.1297159916666666</v>
      </c>
      <c r="P369" s="75">
        <f>(('Node actual demand d=1.0'!M369*(365/2)))*9.8*($C369+$D369-$B369)/3600</f>
        <v>1.7747633263888889</v>
      </c>
      <c r="Q369" s="75">
        <f>(('Node actual demand d=1.0'!N369*(365/2)))*9.8*($C369+$D369-$B369)/3600</f>
        <v>0.53242899791666665</v>
      </c>
      <c r="R369" s="75">
        <f>(('Node actual demand d=1.0'!O369*(365/2)))*9.8*($C369+$D369-$B369)/3600</f>
        <v>1.419810661111111</v>
      </c>
      <c r="S369" s="75">
        <f>(('Node actual demand d=1.0'!P369*(365/2)))*9.8*($C369+$D369-$B369)/3600</f>
        <v>0.53242899791666665</v>
      </c>
      <c r="T369" s="75">
        <f>(('Node actual demand d=1.0'!Q369*(365/2)))*9.8*($C369+$D369-$B369)/3600</f>
        <v>0.53242899791666665</v>
      </c>
      <c r="U369" s="75">
        <f>(('Node actual demand d=1.0'!R369*(365/2)))*9.8*($C369+$D369-$B369)/3600</f>
        <v>0.35495266527777775</v>
      </c>
      <c r="V369" s="75">
        <f>(('Node actual demand d=1.0'!S369*(365/2)))*9.8*($C369+$D369-$B369)/3600</f>
        <v>0.53242899791666665</v>
      </c>
      <c r="W369" s="75">
        <f>(('Node actual demand d=1.0'!T369*(365/2)))*9.8*($C369+$D369-$B369)/3600</f>
        <v>0.70990533055555549</v>
      </c>
      <c r="X369" s="75">
        <f>(('Node actual demand d=1.0'!U369*(365/2)))*9.8*($C369+$D369-$B369)/3600</f>
        <v>0.70990533055555549</v>
      </c>
      <c r="Y369" s="75">
        <f>(('Node actual demand d=1.0'!V369*(365/2)))*9.8*($C369+$D369-$B369)/3600</f>
        <v>0.53242899791666665</v>
      </c>
      <c r="Z369" s="75">
        <f>(('Node actual demand d=1.0'!W369*(365/2)))*9.8*($C369+$D369-$B369)/3600</f>
        <v>0.35495266527777775</v>
      </c>
      <c r="AA369" s="75">
        <f>(('Node actual demand d=1.0'!X369*(365/2)))*9.8*($C369+$D369-$B369)/3600</f>
        <v>0.35495266527777775</v>
      </c>
      <c r="AB369" s="75">
        <f>(('Node actual demand d=1.0'!Y369*(365/2)))*9.8*($C369+$D369-$B369)/3600</f>
        <v>25.911544565277776</v>
      </c>
    </row>
    <row r="370" spans="1:28">
      <c r="A370" t="s">
        <v>479</v>
      </c>
      <c r="B370" s="21">
        <f>Fornecida!$C$1</f>
        <v>3.38</v>
      </c>
      <c r="C370" s="79">
        <v>18.453299999999999</v>
      </c>
      <c r="D370">
        <v>20</v>
      </c>
      <c r="E370" s="75">
        <f>(('Node actual demand d=1.0'!B370*(365/2)))*9.8*($C370+$D370-$B370)/3600</f>
        <v>0.34849220583333329</v>
      </c>
      <c r="F370" s="75">
        <f>(('Node actual demand d=1.0'!C370*(365/2)))*9.8*($C370+$D370-$B370)/3600</f>
        <v>0.34849220583333329</v>
      </c>
      <c r="G370" s="75">
        <f>(('Node actual demand d=1.0'!D370*(365/2)))*9.8*($C370+$D370-$B370)/3600</f>
        <v>0.34849220583333329</v>
      </c>
      <c r="H370" s="75">
        <f>(('Node actual demand d=1.0'!E370*(365/2)))*9.8*($C370+$D370-$B370)/3600</f>
        <v>0.34849220583333329</v>
      </c>
      <c r="I370" s="75">
        <f>(('Node actual demand d=1.0'!F370*(365/2)))*9.8*($C370+$D370-$B370)/3600</f>
        <v>0.34849220583333329</v>
      </c>
      <c r="J370" s="75">
        <f>(('Node actual demand d=1.0'!G370*(365/2)))*9.8*($C370+$D370-$B370)/3600</f>
        <v>0.34849220583333329</v>
      </c>
      <c r="K370" s="75">
        <f>(('Node actual demand d=1.0'!H370*(365/2)))*9.8*($C370+$D370-$B370)/3600</f>
        <v>1.2197227204166665</v>
      </c>
      <c r="L370" s="75">
        <f>(('Node actual demand d=1.0'!I370*(365/2)))*9.8*($C370+$D370-$B370)/3600</f>
        <v>1.7424610291666667</v>
      </c>
      <c r="M370" s="75">
        <f>(('Node actual demand d=1.0'!J370*(365/2)))*9.8*($C370+$D370-$B370)/3600</f>
        <v>1.2197227204166665</v>
      </c>
      <c r="N370" s="75">
        <f>(('Node actual demand d=1.0'!K370*(365/2)))*9.8*($C370+$D370-$B370)/3600</f>
        <v>1.2197227204166665</v>
      </c>
      <c r="O370" s="75">
        <f>(('Node actual demand d=1.0'!L370*(365/2)))*9.8*($C370+$D370-$B370)/3600</f>
        <v>1.3939688233333332</v>
      </c>
      <c r="P370" s="75">
        <f>(('Node actual demand d=1.0'!M370*(365/2)))*9.8*($C370+$D370-$B370)/3600</f>
        <v>1.9167071320833333</v>
      </c>
      <c r="Q370" s="75">
        <f>(('Node actual demand d=1.0'!N370*(365/2)))*9.8*($C370+$D370-$B370)/3600</f>
        <v>1.5682149262500003</v>
      </c>
      <c r="R370" s="75">
        <f>(('Node actual demand d=1.0'!O370*(365/2)))*9.8*($C370+$D370-$B370)/3600</f>
        <v>0.87123051458333334</v>
      </c>
      <c r="S370" s="75">
        <f>(('Node actual demand d=1.0'!P370*(365/2)))*9.8*($C370+$D370-$B370)/3600</f>
        <v>1.0454766174999999</v>
      </c>
      <c r="T370" s="75">
        <f>(('Node actual demand d=1.0'!Q370*(365/2)))*9.8*($C370+$D370-$B370)/3600</f>
        <v>1.2197227204166665</v>
      </c>
      <c r="U370" s="75">
        <f>(('Node actual demand d=1.0'!R370*(365/2)))*9.8*($C370+$D370-$B370)/3600</f>
        <v>0.87123051458333334</v>
      </c>
      <c r="V370" s="75">
        <f>(('Node actual demand d=1.0'!S370*(365/2)))*9.8*($C370+$D370-$B370)/3600</f>
        <v>1.0454766174999999</v>
      </c>
      <c r="W370" s="75">
        <f>(('Node actual demand d=1.0'!T370*(365/2)))*9.8*($C370+$D370-$B370)/3600</f>
        <v>0.52273830874999994</v>
      </c>
      <c r="X370" s="75">
        <f>(('Node actual demand d=1.0'!U370*(365/2)))*9.8*($C370+$D370-$B370)/3600</f>
        <v>0.52273830874999994</v>
      </c>
      <c r="Y370" s="75">
        <f>(('Node actual demand d=1.0'!V370*(365/2)))*9.8*($C370+$D370-$B370)/3600</f>
        <v>0.52273830874999994</v>
      </c>
      <c r="Z370" s="75">
        <f>(('Node actual demand d=1.0'!W370*(365/2)))*9.8*($C370+$D370-$B370)/3600</f>
        <v>0.69698441166666658</v>
      </c>
      <c r="AA370" s="75">
        <f>(('Node actual demand d=1.0'!X370*(365/2)))*9.8*($C370+$D370-$B370)/3600</f>
        <v>0.52273830874999994</v>
      </c>
      <c r="AB370" s="75">
        <f>(('Node actual demand d=1.0'!Y370*(365/2)))*9.8*($C370+$D370-$B370)/3600</f>
        <v>0.34849220583333329</v>
      </c>
    </row>
    <row r="371" spans="1:28">
      <c r="A371" t="s">
        <v>480</v>
      </c>
      <c r="B371" s="21">
        <f>Fornecida!$C$1</f>
        <v>3.38</v>
      </c>
      <c r="C371" s="79">
        <v>17.277000000000001</v>
      </c>
      <c r="D371">
        <v>20</v>
      </c>
      <c r="E371" s="75">
        <f>(('Node actual demand d=1.0'!B371*(365/2)))*9.8*($C371+$D371-$B371)/3600</f>
        <v>0.16840217916666667</v>
      </c>
      <c r="F371" s="75">
        <f>(('Node actual demand d=1.0'!C371*(365/2)))*9.8*($C371+$D371-$B371)/3600</f>
        <v>0.16840217916666667</v>
      </c>
      <c r="G371" s="75">
        <f>(('Node actual demand d=1.0'!D371*(365/2)))*9.8*($C371+$D371-$B371)/3600</f>
        <v>0.16840217916666667</v>
      </c>
      <c r="H371" s="75">
        <f>(('Node actual demand d=1.0'!E371*(365/2)))*9.8*($C371+$D371-$B371)/3600</f>
        <v>0.33680435833333333</v>
      </c>
      <c r="I371" s="75">
        <f>(('Node actual demand d=1.0'!F371*(365/2)))*9.8*($C371+$D371-$B371)/3600</f>
        <v>0.5052065375</v>
      </c>
      <c r="J371" s="75">
        <f>(('Node actual demand d=1.0'!G371*(365/2)))*9.8*($C371+$D371-$B371)/3600</f>
        <v>0.67360871666666666</v>
      </c>
      <c r="K371" s="75">
        <f>(('Node actual demand d=1.0'!H371*(365/2)))*9.8*($C371+$D371-$B371)/3600</f>
        <v>0.33680435833333333</v>
      </c>
      <c r="L371" s="75">
        <f>(('Node actual demand d=1.0'!I371*(365/2)))*9.8*($C371+$D371-$B371)/3600</f>
        <v>0.33680435833333333</v>
      </c>
      <c r="M371" s="75">
        <f>(('Node actual demand d=1.0'!J371*(365/2)))*9.8*($C371+$D371-$B371)/3600</f>
        <v>1.8524239708333334</v>
      </c>
      <c r="N371" s="75">
        <f>(('Node actual demand d=1.0'!K371*(365/2)))*9.8*($C371+$D371-$B371)/3600</f>
        <v>1.010413075</v>
      </c>
      <c r="O371" s="75">
        <f>(('Node actual demand d=1.0'!L371*(365/2)))*9.8*($C371+$D371-$B371)/3600</f>
        <v>0.84201089583333344</v>
      </c>
      <c r="P371" s="75">
        <f>(('Node actual demand d=1.0'!M371*(365/2)))*9.8*($C371+$D371-$B371)/3600</f>
        <v>0.33680435833333333</v>
      </c>
      <c r="Q371" s="75">
        <f>(('Node actual demand d=1.0'!N371*(365/2)))*9.8*($C371+$D371-$B371)/3600</f>
        <v>0.33680435833333333</v>
      </c>
      <c r="R371" s="75">
        <f>(('Node actual demand d=1.0'!O371*(365/2)))*9.8*($C371+$D371-$B371)/3600</f>
        <v>0.33680435833333333</v>
      </c>
      <c r="S371" s="75">
        <f>(('Node actual demand d=1.0'!P371*(365/2)))*9.8*($C371+$D371-$B371)/3600</f>
        <v>0.67360871666666666</v>
      </c>
      <c r="T371" s="75">
        <f>(('Node actual demand d=1.0'!Q371*(365/2)))*9.8*($C371+$D371-$B371)/3600</f>
        <v>0.5052065375</v>
      </c>
      <c r="U371" s="75">
        <f>(('Node actual demand d=1.0'!R371*(365/2)))*9.8*($C371+$D371-$B371)/3600</f>
        <v>1.8524239708333334</v>
      </c>
      <c r="V371" s="75">
        <f>(('Node actual demand d=1.0'!S371*(365/2)))*9.8*($C371+$D371-$B371)/3600</f>
        <v>1.8524239708333334</v>
      </c>
      <c r="W371" s="75">
        <f>(('Node actual demand d=1.0'!T371*(365/2)))*9.8*($C371+$D371-$B371)/3600</f>
        <v>1.6840217916666669</v>
      </c>
      <c r="X371" s="75">
        <f>(('Node actual demand d=1.0'!U371*(365/2)))*9.8*($C371+$D371-$B371)/3600</f>
        <v>0.5052065375</v>
      </c>
      <c r="Y371" s="75">
        <f>(('Node actual demand d=1.0'!V371*(365/2)))*9.8*($C371+$D371-$B371)/3600</f>
        <v>0.33680435833333333</v>
      </c>
      <c r="Z371" s="75">
        <f>(('Node actual demand d=1.0'!W371*(365/2)))*9.8*($C371+$D371-$B371)/3600</f>
        <v>0.16840217916666667</v>
      </c>
      <c r="AA371" s="75">
        <f>(('Node actual demand d=1.0'!X371*(365/2)))*9.8*($C371+$D371-$B371)/3600</f>
        <v>0.5052065375</v>
      </c>
      <c r="AB371" s="75">
        <f>(('Node actual demand d=1.0'!Y371*(365/2)))*9.8*($C371+$D371-$B371)/3600</f>
        <v>0.33680435833333333</v>
      </c>
    </row>
    <row r="372" spans="1:28">
      <c r="A372" t="s">
        <v>481</v>
      </c>
      <c r="B372" s="21">
        <f>Fornecida!$C$1</f>
        <v>3.38</v>
      </c>
      <c r="C372" s="79">
        <v>17.304300000000001</v>
      </c>
      <c r="D372">
        <v>20</v>
      </c>
      <c r="E372" s="75">
        <f>(('Node actual demand d=1.0'!B372*(365/2)))*9.8*($C372+$D372-$B372)/3600</f>
        <v>0</v>
      </c>
      <c r="F372" s="75">
        <f>(('Node actual demand d=1.0'!C372*(365/2)))*9.8*($C372+$D372-$B372)/3600</f>
        <v>0</v>
      </c>
      <c r="G372" s="75">
        <f>(('Node actual demand d=1.0'!D372*(365/2)))*9.8*($C372+$D372-$B372)/3600</f>
        <v>0</v>
      </c>
      <c r="H372" s="75">
        <f>(('Node actual demand d=1.0'!E372*(365/2)))*9.8*($C372+$D372-$B372)/3600</f>
        <v>0</v>
      </c>
      <c r="I372" s="75">
        <f>(('Node actual demand d=1.0'!F372*(365/2)))*9.8*($C372+$D372-$B372)/3600</f>
        <v>0</v>
      </c>
      <c r="J372" s="75">
        <f>(('Node actual demand d=1.0'!G372*(365/2)))*9.8*($C372+$D372-$B372)/3600</f>
        <v>0</v>
      </c>
      <c r="K372" s="75">
        <f>(('Node actual demand d=1.0'!H372*(365/2)))*9.8*($C372+$D372-$B372)/3600</f>
        <v>0</v>
      </c>
      <c r="L372" s="75">
        <f>(('Node actual demand d=1.0'!I372*(365/2)))*9.8*($C372+$D372-$B372)/3600</f>
        <v>0.16853780708333332</v>
      </c>
      <c r="M372" s="75">
        <f>(('Node actual demand d=1.0'!J372*(365/2)))*9.8*($C372+$D372-$B372)/3600</f>
        <v>0.33707561416666665</v>
      </c>
      <c r="N372" s="75">
        <f>(('Node actual demand d=1.0'!K372*(365/2)))*9.8*($C372+$D372-$B372)/3600</f>
        <v>0.6741512283333333</v>
      </c>
      <c r="O372" s="75">
        <f>(('Node actual demand d=1.0'!L372*(365/2)))*9.8*($C372+$D372-$B372)/3600</f>
        <v>0.16853780708333332</v>
      </c>
      <c r="P372" s="75">
        <f>(('Node actual demand d=1.0'!M372*(365/2)))*9.8*($C372+$D372-$B372)/3600</f>
        <v>0.50561342124999986</v>
      </c>
      <c r="Q372" s="75">
        <f>(('Node actual demand d=1.0'!N372*(365/2)))*9.8*($C372+$D372-$B372)/3600</f>
        <v>0.50561342124999986</v>
      </c>
      <c r="R372" s="75">
        <f>(('Node actual demand d=1.0'!O372*(365/2)))*9.8*($C372+$D372-$B372)/3600</f>
        <v>0.33707561416666665</v>
      </c>
      <c r="S372" s="75">
        <f>(('Node actual demand d=1.0'!P372*(365/2)))*9.8*($C372+$D372-$B372)/3600</f>
        <v>0.33707561416666665</v>
      </c>
      <c r="T372" s="75">
        <f>(('Node actual demand d=1.0'!Q372*(365/2)))*9.8*($C372+$D372-$B372)/3600</f>
        <v>0.33707561416666665</v>
      </c>
      <c r="U372" s="75">
        <f>(('Node actual demand d=1.0'!R372*(365/2)))*9.8*($C372+$D372-$B372)/3600</f>
        <v>0.50561342124999986</v>
      </c>
      <c r="V372" s="75">
        <f>(('Node actual demand d=1.0'!S372*(365/2)))*9.8*($C372+$D372-$B372)/3600</f>
        <v>0.6741512283333333</v>
      </c>
      <c r="W372" s="75">
        <f>(('Node actual demand d=1.0'!T372*(365/2)))*9.8*($C372+$D372-$B372)/3600</f>
        <v>0.16853780708333332</v>
      </c>
      <c r="X372" s="75">
        <f>(('Node actual demand d=1.0'!U372*(365/2)))*9.8*($C372+$D372-$B372)/3600</f>
        <v>0.16853780708333332</v>
      </c>
      <c r="Y372" s="75">
        <f>(('Node actual demand d=1.0'!V372*(365/2)))*9.8*($C372+$D372-$B372)/3600</f>
        <v>0.16853780708333332</v>
      </c>
      <c r="Z372" s="75">
        <f>(('Node actual demand d=1.0'!W372*(365/2)))*9.8*($C372+$D372-$B372)/3600</f>
        <v>0.16853780708333332</v>
      </c>
      <c r="AA372" s="75">
        <f>(('Node actual demand d=1.0'!X372*(365/2)))*9.8*($C372+$D372-$B372)/3600</f>
        <v>0</v>
      </c>
      <c r="AB372" s="75">
        <f>(('Node actual demand d=1.0'!Y372*(365/2)))*9.8*($C372+$D372-$B372)/3600</f>
        <v>0</v>
      </c>
    </row>
    <row r="373" spans="1:28">
      <c r="A373" t="s">
        <v>482</v>
      </c>
      <c r="B373" s="21">
        <f>Fornecida!$C$1</f>
        <v>3.38</v>
      </c>
      <c r="C373" s="79">
        <v>15.6716</v>
      </c>
      <c r="D373">
        <v>20</v>
      </c>
      <c r="E373" s="75">
        <f>(('Node actual demand d=1.0'!B373*(365/2)))*9.8*($C373+$D373-$B373)/3600</f>
        <v>0</v>
      </c>
      <c r="F373" s="75">
        <f>(('Node actual demand d=1.0'!C373*(365/2)))*9.8*($C373+$D373-$B373)/3600</f>
        <v>0</v>
      </c>
      <c r="G373" s="75">
        <f>(('Node actual demand d=1.0'!D373*(365/2)))*9.8*($C373+$D373-$B373)/3600</f>
        <v>0</v>
      </c>
      <c r="H373" s="75">
        <f>(('Node actual demand d=1.0'!E373*(365/2)))*9.8*($C373+$D373-$B373)/3600</f>
        <v>0</v>
      </c>
      <c r="I373" s="75">
        <f>(('Node actual demand d=1.0'!F373*(365/2)))*9.8*($C373+$D373-$B373)/3600</f>
        <v>0</v>
      </c>
      <c r="J373" s="75">
        <f>(('Node actual demand d=1.0'!G373*(365/2)))*9.8*($C373+$D373-$B373)/3600</f>
        <v>0</v>
      </c>
      <c r="K373" s="75">
        <f>(('Node actual demand d=1.0'!H373*(365/2)))*9.8*($C373+$D373-$B373)/3600</f>
        <v>0</v>
      </c>
      <c r="L373" s="75">
        <f>(('Node actual demand d=1.0'!I373*(365/2)))*9.8*($C373+$D373-$B373)/3600</f>
        <v>0.16042646277777778</v>
      </c>
      <c r="M373" s="75">
        <f>(('Node actual demand d=1.0'!J373*(365/2)))*9.8*($C373+$D373-$B373)/3600</f>
        <v>0.16042646277777778</v>
      </c>
      <c r="N373" s="75">
        <f>(('Node actual demand d=1.0'!K373*(365/2)))*9.8*($C373+$D373-$B373)/3600</f>
        <v>1.1229852394444444</v>
      </c>
      <c r="O373" s="75">
        <f>(('Node actual demand d=1.0'!L373*(365/2)))*9.8*($C373+$D373-$B373)/3600</f>
        <v>0.16042646277777778</v>
      </c>
      <c r="P373" s="75">
        <f>(('Node actual demand d=1.0'!M373*(365/2)))*9.8*($C373+$D373-$B373)/3600</f>
        <v>1.1229852394444444</v>
      </c>
      <c r="Q373" s="75">
        <f>(('Node actual demand d=1.0'!N373*(365/2)))*9.8*($C373+$D373-$B373)/3600</f>
        <v>1.1229852394444444</v>
      </c>
      <c r="R373" s="75">
        <f>(('Node actual demand d=1.0'!O373*(365/2)))*9.8*($C373+$D373-$B373)/3600</f>
        <v>0.32085292555555556</v>
      </c>
      <c r="S373" s="75">
        <f>(('Node actual demand d=1.0'!P373*(365/2)))*9.8*($C373+$D373-$B373)/3600</f>
        <v>0.16042646277777778</v>
      </c>
      <c r="T373" s="75">
        <f>(('Node actual demand d=1.0'!Q373*(365/2)))*9.8*($C373+$D373-$B373)/3600</f>
        <v>0.16042646277777778</v>
      </c>
      <c r="U373" s="75">
        <f>(('Node actual demand d=1.0'!R373*(365/2)))*9.8*($C373+$D373-$B373)/3600</f>
        <v>0.48127938833333328</v>
      </c>
      <c r="V373" s="75">
        <f>(('Node actual demand d=1.0'!S373*(365/2)))*9.8*($C373+$D373-$B373)/3600</f>
        <v>0.32085292555555556</v>
      </c>
      <c r="W373" s="75">
        <f>(('Node actual demand d=1.0'!T373*(365/2)))*9.8*($C373+$D373-$B373)/3600</f>
        <v>0.32085292555555556</v>
      </c>
      <c r="X373" s="75">
        <f>(('Node actual demand d=1.0'!U373*(365/2)))*9.8*($C373+$D373-$B373)/3600</f>
        <v>0</v>
      </c>
      <c r="Y373" s="75">
        <f>(('Node actual demand d=1.0'!V373*(365/2)))*9.8*($C373+$D373-$B373)/3600</f>
        <v>0</v>
      </c>
      <c r="Z373" s="75">
        <f>(('Node actual demand d=1.0'!W373*(365/2)))*9.8*($C373+$D373-$B373)/3600</f>
        <v>0</v>
      </c>
      <c r="AA373" s="75">
        <f>(('Node actual demand d=1.0'!X373*(365/2)))*9.8*($C373+$D373-$B373)/3600</f>
        <v>0</v>
      </c>
      <c r="AB373" s="75">
        <f>(('Node actual demand d=1.0'!Y373*(365/2)))*9.8*($C373+$D373-$B373)/3600</f>
        <v>0</v>
      </c>
    </row>
    <row r="374" spans="1:28">
      <c r="A374" t="s">
        <v>483</v>
      </c>
      <c r="B374" s="21">
        <f>Fornecida!$C$1</f>
        <v>3.38</v>
      </c>
      <c r="C374" s="79">
        <v>13.7681</v>
      </c>
      <c r="D374">
        <v>20</v>
      </c>
      <c r="E374" s="75">
        <f>(('Node actual demand d=1.0'!B374*(365/2)))*9.8*($C374+$D374-$B374)/3600</f>
        <v>0</v>
      </c>
      <c r="F374" s="75">
        <f>(('Node actual demand d=1.0'!C374*(365/2)))*9.8*($C374+$D374-$B374)/3600</f>
        <v>0.60387907611111136</v>
      </c>
      <c r="G374" s="75">
        <f>(('Node actual demand d=1.0'!D374*(365/2)))*9.8*($C374+$D374-$B374)/3600</f>
        <v>0</v>
      </c>
      <c r="H374" s="75">
        <f>(('Node actual demand d=1.0'!E374*(365/2)))*9.8*($C374+$D374-$B374)/3600</f>
        <v>0</v>
      </c>
      <c r="I374" s="75">
        <f>(('Node actual demand d=1.0'!F374*(365/2)))*9.8*($C374+$D374-$B374)/3600</f>
        <v>0</v>
      </c>
      <c r="J374" s="75">
        <f>(('Node actual demand d=1.0'!G374*(365/2)))*9.8*($C374+$D374-$B374)/3600</f>
        <v>37.138563180833337</v>
      </c>
      <c r="K374" s="75">
        <f>(('Node actual demand d=1.0'!H374*(365/2)))*9.8*($C374+$D374-$B374)/3600</f>
        <v>3.4723046876388892</v>
      </c>
      <c r="L374" s="75">
        <f>(('Node actual demand d=1.0'!I374*(365/2)))*9.8*($C374+$D374-$B374)/3600</f>
        <v>1.9626069973611115</v>
      </c>
      <c r="M374" s="75">
        <f>(('Node actual demand d=1.0'!J374*(365/2)))*9.8*($C374+$D374-$B374)/3600</f>
        <v>1.0567883831944447</v>
      </c>
      <c r="N374" s="75">
        <f>(('Node actual demand d=1.0'!K374*(365/2)))*9.8*($C374+$D374-$B374)/3600</f>
        <v>1.9626069973611115</v>
      </c>
      <c r="O374" s="75">
        <f>(('Node actual demand d=1.0'!L374*(365/2)))*9.8*($C374+$D374-$B374)/3600</f>
        <v>1.3587279212500005</v>
      </c>
      <c r="P374" s="75">
        <f>(('Node actual demand d=1.0'!M374*(365/2)))*9.8*($C374+$D374-$B374)/3600</f>
        <v>5.5858814540277795</v>
      </c>
      <c r="Q374" s="75">
        <f>(('Node actual demand d=1.0'!N374*(365/2)))*9.8*($C374+$D374-$B374)/3600</f>
        <v>22.343525816111118</v>
      </c>
      <c r="R374" s="75">
        <f>(('Node actual demand d=1.0'!O374*(365/2)))*9.8*($C374+$D374-$B374)/3600</f>
        <v>0.45290930708333343</v>
      </c>
      <c r="S374" s="75">
        <f>(('Node actual demand d=1.0'!P374*(365/2)))*9.8*($C374+$D374-$B374)/3600</f>
        <v>0.75484884513888917</v>
      </c>
      <c r="T374" s="75">
        <f>(('Node actual demand d=1.0'!Q374*(365/2)))*9.8*($C374+$D374-$B374)/3600</f>
        <v>1.5096976902777783</v>
      </c>
      <c r="U374" s="75">
        <f>(('Node actual demand d=1.0'!R374*(365/2)))*9.8*($C374+$D374-$B374)/3600</f>
        <v>3.4723046876388892</v>
      </c>
      <c r="V374" s="75">
        <f>(('Node actual demand d=1.0'!S374*(365/2)))*9.8*($C374+$D374-$B374)/3600</f>
        <v>0.90581861416666687</v>
      </c>
      <c r="W374" s="75">
        <f>(('Node actual demand d=1.0'!T374*(365/2)))*9.8*($C374+$D374-$B374)/3600</f>
        <v>10.416914062916669</v>
      </c>
      <c r="X374" s="75">
        <f>(('Node actual demand d=1.0'!U374*(365/2)))*9.8*($C374+$D374-$B374)/3600</f>
        <v>2.2645465354166672</v>
      </c>
      <c r="Y374" s="75">
        <f>(('Node actual demand d=1.0'!V374*(365/2)))*9.8*($C374+$D374-$B374)/3600</f>
        <v>13.738248981527782</v>
      </c>
      <c r="Z374" s="75">
        <f>(('Node actual demand d=1.0'!W374*(365/2)))*9.8*($C374+$D374-$B374)/3600</f>
        <v>18.267342052361116</v>
      </c>
      <c r="AA374" s="75">
        <f>(('Node actual demand d=1.0'!X374*(365/2)))*9.8*($C374+$D374-$B374)/3600</f>
        <v>0.90581861416666687</v>
      </c>
      <c r="AB374" s="75">
        <f>(('Node actual demand d=1.0'!Y374*(365/2)))*9.8*($C374+$D374-$B374)/3600</f>
        <v>0</v>
      </c>
    </row>
    <row r="375" spans="1:28">
      <c r="A375" t="s">
        <v>484</v>
      </c>
      <c r="B375" s="21">
        <f>Fornecida!$C$1</f>
        <v>3.38</v>
      </c>
      <c r="C375" s="79">
        <v>15.1938</v>
      </c>
      <c r="D375">
        <v>20</v>
      </c>
      <c r="E375" s="75">
        <f>(('Node actual demand d=1.0'!B375*(365/2)))*9.8*($C375+$D375-$B375)/3600</f>
        <v>0.15805272583333335</v>
      </c>
      <c r="F375" s="75">
        <f>(('Node actual demand d=1.0'!C375*(365/2)))*9.8*($C375+$D375-$B375)/3600</f>
        <v>0.15805272583333335</v>
      </c>
      <c r="G375" s="75">
        <f>(('Node actual demand d=1.0'!D375*(365/2)))*9.8*($C375+$D375-$B375)/3600</f>
        <v>0.15805272583333335</v>
      </c>
      <c r="H375" s="75">
        <f>(('Node actual demand d=1.0'!E375*(365/2)))*9.8*($C375+$D375-$B375)/3600</f>
        <v>0.15805272583333335</v>
      </c>
      <c r="I375" s="75">
        <f>(('Node actual demand d=1.0'!F375*(365/2)))*9.8*($C375+$D375-$B375)/3600</f>
        <v>0.15805272583333335</v>
      </c>
      <c r="J375" s="75">
        <f>(('Node actual demand d=1.0'!G375*(365/2)))*9.8*($C375+$D375-$B375)/3600</f>
        <v>11.063690808333332</v>
      </c>
      <c r="K375" s="75">
        <f>(('Node actual demand d=1.0'!H375*(365/2)))*9.8*($C375+$D375-$B375)/3600</f>
        <v>54.528190412500003</v>
      </c>
      <c r="L375" s="75">
        <f>(('Node actual demand d=1.0'!I375*(365/2)))*9.8*($C375+$D375-$B375)/3600</f>
        <v>33.665230602499996</v>
      </c>
      <c r="M375" s="75">
        <f>(('Node actual demand d=1.0'!J375*(365/2)))*9.8*($C375+$D375-$B375)/3600</f>
        <v>1.7385799841666665</v>
      </c>
      <c r="N375" s="75">
        <f>(('Node actual demand d=1.0'!K375*(365/2)))*9.8*($C375+$D375-$B375)/3600</f>
        <v>1.4224745325000001</v>
      </c>
      <c r="O375" s="75">
        <f>(('Node actual demand d=1.0'!L375*(365/2)))*9.8*($C375+$D375-$B375)/3600</f>
        <v>0.7902636291666667</v>
      </c>
      <c r="P375" s="75">
        <f>(('Node actual demand d=1.0'!M375*(365/2)))*9.8*($C375+$D375-$B375)/3600</f>
        <v>0.4741581775</v>
      </c>
      <c r="Q375" s="75">
        <f>(('Node actual demand d=1.0'!N375*(365/2)))*9.8*($C375+$D375-$B375)/3600</f>
        <v>0.63221090333333341</v>
      </c>
      <c r="R375" s="75">
        <f>(('Node actual demand d=1.0'!O375*(365/2)))*9.8*($C375+$D375-$B375)/3600</f>
        <v>0.63221090333333341</v>
      </c>
      <c r="S375" s="75">
        <f>(('Node actual demand d=1.0'!P375*(365/2)))*9.8*($C375+$D375-$B375)/3600</f>
        <v>1.1063690808333333</v>
      </c>
      <c r="T375" s="75">
        <f>(('Node actual demand d=1.0'!Q375*(365/2)))*9.8*($C375+$D375-$B375)/3600</f>
        <v>1.5805272583333334</v>
      </c>
      <c r="U375" s="75">
        <f>(('Node actual demand d=1.0'!R375*(365/2)))*9.8*($C375+$D375-$B375)/3600</f>
        <v>1.5805272583333334</v>
      </c>
      <c r="V375" s="75">
        <f>(('Node actual demand d=1.0'!S375*(365/2)))*9.8*($C375+$D375-$B375)/3600</f>
        <v>2.6868963391666663</v>
      </c>
      <c r="W375" s="75">
        <f>(('Node actual demand d=1.0'!T375*(365/2)))*9.8*($C375+$D375-$B375)/3600</f>
        <v>1.89663271</v>
      </c>
      <c r="X375" s="75">
        <f>(('Node actual demand d=1.0'!U375*(365/2)))*9.8*($C375+$D375-$B375)/3600</f>
        <v>12.486165340833335</v>
      </c>
      <c r="Y375" s="75">
        <f>(('Node actual demand d=1.0'!V375*(365/2)))*9.8*($C375+$D375-$B375)/3600</f>
        <v>37.932654200000002</v>
      </c>
      <c r="Z375" s="75">
        <f>(('Node actual demand d=1.0'!W375*(365/2)))*9.8*($C375+$D375-$B375)/3600</f>
        <v>32.400808795833328</v>
      </c>
      <c r="AA375" s="75">
        <f>(('Node actual demand d=1.0'!X375*(365/2)))*9.8*($C375+$D375-$B375)/3600</f>
        <v>22.601539794166662</v>
      </c>
      <c r="AB375" s="75">
        <f>(('Node actual demand d=1.0'!Y375*(365/2)))*9.8*($C375+$D375-$B375)/3600</f>
        <v>7.7445835658333326</v>
      </c>
    </row>
    <row r="376" spans="1:28">
      <c r="A376" t="s">
        <v>485</v>
      </c>
      <c r="B376" s="21">
        <f>Fornecida!$C$1</f>
        <v>3.38</v>
      </c>
      <c r="C376" s="79">
        <v>15.356199999999999</v>
      </c>
      <c r="D376">
        <v>20</v>
      </c>
      <c r="E376" s="75">
        <f>(('Node actual demand d=1.0'!B376*(365/2)))*9.8*($C376+$D376-$B376)/3600</f>
        <v>0.15885953805555558</v>
      </c>
      <c r="F376" s="75">
        <f>(('Node actual demand d=1.0'!C376*(365/2)))*9.8*($C376+$D376-$B376)/3600</f>
        <v>0.15885953805555558</v>
      </c>
      <c r="G376" s="75">
        <f>(('Node actual demand d=1.0'!D376*(365/2)))*9.8*($C376+$D376-$B376)/3600</f>
        <v>0.15885953805555558</v>
      </c>
      <c r="H376" s="75">
        <f>(('Node actual demand d=1.0'!E376*(365/2)))*9.8*($C376+$D376-$B376)/3600</f>
        <v>0.15885953805555558</v>
      </c>
      <c r="I376" s="75">
        <f>(('Node actual demand d=1.0'!F376*(365/2)))*9.8*($C376+$D376-$B376)/3600</f>
        <v>0.15885953805555558</v>
      </c>
      <c r="J376" s="75">
        <f>(('Node actual demand d=1.0'!G376*(365/2)))*9.8*($C376+$D376-$B376)/3600</f>
        <v>0.15885953805555558</v>
      </c>
      <c r="K376" s="75">
        <f>(('Node actual demand d=1.0'!H376*(365/2)))*9.8*($C376+$D376-$B376)/3600</f>
        <v>0.47657861416666669</v>
      </c>
      <c r="L376" s="75">
        <f>(('Node actual demand d=1.0'!I376*(365/2)))*9.8*($C376+$D376-$B376)/3600</f>
        <v>0.79429769027777786</v>
      </c>
      <c r="M376" s="75">
        <f>(('Node actual demand d=1.0'!J376*(365/2)))*9.8*($C376+$D376-$B376)/3600</f>
        <v>0.79429769027777786</v>
      </c>
      <c r="N376" s="75">
        <f>(('Node actual demand d=1.0'!K376*(365/2)))*9.8*($C376+$D376-$B376)/3600</f>
        <v>0.79429769027777786</v>
      </c>
      <c r="O376" s="75">
        <f>(('Node actual demand d=1.0'!L376*(365/2)))*9.8*($C376+$D376-$B376)/3600</f>
        <v>1.1120167663888889</v>
      </c>
      <c r="P376" s="75">
        <f>(('Node actual demand d=1.0'!M376*(365/2)))*9.8*($C376+$D376-$B376)/3600</f>
        <v>0.95315722833333338</v>
      </c>
      <c r="Q376" s="75">
        <f>(('Node actual demand d=1.0'!N376*(365/2)))*9.8*($C376+$D376-$B376)/3600</f>
        <v>0.63543815222222233</v>
      </c>
      <c r="R376" s="75">
        <f>(('Node actual demand d=1.0'!O376*(365/2)))*9.8*($C376+$D376-$B376)/3600</f>
        <v>0.63543815222222233</v>
      </c>
      <c r="S376" s="75">
        <f>(('Node actual demand d=1.0'!P376*(365/2)))*9.8*($C376+$D376-$B376)/3600</f>
        <v>0.63543815222222233</v>
      </c>
      <c r="T376" s="75">
        <f>(('Node actual demand d=1.0'!Q376*(365/2)))*9.8*($C376+$D376-$B376)/3600</f>
        <v>0.31771907611111116</v>
      </c>
      <c r="U376" s="75">
        <f>(('Node actual demand d=1.0'!R376*(365/2)))*9.8*($C376+$D376-$B376)/3600</f>
        <v>0.79429769027777786</v>
      </c>
      <c r="V376" s="75">
        <f>(('Node actual demand d=1.0'!S376*(365/2)))*9.8*($C376+$D376-$B376)/3600</f>
        <v>1.2708763044444447</v>
      </c>
      <c r="W376" s="75">
        <f>(('Node actual demand d=1.0'!T376*(365/2)))*9.8*($C376+$D376-$B376)/3600</f>
        <v>0.63543815222222233</v>
      </c>
      <c r="X376" s="75">
        <f>(('Node actual demand d=1.0'!U376*(365/2)))*9.8*($C376+$D376-$B376)/3600</f>
        <v>0.31771907611111116</v>
      </c>
      <c r="Y376" s="75">
        <f>(('Node actual demand d=1.0'!V376*(365/2)))*9.8*($C376+$D376-$B376)/3600</f>
        <v>0.31771907611111116</v>
      </c>
      <c r="Z376" s="75">
        <f>(('Node actual demand d=1.0'!W376*(365/2)))*9.8*($C376+$D376-$B376)/3600</f>
        <v>0.63543815222222233</v>
      </c>
      <c r="AA376" s="75">
        <f>(('Node actual demand d=1.0'!X376*(365/2)))*9.8*($C376+$D376-$B376)/3600</f>
        <v>0.31771907611111116</v>
      </c>
      <c r="AB376" s="75">
        <f>(('Node actual demand d=1.0'!Y376*(365/2)))*9.8*($C376+$D376-$B376)/3600</f>
        <v>0.15885953805555558</v>
      </c>
    </row>
    <row r="377" spans="1:28">
      <c r="A377" t="s">
        <v>486</v>
      </c>
      <c r="B377" s="21">
        <f>Fornecida!$C$1</f>
        <v>3.38</v>
      </c>
      <c r="C377" s="79">
        <v>15.0777</v>
      </c>
      <c r="D377">
        <v>20</v>
      </c>
      <c r="E377" s="75">
        <f>(('Node actual demand d=1.0'!B377*(365/2)))*9.8*($C377+$D377-$B377)/3600</f>
        <v>0</v>
      </c>
      <c r="F377" s="75">
        <f>(('Node actual demand d=1.0'!C377*(365/2)))*9.8*($C377+$D377-$B377)/3600</f>
        <v>0</v>
      </c>
      <c r="G377" s="75">
        <f>(('Node actual demand d=1.0'!D377*(365/2)))*9.8*($C377+$D377-$B377)/3600</f>
        <v>0</v>
      </c>
      <c r="H377" s="75">
        <f>(('Node actual demand d=1.0'!E377*(365/2)))*9.8*($C377+$D377-$B377)/3600</f>
        <v>0</v>
      </c>
      <c r="I377" s="75">
        <f>(('Node actual demand d=1.0'!F377*(365/2)))*9.8*($C377+$D377-$B377)/3600</f>
        <v>0</v>
      </c>
      <c r="J377" s="75">
        <f>(('Node actual demand d=1.0'!G377*(365/2)))*9.8*($C377+$D377-$B377)/3600</f>
        <v>0</v>
      </c>
      <c r="K377" s="75">
        <f>(('Node actual demand d=1.0'!H377*(365/2)))*9.8*($C377+$D377-$B377)/3600</f>
        <v>1.732235280416667</v>
      </c>
      <c r="L377" s="75">
        <f>(('Node actual demand d=1.0'!I377*(365/2)))*9.8*($C377+$D377-$B377)/3600</f>
        <v>0.94485560750000008</v>
      </c>
      <c r="M377" s="75">
        <f>(('Node actual demand d=1.0'!J377*(365/2)))*9.8*($C377+$D377-$B377)/3600</f>
        <v>1.4172834112500003</v>
      </c>
      <c r="N377" s="75">
        <f>(('Node actual demand d=1.0'!K377*(365/2)))*9.8*($C377+$D377-$B377)/3600</f>
        <v>1.1023315420833335</v>
      </c>
      <c r="O377" s="75">
        <f>(('Node actual demand d=1.0'!L377*(365/2)))*9.8*($C377+$D377-$B377)/3600</f>
        <v>1.2598074766666667</v>
      </c>
      <c r="P377" s="75">
        <f>(('Node actual demand d=1.0'!M377*(365/2)))*9.8*($C377+$D377-$B377)/3600</f>
        <v>0</v>
      </c>
      <c r="Q377" s="75">
        <f>(('Node actual demand d=1.0'!N377*(365/2)))*9.8*($C377+$D377-$B377)/3600</f>
        <v>0.62990373833333335</v>
      </c>
      <c r="R377" s="75">
        <f>(('Node actual demand d=1.0'!O377*(365/2)))*9.8*($C377+$D377-$B377)/3600</f>
        <v>0.47242780375000004</v>
      </c>
      <c r="S377" s="75">
        <f>(('Node actual demand d=1.0'!P377*(365/2)))*9.8*($C377+$D377-$B377)/3600</f>
        <v>0.15747593458333334</v>
      </c>
      <c r="T377" s="75">
        <f>(('Node actual demand d=1.0'!Q377*(365/2)))*9.8*($C377+$D377-$B377)/3600</f>
        <v>0.15747593458333334</v>
      </c>
      <c r="U377" s="75">
        <f>(('Node actual demand d=1.0'!R377*(365/2)))*9.8*($C377+$D377-$B377)/3600</f>
        <v>0.31495186916666668</v>
      </c>
      <c r="V377" s="75">
        <f>(('Node actual demand d=1.0'!S377*(365/2)))*9.8*($C377+$D377-$B377)/3600</f>
        <v>0.47242780375000004</v>
      </c>
      <c r="W377" s="75">
        <f>(('Node actual demand d=1.0'!T377*(365/2)))*9.8*($C377+$D377-$B377)/3600</f>
        <v>0.15747593458333334</v>
      </c>
      <c r="X377" s="75">
        <f>(('Node actual demand d=1.0'!U377*(365/2)))*9.8*($C377+$D377-$B377)/3600</f>
        <v>0.15747593458333334</v>
      </c>
      <c r="Y377" s="75">
        <f>(('Node actual demand d=1.0'!V377*(365/2)))*9.8*($C377+$D377-$B377)/3600</f>
        <v>0</v>
      </c>
      <c r="Z377" s="75">
        <f>(('Node actual demand d=1.0'!W377*(365/2)))*9.8*($C377+$D377-$B377)/3600</f>
        <v>0</v>
      </c>
      <c r="AA377" s="75">
        <f>(('Node actual demand d=1.0'!X377*(365/2)))*9.8*($C377+$D377-$B377)/3600</f>
        <v>0.15747593458333334</v>
      </c>
      <c r="AB377" s="75">
        <f>(('Node actual demand d=1.0'!Y377*(365/2)))*9.8*($C377+$D377-$B377)/3600</f>
        <v>0</v>
      </c>
    </row>
    <row r="378" spans="1:28">
      <c r="A378" t="s">
        <v>487</v>
      </c>
      <c r="B378" s="21">
        <f>Fornecida!$C$1</f>
        <v>3.38</v>
      </c>
      <c r="C378" s="79">
        <v>12.7659</v>
      </c>
      <c r="D378">
        <v>20</v>
      </c>
      <c r="E378" s="75">
        <f>(('Node actual demand d=1.0'!B378*(365/2)))*9.8*($C378+$D378-$B378)/3600</f>
        <v>3.06580645875</v>
      </c>
      <c r="F378" s="75">
        <f>(('Node actual demand d=1.0'!C378*(365/2)))*9.8*($C378+$D378-$B378)/3600</f>
        <v>3.5037788100000005</v>
      </c>
      <c r="G378" s="75">
        <f>(('Node actual demand d=1.0'!D378*(365/2)))*9.8*($C378+$D378-$B378)/3600</f>
        <v>2.9198156750000011</v>
      </c>
      <c r="H378" s="75">
        <f>(('Node actual demand d=1.0'!E378*(365/2)))*9.8*($C378+$D378-$B378)/3600</f>
        <v>3.5037788100000005</v>
      </c>
      <c r="I378" s="75">
        <f>(('Node actual demand d=1.0'!F378*(365/2)))*9.8*($C378+$D378-$B378)/3600</f>
        <v>29.052165966250005</v>
      </c>
      <c r="J378" s="75">
        <f>(('Node actual demand d=1.0'!G378*(365/2)))*9.8*($C378+$D378-$B378)/3600</f>
        <v>40.147465531250006</v>
      </c>
      <c r="K378" s="75">
        <f>(('Node actual demand d=1.0'!H378*(365/2)))*9.8*($C378+$D378-$B378)/3600</f>
        <v>4.6717050800000006</v>
      </c>
      <c r="L378" s="75">
        <f>(('Node actual demand d=1.0'!I378*(365/2)))*9.8*($C378+$D378-$B378)/3600</f>
        <v>3.2117972425000008</v>
      </c>
      <c r="M378" s="75">
        <f>(('Node actual demand d=1.0'!J378*(365/2)))*9.8*($C378+$D378-$B378)/3600</f>
        <v>1.3139170537500002</v>
      </c>
      <c r="N378" s="75">
        <f>(('Node actual demand d=1.0'!K378*(365/2)))*9.8*($C378+$D378-$B378)/3600</f>
        <v>2.0438709725000002</v>
      </c>
      <c r="O378" s="75">
        <f>(('Node actual demand d=1.0'!L378*(365/2)))*9.8*($C378+$D378-$B378)/3600</f>
        <v>3.6497695937500012</v>
      </c>
      <c r="P378" s="75">
        <f>(('Node actual demand d=1.0'!M378*(365/2)))*9.8*($C378+$D378-$B378)/3600</f>
        <v>3.7957603775000006</v>
      </c>
      <c r="Q378" s="75">
        <f>(('Node actual demand d=1.0'!N378*(365/2)))*9.8*($C378+$D378-$B378)/3600</f>
        <v>5.8396313500000021</v>
      </c>
      <c r="R378" s="75">
        <f>(('Node actual demand d=1.0'!O378*(365/2)))*9.8*($C378+$D378-$B378)/3600</f>
        <v>4.9636866475000012</v>
      </c>
      <c r="S378" s="75">
        <f>(('Node actual demand d=1.0'!P378*(365/2)))*9.8*($C378+$D378-$B378)/3600</f>
        <v>4.3797235125000009</v>
      </c>
      <c r="T378" s="75">
        <f>(('Node actual demand d=1.0'!Q378*(365/2)))*9.8*($C378+$D378-$B378)/3600</f>
        <v>3.3577880262500002</v>
      </c>
      <c r="U378" s="75">
        <f>(('Node actual demand d=1.0'!R378*(365/2)))*9.8*($C378+$D378-$B378)/3600</f>
        <v>4.0877419450000003</v>
      </c>
      <c r="V378" s="75">
        <f>(('Node actual demand d=1.0'!S378*(365/2)))*9.8*($C378+$D378-$B378)/3600</f>
        <v>4.3797235125000009</v>
      </c>
      <c r="W378" s="75">
        <f>(('Node actual demand d=1.0'!T378*(365/2)))*9.8*($C378+$D378-$B378)/3600</f>
        <v>4.0877419450000003</v>
      </c>
      <c r="X378" s="75">
        <f>(('Node actual demand d=1.0'!U378*(365/2)))*9.8*($C378+$D378-$B378)/3600</f>
        <v>3.06580645875</v>
      </c>
      <c r="Y378" s="75">
        <f>(('Node actual demand d=1.0'!V378*(365/2)))*9.8*($C378+$D378-$B378)/3600</f>
        <v>2.4818433237500006</v>
      </c>
      <c r="Z378" s="75">
        <f>(('Node actual demand d=1.0'!W378*(365/2)))*9.8*($C378+$D378-$B378)/3600</f>
        <v>15.475023077500005</v>
      </c>
      <c r="AA378" s="75">
        <f>(('Node actual demand d=1.0'!X378*(365/2)))*9.8*($C378+$D378-$B378)/3600</f>
        <v>33.57788026250001</v>
      </c>
      <c r="AB378" s="75">
        <f>(('Node actual demand d=1.0'!Y378*(365/2)))*9.8*($C378+$D378-$B378)/3600</f>
        <v>2.6278341075000005</v>
      </c>
    </row>
    <row r="379" spans="1:28">
      <c r="A379" t="s">
        <v>488</v>
      </c>
      <c r="B379" s="21">
        <f>Fornecida!$C$1</f>
        <v>3.38</v>
      </c>
      <c r="C379" s="79">
        <v>10.252599999999999</v>
      </c>
      <c r="D379">
        <v>20</v>
      </c>
      <c r="E379" s="75">
        <f>(('Node actual demand d=1.0'!B379*(365/2)))*9.8*($C379+$D379-$B379)/3600</f>
        <v>0.53401827888888898</v>
      </c>
      <c r="F379" s="75">
        <f>(('Node actual demand d=1.0'!C379*(365/2)))*9.8*($C379+$D379-$B379)/3600</f>
        <v>0.53401827888888898</v>
      </c>
      <c r="G379" s="75">
        <f>(('Node actual demand d=1.0'!D379*(365/2)))*9.8*($C379+$D379-$B379)/3600</f>
        <v>0.53401827888888898</v>
      </c>
      <c r="H379" s="75">
        <f>(('Node actual demand d=1.0'!E379*(365/2)))*9.8*($C379+$D379-$B379)/3600</f>
        <v>0.53401827888888898</v>
      </c>
      <c r="I379" s="75">
        <f>(('Node actual demand d=1.0'!F379*(365/2)))*9.8*($C379+$D379-$B379)/3600</f>
        <v>0.53401827888888898</v>
      </c>
      <c r="J379" s="75">
        <f>(('Node actual demand d=1.0'!G379*(365/2)))*9.8*($C379+$D379-$B379)/3600</f>
        <v>0.66752284861111133</v>
      </c>
      <c r="K379" s="75">
        <f>(('Node actual demand d=1.0'!H379*(365/2)))*9.8*($C379+$D379-$B379)/3600</f>
        <v>0.66752284861111133</v>
      </c>
      <c r="L379" s="75">
        <f>(('Node actual demand d=1.0'!I379*(365/2)))*9.8*($C379+$D379-$B379)/3600</f>
        <v>1.6020548366666667</v>
      </c>
      <c r="M379" s="75">
        <f>(('Node actual demand d=1.0'!J379*(365/2)))*9.8*($C379+$D379-$B379)/3600</f>
        <v>1.068036557777778</v>
      </c>
      <c r="N379" s="75">
        <f>(('Node actual demand d=1.0'!K379*(365/2)))*9.8*($C379+$D379-$B379)/3600</f>
        <v>1.2015411275000005</v>
      </c>
      <c r="O379" s="75">
        <f>(('Node actual demand d=1.0'!L379*(365/2)))*9.8*($C379+$D379-$B379)/3600</f>
        <v>1.6020548366666667</v>
      </c>
      <c r="P379" s="75">
        <f>(('Node actual demand d=1.0'!M379*(365/2)))*9.8*($C379+$D379-$B379)/3600</f>
        <v>1.6020548366666667</v>
      </c>
      <c r="Q379" s="75">
        <f>(('Node actual demand d=1.0'!N379*(365/2)))*9.8*($C379+$D379-$B379)/3600</f>
        <v>1.068036557777778</v>
      </c>
      <c r="R379" s="75">
        <f>(('Node actual demand d=1.0'!O379*(365/2)))*9.8*($C379+$D379-$B379)/3600</f>
        <v>1.4685502669444446</v>
      </c>
      <c r="S379" s="75">
        <f>(('Node actual demand d=1.0'!P379*(365/2)))*9.8*($C379+$D379-$B379)/3600</f>
        <v>1.8690639761111114</v>
      </c>
      <c r="T379" s="75">
        <f>(('Node actual demand d=1.0'!Q379*(365/2)))*9.8*($C379+$D379-$B379)/3600</f>
        <v>1.6020548366666667</v>
      </c>
      <c r="U379" s="75">
        <f>(('Node actual demand d=1.0'!R379*(365/2)))*9.8*($C379+$D379-$B379)/3600</f>
        <v>1.068036557777778</v>
      </c>
      <c r="V379" s="75">
        <f>(('Node actual demand d=1.0'!S379*(365/2)))*9.8*($C379+$D379-$B379)/3600</f>
        <v>0.66752284861111133</v>
      </c>
      <c r="W379" s="75">
        <f>(('Node actual demand d=1.0'!T379*(365/2)))*9.8*($C379+$D379-$B379)/3600</f>
        <v>0.66752284861111133</v>
      </c>
      <c r="X379" s="75">
        <f>(('Node actual demand d=1.0'!U379*(365/2)))*9.8*($C379+$D379-$B379)/3600</f>
        <v>0.66752284861111133</v>
      </c>
      <c r="Y379" s="75">
        <f>(('Node actual demand d=1.0'!V379*(365/2)))*9.8*($C379+$D379-$B379)/3600</f>
        <v>0.66752284861111133</v>
      </c>
      <c r="Z379" s="75">
        <f>(('Node actual demand d=1.0'!W379*(365/2)))*9.8*($C379+$D379-$B379)/3600</f>
        <v>0.53401827888888898</v>
      </c>
      <c r="AA379" s="75">
        <f>(('Node actual demand d=1.0'!X379*(365/2)))*9.8*($C379+$D379-$B379)/3600</f>
        <v>0.53401827888888898</v>
      </c>
      <c r="AB379" s="75">
        <f>(('Node actual demand d=1.0'!Y379*(365/2)))*9.8*($C379+$D379-$B379)/3600</f>
        <v>0.40051370916666668</v>
      </c>
    </row>
    <row r="380" spans="1:28">
      <c r="A380" t="s">
        <v>489</v>
      </c>
      <c r="B380" s="21">
        <f>Fornecida!$C$1</f>
        <v>3.38</v>
      </c>
      <c r="C380" s="79">
        <v>9.8876000000000008</v>
      </c>
      <c r="D380">
        <v>20</v>
      </c>
      <c r="E380" s="75">
        <f>(('Node actual demand d=1.0'!B380*(365/2)))*9.8*($C380+$D380-$B380)/3600</f>
        <v>0.13169122944444445</v>
      </c>
      <c r="F380" s="75">
        <f>(('Node actual demand d=1.0'!C380*(365/2)))*9.8*($C380+$D380-$B380)/3600</f>
        <v>0</v>
      </c>
      <c r="G380" s="75">
        <f>(('Node actual demand d=1.0'!D380*(365/2)))*9.8*($C380+$D380-$B380)/3600</f>
        <v>0</v>
      </c>
      <c r="H380" s="75">
        <f>(('Node actual demand d=1.0'!E380*(365/2)))*9.8*($C380+$D380-$B380)/3600</f>
        <v>0</v>
      </c>
      <c r="I380" s="75">
        <f>(('Node actual demand d=1.0'!F380*(365/2)))*9.8*($C380+$D380-$B380)/3600</f>
        <v>0</v>
      </c>
      <c r="J380" s="75">
        <f>(('Node actual demand d=1.0'!G380*(365/2)))*9.8*($C380+$D380-$B380)/3600</f>
        <v>0</v>
      </c>
      <c r="K380" s="75">
        <f>(('Node actual demand d=1.0'!H380*(365/2)))*9.8*($C380+$D380-$B380)/3600</f>
        <v>0</v>
      </c>
      <c r="L380" s="75">
        <f>(('Node actual demand d=1.0'!I380*(365/2)))*9.8*($C380+$D380-$B380)/3600</f>
        <v>0.26338245888888889</v>
      </c>
      <c r="M380" s="75">
        <f>(('Node actual demand d=1.0'!J380*(365/2)))*9.8*($C380+$D380-$B380)/3600</f>
        <v>0.39507368833333334</v>
      </c>
      <c r="N380" s="75">
        <f>(('Node actual demand d=1.0'!K380*(365/2)))*9.8*($C380+$D380-$B380)/3600</f>
        <v>0.26338245888888889</v>
      </c>
      <c r="O380" s="75">
        <f>(('Node actual demand d=1.0'!L380*(365/2)))*9.8*($C380+$D380-$B380)/3600</f>
        <v>0.26338245888888889</v>
      </c>
      <c r="P380" s="75">
        <f>(('Node actual demand d=1.0'!M380*(365/2)))*9.8*($C380+$D380-$B380)/3600</f>
        <v>0.52676491777777779</v>
      </c>
      <c r="Q380" s="75">
        <f>(('Node actual demand d=1.0'!N380*(365/2)))*9.8*($C380+$D380-$B380)/3600</f>
        <v>0.65845614722222234</v>
      </c>
      <c r="R380" s="75">
        <f>(('Node actual demand d=1.0'!O380*(365/2)))*9.8*($C380+$D380-$B380)/3600</f>
        <v>0.26338245888888889</v>
      </c>
      <c r="S380" s="75">
        <f>(('Node actual demand d=1.0'!P380*(365/2)))*9.8*($C380+$D380-$B380)/3600</f>
        <v>0.26338245888888889</v>
      </c>
      <c r="T380" s="75">
        <f>(('Node actual demand d=1.0'!Q380*(365/2)))*9.8*($C380+$D380-$B380)/3600</f>
        <v>0.39507368833333334</v>
      </c>
      <c r="U380" s="75">
        <f>(('Node actual demand d=1.0'!R380*(365/2)))*9.8*($C380+$D380-$B380)/3600</f>
        <v>0.39507368833333334</v>
      </c>
      <c r="V380" s="75">
        <f>(('Node actual demand d=1.0'!S380*(365/2)))*9.8*($C380+$D380-$B380)/3600</f>
        <v>0.52676491777777779</v>
      </c>
      <c r="W380" s="75">
        <f>(('Node actual demand d=1.0'!T380*(365/2)))*9.8*($C380+$D380-$B380)/3600</f>
        <v>0.52676491777777779</v>
      </c>
      <c r="X380" s="75">
        <f>(('Node actual demand d=1.0'!U380*(365/2)))*9.8*($C380+$D380-$B380)/3600</f>
        <v>0.13169122944444445</v>
      </c>
      <c r="Y380" s="75">
        <f>(('Node actual demand d=1.0'!V380*(365/2)))*9.8*($C380+$D380-$B380)/3600</f>
        <v>0</v>
      </c>
      <c r="Z380" s="75">
        <f>(('Node actual demand d=1.0'!W380*(365/2)))*9.8*($C380+$D380-$B380)/3600</f>
        <v>0</v>
      </c>
      <c r="AA380" s="75">
        <f>(('Node actual demand d=1.0'!X380*(365/2)))*9.8*($C380+$D380-$B380)/3600</f>
        <v>0.13169122944444445</v>
      </c>
      <c r="AB380" s="75">
        <f>(('Node actual demand d=1.0'!Y380*(365/2)))*9.8*($C380+$D380-$B380)/3600</f>
        <v>0.13169122944444445</v>
      </c>
    </row>
    <row r="381" spans="1:28">
      <c r="A381" t="s">
        <v>490</v>
      </c>
      <c r="B381" s="21">
        <f>Fornecida!$C$1</f>
        <v>3.38</v>
      </c>
      <c r="C381" s="79">
        <v>10.280799999999999</v>
      </c>
      <c r="D381">
        <v>20</v>
      </c>
      <c r="E381" s="75">
        <f>(('Node actual demand d=1.0'!B381*(365/2)))*9.8*($C381+$D381-$B381)/3600</f>
        <v>0</v>
      </c>
      <c r="F381" s="75">
        <f>(('Node actual demand d=1.0'!C381*(365/2)))*9.8*($C381+$D381-$B381)/3600</f>
        <v>0</v>
      </c>
      <c r="G381" s="75">
        <f>(('Node actual demand d=1.0'!D381*(365/2)))*9.8*($C381+$D381-$B381)/3600</f>
        <v>0</v>
      </c>
      <c r="H381" s="75">
        <f>(('Node actual demand d=1.0'!E381*(365/2)))*9.8*($C381+$D381-$B381)/3600</f>
        <v>0</v>
      </c>
      <c r="I381" s="75">
        <f>(('Node actual demand d=1.0'!F381*(365/2)))*9.8*($C381+$D381-$B381)/3600</f>
        <v>0</v>
      </c>
      <c r="J381" s="75">
        <f>(('Node actual demand d=1.0'!G381*(365/2)))*9.8*($C381+$D381-$B381)/3600</f>
        <v>0</v>
      </c>
      <c r="K381" s="75">
        <f>(('Node actual demand d=1.0'!H381*(365/2)))*9.8*($C381+$D381-$B381)/3600</f>
        <v>0</v>
      </c>
      <c r="L381" s="75">
        <f>(('Node actual demand d=1.0'!I381*(365/2)))*9.8*($C381+$D381-$B381)/3600</f>
        <v>0</v>
      </c>
      <c r="M381" s="75">
        <f>(('Node actual demand d=1.0'!J381*(365/2)))*9.8*($C381+$D381-$B381)/3600</f>
        <v>0.5345786755555556</v>
      </c>
      <c r="N381" s="75">
        <f>(('Node actual demand d=1.0'!K381*(365/2)))*9.8*($C381+$D381-$B381)/3600</f>
        <v>0.5345786755555556</v>
      </c>
      <c r="O381" s="75">
        <f>(('Node actual demand d=1.0'!L381*(365/2)))*9.8*($C381+$D381-$B381)/3600</f>
        <v>0.80186801333333346</v>
      </c>
      <c r="P381" s="75">
        <f>(('Node actual demand d=1.0'!M381*(365/2)))*9.8*($C381+$D381-$B381)/3600</f>
        <v>0.1336446688888889</v>
      </c>
      <c r="Q381" s="75">
        <f>(('Node actual demand d=1.0'!N381*(365/2)))*9.8*($C381+$D381-$B381)/3600</f>
        <v>0.1336446688888889</v>
      </c>
      <c r="R381" s="75">
        <f>(('Node actual demand d=1.0'!O381*(365/2)))*9.8*($C381+$D381-$B381)/3600</f>
        <v>0.1336446688888889</v>
      </c>
      <c r="S381" s="75">
        <f>(('Node actual demand d=1.0'!P381*(365/2)))*9.8*($C381+$D381-$B381)/3600</f>
        <v>0</v>
      </c>
      <c r="T381" s="75">
        <f>(('Node actual demand d=1.0'!Q381*(365/2)))*9.8*($C381+$D381-$B381)/3600</f>
        <v>0.2672893377777778</v>
      </c>
      <c r="U381" s="75">
        <f>(('Node actual demand d=1.0'!R381*(365/2)))*9.8*($C381+$D381-$B381)/3600</f>
        <v>0</v>
      </c>
      <c r="V381" s="75">
        <f>(('Node actual demand d=1.0'!S381*(365/2)))*9.8*($C381+$D381-$B381)/3600</f>
        <v>0</v>
      </c>
      <c r="W381" s="75">
        <f>(('Node actual demand d=1.0'!T381*(365/2)))*9.8*($C381+$D381-$B381)/3600</f>
        <v>0</v>
      </c>
      <c r="X381" s="75">
        <f>(('Node actual demand d=1.0'!U381*(365/2)))*9.8*($C381+$D381-$B381)/3600</f>
        <v>0</v>
      </c>
      <c r="Y381" s="75">
        <f>(('Node actual demand d=1.0'!V381*(365/2)))*9.8*($C381+$D381-$B381)/3600</f>
        <v>0</v>
      </c>
      <c r="Z381" s="75">
        <f>(('Node actual demand d=1.0'!W381*(365/2)))*9.8*($C381+$D381-$B381)/3600</f>
        <v>0</v>
      </c>
      <c r="AA381" s="75">
        <f>(('Node actual demand d=1.0'!X381*(365/2)))*9.8*($C381+$D381-$B381)/3600</f>
        <v>0</v>
      </c>
      <c r="AB381" s="75">
        <f>(('Node actual demand d=1.0'!Y381*(365/2)))*9.8*($C381+$D381-$B381)/3600</f>
        <v>0</v>
      </c>
    </row>
    <row r="382" spans="1:28">
      <c r="A382" t="s">
        <v>491</v>
      </c>
      <c r="B382" s="21">
        <f>Fornecida!$C$1</f>
        <v>3.38</v>
      </c>
      <c r="C382" s="79">
        <v>27.2468</v>
      </c>
      <c r="D382">
        <v>20</v>
      </c>
      <c r="E382" s="75">
        <f>(('Node actual demand d=1.0'!B382*(365/2)))*9.8*($C382+$D382-$B382)/3600</f>
        <v>0</v>
      </c>
      <c r="F382" s="75">
        <f>(('Node actual demand d=1.0'!C382*(365/2)))*9.8*($C382+$D382-$B382)/3600</f>
        <v>0</v>
      </c>
      <c r="G382" s="75">
        <f>(('Node actual demand d=1.0'!D382*(365/2)))*9.8*($C382+$D382-$B382)/3600</f>
        <v>0.21793269944444446</v>
      </c>
      <c r="H382" s="75">
        <f>(('Node actual demand d=1.0'!E382*(365/2)))*9.8*($C382+$D382-$B382)/3600</f>
        <v>0.65379809833333336</v>
      </c>
      <c r="I382" s="75">
        <f>(('Node actual demand d=1.0'!F382*(365/2)))*9.8*($C382+$D382-$B382)/3600</f>
        <v>0.21793269944444446</v>
      </c>
      <c r="J382" s="75">
        <f>(('Node actual demand d=1.0'!G382*(365/2)))*9.8*($C382+$D382-$B382)/3600</f>
        <v>0.21793269944444446</v>
      </c>
      <c r="K382" s="75">
        <f>(('Node actual demand d=1.0'!H382*(365/2)))*9.8*($C382+$D382-$B382)/3600</f>
        <v>0.43586539888888892</v>
      </c>
      <c r="L382" s="75">
        <f>(('Node actual demand d=1.0'!I382*(365/2)))*9.8*($C382+$D382-$B382)/3600</f>
        <v>0.65379809833333336</v>
      </c>
      <c r="M382" s="75">
        <f>(('Node actual demand d=1.0'!J382*(365/2)))*9.8*($C382+$D382-$B382)/3600</f>
        <v>1.0896634972222223</v>
      </c>
      <c r="N382" s="75">
        <f>(('Node actual demand d=1.0'!K382*(365/2)))*9.8*($C382+$D382-$B382)/3600</f>
        <v>0.65379809833333336</v>
      </c>
      <c r="O382" s="75">
        <f>(('Node actual demand d=1.0'!L382*(365/2)))*9.8*($C382+$D382-$B382)/3600</f>
        <v>0.43586539888888892</v>
      </c>
      <c r="P382" s="75">
        <f>(('Node actual demand d=1.0'!M382*(365/2)))*9.8*($C382+$D382-$B382)/3600</f>
        <v>0.21793269944444446</v>
      </c>
      <c r="Q382" s="75">
        <f>(('Node actual demand d=1.0'!N382*(365/2)))*9.8*($C382+$D382-$B382)/3600</f>
        <v>0.65379809833333336</v>
      </c>
      <c r="R382" s="75">
        <f>(('Node actual demand d=1.0'!O382*(365/2)))*9.8*($C382+$D382-$B382)/3600</f>
        <v>0.43586539888888892</v>
      </c>
      <c r="S382" s="75">
        <f>(('Node actual demand d=1.0'!P382*(365/2)))*9.8*($C382+$D382-$B382)/3600</f>
        <v>0.43586539888888892</v>
      </c>
      <c r="T382" s="75">
        <f>(('Node actual demand d=1.0'!Q382*(365/2)))*9.8*($C382+$D382-$B382)/3600</f>
        <v>0.21793269944444446</v>
      </c>
      <c r="U382" s="75">
        <f>(('Node actual demand d=1.0'!R382*(365/2)))*9.8*($C382+$D382-$B382)/3600</f>
        <v>1.7434615955555557</v>
      </c>
      <c r="V382" s="75">
        <f>(('Node actual demand d=1.0'!S382*(365/2)))*9.8*($C382+$D382-$B382)/3600</f>
        <v>2.6151923933333334</v>
      </c>
      <c r="W382" s="75">
        <f>(('Node actual demand d=1.0'!T382*(365/2)))*9.8*($C382+$D382-$B382)/3600</f>
        <v>0.65379809833333336</v>
      </c>
      <c r="X382" s="75">
        <f>(('Node actual demand d=1.0'!U382*(365/2)))*9.8*($C382+$D382-$B382)/3600</f>
        <v>0.65379809833333336</v>
      </c>
      <c r="Y382" s="75">
        <f>(('Node actual demand d=1.0'!V382*(365/2)))*9.8*($C382+$D382-$B382)/3600</f>
        <v>0.43586539888888892</v>
      </c>
      <c r="Z382" s="75">
        <f>(('Node actual demand d=1.0'!W382*(365/2)))*9.8*($C382+$D382-$B382)/3600</f>
        <v>0.21793269944444446</v>
      </c>
      <c r="AA382" s="75">
        <f>(('Node actual demand d=1.0'!X382*(365/2)))*9.8*($C382+$D382-$B382)/3600</f>
        <v>0.21793269944444446</v>
      </c>
      <c r="AB382" s="75">
        <f>(('Node actual demand d=1.0'!Y382*(365/2)))*9.8*($C382+$D382-$B382)/3600</f>
        <v>0.21793269944444446</v>
      </c>
    </row>
    <row r="383" spans="1:28">
      <c r="A383" t="s">
        <v>492</v>
      </c>
      <c r="B383" s="21">
        <f>Fornecida!$C$1</f>
        <v>3.38</v>
      </c>
      <c r="C383" s="79">
        <v>26.004899999999999</v>
      </c>
      <c r="D383">
        <v>20</v>
      </c>
      <c r="E383" s="75">
        <f>(('Node actual demand d=1.0'!B383*(365/2)))*9.8*($C383+$D383-$B383)/3600</f>
        <v>26.682121777500001</v>
      </c>
      <c r="F383" s="75">
        <f>(('Node actual demand d=1.0'!C383*(365/2)))*9.8*($C383+$D383-$B383)/3600</f>
        <v>3.5999688112499997</v>
      </c>
      <c r="G383" s="75">
        <f>(('Node actual demand d=1.0'!D383*(365/2)))*9.8*($C383+$D383-$B383)/3600</f>
        <v>0.6352886137499999</v>
      </c>
      <c r="H383" s="75">
        <f>(('Node actual demand d=1.0'!E383*(365/2)))*9.8*($C383+$D383-$B383)/3600</f>
        <v>0.42352574250000002</v>
      </c>
      <c r="I383" s="75">
        <f>(('Node actual demand d=1.0'!F383*(365/2)))*9.8*($C383+$D383-$B383)/3600</f>
        <v>0.21176287125000001</v>
      </c>
      <c r="J383" s="75">
        <f>(('Node actual demand d=1.0'!G383*(365/2)))*9.8*($C383+$D383-$B383)/3600</f>
        <v>41.717285636250004</v>
      </c>
      <c r="K383" s="75">
        <f>(('Node actual demand d=1.0'!H383*(365/2)))*9.8*($C383+$D383-$B383)/3600</f>
        <v>33.458533657500006</v>
      </c>
      <c r="L383" s="75">
        <f>(('Node actual demand d=1.0'!I383*(365/2)))*9.8*($C383+$D383-$B383)/3600</f>
        <v>4.6587831675000002</v>
      </c>
      <c r="M383" s="75">
        <f>(('Node actual demand d=1.0'!J383*(365/2)))*9.8*($C383+$D383-$B383)/3600</f>
        <v>2.9646801975000003</v>
      </c>
      <c r="N383" s="75">
        <f>(('Node actual demand d=1.0'!K383*(365/2)))*9.8*($C383+$D383-$B383)/3600</f>
        <v>1.9058658412500002</v>
      </c>
      <c r="O383" s="75">
        <f>(('Node actual demand d=1.0'!L383*(365/2)))*9.8*($C383+$D383-$B383)/3600</f>
        <v>1.0588143562500001</v>
      </c>
      <c r="P383" s="75">
        <f>(('Node actual demand d=1.0'!M383*(365/2)))*9.8*($C383+$D383-$B383)/3600</f>
        <v>1.0588143562500001</v>
      </c>
      <c r="Q383" s="75">
        <f>(('Node actual demand d=1.0'!N383*(365/2)))*9.8*($C383+$D383-$B383)/3600</f>
        <v>1.0588143562500001</v>
      </c>
      <c r="R383" s="75">
        <f>(('Node actual demand d=1.0'!O383*(365/2)))*9.8*($C383+$D383-$B383)/3600</f>
        <v>0.42352574250000002</v>
      </c>
      <c r="S383" s="75">
        <f>(('Node actual demand d=1.0'!P383*(365/2)))*9.8*($C383+$D383-$B383)/3600</f>
        <v>0.21176287125000001</v>
      </c>
      <c r="T383" s="75">
        <f>(('Node actual demand d=1.0'!Q383*(365/2)))*9.8*($C383+$D383-$B383)/3600</f>
        <v>0.21176287125000001</v>
      </c>
      <c r="U383" s="75">
        <f>(('Node actual demand d=1.0'!R383*(365/2)))*9.8*($C383+$D383-$B383)/3600</f>
        <v>0.21176287125000001</v>
      </c>
      <c r="V383" s="75">
        <f>(('Node actual demand d=1.0'!S383*(365/2)))*9.8*($C383+$D383-$B383)/3600</f>
        <v>0.21176287125000001</v>
      </c>
      <c r="W383" s="75">
        <f>(('Node actual demand d=1.0'!T383*(365/2)))*9.8*($C383+$D383-$B383)/3600</f>
        <v>0.21176287125000001</v>
      </c>
      <c r="X383" s="75">
        <f>(('Node actual demand d=1.0'!U383*(365/2)))*9.8*($C383+$D383-$B383)/3600</f>
        <v>9.9528549487499998</v>
      </c>
      <c r="Y383" s="75">
        <f>(('Node actual demand d=1.0'!V383*(365/2)))*9.8*($C383+$D383-$B383)/3600</f>
        <v>48.493697516250002</v>
      </c>
      <c r="Z383" s="75">
        <f>(('Node actual demand d=1.0'!W383*(365/2)))*9.8*($C383+$D383-$B383)/3600</f>
        <v>16.729266828750003</v>
      </c>
      <c r="AA383" s="75">
        <f>(('Node actual demand d=1.0'!X383*(365/2)))*9.8*($C383+$D383-$B383)/3600</f>
        <v>1.0588143562500001</v>
      </c>
      <c r="AB383" s="75">
        <f>(('Node actual demand d=1.0'!Y383*(365/2)))*9.8*($C383+$D383-$B383)/3600</f>
        <v>23.505678708750004</v>
      </c>
    </row>
    <row r="384" spans="1:28">
      <c r="A384" t="s">
        <v>493</v>
      </c>
      <c r="B384" s="21">
        <f>Fornecida!$C$1</f>
        <v>3.38</v>
      </c>
      <c r="C384" s="79">
        <v>25.924800000000001</v>
      </c>
      <c r="D384">
        <v>20</v>
      </c>
      <c r="E384" s="75">
        <f>(('Node actual demand d=1.0'!B384*(365/2)))*9.8*($C384+$D384-$B384)/3600</f>
        <v>18.600113840000002</v>
      </c>
      <c r="F384" s="75">
        <f>(('Node actual demand d=1.0'!C384*(365/2)))*9.8*($C384+$D384-$B384)/3600</f>
        <v>8.6659621300000005</v>
      </c>
      <c r="G384" s="75">
        <f>(('Node actual demand d=1.0'!D384*(365/2)))*9.8*($C384+$D384-$B384)/3600</f>
        <v>0.63409479000000013</v>
      </c>
      <c r="H384" s="75">
        <f>(('Node actual demand d=1.0'!E384*(365/2)))*9.8*($C384+$D384-$B384)/3600</f>
        <v>0.42272986000000001</v>
      </c>
      <c r="I384" s="75">
        <f>(('Node actual demand d=1.0'!F384*(365/2)))*9.8*($C384+$D384-$B384)/3600</f>
        <v>0</v>
      </c>
      <c r="J384" s="75">
        <f>(('Node actual demand d=1.0'!G384*(365/2)))*9.8*($C384+$D384-$B384)/3600</f>
        <v>92.366474409999995</v>
      </c>
      <c r="K384" s="75">
        <f>(('Node actual demand d=1.0'!H384*(365/2)))*9.8*($C384+$D384-$B384)/3600</f>
        <v>43.118445720000011</v>
      </c>
      <c r="L384" s="75">
        <f>(('Node actual demand d=1.0'!I384*(365/2)))*9.8*($C384+$D384-$B384)/3600</f>
        <v>1.47955451</v>
      </c>
      <c r="M384" s="75">
        <f>(('Node actual demand d=1.0'!J384*(365/2)))*9.8*($C384+$D384-$B384)/3600</f>
        <v>8.6659621300000005</v>
      </c>
      <c r="N384" s="75">
        <f>(('Node actual demand d=1.0'!K384*(365/2)))*9.8*($C384+$D384-$B384)/3600</f>
        <v>15.218274960000002</v>
      </c>
      <c r="O384" s="75">
        <f>(('Node actual demand d=1.0'!L384*(365/2)))*9.8*($C384+$D384-$B384)/3600</f>
        <v>2.5363791600000005</v>
      </c>
      <c r="P384" s="75">
        <f>(('Node actual demand d=1.0'!M384*(365/2)))*9.8*($C384+$D384-$B384)/3600</f>
        <v>5.2841232500000013</v>
      </c>
      <c r="Q384" s="75">
        <f>(('Node actual demand d=1.0'!N384*(365/2)))*9.8*($C384+$D384-$B384)/3600</f>
        <v>1.0568246500000003</v>
      </c>
      <c r="R384" s="75">
        <f>(('Node actual demand d=1.0'!O384*(365/2)))*9.8*($C384+$D384-$B384)/3600</f>
        <v>0.84545972000000003</v>
      </c>
      <c r="S384" s="75">
        <f>(('Node actual demand d=1.0'!P384*(365/2)))*9.8*($C384+$D384-$B384)/3600</f>
        <v>0.84545972000000003</v>
      </c>
      <c r="T384" s="75">
        <f>(('Node actual demand d=1.0'!Q384*(365/2)))*9.8*($C384+$D384-$B384)/3600</f>
        <v>1.2681895800000003</v>
      </c>
      <c r="U384" s="75">
        <f>(('Node actual demand d=1.0'!R384*(365/2)))*9.8*($C384+$D384-$B384)/3600</f>
        <v>1.2681895800000003</v>
      </c>
      <c r="V384" s="75">
        <f>(('Node actual demand d=1.0'!S384*(365/2)))*9.8*($C384+$D384-$B384)/3600</f>
        <v>13.950085380000003</v>
      </c>
      <c r="W384" s="75">
        <f>(('Node actual demand d=1.0'!T384*(365/2)))*9.8*($C384+$D384-$B384)/3600</f>
        <v>6.5523128300000009</v>
      </c>
      <c r="X384" s="75">
        <f>(('Node actual demand d=1.0'!U384*(365/2)))*9.8*($C384+$D384-$B384)/3600</f>
        <v>0.21136493000000001</v>
      </c>
      <c r="Y384" s="75">
        <f>(('Node actual demand d=1.0'!V384*(365/2)))*9.8*($C384+$D384-$B384)/3600</f>
        <v>0</v>
      </c>
      <c r="Z384" s="75">
        <f>(('Node actual demand d=1.0'!W384*(365/2)))*9.8*($C384+$D384-$B384)/3600</f>
        <v>0.21136493000000001</v>
      </c>
      <c r="AA384" s="75">
        <f>(('Node actual demand d=1.0'!X384*(365/2)))*9.8*($C384+$D384-$B384)/3600</f>
        <v>94.057393850000011</v>
      </c>
      <c r="AB384" s="75">
        <f>(('Node actual demand d=1.0'!Y384*(365/2)))*9.8*($C384+$D384-$B384)/3600</f>
        <v>42.907080789999995</v>
      </c>
    </row>
    <row r="385" spans="1:28">
      <c r="A385" t="s">
        <v>494</v>
      </c>
      <c r="B385" s="21">
        <f>Fornecida!$C$1</f>
        <v>3.38</v>
      </c>
      <c r="C385" s="79">
        <v>25.843800000000002</v>
      </c>
      <c r="D385">
        <v>20</v>
      </c>
      <c r="E385" s="75">
        <f>(('Node actual demand d=1.0'!B385*(365/2)))*9.8*($C385+$D385-$B385)/3600</f>
        <v>0</v>
      </c>
      <c r="F385" s="75">
        <f>(('Node actual demand d=1.0'!C385*(365/2)))*9.8*($C385+$D385-$B385)/3600</f>
        <v>0</v>
      </c>
      <c r="G385" s="75">
        <f>(('Node actual demand d=1.0'!D385*(365/2)))*9.8*($C385+$D385-$B385)/3600</f>
        <v>0</v>
      </c>
      <c r="H385" s="75">
        <f>(('Node actual demand d=1.0'!E385*(365/2)))*9.8*($C385+$D385-$B385)/3600</f>
        <v>0</v>
      </c>
      <c r="I385" s="75">
        <f>(('Node actual demand d=1.0'!F385*(365/2)))*9.8*($C385+$D385-$B385)/3600</f>
        <v>0.21096251750000003</v>
      </c>
      <c r="J385" s="75">
        <f>(('Node actual demand d=1.0'!G385*(365/2)))*9.8*($C385+$D385-$B385)/3600</f>
        <v>1.0548125875000001</v>
      </c>
      <c r="K385" s="75">
        <f>(('Node actual demand d=1.0'!H385*(365/2)))*9.8*($C385+$D385-$B385)/3600</f>
        <v>0</v>
      </c>
      <c r="L385" s="75">
        <f>(('Node actual demand d=1.0'!I385*(365/2)))*9.8*($C385+$D385-$B385)/3600</f>
        <v>3.7973253150000006</v>
      </c>
      <c r="M385" s="75">
        <f>(('Node actual demand d=1.0'!J385*(365/2)))*9.8*($C385+$D385-$B385)/3600</f>
        <v>5.4850254550000006</v>
      </c>
      <c r="N385" s="75">
        <f>(('Node actual demand d=1.0'!K385*(365/2)))*9.8*($C385+$D385-$B385)/3600</f>
        <v>2.7425127275000003</v>
      </c>
      <c r="O385" s="75">
        <f>(('Node actual demand d=1.0'!L385*(365/2)))*9.8*($C385+$D385-$B385)/3600</f>
        <v>4.6411753849999995</v>
      </c>
      <c r="P385" s="75">
        <f>(('Node actual demand d=1.0'!M385*(365/2)))*9.8*($C385+$D385-$B385)/3600</f>
        <v>3.3754002800000005</v>
      </c>
      <c r="Q385" s="75">
        <f>(('Node actual demand d=1.0'!N385*(365/2)))*9.8*($C385+$D385-$B385)/3600</f>
        <v>7.8056131475000017</v>
      </c>
      <c r="R385" s="75">
        <f>(('Node actual demand d=1.0'!O385*(365/2)))*9.8*($C385+$D385-$B385)/3600</f>
        <v>9.282350769999999</v>
      </c>
      <c r="S385" s="75">
        <f>(('Node actual demand d=1.0'!P385*(365/2)))*9.8*($C385+$D385-$B385)/3600</f>
        <v>12.657751050000002</v>
      </c>
      <c r="T385" s="75">
        <f>(('Node actual demand d=1.0'!Q385*(365/2)))*9.8*($C385+$D385-$B385)/3600</f>
        <v>14.556413707500001</v>
      </c>
      <c r="U385" s="75">
        <f>(('Node actual demand d=1.0'!R385*(365/2)))*9.8*($C385+$D385-$B385)/3600</f>
        <v>4.8521379025</v>
      </c>
      <c r="V385" s="75">
        <f>(('Node actual demand d=1.0'!S385*(365/2)))*9.8*($C385+$D385-$B385)/3600</f>
        <v>1.0548125875000001</v>
      </c>
      <c r="W385" s="75">
        <f>(('Node actual demand d=1.0'!T385*(365/2)))*9.8*($C385+$D385-$B385)/3600</f>
        <v>1.0548125875000001</v>
      </c>
      <c r="X385" s="75">
        <f>(('Node actual demand d=1.0'!U385*(365/2)))*9.8*($C385+$D385-$B385)/3600</f>
        <v>0</v>
      </c>
      <c r="Y385" s="75">
        <f>(('Node actual demand d=1.0'!V385*(365/2)))*9.8*($C385+$D385-$B385)/3600</f>
        <v>0</v>
      </c>
      <c r="Z385" s="75">
        <f>(('Node actual demand d=1.0'!W385*(365/2)))*9.8*($C385+$D385-$B385)/3600</f>
        <v>0</v>
      </c>
      <c r="AA385" s="75">
        <f>(('Node actual demand d=1.0'!X385*(365/2)))*9.8*($C385+$D385-$B385)/3600</f>
        <v>0.21096251750000003</v>
      </c>
      <c r="AB385" s="75">
        <f>(('Node actual demand d=1.0'!Y385*(365/2)))*9.8*($C385+$D385-$B385)/3600</f>
        <v>1.2657751049999999</v>
      </c>
    </row>
    <row r="386" spans="1:28">
      <c r="A386" t="s">
        <v>495</v>
      </c>
      <c r="B386" s="21">
        <f>Fornecida!$C$1</f>
        <v>3.38</v>
      </c>
      <c r="C386" s="79">
        <v>27.2622</v>
      </c>
      <c r="D386">
        <v>20</v>
      </c>
      <c r="E386" s="75">
        <f>(('Node actual demand d=1.0'!B386*(365/2)))*9.8*($C386+$D386-$B386)/3600</f>
        <v>0.21800920750000002</v>
      </c>
      <c r="F386" s="75">
        <f>(('Node actual demand d=1.0'!C386*(365/2)))*9.8*($C386+$D386-$B386)/3600</f>
        <v>0.21800920750000002</v>
      </c>
      <c r="G386" s="75">
        <f>(('Node actual demand d=1.0'!D386*(365/2)))*9.8*($C386+$D386-$B386)/3600</f>
        <v>0.21800920750000002</v>
      </c>
      <c r="H386" s="75">
        <f>(('Node actual demand d=1.0'!E386*(365/2)))*9.8*($C386+$D386-$B386)/3600</f>
        <v>0.21800920750000002</v>
      </c>
      <c r="I386" s="75">
        <f>(('Node actual demand d=1.0'!F386*(365/2)))*9.8*($C386+$D386-$B386)/3600</f>
        <v>0.21800920750000002</v>
      </c>
      <c r="J386" s="75">
        <f>(('Node actual demand d=1.0'!G386*(365/2)))*9.8*($C386+$D386-$B386)/3600</f>
        <v>0.21800920750000002</v>
      </c>
      <c r="K386" s="75">
        <f>(('Node actual demand d=1.0'!H386*(365/2)))*9.8*($C386+$D386-$B386)/3600</f>
        <v>0.65402762250000002</v>
      </c>
      <c r="L386" s="75">
        <f>(('Node actual demand d=1.0'!I386*(365/2)))*9.8*($C386+$D386-$B386)/3600</f>
        <v>0.8720368300000001</v>
      </c>
      <c r="M386" s="75">
        <f>(('Node actual demand d=1.0'!J386*(365/2)))*9.8*($C386+$D386-$B386)/3600</f>
        <v>0.8720368300000001</v>
      </c>
      <c r="N386" s="75">
        <f>(('Node actual demand d=1.0'!K386*(365/2)))*9.8*($C386+$D386-$B386)/3600</f>
        <v>1.308055245</v>
      </c>
      <c r="O386" s="75">
        <f>(('Node actual demand d=1.0'!L386*(365/2)))*9.8*($C386+$D386-$B386)/3600</f>
        <v>0.8720368300000001</v>
      </c>
      <c r="P386" s="75">
        <f>(('Node actual demand d=1.0'!M386*(365/2)))*9.8*($C386+$D386-$B386)/3600</f>
        <v>0.8720368300000001</v>
      </c>
      <c r="Q386" s="75">
        <f>(('Node actual demand d=1.0'!N386*(365/2)))*9.8*($C386+$D386-$B386)/3600</f>
        <v>0.65402762250000002</v>
      </c>
      <c r="R386" s="75">
        <f>(('Node actual demand d=1.0'!O386*(365/2)))*9.8*($C386+$D386-$B386)/3600</f>
        <v>0.8720368300000001</v>
      </c>
      <c r="S386" s="75">
        <f>(('Node actual demand d=1.0'!P386*(365/2)))*9.8*($C386+$D386-$B386)/3600</f>
        <v>0.65402762250000002</v>
      </c>
      <c r="T386" s="75">
        <f>(('Node actual demand d=1.0'!Q386*(365/2)))*9.8*($C386+$D386-$B386)/3600</f>
        <v>0.43601841500000005</v>
      </c>
      <c r="U386" s="75">
        <f>(('Node actual demand d=1.0'!R386*(365/2)))*9.8*($C386+$D386-$B386)/3600</f>
        <v>0.43601841500000005</v>
      </c>
      <c r="V386" s="75">
        <f>(('Node actual demand d=1.0'!S386*(365/2)))*9.8*($C386+$D386-$B386)/3600</f>
        <v>0.65402762250000002</v>
      </c>
      <c r="W386" s="75">
        <f>(('Node actual demand d=1.0'!T386*(365/2)))*9.8*($C386+$D386-$B386)/3600</f>
        <v>0.8720368300000001</v>
      </c>
      <c r="X386" s="75">
        <f>(('Node actual demand d=1.0'!U386*(365/2)))*9.8*($C386+$D386-$B386)/3600</f>
        <v>0.43601841500000005</v>
      </c>
      <c r="Y386" s="75">
        <f>(('Node actual demand d=1.0'!V386*(365/2)))*9.8*($C386+$D386-$B386)/3600</f>
        <v>0.43601841500000005</v>
      </c>
      <c r="Z386" s="75">
        <f>(('Node actual demand d=1.0'!W386*(365/2)))*9.8*($C386+$D386-$B386)/3600</f>
        <v>0.43601841500000005</v>
      </c>
      <c r="AA386" s="75">
        <f>(('Node actual demand d=1.0'!X386*(365/2)))*9.8*($C386+$D386-$B386)/3600</f>
        <v>0.43601841500000005</v>
      </c>
      <c r="AB386" s="75">
        <f>(('Node actual demand d=1.0'!Y386*(365/2)))*9.8*($C386+$D386-$B386)/3600</f>
        <v>0.43601841500000005</v>
      </c>
    </row>
    <row r="387" spans="1:28">
      <c r="A387" t="s">
        <v>496</v>
      </c>
      <c r="B387" s="21">
        <f>Fornecida!$C$1</f>
        <v>3.38</v>
      </c>
      <c r="C387" s="79">
        <v>28.225300000000001</v>
      </c>
      <c r="D387">
        <v>20</v>
      </c>
      <c r="E387" s="75">
        <f>(('Node actual demand d=1.0'!B387*(365/2)))*9.8*($C387+$D387-$B387)/3600</f>
        <v>0.22279394180555559</v>
      </c>
      <c r="F387" s="75">
        <f>(('Node actual demand d=1.0'!C387*(365/2)))*9.8*($C387+$D387-$B387)/3600</f>
        <v>0.22279394180555559</v>
      </c>
      <c r="G387" s="75">
        <f>(('Node actual demand d=1.0'!D387*(365/2)))*9.8*($C387+$D387-$B387)/3600</f>
        <v>0.22279394180555559</v>
      </c>
      <c r="H387" s="75">
        <f>(('Node actual demand d=1.0'!E387*(365/2)))*9.8*($C387+$D387-$B387)/3600</f>
        <v>0.22279394180555559</v>
      </c>
      <c r="I387" s="75">
        <f>(('Node actual demand d=1.0'!F387*(365/2)))*9.8*($C387+$D387-$B387)/3600</f>
        <v>0.22279394180555559</v>
      </c>
      <c r="J387" s="75">
        <f>(('Node actual demand d=1.0'!G387*(365/2)))*9.8*($C387+$D387-$B387)/3600</f>
        <v>0.22279394180555559</v>
      </c>
      <c r="K387" s="75">
        <f>(('Node actual demand d=1.0'!H387*(365/2)))*9.8*($C387+$D387-$B387)/3600</f>
        <v>0.22279394180555559</v>
      </c>
      <c r="L387" s="75">
        <f>(('Node actual demand d=1.0'!I387*(365/2)))*9.8*($C387+$D387-$B387)/3600</f>
        <v>0.89117576722222236</v>
      </c>
      <c r="M387" s="75">
        <f>(('Node actual demand d=1.0'!J387*(365/2)))*9.8*($C387+$D387-$B387)/3600</f>
        <v>2.4507333598611112</v>
      </c>
      <c r="N387" s="75">
        <f>(('Node actual demand d=1.0'!K387*(365/2)))*9.8*($C387+$D387-$B387)/3600</f>
        <v>0.89117576722222236</v>
      </c>
      <c r="O387" s="75">
        <f>(('Node actual demand d=1.0'!L387*(365/2)))*9.8*($C387+$D387-$B387)/3600</f>
        <v>0.89117576722222236</v>
      </c>
      <c r="P387" s="75">
        <f>(('Node actual demand d=1.0'!M387*(365/2)))*9.8*($C387+$D387-$B387)/3600</f>
        <v>1.7823515344444447</v>
      </c>
      <c r="Q387" s="75">
        <f>(('Node actual demand d=1.0'!N387*(365/2)))*9.8*($C387+$D387-$B387)/3600</f>
        <v>1.7823515344444447</v>
      </c>
      <c r="R387" s="75">
        <f>(('Node actual demand d=1.0'!O387*(365/2)))*9.8*($C387+$D387-$B387)/3600</f>
        <v>1.3367636508333334</v>
      </c>
      <c r="S387" s="75">
        <f>(('Node actual demand d=1.0'!P387*(365/2)))*9.8*($C387+$D387-$B387)/3600</f>
        <v>0.66838182541666669</v>
      </c>
      <c r="T387" s="75">
        <f>(('Node actual demand d=1.0'!Q387*(365/2)))*9.8*($C387+$D387-$B387)/3600</f>
        <v>0.66838182541666669</v>
      </c>
      <c r="U387" s="75">
        <f>(('Node actual demand d=1.0'!R387*(365/2)))*9.8*($C387+$D387-$B387)/3600</f>
        <v>0.66838182541666669</v>
      </c>
      <c r="V387" s="75">
        <f>(('Node actual demand d=1.0'!S387*(365/2)))*9.8*($C387+$D387-$B387)/3600</f>
        <v>0.66838182541666669</v>
      </c>
      <c r="W387" s="75">
        <f>(('Node actual demand d=1.0'!T387*(365/2)))*9.8*($C387+$D387-$B387)/3600</f>
        <v>0.44558788361111118</v>
      </c>
      <c r="X387" s="75">
        <f>(('Node actual demand d=1.0'!U387*(365/2)))*9.8*($C387+$D387-$B387)/3600</f>
        <v>0.44558788361111118</v>
      </c>
      <c r="Y387" s="75">
        <f>(('Node actual demand d=1.0'!V387*(365/2)))*9.8*($C387+$D387-$B387)/3600</f>
        <v>0.44558788361111118</v>
      </c>
      <c r="Z387" s="75">
        <f>(('Node actual demand d=1.0'!W387*(365/2)))*9.8*($C387+$D387-$B387)/3600</f>
        <v>0.44558788361111118</v>
      </c>
      <c r="AA387" s="75">
        <f>(('Node actual demand d=1.0'!X387*(365/2)))*9.8*($C387+$D387-$B387)/3600</f>
        <v>0.89117576722222236</v>
      </c>
      <c r="AB387" s="75">
        <f>(('Node actual demand d=1.0'!Y387*(365/2)))*9.8*($C387+$D387-$B387)/3600</f>
        <v>0.22279394180555559</v>
      </c>
    </row>
    <row r="388" spans="1:28">
      <c r="A388" t="s">
        <v>497</v>
      </c>
      <c r="B388" s="21">
        <f>Fornecida!$C$1</f>
        <v>3.38</v>
      </c>
      <c r="C388" s="79">
        <v>28.8614</v>
      </c>
      <c r="D388">
        <v>20</v>
      </c>
      <c r="E388" s="75">
        <f>(('Node actual demand d=1.0'!B388*(365/2)))*9.8*($C388+$D388-$B388)/3600</f>
        <v>0</v>
      </c>
      <c r="F388" s="75">
        <f>(('Node actual demand d=1.0'!C388*(365/2)))*9.8*($C388+$D388-$B388)/3600</f>
        <v>0</v>
      </c>
      <c r="G388" s="75">
        <f>(('Node actual demand d=1.0'!D388*(365/2)))*9.8*($C388+$D388-$B388)/3600</f>
        <v>0</v>
      </c>
      <c r="H388" s="75">
        <f>(('Node actual demand d=1.0'!E388*(365/2)))*9.8*($C388+$D388-$B388)/3600</f>
        <v>0</v>
      </c>
      <c r="I388" s="75">
        <f>(('Node actual demand d=1.0'!F388*(365/2)))*9.8*($C388+$D388-$B388)/3600</f>
        <v>0</v>
      </c>
      <c r="J388" s="75">
        <f>(('Node actual demand d=1.0'!G388*(365/2)))*9.8*($C388+$D388-$B388)/3600</f>
        <v>0</v>
      </c>
      <c r="K388" s="75">
        <f>(('Node actual demand d=1.0'!H388*(365/2)))*9.8*($C388+$D388-$B388)/3600</f>
        <v>0.22595412194444447</v>
      </c>
      <c r="L388" s="75">
        <f>(('Node actual demand d=1.0'!I388*(365/2)))*9.8*($C388+$D388-$B388)/3600</f>
        <v>0.22595412194444447</v>
      </c>
      <c r="M388" s="75">
        <f>(('Node actual demand d=1.0'!J388*(365/2)))*9.8*($C388+$D388-$B388)/3600</f>
        <v>0.9038164877777779</v>
      </c>
      <c r="N388" s="75">
        <f>(('Node actual demand d=1.0'!K388*(365/2)))*9.8*($C388+$D388-$B388)/3600</f>
        <v>0.45190824388888895</v>
      </c>
      <c r="O388" s="75">
        <f>(('Node actual demand d=1.0'!L388*(365/2)))*9.8*($C388+$D388-$B388)/3600</f>
        <v>0.45190824388888895</v>
      </c>
      <c r="P388" s="75">
        <f>(('Node actual demand d=1.0'!M388*(365/2)))*9.8*($C388+$D388-$B388)/3600</f>
        <v>0.67786236583333337</v>
      </c>
      <c r="Q388" s="75">
        <f>(('Node actual demand d=1.0'!N388*(365/2)))*9.8*($C388+$D388-$B388)/3600</f>
        <v>0.67786236583333337</v>
      </c>
      <c r="R388" s="75">
        <f>(('Node actual demand d=1.0'!O388*(365/2)))*9.8*($C388+$D388-$B388)/3600</f>
        <v>0.45190824388888895</v>
      </c>
      <c r="S388" s="75">
        <f>(('Node actual demand d=1.0'!P388*(365/2)))*9.8*($C388+$D388-$B388)/3600</f>
        <v>0.67786236583333337</v>
      </c>
      <c r="T388" s="75">
        <f>(('Node actual demand d=1.0'!Q388*(365/2)))*9.8*($C388+$D388-$B388)/3600</f>
        <v>0.67786236583333337</v>
      </c>
      <c r="U388" s="75">
        <f>(('Node actual demand d=1.0'!R388*(365/2)))*9.8*($C388+$D388-$B388)/3600</f>
        <v>0.45190824388888895</v>
      </c>
      <c r="V388" s="75">
        <f>(('Node actual demand d=1.0'!S388*(365/2)))*9.8*($C388+$D388-$B388)/3600</f>
        <v>1.3557247316666667</v>
      </c>
      <c r="W388" s="75">
        <f>(('Node actual demand d=1.0'!T388*(365/2)))*9.8*($C388+$D388-$B388)/3600</f>
        <v>0.9038164877777779</v>
      </c>
      <c r="X388" s="75">
        <f>(('Node actual demand d=1.0'!U388*(365/2)))*9.8*($C388+$D388-$B388)/3600</f>
        <v>0</v>
      </c>
      <c r="Y388" s="75">
        <f>(('Node actual demand d=1.0'!V388*(365/2)))*9.8*($C388+$D388-$B388)/3600</f>
        <v>0.22595412194444447</v>
      </c>
      <c r="Z388" s="75">
        <f>(('Node actual demand d=1.0'!W388*(365/2)))*9.8*($C388+$D388-$B388)/3600</f>
        <v>0.22595412194444447</v>
      </c>
      <c r="AA388" s="75">
        <f>(('Node actual demand d=1.0'!X388*(365/2)))*9.8*($C388+$D388-$B388)/3600</f>
        <v>0.22595412194444447</v>
      </c>
      <c r="AB388" s="75">
        <f>(('Node actual demand d=1.0'!Y388*(365/2)))*9.8*($C388+$D388-$B388)/3600</f>
        <v>0</v>
      </c>
    </row>
    <row r="389" spans="1:28">
      <c r="A389" t="s">
        <v>498</v>
      </c>
      <c r="B389" s="21">
        <f>Fornecida!$C$1</f>
        <v>3.38</v>
      </c>
      <c r="C389" s="79">
        <v>29.777000000000001</v>
      </c>
      <c r="D389">
        <v>20</v>
      </c>
      <c r="E389" s="75">
        <f>(('Node actual demand d=1.0'!B389*(365/2)))*9.8*($C389+$D389-$B389)/3600</f>
        <v>89.665617834722227</v>
      </c>
      <c r="F389" s="75">
        <f>(('Node actual demand d=1.0'!C389*(365/2)))*9.8*($C389+$D389-$B389)/3600</f>
        <v>28.351853454166665</v>
      </c>
      <c r="G389" s="75">
        <f>(('Node actual demand d=1.0'!D389*(365/2)))*9.8*($C389+$D389-$B389)/3600</f>
        <v>0.23050287361111113</v>
      </c>
      <c r="H389" s="75">
        <f>(('Node actual demand d=1.0'!E389*(365/2)))*9.8*($C389+$D389-$B389)/3600</f>
        <v>0</v>
      </c>
      <c r="I389" s="75">
        <f>(('Node actual demand d=1.0'!F389*(365/2)))*9.8*($C389+$D389-$B389)/3600</f>
        <v>0</v>
      </c>
      <c r="J389" s="75">
        <f>(('Node actual demand d=1.0'!G389*(365/2)))*9.8*($C389+$D389-$B389)/3600</f>
        <v>1.3830172416666666</v>
      </c>
      <c r="K389" s="75">
        <f>(('Node actual demand d=1.0'!H389*(365/2)))*9.8*($C389+$D389-$B389)/3600</f>
        <v>1.1525143680555556</v>
      </c>
      <c r="L389" s="75">
        <f>(('Node actual demand d=1.0'!I389*(365/2)))*9.8*($C389+$D389-$B389)/3600</f>
        <v>3.4575431041666671</v>
      </c>
      <c r="M389" s="75">
        <f>(('Node actual demand d=1.0'!J389*(365/2)))*9.8*($C389+$D389-$B389)/3600</f>
        <v>5.5320689666666665</v>
      </c>
      <c r="N389" s="75">
        <f>(('Node actual demand d=1.0'!K389*(365/2)))*9.8*($C389+$D389-$B389)/3600</f>
        <v>7.1455890819444452</v>
      </c>
      <c r="O389" s="75">
        <f>(('Node actual demand d=1.0'!L389*(365/2)))*9.8*($C389+$D389-$B389)/3600</f>
        <v>7.1455890819444452</v>
      </c>
      <c r="P389" s="75">
        <f>(('Node actual demand d=1.0'!M389*(365/2)))*9.8*($C389+$D389-$B389)/3600</f>
        <v>3.6880459777777781</v>
      </c>
      <c r="Q389" s="75">
        <f>(('Node actual demand d=1.0'!N389*(365/2)))*9.8*($C389+$D389-$B389)/3600</f>
        <v>3.9185488513888886</v>
      </c>
      <c r="R389" s="75">
        <f>(('Node actual demand d=1.0'!O389*(365/2)))*9.8*($C389+$D389-$B389)/3600</f>
        <v>6.9150862083333342</v>
      </c>
      <c r="S389" s="75">
        <f>(('Node actual demand d=1.0'!P389*(365/2)))*9.8*($C389+$D389-$B389)/3600</f>
        <v>6.9150862083333342</v>
      </c>
      <c r="T389" s="75">
        <f>(('Node actual demand d=1.0'!Q389*(365/2)))*9.8*($C389+$D389-$B389)/3600</f>
        <v>4.3795545986111106</v>
      </c>
      <c r="U389" s="75">
        <f>(('Node actual demand d=1.0'!R389*(365/2)))*9.8*($C389+$D389-$B389)/3600</f>
        <v>1.844022988888889</v>
      </c>
      <c r="V389" s="75">
        <f>(('Node actual demand d=1.0'!S389*(365/2)))*9.8*($C389+$D389-$B389)/3600</f>
        <v>2.0745258625000003</v>
      </c>
      <c r="W389" s="75">
        <f>(('Node actual demand d=1.0'!T389*(365/2)))*9.8*($C389+$D389-$B389)/3600</f>
        <v>4.6100574722222225</v>
      </c>
      <c r="X389" s="75">
        <f>(('Node actual demand d=1.0'!U389*(365/2)))*9.8*($C389+$D389-$B389)/3600</f>
        <v>1.3830172416666666</v>
      </c>
      <c r="Y389" s="75">
        <f>(('Node actual demand d=1.0'!V389*(365/2)))*9.8*($C389+$D389-$B389)/3600</f>
        <v>2.3050287361111113</v>
      </c>
      <c r="Z389" s="75">
        <f>(('Node actual demand d=1.0'!W389*(365/2)))*9.8*($C389+$D389-$B389)/3600</f>
        <v>3.2270402305555557</v>
      </c>
      <c r="AA389" s="75">
        <f>(('Node actual demand d=1.0'!X389*(365/2)))*9.8*($C389+$D389-$B389)/3600</f>
        <v>0.92201149444444452</v>
      </c>
      <c r="AB389" s="75">
        <f>(('Node actual demand d=1.0'!Y389*(365/2)))*9.8*($C389+$D389-$B389)/3600</f>
        <v>68.459353462500005</v>
      </c>
    </row>
    <row r="390" spans="1:28">
      <c r="A390" t="s">
        <v>499</v>
      </c>
      <c r="B390" s="21">
        <f>Fornecida!$C$1</f>
        <v>3.38</v>
      </c>
      <c r="C390" s="79">
        <v>28.062200000000001</v>
      </c>
      <c r="D390">
        <v>20</v>
      </c>
      <c r="E390" s="75">
        <f>(('Node actual demand d=1.0'!B390*(365/2)))*9.8*($C390+$D390-$B390)/3600</f>
        <v>14.428937376388891</v>
      </c>
      <c r="F390" s="75">
        <f>(('Node actual demand d=1.0'!C390*(365/2)))*9.8*($C390+$D390-$B390)/3600</f>
        <v>29.967793012500007</v>
      </c>
      <c r="G390" s="75">
        <f>(('Node actual demand d=1.0'!D390*(365/2)))*9.8*($C390+$D390-$B390)/3600</f>
        <v>22.198365194444449</v>
      </c>
      <c r="H390" s="75">
        <f>(('Node actual demand d=1.0'!E390*(365/2)))*9.8*($C390+$D390-$B390)/3600</f>
        <v>13.541002768611111</v>
      </c>
      <c r="I390" s="75">
        <f>(('Node actual demand d=1.0'!F390*(365/2)))*9.8*($C390+$D390-$B390)/3600</f>
        <v>8.2133951219444459</v>
      </c>
      <c r="J390" s="75">
        <f>(('Node actual demand d=1.0'!G390*(365/2)))*9.8*($C390+$D390-$B390)/3600</f>
        <v>5.3276076466666673</v>
      </c>
      <c r="K390" s="75">
        <f>(('Node actual demand d=1.0'!H390*(365/2)))*9.8*($C390+$D390-$B390)/3600</f>
        <v>5.7715749505555562</v>
      </c>
      <c r="L390" s="75">
        <f>(('Node actual demand d=1.0'!I390*(365/2)))*9.8*($C390+$D390-$B390)/3600</f>
        <v>7.325460514166668</v>
      </c>
      <c r="M390" s="75">
        <f>(('Node actual demand d=1.0'!J390*(365/2)))*9.8*($C390+$D390-$B390)/3600</f>
        <v>3.1077711272222222</v>
      </c>
      <c r="N390" s="75">
        <f>(('Node actual demand d=1.0'!K390*(365/2)))*9.8*($C390+$D390-$B390)/3600</f>
        <v>1.5538855636111111</v>
      </c>
      <c r="O390" s="75">
        <f>(('Node actual demand d=1.0'!L390*(365/2)))*9.8*($C390+$D390-$B390)/3600</f>
        <v>1.7758692155555558</v>
      </c>
      <c r="P390" s="75">
        <f>(('Node actual demand d=1.0'!M390*(365/2)))*9.8*($C390+$D390-$B390)/3600</f>
        <v>3.5517384311111115</v>
      </c>
      <c r="Q390" s="75">
        <f>(('Node actual demand d=1.0'!N390*(365/2)))*9.8*($C390+$D390-$B390)/3600</f>
        <v>2.8857874752777781</v>
      </c>
      <c r="R390" s="75">
        <f>(('Node actual demand d=1.0'!O390*(365/2)))*9.8*($C390+$D390-$B390)/3600</f>
        <v>3.1077711272222222</v>
      </c>
      <c r="S390" s="75">
        <f>(('Node actual demand d=1.0'!P390*(365/2)))*9.8*($C390+$D390-$B390)/3600</f>
        <v>3.1077711272222222</v>
      </c>
      <c r="T390" s="75">
        <f>(('Node actual demand d=1.0'!Q390*(365/2)))*9.8*($C390+$D390-$B390)/3600</f>
        <v>3.1077711272222222</v>
      </c>
      <c r="U390" s="75">
        <f>(('Node actual demand d=1.0'!R390*(365/2)))*9.8*($C390+$D390-$B390)/3600</f>
        <v>1.1099182597222224</v>
      </c>
      <c r="V390" s="75">
        <f>(('Node actual demand d=1.0'!S390*(365/2)))*9.8*($C390+$D390-$B390)/3600</f>
        <v>1.3319019116666668</v>
      </c>
      <c r="W390" s="75">
        <f>(('Node actual demand d=1.0'!T390*(365/2)))*9.8*($C390+$D390-$B390)/3600</f>
        <v>1.3319019116666668</v>
      </c>
      <c r="X390" s="75">
        <f>(('Node actual demand d=1.0'!U390*(365/2)))*9.8*($C390+$D390-$B390)/3600</f>
        <v>1.3319019116666668</v>
      </c>
      <c r="Y390" s="75">
        <f>(('Node actual demand d=1.0'!V390*(365/2)))*9.8*($C390+$D390-$B390)/3600</f>
        <v>1.1099182597222224</v>
      </c>
      <c r="Z390" s="75">
        <f>(('Node actual demand d=1.0'!W390*(365/2)))*9.8*($C390+$D390-$B390)/3600</f>
        <v>1.1099182597222224</v>
      </c>
      <c r="AA390" s="75">
        <f>(('Node actual demand d=1.0'!X390*(365/2)))*9.8*($C390+$D390-$B390)/3600</f>
        <v>2.8857874752777781</v>
      </c>
      <c r="AB390" s="75">
        <f>(('Node actual demand d=1.0'!Y390*(365/2)))*9.8*($C390+$D390-$B390)/3600</f>
        <v>6.881493210277779</v>
      </c>
    </row>
    <row r="391" spans="1:28">
      <c r="A391" t="s">
        <v>500</v>
      </c>
      <c r="B391" s="21">
        <f>Fornecida!$C$1</f>
        <v>3.38</v>
      </c>
      <c r="C391" s="79">
        <v>24.914100000000001</v>
      </c>
      <c r="D391">
        <v>20</v>
      </c>
      <c r="E391" s="75">
        <f>(('Node actual demand d=1.0'!B391*(365/2)))*9.8*($C391+$D391-$B391)/3600</f>
        <v>0</v>
      </c>
      <c r="F391" s="75">
        <f>(('Node actual demand d=1.0'!C391*(365/2)))*9.8*($C391+$D391-$B391)/3600</f>
        <v>0</v>
      </c>
      <c r="G391" s="75">
        <f>(('Node actual demand d=1.0'!D391*(365/2)))*9.8*($C391+$D391-$B391)/3600</f>
        <v>0</v>
      </c>
      <c r="H391" s="75">
        <f>(('Node actual demand d=1.0'!E391*(365/2)))*9.8*($C391+$D391-$B391)/3600</f>
        <v>0</v>
      </c>
      <c r="I391" s="75">
        <f>(('Node actual demand d=1.0'!F391*(365/2)))*9.8*($C391+$D391-$B391)/3600</f>
        <v>0</v>
      </c>
      <c r="J391" s="75">
        <f>(('Node actual demand d=1.0'!G391*(365/2)))*9.8*($C391+$D391-$B391)/3600</f>
        <v>0</v>
      </c>
      <c r="K391" s="75">
        <f>(('Node actual demand d=1.0'!H391*(365/2)))*9.8*($C391+$D391-$B391)/3600</f>
        <v>0.20634371625000003</v>
      </c>
      <c r="L391" s="75">
        <f>(('Node actual demand d=1.0'!I391*(365/2)))*9.8*($C391+$D391-$B391)/3600</f>
        <v>0.20634371625000003</v>
      </c>
      <c r="M391" s="75">
        <f>(('Node actual demand d=1.0'!J391*(365/2)))*9.8*($C391+$D391-$B391)/3600</f>
        <v>0.41268743250000006</v>
      </c>
      <c r="N391" s="75">
        <f>(('Node actual demand d=1.0'!K391*(365/2)))*9.8*($C391+$D391-$B391)/3600</f>
        <v>0.82537486500000012</v>
      </c>
      <c r="O391" s="75">
        <f>(('Node actual demand d=1.0'!L391*(365/2)))*9.8*($C391+$D391-$B391)/3600</f>
        <v>1.2380622975</v>
      </c>
      <c r="P391" s="75">
        <f>(('Node actual demand d=1.0'!M391*(365/2)))*9.8*($C391+$D391-$B391)/3600</f>
        <v>1.4444060137500001</v>
      </c>
      <c r="Q391" s="75">
        <f>(('Node actual demand d=1.0'!N391*(365/2)))*9.8*($C391+$D391-$B391)/3600</f>
        <v>0.41268743250000006</v>
      </c>
      <c r="R391" s="75">
        <f>(('Node actual demand d=1.0'!O391*(365/2)))*9.8*($C391+$D391-$B391)/3600</f>
        <v>0.41268743250000006</v>
      </c>
      <c r="S391" s="75">
        <f>(('Node actual demand d=1.0'!P391*(365/2)))*9.8*($C391+$D391-$B391)/3600</f>
        <v>0.41268743250000006</v>
      </c>
      <c r="T391" s="75">
        <f>(('Node actual demand d=1.0'!Q391*(365/2)))*9.8*($C391+$D391-$B391)/3600</f>
        <v>0.61903114874999998</v>
      </c>
      <c r="U391" s="75">
        <f>(('Node actual demand d=1.0'!R391*(365/2)))*9.8*($C391+$D391-$B391)/3600</f>
        <v>0.20634371625000003</v>
      </c>
      <c r="V391" s="75">
        <f>(('Node actual demand d=1.0'!S391*(365/2)))*9.8*($C391+$D391-$B391)/3600</f>
        <v>0.61903114874999998</v>
      </c>
      <c r="W391" s="75">
        <f>(('Node actual demand d=1.0'!T391*(365/2)))*9.8*($C391+$D391-$B391)/3600</f>
        <v>0.41268743250000006</v>
      </c>
      <c r="X391" s="75">
        <f>(('Node actual demand d=1.0'!U391*(365/2)))*9.8*($C391+$D391-$B391)/3600</f>
        <v>0.20634371625000003</v>
      </c>
      <c r="Y391" s="75">
        <f>(('Node actual demand d=1.0'!V391*(365/2)))*9.8*($C391+$D391-$B391)/3600</f>
        <v>0.20634371625000003</v>
      </c>
      <c r="Z391" s="75">
        <f>(('Node actual demand d=1.0'!W391*(365/2)))*9.8*($C391+$D391-$B391)/3600</f>
        <v>0.20634371625000003</v>
      </c>
      <c r="AA391" s="75">
        <f>(('Node actual demand d=1.0'!X391*(365/2)))*9.8*($C391+$D391-$B391)/3600</f>
        <v>0</v>
      </c>
      <c r="AB391" s="75">
        <f>(('Node actual demand d=1.0'!Y391*(365/2)))*9.8*($C391+$D391-$B391)/3600</f>
        <v>0</v>
      </c>
    </row>
    <row r="392" spans="1:28">
      <c r="A392" t="s">
        <v>501</v>
      </c>
      <c r="B392" s="21">
        <f>Fornecida!$C$1</f>
        <v>3.38</v>
      </c>
      <c r="C392" s="79">
        <v>23.984500000000001</v>
      </c>
      <c r="D392">
        <v>20</v>
      </c>
      <c r="E392" s="75">
        <f>(('Node actual demand d=1.0'!B392*(365/2)))*9.8*($C392+$D392-$B392)/3600</f>
        <v>0</v>
      </c>
      <c r="F392" s="75">
        <f>(('Node actual demand d=1.0'!C392*(365/2)))*9.8*($C392+$D392-$B392)/3600</f>
        <v>0</v>
      </c>
      <c r="G392" s="75">
        <f>(('Node actual demand d=1.0'!D392*(365/2)))*9.8*($C392+$D392-$B392)/3600</f>
        <v>0</v>
      </c>
      <c r="H392" s="75">
        <f>(('Node actual demand d=1.0'!E392*(365/2)))*9.8*($C392+$D392-$B392)/3600</f>
        <v>0</v>
      </c>
      <c r="I392" s="75">
        <f>(('Node actual demand d=1.0'!F392*(365/2)))*9.8*($C392+$D392-$B392)/3600</f>
        <v>0</v>
      </c>
      <c r="J392" s="75">
        <f>(('Node actual demand d=1.0'!G392*(365/2)))*9.8*($C392+$D392-$B392)/3600</f>
        <v>0</v>
      </c>
      <c r="K392" s="75">
        <f>(('Node actual demand d=1.0'!H392*(365/2)))*9.8*($C392+$D392-$B392)/3600</f>
        <v>0</v>
      </c>
      <c r="L392" s="75">
        <f>(('Node actual demand d=1.0'!I392*(365/2)))*9.8*($C392+$D392-$B392)/3600</f>
        <v>0</v>
      </c>
      <c r="M392" s="75">
        <f>(('Node actual demand d=1.0'!J392*(365/2)))*9.8*($C392+$D392-$B392)/3600</f>
        <v>0.20172541180555556</v>
      </c>
      <c r="N392" s="75">
        <f>(('Node actual demand d=1.0'!K392*(365/2)))*9.8*($C392+$D392-$B392)/3600</f>
        <v>0.60517623541666654</v>
      </c>
      <c r="O392" s="75">
        <f>(('Node actual demand d=1.0'!L392*(365/2)))*9.8*($C392+$D392-$B392)/3600</f>
        <v>0.20172541180555556</v>
      </c>
      <c r="P392" s="75">
        <f>(('Node actual demand d=1.0'!M392*(365/2)))*9.8*($C392+$D392-$B392)/3600</f>
        <v>0.20172541180555556</v>
      </c>
      <c r="Q392" s="75">
        <f>(('Node actual demand d=1.0'!N392*(365/2)))*9.8*($C392+$D392-$B392)/3600</f>
        <v>0.20172541180555556</v>
      </c>
      <c r="R392" s="75">
        <f>(('Node actual demand d=1.0'!O392*(365/2)))*9.8*($C392+$D392-$B392)/3600</f>
        <v>0</v>
      </c>
      <c r="S392" s="75">
        <f>(('Node actual demand d=1.0'!P392*(365/2)))*9.8*($C392+$D392-$B392)/3600</f>
        <v>0</v>
      </c>
      <c r="T392" s="75">
        <f>(('Node actual demand d=1.0'!Q392*(365/2)))*9.8*($C392+$D392-$B392)/3600</f>
        <v>0</v>
      </c>
      <c r="U392" s="75">
        <f>(('Node actual demand d=1.0'!R392*(365/2)))*9.8*($C392+$D392-$B392)/3600</f>
        <v>0</v>
      </c>
      <c r="V392" s="75">
        <f>(('Node actual demand d=1.0'!S392*(365/2)))*9.8*($C392+$D392-$B392)/3600</f>
        <v>0</v>
      </c>
      <c r="W392" s="75">
        <f>(('Node actual demand d=1.0'!T392*(365/2)))*9.8*($C392+$D392-$B392)/3600</f>
        <v>0</v>
      </c>
      <c r="X392" s="75">
        <f>(('Node actual demand d=1.0'!U392*(365/2)))*9.8*($C392+$D392-$B392)/3600</f>
        <v>0</v>
      </c>
      <c r="Y392" s="75">
        <f>(('Node actual demand d=1.0'!V392*(365/2)))*9.8*($C392+$D392-$B392)/3600</f>
        <v>0</v>
      </c>
      <c r="Z392" s="75">
        <f>(('Node actual demand d=1.0'!W392*(365/2)))*9.8*($C392+$D392-$B392)/3600</f>
        <v>0</v>
      </c>
      <c r="AA392" s="75">
        <f>(('Node actual demand d=1.0'!X392*(365/2)))*9.8*($C392+$D392-$B392)/3600</f>
        <v>0</v>
      </c>
      <c r="AB392" s="75">
        <f>(('Node actual demand d=1.0'!Y392*(365/2)))*9.8*($C392+$D392-$B392)/3600</f>
        <v>0</v>
      </c>
    </row>
    <row r="393" spans="1:28">
      <c r="A393" t="s">
        <v>502</v>
      </c>
      <c r="B393" s="21">
        <f>Fornecida!$C$1</f>
        <v>3.38</v>
      </c>
      <c r="C393" s="79">
        <v>25.127400000000002</v>
      </c>
      <c r="D393">
        <v>20</v>
      </c>
      <c r="E393" s="75">
        <f>(('Node actual demand d=1.0'!B393*(365/2)))*9.8*($C393+$D393-$B393)/3600</f>
        <v>0</v>
      </c>
      <c r="F393" s="75">
        <f>(('Node actual demand d=1.0'!C393*(365/2)))*9.8*($C393+$D393-$B393)/3600</f>
        <v>0</v>
      </c>
      <c r="G393" s="75">
        <f>(('Node actual demand d=1.0'!D393*(365/2)))*9.8*($C393+$D393-$B393)/3600</f>
        <v>0</v>
      </c>
      <c r="H393" s="75">
        <f>(('Node actual demand d=1.0'!E393*(365/2)))*9.8*($C393+$D393-$B393)/3600</f>
        <v>0</v>
      </c>
      <c r="I393" s="75">
        <f>(('Node actual demand d=1.0'!F393*(365/2)))*9.8*($C393+$D393-$B393)/3600</f>
        <v>0</v>
      </c>
      <c r="J393" s="75">
        <f>(('Node actual demand d=1.0'!G393*(365/2)))*9.8*($C393+$D393-$B393)/3600</f>
        <v>0</v>
      </c>
      <c r="K393" s="75">
        <f>(('Node actual demand d=1.0'!H393*(365/2)))*9.8*($C393+$D393-$B393)/3600</f>
        <v>0</v>
      </c>
      <c r="L393" s="75">
        <f>(('Node actual demand d=1.0'!I393*(365/2)))*9.8*($C393+$D393-$B393)/3600</f>
        <v>0</v>
      </c>
      <c r="M393" s="75">
        <f>(('Node actual demand d=1.0'!J393*(365/2)))*9.8*($C393+$D393-$B393)/3600</f>
        <v>0</v>
      </c>
      <c r="N393" s="75">
        <f>(('Node actual demand d=1.0'!K393*(365/2)))*9.8*($C393+$D393-$B393)/3600</f>
        <v>0</v>
      </c>
      <c r="O393" s="75">
        <f>(('Node actual demand d=1.0'!L393*(365/2)))*9.8*($C393+$D393-$B393)/3600</f>
        <v>0</v>
      </c>
      <c r="P393" s="75">
        <f>(('Node actual demand d=1.0'!M393*(365/2)))*9.8*($C393+$D393-$B393)/3600</f>
        <v>0</v>
      </c>
      <c r="Q393" s="75">
        <f>(('Node actual demand d=1.0'!N393*(365/2)))*9.8*($C393+$D393-$B393)/3600</f>
        <v>0</v>
      </c>
      <c r="R393" s="75">
        <f>(('Node actual demand d=1.0'!O393*(365/2)))*9.8*($C393+$D393-$B393)/3600</f>
        <v>0</v>
      </c>
      <c r="S393" s="75">
        <f>(('Node actual demand d=1.0'!P393*(365/2)))*9.8*($C393+$D393-$B393)/3600</f>
        <v>0</v>
      </c>
      <c r="T393" s="75">
        <f>(('Node actual demand d=1.0'!Q393*(365/2)))*9.8*($C393+$D393-$B393)/3600</f>
        <v>0</v>
      </c>
      <c r="U393" s="75">
        <f>(('Node actual demand d=1.0'!R393*(365/2)))*9.8*($C393+$D393-$B393)/3600</f>
        <v>0</v>
      </c>
      <c r="V393" s="75">
        <f>(('Node actual demand d=1.0'!S393*(365/2)))*9.8*($C393+$D393-$B393)/3600</f>
        <v>0</v>
      </c>
      <c r="W393" s="75">
        <f>(('Node actual demand d=1.0'!T393*(365/2)))*9.8*($C393+$D393-$B393)/3600</f>
        <v>0</v>
      </c>
      <c r="X393" s="75">
        <f>(('Node actual demand d=1.0'!U393*(365/2)))*9.8*($C393+$D393-$B393)/3600</f>
        <v>0</v>
      </c>
      <c r="Y393" s="75">
        <f>(('Node actual demand d=1.0'!V393*(365/2)))*9.8*($C393+$D393-$B393)/3600</f>
        <v>0</v>
      </c>
      <c r="Z393" s="75">
        <f>(('Node actual demand d=1.0'!W393*(365/2)))*9.8*($C393+$D393-$B393)/3600</f>
        <v>0</v>
      </c>
      <c r="AA393" s="75">
        <f>(('Node actual demand d=1.0'!X393*(365/2)))*9.8*($C393+$D393-$B393)/3600</f>
        <v>0</v>
      </c>
      <c r="AB393" s="75">
        <f>(('Node actual demand d=1.0'!Y393*(365/2)))*9.8*($C393+$D393-$B393)/3600</f>
        <v>0</v>
      </c>
    </row>
    <row r="394" spans="1:28">
      <c r="A394" t="s">
        <v>503</v>
      </c>
      <c r="B394" s="21">
        <f>Fornecida!$C$1</f>
        <v>3.38</v>
      </c>
      <c r="C394" s="79">
        <v>26.088100000000001</v>
      </c>
      <c r="D394">
        <v>20</v>
      </c>
      <c r="E394" s="75">
        <f>(('Node actual demand d=1.0'!B394*(365/2)))*9.8*($C394+$D394-$B394)/3600</f>
        <v>7.0018150445833331</v>
      </c>
      <c r="F394" s="75">
        <f>(('Node actual demand d=1.0'!C394*(365/2)))*9.8*($C394+$D394-$B394)/3600</f>
        <v>15.276687370000001</v>
      </c>
      <c r="G394" s="75">
        <f>(('Node actual demand d=1.0'!D394*(365/2)))*9.8*($C394+$D394-$B394)/3600</f>
        <v>1.6974097077777777</v>
      </c>
      <c r="H394" s="75">
        <f>(('Node actual demand d=1.0'!E394*(365/2)))*9.8*($C394+$D394-$B394)/3600</f>
        <v>1.0608810673611111</v>
      </c>
      <c r="I394" s="75">
        <f>(('Node actual demand d=1.0'!F394*(365/2)))*9.8*($C394+$D394-$B394)/3600</f>
        <v>2.1217621347222222</v>
      </c>
      <c r="J394" s="75">
        <f>(('Node actual demand d=1.0'!G394*(365/2)))*9.8*($C394+$D394-$B394)/3600</f>
        <v>4.2435242694444444</v>
      </c>
      <c r="K394" s="75">
        <f>(('Node actual demand d=1.0'!H394*(365/2)))*9.8*($C394+$D394-$B394)/3600</f>
        <v>4.880052909861111</v>
      </c>
      <c r="L394" s="75">
        <f>(('Node actual demand d=1.0'!I394*(365/2)))*9.8*($C394+$D394-$B394)/3600</f>
        <v>7.0018150445833331</v>
      </c>
      <c r="M394" s="75">
        <f>(('Node actual demand d=1.0'!J394*(365/2)))*9.8*($C394+$D394-$B394)/3600</f>
        <v>11.881867954444445</v>
      </c>
      <c r="N394" s="75">
        <f>(('Node actual demand d=1.0'!K394*(365/2)))*9.8*($C394+$D394-$B394)/3600</f>
        <v>12.094044167916664</v>
      </c>
      <c r="O394" s="75">
        <f>(('Node actual demand d=1.0'!L394*(365/2)))*9.8*($C394+$D394-$B394)/3600</f>
        <v>7.8505198984722231</v>
      </c>
      <c r="P394" s="75">
        <f>(('Node actual demand d=1.0'!M394*(365/2)))*9.8*($C394+$D394-$B394)/3600</f>
        <v>2.7582907751388888</v>
      </c>
      <c r="Q394" s="75">
        <f>(('Node actual demand d=1.0'!N394*(365/2)))*9.8*($C394+$D394-$B394)/3600</f>
        <v>0.84870485388888883</v>
      </c>
      <c r="R394" s="75">
        <f>(('Node actual demand d=1.0'!O394*(365/2)))*9.8*($C394+$D394-$B394)/3600</f>
        <v>1.6974097077777777</v>
      </c>
      <c r="S394" s="75">
        <f>(('Node actual demand d=1.0'!P394*(365/2)))*9.8*($C394+$D394-$B394)/3600</f>
        <v>2.5461145616666667</v>
      </c>
      <c r="T394" s="75">
        <f>(('Node actual demand d=1.0'!Q394*(365/2)))*9.8*($C394+$D394-$B394)/3600</f>
        <v>1.2730572808333334</v>
      </c>
      <c r="U394" s="75">
        <f>(('Node actual demand d=1.0'!R394*(365/2)))*9.8*($C394+$D394-$B394)/3600</f>
        <v>0.84870485388888883</v>
      </c>
      <c r="V394" s="75">
        <f>(('Node actual demand d=1.0'!S394*(365/2)))*9.8*($C394+$D394-$B394)/3600</f>
        <v>2.1217621347222222</v>
      </c>
      <c r="W394" s="75">
        <f>(('Node actual demand d=1.0'!T394*(365/2)))*9.8*($C394+$D394-$B394)/3600</f>
        <v>1.2730572808333334</v>
      </c>
      <c r="X394" s="75">
        <f>(('Node actual demand d=1.0'!U394*(365/2)))*9.8*($C394+$D394-$B394)/3600</f>
        <v>1.2730572808333334</v>
      </c>
      <c r="Y394" s="75">
        <f>(('Node actual demand d=1.0'!V394*(365/2)))*9.8*($C394+$D394-$B394)/3600</f>
        <v>1.4852334943055556</v>
      </c>
      <c r="Z394" s="75">
        <f>(('Node actual demand d=1.0'!W394*(365/2)))*9.8*($C394+$D394-$B394)/3600</f>
        <v>2.7582907751388888</v>
      </c>
      <c r="AA394" s="75">
        <f>(('Node actual demand d=1.0'!X394*(365/2)))*9.8*($C394+$D394-$B394)/3600</f>
        <v>5.7287577637500009</v>
      </c>
      <c r="AB394" s="75">
        <f>(('Node actual demand d=1.0'!Y394*(365/2)))*9.8*($C394+$D394-$B394)/3600</f>
        <v>3.1826432020833333</v>
      </c>
    </row>
    <row r="395" spans="1:28">
      <c r="A395" t="s">
        <v>504</v>
      </c>
      <c r="B395" s="21">
        <f>Fornecida!$C$1</f>
        <v>3.38</v>
      </c>
      <c r="C395" s="79">
        <v>25.389500000000002</v>
      </c>
      <c r="D395">
        <v>20</v>
      </c>
      <c r="E395" s="75">
        <f>(('Node actual demand d=1.0'!B395*(365/2)))*9.8*($C395+$D395-$B395)/3600</f>
        <v>0</v>
      </c>
      <c r="F395" s="75">
        <f>(('Node actual demand d=1.0'!C395*(365/2)))*9.8*($C395+$D395-$B395)/3600</f>
        <v>0</v>
      </c>
      <c r="G395" s="75">
        <f>(('Node actual demand d=1.0'!D395*(365/2)))*9.8*($C395+$D395-$B395)/3600</f>
        <v>0</v>
      </c>
      <c r="H395" s="75">
        <f>(('Node actual demand d=1.0'!E395*(365/2)))*9.8*($C395+$D395-$B395)/3600</f>
        <v>0</v>
      </c>
      <c r="I395" s="75">
        <f>(('Node actual demand d=1.0'!F395*(365/2)))*9.8*($C395+$D395-$B395)/3600</f>
        <v>0</v>
      </c>
      <c r="J395" s="75">
        <f>(('Node actual demand d=1.0'!G395*(365/2)))*9.8*($C395+$D395-$B395)/3600</f>
        <v>0</v>
      </c>
      <c r="K395" s="75">
        <f>(('Node actual demand d=1.0'!H395*(365/2)))*9.8*($C395+$D395-$B395)/3600</f>
        <v>0.2087055298611111</v>
      </c>
      <c r="L395" s="75">
        <f>(('Node actual demand d=1.0'!I395*(365/2)))*9.8*($C395+$D395-$B395)/3600</f>
        <v>0.8348221194444444</v>
      </c>
      <c r="M395" s="75">
        <f>(('Node actual demand d=1.0'!J395*(365/2)))*9.8*($C395+$D395-$B395)/3600</f>
        <v>1.0435276493055556</v>
      </c>
      <c r="N395" s="75">
        <f>(('Node actual demand d=1.0'!K395*(365/2)))*9.8*($C395+$D395-$B395)/3600</f>
        <v>1.0435276493055556</v>
      </c>
      <c r="O395" s="75">
        <f>(('Node actual demand d=1.0'!L395*(365/2)))*9.8*($C395+$D395-$B395)/3600</f>
        <v>0.62611658958333327</v>
      </c>
      <c r="P395" s="75">
        <f>(('Node actual demand d=1.0'!M395*(365/2)))*9.8*($C395+$D395-$B395)/3600</f>
        <v>0.8348221194444444</v>
      </c>
      <c r="Q395" s="75">
        <f>(('Node actual demand d=1.0'!N395*(365/2)))*9.8*($C395+$D395-$B395)/3600</f>
        <v>0.62611658958333327</v>
      </c>
      <c r="R395" s="75">
        <f>(('Node actual demand d=1.0'!O395*(365/2)))*9.8*($C395+$D395-$B395)/3600</f>
        <v>0.4174110597222222</v>
      </c>
      <c r="S395" s="75">
        <f>(('Node actual demand d=1.0'!P395*(365/2)))*9.8*($C395+$D395-$B395)/3600</f>
        <v>0.2087055298611111</v>
      </c>
      <c r="T395" s="75">
        <f>(('Node actual demand d=1.0'!Q395*(365/2)))*9.8*($C395+$D395-$B395)/3600</f>
        <v>0.2087055298611111</v>
      </c>
      <c r="U395" s="75">
        <f>(('Node actual demand d=1.0'!R395*(365/2)))*9.8*($C395+$D395-$B395)/3600</f>
        <v>0.4174110597222222</v>
      </c>
      <c r="V395" s="75">
        <f>(('Node actual demand d=1.0'!S395*(365/2)))*9.8*($C395+$D395-$B395)/3600</f>
        <v>1.2522331791666665</v>
      </c>
      <c r="W395" s="75">
        <f>(('Node actual demand d=1.0'!T395*(365/2)))*9.8*($C395+$D395-$B395)/3600</f>
        <v>1.2522331791666665</v>
      </c>
      <c r="X395" s="75">
        <f>(('Node actual demand d=1.0'!U395*(365/2)))*9.8*($C395+$D395-$B395)/3600</f>
        <v>0.62611658958333327</v>
      </c>
      <c r="Y395" s="75">
        <f>(('Node actual demand d=1.0'!V395*(365/2)))*9.8*($C395+$D395-$B395)/3600</f>
        <v>0.62611658958333327</v>
      </c>
      <c r="Z395" s="75">
        <f>(('Node actual demand d=1.0'!W395*(365/2)))*9.8*($C395+$D395-$B395)/3600</f>
        <v>0.2087055298611111</v>
      </c>
      <c r="AA395" s="75">
        <f>(('Node actual demand d=1.0'!X395*(365/2)))*9.8*($C395+$D395-$B395)/3600</f>
        <v>0.2087055298611111</v>
      </c>
      <c r="AB395" s="75">
        <f>(('Node actual demand d=1.0'!Y395*(365/2)))*9.8*($C395+$D395-$B395)/3600</f>
        <v>0</v>
      </c>
    </row>
    <row r="396" spans="1:28">
      <c r="A396" t="s">
        <v>505</v>
      </c>
      <c r="B396" s="21">
        <f>Fornecida!$C$1</f>
        <v>3.38</v>
      </c>
      <c r="C396" s="79">
        <v>17.5276</v>
      </c>
      <c r="D396">
        <v>20</v>
      </c>
      <c r="E396" s="75">
        <f>(('Node actual demand d=1.0'!B396*(365/2)))*9.8*($C396+$D396-$B396)/3600</f>
        <v>1.0178830433333332</v>
      </c>
      <c r="F396" s="75">
        <f>(('Node actual demand d=1.0'!C396*(365/2)))*9.8*($C396+$D396-$B396)/3600</f>
        <v>1.0178830433333332</v>
      </c>
      <c r="G396" s="75">
        <f>(('Node actual demand d=1.0'!D396*(365/2)))*9.8*($C396+$D396-$B396)/3600</f>
        <v>0.84823586944444451</v>
      </c>
      <c r="H396" s="75">
        <f>(('Node actual demand d=1.0'!E396*(365/2)))*9.8*($C396+$D396-$B396)/3600</f>
        <v>0.84823586944444451</v>
      </c>
      <c r="I396" s="75">
        <f>(('Node actual demand d=1.0'!F396*(365/2)))*9.8*($C396+$D396-$B396)/3600</f>
        <v>0.84823586944444451</v>
      </c>
      <c r="J396" s="75">
        <f>(('Node actual demand d=1.0'!G396*(365/2)))*9.8*($C396+$D396-$B396)/3600</f>
        <v>0.84823586944444451</v>
      </c>
      <c r="K396" s="75">
        <f>(('Node actual demand d=1.0'!H396*(365/2)))*9.8*($C396+$D396-$B396)/3600</f>
        <v>1.0178830433333332</v>
      </c>
      <c r="L396" s="75">
        <f>(('Node actual demand d=1.0'!I396*(365/2)))*9.8*($C396+$D396-$B396)/3600</f>
        <v>1.3571773911111111</v>
      </c>
      <c r="M396" s="75">
        <f>(('Node actual demand d=1.0'!J396*(365/2)))*9.8*($C396+$D396-$B396)/3600</f>
        <v>2.2054132605555554</v>
      </c>
      <c r="N396" s="75">
        <f>(('Node actual demand d=1.0'!K396*(365/2)))*9.8*($C396+$D396-$B396)/3600</f>
        <v>4.7501208688888887</v>
      </c>
      <c r="O396" s="75">
        <f>(('Node actual demand d=1.0'!L396*(365/2)))*9.8*($C396+$D396-$B396)/3600</f>
        <v>4.9197680427777764</v>
      </c>
      <c r="P396" s="75">
        <f>(('Node actual demand d=1.0'!M396*(365/2)))*9.8*($C396+$D396-$B396)/3600</f>
        <v>4.2411793472222223</v>
      </c>
      <c r="Q396" s="75">
        <f>(('Node actual demand d=1.0'!N396*(365/2)))*9.8*($C396+$D396-$B396)/3600</f>
        <v>3.392943477777778</v>
      </c>
      <c r="R396" s="75">
        <f>(('Node actual demand d=1.0'!O396*(365/2)))*9.8*($C396+$D396-$B396)/3600</f>
        <v>4.4108265211111108</v>
      </c>
      <c r="S396" s="75">
        <f>(('Node actual demand d=1.0'!P396*(365/2)))*9.8*($C396+$D396-$B396)/3600</f>
        <v>5.598356738333333</v>
      </c>
      <c r="T396" s="75">
        <f>(('Node actual demand d=1.0'!Q396*(365/2)))*9.8*($C396+$D396-$B396)/3600</f>
        <v>4.9197680427777764</v>
      </c>
      <c r="U396" s="75">
        <f>(('Node actual demand d=1.0'!R396*(365/2)))*9.8*($C396+$D396-$B396)/3600</f>
        <v>3.2232963038888887</v>
      </c>
      <c r="V396" s="75">
        <f>(('Node actual demand d=1.0'!S396*(365/2)))*9.8*($C396+$D396-$B396)/3600</f>
        <v>3.7322378255555555</v>
      </c>
      <c r="W396" s="75">
        <f>(('Node actual demand d=1.0'!T396*(365/2)))*9.8*($C396+$D396-$B396)/3600</f>
        <v>3.2232963038888887</v>
      </c>
      <c r="X396" s="75">
        <f>(('Node actual demand d=1.0'!U396*(365/2)))*9.8*($C396+$D396-$B396)/3600</f>
        <v>2.5447076083333338</v>
      </c>
      <c r="Y396" s="75">
        <f>(('Node actual demand d=1.0'!V396*(365/2)))*9.8*($C396+$D396-$B396)/3600</f>
        <v>2.5447076083333338</v>
      </c>
      <c r="Z396" s="75">
        <f>(('Node actual demand d=1.0'!W396*(365/2)))*9.8*($C396+$D396-$B396)/3600</f>
        <v>2.2054132605555554</v>
      </c>
      <c r="AA396" s="75">
        <f>(('Node actual demand d=1.0'!X396*(365/2)))*9.8*($C396+$D396-$B396)/3600</f>
        <v>2.2054132605555554</v>
      </c>
      <c r="AB396" s="75">
        <f>(('Node actual demand d=1.0'!Y396*(365/2)))*9.8*($C396+$D396-$B396)/3600</f>
        <v>2.2054132605555554</v>
      </c>
    </row>
    <row r="397" spans="1:28">
      <c r="A397" t="s">
        <v>506</v>
      </c>
      <c r="B397" s="21">
        <f>Fornecida!$C$1</f>
        <v>3.38</v>
      </c>
      <c r="C397" s="79">
        <v>15.110099999999999</v>
      </c>
      <c r="D397">
        <v>20</v>
      </c>
      <c r="E397" s="75">
        <f>(('Node actual demand d=1.0'!B397*(365/2)))*9.8*($C397+$D397-$B397)/3600</f>
        <v>0</v>
      </c>
      <c r="F397" s="75">
        <f>(('Node actual demand d=1.0'!C397*(365/2)))*9.8*($C397+$D397-$B397)/3600</f>
        <v>0</v>
      </c>
      <c r="G397" s="75">
        <f>(('Node actual demand d=1.0'!D397*(365/2)))*9.8*($C397+$D397-$B397)/3600</f>
        <v>0</v>
      </c>
      <c r="H397" s="75">
        <f>(('Node actual demand d=1.0'!E397*(365/2)))*9.8*($C397+$D397-$B397)/3600</f>
        <v>0</v>
      </c>
      <c r="I397" s="75">
        <f>(('Node actual demand d=1.0'!F397*(365/2)))*9.8*($C397+$D397-$B397)/3600</f>
        <v>0</v>
      </c>
      <c r="J397" s="75">
        <f>(('Node actual demand d=1.0'!G397*(365/2)))*9.8*($C397+$D397-$B397)/3600</f>
        <v>0</v>
      </c>
      <c r="K397" s="75">
        <f>(('Node actual demand d=1.0'!H397*(365/2)))*9.8*($C397+$D397-$B397)/3600</f>
        <v>0</v>
      </c>
      <c r="L397" s="75">
        <f>(('Node actual demand d=1.0'!I397*(365/2)))*9.8*($C397+$D397-$B397)/3600</f>
        <v>0</v>
      </c>
      <c r="M397" s="75">
        <f>(('Node actual demand d=1.0'!J397*(365/2)))*9.8*($C397+$D397-$B397)/3600</f>
        <v>0</v>
      </c>
      <c r="N397" s="75">
        <f>(('Node actual demand d=1.0'!K397*(365/2)))*9.8*($C397+$D397-$B397)/3600</f>
        <v>0</v>
      </c>
      <c r="O397" s="75">
        <f>(('Node actual demand d=1.0'!L397*(365/2)))*9.8*($C397+$D397-$B397)/3600</f>
        <v>0</v>
      </c>
      <c r="P397" s="75">
        <f>(('Node actual demand d=1.0'!M397*(365/2)))*9.8*($C397+$D397-$B397)/3600</f>
        <v>0</v>
      </c>
      <c r="Q397" s="75">
        <f>(('Node actual demand d=1.0'!N397*(365/2)))*9.8*($C397+$D397-$B397)/3600</f>
        <v>0</v>
      </c>
      <c r="R397" s="75">
        <f>(('Node actual demand d=1.0'!O397*(365/2)))*9.8*($C397+$D397-$B397)/3600</f>
        <v>0</v>
      </c>
      <c r="S397" s="75">
        <f>(('Node actual demand d=1.0'!P397*(365/2)))*9.8*($C397+$D397-$B397)/3600</f>
        <v>0.3152737991666667</v>
      </c>
      <c r="T397" s="75">
        <f>(('Node actual demand d=1.0'!Q397*(365/2)))*9.8*($C397+$D397-$B397)/3600</f>
        <v>0.78818449791666678</v>
      </c>
      <c r="U397" s="75">
        <f>(('Node actual demand d=1.0'!R397*(365/2)))*9.8*($C397+$D397-$B397)/3600</f>
        <v>0</v>
      </c>
      <c r="V397" s="75">
        <f>(('Node actual demand d=1.0'!S397*(365/2)))*9.8*($C397+$D397-$B397)/3600</f>
        <v>0</v>
      </c>
      <c r="W397" s="75">
        <f>(('Node actual demand d=1.0'!T397*(365/2)))*9.8*($C397+$D397-$B397)/3600</f>
        <v>0</v>
      </c>
      <c r="X397" s="75">
        <f>(('Node actual demand d=1.0'!U397*(365/2)))*9.8*($C397+$D397-$B397)/3600</f>
        <v>0</v>
      </c>
      <c r="Y397" s="75">
        <f>(('Node actual demand d=1.0'!V397*(365/2)))*9.8*($C397+$D397-$B397)/3600</f>
        <v>0</v>
      </c>
      <c r="Z397" s="75">
        <f>(('Node actual demand d=1.0'!W397*(365/2)))*9.8*($C397+$D397-$B397)/3600</f>
        <v>0</v>
      </c>
      <c r="AA397" s="75">
        <f>(('Node actual demand d=1.0'!X397*(365/2)))*9.8*($C397+$D397-$B397)/3600</f>
        <v>0</v>
      </c>
      <c r="AB397" s="75">
        <f>(('Node actual demand d=1.0'!Y397*(365/2)))*9.8*($C397+$D397-$B397)/3600</f>
        <v>0</v>
      </c>
    </row>
    <row r="398" spans="1:28">
      <c r="A398" t="s">
        <v>507</v>
      </c>
      <c r="B398" s="21">
        <f>Fornecida!$C$1</f>
        <v>3.38</v>
      </c>
      <c r="C398" s="79">
        <v>15.1348</v>
      </c>
      <c r="D398">
        <v>20</v>
      </c>
      <c r="E398" s="75">
        <f>(('Node actual demand d=1.0'!B398*(365/2)))*9.8*($C398+$D398-$B398)/3600</f>
        <v>1.4198364950000004</v>
      </c>
      <c r="F398" s="75">
        <f>(('Node actual demand d=1.0'!C398*(365/2)))*9.8*($C398+$D398-$B398)/3600</f>
        <v>10.096615075555556</v>
      </c>
      <c r="G398" s="75">
        <f>(('Node actual demand d=1.0'!D398*(365/2)))*9.8*($C398+$D398-$B398)/3600</f>
        <v>2.0508749372222224</v>
      </c>
      <c r="H398" s="75">
        <f>(('Node actual demand d=1.0'!E398*(365/2)))*9.8*($C398+$D398-$B398)/3600</f>
        <v>0.15775961055555557</v>
      </c>
      <c r="I398" s="75">
        <f>(('Node actual demand d=1.0'!F398*(365/2)))*9.8*($C398+$D398-$B398)/3600</f>
        <v>30.763124058333332</v>
      </c>
      <c r="J398" s="75">
        <f>(('Node actual demand d=1.0'!G398*(365/2)))*9.8*($C398+$D398-$B398)/3600</f>
        <v>5.5215863694444449</v>
      </c>
      <c r="K398" s="75">
        <f>(('Node actual demand d=1.0'!H398*(365/2)))*9.8*($C398+$D398-$B398)/3600</f>
        <v>1.1043172738888889</v>
      </c>
      <c r="L398" s="75">
        <f>(('Node actual demand d=1.0'!I398*(365/2)))*9.8*($C398+$D398-$B398)/3600</f>
        <v>0</v>
      </c>
      <c r="M398" s="75">
        <f>(('Node actual demand d=1.0'!J398*(365/2)))*9.8*($C398+$D398-$B398)/3600</f>
        <v>0</v>
      </c>
      <c r="N398" s="75">
        <f>(('Node actual demand d=1.0'!K398*(365/2)))*9.8*($C398+$D398-$B398)/3600</f>
        <v>0</v>
      </c>
      <c r="O398" s="75">
        <f>(('Node actual demand d=1.0'!L398*(365/2)))*9.8*($C398+$D398-$B398)/3600</f>
        <v>0</v>
      </c>
      <c r="P398" s="75">
        <f>(('Node actual demand d=1.0'!M398*(365/2)))*9.8*($C398+$D398-$B398)/3600</f>
        <v>0</v>
      </c>
      <c r="Q398" s="75">
        <f>(('Node actual demand d=1.0'!N398*(365/2)))*9.8*($C398+$D398-$B398)/3600</f>
        <v>0</v>
      </c>
      <c r="R398" s="75">
        <f>(('Node actual demand d=1.0'!O398*(365/2)))*9.8*($C398+$D398-$B398)/3600</f>
        <v>0</v>
      </c>
      <c r="S398" s="75">
        <f>(('Node actual demand d=1.0'!P398*(365/2)))*9.8*($C398+$D398-$B398)/3600</f>
        <v>0.15775961055555557</v>
      </c>
      <c r="T398" s="75">
        <f>(('Node actual demand d=1.0'!Q398*(365/2)))*9.8*($C398+$D398-$B398)/3600</f>
        <v>1.4198364950000004</v>
      </c>
      <c r="U398" s="75">
        <f>(('Node actual demand d=1.0'!R398*(365/2)))*9.8*($C398+$D398-$B398)/3600</f>
        <v>11.358691960000003</v>
      </c>
      <c r="V398" s="75">
        <f>(('Node actual demand d=1.0'!S398*(365/2)))*9.8*($C398+$D398-$B398)/3600</f>
        <v>2.9974326005555558</v>
      </c>
      <c r="W398" s="75">
        <f>(('Node actual demand d=1.0'!T398*(365/2)))*9.8*($C398+$D398-$B398)/3600</f>
        <v>1.2620768844444445</v>
      </c>
      <c r="X398" s="75">
        <f>(('Node actual demand d=1.0'!U398*(365/2)))*9.8*($C398+$D398-$B398)/3600</f>
        <v>0</v>
      </c>
      <c r="Y398" s="75">
        <f>(('Node actual demand d=1.0'!V398*(365/2)))*9.8*($C398+$D398-$B398)/3600</f>
        <v>0.31551922111111114</v>
      </c>
      <c r="Z398" s="75">
        <f>(('Node actual demand d=1.0'!W398*(365/2)))*9.8*($C398+$D398-$B398)/3600</f>
        <v>29.501047173888892</v>
      </c>
      <c r="AA398" s="75">
        <f>(('Node actual demand d=1.0'!X398*(365/2)))*9.8*($C398+$D398-$B398)/3600</f>
        <v>0</v>
      </c>
      <c r="AB398" s="75">
        <f>(('Node actual demand d=1.0'!Y398*(365/2)))*9.8*($C398+$D398-$B398)/3600</f>
        <v>3.1551922111111117</v>
      </c>
    </row>
    <row r="399" spans="1:28">
      <c r="A399" t="s">
        <v>508</v>
      </c>
      <c r="B399" s="21">
        <f>Fornecida!$C$1</f>
        <v>3.38</v>
      </c>
      <c r="C399" s="79">
        <v>14.688499999999999</v>
      </c>
      <c r="D399">
        <v>20</v>
      </c>
      <c r="E399" s="75">
        <f>(('Node actual demand d=1.0'!B399*(365/2)))*9.8*($C399+$D399-$B399)/3600</f>
        <v>18.509541715972222</v>
      </c>
      <c r="F399" s="75">
        <f>(('Node actual demand d=1.0'!C399*(365/2)))*9.8*($C399+$D399-$B399)/3600</f>
        <v>0.4666271020833333</v>
      </c>
      <c r="G399" s="75">
        <f>(('Node actual demand d=1.0'!D399*(365/2)))*9.8*($C399+$D399-$B399)/3600</f>
        <v>0.3110847347222222</v>
      </c>
      <c r="H399" s="75">
        <f>(('Node actual demand d=1.0'!E399*(365/2)))*9.8*($C399+$D399-$B399)/3600</f>
        <v>0.3110847347222222</v>
      </c>
      <c r="I399" s="75">
        <f>(('Node actual demand d=1.0'!F399*(365/2)))*9.8*($C399+$D399-$B399)/3600</f>
        <v>6.3772370618055545</v>
      </c>
      <c r="J399" s="75">
        <f>(('Node actual demand d=1.0'!G399*(365/2)))*9.8*($C399+$D399-$B399)/3600</f>
        <v>60.194896168749999</v>
      </c>
      <c r="K399" s="75">
        <f>(('Node actual demand d=1.0'!H399*(365/2)))*9.8*($C399+$D399-$B399)/3600</f>
        <v>67.194302700000009</v>
      </c>
      <c r="L399" s="75">
        <f>(('Node actual demand d=1.0'!I399*(365/2)))*9.8*($C399+$D399-$B399)/3600</f>
        <v>39.352218942361112</v>
      </c>
      <c r="M399" s="75">
        <f>(('Node actual demand d=1.0'!J399*(365/2)))*9.8*($C399+$D399-$B399)/3600</f>
        <v>3.1108473472222222</v>
      </c>
      <c r="N399" s="75">
        <f>(('Node actual demand d=1.0'!K399*(365/2)))*9.8*($C399+$D399-$B399)/3600</f>
        <v>1.5554236736111111</v>
      </c>
      <c r="O399" s="75">
        <f>(('Node actual demand d=1.0'!L399*(365/2)))*9.8*($C399+$D399-$B399)/3600</f>
        <v>1.5554236736111111</v>
      </c>
      <c r="P399" s="75">
        <f>(('Node actual demand d=1.0'!M399*(365/2)))*9.8*($C399+$D399-$B399)/3600</f>
        <v>0.9332542041666666</v>
      </c>
      <c r="Q399" s="75">
        <f>(('Node actual demand d=1.0'!N399*(365/2)))*9.8*($C399+$D399-$B399)/3600</f>
        <v>0.77771183680555556</v>
      </c>
      <c r="R399" s="75">
        <f>(('Node actual demand d=1.0'!O399*(365/2)))*9.8*($C399+$D399-$B399)/3600</f>
        <v>1.0887965715277779</v>
      </c>
      <c r="S399" s="75">
        <f>(('Node actual demand d=1.0'!P399*(365/2)))*9.8*($C399+$D399-$B399)/3600</f>
        <v>1.7109660409722223</v>
      </c>
      <c r="T399" s="75">
        <f>(('Node actual demand d=1.0'!Q399*(365/2)))*9.8*($C399+$D399-$B399)/3600</f>
        <v>0.77771183680555556</v>
      </c>
      <c r="U399" s="75">
        <f>(('Node actual demand d=1.0'!R399*(365/2)))*9.8*($C399+$D399-$B399)/3600</f>
        <v>0.9332542041666666</v>
      </c>
      <c r="V399" s="75">
        <f>(('Node actual demand d=1.0'!S399*(365/2)))*9.8*($C399+$D399-$B399)/3600</f>
        <v>1.0887965715277779</v>
      </c>
      <c r="W399" s="75">
        <f>(('Node actual demand d=1.0'!T399*(365/2)))*9.8*($C399+$D399-$B399)/3600</f>
        <v>0.9332542041666666</v>
      </c>
      <c r="X399" s="75">
        <f>(('Node actual demand d=1.0'!U399*(365/2)))*9.8*($C399+$D399-$B399)/3600</f>
        <v>1.2443389388888888</v>
      </c>
      <c r="Y399" s="75">
        <f>(('Node actual demand d=1.0'!V399*(365/2)))*9.8*($C399+$D399-$B399)/3600</f>
        <v>0.9332542041666666</v>
      </c>
      <c r="Z399" s="75">
        <f>(('Node actual demand d=1.0'!W399*(365/2)))*9.8*($C399+$D399-$B399)/3600</f>
        <v>8.554830204861112</v>
      </c>
      <c r="AA399" s="75">
        <f>(('Node actual demand d=1.0'!X399*(365/2)))*9.8*($C399+$D399-$B399)/3600</f>
        <v>77.149014211111108</v>
      </c>
      <c r="AB399" s="75">
        <f>(('Node actual demand d=1.0'!Y399*(365/2)))*9.8*($C399+$D399-$B399)/3600</f>
        <v>67.816472169444438</v>
      </c>
    </row>
    <row r="400" spans="1:28">
      <c r="A400" t="s">
        <v>509</v>
      </c>
      <c r="B400" s="21">
        <f>Fornecida!$C$1</f>
        <v>3.38</v>
      </c>
      <c r="C400" s="79">
        <v>16.001000000000001</v>
      </c>
      <c r="D400">
        <v>20</v>
      </c>
      <c r="E400" s="75">
        <f>(('Node actual demand d=1.0'!B400*(365/2)))*9.8*($C400+$D400-$B400)/3600</f>
        <v>0</v>
      </c>
      <c r="F400" s="75">
        <f>(('Node actual demand d=1.0'!C400*(365/2)))*9.8*($C400+$D400-$B400)/3600</f>
        <v>0</v>
      </c>
      <c r="G400" s="75">
        <f>(('Node actual demand d=1.0'!D400*(365/2)))*9.8*($C400+$D400-$B400)/3600</f>
        <v>0</v>
      </c>
      <c r="H400" s="75">
        <f>(('Node actual demand d=1.0'!E400*(365/2)))*9.8*($C400+$D400-$B400)/3600</f>
        <v>0</v>
      </c>
      <c r="I400" s="75">
        <f>(('Node actual demand d=1.0'!F400*(365/2)))*9.8*($C400+$D400-$B400)/3600</f>
        <v>0</v>
      </c>
      <c r="J400" s="75">
        <f>(('Node actual demand d=1.0'!G400*(365/2)))*9.8*($C400+$D400-$B400)/3600</f>
        <v>0</v>
      </c>
      <c r="K400" s="75">
        <f>(('Node actual demand d=1.0'!H400*(365/2)))*9.8*($C400+$D400-$B400)/3600</f>
        <v>0.16206294027777779</v>
      </c>
      <c r="L400" s="75">
        <f>(('Node actual demand d=1.0'!I400*(365/2)))*9.8*($C400+$D400-$B400)/3600</f>
        <v>0.16206294027777779</v>
      </c>
      <c r="M400" s="75">
        <f>(('Node actual demand d=1.0'!J400*(365/2)))*9.8*($C400+$D400-$B400)/3600</f>
        <v>0.32412588055555558</v>
      </c>
      <c r="N400" s="75">
        <f>(('Node actual demand d=1.0'!K400*(365/2)))*9.8*($C400+$D400-$B400)/3600</f>
        <v>0.32412588055555558</v>
      </c>
      <c r="O400" s="75">
        <f>(('Node actual demand d=1.0'!L400*(365/2)))*9.8*($C400+$D400-$B400)/3600</f>
        <v>0.32412588055555558</v>
      </c>
      <c r="P400" s="75">
        <f>(('Node actual demand d=1.0'!M400*(365/2)))*9.8*($C400+$D400-$B400)/3600</f>
        <v>0.32412588055555558</v>
      </c>
      <c r="Q400" s="75">
        <f>(('Node actual demand d=1.0'!N400*(365/2)))*9.8*($C400+$D400-$B400)/3600</f>
        <v>0.48618882083333342</v>
      </c>
      <c r="R400" s="75">
        <f>(('Node actual demand d=1.0'!O400*(365/2)))*9.8*($C400+$D400-$B400)/3600</f>
        <v>0.64825176111111116</v>
      </c>
      <c r="S400" s="75">
        <f>(('Node actual demand d=1.0'!P400*(365/2)))*9.8*($C400+$D400-$B400)/3600</f>
        <v>0.16206294027777779</v>
      </c>
      <c r="T400" s="75">
        <f>(('Node actual demand d=1.0'!Q400*(365/2)))*9.8*($C400+$D400-$B400)/3600</f>
        <v>0.32412588055555558</v>
      </c>
      <c r="U400" s="75">
        <f>(('Node actual demand d=1.0'!R400*(365/2)))*9.8*($C400+$D400-$B400)/3600</f>
        <v>0.32412588055555558</v>
      </c>
      <c r="V400" s="75">
        <f>(('Node actual demand d=1.0'!S400*(365/2)))*9.8*($C400+$D400-$B400)/3600</f>
        <v>0.32412588055555558</v>
      </c>
      <c r="W400" s="75">
        <f>(('Node actual demand d=1.0'!T400*(365/2)))*9.8*($C400+$D400-$B400)/3600</f>
        <v>0.64825176111111116</v>
      </c>
      <c r="X400" s="75">
        <f>(('Node actual demand d=1.0'!U400*(365/2)))*9.8*($C400+$D400-$B400)/3600</f>
        <v>0.32412588055555558</v>
      </c>
      <c r="Y400" s="75">
        <f>(('Node actual demand d=1.0'!V400*(365/2)))*9.8*($C400+$D400-$B400)/3600</f>
        <v>0.16206294027777779</v>
      </c>
      <c r="Z400" s="75">
        <f>(('Node actual demand d=1.0'!W400*(365/2)))*9.8*($C400+$D400-$B400)/3600</f>
        <v>0.16206294027777779</v>
      </c>
      <c r="AA400" s="75">
        <f>(('Node actual demand d=1.0'!X400*(365/2)))*9.8*($C400+$D400-$B400)/3600</f>
        <v>0</v>
      </c>
      <c r="AB400" s="75">
        <f>(('Node actual demand d=1.0'!Y400*(365/2)))*9.8*($C400+$D400-$B400)/3600</f>
        <v>0</v>
      </c>
    </row>
    <row r="401" spans="1:28">
      <c r="A401" t="s">
        <v>510</v>
      </c>
      <c r="B401" s="21">
        <f>Fornecida!$C$1</f>
        <v>3.38</v>
      </c>
      <c r="C401" s="79">
        <v>15.4476</v>
      </c>
      <c r="D401">
        <v>20</v>
      </c>
      <c r="E401" s="75">
        <f>(('Node actual demand d=1.0'!B401*(365/2)))*9.8*($C401+$D401-$B401)/3600</f>
        <v>0.3186272366666667</v>
      </c>
      <c r="F401" s="75">
        <f>(('Node actual demand d=1.0'!C401*(365/2)))*9.8*($C401+$D401-$B401)/3600</f>
        <v>0</v>
      </c>
      <c r="G401" s="75">
        <f>(('Node actual demand d=1.0'!D401*(365/2)))*9.8*($C401+$D401-$B401)/3600</f>
        <v>0.15931361833333335</v>
      </c>
      <c r="H401" s="75">
        <f>(('Node actual demand d=1.0'!E401*(365/2)))*9.8*($C401+$D401-$B401)/3600</f>
        <v>0.15931361833333335</v>
      </c>
      <c r="I401" s="75">
        <f>(('Node actual demand d=1.0'!F401*(365/2)))*9.8*($C401+$D401-$B401)/3600</f>
        <v>0.6372544733333334</v>
      </c>
      <c r="J401" s="75">
        <f>(('Node actual demand d=1.0'!G401*(365/2)))*9.8*($C401+$D401-$B401)/3600</f>
        <v>15.612734596666668</v>
      </c>
      <c r="K401" s="75">
        <f>(('Node actual demand d=1.0'!H401*(365/2)))*9.8*($C401+$D401-$B401)/3600</f>
        <v>0.3186272366666667</v>
      </c>
      <c r="L401" s="75">
        <f>(('Node actual demand d=1.0'!I401*(365/2)))*9.8*($C401+$D401-$B401)/3600</f>
        <v>0.3186272366666667</v>
      </c>
      <c r="M401" s="75">
        <f>(('Node actual demand d=1.0'!J401*(365/2)))*9.8*($C401+$D401-$B401)/3600</f>
        <v>1.2745089466666668</v>
      </c>
      <c r="N401" s="75">
        <f>(('Node actual demand d=1.0'!K401*(365/2)))*9.8*($C401+$D401-$B401)/3600</f>
        <v>1.91176342</v>
      </c>
      <c r="O401" s="75">
        <f>(('Node actual demand d=1.0'!L401*(365/2)))*9.8*($C401+$D401-$B401)/3600</f>
        <v>1.5931361833333335</v>
      </c>
      <c r="P401" s="75">
        <f>(('Node actual demand d=1.0'!M401*(365/2)))*9.8*($C401+$D401-$B401)/3600</f>
        <v>11.311266901666666</v>
      </c>
      <c r="Q401" s="75">
        <f>(('Node actual demand d=1.0'!N401*(365/2)))*9.8*($C401+$D401-$B401)/3600</f>
        <v>3.6642132216666665</v>
      </c>
      <c r="R401" s="75">
        <f>(('Node actual demand d=1.0'!O401*(365/2)))*9.8*($C401+$D401-$B401)/3600</f>
        <v>1.433822565</v>
      </c>
      <c r="S401" s="75">
        <f>(('Node actual demand d=1.0'!P401*(365/2)))*9.8*($C401+$D401-$B401)/3600</f>
        <v>1.7524498016666668</v>
      </c>
      <c r="T401" s="75">
        <f>(('Node actual demand d=1.0'!Q401*(365/2)))*9.8*($C401+$D401-$B401)/3600</f>
        <v>3.0269587483333331</v>
      </c>
      <c r="U401" s="75">
        <f>(('Node actual demand d=1.0'!R401*(365/2)))*9.8*($C401+$D401-$B401)/3600</f>
        <v>0.95588171</v>
      </c>
      <c r="V401" s="75">
        <f>(('Node actual demand d=1.0'!S401*(365/2)))*9.8*($C401+$D401-$B401)/3600</f>
        <v>0.15931361833333335</v>
      </c>
      <c r="W401" s="75">
        <f>(('Node actual demand d=1.0'!T401*(365/2)))*9.8*($C401+$D401-$B401)/3600</f>
        <v>0.477940855</v>
      </c>
      <c r="X401" s="75">
        <f>(('Node actual demand d=1.0'!U401*(365/2)))*9.8*($C401+$D401-$B401)/3600</f>
        <v>1.2745089466666668</v>
      </c>
      <c r="Y401" s="75">
        <f>(('Node actual demand d=1.0'!V401*(365/2)))*9.8*($C401+$D401-$B401)/3600</f>
        <v>0.15931361833333335</v>
      </c>
      <c r="Z401" s="75">
        <f>(('Node actual demand d=1.0'!W401*(365/2)))*9.8*($C401+$D401-$B401)/3600</f>
        <v>32.022037285000003</v>
      </c>
      <c r="AA401" s="75">
        <f>(('Node actual demand d=1.0'!X401*(365/2)))*9.8*($C401+$D401-$B401)/3600</f>
        <v>0.6372544733333334</v>
      </c>
      <c r="AB401" s="75">
        <f>(('Node actual demand d=1.0'!Y401*(365/2)))*9.8*($C401+$D401-$B401)/3600</f>
        <v>0.3186272366666667</v>
      </c>
    </row>
    <row r="402" spans="1:28">
      <c r="A402" t="s">
        <v>511</v>
      </c>
      <c r="B402" s="21">
        <f>Fornecida!$C$1</f>
        <v>3.38</v>
      </c>
      <c r="C402" s="79">
        <v>14.0893</v>
      </c>
      <c r="D402">
        <v>20</v>
      </c>
      <c r="E402" s="75">
        <f>(('Node actual demand d=1.0'!B402*(365/2)))*9.8*($C402+$D402-$B402)/3600</f>
        <v>0</v>
      </c>
      <c r="F402" s="75">
        <f>(('Node actual demand d=1.0'!C402*(365/2)))*9.8*($C402+$D402-$B402)/3600</f>
        <v>0</v>
      </c>
      <c r="G402" s="75">
        <f>(('Node actual demand d=1.0'!D402*(365/2)))*9.8*($C402+$D402-$B402)/3600</f>
        <v>0</v>
      </c>
      <c r="H402" s="75">
        <f>(('Node actual demand d=1.0'!E402*(365/2)))*9.8*($C402+$D402-$B402)/3600</f>
        <v>0</v>
      </c>
      <c r="I402" s="75">
        <f>(('Node actual demand d=1.0'!F402*(365/2)))*9.8*($C402+$D402-$B402)/3600</f>
        <v>0.3051310169444445</v>
      </c>
      <c r="J402" s="75">
        <f>(('Node actual demand d=1.0'!G402*(365/2)))*9.8*($C402+$D402-$B402)/3600</f>
        <v>22.732260762361115</v>
      </c>
      <c r="K402" s="75">
        <f>(('Node actual demand d=1.0'!H402*(365/2)))*9.8*($C402+$D402-$B402)/3600</f>
        <v>21.511736694583334</v>
      </c>
      <c r="L402" s="75">
        <f>(('Node actual demand d=1.0'!I402*(365/2)))*9.8*($C402+$D402-$B402)/3600</f>
        <v>0.45769652541666667</v>
      </c>
      <c r="M402" s="75">
        <f>(('Node actual demand d=1.0'!J402*(365/2)))*9.8*($C402+$D402-$B402)/3600</f>
        <v>4.1192687287500007</v>
      </c>
      <c r="N402" s="75">
        <f>(('Node actual demand d=1.0'!K402*(365/2)))*9.8*($C402+$D402-$B402)/3600</f>
        <v>0.15256550847222225</v>
      </c>
      <c r="O402" s="75">
        <f>(('Node actual demand d=1.0'!L402*(365/2)))*9.8*($C402+$D402-$B402)/3600</f>
        <v>0.3051310169444445</v>
      </c>
      <c r="P402" s="75">
        <f>(('Node actual demand d=1.0'!M402*(365/2)))*9.8*($C402+$D402-$B402)/3600</f>
        <v>0.610262033888889</v>
      </c>
      <c r="Q402" s="75">
        <f>(('Node actual demand d=1.0'!N402*(365/2)))*9.8*($C402+$D402-$B402)/3600</f>
        <v>37.988811609583344</v>
      </c>
      <c r="R402" s="75">
        <f>(('Node actual demand d=1.0'!O402*(365/2)))*9.8*($C402+$D402-$B402)/3600</f>
        <v>0.15256550847222225</v>
      </c>
      <c r="S402" s="75">
        <f>(('Node actual demand d=1.0'!P402*(365/2)))*9.8*($C402+$D402-$B402)/3600</f>
        <v>0.3051310169444445</v>
      </c>
      <c r="T402" s="75">
        <f>(('Node actual demand d=1.0'!Q402*(365/2)))*9.8*($C402+$D402-$B402)/3600</f>
        <v>0.45769652541666667</v>
      </c>
      <c r="U402" s="75">
        <f>(('Node actual demand d=1.0'!R402*(365/2)))*9.8*($C402+$D402-$B402)/3600</f>
        <v>1.5256550847222226</v>
      </c>
      <c r="V402" s="75">
        <f>(('Node actual demand d=1.0'!S402*(365/2)))*9.8*($C402+$D402-$B402)/3600</f>
        <v>0.15256550847222225</v>
      </c>
      <c r="W402" s="75">
        <f>(('Node actual demand d=1.0'!T402*(365/2)))*9.8*($C402+$D402-$B402)/3600</f>
        <v>0</v>
      </c>
      <c r="X402" s="75">
        <f>(('Node actual demand d=1.0'!U402*(365/2)))*9.8*($C402+$D402-$B402)/3600</f>
        <v>0</v>
      </c>
      <c r="Y402" s="75">
        <f>(('Node actual demand d=1.0'!V402*(365/2)))*9.8*($C402+$D402-$B402)/3600</f>
        <v>30.970798219861113</v>
      </c>
      <c r="Z402" s="75">
        <f>(('Node actual demand d=1.0'!W402*(365/2)))*9.8*($C402+$D402-$B402)/3600</f>
        <v>15.103985338750004</v>
      </c>
      <c r="AA402" s="75">
        <f>(('Node actual demand d=1.0'!X402*(365/2)))*9.8*($C402+$D402-$B402)/3600</f>
        <v>3.0513101694444451</v>
      </c>
      <c r="AB402" s="75">
        <f>(('Node actual demand d=1.0'!Y402*(365/2)))*9.8*($C402+$D402-$B402)/3600</f>
        <v>0</v>
      </c>
    </row>
    <row r="403" spans="1:28">
      <c r="A403" t="s">
        <v>512</v>
      </c>
      <c r="B403" s="21">
        <f>Fornecida!$C$1</f>
        <v>3.38</v>
      </c>
      <c r="C403" s="79">
        <v>16.302299999999999</v>
      </c>
      <c r="D403">
        <v>20</v>
      </c>
      <c r="E403" s="75">
        <f>(('Node actual demand d=1.0'!B403*(365/2)))*9.8*($C403+$D403-$B403)/3600</f>
        <v>0.32711963083333334</v>
      </c>
      <c r="F403" s="75">
        <f>(('Node actual demand d=1.0'!C403*(365/2)))*9.8*($C403+$D403-$B403)/3600</f>
        <v>0.32711963083333334</v>
      </c>
      <c r="G403" s="75">
        <f>(('Node actual demand d=1.0'!D403*(365/2)))*9.8*($C403+$D403-$B403)/3600</f>
        <v>0.32711963083333334</v>
      </c>
      <c r="H403" s="75">
        <f>(('Node actual demand d=1.0'!E403*(365/2)))*9.8*($C403+$D403-$B403)/3600</f>
        <v>0.32711963083333334</v>
      </c>
      <c r="I403" s="75">
        <f>(('Node actual demand d=1.0'!F403*(365/2)))*9.8*($C403+$D403-$B403)/3600</f>
        <v>0.16355981541666667</v>
      </c>
      <c r="J403" s="75">
        <f>(('Node actual demand d=1.0'!G403*(365/2)))*9.8*($C403+$D403-$B403)/3600</f>
        <v>0.32711963083333334</v>
      </c>
      <c r="K403" s="75">
        <f>(('Node actual demand d=1.0'!H403*(365/2)))*9.8*($C403+$D403-$B403)/3600</f>
        <v>1.4720383387500002</v>
      </c>
      <c r="L403" s="75">
        <f>(('Node actual demand d=1.0'!I403*(365/2)))*9.8*($C403+$D403-$B403)/3600</f>
        <v>3.7618757545833335</v>
      </c>
      <c r="M403" s="75">
        <f>(('Node actual demand d=1.0'!J403*(365/2)))*9.8*($C403+$D403-$B403)/3600</f>
        <v>2.126277600416667</v>
      </c>
      <c r="N403" s="75">
        <f>(('Node actual demand d=1.0'!K403*(365/2)))*9.8*($C403+$D403-$B403)/3600</f>
        <v>2.4533972312500003</v>
      </c>
      <c r="O403" s="75">
        <f>(('Node actual demand d=1.0'!L403*(365/2)))*9.8*($C403+$D403-$B403)/3600</f>
        <v>2.126277600416667</v>
      </c>
      <c r="P403" s="75">
        <f>(('Node actual demand d=1.0'!M403*(365/2)))*9.8*($C403+$D403-$B403)/3600</f>
        <v>1.4720383387500002</v>
      </c>
      <c r="Q403" s="75">
        <f>(('Node actual demand d=1.0'!N403*(365/2)))*9.8*($C403+$D403-$B403)/3600</f>
        <v>0.98135889250000008</v>
      </c>
      <c r="R403" s="75">
        <f>(('Node actual demand d=1.0'!O403*(365/2)))*9.8*($C403+$D403-$B403)/3600</f>
        <v>1.1449187079166667</v>
      </c>
      <c r="S403" s="75">
        <f>(('Node actual demand d=1.0'!P403*(365/2)))*9.8*($C403+$D403-$B403)/3600</f>
        <v>1.7991579695833335</v>
      </c>
      <c r="T403" s="75">
        <f>(('Node actual demand d=1.0'!Q403*(365/2)))*9.8*($C403+$D403-$B403)/3600</f>
        <v>2.4533972312500003</v>
      </c>
      <c r="U403" s="75">
        <f>(('Node actual demand d=1.0'!R403*(365/2)))*9.8*($C403+$D403-$B403)/3600</f>
        <v>2.9440766775000005</v>
      </c>
      <c r="V403" s="75">
        <f>(('Node actual demand d=1.0'!S403*(365/2)))*9.8*($C403+$D403-$B403)/3600</f>
        <v>2.126277600416667</v>
      </c>
      <c r="W403" s="75">
        <f>(('Node actual demand d=1.0'!T403*(365/2)))*9.8*($C403+$D403-$B403)/3600</f>
        <v>1.6355981541666669</v>
      </c>
      <c r="X403" s="75">
        <f>(('Node actual demand d=1.0'!U403*(365/2)))*9.8*($C403+$D403-$B403)/3600</f>
        <v>1.7991579695833335</v>
      </c>
      <c r="Y403" s="75">
        <f>(('Node actual demand d=1.0'!V403*(365/2)))*9.8*($C403+$D403-$B403)/3600</f>
        <v>1.1449187079166667</v>
      </c>
      <c r="Z403" s="75">
        <f>(('Node actual demand d=1.0'!W403*(365/2)))*9.8*($C403+$D403-$B403)/3600</f>
        <v>0.65423926166666668</v>
      </c>
      <c r="AA403" s="75">
        <f>(('Node actual demand d=1.0'!X403*(365/2)))*9.8*($C403+$D403-$B403)/3600</f>
        <v>0.49067944625000004</v>
      </c>
      <c r="AB403" s="75">
        <f>(('Node actual demand d=1.0'!Y403*(365/2)))*9.8*($C403+$D403-$B403)/3600</f>
        <v>0.49067944625000004</v>
      </c>
    </row>
    <row r="404" spans="1:28">
      <c r="A404" t="s">
        <v>513</v>
      </c>
      <c r="B404" s="21">
        <f>Fornecida!$C$1</f>
        <v>3.38</v>
      </c>
      <c r="C404" s="79">
        <v>16.257200000000001</v>
      </c>
      <c r="D404">
        <v>20</v>
      </c>
      <c r="E404" s="75">
        <f>(('Node actual demand d=1.0'!B404*(365/2)))*9.8*($C404+$D404-$B404)/3600</f>
        <v>35.60719483222222</v>
      </c>
      <c r="F404" s="75">
        <f>(('Node actual demand d=1.0'!C404*(365/2)))*9.8*($C404+$D404-$B404)/3600</f>
        <v>0</v>
      </c>
      <c r="G404" s="75">
        <f>(('Node actual demand d=1.0'!D404*(365/2)))*9.8*($C404+$D404-$B404)/3600</f>
        <v>0</v>
      </c>
      <c r="H404" s="75">
        <f>(('Node actual demand d=1.0'!E404*(365/2)))*9.8*($C404+$D404-$B404)/3600</f>
        <v>14.373546537777775</v>
      </c>
      <c r="I404" s="75">
        <f>(('Node actual demand d=1.0'!F404*(365/2)))*9.8*($C404+$D404-$B404)/3600</f>
        <v>48.184048052777776</v>
      </c>
      <c r="J404" s="75">
        <f>(('Node actual demand d=1.0'!G404*(365/2)))*9.8*($C404+$D404-$B404)/3600</f>
        <v>6.0434229761111116</v>
      </c>
      <c r="K404" s="75">
        <f>(('Node actual demand d=1.0'!H404*(365/2)))*9.8*($C404+$D404-$B404)/3600</f>
        <v>0.32667151222222218</v>
      </c>
      <c r="L404" s="75">
        <f>(('Node actual demand d=1.0'!I404*(365/2)))*9.8*($C404+$D404-$B404)/3600</f>
        <v>0.16333575611111109</v>
      </c>
      <c r="M404" s="75">
        <f>(('Node actual demand d=1.0'!J404*(365/2)))*9.8*($C404+$D404-$B404)/3600</f>
        <v>1.9600290733333332</v>
      </c>
      <c r="N404" s="75">
        <f>(('Node actual demand d=1.0'!K404*(365/2)))*9.8*($C404+$D404-$B404)/3600</f>
        <v>2.4500363416666668</v>
      </c>
      <c r="O404" s="75">
        <f>(('Node actual demand d=1.0'!L404*(365/2)))*9.8*($C404+$D404-$B404)/3600</f>
        <v>2.2867005855555553</v>
      </c>
      <c r="P404" s="75">
        <f>(('Node actual demand d=1.0'!M404*(365/2)))*9.8*($C404+$D404-$B404)/3600</f>
        <v>1.7966933172222219</v>
      </c>
      <c r="Q404" s="75">
        <f>(('Node actual demand d=1.0'!N404*(365/2)))*9.8*($C404+$D404-$B404)/3600</f>
        <v>2.2867005855555553</v>
      </c>
      <c r="R404" s="75">
        <f>(('Node actual demand d=1.0'!O404*(365/2)))*9.8*($C404+$D404-$B404)/3600</f>
        <v>1.9600290733333332</v>
      </c>
      <c r="S404" s="75">
        <f>(('Node actual demand d=1.0'!P404*(365/2)))*9.8*($C404+$D404-$B404)/3600</f>
        <v>2.7767078538888885</v>
      </c>
      <c r="T404" s="75">
        <f>(('Node actual demand d=1.0'!Q404*(365/2)))*9.8*($C404+$D404-$B404)/3600</f>
        <v>2.6133720977777775</v>
      </c>
      <c r="U404" s="75">
        <f>(('Node actual demand d=1.0'!R404*(365/2)))*9.8*($C404+$D404-$B404)/3600</f>
        <v>0.9800145366666666</v>
      </c>
      <c r="V404" s="75">
        <f>(('Node actual demand d=1.0'!S404*(365/2)))*9.8*($C404+$D404-$B404)/3600</f>
        <v>1.9600290733333332</v>
      </c>
      <c r="W404" s="75">
        <f>(('Node actual demand d=1.0'!T404*(365/2)))*9.8*($C404+$D404-$B404)/3600</f>
        <v>0.16333575611111109</v>
      </c>
      <c r="X404" s="75">
        <f>(('Node actual demand d=1.0'!U404*(365/2)))*9.8*($C404+$D404-$B404)/3600</f>
        <v>0</v>
      </c>
      <c r="Y404" s="75">
        <f>(('Node actual demand d=1.0'!V404*(365/2)))*9.8*($C404+$D404-$B404)/3600</f>
        <v>0</v>
      </c>
      <c r="Z404" s="75">
        <f>(('Node actual demand d=1.0'!W404*(365/2)))*9.8*($C404+$D404-$B404)/3600</f>
        <v>0</v>
      </c>
      <c r="AA404" s="75">
        <f>(('Node actual demand d=1.0'!X404*(365/2)))*9.8*($C404+$D404-$B404)/3600</f>
        <v>0</v>
      </c>
      <c r="AB404" s="75">
        <f>(('Node actual demand d=1.0'!Y404*(365/2)))*9.8*($C404+$D404-$B404)/3600</f>
        <v>35.60719483222222</v>
      </c>
    </row>
    <row r="405" spans="1:28">
      <c r="A405" t="s">
        <v>514</v>
      </c>
      <c r="B405" s="21">
        <f>Fornecida!$C$1</f>
        <v>3.38</v>
      </c>
      <c r="C405" s="79">
        <v>11.7471</v>
      </c>
      <c r="D405">
        <v>20</v>
      </c>
      <c r="E405" s="75">
        <f>(('Node actual demand d=1.0'!B405*(365/2)))*9.8*($C405+$D405-$B405)/3600</f>
        <v>0</v>
      </c>
      <c r="F405" s="75">
        <f>(('Node actual demand d=1.0'!C405*(365/2)))*9.8*($C405+$D405-$B405)/3600</f>
        <v>0.14092932875</v>
      </c>
      <c r="G405" s="75">
        <f>(('Node actual demand d=1.0'!D405*(365/2)))*9.8*($C405+$D405-$B405)/3600</f>
        <v>0.14092932875</v>
      </c>
      <c r="H405" s="75">
        <f>(('Node actual demand d=1.0'!E405*(365/2)))*9.8*($C405+$D405-$B405)/3600</f>
        <v>0</v>
      </c>
      <c r="I405" s="75">
        <f>(('Node actual demand d=1.0'!F405*(365/2)))*9.8*($C405+$D405-$B405)/3600</f>
        <v>0</v>
      </c>
      <c r="J405" s="75">
        <f>(('Node actual demand d=1.0'!G405*(365/2)))*9.8*($C405+$D405-$B405)/3600</f>
        <v>0</v>
      </c>
      <c r="K405" s="75">
        <f>(('Node actual demand d=1.0'!H405*(365/2)))*9.8*($C405+$D405-$B405)/3600</f>
        <v>0.14092932875</v>
      </c>
      <c r="L405" s="75">
        <f>(('Node actual demand d=1.0'!I405*(365/2)))*9.8*($C405+$D405-$B405)/3600</f>
        <v>3.5232332187500006</v>
      </c>
      <c r="M405" s="75">
        <f>(('Node actual demand d=1.0'!J405*(365/2)))*9.8*($C405+$D405-$B405)/3600</f>
        <v>0.2818586575</v>
      </c>
      <c r="N405" s="75">
        <f>(('Node actual demand d=1.0'!K405*(365/2)))*9.8*($C405+$D405-$B405)/3600</f>
        <v>2.25486926</v>
      </c>
      <c r="O405" s="75">
        <f>(('Node actual demand d=1.0'!L405*(365/2)))*9.8*($C405+$D405-$B405)/3600</f>
        <v>0.98650530125000013</v>
      </c>
      <c r="P405" s="75">
        <f>(('Node actual demand d=1.0'!M405*(365/2)))*9.8*($C405+$D405-$B405)/3600</f>
        <v>0.84557597250000005</v>
      </c>
      <c r="Q405" s="75">
        <f>(('Node actual demand d=1.0'!N405*(365/2)))*9.8*($C405+$D405-$B405)/3600</f>
        <v>0.2818586575</v>
      </c>
      <c r="R405" s="75">
        <f>(('Node actual demand d=1.0'!O405*(365/2)))*9.8*($C405+$D405-$B405)/3600</f>
        <v>0.14092932875</v>
      </c>
      <c r="S405" s="75">
        <f>(('Node actual demand d=1.0'!P405*(365/2)))*9.8*($C405+$D405-$B405)/3600</f>
        <v>0.14092932875</v>
      </c>
      <c r="T405" s="75">
        <f>(('Node actual demand d=1.0'!Q405*(365/2)))*9.8*($C405+$D405-$B405)/3600</f>
        <v>0.2818586575</v>
      </c>
      <c r="U405" s="75">
        <f>(('Node actual demand d=1.0'!R405*(365/2)))*9.8*($C405+$D405-$B405)/3600</f>
        <v>0.14092932875</v>
      </c>
      <c r="V405" s="75">
        <f>(('Node actual demand d=1.0'!S405*(365/2)))*9.8*($C405+$D405-$B405)/3600</f>
        <v>0.14092932875</v>
      </c>
      <c r="W405" s="75">
        <f>(('Node actual demand d=1.0'!T405*(365/2)))*9.8*($C405+$D405-$B405)/3600</f>
        <v>0.14092932875</v>
      </c>
      <c r="X405" s="75">
        <f>(('Node actual demand d=1.0'!U405*(365/2)))*9.8*($C405+$D405-$B405)/3600</f>
        <v>0.2818586575</v>
      </c>
      <c r="Y405" s="75">
        <f>(('Node actual demand d=1.0'!V405*(365/2)))*9.8*($C405+$D405-$B405)/3600</f>
        <v>0.14092932875</v>
      </c>
      <c r="Z405" s="75">
        <f>(('Node actual demand d=1.0'!W405*(365/2)))*9.8*($C405+$D405-$B405)/3600</f>
        <v>0.14092932875</v>
      </c>
      <c r="AA405" s="75">
        <f>(('Node actual demand d=1.0'!X405*(365/2)))*9.8*($C405+$D405-$B405)/3600</f>
        <v>0.14092932875</v>
      </c>
      <c r="AB405" s="75">
        <f>(('Node actual demand d=1.0'!Y405*(365/2)))*9.8*($C405+$D405-$B405)/3600</f>
        <v>0</v>
      </c>
    </row>
    <row r="406" spans="1:28">
      <c r="A406" t="s">
        <v>515</v>
      </c>
      <c r="B406" s="21">
        <f>Fornecida!$C$1</f>
        <v>3.38</v>
      </c>
      <c r="C406" s="79">
        <v>21.475100000000001</v>
      </c>
      <c r="D406">
        <v>20</v>
      </c>
      <c r="E406" s="75">
        <f>(('Node actual demand d=1.0'!B406*(365/2)))*9.8*($C406+$D406-$B406)/3600</f>
        <v>0.18925857319444445</v>
      </c>
      <c r="F406" s="75">
        <f>(('Node actual demand d=1.0'!C406*(365/2)))*9.8*($C406+$D406-$B406)/3600</f>
        <v>0.18925857319444445</v>
      </c>
      <c r="G406" s="75">
        <f>(('Node actual demand d=1.0'!D406*(365/2)))*9.8*($C406+$D406-$B406)/3600</f>
        <v>0.18925857319444445</v>
      </c>
      <c r="H406" s="75">
        <f>(('Node actual demand d=1.0'!E406*(365/2)))*9.8*($C406+$D406-$B406)/3600</f>
        <v>0.18925857319444445</v>
      </c>
      <c r="I406" s="75">
        <f>(('Node actual demand d=1.0'!F406*(365/2)))*9.8*($C406+$D406-$B406)/3600</f>
        <v>0.18925857319444445</v>
      </c>
      <c r="J406" s="75">
        <f>(('Node actual demand d=1.0'!G406*(365/2)))*9.8*($C406+$D406-$B406)/3600</f>
        <v>0.18925857319444445</v>
      </c>
      <c r="K406" s="75">
        <f>(('Node actual demand d=1.0'!H406*(365/2)))*9.8*($C406+$D406-$B406)/3600</f>
        <v>0.18925857319444445</v>
      </c>
      <c r="L406" s="75">
        <f>(('Node actual demand d=1.0'!I406*(365/2)))*9.8*($C406+$D406-$B406)/3600</f>
        <v>0.18925857319444445</v>
      </c>
      <c r="M406" s="75">
        <f>(('Node actual demand d=1.0'!J406*(365/2)))*9.8*($C406+$D406-$B406)/3600</f>
        <v>0.18925857319444445</v>
      </c>
      <c r="N406" s="75">
        <f>(('Node actual demand d=1.0'!K406*(365/2)))*9.8*($C406+$D406-$B406)/3600</f>
        <v>0.37851714638888889</v>
      </c>
      <c r="O406" s="75">
        <f>(('Node actual demand d=1.0'!L406*(365/2)))*9.8*($C406+$D406-$B406)/3600</f>
        <v>0.18925857319444445</v>
      </c>
      <c r="P406" s="75">
        <f>(('Node actual demand d=1.0'!M406*(365/2)))*9.8*($C406+$D406-$B406)/3600</f>
        <v>0.18925857319444445</v>
      </c>
      <c r="Q406" s="75">
        <f>(('Node actual demand d=1.0'!N406*(365/2)))*9.8*($C406+$D406-$B406)/3600</f>
        <v>0.18925857319444445</v>
      </c>
      <c r="R406" s="75">
        <f>(('Node actual demand d=1.0'!O406*(365/2)))*9.8*($C406+$D406-$B406)/3600</f>
        <v>0.18925857319444445</v>
      </c>
      <c r="S406" s="75">
        <f>(('Node actual demand d=1.0'!P406*(365/2)))*9.8*($C406+$D406-$B406)/3600</f>
        <v>0.37851714638888889</v>
      </c>
      <c r="T406" s="75">
        <f>(('Node actual demand d=1.0'!Q406*(365/2)))*9.8*($C406+$D406-$B406)/3600</f>
        <v>0.37851714638888889</v>
      </c>
      <c r="U406" s="75">
        <f>(('Node actual demand d=1.0'!R406*(365/2)))*9.8*($C406+$D406-$B406)/3600</f>
        <v>0.18925857319444445</v>
      </c>
      <c r="V406" s="75">
        <f>(('Node actual demand d=1.0'!S406*(365/2)))*9.8*($C406+$D406-$B406)/3600</f>
        <v>0.18925857319444445</v>
      </c>
      <c r="W406" s="75">
        <f>(('Node actual demand d=1.0'!T406*(365/2)))*9.8*($C406+$D406-$B406)/3600</f>
        <v>0.18925857319444445</v>
      </c>
      <c r="X406" s="75">
        <f>(('Node actual demand d=1.0'!U406*(365/2)))*9.8*($C406+$D406-$B406)/3600</f>
        <v>0.18925857319444445</v>
      </c>
      <c r="Y406" s="75">
        <f>(('Node actual demand d=1.0'!V406*(365/2)))*9.8*($C406+$D406-$B406)/3600</f>
        <v>0.18925857319444445</v>
      </c>
      <c r="Z406" s="75">
        <f>(('Node actual demand d=1.0'!W406*(365/2)))*9.8*($C406+$D406-$B406)/3600</f>
        <v>0.18925857319444445</v>
      </c>
      <c r="AA406" s="75">
        <f>(('Node actual demand d=1.0'!X406*(365/2)))*9.8*($C406+$D406-$B406)/3600</f>
        <v>0.18925857319444445</v>
      </c>
      <c r="AB406" s="75">
        <f>(('Node actual demand d=1.0'!Y406*(365/2)))*9.8*($C406+$D406-$B406)/3600</f>
        <v>0.18925857319444445</v>
      </c>
    </row>
    <row r="407" spans="1:28">
      <c r="A407" t="s">
        <v>516</v>
      </c>
      <c r="B407" s="21">
        <f>Fornecida!$C$1</f>
        <v>3.38</v>
      </c>
      <c r="C407" s="79">
        <v>21.782499999999999</v>
      </c>
      <c r="D407">
        <v>20</v>
      </c>
      <c r="E407" s="75">
        <f>(('Node actual demand d=1.0'!B407*(365/2)))*9.8*($C407+$D407-$B407)/3600</f>
        <v>0</v>
      </c>
      <c r="F407" s="75">
        <f>(('Node actual demand d=1.0'!C407*(365/2)))*9.8*($C407+$D407-$B407)/3600</f>
        <v>0</v>
      </c>
      <c r="G407" s="75">
        <f>(('Node actual demand d=1.0'!D407*(365/2)))*9.8*($C407+$D407-$B407)/3600</f>
        <v>0</v>
      </c>
      <c r="H407" s="75">
        <f>(('Node actual demand d=1.0'!E407*(365/2)))*9.8*($C407+$D407-$B407)/3600</f>
        <v>0</v>
      </c>
      <c r="I407" s="75">
        <f>(('Node actual demand d=1.0'!F407*(365/2)))*9.8*($C407+$D407-$B407)/3600</f>
        <v>0</v>
      </c>
      <c r="J407" s="75">
        <f>(('Node actual demand d=1.0'!G407*(365/2)))*9.8*($C407+$D407-$B407)/3600</f>
        <v>0</v>
      </c>
      <c r="K407" s="75">
        <f>(('Node actual demand d=1.0'!H407*(365/2)))*9.8*($C407+$D407-$B407)/3600</f>
        <v>0.19078575347222221</v>
      </c>
      <c r="L407" s="75">
        <f>(('Node actual demand d=1.0'!I407*(365/2)))*9.8*($C407+$D407-$B407)/3600</f>
        <v>0.38157150694444442</v>
      </c>
      <c r="M407" s="75">
        <f>(('Node actual demand d=1.0'!J407*(365/2)))*9.8*($C407+$D407-$B407)/3600</f>
        <v>0.76314301388888883</v>
      </c>
      <c r="N407" s="75">
        <f>(('Node actual demand d=1.0'!K407*(365/2)))*9.8*($C407+$D407-$B407)/3600</f>
        <v>1.1447145208333334</v>
      </c>
      <c r="O407" s="75">
        <f>(('Node actual demand d=1.0'!L407*(365/2)))*9.8*($C407+$D407-$B407)/3600</f>
        <v>2.671000548611111</v>
      </c>
      <c r="P407" s="75">
        <f>(('Node actual demand d=1.0'!M407*(365/2)))*9.8*($C407+$D407-$B407)/3600</f>
        <v>0.76314301388888883</v>
      </c>
      <c r="Q407" s="75">
        <f>(('Node actual demand d=1.0'!N407*(365/2)))*9.8*($C407+$D407-$B407)/3600</f>
        <v>0.57235726041666668</v>
      </c>
      <c r="R407" s="75">
        <f>(('Node actual demand d=1.0'!O407*(365/2)))*9.8*($C407+$D407-$B407)/3600</f>
        <v>0.57235726041666668</v>
      </c>
      <c r="S407" s="75">
        <f>(('Node actual demand d=1.0'!P407*(365/2)))*9.8*($C407+$D407-$B407)/3600</f>
        <v>0.38157150694444442</v>
      </c>
      <c r="T407" s="75">
        <f>(('Node actual demand d=1.0'!Q407*(365/2)))*9.8*($C407+$D407-$B407)/3600</f>
        <v>0.38157150694444442</v>
      </c>
      <c r="U407" s="75">
        <f>(('Node actual demand d=1.0'!R407*(365/2)))*9.8*($C407+$D407-$B407)/3600</f>
        <v>0.9539287673611111</v>
      </c>
      <c r="V407" s="75">
        <f>(('Node actual demand d=1.0'!S407*(365/2)))*9.8*($C407+$D407-$B407)/3600</f>
        <v>0.57235726041666668</v>
      </c>
      <c r="W407" s="75">
        <f>(('Node actual demand d=1.0'!T407*(365/2)))*9.8*($C407+$D407-$B407)/3600</f>
        <v>0.57235726041666668</v>
      </c>
      <c r="X407" s="75">
        <f>(('Node actual demand d=1.0'!U407*(365/2)))*9.8*($C407+$D407-$B407)/3600</f>
        <v>0.38157150694444442</v>
      </c>
      <c r="Y407" s="75">
        <f>(('Node actual demand d=1.0'!V407*(365/2)))*9.8*($C407+$D407-$B407)/3600</f>
        <v>0.76314301388888883</v>
      </c>
      <c r="Z407" s="75">
        <f>(('Node actual demand d=1.0'!W407*(365/2)))*9.8*($C407+$D407-$B407)/3600</f>
        <v>1.5262860277777777</v>
      </c>
      <c r="AA407" s="75">
        <f>(('Node actual demand d=1.0'!X407*(365/2)))*9.8*($C407+$D407-$B407)/3600</f>
        <v>1.1447145208333334</v>
      </c>
      <c r="AB407" s="75">
        <f>(('Node actual demand d=1.0'!Y407*(365/2)))*9.8*($C407+$D407-$B407)/3600</f>
        <v>0.19078575347222221</v>
      </c>
    </row>
    <row r="408" spans="1:28">
      <c r="A408" t="s">
        <v>517</v>
      </c>
      <c r="B408" s="21">
        <f>Fornecida!$C$1</f>
        <v>3.38</v>
      </c>
      <c r="C408" s="79">
        <v>22.3203</v>
      </c>
      <c r="D408">
        <v>20</v>
      </c>
      <c r="E408" s="75">
        <f>(('Node actual demand d=1.0'!B408*(365/2)))*9.8*($C408+$D408-$B408)/3600</f>
        <v>1.3542030162500003</v>
      </c>
      <c r="F408" s="75">
        <f>(('Node actual demand d=1.0'!C408*(365/2)))*9.8*($C408+$D408-$B408)/3600</f>
        <v>1.5476605900000002</v>
      </c>
      <c r="G408" s="75">
        <f>(('Node actual demand d=1.0'!D408*(365/2)))*9.8*($C408+$D408-$B408)/3600</f>
        <v>1.5476605900000002</v>
      </c>
      <c r="H408" s="75">
        <f>(('Node actual demand d=1.0'!E408*(365/2)))*9.8*($C408+$D408-$B408)/3600</f>
        <v>1.5476605900000002</v>
      </c>
      <c r="I408" s="75">
        <f>(('Node actual demand d=1.0'!F408*(365/2)))*9.8*($C408+$D408-$B408)/3600</f>
        <v>1.3542030162500003</v>
      </c>
      <c r="J408" s="75">
        <f>(('Node actual demand d=1.0'!G408*(365/2)))*9.8*($C408+$D408-$B408)/3600</f>
        <v>1.1607454424999999</v>
      </c>
      <c r="K408" s="75">
        <f>(('Node actual demand d=1.0'!H408*(365/2)))*9.8*($C408+$D408-$B408)/3600</f>
        <v>1.5476605900000002</v>
      </c>
      <c r="L408" s="75">
        <f>(('Node actual demand d=1.0'!I408*(365/2)))*9.8*($C408+$D408-$B408)/3600</f>
        <v>1.7411181637500004</v>
      </c>
      <c r="M408" s="75">
        <f>(('Node actual demand d=1.0'!J408*(365/2)))*9.8*($C408+$D408-$B408)/3600</f>
        <v>1.9345757375000003</v>
      </c>
      <c r="N408" s="75">
        <f>(('Node actual demand d=1.0'!K408*(365/2)))*9.8*($C408+$D408-$B408)/3600</f>
        <v>2.1280333112500003</v>
      </c>
      <c r="O408" s="75">
        <f>(('Node actual demand d=1.0'!L408*(365/2)))*9.8*($C408+$D408-$B408)/3600</f>
        <v>2.1280333112500003</v>
      </c>
      <c r="P408" s="75">
        <f>(('Node actual demand d=1.0'!M408*(365/2)))*9.8*($C408+$D408-$B408)/3600</f>
        <v>1.9345757375000003</v>
      </c>
      <c r="Q408" s="75">
        <f>(('Node actual demand d=1.0'!N408*(365/2)))*9.8*($C408+$D408-$B408)/3600</f>
        <v>1.9345757375000003</v>
      </c>
      <c r="R408" s="75">
        <f>(('Node actual demand d=1.0'!O408*(365/2)))*9.8*($C408+$D408-$B408)/3600</f>
        <v>2.1280333112500003</v>
      </c>
      <c r="S408" s="75">
        <f>(('Node actual demand d=1.0'!P408*(365/2)))*9.8*($C408+$D408-$B408)/3600</f>
        <v>2.1280333112500003</v>
      </c>
      <c r="T408" s="75">
        <f>(('Node actual demand d=1.0'!Q408*(365/2)))*9.8*($C408+$D408-$B408)/3600</f>
        <v>2.1280333112500003</v>
      </c>
      <c r="U408" s="75">
        <f>(('Node actual demand d=1.0'!R408*(365/2)))*9.8*($C408+$D408-$B408)/3600</f>
        <v>1.9345757375000003</v>
      </c>
      <c r="V408" s="75">
        <f>(('Node actual demand d=1.0'!S408*(365/2)))*9.8*($C408+$D408-$B408)/3600</f>
        <v>1.9345757375000003</v>
      </c>
      <c r="W408" s="75">
        <f>(('Node actual demand d=1.0'!T408*(365/2)))*9.8*($C408+$D408-$B408)/3600</f>
        <v>1.9345757375000003</v>
      </c>
      <c r="X408" s="75">
        <f>(('Node actual demand d=1.0'!U408*(365/2)))*9.8*($C408+$D408-$B408)/3600</f>
        <v>1.9345757375000003</v>
      </c>
      <c r="Y408" s="75">
        <f>(('Node actual demand d=1.0'!V408*(365/2)))*9.8*($C408+$D408-$B408)/3600</f>
        <v>1.9345757375000003</v>
      </c>
      <c r="Z408" s="75">
        <f>(('Node actual demand d=1.0'!W408*(365/2)))*9.8*($C408+$D408-$B408)/3600</f>
        <v>1.7411181637500004</v>
      </c>
      <c r="AA408" s="75">
        <f>(('Node actual demand d=1.0'!X408*(365/2)))*9.8*($C408+$D408-$B408)/3600</f>
        <v>1.5476605900000002</v>
      </c>
      <c r="AB408" s="75">
        <f>(('Node actual demand d=1.0'!Y408*(365/2)))*9.8*($C408+$D408-$B408)/3600</f>
        <v>1.3542030162500003</v>
      </c>
    </row>
    <row r="409" spans="1:28">
      <c r="A409" t="s">
        <v>518</v>
      </c>
      <c r="B409" s="21">
        <f>Fornecida!$C$1</f>
        <v>3.38</v>
      </c>
      <c r="C409" s="79">
        <v>24.2776</v>
      </c>
      <c r="D409">
        <v>20</v>
      </c>
      <c r="E409" s="75">
        <f>(('Node actual demand d=1.0'!B409*(365/2)))*9.8*($C409+$D409-$B409)/3600</f>
        <v>0.40636309777777779</v>
      </c>
      <c r="F409" s="75">
        <f>(('Node actual demand d=1.0'!C409*(365/2)))*9.8*($C409+$D409-$B409)/3600</f>
        <v>0.2031815488888889</v>
      </c>
      <c r="G409" s="75">
        <f>(('Node actual demand d=1.0'!D409*(365/2)))*9.8*($C409+$D409-$B409)/3600</f>
        <v>0.2031815488888889</v>
      </c>
      <c r="H409" s="75">
        <f>(('Node actual demand d=1.0'!E409*(365/2)))*9.8*($C409+$D409-$B409)/3600</f>
        <v>0.2031815488888889</v>
      </c>
      <c r="I409" s="75">
        <f>(('Node actual demand d=1.0'!F409*(365/2)))*9.8*($C409+$D409-$B409)/3600</f>
        <v>0.2031815488888889</v>
      </c>
      <c r="J409" s="75">
        <f>(('Node actual demand d=1.0'!G409*(365/2)))*9.8*($C409+$D409-$B409)/3600</f>
        <v>4.876357173333334</v>
      </c>
      <c r="K409" s="75">
        <f>(('Node actual demand d=1.0'!H409*(365/2)))*9.8*($C409+$D409-$B409)/3600</f>
        <v>5.4859018200000014</v>
      </c>
      <c r="L409" s="75">
        <f>(('Node actual demand d=1.0'!I409*(365/2)))*9.8*($C409+$D409-$B409)/3600</f>
        <v>0.81272619555555559</v>
      </c>
      <c r="M409" s="75">
        <f>(('Node actual demand d=1.0'!J409*(365/2)))*9.8*($C409+$D409-$B409)/3600</f>
        <v>1.2190892933333335</v>
      </c>
      <c r="N409" s="75">
        <f>(('Node actual demand d=1.0'!K409*(365/2)))*9.8*($C409+$D409-$B409)/3600</f>
        <v>1.6254523911111112</v>
      </c>
      <c r="O409" s="75">
        <f>(('Node actual demand d=1.0'!L409*(365/2)))*9.8*($C409+$D409-$B409)/3600</f>
        <v>4.6731756244444451</v>
      </c>
      <c r="P409" s="75">
        <f>(('Node actual demand d=1.0'!M409*(365/2)))*9.8*($C409+$D409-$B409)/3600</f>
        <v>4.6731756244444451</v>
      </c>
      <c r="Q409" s="75">
        <f>(('Node actual demand d=1.0'!N409*(365/2)))*9.8*($C409+$D409-$B409)/3600</f>
        <v>2.2349970377777777</v>
      </c>
      <c r="R409" s="75">
        <f>(('Node actual demand d=1.0'!O409*(365/2)))*9.8*($C409+$D409-$B409)/3600</f>
        <v>5.2827202711111116</v>
      </c>
      <c r="S409" s="75">
        <f>(('Node actual demand d=1.0'!P409*(365/2)))*9.8*($C409+$D409-$B409)/3600</f>
        <v>7.1113542111111112</v>
      </c>
      <c r="T409" s="75">
        <f>(('Node actual demand d=1.0'!Q409*(365/2)))*9.8*($C409+$D409-$B409)/3600</f>
        <v>19.911791791111106</v>
      </c>
      <c r="U409" s="75">
        <f>(('Node actual demand d=1.0'!R409*(365/2)))*9.8*($C409+$D409-$B409)/3600</f>
        <v>1.4222708422222223</v>
      </c>
      <c r="V409" s="75">
        <f>(('Node actual demand d=1.0'!S409*(365/2)))*9.8*($C409+$D409-$B409)/3600</f>
        <v>17.879976302222222</v>
      </c>
      <c r="W409" s="75">
        <f>(('Node actual demand d=1.0'!T409*(365/2)))*9.8*($C409+$D409-$B409)/3600</f>
        <v>6.5018095644444447</v>
      </c>
      <c r="X409" s="75">
        <f>(('Node actual demand d=1.0'!U409*(365/2)))*9.8*($C409+$D409-$B409)/3600</f>
        <v>1.6254523911111112</v>
      </c>
      <c r="Y409" s="75">
        <f>(('Node actual demand d=1.0'!V409*(365/2)))*9.8*($C409+$D409-$B409)/3600</f>
        <v>0.81272619555555559</v>
      </c>
      <c r="Z409" s="75">
        <f>(('Node actual demand d=1.0'!W409*(365/2)))*9.8*($C409+$D409-$B409)/3600</f>
        <v>1.4222708422222223</v>
      </c>
      <c r="AA409" s="75">
        <f>(('Node actual demand d=1.0'!X409*(365/2)))*9.8*($C409+$D409-$B409)/3600</f>
        <v>3.6572678800000005</v>
      </c>
      <c r="AB409" s="75">
        <f>(('Node actual demand d=1.0'!Y409*(365/2)))*9.8*($C409+$D409-$B409)/3600</f>
        <v>3.8604494288888889</v>
      </c>
    </row>
    <row r="410" spans="1:28">
      <c r="A410" t="s">
        <v>519</v>
      </c>
      <c r="B410" s="21">
        <f>Fornecida!$C$1</f>
        <v>3.38</v>
      </c>
      <c r="C410" s="79">
        <v>24</v>
      </c>
      <c r="D410">
        <v>20</v>
      </c>
      <c r="E410" s="75">
        <f>(('Node actual demand d=1.0'!B410*(365/2)))*9.8*($C410+$D410-$B410)/3600</f>
        <v>0.20180241666666668</v>
      </c>
      <c r="F410" s="75">
        <f>(('Node actual demand d=1.0'!C410*(365/2)))*9.8*($C410+$D410-$B410)/3600</f>
        <v>0.20180241666666668</v>
      </c>
      <c r="G410" s="75">
        <f>(('Node actual demand d=1.0'!D410*(365/2)))*9.8*($C410+$D410-$B410)/3600</f>
        <v>0.40360483333333336</v>
      </c>
      <c r="H410" s="75">
        <f>(('Node actual demand d=1.0'!E410*(365/2)))*9.8*($C410+$D410-$B410)/3600</f>
        <v>0.20180241666666668</v>
      </c>
      <c r="I410" s="75">
        <f>(('Node actual demand d=1.0'!F410*(365/2)))*9.8*($C410+$D410-$B410)/3600</f>
        <v>0.40360483333333336</v>
      </c>
      <c r="J410" s="75">
        <f>(('Node actual demand d=1.0'!G410*(365/2)))*9.8*($C410+$D410-$B410)/3600</f>
        <v>0.20180241666666668</v>
      </c>
      <c r="K410" s="75">
        <f>(('Node actual demand d=1.0'!H410*(365/2)))*9.8*($C410+$D410-$B410)/3600</f>
        <v>0.20180241666666668</v>
      </c>
      <c r="L410" s="75">
        <f>(('Node actual demand d=1.0'!I410*(365/2)))*9.8*($C410+$D410-$B410)/3600</f>
        <v>0.20180241666666668</v>
      </c>
      <c r="M410" s="75">
        <f>(('Node actual demand d=1.0'!J410*(365/2)))*9.8*($C410+$D410-$B410)/3600</f>
        <v>0.20180241666666668</v>
      </c>
      <c r="N410" s="75">
        <f>(('Node actual demand d=1.0'!K410*(365/2)))*9.8*($C410+$D410-$B410)/3600</f>
        <v>0.60540725000000006</v>
      </c>
      <c r="O410" s="75">
        <f>(('Node actual demand d=1.0'!L410*(365/2)))*9.8*($C410+$D410-$B410)/3600</f>
        <v>0.80720966666666671</v>
      </c>
      <c r="P410" s="75">
        <f>(('Node actual demand d=1.0'!M410*(365/2)))*9.8*($C410+$D410-$B410)/3600</f>
        <v>0.40360483333333336</v>
      </c>
      <c r="Q410" s="75">
        <f>(('Node actual demand d=1.0'!N410*(365/2)))*9.8*($C410+$D410-$B410)/3600</f>
        <v>0.20180241666666668</v>
      </c>
      <c r="R410" s="75">
        <f>(('Node actual demand d=1.0'!O410*(365/2)))*9.8*($C410+$D410-$B410)/3600</f>
        <v>0.20180241666666668</v>
      </c>
      <c r="S410" s="75">
        <f>(('Node actual demand d=1.0'!P410*(365/2)))*9.8*($C410+$D410-$B410)/3600</f>
        <v>0.20180241666666668</v>
      </c>
      <c r="T410" s="75">
        <f>(('Node actual demand d=1.0'!Q410*(365/2)))*9.8*($C410+$D410-$B410)/3600</f>
        <v>0.60540725000000006</v>
      </c>
      <c r="U410" s="75">
        <f>(('Node actual demand d=1.0'!R410*(365/2)))*9.8*($C410+$D410-$B410)/3600</f>
        <v>0.60540725000000006</v>
      </c>
      <c r="V410" s="75">
        <f>(('Node actual demand d=1.0'!S410*(365/2)))*9.8*($C410+$D410-$B410)/3600</f>
        <v>0.20180241666666668</v>
      </c>
      <c r="W410" s="75">
        <f>(('Node actual demand d=1.0'!T410*(365/2)))*9.8*($C410+$D410-$B410)/3600</f>
        <v>0.20180241666666668</v>
      </c>
      <c r="X410" s="75">
        <f>(('Node actual demand d=1.0'!U410*(365/2)))*9.8*($C410+$D410-$B410)/3600</f>
        <v>0.20180241666666668</v>
      </c>
      <c r="Y410" s="75">
        <f>(('Node actual demand d=1.0'!V410*(365/2)))*9.8*($C410+$D410-$B410)/3600</f>
        <v>0.20180241666666668</v>
      </c>
      <c r="Z410" s="75">
        <f>(('Node actual demand d=1.0'!W410*(365/2)))*9.8*($C410+$D410-$B410)/3600</f>
        <v>0</v>
      </c>
      <c r="AA410" s="75">
        <f>(('Node actual demand d=1.0'!X410*(365/2)))*9.8*($C410+$D410-$B410)/3600</f>
        <v>0</v>
      </c>
      <c r="AB410" s="75">
        <f>(('Node actual demand d=1.0'!Y410*(365/2)))*9.8*($C410+$D410-$B410)/3600</f>
        <v>0.20180241666666668</v>
      </c>
    </row>
    <row r="411" spans="1:28">
      <c r="A411" t="s">
        <v>520</v>
      </c>
      <c r="B411" s="21">
        <f>Fornecida!$C$1</f>
        <v>3.38</v>
      </c>
      <c r="C411" s="79">
        <v>24.261500000000002</v>
      </c>
      <c r="D411">
        <v>20</v>
      </c>
      <c r="E411" s="75">
        <f>(('Node actual demand d=1.0'!B411*(365/2)))*9.8*($C411+$D411-$B411)/3600</f>
        <v>0</v>
      </c>
      <c r="F411" s="75">
        <f>(('Node actual demand d=1.0'!C411*(365/2)))*9.8*($C411+$D411-$B411)/3600</f>
        <v>0</v>
      </c>
      <c r="G411" s="75">
        <f>(('Node actual demand d=1.0'!D411*(365/2)))*9.8*($C411+$D411-$B411)/3600</f>
        <v>0</v>
      </c>
      <c r="H411" s="75">
        <f>(('Node actual demand d=1.0'!E411*(365/2)))*9.8*($C411+$D411-$B411)/3600</f>
        <v>0</v>
      </c>
      <c r="I411" s="75">
        <f>(('Node actual demand d=1.0'!F411*(365/2)))*9.8*($C411+$D411-$B411)/3600</f>
        <v>0</v>
      </c>
      <c r="J411" s="75">
        <f>(('Node actual demand d=1.0'!G411*(365/2)))*9.8*($C411+$D411-$B411)/3600</f>
        <v>0</v>
      </c>
      <c r="K411" s="75">
        <f>(('Node actual demand d=1.0'!H411*(365/2)))*9.8*($C411+$D411-$B411)/3600</f>
        <v>0.40620312638888889</v>
      </c>
      <c r="L411" s="75">
        <f>(('Node actual demand d=1.0'!I411*(365/2)))*9.8*($C411+$D411-$B411)/3600</f>
        <v>1.8279140687500002</v>
      </c>
      <c r="M411" s="75">
        <f>(('Node actual demand d=1.0'!J411*(365/2)))*9.8*($C411+$D411-$B411)/3600</f>
        <v>1.8279140687500002</v>
      </c>
      <c r="N411" s="75">
        <f>(('Node actual demand d=1.0'!K411*(365/2)))*9.8*($C411+$D411-$B411)/3600</f>
        <v>1.421710942361111</v>
      </c>
      <c r="O411" s="75">
        <f>(('Node actual demand d=1.0'!L411*(365/2)))*9.8*($C411+$D411-$B411)/3600</f>
        <v>1.2186093791666666</v>
      </c>
      <c r="P411" s="75">
        <f>(('Node actual demand d=1.0'!M411*(365/2)))*9.8*($C411+$D411-$B411)/3600</f>
        <v>1.2186093791666666</v>
      </c>
      <c r="Q411" s="75">
        <f>(('Node actual demand d=1.0'!N411*(365/2)))*9.8*($C411+$D411-$B411)/3600</f>
        <v>0.60930468958333328</v>
      </c>
      <c r="R411" s="75">
        <f>(('Node actual demand d=1.0'!O411*(365/2)))*9.8*($C411+$D411-$B411)/3600</f>
        <v>1.0155078159722222</v>
      </c>
      <c r="S411" s="75">
        <f>(('Node actual demand d=1.0'!P411*(365/2)))*9.8*($C411+$D411-$B411)/3600</f>
        <v>1.0155078159722222</v>
      </c>
      <c r="T411" s="75">
        <f>(('Node actual demand d=1.0'!Q411*(365/2)))*9.8*($C411+$D411-$B411)/3600</f>
        <v>1.421710942361111</v>
      </c>
      <c r="U411" s="75">
        <f>(('Node actual demand d=1.0'!R411*(365/2)))*9.8*($C411+$D411-$B411)/3600</f>
        <v>1.0155078159722222</v>
      </c>
      <c r="V411" s="75">
        <f>(('Node actual demand d=1.0'!S411*(365/2)))*9.8*($C411+$D411-$B411)/3600</f>
        <v>1.6248125055555556</v>
      </c>
      <c r="W411" s="75">
        <f>(('Node actual demand d=1.0'!T411*(365/2)))*9.8*($C411+$D411-$B411)/3600</f>
        <v>0.81240625277777778</v>
      </c>
      <c r="X411" s="75">
        <f>(('Node actual demand d=1.0'!U411*(365/2)))*9.8*($C411+$D411-$B411)/3600</f>
        <v>1.421710942361111</v>
      </c>
      <c r="Y411" s="75">
        <f>(('Node actual demand d=1.0'!V411*(365/2)))*9.8*($C411+$D411-$B411)/3600</f>
        <v>0.81240625277777778</v>
      </c>
      <c r="Z411" s="75">
        <f>(('Node actual demand d=1.0'!W411*(365/2)))*9.8*($C411+$D411-$B411)/3600</f>
        <v>0.40620312638888889</v>
      </c>
      <c r="AA411" s="75">
        <f>(('Node actual demand d=1.0'!X411*(365/2)))*9.8*($C411+$D411-$B411)/3600</f>
        <v>0.20310156319444445</v>
      </c>
      <c r="AB411" s="75">
        <f>(('Node actual demand d=1.0'!Y411*(365/2)))*9.8*($C411+$D411-$B411)/3600</f>
        <v>0.20310156319444445</v>
      </c>
    </row>
    <row r="412" spans="1:28">
      <c r="A412" t="s">
        <v>521</v>
      </c>
      <c r="B412" s="21">
        <f>Fornecida!$C$1</f>
        <v>3.38</v>
      </c>
      <c r="C412" s="79">
        <v>24.0501</v>
      </c>
      <c r="D412">
        <v>20</v>
      </c>
      <c r="E412" s="75">
        <f>(('Node actual demand d=1.0'!B412*(365/2)))*9.8*($C412+$D412-$B412)/3600</f>
        <v>0</v>
      </c>
      <c r="F412" s="75">
        <f>(('Node actual demand d=1.0'!C412*(365/2)))*9.8*($C412+$D412-$B412)/3600</f>
        <v>0</v>
      </c>
      <c r="G412" s="75">
        <f>(('Node actual demand d=1.0'!D412*(365/2)))*9.8*($C412+$D412-$B412)/3600</f>
        <v>0</v>
      </c>
      <c r="H412" s="75">
        <f>(('Node actual demand d=1.0'!E412*(365/2)))*9.8*($C412+$D412-$B412)/3600</f>
        <v>0</v>
      </c>
      <c r="I412" s="75">
        <f>(('Node actual demand d=1.0'!F412*(365/2)))*9.8*($C412+$D412-$B412)/3600</f>
        <v>0</v>
      </c>
      <c r="J412" s="75">
        <f>(('Node actual demand d=1.0'!G412*(365/2)))*9.8*($C412+$D412-$B412)/3600</f>
        <v>0</v>
      </c>
      <c r="K412" s="75">
        <f>(('Node actual demand d=1.0'!H412*(365/2)))*9.8*($C412+$D412-$B412)/3600</f>
        <v>0.4041026325</v>
      </c>
      <c r="L412" s="75">
        <f>(('Node actual demand d=1.0'!I412*(365/2)))*9.8*($C412+$D412-$B412)/3600</f>
        <v>0.20205131625</v>
      </c>
      <c r="M412" s="75">
        <f>(('Node actual demand d=1.0'!J412*(365/2)))*9.8*($C412+$D412-$B412)/3600</f>
        <v>0.20205131625</v>
      </c>
      <c r="N412" s="75">
        <f>(('Node actual demand d=1.0'!K412*(365/2)))*9.8*($C412+$D412-$B412)/3600</f>
        <v>2.2225644787499999</v>
      </c>
      <c r="O412" s="75">
        <f>(('Node actual demand d=1.0'!L412*(365/2)))*9.8*($C412+$D412-$B412)/3600</f>
        <v>1.61641053</v>
      </c>
      <c r="P412" s="75">
        <f>(('Node actual demand d=1.0'!M412*(365/2)))*9.8*($C412+$D412-$B412)/3600</f>
        <v>2.4246157949999998</v>
      </c>
      <c r="Q412" s="75">
        <f>(('Node actual demand d=1.0'!N412*(365/2)))*9.8*($C412+$D412-$B412)/3600</f>
        <v>0.60615394874999995</v>
      </c>
      <c r="R412" s="75">
        <f>(('Node actual demand d=1.0'!O412*(365/2)))*9.8*($C412+$D412-$B412)/3600</f>
        <v>1.8184618462500002</v>
      </c>
      <c r="S412" s="75">
        <f>(('Node actual demand d=1.0'!P412*(365/2)))*9.8*($C412+$D412-$B412)/3600</f>
        <v>0.80820526500000001</v>
      </c>
      <c r="T412" s="75">
        <f>(('Node actual demand d=1.0'!Q412*(365/2)))*9.8*($C412+$D412-$B412)/3600</f>
        <v>0.20205131625</v>
      </c>
      <c r="U412" s="75">
        <f>(('Node actual demand d=1.0'!R412*(365/2)))*9.8*($C412+$D412-$B412)/3600</f>
        <v>0</v>
      </c>
      <c r="V412" s="75">
        <f>(('Node actual demand d=1.0'!S412*(365/2)))*9.8*($C412+$D412-$B412)/3600</f>
        <v>1.8184618462500002</v>
      </c>
      <c r="W412" s="75">
        <f>(('Node actual demand d=1.0'!T412*(365/2)))*9.8*($C412+$D412-$B412)/3600</f>
        <v>0</v>
      </c>
      <c r="X412" s="75">
        <f>(('Node actual demand d=1.0'!U412*(365/2)))*9.8*($C412+$D412-$B412)/3600</f>
        <v>0</v>
      </c>
      <c r="Y412" s="75">
        <f>(('Node actual demand d=1.0'!V412*(365/2)))*9.8*($C412+$D412-$B412)/3600</f>
        <v>0</v>
      </c>
      <c r="Z412" s="75">
        <f>(('Node actual demand d=1.0'!W412*(365/2)))*9.8*($C412+$D412-$B412)/3600</f>
        <v>0</v>
      </c>
      <c r="AA412" s="75">
        <f>(('Node actual demand d=1.0'!X412*(365/2)))*9.8*($C412+$D412-$B412)/3600</f>
        <v>0</v>
      </c>
      <c r="AB412" s="75">
        <f>(('Node actual demand d=1.0'!Y412*(365/2)))*9.8*($C412+$D412-$B412)/3600</f>
        <v>0.80820526500000001</v>
      </c>
    </row>
    <row r="413" spans="1:28">
      <c r="A413" t="s">
        <v>522</v>
      </c>
      <c r="B413" s="21">
        <f>Fornecida!$C$1</f>
        <v>3.38</v>
      </c>
      <c r="C413" s="79">
        <v>22.476900000000001</v>
      </c>
      <c r="D413">
        <v>20</v>
      </c>
      <c r="E413" s="75">
        <f>(('Node actual demand d=1.0'!B413*(365/2)))*9.8*($C413+$D413-$B413)/3600</f>
        <v>0</v>
      </c>
      <c r="F413" s="75">
        <f>(('Node actual demand d=1.0'!C413*(365/2)))*9.8*($C413+$D413-$B413)/3600</f>
        <v>0</v>
      </c>
      <c r="G413" s="75">
        <f>(('Node actual demand d=1.0'!D413*(365/2)))*9.8*($C413+$D413-$B413)/3600</f>
        <v>0</v>
      </c>
      <c r="H413" s="75">
        <f>(('Node actual demand d=1.0'!E413*(365/2)))*9.8*($C413+$D413-$B413)/3600</f>
        <v>0</v>
      </c>
      <c r="I413" s="75">
        <f>(('Node actual demand d=1.0'!F413*(365/2)))*9.8*($C413+$D413-$B413)/3600</f>
        <v>0</v>
      </c>
      <c r="J413" s="75">
        <f>(('Node actual demand d=1.0'!G413*(365/2)))*9.8*($C413+$D413-$B413)/3600</f>
        <v>0</v>
      </c>
      <c r="K413" s="75">
        <f>(('Node actual demand d=1.0'!H413*(365/2)))*9.8*($C413+$D413-$B413)/3600</f>
        <v>0</v>
      </c>
      <c r="L413" s="75">
        <f>(('Node actual demand d=1.0'!I413*(365/2)))*9.8*($C413+$D413-$B413)/3600</f>
        <v>0.19423557125000002</v>
      </c>
      <c r="M413" s="75">
        <f>(('Node actual demand d=1.0'!J413*(365/2)))*9.8*($C413+$D413-$B413)/3600</f>
        <v>0.58270671374999994</v>
      </c>
      <c r="N413" s="75">
        <f>(('Node actual demand d=1.0'!K413*(365/2)))*9.8*($C413+$D413-$B413)/3600</f>
        <v>2.5250624262499999</v>
      </c>
      <c r="O413" s="75">
        <f>(('Node actual demand d=1.0'!L413*(365/2)))*9.8*($C413+$D413-$B413)/3600</f>
        <v>0.97117785625000008</v>
      </c>
      <c r="P413" s="75">
        <f>(('Node actual demand d=1.0'!M413*(365/2)))*9.8*($C413+$D413-$B413)/3600</f>
        <v>4.8558892812500005</v>
      </c>
      <c r="Q413" s="75">
        <f>(('Node actual demand d=1.0'!N413*(365/2)))*9.8*($C413+$D413-$B413)/3600</f>
        <v>1.1654134274999999</v>
      </c>
      <c r="R413" s="75">
        <f>(('Node actual demand d=1.0'!O413*(365/2)))*9.8*($C413+$D413-$B413)/3600</f>
        <v>1.35964899875</v>
      </c>
      <c r="S413" s="75">
        <f>(('Node actual demand d=1.0'!P413*(365/2)))*9.8*($C413+$D413-$B413)/3600</f>
        <v>7.7694228500000007</v>
      </c>
      <c r="T413" s="75">
        <f>(('Node actual demand d=1.0'!Q413*(365/2)))*9.8*($C413+$D413-$B413)/3600</f>
        <v>5.438595995</v>
      </c>
      <c r="U413" s="75">
        <f>(('Node actual demand d=1.0'!R413*(365/2)))*9.8*($C413+$D413-$B413)/3600</f>
        <v>0.19423557125000002</v>
      </c>
      <c r="V413" s="75">
        <f>(('Node actual demand d=1.0'!S413*(365/2)))*9.8*($C413+$D413-$B413)/3600</f>
        <v>0.19423557125000002</v>
      </c>
      <c r="W413" s="75">
        <f>(('Node actual demand d=1.0'!T413*(365/2)))*9.8*($C413+$D413-$B413)/3600</f>
        <v>0</v>
      </c>
      <c r="X413" s="75">
        <f>(('Node actual demand d=1.0'!U413*(365/2)))*9.8*($C413+$D413-$B413)/3600</f>
        <v>0</v>
      </c>
      <c r="Y413" s="75">
        <f>(('Node actual demand d=1.0'!V413*(365/2)))*9.8*($C413+$D413-$B413)/3600</f>
        <v>0</v>
      </c>
      <c r="Z413" s="75">
        <f>(('Node actual demand d=1.0'!W413*(365/2)))*9.8*($C413+$D413-$B413)/3600</f>
        <v>0</v>
      </c>
      <c r="AA413" s="75">
        <f>(('Node actual demand d=1.0'!X413*(365/2)))*9.8*($C413+$D413-$B413)/3600</f>
        <v>0</v>
      </c>
      <c r="AB413" s="75">
        <f>(('Node actual demand d=1.0'!Y413*(365/2)))*9.8*($C413+$D413-$B413)/3600</f>
        <v>0</v>
      </c>
    </row>
    <row r="414" spans="1:28">
      <c r="A414" t="s">
        <v>523</v>
      </c>
      <c r="B414" s="21">
        <f>Fornecida!$C$1</f>
        <v>3.38</v>
      </c>
      <c r="C414" s="79">
        <v>21.460899999999999</v>
      </c>
      <c r="D414">
        <v>20</v>
      </c>
      <c r="E414" s="75">
        <f>(('Node actual demand d=1.0'!B414*(365/2)))*9.8*($C414+$D414-$B414)/3600</f>
        <v>28.945768101249996</v>
      </c>
      <c r="F414" s="75">
        <f>(('Node actual demand d=1.0'!C414*(365/2)))*9.8*($C414+$D414-$B414)/3600</f>
        <v>45.972690513749995</v>
      </c>
      <c r="G414" s="75">
        <f>(('Node actual demand d=1.0'!D414*(365/2)))*9.8*($C414+$D414-$B414)/3600</f>
        <v>33.675468771388893</v>
      </c>
      <c r="H414" s="75">
        <f>(('Node actual demand d=1.0'!E414*(365/2)))*9.8*($C414+$D414-$B414)/3600</f>
        <v>15.324230171249999</v>
      </c>
      <c r="I414" s="75">
        <f>(('Node actual demand d=1.0'!F414*(365/2)))*9.8*($C414+$D414-$B414)/3600</f>
        <v>14.945854117638889</v>
      </c>
      <c r="J414" s="75">
        <f>(('Node actual demand d=1.0'!G414*(365/2)))*9.8*($C414+$D414-$B414)/3600</f>
        <v>42.188929977638885</v>
      </c>
      <c r="K414" s="75">
        <f>(('Node actual demand d=1.0'!H414*(365/2)))*9.8*($C414+$D414-$B414)/3600</f>
        <v>23.459315323888884</v>
      </c>
      <c r="L414" s="75">
        <f>(('Node actual demand d=1.0'!I414*(365/2)))*9.8*($C414+$D414-$B414)/3600</f>
        <v>3.4053844825000001</v>
      </c>
      <c r="M414" s="75">
        <f>(('Node actual demand d=1.0'!J414*(365/2)))*9.8*($C414+$D414-$B414)/3600</f>
        <v>3.7837605361111106</v>
      </c>
      <c r="N414" s="75">
        <f>(('Node actual demand d=1.0'!K414*(365/2)))*9.8*($C414+$D414-$B414)/3600</f>
        <v>4.5405126433333329</v>
      </c>
      <c r="O414" s="75">
        <f>(('Node actual demand d=1.0'!L414*(365/2)))*9.8*($C414+$D414-$B414)/3600</f>
        <v>3.9729485629166654</v>
      </c>
      <c r="P414" s="75">
        <f>(('Node actual demand d=1.0'!M414*(365/2)))*9.8*($C414+$D414-$B414)/3600</f>
        <v>4.1621365897222216</v>
      </c>
      <c r="Q414" s="75">
        <f>(('Node actual demand d=1.0'!N414*(365/2)))*9.8*($C414+$D414-$B414)/3600</f>
        <v>3.9729485629166654</v>
      </c>
      <c r="R414" s="75">
        <f>(('Node actual demand d=1.0'!O414*(365/2)))*9.8*($C414+$D414-$B414)/3600</f>
        <v>3.7837605361111106</v>
      </c>
      <c r="S414" s="75">
        <f>(('Node actual demand d=1.0'!P414*(365/2)))*9.8*($C414+$D414-$B414)/3600</f>
        <v>3.7837605361111106</v>
      </c>
      <c r="T414" s="75">
        <f>(('Node actual demand d=1.0'!Q414*(365/2)))*9.8*($C414+$D414-$B414)/3600</f>
        <v>3.216196455694444</v>
      </c>
      <c r="U414" s="75">
        <f>(('Node actual demand d=1.0'!R414*(365/2)))*9.8*($C414+$D414-$B414)/3600</f>
        <v>3.9729485629166654</v>
      </c>
      <c r="V414" s="75">
        <f>(('Node actual demand d=1.0'!S414*(365/2)))*9.8*($C414+$D414-$B414)/3600</f>
        <v>3.4053844825000001</v>
      </c>
      <c r="W414" s="75">
        <f>(('Node actual demand d=1.0'!T414*(365/2)))*9.8*($C414+$D414-$B414)/3600</f>
        <v>3.4053844825000001</v>
      </c>
      <c r="X414" s="75">
        <f>(('Node actual demand d=1.0'!U414*(365/2)))*9.8*($C414+$D414-$B414)/3600</f>
        <v>3.4053844825000001</v>
      </c>
      <c r="Y414" s="75">
        <f>(('Node actual demand d=1.0'!V414*(365/2)))*9.8*($C414+$D414-$B414)/3600</f>
        <v>3.4053844825000001</v>
      </c>
      <c r="Z414" s="75">
        <f>(('Node actual demand d=1.0'!W414*(365/2)))*9.8*($C414+$D414-$B414)/3600</f>
        <v>8.1350851526388865</v>
      </c>
      <c r="AA414" s="75">
        <f>(('Node actual demand d=1.0'!X414*(365/2)))*9.8*($C414+$D414-$B414)/3600</f>
        <v>19.107990707361107</v>
      </c>
      <c r="AB414" s="75">
        <f>(('Node actual demand d=1.0'!Y414*(365/2)))*9.8*($C414+$D414-$B414)/3600</f>
        <v>14.945854117638889</v>
      </c>
    </row>
    <row r="415" spans="1:28">
      <c r="A415" t="s">
        <v>524</v>
      </c>
      <c r="B415" s="21">
        <f>Fornecida!$C$1</f>
        <v>3.38</v>
      </c>
      <c r="C415" s="79">
        <v>18.130700000000001</v>
      </c>
      <c r="D415">
        <v>20</v>
      </c>
      <c r="E415" s="75">
        <f>(('Node actual demand d=1.0'!B415*(365/2)))*9.8*($C415+$D415-$B415)/3600</f>
        <v>0</v>
      </c>
      <c r="F415" s="75">
        <f>(('Node actual demand d=1.0'!C415*(365/2)))*9.8*($C415+$D415-$B415)/3600</f>
        <v>0</v>
      </c>
      <c r="G415" s="75">
        <f>(('Node actual demand d=1.0'!D415*(365/2)))*9.8*($C415+$D415-$B415)/3600</f>
        <v>0</v>
      </c>
      <c r="H415" s="75">
        <f>(('Node actual demand d=1.0'!E415*(365/2)))*9.8*($C415+$D415-$B415)/3600</f>
        <v>0</v>
      </c>
      <c r="I415" s="75">
        <f>(('Node actual demand d=1.0'!F415*(365/2)))*9.8*($C415+$D415-$B415)/3600</f>
        <v>0</v>
      </c>
      <c r="J415" s="75">
        <f>(('Node actual demand d=1.0'!G415*(365/2)))*9.8*($C415+$D415-$B415)/3600</f>
        <v>0</v>
      </c>
      <c r="K415" s="75">
        <f>(('Node actual demand d=1.0'!H415*(365/2)))*9.8*($C415+$D415-$B415)/3600</f>
        <v>0</v>
      </c>
      <c r="L415" s="75">
        <f>(('Node actual demand d=1.0'!I415*(365/2)))*9.8*($C415+$D415-$B415)/3600</f>
        <v>0</v>
      </c>
      <c r="M415" s="75">
        <f>(('Node actual demand d=1.0'!J415*(365/2)))*9.8*($C415+$D415-$B415)/3600</f>
        <v>0.17264340819444449</v>
      </c>
      <c r="N415" s="75">
        <f>(('Node actual demand d=1.0'!K415*(365/2)))*9.8*($C415+$D415-$B415)/3600</f>
        <v>0.34528681638888897</v>
      </c>
      <c r="O415" s="75">
        <f>(('Node actual demand d=1.0'!L415*(365/2)))*9.8*($C415+$D415-$B415)/3600</f>
        <v>0.34528681638888897</v>
      </c>
      <c r="P415" s="75">
        <f>(('Node actual demand d=1.0'!M415*(365/2)))*9.8*($C415+$D415-$B415)/3600</f>
        <v>0.17264340819444449</v>
      </c>
      <c r="Q415" s="75">
        <f>(('Node actual demand d=1.0'!N415*(365/2)))*9.8*($C415+$D415-$B415)/3600</f>
        <v>0.34528681638888897</v>
      </c>
      <c r="R415" s="75">
        <f>(('Node actual demand d=1.0'!O415*(365/2)))*9.8*($C415+$D415-$B415)/3600</f>
        <v>0.51793022458333338</v>
      </c>
      <c r="S415" s="75">
        <f>(('Node actual demand d=1.0'!P415*(365/2)))*9.8*($C415+$D415-$B415)/3600</f>
        <v>0.51793022458333338</v>
      </c>
      <c r="T415" s="75">
        <f>(('Node actual demand d=1.0'!Q415*(365/2)))*9.8*($C415+$D415-$B415)/3600</f>
        <v>0.34528681638888897</v>
      </c>
      <c r="U415" s="75">
        <f>(('Node actual demand d=1.0'!R415*(365/2)))*9.8*($C415+$D415-$B415)/3600</f>
        <v>0.17264340819444449</v>
      </c>
      <c r="V415" s="75">
        <f>(('Node actual demand d=1.0'!S415*(365/2)))*9.8*($C415+$D415-$B415)/3600</f>
        <v>0.34528681638888897</v>
      </c>
      <c r="W415" s="75">
        <f>(('Node actual demand d=1.0'!T415*(365/2)))*9.8*($C415+$D415-$B415)/3600</f>
        <v>0</v>
      </c>
      <c r="X415" s="75">
        <f>(('Node actual demand d=1.0'!U415*(365/2)))*9.8*($C415+$D415-$B415)/3600</f>
        <v>0.17264340819444449</v>
      </c>
      <c r="Y415" s="75">
        <f>(('Node actual demand d=1.0'!V415*(365/2)))*9.8*($C415+$D415-$B415)/3600</f>
        <v>0</v>
      </c>
      <c r="Z415" s="75">
        <f>(('Node actual demand d=1.0'!W415*(365/2)))*9.8*($C415+$D415-$B415)/3600</f>
        <v>0.17264340819444449</v>
      </c>
      <c r="AA415" s="75">
        <f>(('Node actual demand d=1.0'!X415*(365/2)))*9.8*($C415+$D415-$B415)/3600</f>
        <v>0.17264340819444449</v>
      </c>
      <c r="AB415" s="75">
        <f>(('Node actual demand d=1.0'!Y415*(365/2)))*9.8*($C415+$D415-$B415)/3600</f>
        <v>0</v>
      </c>
    </row>
    <row r="416" spans="1:28">
      <c r="A416" t="s">
        <v>525</v>
      </c>
      <c r="B416" s="21">
        <f>Fornecida!$C$1</f>
        <v>3.38</v>
      </c>
      <c r="C416" s="79">
        <v>14.4694</v>
      </c>
      <c r="D416">
        <v>20</v>
      </c>
      <c r="E416" s="75">
        <f>(('Node actual demand d=1.0'!B416*(365/2)))*9.8*($C416+$D416-$B416)/3600</f>
        <v>0</v>
      </c>
      <c r="F416" s="75">
        <f>(('Node actual demand d=1.0'!C416*(365/2)))*9.8*($C416+$D416-$B416)/3600</f>
        <v>0</v>
      </c>
      <c r="G416" s="75">
        <f>(('Node actual demand d=1.0'!D416*(365/2)))*9.8*($C416+$D416-$B416)/3600</f>
        <v>0</v>
      </c>
      <c r="H416" s="75">
        <f>(('Node actual demand d=1.0'!E416*(365/2)))*9.8*($C416+$D416-$B416)/3600</f>
        <v>47.88069858055556</v>
      </c>
      <c r="I416" s="75">
        <f>(('Node actual demand d=1.0'!F416*(365/2)))*9.8*($C416+$D416-$B416)/3600</f>
        <v>41.702543925000008</v>
      </c>
      <c r="J416" s="75">
        <f>(('Node actual demand d=1.0'!G416*(365/2)))*9.8*($C416+$D416-$B416)/3600</f>
        <v>5.4058853236111117</v>
      </c>
      <c r="K416" s="75">
        <f>(('Node actual demand d=1.0'!H416*(365/2)))*9.8*($C416+$D416-$B416)/3600</f>
        <v>0.15445386638888892</v>
      </c>
      <c r="L416" s="75">
        <f>(('Node actual demand d=1.0'!I416*(365/2)))*9.8*($C416+$D416-$B416)/3600</f>
        <v>0.15445386638888892</v>
      </c>
      <c r="M416" s="75">
        <f>(('Node actual demand d=1.0'!J416*(365/2)))*9.8*($C416+$D416-$B416)/3600</f>
        <v>2.0079002630555558</v>
      </c>
      <c r="N416" s="75">
        <f>(('Node actual demand d=1.0'!K416*(365/2)))*9.8*($C416+$D416-$B416)/3600</f>
        <v>0.30890773277777783</v>
      </c>
      <c r="O416" s="75">
        <f>(('Node actual demand d=1.0'!L416*(365/2)))*9.8*($C416+$D416-$B416)/3600</f>
        <v>1.5445386638888892</v>
      </c>
      <c r="P416" s="75">
        <f>(('Node actual demand d=1.0'!M416*(365/2)))*9.8*($C416+$D416-$B416)/3600</f>
        <v>2.0079002630555558</v>
      </c>
      <c r="Q416" s="75">
        <f>(('Node actual demand d=1.0'!N416*(365/2)))*9.8*($C416+$D416-$B416)/3600</f>
        <v>0.46336159916666669</v>
      </c>
      <c r="R416" s="75">
        <f>(('Node actual demand d=1.0'!O416*(365/2)))*9.8*($C416+$D416-$B416)/3600</f>
        <v>1.2356309311111113</v>
      </c>
      <c r="S416" s="75">
        <f>(('Node actual demand d=1.0'!P416*(365/2)))*9.8*($C416+$D416-$B416)/3600</f>
        <v>1.2356309311111113</v>
      </c>
      <c r="T416" s="75">
        <f>(('Node actual demand d=1.0'!Q416*(365/2)))*9.8*($C416+$D416-$B416)/3600</f>
        <v>3.2435311941666667</v>
      </c>
      <c r="U416" s="75">
        <f>(('Node actual demand d=1.0'!R416*(365/2)))*9.8*($C416+$D416-$B416)/3600</f>
        <v>0.30890773277777783</v>
      </c>
      <c r="V416" s="75">
        <f>(('Node actual demand d=1.0'!S416*(365/2)))*9.8*($C416+$D416-$B416)/3600</f>
        <v>0.15445386638888892</v>
      </c>
      <c r="W416" s="75">
        <f>(('Node actual demand d=1.0'!T416*(365/2)))*9.8*($C416+$D416-$B416)/3600</f>
        <v>0</v>
      </c>
      <c r="X416" s="75">
        <f>(('Node actual demand d=1.0'!U416*(365/2)))*9.8*($C416+$D416-$B416)/3600</f>
        <v>0.30890773277777783</v>
      </c>
      <c r="Y416" s="75">
        <f>(('Node actual demand d=1.0'!V416*(365/2)))*9.8*($C416+$D416-$B416)/3600</f>
        <v>0.15445386638888892</v>
      </c>
      <c r="Z416" s="75">
        <f>(('Node actual demand d=1.0'!W416*(365/2)))*9.8*($C416+$D416-$B416)/3600</f>
        <v>0</v>
      </c>
      <c r="AA416" s="75">
        <f>(('Node actual demand d=1.0'!X416*(365/2)))*9.8*($C416+$D416-$B416)/3600</f>
        <v>0</v>
      </c>
      <c r="AB416" s="75">
        <f>(('Node actual demand d=1.0'!Y416*(365/2)))*9.8*($C416+$D416-$B416)/3600</f>
        <v>0</v>
      </c>
    </row>
    <row r="417" spans="1:28">
      <c r="A417" t="s">
        <v>526</v>
      </c>
      <c r="B417" s="21">
        <f>Fornecida!$C$1</f>
        <v>3.38</v>
      </c>
      <c r="C417" s="79">
        <v>13.329499999999999</v>
      </c>
      <c r="D417">
        <v>20</v>
      </c>
      <c r="E417" s="75">
        <f>(('Node actual demand d=1.0'!B417*(365/2)))*9.8*($C417+$D417-$B417)/3600</f>
        <v>0.14879077986111111</v>
      </c>
      <c r="F417" s="75">
        <f>(('Node actual demand d=1.0'!C417*(365/2)))*9.8*($C417+$D417-$B417)/3600</f>
        <v>0</v>
      </c>
      <c r="G417" s="75">
        <f>(('Node actual demand d=1.0'!D417*(365/2)))*9.8*($C417+$D417-$B417)/3600</f>
        <v>0</v>
      </c>
      <c r="H417" s="75">
        <f>(('Node actual demand d=1.0'!E417*(365/2)))*9.8*($C417+$D417-$B417)/3600</f>
        <v>0</v>
      </c>
      <c r="I417" s="75">
        <f>(('Node actual demand d=1.0'!F417*(365/2)))*9.8*($C417+$D417-$B417)/3600</f>
        <v>0.14879077986111111</v>
      </c>
      <c r="J417" s="75">
        <f>(('Node actual demand d=1.0'!G417*(365/2)))*9.8*($C417+$D417-$B417)/3600</f>
        <v>16.366985784722225</v>
      </c>
      <c r="K417" s="75">
        <f>(('Node actual demand d=1.0'!H417*(365/2)))*9.8*($C417+$D417-$B417)/3600</f>
        <v>45.976350977083335</v>
      </c>
      <c r="L417" s="75">
        <f>(('Node actual demand d=1.0'!I417*(365/2)))*9.8*($C417+$D417-$B417)/3600</f>
        <v>0.44637233958333328</v>
      </c>
      <c r="M417" s="75">
        <f>(('Node actual demand d=1.0'!J417*(365/2)))*9.8*($C417+$D417-$B417)/3600</f>
        <v>0.59516311944444444</v>
      </c>
      <c r="N417" s="75">
        <f>(('Node actual demand d=1.0'!K417*(365/2)))*9.8*($C417+$D417-$B417)/3600</f>
        <v>0.74395389930555555</v>
      </c>
      <c r="O417" s="75">
        <f>(('Node actual demand d=1.0'!L417*(365/2)))*9.8*($C417+$D417-$B417)/3600</f>
        <v>0.59516311944444444</v>
      </c>
      <c r="P417" s="75">
        <f>(('Node actual demand d=1.0'!M417*(365/2)))*9.8*($C417+$D417-$B417)/3600</f>
        <v>0.44637233958333328</v>
      </c>
      <c r="Q417" s="75">
        <f>(('Node actual demand d=1.0'!N417*(365/2)))*9.8*($C417+$D417-$B417)/3600</f>
        <v>0.29758155972222222</v>
      </c>
      <c r="R417" s="75">
        <f>(('Node actual demand d=1.0'!O417*(365/2)))*9.8*($C417+$D417-$B417)/3600</f>
        <v>2.6782340375000002</v>
      </c>
      <c r="S417" s="75">
        <f>(('Node actual demand d=1.0'!P417*(365/2)))*9.8*($C417+$D417-$B417)/3600</f>
        <v>0.74395389930555555</v>
      </c>
      <c r="T417" s="75">
        <f>(('Node actual demand d=1.0'!Q417*(365/2)))*9.8*($C417+$D417-$B417)/3600</f>
        <v>0.44637233958333328</v>
      </c>
      <c r="U417" s="75">
        <f>(('Node actual demand d=1.0'!R417*(365/2)))*9.8*($C417+$D417-$B417)/3600</f>
        <v>0.44637233958333328</v>
      </c>
      <c r="V417" s="75">
        <f>(('Node actual demand d=1.0'!S417*(365/2)))*9.8*($C417+$D417-$B417)/3600</f>
        <v>0.44637233958333328</v>
      </c>
      <c r="W417" s="75">
        <f>(('Node actual demand d=1.0'!T417*(365/2)))*9.8*($C417+$D417-$B417)/3600</f>
        <v>0.44637233958333328</v>
      </c>
      <c r="X417" s="75">
        <f>(('Node actual demand d=1.0'!U417*(365/2)))*9.8*($C417+$D417-$B417)/3600</f>
        <v>0.29758155972222222</v>
      </c>
      <c r="Y417" s="75">
        <f>(('Node actual demand d=1.0'!V417*(365/2)))*9.8*($C417+$D417-$B417)/3600</f>
        <v>0.44637233958333328</v>
      </c>
      <c r="Z417" s="75">
        <f>(('Node actual demand d=1.0'!W417*(365/2)))*9.8*($C417+$D417-$B417)/3600</f>
        <v>61.748173642361117</v>
      </c>
      <c r="AA417" s="75">
        <f>(('Node actual demand d=1.0'!X417*(365/2)))*9.8*($C417+$D417-$B417)/3600</f>
        <v>0.29758155972222222</v>
      </c>
      <c r="AB417" s="75">
        <f>(('Node actual demand d=1.0'!Y417*(365/2)))*9.8*($C417+$D417-$B417)/3600</f>
        <v>0.44637233958333328</v>
      </c>
    </row>
    <row r="418" spans="1:28">
      <c r="A418" t="s">
        <v>527</v>
      </c>
      <c r="B418" s="21">
        <f>Fornecida!$C$1</f>
        <v>3.38</v>
      </c>
      <c r="C418" s="79">
        <v>12</v>
      </c>
      <c r="D418">
        <v>20</v>
      </c>
      <c r="E418" s="75">
        <f>(('Node actual demand d=1.0'!B418*(365/2)))*9.8*($C418+$D418-$B418)/3600</f>
        <v>2.1327862500000005</v>
      </c>
      <c r="F418" s="75">
        <f>(('Node actual demand d=1.0'!C418*(365/2)))*9.8*($C418+$D418-$B418)/3600</f>
        <v>2.274972</v>
      </c>
      <c r="G418" s="75">
        <f>(('Node actual demand d=1.0'!D418*(365/2)))*9.8*($C418+$D418-$B418)/3600</f>
        <v>2.274972</v>
      </c>
      <c r="H418" s="75">
        <f>(('Node actual demand d=1.0'!E418*(365/2)))*9.8*($C418+$D418-$B418)/3600</f>
        <v>2.1327862500000005</v>
      </c>
      <c r="I418" s="75">
        <f>(('Node actual demand d=1.0'!F418*(365/2)))*9.8*($C418+$D418-$B418)/3600</f>
        <v>1.9906005000000002</v>
      </c>
      <c r="J418" s="75">
        <f>(('Node actual demand d=1.0'!G418*(365/2)))*9.8*($C418+$D418-$B418)/3600</f>
        <v>1.9906005000000002</v>
      </c>
      <c r="K418" s="75">
        <f>(('Node actual demand d=1.0'!H418*(365/2)))*9.8*($C418+$D418-$B418)/3600</f>
        <v>2.5593435000000007</v>
      </c>
      <c r="L418" s="75">
        <f>(('Node actual demand d=1.0'!I418*(365/2)))*9.8*($C418+$D418-$B418)/3600</f>
        <v>2.4171577500000003</v>
      </c>
      <c r="M418" s="75">
        <f>(('Node actual demand d=1.0'!J418*(365/2)))*9.8*($C418+$D418-$B418)/3600</f>
        <v>2.4171577500000003</v>
      </c>
      <c r="N418" s="75">
        <f>(('Node actual demand d=1.0'!K418*(365/2)))*9.8*($C418+$D418-$B418)/3600</f>
        <v>2.7015292500000001</v>
      </c>
      <c r="O418" s="75">
        <f>(('Node actual demand d=1.0'!L418*(365/2)))*9.8*($C418+$D418-$B418)/3600</f>
        <v>2.9859007500000003</v>
      </c>
      <c r="P418" s="75">
        <f>(('Node actual demand d=1.0'!M418*(365/2)))*9.8*($C418+$D418-$B418)/3600</f>
        <v>2.8437150000000004</v>
      </c>
      <c r="Q418" s="75">
        <f>(('Node actual demand d=1.0'!N418*(365/2)))*9.8*($C418+$D418-$B418)/3600</f>
        <v>2.4171577500000003</v>
      </c>
      <c r="R418" s="75">
        <f>(('Node actual demand d=1.0'!O418*(365/2)))*9.8*($C418+$D418-$B418)/3600</f>
        <v>2.4171577500000003</v>
      </c>
      <c r="S418" s="75">
        <f>(('Node actual demand d=1.0'!P418*(365/2)))*9.8*($C418+$D418-$B418)/3600</f>
        <v>2.4171577500000003</v>
      </c>
      <c r="T418" s="75">
        <f>(('Node actual demand d=1.0'!Q418*(365/2)))*9.8*($C418+$D418-$B418)/3600</f>
        <v>2.4171577500000003</v>
      </c>
      <c r="U418" s="75">
        <f>(('Node actual demand d=1.0'!R418*(365/2)))*9.8*($C418+$D418-$B418)/3600</f>
        <v>2.7015292500000001</v>
      </c>
      <c r="V418" s="75">
        <f>(('Node actual demand d=1.0'!S418*(365/2)))*9.8*($C418+$D418-$B418)/3600</f>
        <v>2.7015292500000001</v>
      </c>
      <c r="W418" s="75">
        <f>(('Node actual demand d=1.0'!T418*(365/2)))*9.8*($C418+$D418-$B418)/3600</f>
        <v>2.5593435000000007</v>
      </c>
      <c r="X418" s="75">
        <f>(('Node actual demand d=1.0'!U418*(365/2)))*9.8*($C418+$D418-$B418)/3600</f>
        <v>2.5593435000000007</v>
      </c>
      <c r="Y418" s="75">
        <f>(('Node actual demand d=1.0'!V418*(365/2)))*9.8*($C418+$D418-$B418)/3600</f>
        <v>2.4171577500000003</v>
      </c>
      <c r="Z418" s="75">
        <f>(('Node actual demand d=1.0'!W418*(365/2)))*9.8*($C418+$D418-$B418)/3600</f>
        <v>2.274972</v>
      </c>
      <c r="AA418" s="75">
        <f>(('Node actual demand d=1.0'!X418*(365/2)))*9.8*($C418+$D418-$B418)/3600</f>
        <v>2.1327862500000005</v>
      </c>
      <c r="AB418" s="75">
        <f>(('Node actual demand d=1.0'!Y418*(365/2)))*9.8*($C418+$D418-$B418)/3600</f>
        <v>1.8484147500000001</v>
      </c>
    </row>
    <row r="419" spans="1:28">
      <c r="A419" t="s">
        <v>528</v>
      </c>
      <c r="B419" s="21">
        <f>Fornecida!$C$1</f>
        <v>3.38</v>
      </c>
      <c r="C419" s="79">
        <v>10.526300000000001</v>
      </c>
      <c r="D419">
        <v>20</v>
      </c>
      <c r="E419" s="75">
        <f>(('Node actual demand d=1.0'!B419*(365/2)))*9.8*($C419+$D419-$B419)/3600</f>
        <v>2.4275578775000004</v>
      </c>
      <c r="F419" s="75">
        <f>(('Node actual demand d=1.0'!C419*(365/2)))*9.8*($C419+$D419-$B419)/3600</f>
        <v>2.562422204027778</v>
      </c>
      <c r="G419" s="75">
        <f>(('Node actual demand d=1.0'!D419*(365/2)))*9.8*($C419+$D419-$B419)/3600</f>
        <v>2.562422204027778</v>
      </c>
      <c r="H419" s="75">
        <f>(('Node actual demand d=1.0'!E419*(365/2)))*9.8*($C419+$D419-$B419)/3600</f>
        <v>2.4275578775000004</v>
      </c>
      <c r="I419" s="75">
        <f>(('Node actual demand d=1.0'!F419*(365/2)))*9.8*($C419+$D419-$B419)/3600</f>
        <v>2.1578292244444448</v>
      </c>
      <c r="J419" s="75">
        <f>(('Node actual demand d=1.0'!G419*(365/2)))*9.8*($C419+$D419-$B419)/3600</f>
        <v>3.9110654693055555</v>
      </c>
      <c r="K419" s="75">
        <f>(('Node actual demand d=1.0'!H419*(365/2)))*9.8*($C419+$D419-$B419)/3600</f>
        <v>3.5064724897222228</v>
      </c>
      <c r="L419" s="75">
        <f>(('Node actual demand d=1.0'!I419*(365/2)))*9.8*($C419+$D419-$B419)/3600</f>
        <v>4.5853871019444439</v>
      </c>
      <c r="M419" s="75">
        <f>(('Node actual demand d=1.0'!J419*(365/2)))*9.8*($C419+$D419-$B419)/3600</f>
        <v>4.9899800815277793</v>
      </c>
      <c r="N419" s="75">
        <f>(('Node actual demand d=1.0'!K419*(365/2)))*9.8*($C419+$D419-$B419)/3600</f>
        <v>5.394573061111112</v>
      </c>
      <c r="O419" s="75">
        <f>(('Node actual demand d=1.0'!L419*(365/2)))*9.8*($C419+$D419-$B419)/3600</f>
        <v>6.8780806529166671</v>
      </c>
      <c r="P419" s="75">
        <f>(('Node actual demand d=1.0'!M419*(365/2)))*9.8*($C419+$D419-$B419)/3600</f>
        <v>6.6083519998611111</v>
      </c>
      <c r="Q419" s="75">
        <f>(('Node actual demand d=1.0'!N419*(365/2)))*9.8*($C419+$D419-$B419)/3600</f>
        <v>6.3386233468055559</v>
      </c>
      <c r="R419" s="75">
        <f>(('Node actual demand d=1.0'!O419*(365/2)))*9.8*($C419+$D419-$B419)/3600</f>
        <v>6.2037590202777775</v>
      </c>
      <c r="S419" s="75">
        <f>(('Node actual demand d=1.0'!P419*(365/2)))*9.8*($C419+$D419-$B419)/3600</f>
        <v>6.7432163263888896</v>
      </c>
      <c r="T419" s="75">
        <f>(('Node actual demand d=1.0'!Q419*(365/2)))*9.8*($C419+$D419-$B419)/3600</f>
        <v>3.3716081631944448</v>
      </c>
      <c r="U419" s="75">
        <f>(('Node actual demand d=1.0'!R419*(365/2)))*9.8*($C419+$D419-$B419)/3600</f>
        <v>3.3716081631944448</v>
      </c>
      <c r="V419" s="75">
        <f>(('Node actual demand d=1.0'!S419*(365/2)))*9.8*($C419+$D419-$B419)/3600</f>
        <v>2.9670151836111112</v>
      </c>
      <c r="W419" s="75">
        <f>(('Node actual demand d=1.0'!T419*(365/2)))*9.8*($C419+$D419-$B419)/3600</f>
        <v>3.1018795101388887</v>
      </c>
      <c r="X419" s="75">
        <f>(('Node actual demand d=1.0'!U419*(365/2)))*9.8*($C419+$D419-$B419)/3600</f>
        <v>4.7202514284722223</v>
      </c>
      <c r="Y419" s="75">
        <f>(('Node actual demand d=1.0'!V419*(365/2)))*9.8*($C419+$D419-$B419)/3600</f>
        <v>3.776201142777778</v>
      </c>
      <c r="Z419" s="75">
        <f>(('Node actual demand d=1.0'!W419*(365/2)))*9.8*($C419+$D419-$B419)/3600</f>
        <v>4.1807941223611111</v>
      </c>
      <c r="AA419" s="75">
        <f>(('Node actual demand d=1.0'!X419*(365/2)))*9.8*($C419+$D419-$B419)/3600</f>
        <v>3.1018795101388887</v>
      </c>
      <c r="AB419" s="75">
        <f>(('Node actual demand d=1.0'!Y419*(365/2)))*9.8*($C419+$D419-$B419)/3600</f>
        <v>2.1578292244444448</v>
      </c>
    </row>
    <row r="420" spans="1:28">
      <c r="A420" t="s">
        <v>529</v>
      </c>
      <c r="B420" s="21">
        <f>Fornecida!$C$1</f>
        <v>3.38</v>
      </c>
      <c r="C420" s="79">
        <v>12.1967</v>
      </c>
      <c r="D420">
        <v>20</v>
      </c>
      <c r="E420" s="75">
        <f>(('Node actual demand d=1.0'!B420*(365/2)))*9.8*($C420+$D420-$B420)/3600</f>
        <v>0.28632593305555554</v>
      </c>
      <c r="F420" s="75">
        <f>(('Node actual demand d=1.0'!C420*(365/2)))*9.8*($C420+$D420-$B420)/3600</f>
        <v>0.42948889958333336</v>
      </c>
      <c r="G420" s="75">
        <f>(('Node actual demand d=1.0'!D420*(365/2)))*9.8*($C420+$D420-$B420)/3600</f>
        <v>0.85897779916666672</v>
      </c>
      <c r="H420" s="75">
        <f>(('Node actual demand d=1.0'!E420*(365/2)))*9.8*($C420+$D420-$B420)/3600</f>
        <v>0.28632593305555554</v>
      </c>
      <c r="I420" s="75">
        <f>(('Node actual demand d=1.0'!F420*(365/2)))*9.8*($C420+$D420-$B420)/3600</f>
        <v>0.57265186611111107</v>
      </c>
      <c r="J420" s="75">
        <f>(('Node actual demand d=1.0'!G420*(365/2)))*9.8*($C420+$D420-$B420)/3600</f>
        <v>0.28632593305555554</v>
      </c>
      <c r="K420" s="75">
        <f>(('Node actual demand d=1.0'!H420*(365/2)))*9.8*($C420+$D420-$B420)/3600</f>
        <v>0.71581483263888901</v>
      </c>
      <c r="L420" s="75">
        <f>(('Node actual demand d=1.0'!I420*(365/2)))*9.8*($C420+$D420-$B420)/3600</f>
        <v>2.5769333975000008</v>
      </c>
      <c r="M420" s="75">
        <f>(('Node actual demand d=1.0'!J420*(365/2)))*9.8*($C420+$D420-$B420)/3600</f>
        <v>2.2906074644444443</v>
      </c>
      <c r="N420" s="75">
        <f>(('Node actual demand d=1.0'!K420*(365/2)))*9.8*($C420+$D420-$B420)/3600</f>
        <v>2.1474444979166667</v>
      </c>
      <c r="O420" s="75">
        <f>(('Node actual demand d=1.0'!L420*(365/2)))*9.8*($C420+$D420-$B420)/3600</f>
        <v>1.7179555983333334</v>
      </c>
      <c r="P420" s="75">
        <f>(('Node actual demand d=1.0'!M420*(365/2)))*9.8*($C420+$D420-$B420)/3600</f>
        <v>1.8611185648611115</v>
      </c>
      <c r="Q420" s="75">
        <f>(('Node actual demand d=1.0'!N420*(365/2)))*9.8*($C420+$D420-$B420)/3600</f>
        <v>1.1453037322222221</v>
      </c>
      <c r="R420" s="75">
        <f>(('Node actual demand d=1.0'!O420*(365/2)))*9.8*($C420+$D420-$B420)/3600</f>
        <v>1.431629665277778</v>
      </c>
      <c r="S420" s="75">
        <f>(('Node actual demand d=1.0'!P420*(365/2)))*9.8*($C420+$D420-$B420)/3600</f>
        <v>2.5769333975000008</v>
      </c>
      <c r="T420" s="75">
        <f>(('Node actual demand d=1.0'!Q420*(365/2)))*9.8*($C420+$D420-$B420)/3600</f>
        <v>2.2906074644444443</v>
      </c>
      <c r="U420" s="75">
        <f>(('Node actual demand d=1.0'!R420*(365/2)))*9.8*($C420+$D420-$B420)/3600</f>
        <v>2.4337704309722228</v>
      </c>
      <c r="V420" s="75">
        <f>(('Node actual demand d=1.0'!S420*(365/2)))*9.8*($C420+$D420-$B420)/3600</f>
        <v>2.0042815313888891</v>
      </c>
      <c r="W420" s="75">
        <f>(('Node actual demand d=1.0'!T420*(365/2)))*9.8*($C420+$D420-$B420)/3600</f>
        <v>1.1453037322222221</v>
      </c>
      <c r="X420" s="75">
        <f>(('Node actual demand d=1.0'!U420*(365/2)))*9.8*($C420+$D420-$B420)/3600</f>
        <v>0.42948889958333336</v>
      </c>
      <c r="Y420" s="75">
        <f>(('Node actual demand d=1.0'!V420*(365/2)))*9.8*($C420+$D420-$B420)/3600</f>
        <v>0.42948889958333336</v>
      </c>
      <c r="Z420" s="75">
        <f>(('Node actual demand d=1.0'!W420*(365/2)))*9.8*($C420+$D420-$B420)/3600</f>
        <v>0.42948889958333336</v>
      </c>
      <c r="AA420" s="75">
        <f>(('Node actual demand d=1.0'!X420*(365/2)))*9.8*($C420+$D420-$B420)/3600</f>
        <v>0.28632593305555554</v>
      </c>
      <c r="AB420" s="75">
        <f>(('Node actual demand d=1.0'!Y420*(365/2)))*9.8*($C420+$D420-$B420)/3600</f>
        <v>0.28632593305555554</v>
      </c>
    </row>
    <row r="421" spans="1:28">
      <c r="A421" t="s">
        <v>530</v>
      </c>
      <c r="B421" s="21">
        <f>Fornecida!$C$1</f>
        <v>3.38</v>
      </c>
      <c r="C421" s="79">
        <v>12.956300000000001</v>
      </c>
      <c r="D421">
        <v>20</v>
      </c>
      <c r="E421" s="75">
        <f>(('Node actual demand d=1.0'!B421*(365/2)))*9.8*($C421+$D421-$B421)/3600</f>
        <v>0.1469367015277778</v>
      </c>
      <c r="F421" s="75">
        <f>(('Node actual demand d=1.0'!C421*(365/2)))*9.8*($C421+$D421-$B421)/3600</f>
        <v>0.1469367015277778</v>
      </c>
      <c r="G421" s="75">
        <f>(('Node actual demand d=1.0'!D421*(365/2)))*9.8*($C421+$D421-$B421)/3600</f>
        <v>0.1469367015277778</v>
      </c>
      <c r="H421" s="75">
        <f>(('Node actual demand d=1.0'!E421*(365/2)))*9.8*($C421+$D421-$B421)/3600</f>
        <v>0.1469367015277778</v>
      </c>
      <c r="I421" s="75">
        <f>(('Node actual demand d=1.0'!F421*(365/2)))*9.8*($C421+$D421-$B421)/3600</f>
        <v>0</v>
      </c>
      <c r="J421" s="75">
        <f>(('Node actual demand d=1.0'!G421*(365/2)))*9.8*($C421+$D421-$B421)/3600</f>
        <v>0</v>
      </c>
      <c r="K421" s="75">
        <f>(('Node actual demand d=1.0'!H421*(365/2)))*9.8*($C421+$D421-$B421)/3600</f>
        <v>0.1469367015277778</v>
      </c>
      <c r="L421" s="75">
        <f>(('Node actual demand d=1.0'!I421*(365/2)))*9.8*($C421+$D421-$B421)/3600</f>
        <v>0.44081010458333336</v>
      </c>
      <c r="M421" s="75">
        <f>(('Node actual demand d=1.0'!J421*(365/2)))*9.8*($C421+$D421-$B421)/3600</f>
        <v>0.44081010458333336</v>
      </c>
      <c r="N421" s="75">
        <f>(('Node actual demand d=1.0'!K421*(365/2)))*9.8*($C421+$D421-$B421)/3600</f>
        <v>0.44081010458333336</v>
      </c>
      <c r="O421" s="75">
        <f>(('Node actual demand d=1.0'!L421*(365/2)))*9.8*($C421+$D421-$B421)/3600</f>
        <v>0.58774680611111119</v>
      </c>
      <c r="P421" s="75">
        <f>(('Node actual demand d=1.0'!M421*(365/2)))*9.8*($C421+$D421-$B421)/3600</f>
        <v>0.44081010458333336</v>
      </c>
      <c r="Q421" s="75">
        <f>(('Node actual demand d=1.0'!N421*(365/2)))*9.8*($C421+$D421-$B421)/3600</f>
        <v>0.44081010458333336</v>
      </c>
      <c r="R421" s="75">
        <f>(('Node actual demand d=1.0'!O421*(365/2)))*9.8*($C421+$D421-$B421)/3600</f>
        <v>0.29387340305555559</v>
      </c>
      <c r="S421" s="75">
        <f>(('Node actual demand d=1.0'!P421*(365/2)))*9.8*($C421+$D421-$B421)/3600</f>
        <v>0.29387340305555559</v>
      </c>
      <c r="T421" s="75">
        <f>(('Node actual demand d=1.0'!Q421*(365/2)))*9.8*($C421+$D421-$B421)/3600</f>
        <v>0.29387340305555559</v>
      </c>
      <c r="U421" s="75">
        <f>(('Node actual demand d=1.0'!R421*(365/2)))*9.8*($C421+$D421-$B421)/3600</f>
        <v>0.1469367015277778</v>
      </c>
      <c r="V421" s="75">
        <f>(('Node actual demand d=1.0'!S421*(365/2)))*9.8*($C421+$D421-$B421)/3600</f>
        <v>0.1469367015277778</v>
      </c>
      <c r="W421" s="75">
        <f>(('Node actual demand d=1.0'!T421*(365/2)))*9.8*($C421+$D421-$B421)/3600</f>
        <v>0.29387340305555559</v>
      </c>
      <c r="X421" s="75">
        <f>(('Node actual demand d=1.0'!U421*(365/2)))*9.8*($C421+$D421-$B421)/3600</f>
        <v>0.29387340305555559</v>
      </c>
      <c r="Y421" s="75">
        <f>(('Node actual demand d=1.0'!V421*(365/2)))*9.8*($C421+$D421-$B421)/3600</f>
        <v>0.29387340305555559</v>
      </c>
      <c r="Z421" s="75">
        <f>(('Node actual demand d=1.0'!W421*(365/2)))*9.8*($C421+$D421-$B421)/3600</f>
        <v>0.1469367015277778</v>
      </c>
      <c r="AA421" s="75">
        <f>(('Node actual demand d=1.0'!X421*(365/2)))*9.8*($C421+$D421-$B421)/3600</f>
        <v>0</v>
      </c>
      <c r="AB421" s="75">
        <f>(('Node actual demand d=1.0'!Y421*(365/2)))*9.8*($C421+$D421-$B421)/3600</f>
        <v>0</v>
      </c>
    </row>
    <row r="422" spans="1:28">
      <c r="A422" t="s">
        <v>531</v>
      </c>
      <c r="B422" s="21">
        <f>Fornecida!$C$1</f>
        <v>3.38</v>
      </c>
      <c r="C422" s="79">
        <v>14.4885</v>
      </c>
      <c r="D422">
        <v>20</v>
      </c>
      <c r="E422" s="75">
        <f>(('Node actual demand d=1.0'!B422*(365/2)))*9.8*($C422+$D422-$B422)/3600</f>
        <v>0</v>
      </c>
      <c r="F422" s="75">
        <f>(('Node actual demand d=1.0'!C422*(365/2)))*9.8*($C422+$D422-$B422)/3600</f>
        <v>0.15454875625000003</v>
      </c>
      <c r="G422" s="75">
        <f>(('Node actual demand d=1.0'!D422*(365/2)))*9.8*($C422+$D422-$B422)/3600</f>
        <v>0</v>
      </c>
      <c r="H422" s="75">
        <f>(('Node actual demand d=1.0'!E422*(365/2)))*9.8*($C422+$D422-$B422)/3600</f>
        <v>0</v>
      </c>
      <c r="I422" s="75">
        <f>(('Node actual demand d=1.0'!F422*(365/2)))*9.8*($C422+$D422-$B422)/3600</f>
        <v>0</v>
      </c>
      <c r="J422" s="75">
        <f>(('Node actual demand d=1.0'!G422*(365/2)))*9.8*($C422+$D422-$B422)/3600</f>
        <v>0</v>
      </c>
      <c r="K422" s="75">
        <f>(('Node actual demand d=1.0'!H422*(365/2)))*9.8*($C422+$D422-$B422)/3600</f>
        <v>0</v>
      </c>
      <c r="L422" s="75">
        <f>(('Node actual demand d=1.0'!I422*(365/2)))*9.8*($C422+$D422-$B422)/3600</f>
        <v>0.30909751250000006</v>
      </c>
      <c r="M422" s="75">
        <f>(('Node actual demand d=1.0'!J422*(365/2)))*9.8*($C422+$D422-$B422)/3600</f>
        <v>0.30909751250000006</v>
      </c>
      <c r="N422" s="75">
        <f>(('Node actual demand d=1.0'!K422*(365/2)))*9.8*($C422+$D422-$B422)/3600</f>
        <v>0.46364626875000003</v>
      </c>
      <c r="O422" s="75">
        <f>(('Node actual demand d=1.0'!L422*(365/2)))*9.8*($C422+$D422-$B422)/3600</f>
        <v>0.46364626875000003</v>
      </c>
      <c r="P422" s="75">
        <f>(('Node actual demand d=1.0'!M422*(365/2)))*9.8*($C422+$D422-$B422)/3600</f>
        <v>0.46364626875000003</v>
      </c>
      <c r="Q422" s="75">
        <f>(('Node actual demand d=1.0'!N422*(365/2)))*9.8*($C422+$D422-$B422)/3600</f>
        <v>0.30909751250000006</v>
      </c>
      <c r="R422" s="75">
        <f>(('Node actual demand d=1.0'!O422*(365/2)))*9.8*($C422+$D422-$B422)/3600</f>
        <v>0.30909751250000006</v>
      </c>
      <c r="S422" s="75">
        <f>(('Node actual demand d=1.0'!P422*(365/2)))*9.8*($C422+$D422-$B422)/3600</f>
        <v>0.30909751250000006</v>
      </c>
      <c r="T422" s="75">
        <f>(('Node actual demand d=1.0'!Q422*(365/2)))*9.8*($C422+$D422-$B422)/3600</f>
        <v>0.15454875625000003</v>
      </c>
      <c r="U422" s="75">
        <f>(('Node actual demand d=1.0'!R422*(365/2)))*9.8*($C422+$D422-$B422)/3600</f>
        <v>0.15454875625000003</v>
      </c>
      <c r="V422" s="75">
        <f>(('Node actual demand d=1.0'!S422*(365/2)))*9.8*($C422+$D422-$B422)/3600</f>
        <v>0.46364626875000003</v>
      </c>
      <c r="W422" s="75">
        <f>(('Node actual demand d=1.0'!T422*(365/2)))*9.8*($C422+$D422-$B422)/3600</f>
        <v>0.77274378125000009</v>
      </c>
      <c r="X422" s="75">
        <f>(('Node actual demand d=1.0'!U422*(365/2)))*9.8*($C422+$D422-$B422)/3600</f>
        <v>0.30909751250000006</v>
      </c>
      <c r="Y422" s="75">
        <f>(('Node actual demand d=1.0'!V422*(365/2)))*9.8*($C422+$D422-$B422)/3600</f>
        <v>0.30909751250000006</v>
      </c>
      <c r="Z422" s="75">
        <f>(('Node actual demand d=1.0'!W422*(365/2)))*9.8*($C422+$D422-$B422)/3600</f>
        <v>0.15454875625000003</v>
      </c>
      <c r="AA422" s="75">
        <f>(('Node actual demand d=1.0'!X422*(365/2)))*9.8*($C422+$D422-$B422)/3600</f>
        <v>0.15454875625000003</v>
      </c>
      <c r="AB422" s="75">
        <f>(('Node actual demand d=1.0'!Y422*(365/2)))*9.8*($C422+$D422-$B422)/3600</f>
        <v>0.15454875625000003</v>
      </c>
    </row>
    <row r="423" spans="1:28">
      <c r="A423" t="s">
        <v>532</v>
      </c>
      <c r="B423" s="21">
        <f>Fornecida!$C$1</f>
        <v>3.38</v>
      </c>
      <c r="C423" s="79">
        <v>15.1066</v>
      </c>
      <c r="D423">
        <v>20</v>
      </c>
      <c r="E423" s="75">
        <f>(('Node actual demand d=1.0'!B423*(365/2)))*9.8*($C423+$D423-$B423)/3600</f>
        <v>1.8914341366666667</v>
      </c>
      <c r="F423" s="75">
        <f>(('Node actual demand d=1.0'!C423*(365/2)))*9.8*($C423+$D423-$B423)/3600</f>
        <v>14.028136513611114</v>
      </c>
      <c r="G423" s="75">
        <f>(('Node actual demand d=1.0'!D423*(365/2)))*9.8*($C423+$D423-$B423)/3600</f>
        <v>14.028136513611114</v>
      </c>
      <c r="H423" s="75">
        <f>(('Node actual demand d=1.0'!E423*(365/2)))*9.8*($C423+$D423-$B423)/3600</f>
        <v>1.7338146252777777</v>
      </c>
      <c r="I423" s="75">
        <f>(('Node actual demand d=1.0'!F423*(365/2)))*9.8*($C423+$D423-$B423)/3600</f>
        <v>48.704429019166668</v>
      </c>
      <c r="J423" s="75">
        <f>(('Node actual demand d=1.0'!G423*(365/2)))*9.8*($C423+$D423-$B423)/3600</f>
        <v>44.921560745833339</v>
      </c>
      <c r="K423" s="75">
        <f>(('Node actual demand d=1.0'!H423*(365/2)))*9.8*($C423+$D423-$B423)/3600</f>
        <v>31.366282766388892</v>
      </c>
      <c r="L423" s="75">
        <f>(('Node actual demand d=1.0'!I423*(365/2)))*9.8*($C423+$D423-$B423)/3600</f>
        <v>0.94571706833333335</v>
      </c>
      <c r="M423" s="75">
        <f>(('Node actual demand d=1.0'!J423*(365/2)))*9.8*($C423+$D423-$B423)/3600</f>
        <v>0.94571706833333335</v>
      </c>
      <c r="N423" s="75">
        <f>(('Node actual demand d=1.0'!K423*(365/2)))*9.8*($C423+$D423-$B423)/3600</f>
        <v>1.1033365797222223</v>
      </c>
      <c r="O423" s="75">
        <f>(('Node actual demand d=1.0'!L423*(365/2)))*9.8*($C423+$D423-$B423)/3600</f>
        <v>1.2609560911111111</v>
      </c>
      <c r="P423" s="75">
        <f>(('Node actual demand d=1.0'!M423*(365/2)))*9.8*($C423+$D423-$B423)/3600</f>
        <v>1.2609560911111111</v>
      </c>
      <c r="Q423" s="75">
        <f>(('Node actual demand d=1.0'!N423*(365/2)))*9.8*($C423+$D423-$B423)/3600</f>
        <v>1.2609560911111111</v>
      </c>
      <c r="R423" s="75">
        <f>(('Node actual demand d=1.0'!O423*(365/2)))*9.8*($C423+$D423-$B423)/3600</f>
        <v>1.4185756025000003</v>
      </c>
      <c r="S423" s="75">
        <f>(('Node actual demand d=1.0'!P423*(365/2)))*9.8*($C423+$D423-$B423)/3600</f>
        <v>1.4185756025000003</v>
      </c>
      <c r="T423" s="75">
        <f>(('Node actual demand d=1.0'!Q423*(365/2)))*9.8*($C423+$D423-$B423)/3600</f>
        <v>1.4185756025000003</v>
      </c>
      <c r="U423" s="75">
        <f>(('Node actual demand d=1.0'!R423*(365/2)))*9.8*($C423+$D423-$B423)/3600</f>
        <v>1.4185756025000003</v>
      </c>
      <c r="V423" s="75">
        <f>(('Node actual demand d=1.0'!S423*(365/2)))*9.8*($C423+$D423-$B423)/3600</f>
        <v>1.2609560911111111</v>
      </c>
      <c r="W423" s="75">
        <f>(('Node actual demand d=1.0'!T423*(365/2)))*9.8*($C423+$D423-$B423)/3600</f>
        <v>1.2609560911111111</v>
      </c>
      <c r="X423" s="75">
        <f>(('Node actual demand d=1.0'!U423*(365/2)))*9.8*($C423+$D423-$B423)/3600</f>
        <v>1.4185756025000003</v>
      </c>
      <c r="Y423" s="75">
        <f>(('Node actual demand d=1.0'!V423*(365/2)))*9.8*($C423+$D423-$B423)/3600</f>
        <v>1.2609560911111111</v>
      </c>
      <c r="Z423" s="75">
        <f>(('Node actual demand d=1.0'!W423*(365/2)))*9.8*($C423+$D423-$B423)/3600</f>
        <v>1.1033365797222223</v>
      </c>
      <c r="AA423" s="75">
        <f>(('Node actual demand d=1.0'!X423*(365/2)))*9.8*($C423+$D423-$B423)/3600</f>
        <v>0.94571706833333335</v>
      </c>
      <c r="AB423" s="75">
        <f>(('Node actual demand d=1.0'!Y423*(365/2)))*9.8*($C423+$D423-$B423)/3600</f>
        <v>0.47285853416666668</v>
      </c>
    </row>
    <row r="424" spans="1:28">
      <c r="A424" t="s">
        <v>533</v>
      </c>
      <c r="B424" s="21">
        <f>Fornecida!$C$1</f>
        <v>3.38</v>
      </c>
      <c r="C424" s="79">
        <v>16.714200000000002</v>
      </c>
      <c r="D424">
        <v>20</v>
      </c>
      <c r="E424" s="75">
        <f>(('Node actual demand d=1.0'!B424*(365/2)))*9.8*($C424+$D424-$B424)/3600</f>
        <v>0</v>
      </c>
      <c r="F424" s="75">
        <f>(('Node actual demand d=1.0'!C424*(365/2)))*9.8*($C424+$D424-$B424)/3600</f>
        <v>0</v>
      </c>
      <c r="G424" s="75">
        <f>(('Node actual demand d=1.0'!D424*(365/2)))*9.8*($C424+$D424-$B424)/3600</f>
        <v>0</v>
      </c>
      <c r="H424" s="75">
        <f>(('Node actual demand d=1.0'!E424*(365/2)))*9.8*($C424+$D424-$B424)/3600</f>
        <v>0</v>
      </c>
      <c r="I424" s="75">
        <f>(('Node actual demand d=1.0'!F424*(365/2)))*9.8*($C424+$D424-$B424)/3600</f>
        <v>0</v>
      </c>
      <c r="J424" s="75">
        <f>(('Node actual demand d=1.0'!G424*(365/2)))*9.8*($C424+$D424-$B424)/3600</f>
        <v>0</v>
      </c>
      <c r="K424" s="75">
        <f>(('Node actual demand d=1.0'!H424*(365/2)))*9.8*($C424+$D424-$B424)/3600</f>
        <v>0</v>
      </c>
      <c r="L424" s="75">
        <f>(('Node actual demand d=1.0'!I424*(365/2)))*9.8*($C424+$D424-$B424)/3600</f>
        <v>0</v>
      </c>
      <c r="M424" s="75">
        <f>(('Node actual demand d=1.0'!J424*(365/2)))*9.8*($C424+$D424-$B424)/3600</f>
        <v>0</v>
      </c>
      <c r="N424" s="75">
        <f>(('Node actual demand d=1.0'!K424*(365/2)))*9.8*($C424+$D424-$B424)/3600</f>
        <v>0</v>
      </c>
      <c r="O424" s="75">
        <f>(('Node actual demand d=1.0'!L424*(365/2)))*9.8*($C424+$D424-$B424)/3600</f>
        <v>0</v>
      </c>
      <c r="P424" s="75">
        <f>(('Node actual demand d=1.0'!M424*(365/2)))*9.8*($C424+$D424-$B424)/3600</f>
        <v>0</v>
      </c>
      <c r="Q424" s="75">
        <f>(('Node actual demand d=1.0'!N424*(365/2)))*9.8*($C424+$D424-$B424)/3600</f>
        <v>0</v>
      </c>
      <c r="R424" s="75">
        <f>(('Node actual demand d=1.0'!O424*(365/2)))*9.8*($C424+$D424-$B424)/3600</f>
        <v>0</v>
      </c>
      <c r="S424" s="75">
        <f>(('Node actual demand d=1.0'!P424*(365/2)))*9.8*($C424+$D424-$B424)/3600</f>
        <v>0</v>
      </c>
      <c r="T424" s="75">
        <f>(('Node actual demand d=1.0'!Q424*(365/2)))*9.8*($C424+$D424-$B424)/3600</f>
        <v>0</v>
      </c>
      <c r="U424" s="75">
        <f>(('Node actual demand d=1.0'!R424*(365/2)))*9.8*($C424+$D424-$B424)/3600</f>
        <v>0</v>
      </c>
      <c r="V424" s="75">
        <f>(('Node actual demand d=1.0'!S424*(365/2)))*9.8*($C424+$D424-$B424)/3600</f>
        <v>0</v>
      </c>
      <c r="W424" s="75">
        <f>(('Node actual demand d=1.0'!T424*(365/2)))*9.8*($C424+$D424-$B424)/3600</f>
        <v>0</v>
      </c>
      <c r="X424" s="75">
        <f>(('Node actual demand d=1.0'!U424*(365/2)))*9.8*($C424+$D424-$B424)/3600</f>
        <v>0</v>
      </c>
      <c r="Y424" s="75">
        <f>(('Node actual demand d=1.0'!V424*(365/2)))*9.8*($C424+$D424-$B424)/3600</f>
        <v>0</v>
      </c>
      <c r="Z424" s="75">
        <f>(('Node actual demand d=1.0'!W424*(365/2)))*9.8*($C424+$D424-$B424)/3600</f>
        <v>0</v>
      </c>
      <c r="AA424" s="75">
        <f>(('Node actual demand d=1.0'!X424*(365/2)))*9.8*($C424+$D424-$B424)/3600</f>
        <v>0</v>
      </c>
      <c r="AB424" s="75">
        <f>(('Node actual demand d=1.0'!Y424*(365/2)))*9.8*($C424+$D424-$B424)/3600</f>
        <v>0</v>
      </c>
    </row>
    <row r="425" spans="1:28">
      <c r="A425" t="s">
        <v>534</v>
      </c>
      <c r="B425" s="21">
        <f>Fornecida!$C$1</f>
        <v>3.38</v>
      </c>
      <c r="C425" s="79">
        <v>17.7973</v>
      </c>
      <c r="D425">
        <v>20</v>
      </c>
      <c r="E425" s="75">
        <f>(('Node actual demand d=1.0'!B425*(365/2)))*9.8*($C425+$D425-$B425)/3600</f>
        <v>0</v>
      </c>
      <c r="F425" s="75">
        <f>(('Node actual demand d=1.0'!C425*(365/2)))*9.8*($C425+$D425-$B425)/3600</f>
        <v>0</v>
      </c>
      <c r="G425" s="75">
        <f>(('Node actual demand d=1.0'!D425*(365/2)))*9.8*($C425+$D425-$B425)/3600</f>
        <v>0</v>
      </c>
      <c r="H425" s="75">
        <f>(('Node actual demand d=1.0'!E425*(365/2)))*9.8*($C425+$D425-$B425)/3600</f>
        <v>0</v>
      </c>
      <c r="I425" s="75">
        <f>(('Node actual demand d=1.0'!F425*(365/2)))*9.8*($C425+$D425-$B425)/3600</f>
        <v>0.17098705847222223</v>
      </c>
      <c r="J425" s="75">
        <f>(('Node actual demand d=1.0'!G425*(365/2)))*9.8*($C425+$D425-$B425)/3600</f>
        <v>0</v>
      </c>
      <c r="K425" s="75">
        <f>(('Node actual demand d=1.0'!H425*(365/2)))*9.8*($C425+$D425-$B425)/3600</f>
        <v>0.68394823388888892</v>
      </c>
      <c r="L425" s="75">
        <f>(('Node actual demand d=1.0'!I425*(365/2)))*9.8*($C425+$D425-$B425)/3600</f>
        <v>0.85493529236111121</v>
      </c>
      <c r="M425" s="75">
        <f>(('Node actual demand d=1.0'!J425*(365/2)))*9.8*($C425+$D425-$B425)/3600</f>
        <v>0.34197411694444446</v>
      </c>
      <c r="N425" s="75">
        <f>(('Node actual demand d=1.0'!K425*(365/2)))*9.8*($C425+$D425-$B425)/3600</f>
        <v>0.17098705847222223</v>
      </c>
      <c r="O425" s="75">
        <f>(('Node actual demand d=1.0'!L425*(365/2)))*9.8*($C425+$D425-$B425)/3600</f>
        <v>0.51296117541666664</v>
      </c>
      <c r="P425" s="75">
        <f>(('Node actual demand d=1.0'!M425*(365/2)))*9.8*($C425+$D425-$B425)/3600</f>
        <v>0.17098705847222223</v>
      </c>
      <c r="Q425" s="75">
        <f>(('Node actual demand d=1.0'!N425*(365/2)))*9.8*($C425+$D425-$B425)/3600</f>
        <v>0.85493529236111121</v>
      </c>
      <c r="R425" s="75">
        <f>(('Node actual demand d=1.0'!O425*(365/2)))*9.8*($C425+$D425-$B425)/3600</f>
        <v>0.17098705847222223</v>
      </c>
      <c r="S425" s="75">
        <f>(('Node actual demand d=1.0'!P425*(365/2)))*9.8*($C425+$D425-$B425)/3600</f>
        <v>0.17098705847222223</v>
      </c>
      <c r="T425" s="75">
        <f>(('Node actual demand d=1.0'!Q425*(365/2)))*9.8*($C425+$D425-$B425)/3600</f>
        <v>0.17098705847222223</v>
      </c>
      <c r="U425" s="75">
        <f>(('Node actual demand d=1.0'!R425*(365/2)))*9.8*($C425+$D425-$B425)/3600</f>
        <v>0.34197411694444446</v>
      </c>
      <c r="V425" s="75">
        <f>(('Node actual demand d=1.0'!S425*(365/2)))*9.8*($C425+$D425-$B425)/3600</f>
        <v>0.68394823388888892</v>
      </c>
      <c r="W425" s="75">
        <f>(('Node actual demand d=1.0'!T425*(365/2)))*9.8*($C425+$D425-$B425)/3600</f>
        <v>0.85493529236111121</v>
      </c>
      <c r="X425" s="75">
        <f>(('Node actual demand d=1.0'!U425*(365/2)))*9.8*($C425+$D425-$B425)/3600</f>
        <v>0.17098705847222223</v>
      </c>
      <c r="Y425" s="75">
        <f>(('Node actual demand d=1.0'!V425*(365/2)))*9.8*($C425+$D425-$B425)/3600</f>
        <v>1.0259223508333333</v>
      </c>
      <c r="Z425" s="75">
        <f>(('Node actual demand d=1.0'!W425*(365/2)))*9.8*($C425+$D425-$B425)/3600</f>
        <v>0.34197411694444446</v>
      </c>
      <c r="AA425" s="75">
        <f>(('Node actual demand d=1.0'!X425*(365/2)))*9.8*($C425+$D425-$B425)/3600</f>
        <v>0.34197411694444446</v>
      </c>
      <c r="AB425" s="75">
        <f>(('Node actual demand d=1.0'!Y425*(365/2)))*9.8*($C425+$D425-$B425)/3600</f>
        <v>0</v>
      </c>
    </row>
    <row r="426" spans="1:28">
      <c r="A426" t="s">
        <v>535</v>
      </c>
      <c r="B426" s="21">
        <f>Fornecida!$C$1</f>
        <v>3.38</v>
      </c>
      <c r="C426" s="79">
        <v>18.432600000000001</v>
      </c>
      <c r="D426">
        <v>20</v>
      </c>
      <c r="E426" s="75">
        <f>(('Node actual demand d=1.0'!B426*(365/2)))*9.8*($C426+$D426-$B426)/3600</f>
        <v>0.34828652833333335</v>
      </c>
      <c r="F426" s="75">
        <f>(('Node actual demand d=1.0'!C426*(365/2)))*9.8*($C426+$D426-$B426)/3600</f>
        <v>4.0052950758333328</v>
      </c>
      <c r="G426" s="75">
        <f>(('Node actual demand d=1.0'!D426*(365/2)))*9.8*($C426+$D426-$B426)/3600</f>
        <v>60.950142458333332</v>
      </c>
      <c r="H426" s="75">
        <f>(('Node actual demand d=1.0'!E426*(365/2)))*9.8*($C426+$D426-$B426)/3600</f>
        <v>74.881603591666661</v>
      </c>
      <c r="I426" s="75">
        <f>(('Node actual demand d=1.0'!F426*(365/2)))*9.8*($C426+$D426-$B426)/3600</f>
        <v>65.303724062500009</v>
      </c>
      <c r="J426" s="75">
        <f>(('Node actual demand d=1.0'!G426*(365/2)))*9.8*($C426+$D426-$B426)/3600</f>
        <v>0.34828652833333335</v>
      </c>
      <c r="K426" s="75">
        <f>(('Node actual demand d=1.0'!H426*(365/2)))*9.8*($C426+$D426-$B426)/3600</f>
        <v>0.34828652833333335</v>
      </c>
      <c r="L426" s="75">
        <f>(('Node actual demand d=1.0'!I426*(365/2)))*9.8*($C426+$D426-$B426)/3600</f>
        <v>0.52242979249999999</v>
      </c>
      <c r="M426" s="75">
        <f>(('Node actual demand d=1.0'!J426*(365/2)))*9.8*($C426+$D426-$B426)/3600</f>
        <v>0.69657305666666669</v>
      </c>
      <c r="N426" s="75">
        <f>(('Node actual demand d=1.0'!K426*(365/2)))*9.8*($C426+$D426-$B426)/3600</f>
        <v>0.69657305666666669</v>
      </c>
      <c r="O426" s="75">
        <f>(('Node actual demand d=1.0'!L426*(365/2)))*9.8*($C426+$D426-$B426)/3600</f>
        <v>1.044859585</v>
      </c>
      <c r="P426" s="75">
        <f>(('Node actual demand d=1.0'!M426*(365/2)))*9.8*($C426+$D426-$B426)/3600</f>
        <v>0.8707163208333335</v>
      </c>
      <c r="Q426" s="75">
        <f>(('Node actual demand d=1.0'!N426*(365/2)))*9.8*($C426+$D426-$B426)/3600</f>
        <v>1.2190028491666669</v>
      </c>
      <c r="R426" s="75">
        <f>(('Node actual demand d=1.0'!O426*(365/2)))*9.8*($C426+$D426-$B426)/3600</f>
        <v>3.482865283333334</v>
      </c>
      <c r="S426" s="75">
        <f>(('Node actual demand d=1.0'!P426*(365/2)))*9.8*($C426+$D426-$B426)/3600</f>
        <v>1.3931461133333334</v>
      </c>
      <c r="T426" s="75">
        <f>(('Node actual demand d=1.0'!Q426*(365/2)))*9.8*($C426+$D426-$B426)/3600</f>
        <v>0.69657305666666669</v>
      </c>
      <c r="U426" s="75">
        <f>(('Node actual demand d=1.0'!R426*(365/2)))*9.8*($C426+$D426-$B426)/3600</f>
        <v>0.69657305666666669</v>
      </c>
      <c r="V426" s="75">
        <f>(('Node actual demand d=1.0'!S426*(365/2)))*9.8*($C426+$D426-$B426)/3600</f>
        <v>0.52242979249999999</v>
      </c>
      <c r="W426" s="75">
        <f>(('Node actual demand d=1.0'!T426*(365/2)))*9.8*($C426+$D426-$B426)/3600</f>
        <v>0.52242979249999999</v>
      </c>
      <c r="X426" s="75">
        <f>(('Node actual demand d=1.0'!U426*(365/2)))*9.8*($C426+$D426-$B426)/3600</f>
        <v>0.52242979249999999</v>
      </c>
      <c r="Y426" s="75">
        <f>(('Node actual demand d=1.0'!V426*(365/2)))*9.8*($C426+$D426-$B426)/3600</f>
        <v>0.52242979249999999</v>
      </c>
      <c r="Z426" s="75">
        <f>(('Node actual demand d=1.0'!W426*(365/2)))*9.8*($C426+$D426-$B426)/3600</f>
        <v>0.52242979249999999</v>
      </c>
      <c r="AA426" s="75">
        <f>(('Node actual demand d=1.0'!X426*(365/2)))*9.8*($C426+$D426-$B426)/3600</f>
        <v>0.52242979249999999</v>
      </c>
      <c r="AB426" s="75">
        <f>(('Node actual demand d=1.0'!Y426*(365/2)))*9.8*($C426+$D426-$B426)/3600</f>
        <v>0.34828652833333335</v>
      </c>
    </row>
    <row r="427" spans="1:28">
      <c r="A427" t="s">
        <v>536</v>
      </c>
      <c r="B427" s="21">
        <f>Fornecida!$C$1</f>
        <v>3.38</v>
      </c>
      <c r="C427" s="79">
        <v>19.532399999999999</v>
      </c>
      <c r="D427">
        <v>20</v>
      </c>
      <c r="E427" s="75">
        <f>(('Node actual demand d=1.0'!B427*(365/2)))*9.8*($C427+$D427-$B427)/3600</f>
        <v>22.271284326666667</v>
      </c>
      <c r="F427" s="75">
        <f>(('Node actual demand d=1.0'!C427*(365/2)))*9.8*($C427+$D427-$B427)/3600</f>
        <v>25.683819828333327</v>
      </c>
      <c r="G427" s="75">
        <f>(('Node actual demand d=1.0'!D427*(365/2)))*9.8*($C427+$D427-$B427)/3600</f>
        <v>2.1552855799999997</v>
      </c>
      <c r="H427" s="75">
        <f>(('Node actual demand d=1.0'!E427*(365/2)))*9.8*($C427+$D427-$B427)/3600</f>
        <v>0.71842852666666657</v>
      </c>
      <c r="I427" s="75">
        <f>(('Node actual demand d=1.0'!F427*(365/2)))*9.8*($C427+$D427-$B427)/3600</f>
        <v>17.06267750833333</v>
      </c>
      <c r="J427" s="75">
        <f>(('Node actual demand d=1.0'!G427*(365/2)))*9.8*($C427+$D427-$B427)/3600</f>
        <v>13.470534874999998</v>
      </c>
      <c r="K427" s="75">
        <f>(('Node actual demand d=1.0'!H427*(365/2)))*9.8*($C427+$D427-$B427)/3600</f>
        <v>19.936391615000002</v>
      </c>
      <c r="L427" s="75">
        <f>(('Node actual demand d=1.0'!I427*(365/2)))*9.8*($C427+$D427-$B427)/3600</f>
        <v>24.246962775</v>
      </c>
      <c r="M427" s="75">
        <f>(('Node actual demand d=1.0'!J427*(365/2)))*9.8*($C427+$D427-$B427)/3600</f>
        <v>2.6941069749999995</v>
      </c>
      <c r="N427" s="75">
        <f>(('Node actual demand d=1.0'!K427*(365/2)))*9.8*($C427+$D427-$B427)/3600</f>
        <v>1.4368570533333331</v>
      </c>
      <c r="O427" s="75">
        <f>(('Node actual demand d=1.0'!L427*(365/2)))*9.8*($C427+$D427-$B427)/3600</f>
        <v>3.053321238333333</v>
      </c>
      <c r="P427" s="75">
        <f>(('Node actual demand d=1.0'!M427*(365/2)))*9.8*($C427+$D427-$B427)/3600</f>
        <v>0.89803565833333321</v>
      </c>
      <c r="Q427" s="75">
        <f>(('Node actual demand d=1.0'!N427*(365/2)))*9.8*($C427+$D427-$B427)/3600</f>
        <v>0.71842852666666657</v>
      </c>
      <c r="R427" s="75">
        <f>(('Node actual demand d=1.0'!O427*(365/2)))*9.8*($C427+$D427-$B427)/3600</f>
        <v>0.71842852666666657</v>
      </c>
      <c r="S427" s="75">
        <f>(('Node actual demand d=1.0'!P427*(365/2)))*9.8*($C427+$D427-$B427)/3600</f>
        <v>0.71842852666666657</v>
      </c>
      <c r="T427" s="75">
        <f>(('Node actual demand d=1.0'!Q427*(365/2)))*9.8*($C427+$D427-$B427)/3600</f>
        <v>0.35921426333333328</v>
      </c>
      <c r="U427" s="75">
        <f>(('Node actual demand d=1.0'!R427*(365/2)))*9.8*($C427+$D427-$B427)/3600</f>
        <v>0.35921426333333328</v>
      </c>
      <c r="V427" s="75">
        <f>(('Node actual demand d=1.0'!S427*(365/2)))*9.8*($C427+$D427-$B427)/3600</f>
        <v>0.71842852666666657</v>
      </c>
      <c r="W427" s="75">
        <f>(('Node actual demand d=1.0'!T427*(365/2)))*9.8*($C427+$D427-$B427)/3600</f>
        <v>0.53882139499999993</v>
      </c>
      <c r="X427" s="75">
        <f>(('Node actual demand d=1.0'!U427*(365/2)))*9.8*($C427+$D427-$B427)/3600</f>
        <v>0.53882139499999993</v>
      </c>
      <c r="Y427" s="75">
        <f>(('Node actual demand d=1.0'!V427*(365/2)))*9.8*($C427+$D427-$B427)/3600</f>
        <v>0.35921426333333328</v>
      </c>
      <c r="Z427" s="75">
        <f>(('Node actual demand d=1.0'!W427*(365/2)))*9.8*($C427+$D427-$B427)/3600</f>
        <v>0.17960713166666664</v>
      </c>
      <c r="AA427" s="75">
        <f>(('Node actual demand d=1.0'!X427*(365/2)))*9.8*($C427+$D427-$B427)/3600</f>
        <v>18.679141693333332</v>
      </c>
      <c r="AB427" s="75">
        <f>(('Node actual demand d=1.0'!Y427*(365/2)))*9.8*($C427+$D427-$B427)/3600</f>
        <v>15.086999059999997</v>
      </c>
    </row>
    <row r="428" spans="1:28">
      <c r="A428" t="s">
        <v>537</v>
      </c>
      <c r="B428" s="21">
        <f>Fornecida!$C$1</f>
        <v>3.38</v>
      </c>
      <c r="C428" s="79">
        <v>20.015000000000001</v>
      </c>
      <c r="D428">
        <v>20</v>
      </c>
      <c r="E428" s="75">
        <f>(('Node actual demand d=1.0'!B428*(365/2)))*9.8*($C428+$D428-$B428)/3600</f>
        <v>11.284292347222223</v>
      </c>
      <c r="F428" s="75">
        <f>(('Node actual demand d=1.0'!C428*(365/2)))*9.8*($C428+$D428-$B428)/3600</f>
        <v>0</v>
      </c>
      <c r="G428" s="75">
        <f>(('Node actual demand d=1.0'!D428*(365/2)))*9.8*($C428+$D428-$B428)/3600</f>
        <v>0</v>
      </c>
      <c r="H428" s="75">
        <f>(('Node actual demand d=1.0'!E428*(365/2)))*9.8*($C428+$D428-$B428)/3600</f>
        <v>0</v>
      </c>
      <c r="I428" s="75">
        <f>(('Node actual demand d=1.0'!F428*(365/2)))*9.8*($C428+$D428-$B428)/3600</f>
        <v>0</v>
      </c>
      <c r="J428" s="75">
        <f>(('Node actual demand d=1.0'!G428*(365/2)))*9.8*($C428+$D428-$B428)/3600</f>
        <v>16.016414944444445</v>
      </c>
      <c r="K428" s="75">
        <f>(('Node actual demand d=1.0'!H428*(365/2)))*9.8*($C428+$D428-$B428)/3600</f>
        <v>0</v>
      </c>
      <c r="L428" s="75">
        <f>(('Node actual demand d=1.0'!I428*(365/2)))*9.8*($C428+$D428-$B428)/3600</f>
        <v>0</v>
      </c>
      <c r="M428" s="75">
        <f>(('Node actual demand d=1.0'!J428*(365/2)))*9.8*($C428+$D428-$B428)/3600</f>
        <v>0</v>
      </c>
      <c r="N428" s="75">
        <f>(('Node actual demand d=1.0'!K428*(365/2)))*9.8*($C428+$D428-$B428)/3600</f>
        <v>0.36400943055555557</v>
      </c>
      <c r="O428" s="75">
        <f>(('Node actual demand d=1.0'!L428*(365/2)))*9.8*($C428+$D428-$B428)/3600</f>
        <v>0.91002357638888898</v>
      </c>
      <c r="P428" s="75">
        <f>(('Node actual demand d=1.0'!M428*(365/2)))*9.8*($C428+$D428-$B428)/3600</f>
        <v>0.72801886111111114</v>
      </c>
      <c r="Q428" s="75">
        <f>(('Node actual demand d=1.0'!N428*(365/2)))*9.8*($C428+$D428-$B428)/3600</f>
        <v>0</v>
      </c>
      <c r="R428" s="75">
        <f>(('Node actual demand d=1.0'!O428*(365/2)))*9.8*($C428+$D428-$B428)/3600</f>
        <v>0.36400943055555557</v>
      </c>
      <c r="S428" s="75">
        <f>(('Node actual demand d=1.0'!P428*(365/2)))*9.8*($C428+$D428-$B428)/3600</f>
        <v>0.36400943055555557</v>
      </c>
      <c r="T428" s="75">
        <f>(('Node actual demand d=1.0'!Q428*(365/2)))*9.8*($C428+$D428-$B428)/3600</f>
        <v>16.016414944444445</v>
      </c>
      <c r="U428" s="75">
        <f>(('Node actual demand d=1.0'!R428*(365/2)))*9.8*($C428+$D428-$B428)/3600</f>
        <v>0</v>
      </c>
      <c r="V428" s="75">
        <f>(('Node actual demand d=1.0'!S428*(365/2)))*9.8*($C428+$D428-$B428)/3600</f>
        <v>0</v>
      </c>
      <c r="W428" s="75">
        <f>(('Node actual demand d=1.0'!T428*(365/2)))*9.8*($C428+$D428-$B428)/3600</f>
        <v>0</v>
      </c>
      <c r="X428" s="75">
        <f>(('Node actual demand d=1.0'!U428*(365/2)))*9.8*($C428+$D428-$B428)/3600</f>
        <v>0</v>
      </c>
      <c r="Y428" s="75">
        <f>(('Node actual demand d=1.0'!V428*(365/2)))*9.8*($C428+$D428-$B428)/3600</f>
        <v>0</v>
      </c>
      <c r="Z428" s="75">
        <f>(('Node actual demand d=1.0'!W428*(365/2)))*9.8*($C428+$D428-$B428)/3600</f>
        <v>0</v>
      </c>
      <c r="AA428" s="75">
        <f>(('Node actual demand d=1.0'!X428*(365/2)))*9.8*($C428+$D428-$B428)/3600</f>
        <v>0</v>
      </c>
      <c r="AB428" s="75">
        <f>(('Node actual demand d=1.0'!Y428*(365/2)))*9.8*($C428+$D428-$B428)/3600</f>
        <v>30.030778020833335</v>
      </c>
    </row>
    <row r="429" spans="1:28">
      <c r="A429" t="s">
        <v>538</v>
      </c>
      <c r="B429" s="21">
        <f>Fornecida!$C$1</f>
        <v>3.38</v>
      </c>
      <c r="C429" s="79">
        <v>20.120799999999999</v>
      </c>
      <c r="D429">
        <v>20</v>
      </c>
      <c r="E429" s="75">
        <f>(('Node actual demand d=1.0'!B429*(365/2)))*9.8*($C429+$D429-$B429)/3600</f>
        <v>0</v>
      </c>
      <c r="F429" s="75">
        <f>(('Node actual demand d=1.0'!C429*(365/2)))*9.8*($C429+$D429-$B429)/3600</f>
        <v>0</v>
      </c>
      <c r="G429" s="75">
        <f>(('Node actual demand d=1.0'!D429*(365/2)))*9.8*($C429+$D429-$B429)/3600</f>
        <v>0</v>
      </c>
      <c r="H429" s="75">
        <f>(('Node actual demand d=1.0'!E429*(365/2)))*9.8*($C429+$D429-$B429)/3600</f>
        <v>0</v>
      </c>
      <c r="I429" s="75">
        <f>(('Node actual demand d=1.0'!F429*(365/2)))*9.8*($C429+$D429-$B429)/3600</f>
        <v>0</v>
      </c>
      <c r="J429" s="75">
        <f>(('Node actual demand d=1.0'!G429*(365/2)))*9.8*($C429+$D429-$B429)/3600</f>
        <v>0</v>
      </c>
      <c r="K429" s="75">
        <f>(('Node actual demand d=1.0'!H429*(365/2)))*9.8*($C429+$D429-$B429)/3600</f>
        <v>0.18253033555555559</v>
      </c>
      <c r="L429" s="75">
        <f>(('Node actual demand d=1.0'!I429*(365/2)))*9.8*($C429+$D429-$B429)/3600</f>
        <v>0.36506067111111118</v>
      </c>
      <c r="M429" s="75">
        <f>(('Node actual demand d=1.0'!J429*(365/2)))*9.8*($C429+$D429-$B429)/3600</f>
        <v>0.54759100666666671</v>
      </c>
      <c r="N429" s="75">
        <f>(('Node actual demand d=1.0'!K429*(365/2)))*9.8*($C429+$D429-$B429)/3600</f>
        <v>1.6427730200000004</v>
      </c>
      <c r="O429" s="75">
        <f>(('Node actual demand d=1.0'!L429*(365/2)))*9.8*($C429+$D429-$B429)/3600</f>
        <v>0.912651677777778</v>
      </c>
      <c r="P429" s="75">
        <f>(('Node actual demand d=1.0'!M429*(365/2)))*9.8*($C429+$D429-$B429)/3600</f>
        <v>0</v>
      </c>
      <c r="Q429" s="75">
        <f>(('Node actual demand d=1.0'!N429*(365/2)))*9.8*($C429+$D429-$B429)/3600</f>
        <v>0.18253033555555559</v>
      </c>
      <c r="R429" s="75">
        <f>(('Node actual demand d=1.0'!O429*(365/2)))*9.8*($C429+$D429-$B429)/3600</f>
        <v>0.18253033555555559</v>
      </c>
      <c r="S429" s="75">
        <f>(('Node actual demand d=1.0'!P429*(365/2)))*9.8*($C429+$D429-$B429)/3600</f>
        <v>0</v>
      </c>
      <c r="T429" s="75">
        <f>(('Node actual demand d=1.0'!Q429*(365/2)))*9.8*($C429+$D429-$B429)/3600</f>
        <v>0.18253033555555559</v>
      </c>
      <c r="U429" s="75">
        <f>(('Node actual demand d=1.0'!R429*(365/2)))*9.8*($C429+$D429-$B429)/3600</f>
        <v>0.912651677777778</v>
      </c>
      <c r="V429" s="75">
        <f>(('Node actual demand d=1.0'!S429*(365/2)))*9.8*($C429+$D429-$B429)/3600</f>
        <v>1.825303355555556</v>
      </c>
      <c r="W429" s="75">
        <f>(('Node actual demand d=1.0'!T429*(365/2)))*9.8*($C429+$D429-$B429)/3600</f>
        <v>1.0951820133333334</v>
      </c>
      <c r="X429" s="75">
        <f>(('Node actual demand d=1.0'!U429*(365/2)))*9.8*($C429+$D429-$B429)/3600</f>
        <v>0.18253033555555559</v>
      </c>
      <c r="Y429" s="75">
        <f>(('Node actual demand d=1.0'!V429*(365/2)))*9.8*($C429+$D429-$B429)/3600</f>
        <v>0.18253033555555559</v>
      </c>
      <c r="Z429" s="75">
        <f>(('Node actual demand d=1.0'!W429*(365/2)))*9.8*($C429+$D429-$B429)/3600</f>
        <v>0.18253033555555559</v>
      </c>
      <c r="AA429" s="75">
        <f>(('Node actual demand d=1.0'!X429*(365/2)))*9.8*($C429+$D429-$B429)/3600</f>
        <v>0</v>
      </c>
      <c r="AB429" s="75">
        <f>(('Node actual demand d=1.0'!Y429*(365/2)))*9.8*($C429+$D429-$B429)/3600</f>
        <v>0</v>
      </c>
    </row>
    <row r="430" spans="1:28">
      <c r="A430" t="s">
        <v>539</v>
      </c>
      <c r="B430" s="21">
        <f>Fornecida!$C$1</f>
        <v>3.38</v>
      </c>
      <c r="C430" s="79">
        <v>19.803799999999999</v>
      </c>
      <c r="D430">
        <v>20</v>
      </c>
      <c r="E430" s="75">
        <f>(('Node actual demand d=1.0'!B430*(365/2)))*9.8*($C430+$D430-$B430)/3600</f>
        <v>0.18095546194444442</v>
      </c>
      <c r="F430" s="75">
        <f>(('Node actual demand d=1.0'!C430*(365/2)))*9.8*($C430+$D430-$B430)/3600</f>
        <v>0.36191092388888885</v>
      </c>
      <c r="G430" s="75">
        <f>(('Node actual demand d=1.0'!D430*(365/2)))*9.8*($C430+$D430-$B430)/3600</f>
        <v>0.36191092388888885</v>
      </c>
      <c r="H430" s="75">
        <f>(('Node actual demand d=1.0'!E430*(365/2)))*9.8*($C430+$D430-$B430)/3600</f>
        <v>7.962040325555555</v>
      </c>
      <c r="I430" s="75">
        <f>(('Node actual demand d=1.0'!F430*(365/2)))*9.8*($C430+$D430-$B430)/3600</f>
        <v>9.7715949449999986</v>
      </c>
      <c r="J430" s="75">
        <f>(('Node actual demand d=1.0'!G430*(365/2)))*9.8*($C430+$D430-$B430)/3600</f>
        <v>6.1524857061111105</v>
      </c>
      <c r="K430" s="75">
        <f>(('Node actual demand d=1.0'!H430*(365/2)))*9.8*($C430+$D430-$B430)/3600</f>
        <v>3.8000647008333321</v>
      </c>
      <c r="L430" s="75">
        <f>(('Node actual demand d=1.0'!I430*(365/2)))*9.8*($C430+$D430-$B430)/3600</f>
        <v>2.3524210052777774</v>
      </c>
      <c r="M430" s="75">
        <f>(('Node actual demand d=1.0'!J430*(365/2)))*9.8*($C430+$D430-$B430)/3600</f>
        <v>2.171465543333333</v>
      </c>
      <c r="N430" s="75">
        <f>(('Node actual demand d=1.0'!K430*(365/2)))*9.8*($C430+$D430-$B430)/3600</f>
        <v>2.5333764672222214</v>
      </c>
      <c r="O430" s="75">
        <f>(('Node actual demand d=1.0'!L430*(365/2)))*9.8*($C430+$D430-$B430)/3600</f>
        <v>1.9905100813888887</v>
      </c>
      <c r="P430" s="75">
        <f>(('Node actual demand d=1.0'!M430*(365/2)))*9.8*($C430+$D430-$B430)/3600</f>
        <v>1.2666882336111107</v>
      </c>
      <c r="Q430" s="75">
        <f>(('Node actual demand d=1.0'!N430*(365/2)))*9.8*($C430+$D430-$B430)/3600</f>
        <v>0.90477730972222215</v>
      </c>
      <c r="R430" s="75">
        <f>(('Node actual demand d=1.0'!O430*(365/2)))*9.8*($C430+$D430-$B430)/3600</f>
        <v>0.90477730972222215</v>
      </c>
      <c r="S430" s="75">
        <f>(('Node actual demand d=1.0'!P430*(365/2)))*9.8*($C430+$D430-$B430)/3600</f>
        <v>0.72382184777777769</v>
      </c>
      <c r="T430" s="75">
        <f>(('Node actual demand d=1.0'!Q430*(365/2)))*9.8*($C430+$D430-$B430)/3600</f>
        <v>0.90477730972222215</v>
      </c>
      <c r="U430" s="75">
        <f>(('Node actual demand d=1.0'!R430*(365/2)))*9.8*($C430+$D430-$B430)/3600</f>
        <v>0.90477730972222215</v>
      </c>
      <c r="V430" s="75">
        <f>(('Node actual demand d=1.0'!S430*(365/2)))*9.8*($C430+$D430-$B430)/3600</f>
        <v>2.5333764672222214</v>
      </c>
      <c r="W430" s="75">
        <f>(('Node actual demand d=1.0'!T430*(365/2)))*9.8*($C430+$D430-$B430)/3600</f>
        <v>0.36191092388888885</v>
      </c>
      <c r="X430" s="75">
        <f>(('Node actual demand d=1.0'!U430*(365/2)))*9.8*($C430+$D430-$B430)/3600</f>
        <v>0.18095546194444442</v>
      </c>
      <c r="Y430" s="75">
        <f>(('Node actual demand d=1.0'!V430*(365/2)))*9.8*($C430+$D430-$B430)/3600</f>
        <v>0.18095546194444442</v>
      </c>
      <c r="Z430" s="75">
        <f>(('Node actual demand d=1.0'!W430*(365/2)))*9.8*($C430+$D430-$B430)/3600</f>
        <v>8.323951249444443</v>
      </c>
      <c r="AA430" s="75">
        <f>(('Node actual demand d=1.0'!X430*(365/2)))*9.8*($C430+$D430-$B430)/3600</f>
        <v>11.400194102499999</v>
      </c>
      <c r="AB430" s="75">
        <f>(('Node actual demand d=1.0'!Y430*(365/2)))*9.8*($C430+$D430-$B430)/3600</f>
        <v>1.0857327716666665</v>
      </c>
    </row>
    <row r="431" spans="1:28">
      <c r="A431" t="s">
        <v>540</v>
      </c>
      <c r="B431" s="21">
        <f>Fornecida!$C$1</f>
        <v>3.38</v>
      </c>
      <c r="C431" s="79">
        <v>19.997699999999998</v>
      </c>
      <c r="D431">
        <v>20</v>
      </c>
      <c r="E431" s="75">
        <f>(('Node actual demand d=1.0'!B431*(365/2)))*9.8*($C431+$D431-$B431)/3600</f>
        <v>0.72767507166666656</v>
      </c>
      <c r="F431" s="75">
        <f>(('Node actual demand d=1.0'!C431*(365/2)))*9.8*($C431+$D431-$B431)/3600</f>
        <v>0.72767507166666656</v>
      </c>
      <c r="G431" s="75">
        <f>(('Node actual demand d=1.0'!D431*(365/2)))*9.8*($C431+$D431-$B431)/3600</f>
        <v>0.72767507166666656</v>
      </c>
      <c r="H431" s="75">
        <f>(('Node actual demand d=1.0'!E431*(365/2)))*9.8*($C431+$D431-$B431)/3600</f>
        <v>0.72767507166666656</v>
      </c>
      <c r="I431" s="75">
        <f>(('Node actual demand d=1.0'!F431*(365/2)))*9.8*($C431+$D431-$B431)/3600</f>
        <v>0.72767507166666656</v>
      </c>
      <c r="J431" s="75">
        <f>(('Node actual demand d=1.0'!G431*(365/2)))*9.8*($C431+$D431-$B431)/3600</f>
        <v>0.54575630374999995</v>
      </c>
      <c r="K431" s="75">
        <f>(('Node actual demand d=1.0'!H431*(365/2)))*9.8*($C431+$D431-$B431)/3600</f>
        <v>0.72767507166666656</v>
      </c>
      <c r="L431" s="75">
        <f>(('Node actual demand d=1.0'!I431*(365/2)))*9.8*($C431+$D431-$B431)/3600</f>
        <v>0.72767507166666656</v>
      </c>
      <c r="M431" s="75">
        <f>(('Node actual demand d=1.0'!J431*(365/2)))*9.8*($C431+$D431-$B431)/3600</f>
        <v>0.90959383958333317</v>
      </c>
      <c r="N431" s="75">
        <f>(('Node actual demand d=1.0'!K431*(365/2)))*9.8*($C431+$D431-$B431)/3600</f>
        <v>0.90959383958333317</v>
      </c>
      <c r="O431" s="75">
        <f>(('Node actual demand d=1.0'!L431*(365/2)))*9.8*($C431+$D431-$B431)/3600</f>
        <v>1.0915126074999999</v>
      </c>
      <c r="P431" s="75">
        <f>(('Node actual demand d=1.0'!M431*(365/2)))*9.8*($C431+$D431-$B431)/3600</f>
        <v>0.90959383958333317</v>
      </c>
      <c r="Q431" s="75">
        <f>(('Node actual demand d=1.0'!N431*(365/2)))*9.8*($C431+$D431-$B431)/3600</f>
        <v>0.90959383958333317</v>
      </c>
      <c r="R431" s="75">
        <f>(('Node actual demand d=1.0'!O431*(365/2)))*9.8*($C431+$D431-$B431)/3600</f>
        <v>0.72767507166666656</v>
      </c>
      <c r="S431" s="75">
        <f>(('Node actual demand d=1.0'!P431*(365/2)))*9.8*($C431+$D431-$B431)/3600</f>
        <v>0.90959383958333317</v>
      </c>
      <c r="T431" s="75">
        <f>(('Node actual demand d=1.0'!Q431*(365/2)))*9.8*($C431+$D431-$B431)/3600</f>
        <v>1.0915126074999999</v>
      </c>
      <c r="U431" s="75">
        <f>(('Node actual demand d=1.0'!R431*(365/2)))*9.8*($C431+$D431-$B431)/3600</f>
        <v>0.90959383958333317</v>
      </c>
      <c r="V431" s="75">
        <f>(('Node actual demand d=1.0'!S431*(365/2)))*9.8*($C431+$D431-$B431)/3600</f>
        <v>1.0915126074999999</v>
      </c>
      <c r="W431" s="75">
        <f>(('Node actual demand d=1.0'!T431*(365/2)))*9.8*($C431+$D431-$B431)/3600</f>
        <v>1.0915126074999999</v>
      </c>
      <c r="X431" s="75">
        <f>(('Node actual demand d=1.0'!U431*(365/2)))*9.8*($C431+$D431-$B431)/3600</f>
        <v>1.0915126074999999</v>
      </c>
      <c r="Y431" s="75">
        <f>(('Node actual demand d=1.0'!V431*(365/2)))*9.8*($C431+$D431-$B431)/3600</f>
        <v>0.90959383958333317</v>
      </c>
      <c r="Z431" s="75">
        <f>(('Node actual demand d=1.0'!W431*(365/2)))*9.8*($C431+$D431-$B431)/3600</f>
        <v>0.72767507166666656</v>
      </c>
      <c r="AA431" s="75">
        <f>(('Node actual demand d=1.0'!X431*(365/2)))*9.8*($C431+$D431-$B431)/3600</f>
        <v>0.72767507166666656</v>
      </c>
      <c r="AB431" s="75">
        <f>(('Node actual demand d=1.0'!Y431*(365/2)))*9.8*($C431+$D431-$B431)/3600</f>
        <v>0.72767507166666656</v>
      </c>
    </row>
    <row r="432" spans="1:28">
      <c r="A432" t="s">
        <v>541</v>
      </c>
      <c r="B432" s="21">
        <f>Fornecida!$C$1</f>
        <v>3.38</v>
      </c>
      <c r="C432" s="79">
        <v>19.9938</v>
      </c>
      <c r="D432">
        <v>20</v>
      </c>
      <c r="E432" s="75">
        <f>(('Node actual demand d=1.0'!B432*(365/2)))*9.8*($C432+$D432-$B432)/3600</f>
        <v>0.18189939250000001</v>
      </c>
      <c r="F432" s="75">
        <f>(('Node actual demand d=1.0'!C432*(365/2)))*9.8*($C432+$D432-$B432)/3600</f>
        <v>0</v>
      </c>
      <c r="G432" s="75">
        <f>(('Node actual demand d=1.0'!D432*(365/2)))*9.8*($C432+$D432-$B432)/3600</f>
        <v>0</v>
      </c>
      <c r="H432" s="75">
        <f>(('Node actual demand d=1.0'!E432*(365/2)))*9.8*($C432+$D432-$B432)/3600</f>
        <v>0</v>
      </c>
      <c r="I432" s="75">
        <f>(('Node actual demand d=1.0'!F432*(365/2)))*9.8*($C432+$D432-$B432)/3600</f>
        <v>0</v>
      </c>
      <c r="J432" s="75">
        <f>(('Node actual demand d=1.0'!G432*(365/2)))*9.8*($C432+$D432-$B432)/3600</f>
        <v>0</v>
      </c>
      <c r="K432" s="75">
        <f>(('Node actual demand d=1.0'!H432*(365/2)))*9.8*($C432+$D432-$B432)/3600</f>
        <v>0.18189939250000001</v>
      </c>
      <c r="L432" s="75">
        <f>(('Node actual demand d=1.0'!I432*(365/2)))*9.8*($C432+$D432-$B432)/3600</f>
        <v>0.54569817749999994</v>
      </c>
      <c r="M432" s="75">
        <f>(('Node actual demand d=1.0'!J432*(365/2)))*9.8*($C432+$D432-$B432)/3600</f>
        <v>0.90949696250000001</v>
      </c>
      <c r="N432" s="75">
        <f>(('Node actual demand d=1.0'!K432*(365/2)))*9.8*($C432+$D432-$B432)/3600</f>
        <v>0.90949696250000001</v>
      </c>
      <c r="O432" s="75">
        <f>(('Node actual demand d=1.0'!L432*(365/2)))*9.8*($C432+$D432-$B432)/3600</f>
        <v>0.18189939250000001</v>
      </c>
      <c r="P432" s="75">
        <f>(('Node actual demand d=1.0'!M432*(365/2)))*9.8*($C432+$D432-$B432)/3600</f>
        <v>0.36379878500000001</v>
      </c>
      <c r="Q432" s="75">
        <f>(('Node actual demand d=1.0'!N432*(365/2)))*9.8*($C432+$D432-$B432)/3600</f>
        <v>0.90949696250000001</v>
      </c>
      <c r="R432" s="75">
        <f>(('Node actual demand d=1.0'!O432*(365/2)))*9.8*($C432+$D432-$B432)/3600</f>
        <v>0.36379878500000001</v>
      </c>
      <c r="S432" s="75">
        <f>(('Node actual demand d=1.0'!P432*(365/2)))*9.8*($C432+$D432-$B432)/3600</f>
        <v>0.54569817749999994</v>
      </c>
      <c r="T432" s="75">
        <f>(('Node actual demand d=1.0'!Q432*(365/2)))*9.8*($C432+$D432-$B432)/3600</f>
        <v>0.72759757000000003</v>
      </c>
      <c r="U432" s="75">
        <f>(('Node actual demand d=1.0'!R432*(365/2)))*9.8*($C432+$D432-$B432)/3600</f>
        <v>0.18189939250000001</v>
      </c>
      <c r="V432" s="75">
        <f>(('Node actual demand d=1.0'!S432*(365/2)))*9.8*($C432+$D432-$B432)/3600</f>
        <v>0.36379878500000001</v>
      </c>
      <c r="W432" s="75">
        <f>(('Node actual demand d=1.0'!T432*(365/2)))*9.8*($C432+$D432-$B432)/3600</f>
        <v>0.36379878500000001</v>
      </c>
      <c r="X432" s="75">
        <f>(('Node actual demand d=1.0'!U432*(365/2)))*9.8*($C432+$D432-$B432)/3600</f>
        <v>0.18189939250000001</v>
      </c>
      <c r="Y432" s="75">
        <f>(('Node actual demand d=1.0'!V432*(365/2)))*9.8*($C432+$D432-$B432)/3600</f>
        <v>0.18189939250000001</v>
      </c>
      <c r="Z432" s="75">
        <f>(('Node actual demand d=1.0'!W432*(365/2)))*9.8*($C432+$D432-$B432)/3600</f>
        <v>0.18189939250000001</v>
      </c>
      <c r="AA432" s="75">
        <f>(('Node actual demand d=1.0'!X432*(365/2)))*9.8*($C432+$D432-$B432)/3600</f>
        <v>0.36379878500000001</v>
      </c>
      <c r="AB432" s="75">
        <f>(('Node actual demand d=1.0'!Y432*(365/2)))*9.8*($C432+$D432-$B432)/3600</f>
        <v>0.18189939250000001</v>
      </c>
    </row>
    <row r="433" spans="1:28">
      <c r="A433" t="s">
        <v>542</v>
      </c>
      <c r="B433" s="21">
        <f>Fornecida!$C$1</f>
        <v>3.38</v>
      </c>
      <c r="C433" s="79">
        <v>19.938700000000001</v>
      </c>
      <c r="D433">
        <v>20</v>
      </c>
      <c r="E433" s="75">
        <f>(('Node actual demand d=1.0'!B433*(365/2)))*9.8*($C433+$D433-$B433)/3600</f>
        <v>0</v>
      </c>
      <c r="F433" s="75">
        <f>(('Node actual demand d=1.0'!C433*(365/2)))*9.8*($C433+$D433-$B433)/3600</f>
        <v>0</v>
      </c>
      <c r="G433" s="75">
        <f>(('Node actual demand d=1.0'!D433*(365/2)))*9.8*($C433+$D433-$B433)/3600</f>
        <v>0</v>
      </c>
      <c r="H433" s="75">
        <f>(('Node actual demand d=1.0'!E433*(365/2)))*9.8*($C433+$D433-$B433)/3600</f>
        <v>0</v>
      </c>
      <c r="I433" s="75">
        <f>(('Node actual demand d=1.0'!F433*(365/2)))*9.8*($C433+$D433-$B433)/3600</f>
        <v>0</v>
      </c>
      <c r="J433" s="75">
        <f>(('Node actual demand d=1.0'!G433*(365/2)))*9.8*($C433+$D433-$B433)/3600</f>
        <v>0</v>
      </c>
      <c r="K433" s="75">
        <f>(('Node actual demand d=1.0'!H433*(365/2)))*9.8*($C433+$D433-$B433)/3600</f>
        <v>0</v>
      </c>
      <c r="L433" s="75">
        <f>(('Node actual demand d=1.0'!I433*(365/2)))*9.8*($C433+$D433-$B433)/3600</f>
        <v>0</v>
      </c>
      <c r="M433" s="75">
        <f>(('Node actual demand d=1.0'!J433*(365/2)))*9.8*($C433+$D433-$B433)/3600</f>
        <v>0</v>
      </c>
      <c r="N433" s="75">
        <f>(('Node actual demand d=1.0'!K433*(365/2)))*9.8*($C433+$D433-$B433)/3600</f>
        <v>0</v>
      </c>
      <c r="O433" s="75">
        <f>(('Node actual demand d=1.0'!L433*(365/2)))*9.8*($C433+$D433-$B433)/3600</f>
        <v>0</v>
      </c>
      <c r="P433" s="75">
        <f>(('Node actual demand d=1.0'!M433*(365/2)))*9.8*($C433+$D433-$B433)/3600</f>
        <v>0</v>
      </c>
      <c r="Q433" s="75">
        <f>(('Node actual demand d=1.0'!N433*(365/2)))*9.8*($C433+$D433-$B433)/3600</f>
        <v>0</v>
      </c>
      <c r="R433" s="75">
        <f>(('Node actual demand d=1.0'!O433*(365/2)))*9.8*($C433+$D433-$B433)/3600</f>
        <v>0</v>
      </c>
      <c r="S433" s="75">
        <f>(('Node actual demand d=1.0'!P433*(365/2)))*9.8*($C433+$D433-$B433)/3600</f>
        <v>0</v>
      </c>
      <c r="T433" s="75">
        <f>(('Node actual demand d=1.0'!Q433*(365/2)))*9.8*($C433+$D433-$B433)/3600</f>
        <v>0</v>
      </c>
      <c r="U433" s="75">
        <f>(('Node actual demand d=1.0'!R433*(365/2)))*9.8*($C433+$D433-$B433)/3600</f>
        <v>0</v>
      </c>
      <c r="V433" s="75">
        <f>(('Node actual demand d=1.0'!S433*(365/2)))*9.8*($C433+$D433-$B433)/3600</f>
        <v>0</v>
      </c>
      <c r="W433" s="75">
        <f>(('Node actual demand d=1.0'!T433*(365/2)))*9.8*($C433+$D433-$B433)/3600</f>
        <v>0</v>
      </c>
      <c r="X433" s="75">
        <f>(('Node actual demand d=1.0'!U433*(365/2)))*9.8*($C433+$D433-$B433)/3600</f>
        <v>0</v>
      </c>
      <c r="Y433" s="75">
        <f>(('Node actual demand d=1.0'!V433*(365/2)))*9.8*($C433+$D433-$B433)/3600</f>
        <v>0</v>
      </c>
      <c r="Z433" s="75">
        <f>(('Node actual demand d=1.0'!W433*(365/2)))*9.8*($C433+$D433-$B433)/3600</f>
        <v>0</v>
      </c>
      <c r="AA433" s="75">
        <f>(('Node actual demand d=1.0'!X433*(365/2)))*9.8*($C433+$D433-$B433)/3600</f>
        <v>0</v>
      </c>
      <c r="AB433" s="75">
        <f>(('Node actual demand d=1.0'!Y433*(365/2)))*9.8*($C433+$D433-$B433)/3600</f>
        <v>0</v>
      </c>
    </row>
    <row r="434" spans="1:28">
      <c r="A434" t="s">
        <v>543</v>
      </c>
      <c r="B434" s="21">
        <f>Fornecida!$C$1</f>
        <v>3.38</v>
      </c>
      <c r="C434" s="79">
        <v>19.319400000000002</v>
      </c>
      <c r="D434">
        <v>20</v>
      </c>
      <c r="E434" s="75">
        <f>(('Node actual demand d=1.0'!B434*(365/2)))*9.8*($C434+$D434-$B434)/3600</f>
        <v>0</v>
      </c>
      <c r="F434" s="75">
        <f>(('Node actual demand d=1.0'!C434*(365/2)))*9.8*($C434+$D434-$B434)/3600</f>
        <v>0</v>
      </c>
      <c r="G434" s="75">
        <f>(('Node actual demand d=1.0'!D434*(365/2)))*9.8*($C434+$D434-$B434)/3600</f>
        <v>0</v>
      </c>
      <c r="H434" s="75">
        <f>(('Node actual demand d=1.0'!E434*(365/2)))*9.8*($C434+$D434-$B434)/3600</f>
        <v>0</v>
      </c>
      <c r="I434" s="75">
        <f>(('Node actual demand d=1.0'!F434*(365/2)))*9.8*($C434+$D434-$B434)/3600</f>
        <v>0</v>
      </c>
      <c r="J434" s="75">
        <f>(('Node actual demand d=1.0'!G434*(365/2)))*9.8*($C434+$D434-$B434)/3600</f>
        <v>0</v>
      </c>
      <c r="K434" s="75">
        <f>(('Node actual demand d=1.0'!H434*(365/2)))*9.8*($C434+$D434-$B434)/3600</f>
        <v>0</v>
      </c>
      <c r="L434" s="75">
        <f>(('Node actual demand d=1.0'!I434*(365/2)))*9.8*($C434+$D434-$B434)/3600</f>
        <v>0.53564680749999993</v>
      </c>
      <c r="M434" s="75">
        <f>(('Node actual demand d=1.0'!J434*(365/2)))*9.8*($C434+$D434-$B434)/3600</f>
        <v>0.89274467916666667</v>
      </c>
      <c r="N434" s="75">
        <f>(('Node actual demand d=1.0'!K434*(365/2)))*9.8*($C434+$D434-$B434)/3600</f>
        <v>1.0712936149999999</v>
      </c>
      <c r="O434" s="75">
        <f>(('Node actual demand d=1.0'!L434*(365/2)))*9.8*($C434+$D434-$B434)/3600</f>
        <v>0.35709787166666673</v>
      </c>
      <c r="P434" s="75">
        <f>(('Node actual demand d=1.0'!M434*(365/2)))*9.8*($C434+$D434-$B434)/3600</f>
        <v>0.35709787166666673</v>
      </c>
      <c r="Q434" s="75">
        <f>(('Node actual demand d=1.0'!N434*(365/2)))*9.8*($C434+$D434-$B434)/3600</f>
        <v>0.17854893583333337</v>
      </c>
      <c r="R434" s="75">
        <f>(('Node actual demand d=1.0'!O434*(365/2)))*9.8*($C434+$D434-$B434)/3600</f>
        <v>0.17854893583333337</v>
      </c>
      <c r="S434" s="75">
        <f>(('Node actual demand d=1.0'!P434*(365/2)))*9.8*($C434+$D434-$B434)/3600</f>
        <v>0</v>
      </c>
      <c r="T434" s="75">
        <f>(('Node actual demand d=1.0'!Q434*(365/2)))*9.8*($C434+$D434-$B434)/3600</f>
        <v>0.17854893583333337</v>
      </c>
      <c r="U434" s="75">
        <f>(('Node actual demand d=1.0'!R434*(365/2)))*9.8*($C434+$D434-$B434)/3600</f>
        <v>0.17854893583333337</v>
      </c>
      <c r="V434" s="75">
        <f>(('Node actual demand d=1.0'!S434*(365/2)))*9.8*($C434+$D434-$B434)/3600</f>
        <v>0.17854893583333337</v>
      </c>
      <c r="W434" s="75">
        <f>(('Node actual demand d=1.0'!T434*(365/2)))*9.8*($C434+$D434-$B434)/3600</f>
        <v>0.17854893583333337</v>
      </c>
      <c r="X434" s="75">
        <f>(('Node actual demand d=1.0'!U434*(365/2)))*9.8*($C434+$D434-$B434)/3600</f>
        <v>0.17854893583333337</v>
      </c>
      <c r="Y434" s="75">
        <f>(('Node actual demand d=1.0'!V434*(365/2)))*9.8*($C434+$D434-$B434)/3600</f>
        <v>0</v>
      </c>
      <c r="Z434" s="75">
        <f>(('Node actual demand d=1.0'!W434*(365/2)))*9.8*($C434+$D434-$B434)/3600</f>
        <v>0</v>
      </c>
      <c r="AA434" s="75">
        <f>(('Node actual demand d=1.0'!X434*(365/2)))*9.8*($C434+$D434-$B434)/3600</f>
        <v>0.17854893583333337</v>
      </c>
      <c r="AB434" s="75">
        <f>(('Node actual demand d=1.0'!Y434*(365/2)))*9.8*($C434+$D434-$B434)/3600</f>
        <v>0.17854893583333337</v>
      </c>
    </row>
    <row r="435" spans="1:28">
      <c r="A435" t="s">
        <v>544</v>
      </c>
      <c r="B435" s="21">
        <f>Fornecida!$C$1</f>
        <v>3.38</v>
      </c>
      <c r="C435" s="79">
        <v>18.097000000000001</v>
      </c>
      <c r="D435">
        <v>20</v>
      </c>
      <c r="E435" s="75">
        <f>(('Node actual demand d=1.0'!B435*(365/2)))*9.8*($C435+$D435-$B435)/3600</f>
        <v>14.832934686111109</v>
      </c>
      <c r="F435" s="75">
        <f>(('Node actual demand d=1.0'!C435*(365/2)))*9.8*($C435+$D435-$B435)/3600</f>
        <v>0</v>
      </c>
      <c r="G435" s="75">
        <f>(('Node actual demand d=1.0'!D435*(365/2)))*9.8*($C435+$D435-$B435)/3600</f>
        <v>0</v>
      </c>
      <c r="H435" s="75">
        <f>(('Node actual demand d=1.0'!E435*(365/2)))*9.8*($C435+$D435-$B435)/3600</f>
        <v>0</v>
      </c>
      <c r="I435" s="75">
        <f>(('Node actual demand d=1.0'!F435*(365/2)))*9.8*($C435+$D435-$B435)/3600</f>
        <v>27.941109525000002</v>
      </c>
      <c r="J435" s="75">
        <f>(('Node actual demand d=1.0'!G435*(365/2)))*9.8*($C435+$D435-$B435)/3600</f>
        <v>32.597961112500002</v>
      </c>
      <c r="K435" s="75">
        <f>(('Node actual demand d=1.0'!H435*(365/2)))*9.8*($C435+$D435-$B435)/3600</f>
        <v>41.394236333333339</v>
      </c>
      <c r="L435" s="75">
        <f>(('Node actual demand d=1.0'!I435*(365/2)))*9.8*($C435+$D435-$B435)/3600</f>
        <v>26.733777631944449</v>
      </c>
      <c r="M435" s="75">
        <f>(('Node actual demand d=1.0'!J435*(365/2)))*9.8*($C435+$D435-$B435)/3600</f>
        <v>15.867790594444443</v>
      </c>
      <c r="N435" s="75">
        <f>(('Node actual demand d=1.0'!K435*(365/2)))*9.8*($C435+$D435-$B435)/3600</f>
        <v>23.62920990694445</v>
      </c>
      <c r="O435" s="75">
        <f>(('Node actual demand d=1.0'!L435*(365/2)))*9.8*($C435+$D435-$B435)/3600</f>
        <v>6.2091354500000016</v>
      </c>
      <c r="P435" s="75">
        <f>(('Node actual demand d=1.0'!M435*(365/2)))*9.8*($C435+$D435-$B435)/3600</f>
        <v>0.6899039388888889</v>
      </c>
      <c r="Q435" s="75">
        <f>(('Node actual demand d=1.0'!N435*(365/2)))*9.8*($C435+$D435-$B435)/3600</f>
        <v>2.9320917402777775</v>
      </c>
      <c r="R435" s="75">
        <f>(('Node actual demand d=1.0'!O435*(365/2)))*9.8*($C435+$D435-$B435)/3600</f>
        <v>4.3118996180555564</v>
      </c>
      <c r="S435" s="75">
        <f>(('Node actual demand d=1.0'!P435*(365/2)))*9.8*($C435+$D435-$B435)/3600</f>
        <v>3.4495196944444446</v>
      </c>
      <c r="T435" s="75">
        <f>(('Node actual demand d=1.0'!Q435*(365/2)))*9.8*($C435+$D435-$B435)/3600</f>
        <v>4.3118996180555564</v>
      </c>
      <c r="U435" s="75">
        <f>(('Node actual demand d=1.0'!R435*(365/2)))*9.8*($C435+$D435-$B435)/3600</f>
        <v>2.5871397708333337</v>
      </c>
      <c r="V435" s="75">
        <f>(('Node actual demand d=1.0'!S435*(365/2)))*9.8*($C435+$D435-$B435)/3600</f>
        <v>15.522838625</v>
      </c>
      <c r="W435" s="75">
        <f>(('Node actual demand d=1.0'!T435*(365/2)))*9.8*($C435+$D435-$B435)/3600</f>
        <v>16.040266579166669</v>
      </c>
      <c r="X435" s="75">
        <f>(('Node actual demand d=1.0'!U435*(365/2)))*9.8*($C435+$D435-$B435)/3600</f>
        <v>21.731974075000004</v>
      </c>
      <c r="Y435" s="75">
        <f>(('Node actual demand d=1.0'!V435*(365/2)))*9.8*($C435+$D435-$B435)/3600</f>
        <v>6.0366594652777774</v>
      </c>
      <c r="Z435" s="75">
        <f>(('Node actual demand d=1.0'!W435*(365/2)))*9.8*($C435+$D435-$B435)/3600</f>
        <v>30.355773311111111</v>
      </c>
      <c r="AA435" s="75">
        <f>(('Node actual demand d=1.0'!X435*(365/2)))*9.8*($C435+$D435-$B435)/3600</f>
        <v>35.185100883333341</v>
      </c>
      <c r="AB435" s="75">
        <f>(('Node actual demand d=1.0'!Y435*(365/2)))*9.8*($C435+$D435-$B435)/3600</f>
        <v>43.291472165277774</v>
      </c>
    </row>
    <row r="436" spans="1:28">
      <c r="A436" t="s">
        <v>545</v>
      </c>
      <c r="B436" s="21">
        <f>Fornecida!$C$1</f>
        <v>3.38</v>
      </c>
      <c r="C436" s="79">
        <v>20.2715</v>
      </c>
      <c r="D436">
        <v>20</v>
      </c>
      <c r="E436" s="75">
        <f>(('Node actual demand d=1.0'!B436*(365/2)))*9.8*($C436+$D436-$B436)/3600</f>
        <v>0</v>
      </c>
      <c r="F436" s="75">
        <f>(('Node actual demand d=1.0'!C436*(365/2)))*9.8*($C436+$D436-$B436)/3600</f>
        <v>0</v>
      </c>
      <c r="G436" s="75">
        <f>(('Node actual demand d=1.0'!D436*(365/2)))*9.8*($C436+$D436-$B436)/3600</f>
        <v>0</v>
      </c>
      <c r="H436" s="75">
        <f>(('Node actual demand d=1.0'!E436*(365/2)))*9.8*($C436+$D436-$B436)/3600</f>
        <v>0</v>
      </c>
      <c r="I436" s="75">
        <f>(('Node actual demand d=1.0'!F436*(365/2)))*9.8*($C436+$D436-$B436)/3600</f>
        <v>0</v>
      </c>
      <c r="J436" s="75">
        <f>(('Node actual demand d=1.0'!G436*(365/2)))*9.8*($C436+$D436-$B436)/3600</f>
        <v>0</v>
      </c>
      <c r="K436" s="75">
        <f>(('Node actual demand d=1.0'!H436*(365/2)))*9.8*($C436+$D436-$B436)/3600</f>
        <v>1.2829531506944447</v>
      </c>
      <c r="L436" s="75">
        <f>(('Node actual demand d=1.0'!I436*(365/2)))*9.8*($C436+$D436-$B436)/3600</f>
        <v>6.2314867319444449</v>
      </c>
      <c r="M436" s="75">
        <f>(('Node actual demand d=1.0'!J436*(365/2)))*9.8*($C436+$D436-$B436)/3600</f>
        <v>2.0160692368055559</v>
      </c>
      <c r="N436" s="75">
        <f>(('Node actual demand d=1.0'!K436*(365/2)))*9.8*($C436+$D436-$B436)/3600</f>
        <v>0.54983706458333337</v>
      </c>
      <c r="O436" s="75">
        <f>(('Node actual demand d=1.0'!L436*(365/2)))*9.8*($C436+$D436-$B436)/3600</f>
        <v>1.6495111937500004</v>
      </c>
      <c r="P436" s="75">
        <f>(('Node actual demand d=1.0'!M436*(365/2)))*9.8*($C436+$D436-$B436)/3600</f>
        <v>1.8327902152777782</v>
      </c>
      <c r="Q436" s="75">
        <f>(('Node actual demand d=1.0'!N436*(365/2)))*9.8*($C436+$D436-$B436)/3600</f>
        <v>1.6495111937500004</v>
      </c>
      <c r="R436" s="75">
        <f>(('Node actual demand d=1.0'!O436*(365/2)))*9.8*($C436+$D436-$B436)/3600</f>
        <v>2.1993482583333335</v>
      </c>
      <c r="S436" s="75">
        <f>(('Node actual demand d=1.0'!P436*(365/2)))*9.8*($C436+$D436-$B436)/3600</f>
        <v>2.3826272798611114</v>
      </c>
      <c r="T436" s="75">
        <f>(('Node actual demand d=1.0'!Q436*(365/2)))*9.8*($C436+$D436-$B436)/3600</f>
        <v>1.6495111937500004</v>
      </c>
      <c r="U436" s="75">
        <f>(('Node actual demand d=1.0'!R436*(365/2)))*9.8*($C436+$D436-$B436)/3600</f>
        <v>1.4662321722222225</v>
      </c>
      <c r="V436" s="75">
        <f>(('Node actual demand d=1.0'!S436*(365/2)))*9.8*($C436+$D436-$B436)/3600</f>
        <v>3.482301409027778</v>
      </c>
      <c r="W436" s="75">
        <f>(('Node actual demand d=1.0'!T436*(365/2)))*9.8*($C436+$D436-$B436)/3600</f>
        <v>2.0160692368055559</v>
      </c>
      <c r="X436" s="75">
        <f>(('Node actual demand d=1.0'!U436*(365/2)))*9.8*($C436+$D436-$B436)/3600</f>
        <v>0.36655804305555562</v>
      </c>
      <c r="Y436" s="75">
        <f>(('Node actual demand d=1.0'!V436*(365/2)))*9.8*($C436+$D436-$B436)/3600</f>
        <v>0</v>
      </c>
      <c r="Z436" s="75">
        <f>(('Node actual demand d=1.0'!W436*(365/2)))*9.8*($C436+$D436-$B436)/3600</f>
        <v>0.54983706458333337</v>
      </c>
      <c r="AA436" s="75">
        <f>(('Node actual demand d=1.0'!X436*(365/2)))*9.8*($C436+$D436-$B436)/3600</f>
        <v>0.54983706458333337</v>
      </c>
      <c r="AB436" s="75">
        <f>(('Node actual demand d=1.0'!Y436*(365/2)))*9.8*($C436+$D436-$B436)/3600</f>
        <v>0</v>
      </c>
    </row>
    <row r="437" spans="1:28">
      <c r="A437" t="s">
        <v>546</v>
      </c>
      <c r="B437" s="21">
        <f>Fornecida!$C$1</f>
        <v>3.38</v>
      </c>
      <c r="C437" s="79">
        <v>23.8188</v>
      </c>
      <c r="D437">
        <v>20</v>
      </c>
      <c r="E437" s="75">
        <f>(('Node actual demand d=1.0'!B437*(365/2)))*9.8*($C437+$D437-$B437)/3600</f>
        <v>28.528113109999996</v>
      </c>
      <c r="F437" s="75">
        <f>(('Node actual demand d=1.0'!C437*(365/2)))*9.8*($C437+$D437-$B437)/3600</f>
        <v>0.80360882</v>
      </c>
      <c r="G437" s="75">
        <f>(('Node actual demand d=1.0'!D437*(365/2)))*9.8*($C437+$D437-$B437)/3600</f>
        <v>0.40180441</v>
      </c>
      <c r="H437" s="75">
        <f>(('Node actual demand d=1.0'!E437*(365/2)))*9.8*($C437+$D437-$B437)/3600</f>
        <v>0.200902205</v>
      </c>
      <c r="I437" s="75">
        <f>(('Node actual demand d=1.0'!F437*(365/2)))*9.8*($C437+$D437-$B437)/3600</f>
        <v>19.286611679999996</v>
      </c>
      <c r="J437" s="75">
        <f>(('Node actual demand d=1.0'!G437*(365/2)))*9.8*($C437+$D437-$B437)/3600</f>
        <v>28.92991752</v>
      </c>
      <c r="K437" s="75">
        <f>(('Node actual demand d=1.0'!H437*(365/2)))*9.8*($C437+$D437-$B437)/3600</f>
        <v>23.907362395</v>
      </c>
      <c r="L437" s="75">
        <f>(('Node actual demand d=1.0'!I437*(365/2)))*9.8*($C437+$D437-$B437)/3600</f>
        <v>25.916384444999998</v>
      </c>
      <c r="M437" s="75">
        <f>(('Node actual demand d=1.0'!J437*(365/2)))*9.8*($C437+$D437-$B437)/3600</f>
        <v>37.769614539999999</v>
      </c>
      <c r="N437" s="75">
        <f>(('Node actual demand d=1.0'!K437*(365/2)))*9.8*($C437+$D437-$B437)/3600</f>
        <v>20.692927114999996</v>
      </c>
      <c r="O437" s="75">
        <f>(('Node actual demand d=1.0'!L437*(365/2)))*9.8*($C437+$D437-$B437)/3600</f>
        <v>1.004511025</v>
      </c>
      <c r="P437" s="75">
        <f>(('Node actual demand d=1.0'!M437*(365/2)))*9.8*($C437+$D437-$B437)/3600</f>
        <v>1.2054132299999998</v>
      </c>
      <c r="Q437" s="75">
        <f>(('Node actual demand d=1.0'!N437*(365/2)))*9.8*($C437+$D437-$B437)/3600</f>
        <v>1.004511025</v>
      </c>
      <c r="R437" s="75">
        <f>(('Node actual demand d=1.0'!O437*(365/2)))*9.8*($C437+$D437-$B437)/3600</f>
        <v>1.60721764</v>
      </c>
      <c r="S437" s="75">
        <f>(('Node actual demand d=1.0'!P437*(365/2)))*9.8*($C437+$D437-$B437)/3600</f>
        <v>1.004511025</v>
      </c>
      <c r="T437" s="75">
        <f>(('Node actual demand d=1.0'!Q437*(365/2)))*9.8*($C437+$D437-$B437)/3600</f>
        <v>0.80360882</v>
      </c>
      <c r="U437" s="75">
        <f>(('Node actual demand d=1.0'!R437*(365/2)))*9.8*($C437+$D437-$B437)/3600</f>
        <v>1.4063154349999998</v>
      </c>
      <c r="V437" s="75">
        <f>(('Node actual demand d=1.0'!S437*(365/2)))*9.8*($C437+$D437-$B437)/3600</f>
        <v>1.60721764</v>
      </c>
      <c r="W437" s="75">
        <f>(('Node actual demand d=1.0'!T437*(365/2)))*9.8*($C437+$D437-$B437)/3600</f>
        <v>1.808119845</v>
      </c>
      <c r="X437" s="75">
        <f>(('Node actual demand d=1.0'!U437*(365/2)))*9.8*($C437+$D437-$B437)/3600</f>
        <v>1.4063154349999998</v>
      </c>
      <c r="Y437" s="75">
        <f>(('Node actual demand d=1.0'!V437*(365/2)))*9.8*($C437+$D437-$B437)/3600</f>
        <v>0.80360882</v>
      </c>
      <c r="Z437" s="75">
        <f>(('Node actual demand d=1.0'!W437*(365/2)))*9.8*($C437+$D437-$B437)/3600</f>
        <v>11.853230094999999</v>
      </c>
      <c r="AA437" s="75">
        <f>(('Node actual demand d=1.0'!X437*(365/2)))*9.8*($C437+$D437-$B437)/3600</f>
        <v>54.042693144999994</v>
      </c>
      <c r="AB437" s="75">
        <f>(('Node actual demand d=1.0'!Y437*(365/2)))*9.8*($C437+$D437-$B437)/3600</f>
        <v>38.171418949999996</v>
      </c>
    </row>
    <row r="438" spans="1:28">
      <c r="A438" t="s">
        <v>547</v>
      </c>
      <c r="B438" s="21">
        <f>Fornecida!$C$1</f>
        <v>3.38</v>
      </c>
      <c r="C438" s="79">
        <v>24.1951</v>
      </c>
      <c r="D438">
        <v>20</v>
      </c>
      <c r="E438" s="75">
        <f>(('Node actual demand d=1.0'!B438*(365/2)))*9.8*($C438+$D438-$B438)/3600</f>
        <v>0</v>
      </c>
      <c r="F438" s="75">
        <f>(('Node actual demand d=1.0'!C438*(365/2)))*9.8*($C438+$D438-$B438)/3600</f>
        <v>0</v>
      </c>
      <c r="G438" s="75">
        <f>(('Node actual demand d=1.0'!D438*(365/2)))*9.8*($C438+$D438-$B438)/3600</f>
        <v>0</v>
      </c>
      <c r="H438" s="75">
        <f>(('Node actual demand d=1.0'!E438*(365/2)))*9.8*($C438+$D438-$B438)/3600</f>
        <v>12.166301058333334</v>
      </c>
      <c r="I438" s="75">
        <f>(('Node actual demand d=1.0'!F438*(365/2)))*9.8*($C438+$D438-$B438)/3600</f>
        <v>53.531724656666661</v>
      </c>
      <c r="J438" s="75">
        <f>(('Node actual demand d=1.0'!G438*(365/2)))*9.8*($C438+$D438-$B438)/3600</f>
        <v>3.4471186331944441</v>
      </c>
      <c r="K438" s="75">
        <f>(('Node actual demand d=1.0'!H438*(365/2)))*9.8*($C438+$D438-$B438)/3600</f>
        <v>0.20277168430555553</v>
      </c>
      <c r="L438" s="75">
        <f>(('Node actual demand d=1.0'!I438*(365/2)))*9.8*($C438+$D438-$B438)/3600</f>
        <v>1.6221734744444443</v>
      </c>
      <c r="M438" s="75">
        <f>(('Node actual demand d=1.0'!J438*(365/2)))*9.8*($C438+$D438-$B438)/3600</f>
        <v>1.2166301058333331</v>
      </c>
      <c r="N438" s="75">
        <f>(('Node actual demand d=1.0'!K438*(365/2)))*9.8*($C438+$D438-$B438)/3600</f>
        <v>1.4194017901388889</v>
      </c>
      <c r="O438" s="75">
        <f>(('Node actual demand d=1.0'!L438*(365/2)))*9.8*($C438+$D438-$B438)/3600</f>
        <v>2.8388035802777778</v>
      </c>
      <c r="P438" s="75">
        <f>(('Node actual demand d=1.0'!M438*(365/2)))*9.8*($C438+$D438-$B438)/3600</f>
        <v>3.6498903175000001</v>
      </c>
      <c r="Q438" s="75">
        <f>(('Node actual demand d=1.0'!N438*(365/2)))*9.8*($C438+$D438-$B438)/3600</f>
        <v>3.8526620018055548</v>
      </c>
      <c r="R438" s="75">
        <f>(('Node actual demand d=1.0'!O438*(365/2)))*9.8*($C438+$D438-$B438)/3600</f>
        <v>10.341355899583332</v>
      </c>
      <c r="S438" s="75">
        <f>(('Node actual demand d=1.0'!P438*(365/2)))*9.8*($C438+$D438-$B438)/3600</f>
        <v>2.6360318959722222</v>
      </c>
      <c r="T438" s="75">
        <f>(('Node actual demand d=1.0'!Q438*(365/2)))*9.8*($C438+$D438-$B438)/3600</f>
        <v>1.6221734744444443</v>
      </c>
      <c r="U438" s="75">
        <f>(('Node actual demand d=1.0'!R438*(365/2)))*9.8*($C438+$D438-$B438)/3600</f>
        <v>2.4332602116666662</v>
      </c>
      <c r="V438" s="75">
        <f>(('Node actual demand d=1.0'!S438*(365/2)))*9.8*($C438+$D438-$B438)/3600</f>
        <v>0.60831505291666654</v>
      </c>
      <c r="W438" s="75">
        <f>(('Node actual demand d=1.0'!T438*(365/2)))*9.8*($C438+$D438-$B438)/3600</f>
        <v>0.60831505291666654</v>
      </c>
      <c r="X438" s="75">
        <f>(('Node actual demand d=1.0'!U438*(365/2)))*9.8*($C438+$D438-$B438)/3600</f>
        <v>0.40554336861111107</v>
      </c>
      <c r="Y438" s="75">
        <f>(('Node actual demand d=1.0'!V438*(365/2)))*9.8*($C438+$D438-$B438)/3600</f>
        <v>0.40554336861111107</v>
      </c>
      <c r="Z438" s="75">
        <f>(('Node actual demand d=1.0'!W438*(365/2)))*9.8*($C438+$D438-$B438)/3600</f>
        <v>0.81108673722222213</v>
      </c>
      <c r="AA438" s="75">
        <f>(('Node actual demand d=1.0'!X438*(365/2)))*9.8*($C438+$D438-$B438)/3600</f>
        <v>0.40554336861111107</v>
      </c>
      <c r="AB438" s="75">
        <f>(('Node actual demand d=1.0'!Y438*(365/2)))*9.8*($C438+$D438-$B438)/3600</f>
        <v>0</v>
      </c>
    </row>
    <row r="439" spans="1:28">
      <c r="A439" t="s">
        <v>548</v>
      </c>
      <c r="B439" s="21">
        <f>Fornecida!$C$1</f>
        <v>3.38</v>
      </c>
      <c r="C439" s="79">
        <v>24.2636</v>
      </c>
      <c r="D439">
        <v>20</v>
      </c>
      <c r="E439" s="75">
        <f>(('Node actual demand d=1.0'!B439*(365/2)))*9.8*($C439+$D439-$B439)/3600</f>
        <v>0.81244798444444444</v>
      </c>
      <c r="F439" s="75">
        <f>(('Node actual demand d=1.0'!C439*(365/2)))*9.8*($C439+$D439-$B439)/3600</f>
        <v>0.60933598833333324</v>
      </c>
      <c r="G439" s="75">
        <f>(('Node actual demand d=1.0'!D439*(365/2)))*9.8*($C439+$D439-$B439)/3600</f>
        <v>0.60933598833333324</v>
      </c>
      <c r="H439" s="75">
        <f>(('Node actual demand d=1.0'!E439*(365/2)))*9.8*($C439+$D439-$B439)/3600</f>
        <v>0.40622399222222222</v>
      </c>
      <c r="I439" s="75">
        <f>(('Node actual demand d=1.0'!F439*(365/2)))*9.8*($C439+$D439-$B439)/3600</f>
        <v>0.40622399222222222</v>
      </c>
      <c r="J439" s="75">
        <f>(('Node actual demand d=1.0'!G439*(365/2)))*9.8*($C439+$D439-$B439)/3600</f>
        <v>24.373439533333336</v>
      </c>
      <c r="K439" s="75">
        <f>(('Node actual demand d=1.0'!H439*(365/2)))*9.8*($C439+$D439-$B439)/3600</f>
        <v>22.545431568333335</v>
      </c>
      <c r="L439" s="75">
        <f>(('Node actual demand d=1.0'!I439*(365/2)))*9.8*($C439+$D439-$B439)/3600</f>
        <v>3.4529039338888885</v>
      </c>
      <c r="M439" s="75">
        <f>(('Node actual demand d=1.0'!J439*(365/2)))*9.8*($C439+$D439-$B439)/3600</f>
        <v>2.8435679455555554</v>
      </c>
      <c r="N439" s="75">
        <f>(('Node actual demand d=1.0'!K439*(365/2)))*9.8*($C439+$D439-$B439)/3600</f>
        <v>2.031119961111111</v>
      </c>
      <c r="O439" s="75">
        <f>(('Node actual demand d=1.0'!L439*(365/2)))*9.8*($C439+$D439-$B439)/3600</f>
        <v>1.4217839727777777</v>
      </c>
      <c r="P439" s="75">
        <f>(('Node actual demand d=1.0'!M439*(365/2)))*9.8*($C439+$D439-$B439)/3600</f>
        <v>1.4217839727777777</v>
      </c>
      <c r="Q439" s="75">
        <f>(('Node actual demand d=1.0'!N439*(365/2)))*9.8*($C439+$D439-$B439)/3600</f>
        <v>1.6248959688888889</v>
      </c>
      <c r="R439" s="75">
        <f>(('Node actual demand d=1.0'!O439*(365/2)))*9.8*($C439+$D439-$B439)/3600</f>
        <v>1.2186719766666665</v>
      </c>
      <c r="S439" s="75">
        <f>(('Node actual demand d=1.0'!P439*(365/2)))*9.8*($C439+$D439-$B439)/3600</f>
        <v>3.2497919377777778</v>
      </c>
      <c r="T439" s="75">
        <f>(('Node actual demand d=1.0'!Q439*(365/2)))*9.8*($C439+$D439-$B439)/3600</f>
        <v>3.2497919377777778</v>
      </c>
      <c r="U439" s="75">
        <f>(('Node actual demand d=1.0'!R439*(365/2)))*9.8*($C439+$D439-$B439)/3600</f>
        <v>1.6248959688888889</v>
      </c>
      <c r="V439" s="75">
        <f>(('Node actual demand d=1.0'!S439*(365/2)))*9.8*($C439+$D439-$B439)/3600</f>
        <v>0.81244798444444444</v>
      </c>
      <c r="W439" s="75">
        <f>(('Node actual demand d=1.0'!T439*(365/2)))*9.8*($C439+$D439-$B439)/3600</f>
        <v>0.60933598833333324</v>
      </c>
      <c r="X439" s="75">
        <f>(('Node actual demand d=1.0'!U439*(365/2)))*9.8*($C439+$D439-$B439)/3600</f>
        <v>0.60933598833333324</v>
      </c>
      <c r="Y439" s="75">
        <f>(('Node actual demand d=1.0'!V439*(365/2)))*9.8*($C439+$D439-$B439)/3600</f>
        <v>46.918871101666667</v>
      </c>
      <c r="Z439" s="75">
        <f>(('Node actual demand d=1.0'!W439*(365/2)))*9.8*($C439+$D439-$B439)/3600</f>
        <v>4.2653519183333328</v>
      </c>
      <c r="AA439" s="75">
        <f>(('Node actual demand d=1.0'!X439*(365/2)))*9.8*($C439+$D439-$B439)/3600</f>
        <v>1.6248959688888889</v>
      </c>
      <c r="AB439" s="75">
        <f>(('Node actual demand d=1.0'!Y439*(365/2)))*9.8*($C439+$D439-$B439)/3600</f>
        <v>1.0155599805555555</v>
      </c>
    </row>
    <row r="440" spans="1:28">
      <c r="A440" t="s">
        <v>549</v>
      </c>
      <c r="B440" s="21">
        <f>Fornecida!$C$1</f>
        <v>3.38</v>
      </c>
      <c r="C440" s="79">
        <v>24.185500000000001</v>
      </c>
      <c r="D440">
        <v>20</v>
      </c>
      <c r="E440" s="75">
        <f>(('Node actual demand d=1.0'!B440*(365/2)))*9.8*($C440+$D440-$B440)/3600</f>
        <v>24.732326898611117</v>
      </c>
      <c r="F440" s="75">
        <f>(('Node actual demand d=1.0'!C440*(365/2)))*9.8*($C440+$D440-$B440)/3600</f>
        <v>52.10006567986111</v>
      </c>
      <c r="G440" s="75">
        <f>(('Node actual demand d=1.0'!D440*(365/2)))*9.8*($C440+$D440-$B440)/3600</f>
        <v>0.60817197291666669</v>
      </c>
      <c r="H440" s="75">
        <f>(('Node actual demand d=1.0'!E440*(365/2)))*9.8*($C440+$D440-$B440)/3600</f>
        <v>0.60817197291666669</v>
      </c>
      <c r="I440" s="75">
        <f>(('Node actual demand d=1.0'!F440*(365/2)))*9.8*($C440+$D440-$B440)/3600</f>
        <v>0.60817197291666669</v>
      </c>
      <c r="J440" s="75">
        <f>(('Node actual demand d=1.0'!G440*(365/2)))*9.8*($C440+$D440-$B440)/3600</f>
        <v>0.60817197291666669</v>
      </c>
      <c r="K440" s="75">
        <f>(('Node actual demand d=1.0'!H440*(365/2)))*9.8*($C440+$D440-$B440)/3600</f>
        <v>0.60817197291666669</v>
      </c>
      <c r="L440" s="75">
        <f>(('Node actual demand d=1.0'!I440*(365/2)))*9.8*($C440+$D440-$B440)/3600</f>
        <v>7.7035116569444453</v>
      </c>
      <c r="M440" s="75">
        <f>(('Node actual demand d=1.0'!J440*(365/2)))*9.8*($C440+$D440-$B440)/3600</f>
        <v>17.636987214583336</v>
      </c>
      <c r="N440" s="75">
        <f>(('Node actual demand d=1.0'!K440*(365/2)))*9.8*($C440+$D440-$B440)/3600</f>
        <v>0.81089596388888896</v>
      </c>
      <c r="O440" s="75">
        <f>(('Node actual demand d=1.0'!L440*(365/2)))*9.8*($C440+$D440-$B440)/3600</f>
        <v>0.81089596388888896</v>
      </c>
      <c r="P440" s="75">
        <f>(('Node actual demand d=1.0'!M440*(365/2)))*9.8*($C440+$D440-$B440)/3600</f>
        <v>0.81089596388888896</v>
      </c>
      <c r="Q440" s="75">
        <f>(('Node actual demand d=1.0'!N440*(365/2)))*9.8*($C440+$D440-$B440)/3600</f>
        <v>0.81089596388888896</v>
      </c>
      <c r="R440" s="75">
        <f>(('Node actual demand d=1.0'!O440*(365/2)))*9.8*($C440+$D440-$B440)/3600</f>
        <v>1.0136199548611113</v>
      </c>
      <c r="S440" s="75">
        <f>(('Node actual demand d=1.0'!P440*(365/2)))*9.8*($C440+$D440-$B440)/3600</f>
        <v>24.326878916666672</v>
      </c>
      <c r="T440" s="75">
        <f>(('Node actual demand d=1.0'!Q440*(365/2)))*9.8*($C440+$D440-$B440)/3600</f>
        <v>50.478273752083339</v>
      </c>
      <c r="U440" s="75">
        <f>(('Node actual demand d=1.0'!R440*(365/2)))*9.8*($C440+$D440-$B440)/3600</f>
        <v>0.60817197291666669</v>
      </c>
      <c r="V440" s="75">
        <f>(('Node actual demand d=1.0'!S440*(365/2)))*9.8*($C440+$D440-$B440)/3600</f>
        <v>0.81089596388888896</v>
      </c>
      <c r="W440" s="75">
        <f>(('Node actual demand d=1.0'!T440*(365/2)))*9.8*($C440+$D440-$B440)/3600</f>
        <v>0.60817197291666669</v>
      </c>
      <c r="X440" s="75">
        <f>(('Node actual demand d=1.0'!U440*(365/2)))*9.8*($C440+$D440-$B440)/3600</f>
        <v>0.81089596388888896</v>
      </c>
      <c r="Y440" s="75">
        <f>(('Node actual demand d=1.0'!V440*(365/2)))*9.8*($C440+$D440-$B440)/3600</f>
        <v>0.60817197291666669</v>
      </c>
      <c r="Z440" s="75">
        <f>(('Node actual demand d=1.0'!W440*(365/2)))*9.8*($C440+$D440-$B440)/3600</f>
        <v>8.7171316118055557</v>
      </c>
      <c r="AA440" s="75">
        <f>(('Node actual demand d=1.0'!X440*(365/2)))*9.8*($C440+$D440-$B440)/3600</f>
        <v>19.461503133333334</v>
      </c>
      <c r="AB440" s="75">
        <f>(('Node actual demand d=1.0'!Y440*(365/2)))*9.8*($C440+$D440-$B440)/3600</f>
        <v>0.60817197291666669</v>
      </c>
    </row>
    <row r="441" spans="1:28">
      <c r="A441" t="s">
        <v>550</v>
      </c>
      <c r="B441" s="21">
        <f>Fornecida!$C$1</f>
        <v>3.38</v>
      </c>
      <c r="C441" s="79">
        <v>24.675000000000001</v>
      </c>
      <c r="D441">
        <v>20</v>
      </c>
      <c r="E441" s="75">
        <f>(('Node actual demand d=1.0'!B441*(365/2)))*9.8*($C441+$D441-$B441)/3600</f>
        <v>2.4618702499999996</v>
      </c>
      <c r="F441" s="75">
        <f>(('Node actual demand d=1.0'!C441*(365/2)))*9.8*($C441+$D441-$B441)/3600</f>
        <v>0.82062341666666661</v>
      </c>
      <c r="G441" s="75">
        <f>(('Node actual demand d=1.0'!D441*(365/2)))*9.8*($C441+$D441-$B441)/3600</f>
        <v>0.6154675624999999</v>
      </c>
      <c r="H441" s="75">
        <f>(('Node actual demand d=1.0'!E441*(365/2)))*9.8*($C441+$D441-$B441)/3600</f>
        <v>0.6154675624999999</v>
      </c>
      <c r="I441" s="75">
        <f>(('Node actual demand d=1.0'!F441*(365/2)))*9.8*($C441+$D441-$B441)/3600</f>
        <v>2.0515585416666666</v>
      </c>
      <c r="J441" s="75">
        <f>(('Node actual demand d=1.0'!G441*(365/2)))*9.8*($C441+$D441-$B441)/3600</f>
        <v>2.6670261041666667</v>
      </c>
      <c r="K441" s="75">
        <f>(('Node actual demand d=1.0'!H441*(365/2)))*9.8*($C441+$D441-$B441)/3600</f>
        <v>1.0257792708333333</v>
      </c>
      <c r="L441" s="75">
        <f>(('Node actual demand d=1.0'!I441*(365/2)))*9.8*($C441+$D441-$B441)/3600</f>
        <v>2.4618702499999996</v>
      </c>
      <c r="M441" s="75">
        <f>(('Node actual demand d=1.0'!J441*(365/2)))*9.8*($C441+$D441-$B441)/3600</f>
        <v>7.1804548958333321</v>
      </c>
      <c r="N441" s="75">
        <f>(('Node actual demand d=1.0'!K441*(365/2)))*9.8*($C441+$D441-$B441)/3600</f>
        <v>6.5649873333333328</v>
      </c>
      <c r="O441" s="75">
        <f>(('Node actual demand d=1.0'!L441*(365/2)))*9.8*($C441+$D441-$B441)/3600</f>
        <v>5.5392080625000011</v>
      </c>
      <c r="P441" s="75">
        <f>(('Node actual demand d=1.0'!M441*(365/2)))*9.8*($C441+$D441-$B441)/3600</f>
        <v>4.7185846458333334</v>
      </c>
      <c r="Q441" s="75">
        <f>(('Node actual demand d=1.0'!N441*(365/2)))*9.8*($C441+$D441-$B441)/3600</f>
        <v>4.1031170833333332</v>
      </c>
      <c r="R441" s="75">
        <f>(('Node actual demand d=1.0'!O441*(365/2)))*9.8*($C441+$D441-$B441)/3600</f>
        <v>2.4618702499999996</v>
      </c>
      <c r="S441" s="75">
        <f>(('Node actual demand d=1.0'!P441*(365/2)))*9.8*($C441+$D441-$B441)/3600</f>
        <v>1.8464026875000001</v>
      </c>
      <c r="T441" s="75">
        <f>(('Node actual demand d=1.0'!Q441*(365/2)))*9.8*($C441+$D441-$B441)/3600</f>
        <v>5.7443639166666669</v>
      </c>
      <c r="U441" s="75">
        <f>(('Node actual demand d=1.0'!R441*(365/2)))*9.8*($C441+$D441-$B441)/3600</f>
        <v>5.3340522083333335</v>
      </c>
      <c r="V441" s="75">
        <f>(('Node actual demand d=1.0'!S441*(365/2)))*9.8*($C441+$D441-$B441)/3600</f>
        <v>1.4360909791666667</v>
      </c>
      <c r="W441" s="75">
        <f>(('Node actual demand d=1.0'!T441*(365/2)))*9.8*($C441+$D441-$B441)/3600</f>
        <v>1.0257792708333333</v>
      </c>
      <c r="X441" s="75">
        <f>(('Node actual demand d=1.0'!U441*(365/2)))*9.8*($C441+$D441-$B441)/3600</f>
        <v>1.0257792708333333</v>
      </c>
      <c r="Y441" s="75">
        <f>(('Node actual demand d=1.0'!V441*(365/2)))*9.8*($C441+$D441-$B441)/3600</f>
        <v>0.82062341666666661</v>
      </c>
      <c r="Z441" s="75">
        <f>(('Node actual demand d=1.0'!W441*(365/2)))*9.8*($C441+$D441-$B441)/3600</f>
        <v>0.82062341666666661</v>
      </c>
      <c r="AA441" s="75">
        <f>(('Node actual demand d=1.0'!X441*(365/2)))*9.8*($C441+$D441-$B441)/3600</f>
        <v>2.8721819583333335</v>
      </c>
      <c r="AB441" s="75">
        <f>(('Node actual demand d=1.0'!Y441*(365/2)))*9.8*($C441+$D441-$B441)/3600</f>
        <v>6.9752990416666663</v>
      </c>
    </row>
    <row r="442" spans="1:28">
      <c r="A442" t="s">
        <v>551</v>
      </c>
      <c r="B442" s="21">
        <f>Fornecida!$C$1</f>
        <v>3.38</v>
      </c>
      <c r="C442" s="79">
        <v>32.0107</v>
      </c>
      <c r="D442">
        <v>20</v>
      </c>
      <c r="E442" s="75">
        <f>(('Node actual demand d=1.0'!B442*(365/2)))*9.8*($C442+$D442-$B442)/3600</f>
        <v>0.4832000386111111</v>
      </c>
      <c r="F442" s="75">
        <f>(('Node actual demand d=1.0'!C442*(365/2)))*9.8*($C442+$D442-$B442)/3600</f>
        <v>0.72480005791666657</v>
      </c>
      <c r="G442" s="75">
        <f>(('Node actual demand d=1.0'!D442*(365/2)))*9.8*($C442+$D442-$B442)/3600</f>
        <v>0.4832000386111111</v>
      </c>
      <c r="H442" s="75">
        <f>(('Node actual demand d=1.0'!E442*(365/2)))*9.8*($C442+$D442-$B442)/3600</f>
        <v>0.4832000386111111</v>
      </c>
      <c r="I442" s="75">
        <f>(('Node actual demand d=1.0'!F442*(365/2)))*9.8*($C442+$D442-$B442)/3600</f>
        <v>0.4832000386111111</v>
      </c>
      <c r="J442" s="75">
        <f>(('Node actual demand d=1.0'!G442*(365/2)))*9.8*($C442+$D442-$B442)/3600</f>
        <v>0.4832000386111111</v>
      </c>
      <c r="K442" s="75">
        <f>(('Node actual demand d=1.0'!H442*(365/2)))*9.8*($C442+$D442-$B442)/3600</f>
        <v>0.4832000386111111</v>
      </c>
      <c r="L442" s="75">
        <f>(('Node actual demand d=1.0'!I442*(365/2)))*9.8*($C442+$D442-$B442)/3600</f>
        <v>0.4832000386111111</v>
      </c>
      <c r="M442" s="75">
        <f>(('Node actual demand d=1.0'!J442*(365/2)))*9.8*($C442+$D442-$B442)/3600</f>
        <v>1.208000096527778</v>
      </c>
      <c r="N442" s="75">
        <f>(('Node actual demand d=1.0'!K442*(365/2)))*9.8*($C442+$D442-$B442)/3600</f>
        <v>2.1744001737500001</v>
      </c>
      <c r="O442" s="75">
        <f>(('Node actual demand d=1.0'!L442*(365/2)))*9.8*($C442+$D442-$B442)/3600</f>
        <v>2.1744001737500001</v>
      </c>
      <c r="P442" s="75">
        <f>(('Node actual demand d=1.0'!M442*(365/2)))*9.8*($C442+$D442-$B442)/3600</f>
        <v>2.8992002316666663</v>
      </c>
      <c r="Q442" s="75">
        <f>(('Node actual demand d=1.0'!N442*(365/2)))*9.8*($C442+$D442-$B442)/3600</f>
        <v>1.4496001158333331</v>
      </c>
      <c r="R442" s="75">
        <f>(('Node actual demand d=1.0'!O442*(365/2)))*9.8*($C442+$D442-$B442)/3600</f>
        <v>2.8992002316666663</v>
      </c>
      <c r="S442" s="75">
        <f>(('Node actual demand d=1.0'!P442*(365/2)))*9.8*($C442+$D442-$B442)/3600</f>
        <v>3.3824002702777776</v>
      </c>
      <c r="T442" s="75">
        <f>(('Node actual demand d=1.0'!Q442*(365/2)))*9.8*($C442+$D442-$B442)/3600</f>
        <v>1.6912001351388888</v>
      </c>
      <c r="U442" s="75">
        <f>(('Node actual demand d=1.0'!R442*(365/2)))*9.8*($C442+$D442-$B442)/3600</f>
        <v>1.208000096527778</v>
      </c>
      <c r="V442" s="75">
        <f>(('Node actual demand d=1.0'!S442*(365/2)))*9.8*($C442+$D442-$B442)/3600</f>
        <v>1.208000096527778</v>
      </c>
      <c r="W442" s="75">
        <f>(('Node actual demand d=1.0'!T442*(365/2)))*9.8*($C442+$D442-$B442)/3600</f>
        <v>0.96640007722222221</v>
      </c>
      <c r="X442" s="75">
        <f>(('Node actual demand d=1.0'!U442*(365/2)))*9.8*($C442+$D442-$B442)/3600</f>
        <v>0.96640007722222221</v>
      </c>
      <c r="Y442" s="75">
        <f>(('Node actual demand d=1.0'!V442*(365/2)))*9.8*($C442+$D442-$B442)/3600</f>
        <v>0.96640007722222221</v>
      </c>
      <c r="Z442" s="75">
        <f>(('Node actual demand d=1.0'!W442*(365/2)))*9.8*($C442+$D442-$B442)/3600</f>
        <v>0.72480005791666657</v>
      </c>
      <c r="AA442" s="75">
        <f>(('Node actual demand d=1.0'!X442*(365/2)))*9.8*($C442+$D442-$B442)/3600</f>
        <v>0.72480005791666657</v>
      </c>
      <c r="AB442" s="75">
        <f>(('Node actual demand d=1.0'!Y442*(365/2)))*9.8*($C442+$D442-$B442)/3600</f>
        <v>0.4832000386111111</v>
      </c>
    </row>
    <row r="443" spans="1:28">
      <c r="A443" t="s">
        <v>552</v>
      </c>
      <c r="B443" s="21">
        <f>Fornecida!$C$1</f>
        <v>3.38</v>
      </c>
      <c r="C443" s="79">
        <v>32</v>
      </c>
      <c r="D443">
        <v>20</v>
      </c>
      <c r="E443" s="75">
        <f>(('Node actual demand d=1.0'!B443*(365/2)))*9.8*($C443+$D443-$B443)/3600</f>
        <v>0</v>
      </c>
      <c r="F443" s="75">
        <f>(('Node actual demand d=1.0'!C443*(365/2)))*9.8*($C443+$D443-$B443)/3600</f>
        <v>0</v>
      </c>
      <c r="G443" s="75">
        <f>(('Node actual demand d=1.0'!D443*(365/2)))*9.8*($C443+$D443-$B443)/3600</f>
        <v>0</v>
      </c>
      <c r="H443" s="75">
        <f>(('Node actual demand d=1.0'!E443*(365/2)))*9.8*($C443+$D443-$B443)/3600</f>
        <v>0</v>
      </c>
      <c r="I443" s="75">
        <f>(('Node actual demand d=1.0'!F443*(365/2)))*9.8*($C443+$D443-$B443)/3600</f>
        <v>0</v>
      </c>
      <c r="J443" s="75">
        <f>(('Node actual demand d=1.0'!G443*(365/2)))*9.8*($C443+$D443-$B443)/3600</f>
        <v>0</v>
      </c>
      <c r="K443" s="75">
        <f>(('Node actual demand d=1.0'!H443*(365/2)))*9.8*($C443+$D443-$B443)/3600</f>
        <v>0</v>
      </c>
      <c r="L443" s="75">
        <f>(('Node actual demand d=1.0'!I443*(365/2)))*9.8*($C443+$D443-$B443)/3600</f>
        <v>0</v>
      </c>
      <c r="M443" s="75">
        <f>(('Node actual demand d=1.0'!J443*(365/2)))*9.8*($C443+$D443-$B443)/3600</f>
        <v>0</v>
      </c>
      <c r="N443" s="75">
        <f>(('Node actual demand d=1.0'!K443*(365/2)))*9.8*($C443+$D443-$B443)/3600</f>
        <v>0.24154686111111112</v>
      </c>
      <c r="O443" s="75">
        <f>(('Node actual demand d=1.0'!L443*(365/2)))*9.8*($C443+$D443-$B443)/3600</f>
        <v>0.24154686111111112</v>
      </c>
      <c r="P443" s="75">
        <f>(('Node actual demand d=1.0'!M443*(365/2)))*9.8*($C443+$D443-$B443)/3600</f>
        <v>0.24154686111111112</v>
      </c>
      <c r="Q443" s="75">
        <f>(('Node actual demand d=1.0'!N443*(365/2)))*9.8*($C443+$D443-$B443)/3600</f>
        <v>0</v>
      </c>
      <c r="R443" s="75">
        <f>(('Node actual demand d=1.0'!O443*(365/2)))*9.8*($C443+$D443-$B443)/3600</f>
        <v>0.24154686111111112</v>
      </c>
      <c r="S443" s="75">
        <f>(('Node actual demand d=1.0'!P443*(365/2)))*9.8*($C443+$D443-$B443)/3600</f>
        <v>0.48309372222222224</v>
      </c>
      <c r="T443" s="75">
        <f>(('Node actual demand d=1.0'!Q443*(365/2)))*9.8*($C443+$D443-$B443)/3600</f>
        <v>0</v>
      </c>
      <c r="U443" s="75">
        <f>(('Node actual demand d=1.0'!R443*(365/2)))*9.8*($C443+$D443-$B443)/3600</f>
        <v>0</v>
      </c>
      <c r="V443" s="75">
        <f>(('Node actual demand d=1.0'!S443*(365/2)))*9.8*($C443+$D443-$B443)/3600</f>
        <v>0</v>
      </c>
      <c r="W443" s="75">
        <f>(('Node actual demand d=1.0'!T443*(365/2)))*9.8*($C443+$D443-$B443)/3600</f>
        <v>0.24154686111111112</v>
      </c>
      <c r="X443" s="75">
        <f>(('Node actual demand d=1.0'!U443*(365/2)))*9.8*($C443+$D443-$B443)/3600</f>
        <v>0</v>
      </c>
      <c r="Y443" s="75">
        <f>(('Node actual demand d=1.0'!V443*(365/2)))*9.8*($C443+$D443-$B443)/3600</f>
        <v>0</v>
      </c>
      <c r="Z443" s="75">
        <f>(('Node actual demand d=1.0'!W443*(365/2)))*9.8*($C443+$D443-$B443)/3600</f>
        <v>0</v>
      </c>
      <c r="AA443" s="75">
        <f>(('Node actual demand d=1.0'!X443*(365/2)))*9.8*($C443+$D443-$B443)/3600</f>
        <v>0</v>
      </c>
      <c r="AB443" s="75">
        <f>(('Node actual demand d=1.0'!Y443*(365/2)))*9.8*($C443+$D443-$B443)/3600</f>
        <v>0</v>
      </c>
    </row>
    <row r="444" spans="1:28">
      <c r="A444" t="s">
        <v>553</v>
      </c>
      <c r="B444" s="21">
        <f>Fornecida!$C$1</f>
        <v>3.38</v>
      </c>
      <c r="C444" s="79">
        <v>32.194299999999998</v>
      </c>
      <c r="D444">
        <v>20</v>
      </c>
      <c r="E444" s="75">
        <f>(('Node actual demand d=1.0'!B444*(365/2)))*9.8*($C444+$D444-$B444)/3600</f>
        <v>0.48502430861111112</v>
      </c>
      <c r="F444" s="75">
        <f>(('Node actual demand d=1.0'!C444*(365/2)))*9.8*($C444+$D444-$B444)/3600</f>
        <v>66.690842434027772</v>
      </c>
      <c r="G444" s="75">
        <f>(('Node actual demand d=1.0'!D444*(365/2)))*9.8*($C444+$D444-$B444)/3600</f>
        <v>100.15751972819446</v>
      </c>
      <c r="H444" s="75">
        <f>(('Node actual demand d=1.0'!E444*(365/2)))*9.8*($C444+$D444-$B444)/3600</f>
        <v>115.19327329513888</v>
      </c>
      <c r="I444" s="75">
        <f>(('Node actual demand d=1.0'!F444*(365/2)))*9.8*($C444+$D444-$B444)/3600</f>
        <v>8.0029010920833326</v>
      </c>
      <c r="J444" s="75">
        <f>(('Node actual demand d=1.0'!G444*(365/2)))*9.8*($C444+$D444-$B444)/3600</f>
        <v>0.48502430861111112</v>
      </c>
      <c r="K444" s="75">
        <f>(('Node actual demand d=1.0'!H444*(365/2)))*9.8*($C444+$D444-$B444)/3600</f>
        <v>0.48502430861111112</v>
      </c>
      <c r="L444" s="75">
        <f>(('Node actual demand d=1.0'!I444*(365/2)))*9.8*($C444+$D444-$B444)/3600</f>
        <v>3.395170160277778</v>
      </c>
      <c r="M444" s="75">
        <f>(('Node actual demand d=1.0'!J444*(365/2)))*9.8*($C444+$D444-$B444)/3600</f>
        <v>0.72753646291666663</v>
      </c>
      <c r="N444" s="75">
        <f>(('Node actual demand d=1.0'!K444*(365/2)))*9.8*($C444+$D444-$B444)/3600</f>
        <v>0.48502430861111112</v>
      </c>
      <c r="O444" s="75">
        <f>(('Node actual demand d=1.0'!L444*(365/2)))*9.8*($C444+$D444-$B444)/3600</f>
        <v>0.48502430861111112</v>
      </c>
      <c r="P444" s="75">
        <f>(('Node actual demand d=1.0'!M444*(365/2)))*9.8*($C444+$D444-$B444)/3600</f>
        <v>1.9400972344444445</v>
      </c>
      <c r="Q444" s="75">
        <f>(('Node actual demand d=1.0'!N444*(365/2)))*9.8*($C444+$D444-$B444)/3600</f>
        <v>0.48502430861111112</v>
      </c>
      <c r="R444" s="75">
        <f>(('Node actual demand d=1.0'!O444*(365/2)))*9.8*($C444+$D444-$B444)/3600</f>
        <v>3.395170160277778</v>
      </c>
      <c r="S444" s="75">
        <f>(('Node actual demand d=1.0'!P444*(365/2)))*9.8*($C444+$D444-$B444)/3600</f>
        <v>3.1526580059722225</v>
      </c>
      <c r="T444" s="75">
        <f>(('Node actual demand d=1.0'!Q444*(365/2)))*9.8*($C444+$D444-$B444)/3600</f>
        <v>0.97004861722222224</v>
      </c>
      <c r="U444" s="75">
        <f>(('Node actual demand d=1.0'!R444*(365/2)))*9.8*($C444+$D444-$B444)/3600</f>
        <v>0.97004861722222224</v>
      </c>
      <c r="V444" s="75">
        <f>(('Node actual demand d=1.0'!S444*(365/2)))*9.8*($C444+$D444-$B444)/3600</f>
        <v>0.72753646291666663</v>
      </c>
      <c r="W444" s="75">
        <f>(('Node actual demand d=1.0'!T444*(365/2)))*9.8*($C444+$D444-$B444)/3600</f>
        <v>0.72753646291666663</v>
      </c>
      <c r="X444" s="75">
        <f>(('Node actual demand d=1.0'!U444*(365/2)))*9.8*($C444+$D444-$B444)/3600</f>
        <v>0.72753646291666663</v>
      </c>
      <c r="Y444" s="75">
        <f>(('Node actual demand d=1.0'!V444*(365/2)))*9.8*($C444+$D444-$B444)/3600</f>
        <v>0.72753646291666663</v>
      </c>
      <c r="Z444" s="75">
        <f>(('Node actual demand d=1.0'!W444*(365/2)))*9.8*($C444+$D444-$B444)/3600</f>
        <v>0.72753646291666663</v>
      </c>
      <c r="AA444" s="75">
        <f>(('Node actual demand d=1.0'!X444*(365/2)))*9.8*($C444+$D444-$B444)/3600</f>
        <v>0.48502430861111112</v>
      </c>
      <c r="AB444" s="75">
        <f>(('Node actual demand d=1.0'!Y444*(365/2)))*9.8*($C444+$D444-$B444)/3600</f>
        <v>1.697585080138889</v>
      </c>
    </row>
    <row r="445" spans="1:28">
      <c r="A445" t="s">
        <v>554</v>
      </c>
      <c r="B445" s="21">
        <f>Fornecida!$C$1</f>
        <v>3.38</v>
      </c>
      <c r="C445" s="79">
        <v>32.249299999999998</v>
      </c>
      <c r="D445">
        <v>20</v>
      </c>
      <c r="E445" s="75">
        <f>(('Node actual demand d=1.0'!B445*(365/2)))*9.8*($C445+$D445-$B445)/3600</f>
        <v>0</v>
      </c>
      <c r="F445" s="75">
        <f>(('Node actual demand d=1.0'!C445*(365/2)))*9.8*($C445+$D445-$B445)/3600</f>
        <v>42.001873743472224</v>
      </c>
      <c r="G445" s="75">
        <f>(('Node actual demand d=1.0'!D445*(365/2)))*9.8*($C445+$D445-$B445)/3600</f>
        <v>37.388951193611113</v>
      </c>
      <c r="H445" s="75">
        <f>(('Node actual demand d=1.0'!E445*(365/2)))*9.8*($C445+$D445-$B445)/3600</f>
        <v>0</v>
      </c>
      <c r="I445" s="75">
        <f>(('Node actual demand d=1.0'!F445*(365/2)))*9.8*($C445+$D445-$B445)/3600</f>
        <v>22.821827351944446</v>
      </c>
      <c r="J445" s="75">
        <f>(('Node actual demand d=1.0'!G445*(365/2)))*9.8*($C445+$D445-$B445)/3600</f>
        <v>62.63863251916667</v>
      </c>
      <c r="K445" s="75">
        <f>(('Node actual demand d=1.0'!H445*(365/2)))*9.8*($C445+$D445-$B445)/3600</f>
        <v>42.97301533291666</v>
      </c>
      <c r="L445" s="75">
        <f>(('Node actual demand d=1.0'!I445*(365/2)))*9.8*($C445+$D445-$B445)/3600</f>
        <v>2.6706393709722218</v>
      </c>
      <c r="M445" s="75">
        <f>(('Node actual demand d=1.0'!J445*(365/2)))*9.8*($C445+$D445-$B445)/3600</f>
        <v>2.6706393709722218</v>
      </c>
      <c r="N445" s="75">
        <f>(('Node actual demand d=1.0'!K445*(365/2)))*9.8*($C445+$D445-$B445)/3600</f>
        <v>4.8557079472222231</v>
      </c>
      <c r="O445" s="75">
        <f>(('Node actual demand d=1.0'!L445*(365/2)))*9.8*($C445+$D445-$B445)/3600</f>
        <v>11.410913675972223</v>
      </c>
      <c r="P445" s="75">
        <f>(('Node actual demand d=1.0'!M445*(365/2)))*9.8*($C445+$D445-$B445)/3600</f>
        <v>45.886440101249995</v>
      </c>
      <c r="Q445" s="75">
        <f>(('Node actual demand d=1.0'!N445*(365/2)))*9.8*($C445+$D445-$B445)/3600</f>
        <v>37.874521988333328</v>
      </c>
      <c r="R445" s="75">
        <f>(('Node actual demand d=1.0'!O445*(365/2)))*9.8*($C445+$D445-$B445)/3600</f>
        <v>0</v>
      </c>
      <c r="S445" s="75">
        <f>(('Node actual demand d=1.0'!P445*(365/2)))*9.8*($C445+$D445-$B445)/3600</f>
        <v>0.48557079472222225</v>
      </c>
      <c r="T445" s="75">
        <f>(('Node actual demand d=1.0'!Q445*(365/2)))*9.8*($C445+$D445-$B445)/3600</f>
        <v>3.3989955630555557</v>
      </c>
      <c r="U445" s="75">
        <f>(('Node actual demand d=1.0'!R445*(365/2)))*9.8*($C445+$D445-$B445)/3600</f>
        <v>3.3989955630555557</v>
      </c>
      <c r="V445" s="75">
        <f>(('Node actual demand d=1.0'!S445*(365/2)))*9.8*($C445+$D445-$B445)/3600</f>
        <v>11.410913675972223</v>
      </c>
      <c r="W445" s="75">
        <f>(('Node actual demand d=1.0'!T445*(365/2)))*9.8*($C445+$D445-$B445)/3600</f>
        <v>1.2139269868055558</v>
      </c>
      <c r="X445" s="75">
        <f>(('Node actual demand d=1.0'!U445*(365/2)))*9.8*($C445+$D445-$B445)/3600</f>
        <v>0.24278539736111113</v>
      </c>
      <c r="Y445" s="75">
        <f>(('Node actual demand d=1.0'!V445*(365/2)))*9.8*($C445+$D445-$B445)/3600</f>
        <v>0.24278539736111113</v>
      </c>
      <c r="Z445" s="75">
        <f>(('Node actual demand d=1.0'!W445*(365/2)))*9.8*($C445+$D445-$B445)/3600</f>
        <v>21.607900365138892</v>
      </c>
      <c r="AA445" s="75">
        <f>(('Node actual demand d=1.0'!X445*(365/2)))*9.8*($C445+$D445-$B445)/3600</f>
        <v>63.852559505972216</v>
      </c>
      <c r="AB445" s="75">
        <f>(('Node actual demand d=1.0'!Y445*(365/2)))*9.8*($C445+$D445-$B445)/3600</f>
        <v>42.730229935555549</v>
      </c>
    </row>
    <row r="446" spans="1:28">
      <c r="A446" t="s">
        <v>555</v>
      </c>
      <c r="B446" s="21">
        <f>Fornecida!$C$1</f>
        <v>3.38</v>
      </c>
      <c r="C446" s="79">
        <v>34.215600000000002</v>
      </c>
      <c r="D446">
        <v>20</v>
      </c>
      <c r="E446" s="75">
        <f>(('Node actual demand d=1.0'!B446*(365/2)))*9.8*($C446+$D446-$B446)/3600</f>
        <v>1.7678785950000002</v>
      </c>
      <c r="F446" s="75">
        <f>(('Node actual demand d=1.0'!C446*(365/2)))*9.8*($C446+$D446-$B446)/3600</f>
        <v>0.75766225500000006</v>
      </c>
      <c r="G446" s="75">
        <f>(('Node actual demand d=1.0'!D446*(365/2)))*9.8*($C446+$D446-$B446)/3600</f>
        <v>1.0102163400000002</v>
      </c>
      <c r="H446" s="75">
        <f>(('Node actual demand d=1.0'!E446*(365/2)))*9.8*($C446+$D446-$B446)/3600</f>
        <v>0.75766225500000006</v>
      </c>
      <c r="I446" s="75">
        <f>(('Node actual demand d=1.0'!F446*(365/2)))*9.8*($C446+$D446-$B446)/3600</f>
        <v>1.262770425</v>
      </c>
      <c r="J446" s="75">
        <f>(('Node actual demand d=1.0'!G446*(365/2)))*9.8*($C446+$D446-$B446)/3600</f>
        <v>0.50510817000000008</v>
      </c>
      <c r="K446" s="75">
        <f>(('Node actual demand d=1.0'!H446*(365/2)))*9.8*($C446+$D446-$B446)/3600</f>
        <v>1.0102163400000002</v>
      </c>
      <c r="L446" s="75">
        <f>(('Node actual demand d=1.0'!I446*(365/2)))*9.8*($C446+$D446-$B446)/3600</f>
        <v>1.7678785950000002</v>
      </c>
      <c r="M446" s="75">
        <f>(('Node actual demand d=1.0'!J446*(365/2)))*9.8*($C446+$D446-$B446)/3600</f>
        <v>3.7883112750000003</v>
      </c>
      <c r="N446" s="75">
        <f>(('Node actual demand d=1.0'!K446*(365/2)))*9.8*($C446+$D446-$B446)/3600</f>
        <v>6.3138521250000013</v>
      </c>
      <c r="O446" s="75">
        <f>(('Node actual demand d=1.0'!L446*(365/2)))*9.8*($C446+$D446-$B446)/3600</f>
        <v>3.5357571900000004</v>
      </c>
      <c r="P446" s="75">
        <f>(('Node actual demand d=1.0'!M446*(365/2)))*9.8*($C446+$D446-$B446)/3600</f>
        <v>3.0306490200000002</v>
      </c>
      <c r="Q446" s="75">
        <f>(('Node actual demand d=1.0'!N446*(365/2)))*9.8*($C446+$D446-$B446)/3600</f>
        <v>1.7678785950000002</v>
      </c>
      <c r="R446" s="75">
        <f>(('Node actual demand d=1.0'!O446*(365/2)))*9.8*($C446+$D446-$B446)/3600</f>
        <v>2.2729867650000002</v>
      </c>
      <c r="S446" s="75">
        <f>(('Node actual demand d=1.0'!P446*(365/2)))*9.8*($C446+$D446-$B446)/3600</f>
        <v>1.7678785950000002</v>
      </c>
      <c r="T446" s="75">
        <f>(('Node actual demand d=1.0'!Q446*(365/2)))*9.8*($C446+$D446-$B446)/3600</f>
        <v>2.7780949350000004</v>
      </c>
      <c r="U446" s="75">
        <f>(('Node actual demand d=1.0'!R446*(365/2)))*9.8*($C446+$D446-$B446)/3600</f>
        <v>1.7678785950000002</v>
      </c>
      <c r="V446" s="75">
        <f>(('Node actual demand d=1.0'!S446*(365/2)))*9.8*($C446+$D446-$B446)/3600</f>
        <v>2.0204326800000003</v>
      </c>
      <c r="W446" s="75">
        <f>(('Node actual demand d=1.0'!T446*(365/2)))*9.8*($C446+$D446-$B446)/3600</f>
        <v>1.5153245100000001</v>
      </c>
      <c r="X446" s="75">
        <f>(('Node actual demand d=1.0'!U446*(365/2)))*9.8*($C446+$D446-$B446)/3600</f>
        <v>0.75766225500000006</v>
      </c>
      <c r="Y446" s="75">
        <f>(('Node actual demand d=1.0'!V446*(365/2)))*9.8*($C446+$D446-$B446)/3600</f>
        <v>0.75766225500000006</v>
      </c>
      <c r="Z446" s="75">
        <f>(('Node actual demand d=1.0'!W446*(365/2)))*9.8*($C446+$D446-$B446)/3600</f>
        <v>1.0102163400000002</v>
      </c>
      <c r="AA446" s="75">
        <f>(('Node actual demand d=1.0'!X446*(365/2)))*9.8*($C446+$D446-$B446)/3600</f>
        <v>1.5153245100000001</v>
      </c>
      <c r="AB446" s="75">
        <f>(('Node actual demand d=1.0'!Y446*(365/2)))*9.8*($C446+$D446-$B446)/3600</f>
        <v>1.262770425</v>
      </c>
    </row>
    <row r="447" spans="1:28">
      <c r="A447" t="s">
        <v>556</v>
      </c>
      <c r="B447" s="21">
        <f>Fornecida!$C$1</f>
        <v>3.38</v>
      </c>
      <c r="C447" s="79">
        <v>34.911999999999999</v>
      </c>
      <c r="D447">
        <v>20</v>
      </c>
      <c r="E447" s="75">
        <f>(('Node actual demand d=1.0'!B447*(365/2)))*9.8*($C447+$D447-$B447)/3600</f>
        <v>0.76804151666666665</v>
      </c>
      <c r="F447" s="75">
        <f>(('Node actual demand d=1.0'!C447*(365/2)))*9.8*($C447+$D447-$B447)/3600</f>
        <v>3.8402075833333336</v>
      </c>
      <c r="G447" s="75">
        <f>(('Node actual demand d=1.0'!D447*(365/2)))*9.8*($C447+$D447-$B447)/3600</f>
        <v>1.7920968722222224</v>
      </c>
      <c r="H447" s="75">
        <f>(('Node actual demand d=1.0'!E447*(365/2)))*9.8*($C447+$D447-$B447)/3600</f>
        <v>1.2800691944444444</v>
      </c>
      <c r="I447" s="75">
        <f>(('Node actual demand d=1.0'!F447*(365/2)))*9.8*($C447+$D447-$B447)/3600</f>
        <v>4.8642629388888885</v>
      </c>
      <c r="J447" s="75">
        <f>(('Node actual demand d=1.0'!G447*(365/2)))*9.8*($C447+$D447-$B447)/3600</f>
        <v>2.3041245500000005</v>
      </c>
      <c r="K447" s="75">
        <f>(('Node actual demand d=1.0'!H447*(365/2)))*9.8*($C447+$D447-$B447)/3600</f>
        <v>1.0240553555555556</v>
      </c>
      <c r="L447" s="75">
        <f>(('Node actual demand d=1.0'!I447*(365/2)))*9.8*($C447+$D447-$B447)/3600</f>
        <v>5.3762906166666662</v>
      </c>
      <c r="M447" s="75">
        <f>(('Node actual demand d=1.0'!J447*(365/2)))*9.8*($C447+$D447-$B447)/3600</f>
        <v>2.0481107111111112</v>
      </c>
      <c r="N447" s="75">
        <f>(('Node actual demand d=1.0'!K447*(365/2)))*9.8*($C447+$D447-$B447)/3600</f>
        <v>0.76804151666666665</v>
      </c>
      <c r="O447" s="75">
        <f>(('Node actual demand d=1.0'!L447*(365/2)))*9.8*($C447+$D447-$B447)/3600</f>
        <v>2.5601383888888889</v>
      </c>
      <c r="P447" s="75">
        <f>(('Node actual demand d=1.0'!M447*(365/2)))*9.8*($C447+$D447-$B447)/3600</f>
        <v>2.5601383888888889</v>
      </c>
      <c r="Q447" s="75">
        <f>(('Node actual demand d=1.0'!N447*(365/2)))*9.8*($C447+$D447-$B447)/3600</f>
        <v>2.8161522277777777</v>
      </c>
      <c r="R447" s="75">
        <f>(('Node actual demand d=1.0'!O447*(365/2)))*9.8*($C447+$D447-$B447)/3600</f>
        <v>2.8161522277777777</v>
      </c>
      <c r="S447" s="75">
        <f>(('Node actual demand d=1.0'!P447*(365/2)))*9.8*($C447+$D447-$B447)/3600</f>
        <v>2.8161522277777777</v>
      </c>
      <c r="T447" s="75">
        <f>(('Node actual demand d=1.0'!Q447*(365/2)))*9.8*($C447+$D447-$B447)/3600</f>
        <v>3.0721660666666666</v>
      </c>
      <c r="U447" s="75">
        <f>(('Node actual demand d=1.0'!R447*(365/2)))*9.8*($C447+$D447-$B447)/3600</f>
        <v>2.5601383888888889</v>
      </c>
      <c r="V447" s="75">
        <f>(('Node actual demand d=1.0'!S447*(365/2)))*9.8*($C447+$D447-$B447)/3600</f>
        <v>2.8161522277777777</v>
      </c>
      <c r="W447" s="75">
        <f>(('Node actual demand d=1.0'!T447*(365/2)))*9.8*($C447+$D447-$B447)/3600</f>
        <v>2.8161522277777777</v>
      </c>
      <c r="X447" s="75">
        <f>(('Node actual demand d=1.0'!U447*(365/2)))*9.8*($C447+$D447-$B447)/3600</f>
        <v>2.8161522277777777</v>
      </c>
      <c r="Y447" s="75">
        <f>(('Node actual demand d=1.0'!V447*(365/2)))*9.8*($C447+$D447-$B447)/3600</f>
        <v>2.5601383888888889</v>
      </c>
      <c r="Z447" s="75">
        <f>(('Node actual demand d=1.0'!W447*(365/2)))*9.8*($C447+$D447-$B447)/3600</f>
        <v>4.8642629388888885</v>
      </c>
      <c r="AA447" s="75">
        <f>(('Node actual demand d=1.0'!X447*(365/2)))*9.8*($C447+$D447-$B447)/3600</f>
        <v>1.5360830333333333</v>
      </c>
      <c r="AB447" s="75">
        <f>(('Node actual demand d=1.0'!Y447*(365/2)))*9.8*($C447+$D447-$B447)/3600</f>
        <v>3.8402075833333336</v>
      </c>
    </row>
    <row r="448" spans="1:28">
      <c r="A448" t="s">
        <v>557</v>
      </c>
      <c r="B448" s="21">
        <f>Fornecida!$C$1</f>
        <v>3.38</v>
      </c>
      <c r="C448" s="79">
        <v>35.0291</v>
      </c>
      <c r="D448">
        <v>20</v>
      </c>
      <c r="E448" s="75">
        <f>(('Node actual demand d=1.0'!B448*(365/2)))*9.8*($C448+$D448-$B448)/3600</f>
        <v>0</v>
      </c>
      <c r="F448" s="75">
        <f>(('Node actual demand d=1.0'!C448*(365/2)))*9.8*($C448+$D448-$B448)/3600</f>
        <v>0</v>
      </c>
      <c r="G448" s="75">
        <f>(('Node actual demand d=1.0'!D448*(365/2)))*9.8*($C448+$D448-$B448)/3600</f>
        <v>0</v>
      </c>
      <c r="H448" s="75">
        <f>(('Node actual demand d=1.0'!E448*(365/2)))*9.8*($C448+$D448-$B448)/3600</f>
        <v>0</v>
      </c>
      <c r="I448" s="75">
        <f>(('Node actual demand d=1.0'!F448*(365/2)))*9.8*($C448+$D448-$B448)/3600</f>
        <v>0</v>
      </c>
      <c r="J448" s="75">
        <f>(('Node actual demand d=1.0'!G448*(365/2)))*9.8*($C448+$D448-$B448)/3600</f>
        <v>0</v>
      </c>
      <c r="K448" s="75">
        <f>(('Node actual demand d=1.0'!H448*(365/2)))*9.8*($C448+$D448-$B448)/3600</f>
        <v>0</v>
      </c>
      <c r="L448" s="75">
        <f>(('Node actual demand d=1.0'!I448*(365/2)))*9.8*($C448+$D448-$B448)/3600</f>
        <v>0</v>
      </c>
      <c r="M448" s="75">
        <f>(('Node actual demand d=1.0'!J448*(365/2)))*9.8*($C448+$D448-$B448)/3600</f>
        <v>0</v>
      </c>
      <c r="N448" s="75">
        <f>(('Node actual demand d=1.0'!K448*(365/2)))*9.8*($C448+$D448-$B448)/3600</f>
        <v>0</v>
      </c>
      <c r="O448" s="75">
        <f>(('Node actual demand d=1.0'!L448*(365/2)))*9.8*($C448+$D448-$B448)/3600</f>
        <v>0</v>
      </c>
      <c r="P448" s="75">
        <f>(('Node actual demand d=1.0'!M448*(365/2)))*9.8*($C448+$D448-$B448)/3600</f>
        <v>0</v>
      </c>
      <c r="Q448" s="75">
        <f>(('Node actual demand d=1.0'!N448*(365/2)))*9.8*($C448+$D448-$B448)/3600</f>
        <v>0</v>
      </c>
      <c r="R448" s="75">
        <f>(('Node actual demand d=1.0'!O448*(365/2)))*9.8*($C448+$D448-$B448)/3600</f>
        <v>0</v>
      </c>
      <c r="S448" s="75">
        <f>(('Node actual demand d=1.0'!P448*(365/2)))*9.8*($C448+$D448-$B448)/3600</f>
        <v>0</v>
      </c>
      <c r="T448" s="75">
        <f>(('Node actual demand d=1.0'!Q448*(365/2)))*9.8*($C448+$D448-$B448)/3600</f>
        <v>0</v>
      </c>
      <c r="U448" s="75">
        <f>(('Node actual demand d=1.0'!R448*(365/2)))*9.8*($C448+$D448-$B448)/3600</f>
        <v>0</v>
      </c>
      <c r="V448" s="75">
        <f>(('Node actual demand d=1.0'!S448*(365/2)))*9.8*($C448+$D448-$B448)/3600</f>
        <v>0</v>
      </c>
      <c r="W448" s="75">
        <f>(('Node actual demand d=1.0'!T448*(365/2)))*9.8*($C448+$D448-$B448)/3600</f>
        <v>0</v>
      </c>
      <c r="X448" s="75">
        <f>(('Node actual demand d=1.0'!U448*(365/2)))*9.8*($C448+$D448-$B448)/3600</f>
        <v>0</v>
      </c>
      <c r="Y448" s="75">
        <f>(('Node actual demand d=1.0'!V448*(365/2)))*9.8*($C448+$D448-$B448)/3600</f>
        <v>0</v>
      </c>
      <c r="Z448" s="75">
        <f>(('Node actual demand d=1.0'!W448*(365/2)))*9.8*($C448+$D448-$B448)/3600</f>
        <v>0</v>
      </c>
      <c r="AA448" s="75">
        <f>(('Node actual demand d=1.0'!X448*(365/2)))*9.8*($C448+$D448-$B448)/3600</f>
        <v>0</v>
      </c>
      <c r="AB448" s="75">
        <f>(('Node actual demand d=1.0'!Y448*(365/2)))*9.8*($C448+$D448-$B448)/3600</f>
        <v>0</v>
      </c>
    </row>
    <row r="449" spans="1:28">
      <c r="A449" t="s">
        <v>558</v>
      </c>
      <c r="B449" s="21">
        <f>Fornecida!$C$1</f>
        <v>3.38</v>
      </c>
      <c r="C449" s="79">
        <v>35.420900000000003</v>
      </c>
      <c r="D449">
        <v>20</v>
      </c>
      <c r="E449" s="75">
        <f>(('Node actual demand d=1.0'!B449*(365/2)))*9.8*($C449+$D449-$B449)/3600</f>
        <v>1.5512524941666668</v>
      </c>
      <c r="F449" s="75">
        <f>(('Node actual demand d=1.0'!C449*(365/2)))*9.8*($C449+$D449-$B449)/3600</f>
        <v>1.5512524941666668</v>
      </c>
      <c r="G449" s="75">
        <f>(('Node actual demand d=1.0'!D449*(365/2)))*9.8*($C449+$D449-$B449)/3600</f>
        <v>1.5512524941666668</v>
      </c>
      <c r="H449" s="75">
        <f>(('Node actual demand d=1.0'!E449*(365/2)))*9.8*($C449+$D449-$B449)/3600</f>
        <v>1.5512524941666668</v>
      </c>
      <c r="I449" s="75">
        <f>(('Node actual demand d=1.0'!F449*(365/2)))*9.8*($C449+$D449-$B449)/3600</f>
        <v>1.2927104118055559</v>
      </c>
      <c r="J449" s="75">
        <f>(('Node actual demand d=1.0'!G449*(365/2)))*9.8*($C449+$D449-$B449)/3600</f>
        <v>1.5512524941666668</v>
      </c>
      <c r="K449" s="75">
        <f>(('Node actual demand d=1.0'!H449*(365/2)))*9.8*($C449+$D449-$B449)/3600</f>
        <v>1.2927104118055559</v>
      </c>
      <c r="L449" s="75">
        <f>(('Node actual demand d=1.0'!I449*(365/2)))*9.8*($C449+$D449-$B449)/3600</f>
        <v>1.8097945765277779</v>
      </c>
      <c r="M449" s="75">
        <f>(('Node actual demand d=1.0'!J449*(365/2)))*9.8*($C449+$D449-$B449)/3600</f>
        <v>1.8097945765277779</v>
      </c>
      <c r="N449" s="75">
        <f>(('Node actual demand d=1.0'!K449*(365/2)))*9.8*($C449+$D449-$B449)/3600</f>
        <v>2.0683366588888892</v>
      </c>
      <c r="O449" s="75">
        <f>(('Node actual demand d=1.0'!L449*(365/2)))*9.8*($C449+$D449-$B449)/3600</f>
        <v>2.3268787412500003</v>
      </c>
      <c r="P449" s="75">
        <f>(('Node actual demand d=1.0'!M449*(365/2)))*9.8*($C449+$D449-$B449)/3600</f>
        <v>1.8097945765277779</v>
      </c>
      <c r="Q449" s="75">
        <f>(('Node actual demand d=1.0'!N449*(365/2)))*9.8*($C449+$D449-$B449)/3600</f>
        <v>1.8097945765277779</v>
      </c>
      <c r="R449" s="75">
        <f>(('Node actual demand d=1.0'!O449*(365/2)))*9.8*($C449+$D449-$B449)/3600</f>
        <v>1.5512524941666668</v>
      </c>
      <c r="S449" s="75">
        <f>(('Node actual demand d=1.0'!P449*(365/2)))*9.8*($C449+$D449-$B449)/3600</f>
        <v>1.8097945765277779</v>
      </c>
      <c r="T449" s="75">
        <f>(('Node actual demand d=1.0'!Q449*(365/2)))*9.8*($C449+$D449-$B449)/3600</f>
        <v>2.0683366588888892</v>
      </c>
      <c r="U449" s="75">
        <f>(('Node actual demand d=1.0'!R449*(365/2)))*9.8*($C449+$D449-$B449)/3600</f>
        <v>2.0683366588888892</v>
      </c>
      <c r="V449" s="75">
        <f>(('Node actual demand d=1.0'!S449*(365/2)))*9.8*($C449+$D449-$B449)/3600</f>
        <v>1.8097945765277779</v>
      </c>
      <c r="W449" s="75">
        <f>(('Node actual demand d=1.0'!T449*(365/2)))*9.8*($C449+$D449-$B449)/3600</f>
        <v>2.0683366588888892</v>
      </c>
      <c r="X449" s="75">
        <f>(('Node actual demand d=1.0'!U449*(365/2)))*9.8*($C449+$D449-$B449)/3600</f>
        <v>1.5512524941666668</v>
      </c>
      <c r="Y449" s="75">
        <f>(('Node actual demand d=1.0'!V449*(365/2)))*9.8*($C449+$D449-$B449)/3600</f>
        <v>2.3268787412500003</v>
      </c>
      <c r="Z449" s="75">
        <f>(('Node actual demand d=1.0'!W449*(365/2)))*9.8*($C449+$D449-$B449)/3600</f>
        <v>1.8097945765277779</v>
      </c>
      <c r="AA449" s="75">
        <f>(('Node actual demand d=1.0'!X449*(365/2)))*9.8*($C449+$D449-$B449)/3600</f>
        <v>1.5512524941666668</v>
      </c>
      <c r="AB449" s="75">
        <f>(('Node actual demand d=1.0'!Y449*(365/2)))*9.8*($C449+$D449-$B449)/3600</f>
        <v>1.5512524941666668</v>
      </c>
    </row>
    <row r="450" spans="1:28">
      <c r="A450" t="s">
        <v>559</v>
      </c>
      <c r="B450" s="21">
        <f>Fornecida!$C$1</f>
        <v>3.38</v>
      </c>
      <c r="C450" s="79">
        <v>33.395800000000001</v>
      </c>
      <c r="D450">
        <v>20</v>
      </c>
      <c r="E450" s="75">
        <f>(('Node actual demand d=1.0'!B450*(365/2)))*9.8*($C450+$D450-$B450)/3600</f>
        <v>0.49696254611111113</v>
      </c>
      <c r="F450" s="75">
        <f>(('Node actual demand d=1.0'!C450*(365/2)))*9.8*($C450+$D450-$B450)/3600</f>
        <v>0</v>
      </c>
      <c r="G450" s="75">
        <f>(('Node actual demand d=1.0'!D450*(365/2)))*9.8*($C450+$D450-$B450)/3600</f>
        <v>0.24848127305555556</v>
      </c>
      <c r="H450" s="75">
        <f>(('Node actual demand d=1.0'!E450*(365/2)))*9.8*($C450+$D450-$B450)/3600</f>
        <v>0</v>
      </c>
      <c r="I450" s="75">
        <f>(('Node actual demand d=1.0'!F450*(365/2)))*9.8*($C450+$D450-$B450)/3600</f>
        <v>0.49696254611111113</v>
      </c>
      <c r="J450" s="75">
        <f>(('Node actual demand d=1.0'!G450*(365/2)))*9.8*($C450+$D450-$B450)/3600</f>
        <v>0.24848127305555556</v>
      </c>
      <c r="K450" s="75">
        <f>(('Node actual demand d=1.0'!H450*(365/2)))*9.8*($C450+$D450-$B450)/3600</f>
        <v>0.49696254611111113</v>
      </c>
      <c r="L450" s="75">
        <f>(('Node actual demand d=1.0'!I450*(365/2)))*9.8*($C450+$D450-$B450)/3600</f>
        <v>0</v>
      </c>
      <c r="M450" s="75">
        <f>(('Node actual demand d=1.0'!J450*(365/2)))*9.8*($C450+$D450-$B450)/3600</f>
        <v>0.24848127305555556</v>
      </c>
      <c r="N450" s="75">
        <f>(('Node actual demand d=1.0'!K450*(365/2)))*9.8*($C450+$D450-$B450)/3600</f>
        <v>0.49696254611111113</v>
      </c>
      <c r="O450" s="75">
        <f>(('Node actual demand d=1.0'!L450*(365/2)))*9.8*($C450+$D450-$B450)/3600</f>
        <v>20.375464390555557</v>
      </c>
      <c r="P450" s="75">
        <f>(('Node actual demand d=1.0'!M450*(365/2)))*9.8*($C450+$D450-$B450)/3600</f>
        <v>0.74544381916666669</v>
      </c>
      <c r="Q450" s="75">
        <f>(('Node actual demand d=1.0'!N450*(365/2)))*9.8*($C450+$D450-$B450)/3600</f>
        <v>1.2424063652777779</v>
      </c>
      <c r="R450" s="75">
        <f>(('Node actual demand d=1.0'!O450*(365/2)))*9.8*($C450+$D450-$B450)/3600</f>
        <v>2.9817752766666668</v>
      </c>
      <c r="S450" s="75">
        <f>(('Node actual demand d=1.0'!P450*(365/2)))*9.8*($C450+$D450-$B450)/3600</f>
        <v>2.7332940036111113</v>
      </c>
      <c r="T450" s="75">
        <f>(('Node actual demand d=1.0'!Q450*(365/2)))*9.8*($C450+$D450-$B450)/3600</f>
        <v>0.74544381916666669</v>
      </c>
      <c r="U450" s="75">
        <f>(('Node actual demand d=1.0'!R450*(365/2)))*9.8*($C450+$D450-$B450)/3600</f>
        <v>0.49696254611111113</v>
      </c>
      <c r="V450" s="75">
        <f>(('Node actual demand d=1.0'!S450*(365/2)))*9.8*($C450+$D450-$B450)/3600</f>
        <v>1.2424063652777779</v>
      </c>
      <c r="W450" s="75">
        <f>(('Node actual demand d=1.0'!T450*(365/2)))*9.8*($C450+$D450-$B450)/3600</f>
        <v>0.24848127305555556</v>
      </c>
      <c r="X450" s="75">
        <f>(('Node actual demand d=1.0'!U450*(365/2)))*9.8*($C450+$D450-$B450)/3600</f>
        <v>0</v>
      </c>
      <c r="Y450" s="75">
        <f>(('Node actual demand d=1.0'!V450*(365/2)))*9.8*($C450+$D450-$B450)/3600</f>
        <v>0.24848127305555556</v>
      </c>
      <c r="Z450" s="75">
        <f>(('Node actual demand d=1.0'!W450*(365/2)))*9.8*($C450+$D450-$B450)/3600</f>
        <v>0</v>
      </c>
      <c r="AA450" s="75">
        <f>(('Node actual demand d=1.0'!X450*(365/2)))*9.8*($C450+$D450-$B450)/3600</f>
        <v>0.24848127305555556</v>
      </c>
      <c r="AB450" s="75">
        <f>(('Node actual demand d=1.0'!Y450*(365/2)))*9.8*($C450+$D450-$B450)/3600</f>
        <v>0</v>
      </c>
    </row>
    <row r="451" spans="1:28">
      <c r="A451" t="s">
        <v>560</v>
      </c>
      <c r="B451" s="21">
        <f>Fornecida!$C$1</f>
        <v>3.38</v>
      </c>
      <c r="C451" s="79">
        <v>33.994500000000002</v>
      </c>
      <c r="D451">
        <v>20</v>
      </c>
      <c r="E451" s="75">
        <f>(('Node actual demand d=1.0'!B451*(365/2)))*9.8*($C451+$D451-$B451)/3600</f>
        <v>48.782395695833337</v>
      </c>
      <c r="F451" s="75">
        <f>(('Node actual demand d=1.0'!C451*(365/2)))*9.8*($C451+$D451-$B451)/3600</f>
        <v>0.25145564791666669</v>
      </c>
      <c r="G451" s="75">
        <f>(('Node actual demand d=1.0'!D451*(365/2)))*9.8*($C451+$D451-$B451)/3600</f>
        <v>0.25145564791666669</v>
      </c>
      <c r="H451" s="75">
        <f>(('Node actual demand d=1.0'!E451*(365/2)))*9.8*($C451+$D451-$B451)/3600</f>
        <v>0.25145564791666669</v>
      </c>
      <c r="I451" s="75">
        <f>(('Node actual demand d=1.0'!F451*(365/2)))*9.8*($C451+$D451-$B451)/3600</f>
        <v>0.25145564791666669</v>
      </c>
      <c r="J451" s="75">
        <f>(('Node actual demand d=1.0'!G451*(365/2)))*9.8*($C451+$D451-$B451)/3600</f>
        <v>37.718347187500001</v>
      </c>
      <c r="K451" s="75">
        <f>(('Node actual demand d=1.0'!H451*(365/2)))*9.8*($C451+$D451-$B451)/3600</f>
        <v>0.75436694375000002</v>
      </c>
      <c r="L451" s="75">
        <f>(('Node actual demand d=1.0'!I451*(365/2)))*9.8*($C451+$D451-$B451)/3600</f>
        <v>1.0058225916666668</v>
      </c>
      <c r="M451" s="75">
        <f>(('Node actual demand d=1.0'!J451*(365/2)))*9.8*($C451+$D451-$B451)/3600</f>
        <v>1.2572782395833335</v>
      </c>
      <c r="N451" s="75">
        <f>(('Node actual demand d=1.0'!K451*(365/2)))*9.8*($C451+$D451-$B451)/3600</f>
        <v>1.7601895354166668</v>
      </c>
      <c r="O451" s="75">
        <f>(('Node actual demand d=1.0'!L451*(365/2)))*9.8*($C451+$D451-$B451)/3600</f>
        <v>1.5087338875</v>
      </c>
      <c r="P451" s="75">
        <f>(('Node actual demand d=1.0'!M451*(365/2)))*9.8*($C451+$D451-$B451)/3600</f>
        <v>1.2572782395833335</v>
      </c>
      <c r="Q451" s="75">
        <f>(('Node actual demand d=1.0'!N451*(365/2)))*9.8*($C451+$D451-$B451)/3600</f>
        <v>50.291129583333337</v>
      </c>
      <c r="R451" s="75">
        <f>(('Node actual demand d=1.0'!O451*(365/2)))*9.8*($C451+$D451-$B451)/3600</f>
        <v>1.0058225916666668</v>
      </c>
      <c r="S451" s="75">
        <f>(('Node actual demand d=1.0'!P451*(365/2)))*9.8*($C451+$D451-$B451)/3600</f>
        <v>2.0116451833333335</v>
      </c>
      <c r="T451" s="75">
        <f>(('Node actual demand d=1.0'!Q451*(365/2)))*9.8*($C451+$D451-$B451)/3600</f>
        <v>1.7601895354166668</v>
      </c>
      <c r="U451" s="75">
        <f>(('Node actual demand d=1.0'!R451*(365/2)))*9.8*($C451+$D451-$B451)/3600</f>
        <v>2.0116451833333335</v>
      </c>
      <c r="V451" s="75">
        <f>(('Node actual demand d=1.0'!S451*(365/2)))*9.8*($C451+$D451-$B451)/3600</f>
        <v>1.0058225916666668</v>
      </c>
      <c r="W451" s="75">
        <f>(('Node actual demand d=1.0'!T451*(365/2)))*9.8*($C451+$D451-$B451)/3600</f>
        <v>0.75436694375000002</v>
      </c>
      <c r="X451" s="75">
        <f>(('Node actual demand d=1.0'!U451*(365/2)))*9.8*($C451+$D451-$B451)/3600</f>
        <v>0.50291129583333338</v>
      </c>
      <c r="Y451" s="75">
        <f>(('Node actual demand d=1.0'!V451*(365/2)))*9.8*($C451+$D451-$B451)/3600</f>
        <v>0.50291129583333338</v>
      </c>
      <c r="Z451" s="75">
        <f>(('Node actual demand d=1.0'!W451*(365/2)))*9.8*($C451+$D451-$B451)/3600</f>
        <v>0.25145564791666669</v>
      </c>
      <c r="AA451" s="75">
        <f>(('Node actual demand d=1.0'!X451*(365/2)))*9.8*($C451+$D451-$B451)/3600</f>
        <v>0.50291129583333338</v>
      </c>
      <c r="AB451" s="75">
        <f>(('Node actual demand d=1.0'!Y451*(365/2)))*9.8*($C451+$D451-$B451)/3600</f>
        <v>38.975625427083337</v>
      </c>
    </row>
    <row r="452" spans="1:28">
      <c r="A452" t="s">
        <v>561</v>
      </c>
      <c r="B452" s="21">
        <f>Fornecida!$C$1</f>
        <v>3.38</v>
      </c>
      <c r="C452" s="79">
        <v>34.0169</v>
      </c>
      <c r="D452">
        <v>20</v>
      </c>
      <c r="E452" s="75">
        <f>(('Node actual demand d=1.0'!B452*(365/2)))*9.8*($C452+$D452-$B452)/3600</f>
        <v>0</v>
      </c>
      <c r="F452" s="75">
        <f>(('Node actual demand d=1.0'!C452*(365/2)))*9.8*($C452+$D452-$B452)/3600</f>
        <v>0</v>
      </c>
      <c r="G452" s="75">
        <f>(('Node actual demand d=1.0'!D452*(365/2)))*9.8*($C452+$D452-$B452)/3600</f>
        <v>0</v>
      </c>
      <c r="H452" s="75">
        <f>(('Node actual demand d=1.0'!E452*(365/2)))*9.8*($C452+$D452-$B452)/3600</f>
        <v>0</v>
      </c>
      <c r="I452" s="75">
        <f>(('Node actual demand d=1.0'!F452*(365/2)))*9.8*($C452+$D452-$B452)/3600</f>
        <v>0</v>
      </c>
      <c r="J452" s="75">
        <f>(('Node actual demand d=1.0'!G452*(365/2)))*9.8*($C452+$D452-$B452)/3600</f>
        <v>0</v>
      </c>
      <c r="K452" s="75">
        <f>(('Node actual demand d=1.0'!H452*(365/2)))*9.8*($C452+$D452-$B452)/3600</f>
        <v>0</v>
      </c>
      <c r="L452" s="75">
        <f>(('Node actual demand d=1.0'!I452*(365/2)))*9.8*($C452+$D452-$B452)/3600</f>
        <v>0</v>
      </c>
      <c r="M452" s="75">
        <f>(('Node actual demand d=1.0'!J452*(365/2)))*9.8*($C452+$D452-$B452)/3600</f>
        <v>1.2578346618055556</v>
      </c>
      <c r="N452" s="75">
        <f>(('Node actual demand d=1.0'!K452*(365/2)))*9.8*($C452+$D452-$B452)/3600</f>
        <v>0.25156693236111111</v>
      </c>
      <c r="O452" s="75">
        <f>(('Node actual demand d=1.0'!L452*(365/2)))*9.8*($C452+$D452-$B452)/3600</f>
        <v>0.25156693236111111</v>
      </c>
      <c r="P452" s="75">
        <f>(('Node actual demand d=1.0'!M452*(365/2)))*9.8*($C452+$D452-$B452)/3600</f>
        <v>0.75470079708333326</v>
      </c>
      <c r="Q452" s="75">
        <f>(('Node actual demand d=1.0'!N452*(365/2)))*9.8*($C452+$D452-$B452)/3600</f>
        <v>0</v>
      </c>
      <c r="R452" s="75">
        <f>(('Node actual demand d=1.0'!O452*(365/2)))*9.8*($C452+$D452-$B452)/3600</f>
        <v>1.5094015941666665</v>
      </c>
      <c r="S452" s="75">
        <f>(('Node actual demand d=1.0'!P452*(365/2)))*9.8*($C452+$D452-$B452)/3600</f>
        <v>1.7609685265277777</v>
      </c>
      <c r="T452" s="75">
        <f>(('Node actual demand d=1.0'!Q452*(365/2)))*9.8*($C452+$D452-$B452)/3600</f>
        <v>0</v>
      </c>
      <c r="U452" s="75">
        <f>(('Node actual demand d=1.0'!R452*(365/2)))*9.8*($C452+$D452-$B452)/3600</f>
        <v>0.25156693236111111</v>
      </c>
      <c r="V452" s="75">
        <f>(('Node actual demand d=1.0'!S452*(365/2)))*9.8*($C452+$D452-$B452)/3600</f>
        <v>0</v>
      </c>
      <c r="W452" s="75">
        <f>(('Node actual demand d=1.0'!T452*(365/2)))*9.8*($C452+$D452-$B452)/3600</f>
        <v>0.25156693236111111</v>
      </c>
      <c r="X452" s="75">
        <f>(('Node actual demand d=1.0'!U452*(365/2)))*9.8*($C452+$D452-$B452)/3600</f>
        <v>0</v>
      </c>
      <c r="Y452" s="75">
        <f>(('Node actual demand d=1.0'!V452*(365/2)))*9.8*($C452+$D452-$B452)/3600</f>
        <v>0</v>
      </c>
      <c r="Z452" s="75">
        <f>(('Node actual demand d=1.0'!W452*(365/2)))*9.8*($C452+$D452-$B452)/3600</f>
        <v>0</v>
      </c>
      <c r="AA452" s="75">
        <f>(('Node actual demand d=1.0'!X452*(365/2)))*9.8*($C452+$D452-$B452)/3600</f>
        <v>0</v>
      </c>
      <c r="AB452" s="75">
        <f>(('Node actual demand d=1.0'!Y452*(365/2)))*9.8*($C452+$D452-$B452)/3600</f>
        <v>0</v>
      </c>
    </row>
    <row r="453" spans="1:28">
      <c r="A453" t="s">
        <v>562</v>
      </c>
      <c r="B453" s="21">
        <f>Fornecida!$C$1</f>
        <v>3.38</v>
      </c>
      <c r="C453" s="79">
        <v>31.038399999999999</v>
      </c>
      <c r="D453">
        <v>20</v>
      </c>
      <c r="E453" s="75">
        <f>(('Node actual demand d=1.0'!B453*(365/2)))*9.8*($C453+$D453-$B453)/3600</f>
        <v>0</v>
      </c>
      <c r="F453" s="75">
        <f>(('Node actual demand d=1.0'!C453*(365/2)))*9.8*($C453+$D453-$B453)/3600</f>
        <v>85.473817978888874</v>
      </c>
      <c r="G453" s="75">
        <f>(('Node actual demand d=1.0'!D453*(365/2)))*9.8*($C453+$D453-$B453)/3600</f>
        <v>93.997522818888896</v>
      </c>
      <c r="H453" s="75">
        <f>(('Node actual demand d=1.0'!E453*(365/2)))*9.8*($C453+$D453-$B453)/3600</f>
        <v>70.557334508888886</v>
      </c>
      <c r="I453" s="75">
        <f>(('Node actual demand d=1.0'!F453*(365/2)))*9.8*($C453+$D453-$B453)/3600</f>
        <v>0</v>
      </c>
      <c r="J453" s="75">
        <f>(('Node actual demand d=1.0'!G453*(365/2)))*9.8*($C453+$D453-$B453)/3600</f>
        <v>0.23676957888888886</v>
      </c>
      <c r="K453" s="75">
        <f>(('Node actual demand d=1.0'!H453*(365/2)))*9.8*($C453+$D453-$B453)/3600</f>
        <v>48.064224514444433</v>
      </c>
      <c r="L453" s="75">
        <f>(('Node actual demand d=1.0'!I453*(365/2)))*9.8*($C453+$D453-$B453)/3600</f>
        <v>20.36218378444444</v>
      </c>
      <c r="M453" s="75">
        <f>(('Node actual demand d=1.0'!J453*(365/2)))*9.8*($C453+$D453-$B453)/3600</f>
        <v>1.657387052222222</v>
      </c>
      <c r="N453" s="75">
        <f>(('Node actual demand d=1.0'!K453*(365/2)))*9.8*($C453+$D453-$B453)/3600</f>
        <v>3.7883132622222218</v>
      </c>
      <c r="O453" s="75">
        <f>(('Node actual demand d=1.0'!L453*(365/2)))*9.8*($C453+$D453-$B453)/3600</f>
        <v>3.5515436833333331</v>
      </c>
      <c r="P453" s="75">
        <f>(('Node actual demand d=1.0'!M453*(365/2)))*9.8*($C453+$D453-$B453)/3600</f>
        <v>1.657387052222222</v>
      </c>
      <c r="Q453" s="75">
        <f>(('Node actual demand d=1.0'!N453*(365/2)))*9.8*($C453+$D453-$B453)/3600</f>
        <v>0.47353915777777772</v>
      </c>
      <c r="R453" s="75">
        <f>(('Node actual demand d=1.0'!O453*(365/2)))*9.8*($C453+$D453-$B453)/3600</f>
        <v>1.1838478944444444</v>
      </c>
      <c r="S453" s="75">
        <f>(('Node actual demand d=1.0'!P453*(365/2)))*9.8*($C453+$D453-$B453)/3600</f>
        <v>2.8412349466666664</v>
      </c>
      <c r="T453" s="75">
        <f>(('Node actual demand d=1.0'!Q453*(365/2)))*9.8*($C453+$D453-$B453)/3600</f>
        <v>2.1309262100000002</v>
      </c>
      <c r="U453" s="75">
        <f>(('Node actual demand d=1.0'!R453*(365/2)))*9.8*($C453+$D453-$B453)/3600</f>
        <v>1.1838478944444444</v>
      </c>
      <c r="V453" s="75">
        <f>(('Node actual demand d=1.0'!S453*(365/2)))*9.8*($C453+$D453-$B453)/3600</f>
        <v>0.94707831555555544</v>
      </c>
      <c r="W453" s="75">
        <f>(('Node actual demand d=1.0'!T453*(365/2)))*9.8*($C453+$D453-$B453)/3600</f>
        <v>2.6044653677777778</v>
      </c>
      <c r="X453" s="75">
        <f>(('Node actual demand d=1.0'!U453*(365/2)))*9.8*($C453+$D453-$B453)/3600</f>
        <v>0.71030873666666661</v>
      </c>
      <c r="Y453" s="75">
        <f>(('Node actual demand d=1.0'!V453*(365/2)))*9.8*($C453+$D453-$B453)/3600</f>
        <v>0.23676957888888886</v>
      </c>
      <c r="Z453" s="75">
        <f>(('Node actual demand d=1.0'!W453*(365/2)))*9.8*($C453+$D453-$B453)/3600</f>
        <v>0.23676957888888886</v>
      </c>
      <c r="AA453" s="75">
        <f>(('Node actual demand d=1.0'!X453*(365/2)))*9.8*($C453+$D453-$B453)/3600</f>
        <v>46.64360704111111</v>
      </c>
      <c r="AB453" s="75">
        <f>(('Node actual demand d=1.0'!Y453*(365/2)))*9.8*($C453+$D453-$B453)/3600</f>
        <v>0</v>
      </c>
    </row>
    <row r="454" spans="1:28">
      <c r="A454" t="s">
        <v>563</v>
      </c>
      <c r="B454" s="21">
        <f>Fornecida!$C$1</f>
        <v>3.38</v>
      </c>
      <c r="C454" s="79">
        <v>29.883199999999999</v>
      </c>
      <c r="D454">
        <v>20</v>
      </c>
      <c r="E454" s="75">
        <f>(('Node actual demand d=1.0'!B454*(365/2)))*9.8*($C454+$D454-$B454)/3600</f>
        <v>68.61605289000002</v>
      </c>
      <c r="F454" s="75">
        <f>(('Node actual demand d=1.0'!C454*(365/2)))*9.8*($C454+$D454-$B454)/3600</f>
        <v>2.5413352922222221</v>
      </c>
      <c r="G454" s="75">
        <f>(('Node actual demand d=1.0'!D454*(365/2)))*9.8*($C454+$D454-$B454)/3600</f>
        <v>0.46206096222222226</v>
      </c>
      <c r="H454" s="75">
        <f>(('Node actual demand d=1.0'!E454*(365/2)))*9.8*($C454+$D454-$B454)/3600</f>
        <v>0</v>
      </c>
      <c r="I454" s="75">
        <f>(('Node actual demand d=1.0'!F454*(365/2)))*9.8*($C454+$D454-$B454)/3600</f>
        <v>0</v>
      </c>
      <c r="J454" s="75">
        <f>(('Node actual demand d=1.0'!G454*(365/2)))*9.8*($C454+$D454-$B454)/3600</f>
        <v>0</v>
      </c>
      <c r="K454" s="75">
        <f>(('Node actual demand d=1.0'!H454*(365/2)))*9.8*($C454+$D454-$B454)/3600</f>
        <v>70.002235776666666</v>
      </c>
      <c r="L454" s="75">
        <f>(('Node actual demand d=1.0'!I454*(365/2)))*9.8*($C454+$D454-$B454)/3600</f>
        <v>10.165341168888888</v>
      </c>
      <c r="M454" s="75">
        <f>(('Node actual demand d=1.0'!J454*(365/2)))*9.8*($C454+$D454-$B454)/3600</f>
        <v>4.3895791411111116</v>
      </c>
      <c r="N454" s="75">
        <f>(('Node actual demand d=1.0'!K454*(365/2)))*9.8*($C454+$D454-$B454)/3600</f>
        <v>0.69309144333333328</v>
      </c>
      <c r="O454" s="75">
        <f>(('Node actual demand d=1.0'!L454*(365/2)))*9.8*($C454+$D454-$B454)/3600</f>
        <v>1.3861828866666666</v>
      </c>
      <c r="P454" s="75">
        <f>(('Node actual demand d=1.0'!M454*(365/2)))*9.8*($C454+$D454-$B454)/3600</f>
        <v>4.158548660000001</v>
      </c>
      <c r="Q454" s="75">
        <f>(('Node actual demand d=1.0'!N454*(365/2)))*9.8*($C454+$D454-$B454)/3600</f>
        <v>6.4688534711111112</v>
      </c>
      <c r="R454" s="75">
        <f>(('Node actual demand d=1.0'!O454*(365/2)))*9.8*($C454+$D454-$B454)/3600</f>
        <v>3.0033962544444446</v>
      </c>
      <c r="S454" s="75">
        <f>(('Node actual demand d=1.0'!P454*(365/2)))*9.8*($C454+$D454-$B454)/3600</f>
        <v>0.69309144333333328</v>
      </c>
      <c r="T454" s="75">
        <f>(('Node actual demand d=1.0'!Q454*(365/2)))*9.8*($C454+$D454-$B454)/3600</f>
        <v>0.46206096222222226</v>
      </c>
      <c r="U454" s="75">
        <f>(('Node actual demand d=1.0'!R454*(365/2)))*9.8*($C454+$D454-$B454)/3600</f>
        <v>1.3861828866666666</v>
      </c>
      <c r="V454" s="75">
        <f>(('Node actual demand d=1.0'!S454*(365/2)))*9.8*($C454+$D454-$B454)/3600</f>
        <v>0.23103048111111113</v>
      </c>
      <c r="W454" s="75">
        <f>(('Node actual demand d=1.0'!T454*(365/2)))*9.8*($C454+$D454-$B454)/3600</f>
        <v>0.46206096222222226</v>
      </c>
      <c r="X454" s="75">
        <f>(('Node actual demand d=1.0'!U454*(365/2)))*9.8*($C454+$D454-$B454)/3600</f>
        <v>0.92412192444444452</v>
      </c>
      <c r="Y454" s="75">
        <f>(('Node actual demand d=1.0'!V454*(365/2)))*9.8*($C454+$D454-$B454)/3600</f>
        <v>0.46206096222222226</v>
      </c>
      <c r="Z454" s="75">
        <f>(('Node actual demand d=1.0'!W454*(365/2)))*9.8*($C454+$D454-$B454)/3600</f>
        <v>0.46206096222222226</v>
      </c>
      <c r="AA454" s="75">
        <f>(('Node actual demand d=1.0'!X454*(365/2)))*9.8*($C454+$D454-$B454)/3600</f>
        <v>0.23103048111111113</v>
      </c>
      <c r="AB454" s="75">
        <f>(('Node actual demand d=1.0'!Y454*(365/2)))*9.8*($C454+$D454-$B454)/3600</f>
        <v>31.189114950000004</v>
      </c>
    </row>
    <row r="455" spans="1:28">
      <c r="A455" t="s">
        <v>564</v>
      </c>
      <c r="B455" s="21">
        <f>Fornecida!$C$1</f>
        <v>3.38</v>
      </c>
      <c r="C455" s="79">
        <v>32.934699999999999</v>
      </c>
      <c r="D455">
        <v>20</v>
      </c>
      <c r="E455" s="75">
        <f>(('Node actual demand d=1.0'!B455*(365/2)))*9.8*($C455+$D455-$B455)/3600</f>
        <v>0</v>
      </c>
      <c r="F455" s="75">
        <f>(('Node actual demand d=1.0'!C455*(365/2)))*9.8*($C455+$D455-$B455)/3600</f>
        <v>0</v>
      </c>
      <c r="G455" s="75">
        <f>(('Node actual demand d=1.0'!D455*(365/2)))*9.8*($C455+$D455-$B455)/3600</f>
        <v>0</v>
      </c>
      <c r="H455" s="75">
        <f>(('Node actual demand d=1.0'!E455*(365/2)))*9.8*($C455+$D455-$B455)/3600</f>
        <v>47.514767009305551</v>
      </c>
      <c r="I455" s="75">
        <f>(('Node actual demand d=1.0'!F455*(365/2)))*9.8*($C455+$D455-$B455)/3600</f>
        <v>79.519532352361111</v>
      </c>
      <c r="J455" s="75">
        <f>(('Node actual demand d=1.0'!G455*(365/2)))*9.8*($C455+$D455-$B455)/3600</f>
        <v>63.763340183472224</v>
      </c>
      <c r="K455" s="75">
        <f>(('Node actual demand d=1.0'!H455*(365/2)))*9.8*($C455+$D455-$B455)/3600</f>
        <v>15.756192168888889</v>
      </c>
      <c r="L455" s="75">
        <f>(('Node actual demand d=1.0'!I455*(365/2)))*9.8*($C455+$D455-$B455)/3600</f>
        <v>3.9390480422222223</v>
      </c>
      <c r="M455" s="75">
        <f>(('Node actual demand d=1.0'!J455*(365/2)))*9.8*($C455+$D455-$B455)/3600</f>
        <v>2.4619050263888891</v>
      </c>
      <c r="N455" s="75">
        <f>(('Node actual demand d=1.0'!K455*(365/2)))*9.8*($C455+$D455-$B455)/3600</f>
        <v>2.2157145237500004</v>
      </c>
      <c r="O455" s="75">
        <f>(('Node actual demand d=1.0'!L455*(365/2)))*9.8*($C455+$D455-$B455)/3600</f>
        <v>2.4619050263888891</v>
      </c>
      <c r="P455" s="75">
        <f>(('Node actual demand d=1.0'!M455*(365/2)))*9.8*($C455+$D455-$B455)/3600</f>
        <v>2.2157145237500004</v>
      </c>
      <c r="Q455" s="75">
        <f>(('Node actual demand d=1.0'!N455*(365/2)))*9.8*($C455+$D455-$B455)/3600</f>
        <v>3.4466670369444445</v>
      </c>
      <c r="R455" s="75">
        <f>(('Node actual demand d=1.0'!O455*(365/2)))*9.8*($C455+$D455-$B455)/3600</f>
        <v>3.2004765343055559</v>
      </c>
      <c r="S455" s="75">
        <f>(('Node actual demand d=1.0'!P455*(365/2)))*9.8*($C455+$D455-$B455)/3600</f>
        <v>2.9542860316666668</v>
      </c>
      <c r="T455" s="75">
        <f>(('Node actual demand d=1.0'!Q455*(365/2)))*9.8*($C455+$D455-$B455)/3600</f>
        <v>1.7233335184722223</v>
      </c>
      <c r="U455" s="75">
        <f>(('Node actual demand d=1.0'!R455*(365/2)))*9.8*($C455+$D455-$B455)/3600</f>
        <v>1.2309525131944445</v>
      </c>
      <c r="V455" s="75">
        <f>(('Node actual demand d=1.0'!S455*(365/2)))*9.8*($C455+$D455-$B455)/3600</f>
        <v>1.9695240211111111</v>
      </c>
      <c r="W455" s="75">
        <f>(('Node actual demand d=1.0'!T455*(365/2)))*9.8*($C455+$D455-$B455)/3600</f>
        <v>0.49238100527777778</v>
      </c>
      <c r="X455" s="75">
        <f>(('Node actual demand d=1.0'!U455*(365/2)))*9.8*($C455+$D455-$B455)/3600</f>
        <v>0.24619050263888889</v>
      </c>
      <c r="Y455" s="75">
        <f>(('Node actual demand d=1.0'!V455*(365/2)))*9.8*($C455+$D455-$B455)/3600</f>
        <v>0.24619050263888889</v>
      </c>
      <c r="Z455" s="75">
        <f>(('Node actual demand d=1.0'!W455*(365/2)))*9.8*($C455+$D455-$B455)/3600</f>
        <v>0.7385715079166667</v>
      </c>
      <c r="AA455" s="75">
        <f>(('Node actual demand d=1.0'!X455*(365/2)))*9.8*($C455+$D455-$B455)/3600</f>
        <v>0.24619050263888889</v>
      </c>
      <c r="AB455" s="75">
        <f>(('Node actual demand d=1.0'!Y455*(365/2)))*9.8*($C455+$D455-$B455)/3600</f>
        <v>0.24619050263888889</v>
      </c>
    </row>
    <row r="456" spans="1:28">
      <c r="A456" t="s">
        <v>565</v>
      </c>
      <c r="B456" s="21">
        <f>Fornecida!$C$1</f>
        <v>3.38</v>
      </c>
      <c r="C456" s="79">
        <v>35.827300000000001</v>
      </c>
      <c r="D456">
        <v>20</v>
      </c>
      <c r="E456" s="75">
        <f>(('Node actual demand d=1.0'!B456*(365/2)))*9.8*($C456+$D456-$B456)/3600</f>
        <v>19.281521410277779</v>
      </c>
      <c r="F456" s="75">
        <f>(('Node actual demand d=1.0'!C456*(365/2)))*9.8*($C456+$D456-$B456)/3600</f>
        <v>1.0422444005555556</v>
      </c>
      <c r="G456" s="75">
        <f>(('Node actual demand d=1.0'!D456*(365/2)))*9.8*($C456+$D456-$B456)/3600</f>
        <v>0.78168330041666667</v>
      </c>
      <c r="H456" s="75">
        <f>(('Node actual demand d=1.0'!E456*(365/2)))*9.8*($C456+$D456-$B456)/3600</f>
        <v>0.52112220027777778</v>
      </c>
      <c r="I456" s="75">
        <f>(('Node actual demand d=1.0'!F456*(365/2)))*9.8*($C456+$D456-$B456)/3600</f>
        <v>1.3028055006944446</v>
      </c>
      <c r="J456" s="75">
        <f>(('Node actual demand d=1.0'!G456*(365/2)))*9.8*($C456+$D456-$B456)/3600</f>
        <v>41.689776022222226</v>
      </c>
      <c r="K456" s="75">
        <f>(('Node actual demand d=1.0'!H456*(365/2)))*9.8*($C456+$D456-$B456)/3600</f>
        <v>0.52112220027777778</v>
      </c>
      <c r="L456" s="75">
        <f>(('Node actual demand d=1.0'!I456*(365/2)))*9.8*($C456+$D456-$B456)/3600</f>
        <v>0.78168330041666667</v>
      </c>
      <c r="M456" s="75">
        <f>(('Node actual demand d=1.0'!J456*(365/2)))*9.8*($C456+$D456-$B456)/3600</f>
        <v>1.3028055006944446</v>
      </c>
      <c r="N456" s="75">
        <f>(('Node actual demand d=1.0'!K456*(365/2)))*9.8*($C456+$D456-$B456)/3600</f>
        <v>0.78168330041666667</v>
      </c>
      <c r="O456" s="75">
        <f>(('Node actual demand d=1.0'!L456*(365/2)))*9.8*($C456+$D456-$B456)/3600</f>
        <v>1.0422444005555556</v>
      </c>
      <c r="P456" s="75">
        <f>(('Node actual demand d=1.0'!M456*(365/2)))*9.8*($C456+$D456-$B456)/3600</f>
        <v>1.5633666008333333</v>
      </c>
      <c r="Q456" s="75">
        <f>(('Node actual demand d=1.0'!N456*(365/2)))*9.8*($C456+$D456-$B456)/3600</f>
        <v>19.802643610555553</v>
      </c>
      <c r="R456" s="75">
        <f>(('Node actual demand d=1.0'!O456*(365/2)))*9.8*($C456+$D456-$B456)/3600</f>
        <v>1.0422444005555556</v>
      </c>
      <c r="S456" s="75">
        <f>(('Node actual demand d=1.0'!P456*(365/2)))*9.8*($C456+$D456-$B456)/3600</f>
        <v>0.78168330041666667</v>
      </c>
      <c r="T456" s="75">
        <f>(('Node actual demand d=1.0'!Q456*(365/2)))*9.8*($C456+$D456-$B456)/3600</f>
        <v>1.0422444005555556</v>
      </c>
      <c r="U456" s="75">
        <f>(('Node actual demand d=1.0'!R456*(365/2)))*9.8*($C456+$D456-$B456)/3600</f>
        <v>1.0422444005555556</v>
      </c>
      <c r="V456" s="75">
        <f>(('Node actual demand d=1.0'!S456*(365/2)))*9.8*($C456+$D456-$B456)/3600</f>
        <v>1.0422444005555556</v>
      </c>
      <c r="W456" s="75">
        <f>(('Node actual demand d=1.0'!T456*(365/2)))*9.8*($C456+$D456-$B456)/3600</f>
        <v>0.78168330041666667</v>
      </c>
      <c r="X456" s="75">
        <f>(('Node actual demand d=1.0'!U456*(365/2)))*9.8*($C456+$D456-$B456)/3600</f>
        <v>0.26056110013888889</v>
      </c>
      <c r="Y456" s="75">
        <f>(('Node actual demand d=1.0'!V456*(365/2)))*9.8*($C456+$D456-$B456)/3600</f>
        <v>0.52112220027777778</v>
      </c>
      <c r="Z456" s="75">
        <f>(('Node actual demand d=1.0'!W456*(365/2)))*9.8*($C456+$D456-$B456)/3600</f>
        <v>4.1689776022222222</v>
      </c>
      <c r="AA456" s="75">
        <f>(('Node actual demand d=1.0'!X456*(365/2)))*9.8*($C456+$D456-$B456)/3600</f>
        <v>1.8239277009722223</v>
      </c>
      <c r="AB456" s="75">
        <f>(('Node actual demand d=1.0'!Y456*(365/2)))*9.8*($C456+$D456-$B456)/3600</f>
        <v>43.513703723194446</v>
      </c>
    </row>
    <row r="457" spans="1:28">
      <c r="A457" t="s">
        <v>566</v>
      </c>
      <c r="B457" s="21">
        <f>Fornecida!$C$1</f>
        <v>3.38</v>
      </c>
      <c r="C457" s="79">
        <v>34.789000000000001</v>
      </c>
      <c r="D457">
        <v>20</v>
      </c>
      <c r="E457" s="75">
        <f>(('Node actual demand d=1.0'!B457*(365/2)))*9.8*($C457+$D457-$B457)/3600</f>
        <v>0</v>
      </c>
      <c r="F457" s="75">
        <f>(('Node actual demand d=1.0'!C457*(365/2)))*9.8*($C457+$D457-$B457)/3600</f>
        <v>0</v>
      </c>
      <c r="G457" s="75">
        <f>(('Node actual demand d=1.0'!D457*(365/2)))*9.8*($C457+$D457-$B457)/3600</f>
        <v>0</v>
      </c>
      <c r="H457" s="75">
        <f>(('Node actual demand d=1.0'!E457*(365/2)))*9.8*($C457+$D457-$B457)/3600</f>
        <v>0</v>
      </c>
      <c r="I457" s="75">
        <f>(('Node actual demand d=1.0'!F457*(365/2)))*9.8*($C457+$D457-$B457)/3600</f>
        <v>0</v>
      </c>
      <c r="J457" s="75">
        <f>(('Node actual demand d=1.0'!G457*(365/2)))*9.8*($C457+$D457-$B457)/3600</f>
        <v>0</v>
      </c>
      <c r="K457" s="75">
        <f>(('Node actual demand d=1.0'!H457*(365/2)))*9.8*($C457+$D457-$B457)/3600</f>
        <v>18.644402068055559</v>
      </c>
      <c r="L457" s="75">
        <f>(('Node actual demand d=1.0'!I457*(365/2)))*9.8*($C457+$D457-$B457)/3600</f>
        <v>12.514735634722221</v>
      </c>
      <c r="M457" s="75">
        <f>(('Node actual demand d=1.0'!J457*(365/2)))*9.8*($C457+$D457-$B457)/3600</f>
        <v>0.25540276805555556</v>
      </c>
      <c r="N457" s="75">
        <f>(('Node actual demand d=1.0'!K457*(365/2)))*9.8*($C457+$D457-$B457)/3600</f>
        <v>0.51080553611111112</v>
      </c>
      <c r="O457" s="75">
        <f>(('Node actual demand d=1.0'!L457*(365/2)))*9.8*($C457+$D457-$B457)/3600</f>
        <v>0.25540276805555556</v>
      </c>
      <c r="P457" s="75">
        <f>(('Node actual demand d=1.0'!M457*(365/2)))*9.8*($C457+$D457-$B457)/3600</f>
        <v>0.25540276805555556</v>
      </c>
      <c r="Q457" s="75">
        <f>(('Node actual demand d=1.0'!N457*(365/2)))*9.8*($C457+$D457-$B457)/3600</f>
        <v>0.25540276805555556</v>
      </c>
      <c r="R457" s="75">
        <f>(('Node actual demand d=1.0'!O457*(365/2)))*9.8*($C457+$D457-$B457)/3600</f>
        <v>0.25540276805555556</v>
      </c>
      <c r="S457" s="75">
        <f>(('Node actual demand d=1.0'!P457*(365/2)))*9.8*($C457+$D457-$B457)/3600</f>
        <v>0.25540276805555556</v>
      </c>
      <c r="T457" s="75">
        <f>(('Node actual demand d=1.0'!Q457*(365/2)))*9.8*($C457+$D457-$B457)/3600</f>
        <v>0.25540276805555556</v>
      </c>
      <c r="U457" s="75">
        <f>(('Node actual demand d=1.0'!R457*(365/2)))*9.8*($C457+$D457-$B457)/3600</f>
        <v>0.25540276805555556</v>
      </c>
      <c r="V457" s="75">
        <f>(('Node actual demand d=1.0'!S457*(365/2)))*9.8*($C457+$D457-$B457)/3600</f>
        <v>0.51080553611111112</v>
      </c>
      <c r="W457" s="75">
        <f>(('Node actual demand d=1.0'!T457*(365/2)))*9.8*($C457+$D457-$B457)/3600</f>
        <v>0.51080553611111112</v>
      </c>
      <c r="X457" s="75">
        <f>(('Node actual demand d=1.0'!U457*(365/2)))*9.8*($C457+$D457-$B457)/3600</f>
        <v>0.25540276805555556</v>
      </c>
      <c r="Y457" s="75">
        <f>(('Node actual demand d=1.0'!V457*(365/2)))*9.8*($C457+$D457-$B457)/3600</f>
        <v>0.25540276805555556</v>
      </c>
      <c r="Z457" s="75">
        <f>(('Node actual demand d=1.0'!W457*(365/2)))*9.8*($C457+$D457-$B457)/3600</f>
        <v>0.51080553611111112</v>
      </c>
      <c r="AA457" s="75">
        <f>(('Node actual demand d=1.0'!X457*(365/2)))*9.8*($C457+$D457-$B457)/3600</f>
        <v>28.605110022222224</v>
      </c>
      <c r="AB457" s="75">
        <f>(('Node actual demand d=1.0'!Y457*(365/2)))*9.8*($C457+$D457-$B457)/3600</f>
        <v>6.1296664333333331</v>
      </c>
    </row>
    <row r="458" spans="1:28">
      <c r="A458" t="s">
        <v>567</v>
      </c>
      <c r="B458" s="21">
        <f>Fornecida!$C$1</f>
        <v>3.38</v>
      </c>
      <c r="C458" s="79">
        <v>32.849600000000002</v>
      </c>
      <c r="D458">
        <v>20</v>
      </c>
      <c r="E458" s="75">
        <f>(('Node actual demand d=1.0'!B458*(365/2)))*9.8*($C458+$D458-$B458)/3600</f>
        <v>0.49153544222222229</v>
      </c>
      <c r="F458" s="75">
        <f>(('Node actual demand d=1.0'!C458*(365/2)))*9.8*($C458+$D458-$B458)/3600</f>
        <v>0.49153544222222229</v>
      </c>
      <c r="G458" s="75">
        <f>(('Node actual demand d=1.0'!D458*(365/2)))*9.8*($C458+$D458-$B458)/3600</f>
        <v>0.49153544222222229</v>
      </c>
      <c r="H458" s="75">
        <f>(('Node actual demand d=1.0'!E458*(365/2)))*9.8*($C458+$D458-$B458)/3600</f>
        <v>0.49153544222222229</v>
      </c>
      <c r="I458" s="75">
        <f>(('Node actual demand d=1.0'!F458*(365/2)))*9.8*($C458+$D458-$B458)/3600</f>
        <v>0.49153544222222229</v>
      </c>
      <c r="J458" s="75">
        <f>(('Node actual demand d=1.0'!G458*(365/2)))*9.8*($C458+$D458-$B458)/3600</f>
        <v>0.49153544222222229</v>
      </c>
      <c r="K458" s="75">
        <f>(('Node actual demand d=1.0'!H458*(365/2)))*9.8*($C458+$D458-$B458)/3600</f>
        <v>1.7203740477777778</v>
      </c>
      <c r="L458" s="75">
        <f>(('Node actual demand d=1.0'!I458*(365/2)))*9.8*($C458+$D458-$B458)/3600</f>
        <v>7.1272639122222214</v>
      </c>
      <c r="M458" s="75">
        <f>(('Node actual demand d=1.0'!J458*(365/2)))*9.8*($C458+$D458-$B458)/3600</f>
        <v>5.8984253066666668</v>
      </c>
      <c r="N458" s="75">
        <f>(('Node actual demand d=1.0'!K458*(365/2)))*9.8*($C458+$D458-$B458)/3600</f>
        <v>5.6526575855555556</v>
      </c>
      <c r="O458" s="75">
        <f>(('Node actual demand d=1.0'!L458*(365/2)))*9.8*($C458+$D458-$B458)/3600</f>
        <v>7.1272639122222214</v>
      </c>
      <c r="P458" s="75">
        <f>(('Node actual demand d=1.0'!M458*(365/2)))*9.8*($C458+$D458-$B458)/3600</f>
        <v>2.9492126533333334</v>
      </c>
      <c r="Q458" s="75">
        <f>(('Node actual demand d=1.0'!N458*(365/2)))*9.8*($C458+$D458-$B458)/3600</f>
        <v>1.4746063266666667</v>
      </c>
      <c r="R458" s="75">
        <f>(('Node actual demand d=1.0'!O458*(365/2)))*9.8*($C458+$D458-$B458)/3600</f>
        <v>1.7203740477777778</v>
      </c>
      <c r="S458" s="75">
        <f>(('Node actual demand d=1.0'!P458*(365/2)))*9.8*($C458+$D458-$B458)/3600</f>
        <v>0.98307088444444457</v>
      </c>
      <c r="T458" s="75">
        <f>(('Node actual demand d=1.0'!Q458*(365/2)))*9.8*($C458+$D458-$B458)/3600</f>
        <v>2.7034449322222227</v>
      </c>
      <c r="U458" s="75">
        <f>(('Node actual demand d=1.0'!R458*(365/2)))*9.8*($C458+$D458-$B458)/3600</f>
        <v>4.423818980000001</v>
      </c>
      <c r="V458" s="75">
        <f>(('Node actual demand d=1.0'!S458*(365/2)))*9.8*($C458+$D458-$B458)/3600</f>
        <v>2.7034449322222227</v>
      </c>
      <c r="W458" s="75">
        <f>(('Node actual demand d=1.0'!T458*(365/2)))*9.8*($C458+$D458-$B458)/3600</f>
        <v>1.4746063266666667</v>
      </c>
      <c r="X458" s="75">
        <f>(('Node actual demand d=1.0'!U458*(365/2)))*9.8*($C458+$D458-$B458)/3600</f>
        <v>1.2288386055555558</v>
      </c>
      <c r="Y458" s="75">
        <f>(('Node actual demand d=1.0'!V458*(365/2)))*9.8*($C458+$D458-$B458)/3600</f>
        <v>1.2288386055555558</v>
      </c>
      <c r="Z458" s="75">
        <f>(('Node actual demand d=1.0'!W458*(365/2)))*9.8*($C458+$D458-$B458)/3600</f>
        <v>1.4746063266666667</v>
      </c>
      <c r="AA458" s="75">
        <f>(('Node actual demand d=1.0'!X458*(365/2)))*9.8*($C458+$D458-$B458)/3600</f>
        <v>0.49153544222222229</v>
      </c>
      <c r="AB458" s="75">
        <f>(('Node actual demand d=1.0'!Y458*(365/2)))*9.8*($C458+$D458-$B458)/3600</f>
        <v>0.49153544222222229</v>
      </c>
    </row>
    <row r="459" spans="1:28">
      <c r="A459" t="s">
        <v>568</v>
      </c>
      <c r="B459" s="21">
        <f>Fornecida!$C$1</f>
        <v>3.38</v>
      </c>
      <c r="C459" s="79">
        <v>31.7911</v>
      </c>
      <c r="D459">
        <v>20</v>
      </c>
      <c r="E459" s="75">
        <f>(('Node actual demand d=1.0'!B459*(365/2)))*9.8*($C459+$D459-$B459)/3600</f>
        <v>0.48101806861111113</v>
      </c>
      <c r="F459" s="75">
        <f>(('Node actual demand d=1.0'!C459*(365/2)))*9.8*($C459+$D459-$B459)/3600</f>
        <v>0.48101806861111113</v>
      </c>
      <c r="G459" s="75">
        <f>(('Node actual demand d=1.0'!D459*(365/2)))*9.8*($C459+$D459-$B459)/3600</f>
        <v>0.48101806861111113</v>
      </c>
      <c r="H459" s="75">
        <f>(('Node actual demand d=1.0'!E459*(365/2)))*9.8*($C459+$D459-$B459)/3600</f>
        <v>66.861511536944434</v>
      </c>
      <c r="I459" s="75">
        <f>(('Node actual demand d=1.0'!F459*(365/2)))*9.8*($C459+$D459-$B459)/3600</f>
        <v>137.09014955416669</v>
      </c>
      <c r="J459" s="75">
        <f>(('Node actual demand d=1.0'!G459*(365/2)))*9.8*($C459+$D459-$B459)/3600</f>
        <v>111.59619191777776</v>
      </c>
      <c r="K459" s="75">
        <f>(('Node actual demand d=1.0'!H459*(365/2)))*9.8*($C459+$D459-$B459)/3600</f>
        <v>0.72152710291666655</v>
      </c>
      <c r="L459" s="75">
        <f>(('Node actual demand d=1.0'!I459*(365/2)))*9.8*($C459+$D459-$B459)/3600</f>
        <v>1.2025451715277777</v>
      </c>
      <c r="M459" s="75">
        <f>(('Node actual demand d=1.0'!J459*(365/2)))*9.8*($C459+$D459-$B459)/3600</f>
        <v>0.96203613722222225</v>
      </c>
      <c r="N459" s="75">
        <f>(('Node actual demand d=1.0'!K459*(365/2)))*9.8*($C459+$D459-$B459)/3600</f>
        <v>1.4430542058333331</v>
      </c>
      <c r="O459" s="75">
        <f>(('Node actual demand d=1.0'!L459*(365/2)))*9.8*($C459+$D459-$B459)/3600</f>
        <v>6.9747619948611099</v>
      </c>
      <c r="P459" s="75">
        <f>(('Node actual demand d=1.0'!M459*(365/2)))*9.8*($C459+$D459-$B459)/3600</f>
        <v>138.05218569138887</v>
      </c>
      <c r="Q459" s="75">
        <f>(('Node actual demand d=1.0'!N459*(365/2)))*9.8*($C459+$D459-$B459)/3600</f>
        <v>80.570526492361111</v>
      </c>
      <c r="R459" s="75">
        <f>(('Node actual demand d=1.0'!O459*(365/2)))*9.8*($C459+$D459-$B459)/3600</f>
        <v>3.1266174459722222</v>
      </c>
      <c r="S459" s="75">
        <f>(('Node actual demand d=1.0'!P459*(365/2)))*9.8*($C459+$D459-$B459)/3600</f>
        <v>6.9747619948611099</v>
      </c>
      <c r="T459" s="75">
        <f>(('Node actual demand d=1.0'!Q459*(365/2)))*9.8*($C459+$D459-$B459)/3600</f>
        <v>2.8861084116666662</v>
      </c>
      <c r="U459" s="75">
        <f>(('Node actual demand d=1.0'!R459*(365/2)))*9.8*($C459+$D459-$B459)/3600</f>
        <v>1.2025451715277777</v>
      </c>
      <c r="V459" s="75">
        <f>(('Node actual demand d=1.0'!S459*(365/2)))*9.8*($C459+$D459-$B459)/3600</f>
        <v>0.24050903430555556</v>
      </c>
      <c r="W459" s="75">
        <f>(('Node actual demand d=1.0'!T459*(365/2)))*9.8*($C459+$D459-$B459)/3600</f>
        <v>0</v>
      </c>
      <c r="X459" s="75">
        <f>(('Node actual demand d=1.0'!U459*(365/2)))*9.8*($C459+$D459-$B459)/3600</f>
        <v>0</v>
      </c>
      <c r="Y459" s="75">
        <f>(('Node actual demand d=1.0'!V459*(365/2)))*9.8*($C459+$D459-$B459)/3600</f>
        <v>0.24050903430555556</v>
      </c>
      <c r="Z459" s="75">
        <f>(('Node actual demand d=1.0'!W459*(365/2)))*9.8*($C459+$D459-$B459)/3600</f>
        <v>0.24050903430555556</v>
      </c>
      <c r="AA459" s="75">
        <f>(('Node actual demand d=1.0'!X459*(365/2)))*9.8*($C459+$D459-$B459)/3600</f>
        <v>75.519836771944455</v>
      </c>
      <c r="AB459" s="75">
        <f>(('Node actual demand d=1.0'!Y459*(365/2)))*9.8*($C459+$D459-$B459)/3600</f>
        <v>36.076355145833332</v>
      </c>
    </row>
    <row r="460" spans="1:28">
      <c r="A460" t="s">
        <v>569</v>
      </c>
      <c r="B460" s="21">
        <f>Fornecida!$C$1</f>
        <v>3.38</v>
      </c>
      <c r="C460" s="79">
        <v>31.8629</v>
      </c>
      <c r="D460">
        <v>20</v>
      </c>
      <c r="E460" s="75">
        <f>(('Node actual demand d=1.0'!B460*(365/2)))*9.8*($C460+$D460-$B460)/3600</f>
        <v>1.686060184861111</v>
      </c>
      <c r="F460" s="75">
        <f>(('Node actual demand d=1.0'!C460*(365/2)))*9.8*($C460+$D460-$B460)/3600</f>
        <v>0.72259722208333321</v>
      </c>
      <c r="G460" s="75">
        <f>(('Node actual demand d=1.0'!D460*(365/2)))*9.8*($C460+$D460-$B460)/3600</f>
        <v>68.405870357222213</v>
      </c>
      <c r="H460" s="75">
        <f>(('Node actual demand d=1.0'!E460*(365/2)))*9.8*($C460+$D460-$B460)/3600</f>
        <v>46.968819435416663</v>
      </c>
      <c r="I460" s="75">
        <f>(('Node actual demand d=1.0'!F460*(365/2)))*9.8*($C460+$D460-$B460)/3600</f>
        <v>5.5399120359722218</v>
      </c>
      <c r="J460" s="75">
        <f>(('Node actual demand d=1.0'!G460*(365/2)))*9.8*($C460+$D460-$B460)/3600</f>
        <v>55.880851841111102</v>
      </c>
      <c r="K460" s="75">
        <f>(('Node actual demand d=1.0'!H460*(365/2)))*9.8*($C460+$D460-$B460)/3600</f>
        <v>8.1894351836111099</v>
      </c>
      <c r="L460" s="75">
        <f>(('Node actual demand d=1.0'!I460*(365/2)))*9.8*($C460+$D460-$B460)/3600</f>
        <v>2.6495231476388885</v>
      </c>
      <c r="M460" s="75">
        <f>(('Node actual demand d=1.0'!J460*(365/2)))*9.8*($C460+$D460-$B460)/3600</f>
        <v>1.9269259255555555</v>
      </c>
      <c r="N460" s="75">
        <f>(('Node actual demand d=1.0'!K460*(365/2)))*9.8*($C460+$D460-$B460)/3600</f>
        <v>2.6495231476388885</v>
      </c>
      <c r="O460" s="75">
        <f>(('Node actual demand d=1.0'!L460*(365/2)))*9.8*($C460+$D460-$B460)/3600</f>
        <v>3.6129861104166663</v>
      </c>
      <c r="P460" s="75">
        <f>(('Node actual demand d=1.0'!M460*(365/2)))*9.8*($C460+$D460-$B460)/3600</f>
        <v>1.4451944441666664</v>
      </c>
      <c r="Q460" s="75">
        <f>(('Node actual demand d=1.0'!N460*(365/2)))*9.8*($C460+$D460-$B460)/3600</f>
        <v>1.2043287034722223</v>
      </c>
      <c r="R460" s="75">
        <f>(('Node actual demand d=1.0'!O460*(365/2)))*9.8*($C460+$D460-$B460)/3600</f>
        <v>2.4086574069444446</v>
      </c>
      <c r="S460" s="75">
        <f>(('Node actual demand d=1.0'!P460*(365/2)))*9.8*($C460+$D460-$B460)/3600</f>
        <v>1.2043287034722223</v>
      </c>
      <c r="T460" s="75">
        <f>(('Node actual demand d=1.0'!Q460*(365/2)))*9.8*($C460+$D460-$B460)/3600</f>
        <v>0.24086574069444444</v>
      </c>
      <c r="U460" s="75">
        <f>(('Node actual demand d=1.0'!R460*(365/2)))*9.8*($C460+$D460-$B460)/3600</f>
        <v>1.9269259255555555</v>
      </c>
      <c r="V460" s="75">
        <f>(('Node actual demand d=1.0'!S460*(365/2)))*9.8*($C460+$D460-$B460)/3600</f>
        <v>0.24086574069444444</v>
      </c>
      <c r="W460" s="75">
        <f>(('Node actual demand d=1.0'!T460*(365/2)))*9.8*($C460+$D460-$B460)/3600</f>
        <v>67.68327313513889</v>
      </c>
      <c r="X460" s="75">
        <f>(('Node actual demand d=1.0'!U460*(365/2)))*9.8*($C460+$D460-$B460)/3600</f>
        <v>43.83756480638889</v>
      </c>
      <c r="Y460" s="75">
        <f>(('Node actual demand d=1.0'!V460*(365/2)))*9.8*($C460+$D460-$B460)/3600</f>
        <v>2.8903888883333329</v>
      </c>
      <c r="Z460" s="75">
        <f>(('Node actual demand d=1.0'!W460*(365/2)))*9.8*($C460+$D460-$B460)/3600</f>
        <v>2.1677916662500003</v>
      </c>
      <c r="AA460" s="75">
        <f>(('Node actual demand d=1.0'!X460*(365/2)))*9.8*($C460+$D460-$B460)/3600</f>
        <v>54.435657396944443</v>
      </c>
      <c r="AB460" s="75">
        <f>(('Node actual demand d=1.0'!Y460*(365/2)))*9.8*($C460+$D460-$B460)/3600</f>
        <v>13.72934721958333</v>
      </c>
    </row>
    <row r="461" spans="1:28">
      <c r="A461" t="s">
        <v>570</v>
      </c>
      <c r="B461" s="21">
        <f>Fornecida!$C$1</f>
        <v>3.38</v>
      </c>
      <c r="C461" s="79">
        <v>31.9057</v>
      </c>
      <c r="D461">
        <v>20</v>
      </c>
      <c r="E461" s="75">
        <f>(('Node actual demand d=1.0'!B461*(365/2)))*9.8*($C461+$D461-$B461)/3600</f>
        <v>0.48215674694444444</v>
      </c>
      <c r="F461" s="75">
        <f>(('Node actual demand d=1.0'!C461*(365/2)))*9.8*($C461+$D461-$B461)/3600</f>
        <v>1.205391867361111</v>
      </c>
      <c r="G461" s="75">
        <f>(('Node actual demand d=1.0'!D461*(365/2)))*9.8*($C461+$D461-$B461)/3600</f>
        <v>4.0983323490277774</v>
      </c>
      <c r="H461" s="75">
        <f>(('Node actual demand d=1.0'!E461*(365/2)))*9.8*($C461+$D461-$B461)/3600</f>
        <v>0.96431349388888887</v>
      </c>
      <c r="I461" s="75">
        <f>(('Node actual demand d=1.0'!F461*(365/2)))*9.8*($C461+$D461-$B461)/3600</f>
        <v>0.48215674694444444</v>
      </c>
      <c r="J461" s="75">
        <f>(('Node actual demand d=1.0'!G461*(365/2)))*9.8*($C461+$D461-$B461)/3600</f>
        <v>0.96431349388888887</v>
      </c>
      <c r="K461" s="75">
        <f>(('Node actual demand d=1.0'!H461*(365/2)))*9.8*($C461+$D461-$B461)/3600</f>
        <v>2.4107837347222221</v>
      </c>
      <c r="L461" s="75">
        <f>(('Node actual demand d=1.0'!I461*(365/2)))*9.8*($C461+$D461-$B461)/3600</f>
        <v>80.761255113194451</v>
      </c>
      <c r="M461" s="75">
        <f>(('Node actual demand d=1.0'!J461*(365/2)))*9.8*($C461+$D461-$B461)/3600</f>
        <v>16.15225102263889</v>
      </c>
      <c r="N461" s="75">
        <f>(('Node actual demand d=1.0'!K461*(365/2)))*9.8*($C461+$D461-$B461)/3600</f>
        <v>1.9286269877777777</v>
      </c>
      <c r="O461" s="75">
        <f>(('Node actual demand d=1.0'!L461*(365/2)))*9.8*($C461+$D461-$B461)/3600</f>
        <v>1.4464702408333332</v>
      </c>
      <c r="P461" s="75">
        <f>(('Node actual demand d=1.0'!M461*(365/2)))*9.8*($C461+$D461-$B461)/3600</f>
        <v>1.205391867361111</v>
      </c>
      <c r="Q461" s="75">
        <f>(('Node actual demand d=1.0'!N461*(365/2)))*9.8*($C461+$D461-$B461)/3600</f>
        <v>0.96431349388888887</v>
      </c>
      <c r="R461" s="75">
        <f>(('Node actual demand d=1.0'!O461*(365/2)))*9.8*($C461+$D461-$B461)/3600</f>
        <v>3.3750972286111107</v>
      </c>
      <c r="S461" s="75">
        <f>(('Node actual demand d=1.0'!P461*(365/2)))*9.8*($C461+$D461-$B461)/3600</f>
        <v>4.8215674694444441</v>
      </c>
      <c r="T461" s="75">
        <f>(('Node actual demand d=1.0'!Q461*(365/2)))*9.8*($C461+$D461-$B461)/3600</f>
        <v>4.0983323490277774</v>
      </c>
      <c r="U461" s="75">
        <f>(('Node actual demand d=1.0'!R461*(365/2)))*9.8*($C461+$D461-$B461)/3600</f>
        <v>1.205391867361111</v>
      </c>
      <c r="V461" s="75">
        <f>(('Node actual demand d=1.0'!S461*(365/2)))*9.8*($C461+$D461-$B461)/3600</f>
        <v>0.96431349388888887</v>
      </c>
      <c r="W461" s="75">
        <f>(('Node actual demand d=1.0'!T461*(365/2)))*9.8*($C461+$D461-$B461)/3600</f>
        <v>1.205391867361111</v>
      </c>
      <c r="X461" s="75">
        <f>(('Node actual demand d=1.0'!U461*(365/2)))*9.8*($C461+$D461-$B461)/3600</f>
        <v>0.96431349388888887</v>
      </c>
      <c r="Y461" s="75">
        <f>(('Node actual demand d=1.0'!V461*(365/2)))*9.8*($C461+$D461-$B461)/3600</f>
        <v>0.7232351204166666</v>
      </c>
      <c r="Z461" s="75">
        <f>(('Node actual demand d=1.0'!W461*(365/2)))*9.8*($C461+$D461-$B461)/3600</f>
        <v>0.48215674694444444</v>
      </c>
      <c r="AA461" s="75">
        <f>(('Node actual demand d=1.0'!X461*(365/2)))*9.8*($C461+$D461-$B461)/3600</f>
        <v>0.7232351204166666</v>
      </c>
      <c r="AB461" s="75">
        <f>(('Node actual demand d=1.0'!Y461*(365/2)))*9.8*($C461+$D461-$B461)/3600</f>
        <v>0.7232351204166666</v>
      </c>
    </row>
    <row r="462" spans="1:28">
      <c r="A462" t="s">
        <v>571</v>
      </c>
      <c r="B462" s="21">
        <f>Fornecida!$C$1</f>
        <v>3.38</v>
      </c>
      <c r="C462" s="79">
        <v>31.5717</v>
      </c>
      <c r="D462">
        <v>20</v>
      </c>
      <c r="E462" s="75">
        <f>(('Node actual demand d=1.0'!B462*(365/2)))*9.8*($C462+$D462-$B462)/3600</f>
        <v>0.23941904291666669</v>
      </c>
      <c r="F462" s="75">
        <f>(('Node actual demand d=1.0'!C462*(365/2)))*9.8*($C462+$D462-$B462)/3600</f>
        <v>0.23941904291666669</v>
      </c>
      <c r="G462" s="75">
        <f>(('Node actual demand d=1.0'!D462*(365/2)))*9.8*($C462+$D462-$B462)/3600</f>
        <v>0.23941904291666669</v>
      </c>
      <c r="H462" s="75">
        <f>(('Node actual demand d=1.0'!E462*(365/2)))*9.8*($C462+$D462-$B462)/3600</f>
        <v>0.23941904291666669</v>
      </c>
      <c r="I462" s="75">
        <f>(('Node actual demand d=1.0'!F462*(365/2)))*9.8*($C462+$D462-$B462)/3600</f>
        <v>117.794169115</v>
      </c>
      <c r="J462" s="75">
        <f>(('Node actual demand d=1.0'!G462*(365/2)))*9.8*($C462+$D462-$B462)/3600</f>
        <v>47.165551454583337</v>
      </c>
      <c r="K462" s="75">
        <f>(('Node actual demand d=1.0'!H462*(365/2)))*9.8*($C462+$D462-$B462)/3600</f>
        <v>0.71825712874999992</v>
      </c>
      <c r="L462" s="75">
        <f>(('Node actual demand d=1.0'!I462*(365/2)))*9.8*($C462+$D462-$B462)/3600</f>
        <v>0.95767617166666674</v>
      </c>
      <c r="M462" s="75">
        <f>(('Node actual demand d=1.0'!J462*(365/2)))*9.8*($C462+$D462-$B462)/3600</f>
        <v>3.3518666008333331</v>
      </c>
      <c r="N462" s="75">
        <f>(('Node actual demand d=1.0'!K462*(365/2)))*9.8*($C462+$D462-$B462)/3600</f>
        <v>2.8730285149999997</v>
      </c>
      <c r="O462" s="75">
        <f>(('Node actual demand d=1.0'!L462*(365/2)))*9.8*($C462+$D462-$B462)/3600</f>
        <v>3.830704686666667</v>
      </c>
      <c r="P462" s="75">
        <f>(('Node actual demand d=1.0'!M462*(365/2)))*9.8*($C462+$D462-$B462)/3600</f>
        <v>0.95767617166666674</v>
      </c>
      <c r="Q462" s="75">
        <f>(('Node actual demand d=1.0'!N462*(365/2)))*9.8*($C462+$D462-$B462)/3600</f>
        <v>0.71825712874999992</v>
      </c>
      <c r="R462" s="75">
        <f>(('Node actual demand d=1.0'!O462*(365/2)))*9.8*($C462+$D462-$B462)/3600</f>
        <v>1.6759333004166665</v>
      </c>
      <c r="S462" s="75">
        <f>(('Node actual demand d=1.0'!P462*(365/2)))*9.8*($C462+$D462-$B462)/3600</f>
        <v>1.6759333004166665</v>
      </c>
      <c r="T462" s="75">
        <f>(('Node actual demand d=1.0'!Q462*(365/2)))*9.8*($C462+$D462-$B462)/3600</f>
        <v>2.1547713862500002</v>
      </c>
      <c r="U462" s="75">
        <f>(('Node actual demand d=1.0'!R462*(365/2)))*9.8*($C462+$D462-$B462)/3600</f>
        <v>7.9008284162499995</v>
      </c>
      <c r="V462" s="75">
        <f>(('Node actual demand d=1.0'!S462*(365/2)))*9.8*($C462+$D462-$B462)/3600</f>
        <v>5.027799901249999</v>
      </c>
      <c r="W462" s="75">
        <f>(('Node actual demand d=1.0'!T462*(365/2)))*9.8*($C462+$D462-$B462)/3600</f>
        <v>1.4365142574999998</v>
      </c>
      <c r="X462" s="75">
        <f>(('Node actual demand d=1.0'!U462*(365/2)))*9.8*($C462+$D462-$B462)/3600</f>
        <v>0.47883808583333337</v>
      </c>
      <c r="Y462" s="75">
        <f>(('Node actual demand d=1.0'!V462*(365/2)))*9.8*($C462+$D462-$B462)/3600</f>
        <v>0.47883808583333337</v>
      </c>
      <c r="Z462" s="75">
        <f>(('Node actual demand d=1.0'!W462*(365/2)))*9.8*($C462+$D462-$B462)/3600</f>
        <v>0.47883808583333337</v>
      </c>
      <c r="AA462" s="75">
        <f>(('Node actual demand d=1.0'!X462*(365/2)))*9.8*($C462+$D462-$B462)/3600</f>
        <v>115.87881677166665</v>
      </c>
      <c r="AB462" s="75">
        <f>(('Node actual demand d=1.0'!Y462*(365/2)))*9.8*($C462+$D462-$B462)/3600</f>
        <v>50.277999012500004</v>
      </c>
    </row>
    <row r="463" spans="1:28">
      <c r="A463" t="s">
        <v>572</v>
      </c>
      <c r="B463" s="21">
        <f>Fornecida!$C$1</f>
        <v>3.38</v>
      </c>
      <c r="C463" s="79">
        <v>30.545300000000001</v>
      </c>
      <c r="D463">
        <v>20</v>
      </c>
      <c r="E463" s="75">
        <f>(('Node actual demand d=1.0'!B463*(365/2)))*9.8*($C463+$D463-$B463)/3600</f>
        <v>1.1715991534722221</v>
      </c>
      <c r="F463" s="75">
        <f>(('Node actual demand d=1.0'!C463*(365/2)))*9.8*($C463+$D463-$B463)/3600</f>
        <v>1.4059189841666666</v>
      </c>
      <c r="G463" s="75">
        <f>(('Node actual demand d=1.0'!D463*(365/2)))*9.8*($C463+$D463-$B463)/3600</f>
        <v>1.4059189841666666</v>
      </c>
      <c r="H463" s="75">
        <f>(('Node actual demand d=1.0'!E463*(365/2)))*9.8*($C463+$D463-$B463)/3600</f>
        <v>41.708929863611111</v>
      </c>
      <c r="I463" s="75">
        <f>(('Node actual demand d=1.0'!F463*(365/2)))*9.8*($C463+$D463-$B463)/3600</f>
        <v>57.642678350833329</v>
      </c>
      <c r="J463" s="75">
        <f>(('Node actual demand d=1.0'!G463*(365/2)))*9.8*($C463+$D463-$B463)/3600</f>
        <v>26.243821037777774</v>
      </c>
      <c r="K463" s="75">
        <f>(('Node actual demand d=1.0'!H463*(365/2)))*9.8*($C463+$D463-$B463)/3600</f>
        <v>9.1384733970833327</v>
      </c>
      <c r="L463" s="75">
        <f>(('Node actual demand d=1.0'!I463*(365/2)))*9.8*($C463+$D463-$B463)/3600</f>
        <v>3.9834371218055553</v>
      </c>
      <c r="M463" s="75">
        <f>(('Node actual demand d=1.0'!J463*(365/2)))*9.8*($C463+$D463-$B463)/3600</f>
        <v>3.2804776297222218</v>
      </c>
      <c r="N463" s="75">
        <f>(('Node actual demand d=1.0'!K463*(365/2)))*9.8*($C463+$D463-$B463)/3600</f>
        <v>2.8118379683333332</v>
      </c>
      <c r="O463" s="75">
        <f>(('Node actual demand d=1.0'!L463*(365/2)))*9.8*($C463+$D463-$B463)/3600</f>
        <v>3.9834371218055553</v>
      </c>
      <c r="P463" s="75">
        <f>(('Node actual demand d=1.0'!M463*(365/2)))*9.8*($C463+$D463-$B463)/3600</f>
        <v>3.0461577990277777</v>
      </c>
      <c r="Q463" s="75">
        <f>(('Node actual demand d=1.0'!N463*(365/2)))*9.8*($C463+$D463-$B463)/3600</f>
        <v>50.847403260694442</v>
      </c>
      <c r="R463" s="75">
        <f>(('Node actual demand d=1.0'!O463*(365/2)))*9.8*($C463+$D463-$B463)/3600</f>
        <v>22.026064085277778</v>
      </c>
      <c r="S463" s="75">
        <f>(('Node actual demand d=1.0'!P463*(365/2)))*9.8*($C463+$D463-$B463)/3600</f>
        <v>5.3893561059722215</v>
      </c>
      <c r="T463" s="75">
        <f>(('Node actual demand d=1.0'!Q463*(365/2)))*9.8*($C463+$D463-$B463)/3600</f>
        <v>6.3266354287500004</v>
      </c>
      <c r="U463" s="75">
        <f>(('Node actual demand d=1.0'!R463*(365/2)))*9.8*($C463+$D463-$B463)/3600</f>
        <v>9.3727932277777768</v>
      </c>
      <c r="V463" s="75">
        <f>(('Node actual demand d=1.0'!S463*(365/2)))*9.8*($C463+$D463-$B463)/3600</f>
        <v>7.2639147515277775</v>
      </c>
      <c r="W463" s="75">
        <f>(('Node actual demand d=1.0'!T463*(365/2)))*9.8*($C463+$D463-$B463)/3600</f>
        <v>3.9834371218055553</v>
      </c>
      <c r="X463" s="75">
        <f>(('Node actual demand d=1.0'!U463*(365/2)))*9.8*($C463+$D463-$B463)/3600</f>
        <v>2.8118379683333332</v>
      </c>
      <c r="Y463" s="75">
        <f>(('Node actual demand d=1.0'!V463*(365/2)))*9.8*($C463+$D463-$B463)/3600</f>
        <v>2.3431983069444442</v>
      </c>
      <c r="Z463" s="75">
        <f>(('Node actual demand d=1.0'!W463*(365/2)))*9.8*($C463+$D463-$B463)/3600</f>
        <v>2.8118379683333332</v>
      </c>
      <c r="AA463" s="75">
        <f>(('Node actual demand d=1.0'!X463*(365/2)))*9.8*($C463+$D463-$B463)/3600</f>
        <v>2.1088784762500001</v>
      </c>
      <c r="AB463" s="75">
        <f>(('Node actual demand d=1.0'!Y463*(365/2)))*9.8*($C463+$D463-$B463)/3600</f>
        <v>1.1715991534722221</v>
      </c>
    </row>
    <row r="464" spans="1:28">
      <c r="A464" t="s">
        <v>573</v>
      </c>
      <c r="B464" s="21">
        <f>Fornecida!$C$1</f>
        <v>3.38</v>
      </c>
      <c r="C464" s="79">
        <v>30.214200000000002</v>
      </c>
      <c r="D464">
        <v>20</v>
      </c>
      <c r="E464" s="75">
        <f>(('Node actual demand d=1.0'!B464*(365/2)))*9.8*($C464+$D464-$B464)/3600</f>
        <v>0.23267490750000006</v>
      </c>
      <c r="F464" s="75">
        <f>(('Node actual demand d=1.0'!C464*(365/2)))*9.8*($C464+$D464-$B464)/3600</f>
        <v>0</v>
      </c>
      <c r="G464" s="75">
        <f>(('Node actual demand d=1.0'!D464*(365/2)))*9.8*($C464+$D464-$B464)/3600</f>
        <v>0</v>
      </c>
      <c r="H464" s="75">
        <f>(('Node actual demand d=1.0'!E464*(365/2)))*9.8*($C464+$D464-$B464)/3600</f>
        <v>0</v>
      </c>
      <c r="I464" s="75">
        <f>(('Node actual demand d=1.0'!F464*(365/2)))*9.8*($C464+$D464-$B464)/3600</f>
        <v>0</v>
      </c>
      <c r="J464" s="75">
        <f>(('Node actual demand d=1.0'!G464*(365/2)))*9.8*($C464+$D464-$B464)/3600</f>
        <v>0</v>
      </c>
      <c r="K464" s="75">
        <f>(('Node actual demand d=1.0'!H464*(365/2)))*9.8*($C464+$D464-$B464)/3600</f>
        <v>0.23267490750000006</v>
      </c>
      <c r="L464" s="75">
        <f>(('Node actual demand d=1.0'!I464*(365/2)))*9.8*($C464+$D464-$B464)/3600</f>
        <v>0.46534981500000011</v>
      </c>
      <c r="M464" s="75">
        <f>(('Node actual demand d=1.0'!J464*(365/2)))*9.8*($C464+$D464-$B464)/3600</f>
        <v>0.46534981500000011</v>
      </c>
      <c r="N464" s="75">
        <f>(('Node actual demand d=1.0'!K464*(365/2)))*9.8*($C464+$D464-$B464)/3600</f>
        <v>0.69802472250000003</v>
      </c>
      <c r="O464" s="75">
        <f>(('Node actual demand d=1.0'!L464*(365/2)))*9.8*($C464+$D464-$B464)/3600</f>
        <v>0.93069963000000022</v>
      </c>
      <c r="P464" s="75">
        <f>(('Node actual demand d=1.0'!M464*(365/2)))*9.8*($C464+$D464-$B464)/3600</f>
        <v>0.69802472250000003</v>
      </c>
      <c r="Q464" s="75">
        <f>(('Node actual demand d=1.0'!N464*(365/2)))*9.8*($C464+$D464-$B464)/3600</f>
        <v>0.46534981500000011</v>
      </c>
      <c r="R464" s="75">
        <f>(('Node actual demand d=1.0'!O464*(365/2)))*9.8*($C464+$D464-$B464)/3600</f>
        <v>0.69802472250000003</v>
      </c>
      <c r="S464" s="75">
        <f>(('Node actual demand d=1.0'!P464*(365/2)))*9.8*($C464+$D464-$B464)/3600</f>
        <v>0.69802472250000003</v>
      </c>
      <c r="T464" s="75">
        <f>(('Node actual demand d=1.0'!Q464*(365/2)))*9.8*($C464+$D464-$B464)/3600</f>
        <v>1.1633745375000002</v>
      </c>
      <c r="U464" s="75">
        <f>(('Node actual demand d=1.0'!R464*(365/2)))*9.8*($C464+$D464-$B464)/3600</f>
        <v>0.69802472250000003</v>
      </c>
      <c r="V464" s="75">
        <f>(('Node actual demand d=1.0'!S464*(365/2)))*9.8*($C464+$D464-$B464)/3600</f>
        <v>1.1633745375000002</v>
      </c>
      <c r="W464" s="75">
        <f>(('Node actual demand d=1.0'!T464*(365/2)))*9.8*($C464+$D464-$B464)/3600</f>
        <v>0.46534981500000011</v>
      </c>
      <c r="X464" s="75">
        <f>(('Node actual demand d=1.0'!U464*(365/2)))*9.8*($C464+$D464-$B464)/3600</f>
        <v>0.23267490750000006</v>
      </c>
      <c r="Y464" s="75">
        <f>(('Node actual demand d=1.0'!V464*(365/2)))*9.8*($C464+$D464-$B464)/3600</f>
        <v>0.23267490750000006</v>
      </c>
      <c r="Z464" s="75">
        <f>(('Node actual demand d=1.0'!W464*(365/2)))*9.8*($C464+$D464-$B464)/3600</f>
        <v>0.23267490750000006</v>
      </c>
      <c r="AA464" s="75">
        <f>(('Node actual demand d=1.0'!X464*(365/2)))*9.8*($C464+$D464-$B464)/3600</f>
        <v>0.23267490750000006</v>
      </c>
      <c r="AB464" s="75">
        <f>(('Node actual demand d=1.0'!Y464*(365/2)))*9.8*($C464+$D464-$B464)/3600</f>
        <v>0.23267490750000006</v>
      </c>
    </row>
    <row r="465" spans="1:28">
      <c r="A465" t="s">
        <v>574</v>
      </c>
      <c r="B465" s="21">
        <f>Fornecida!$C$1</f>
        <v>3.38</v>
      </c>
      <c r="C465" s="79">
        <v>30.373100000000001</v>
      </c>
      <c r="D465">
        <v>20</v>
      </c>
      <c r="E465" s="75">
        <f>(('Node actual demand d=1.0'!B465*(365/2)))*9.8*($C465+$D465-$B465)/3600</f>
        <v>17.976753527638891</v>
      </c>
      <c r="F465" s="75">
        <f>(('Node actual demand d=1.0'!C465*(365/2)))*9.8*($C465+$D465-$B465)/3600</f>
        <v>32.218077750833338</v>
      </c>
      <c r="G465" s="75">
        <f>(('Node actual demand d=1.0'!D465*(365/2)))*9.8*($C465+$D465-$B465)/3600</f>
        <v>1.8677146522222223</v>
      </c>
      <c r="H465" s="75">
        <f>(('Node actual demand d=1.0'!E465*(365/2)))*9.8*($C465+$D465-$B465)/3600</f>
        <v>0</v>
      </c>
      <c r="I465" s="75">
        <f>(('Node actual demand d=1.0'!F465*(365/2)))*9.8*($C465+$D465-$B465)/3600</f>
        <v>1.4007859891666665</v>
      </c>
      <c r="J465" s="75">
        <f>(('Node actual demand d=1.0'!G465*(365/2)))*9.8*($C465+$D465-$B465)/3600</f>
        <v>11.439752244861111</v>
      </c>
      <c r="K465" s="75">
        <f>(('Node actual demand d=1.0'!H465*(365/2)))*9.8*($C465+$D465-$B465)/3600</f>
        <v>37.354293044444447</v>
      </c>
      <c r="L465" s="75">
        <f>(('Node actual demand d=1.0'!I465*(365/2)))*9.8*($C465+$D465-$B465)/3600</f>
        <v>8.8716445980555552</v>
      </c>
      <c r="M465" s="75">
        <f>(('Node actual demand d=1.0'!J465*(365/2)))*9.8*($C465+$D465-$B465)/3600</f>
        <v>5.1362152936111114</v>
      </c>
      <c r="N465" s="75">
        <f>(('Node actual demand d=1.0'!K465*(365/2)))*9.8*($C465+$D465-$B465)/3600</f>
        <v>4.2023579675000011</v>
      </c>
      <c r="O465" s="75">
        <f>(('Node actual demand d=1.0'!L465*(365/2)))*9.8*($C465+$D465-$B465)/3600</f>
        <v>4.4358222990277776</v>
      </c>
      <c r="P465" s="75">
        <f>(('Node actual demand d=1.0'!M465*(365/2)))*9.8*($C465+$D465-$B465)/3600</f>
        <v>0.93385732611111116</v>
      </c>
      <c r="Q465" s="75">
        <f>(('Node actual demand d=1.0'!N465*(365/2)))*9.8*($C465+$D465-$B465)/3600</f>
        <v>0.23346433152777779</v>
      </c>
      <c r="R465" s="75">
        <f>(('Node actual demand d=1.0'!O465*(365/2)))*9.8*($C465+$D465-$B465)/3600</f>
        <v>0.23346433152777779</v>
      </c>
      <c r="S465" s="75">
        <f>(('Node actual demand d=1.0'!P465*(365/2)))*9.8*($C465+$D465-$B465)/3600</f>
        <v>0.70039299458333326</v>
      </c>
      <c r="T465" s="75">
        <f>(('Node actual demand d=1.0'!Q465*(365/2)))*9.8*($C465+$D465-$B465)/3600</f>
        <v>0.70039299458333326</v>
      </c>
      <c r="U465" s="75">
        <f>(('Node actual demand d=1.0'!R465*(365/2)))*9.8*($C465+$D465-$B465)/3600</f>
        <v>0</v>
      </c>
      <c r="V465" s="75">
        <f>(('Node actual demand d=1.0'!S465*(365/2)))*9.8*($C465+$D465-$B465)/3600</f>
        <v>3.5019649729166669</v>
      </c>
      <c r="W465" s="75">
        <f>(('Node actual demand d=1.0'!T465*(365/2)))*9.8*($C465+$D465-$B465)/3600</f>
        <v>6.3035369512500017</v>
      </c>
      <c r="X465" s="75">
        <f>(('Node actual demand d=1.0'!U465*(365/2)))*9.8*($C465+$D465-$B465)/3600</f>
        <v>0.70039299458333326</v>
      </c>
      <c r="Y465" s="75">
        <f>(('Node actual demand d=1.0'!V465*(365/2)))*9.8*($C465+$D465-$B465)/3600</f>
        <v>0.23346433152777779</v>
      </c>
      <c r="Z465" s="75">
        <f>(('Node actual demand d=1.0'!W465*(365/2)))*9.8*($C465+$D465-$B465)/3600</f>
        <v>0.46692866305555558</v>
      </c>
      <c r="AA465" s="75">
        <f>(('Node actual demand d=1.0'!X465*(365/2)))*9.8*($C465+$D465-$B465)/3600</f>
        <v>9.572037592638889</v>
      </c>
      <c r="AB465" s="75">
        <f>(('Node actual demand d=1.0'!Y465*(365/2)))*9.8*($C465+$D465-$B465)/3600</f>
        <v>8.4047159350000022</v>
      </c>
    </row>
    <row r="466" spans="1:28">
      <c r="A466" t="s">
        <v>575</v>
      </c>
      <c r="B466" s="21">
        <f>Fornecida!$C$1</f>
        <v>3.38</v>
      </c>
      <c r="C466" s="79">
        <v>30.9528</v>
      </c>
      <c r="D466">
        <v>20</v>
      </c>
      <c r="E466" s="75">
        <f>(('Node actual demand d=1.0'!B466*(365/2)))*9.8*($C466+$D466-$B466)/3600</f>
        <v>2.3634431333333334</v>
      </c>
      <c r="F466" s="75">
        <f>(('Node actual demand d=1.0'!C466*(365/2)))*9.8*($C466+$D466-$B466)/3600</f>
        <v>2.3634431333333334</v>
      </c>
      <c r="G466" s="75">
        <f>(('Node actual demand d=1.0'!D466*(365/2)))*9.8*($C466+$D466-$B466)/3600</f>
        <v>2.3634431333333334</v>
      </c>
      <c r="H466" s="75">
        <f>(('Node actual demand d=1.0'!E466*(365/2)))*9.8*($C466+$D466-$B466)/3600</f>
        <v>2.3634431333333334</v>
      </c>
      <c r="I466" s="75">
        <f>(('Node actual demand d=1.0'!F466*(365/2)))*9.8*($C466+$D466-$B466)/3600</f>
        <v>2.3634431333333334</v>
      </c>
      <c r="J466" s="75">
        <f>(('Node actual demand d=1.0'!G466*(365/2)))*9.8*($C466+$D466-$B466)/3600</f>
        <v>2.3634431333333334</v>
      </c>
      <c r="K466" s="75">
        <f>(('Node actual demand d=1.0'!H466*(365/2)))*9.8*($C466+$D466-$B466)/3600</f>
        <v>2.8361317599999998</v>
      </c>
      <c r="L466" s="75">
        <f>(('Node actual demand d=1.0'!I466*(365/2)))*9.8*($C466+$D466-$B466)/3600</f>
        <v>1.6544101933333331</v>
      </c>
      <c r="M466" s="75">
        <f>(('Node actual demand d=1.0'!J466*(365/2)))*9.8*($C466+$D466-$B466)/3600</f>
        <v>2.1270988200000001</v>
      </c>
      <c r="N466" s="75">
        <f>(('Node actual demand d=1.0'!K466*(365/2)))*9.8*($C466+$D466-$B466)/3600</f>
        <v>1.1817215666666667</v>
      </c>
      <c r="O466" s="75">
        <f>(('Node actual demand d=1.0'!L466*(365/2)))*9.8*($C466+$D466-$B466)/3600</f>
        <v>2.5997874466666664</v>
      </c>
      <c r="P466" s="75">
        <f>(('Node actual demand d=1.0'!M466*(365/2)))*9.8*($C466+$D466-$B466)/3600</f>
        <v>2.1270988200000001</v>
      </c>
      <c r="Q466" s="75">
        <f>(('Node actual demand d=1.0'!N466*(365/2)))*9.8*($C466+$D466-$B466)/3600</f>
        <v>1.4180658799999999</v>
      </c>
      <c r="R466" s="75">
        <f>(('Node actual demand d=1.0'!O466*(365/2)))*9.8*($C466+$D466-$B466)/3600</f>
        <v>1.1817215666666667</v>
      </c>
      <c r="S466" s="75">
        <f>(('Node actual demand d=1.0'!P466*(365/2)))*9.8*($C466+$D466-$B466)/3600</f>
        <v>2.3634431333333334</v>
      </c>
      <c r="T466" s="75">
        <f>(('Node actual demand d=1.0'!Q466*(365/2)))*9.8*($C466+$D466-$B466)/3600</f>
        <v>1.4180658799999999</v>
      </c>
      <c r="U466" s="75">
        <f>(('Node actual demand d=1.0'!R466*(365/2)))*9.8*($C466+$D466-$B466)/3600</f>
        <v>2.8361317599999998</v>
      </c>
      <c r="V466" s="75">
        <f>(('Node actual demand d=1.0'!S466*(365/2)))*9.8*($C466+$D466-$B466)/3600</f>
        <v>2.8361317599999998</v>
      </c>
      <c r="W466" s="75">
        <f>(('Node actual demand d=1.0'!T466*(365/2)))*9.8*($C466+$D466-$B466)/3600</f>
        <v>2.5997874466666664</v>
      </c>
      <c r="X466" s="75">
        <f>(('Node actual demand d=1.0'!U466*(365/2)))*9.8*($C466+$D466-$B466)/3600</f>
        <v>2.5997874466666664</v>
      </c>
      <c r="Y466" s="75">
        <f>(('Node actual demand d=1.0'!V466*(365/2)))*9.8*($C466+$D466-$B466)/3600</f>
        <v>2.5997874466666664</v>
      </c>
      <c r="Z466" s="75">
        <f>(('Node actual demand d=1.0'!W466*(365/2)))*9.8*($C466+$D466-$B466)/3600</f>
        <v>2.5997874466666664</v>
      </c>
      <c r="AA466" s="75">
        <f>(('Node actual demand d=1.0'!X466*(365/2)))*9.8*($C466+$D466-$B466)/3600</f>
        <v>2.3634431333333334</v>
      </c>
      <c r="AB466" s="75">
        <f>(('Node actual demand d=1.0'!Y466*(365/2)))*9.8*($C466+$D466-$B466)/3600</f>
        <v>2.3634431333333334</v>
      </c>
    </row>
    <row r="467" spans="1:28">
      <c r="A467" t="s">
        <v>576</v>
      </c>
      <c r="B467" s="21">
        <f>Fornecida!$C$1</f>
        <v>3.38</v>
      </c>
      <c r="C467" s="79">
        <v>30.629799999999999</v>
      </c>
      <c r="D467">
        <v>20</v>
      </c>
      <c r="E467" s="75">
        <f>(('Node actual demand d=1.0'!B467*(365/2)))*9.8*($C467+$D467-$B467)/3600</f>
        <v>0</v>
      </c>
      <c r="F467" s="75">
        <f>(('Node actual demand d=1.0'!C467*(365/2)))*9.8*($C467+$D467-$B467)/3600</f>
        <v>0</v>
      </c>
      <c r="G467" s="75">
        <f>(('Node actual demand d=1.0'!D467*(365/2)))*9.8*($C467+$D467-$B467)/3600</f>
        <v>0</v>
      </c>
      <c r="H467" s="75">
        <f>(('Node actual demand d=1.0'!E467*(365/2)))*9.8*($C467+$D467-$B467)/3600</f>
        <v>0</v>
      </c>
      <c r="I467" s="75">
        <f>(('Node actual demand d=1.0'!F467*(365/2)))*9.8*($C467+$D467-$B467)/3600</f>
        <v>0</v>
      </c>
      <c r="J467" s="75">
        <f>(('Node actual demand d=1.0'!G467*(365/2)))*9.8*($C467+$D467-$B467)/3600</f>
        <v>0.23473963138888893</v>
      </c>
      <c r="K467" s="75">
        <f>(('Node actual demand d=1.0'!H467*(365/2)))*9.8*($C467+$D467-$B467)/3600</f>
        <v>0.23473963138888893</v>
      </c>
      <c r="L467" s="75">
        <f>(('Node actual demand d=1.0'!I467*(365/2)))*9.8*($C467+$D467-$B467)/3600</f>
        <v>0.46947926277777785</v>
      </c>
      <c r="M467" s="75">
        <f>(('Node actual demand d=1.0'!J467*(365/2)))*9.8*($C467+$D467-$B467)/3600</f>
        <v>1.4084377883333334</v>
      </c>
      <c r="N467" s="75">
        <f>(('Node actual demand d=1.0'!K467*(365/2)))*9.8*($C467+$D467-$B467)/3600</f>
        <v>0.9389585255555557</v>
      </c>
      <c r="O467" s="75">
        <f>(('Node actual demand d=1.0'!L467*(365/2)))*9.8*($C467+$D467-$B467)/3600</f>
        <v>1.1736981569444447</v>
      </c>
      <c r="P467" s="75">
        <f>(('Node actual demand d=1.0'!M467*(365/2)))*9.8*($C467+$D467-$B467)/3600</f>
        <v>0.46947926277777785</v>
      </c>
      <c r="Q467" s="75">
        <f>(('Node actual demand d=1.0'!N467*(365/2)))*9.8*($C467+$D467-$B467)/3600</f>
        <v>1.1736981569444447</v>
      </c>
      <c r="R467" s="75">
        <f>(('Node actual demand d=1.0'!O467*(365/2)))*9.8*($C467+$D467-$B467)/3600</f>
        <v>0.70421889416666672</v>
      </c>
      <c r="S467" s="75">
        <f>(('Node actual demand d=1.0'!P467*(365/2)))*9.8*($C467+$D467-$B467)/3600</f>
        <v>0.70421889416666672</v>
      </c>
      <c r="T467" s="75">
        <f>(('Node actual demand d=1.0'!Q467*(365/2)))*9.8*($C467+$D467-$B467)/3600</f>
        <v>1.1736981569444447</v>
      </c>
      <c r="U467" s="75">
        <f>(('Node actual demand d=1.0'!R467*(365/2)))*9.8*($C467+$D467-$B467)/3600</f>
        <v>1.1736981569444447</v>
      </c>
      <c r="V467" s="75">
        <f>(('Node actual demand d=1.0'!S467*(365/2)))*9.8*($C467+$D467-$B467)/3600</f>
        <v>3.5210944708333338</v>
      </c>
      <c r="W467" s="75">
        <f>(('Node actual demand d=1.0'!T467*(365/2)))*9.8*($C467+$D467-$B467)/3600</f>
        <v>2.3473963138888894</v>
      </c>
      <c r="X467" s="75">
        <f>(('Node actual demand d=1.0'!U467*(365/2)))*9.8*($C467+$D467-$B467)/3600</f>
        <v>0.70421889416666672</v>
      </c>
      <c r="Y467" s="75">
        <f>(('Node actual demand d=1.0'!V467*(365/2)))*9.8*($C467+$D467-$B467)/3600</f>
        <v>0.70421889416666672</v>
      </c>
      <c r="Z467" s="75">
        <f>(('Node actual demand d=1.0'!W467*(365/2)))*9.8*($C467+$D467-$B467)/3600</f>
        <v>0.70421889416666672</v>
      </c>
      <c r="AA467" s="75">
        <f>(('Node actual demand d=1.0'!X467*(365/2)))*9.8*($C467+$D467-$B467)/3600</f>
        <v>0.23473963138888893</v>
      </c>
      <c r="AB467" s="75">
        <f>(('Node actual demand d=1.0'!Y467*(365/2)))*9.8*($C467+$D467-$B467)/3600</f>
        <v>0.23473963138888893</v>
      </c>
    </row>
    <row r="468" spans="1:28">
      <c r="A468" t="s">
        <v>577</v>
      </c>
      <c r="B468" s="21">
        <f>Fornecida!$C$1</f>
        <v>3.38</v>
      </c>
      <c r="C468" s="79">
        <v>30.5318</v>
      </c>
      <c r="D468">
        <v>20</v>
      </c>
      <c r="E468" s="75">
        <f>(('Node actual demand d=1.0'!B468*(365/2)))*9.8*($C468+$D468-$B468)/3600</f>
        <v>0</v>
      </c>
      <c r="F468" s="75">
        <f>(('Node actual demand d=1.0'!C468*(365/2)))*9.8*($C468+$D468-$B468)/3600</f>
        <v>0</v>
      </c>
      <c r="G468" s="75">
        <f>(('Node actual demand d=1.0'!D468*(365/2)))*9.8*($C468+$D468-$B468)/3600</f>
        <v>7.027582858333334</v>
      </c>
      <c r="H468" s="75">
        <f>(('Node actual demand d=1.0'!E468*(365/2)))*9.8*($C468+$D468-$B468)/3600</f>
        <v>36.309178101388895</v>
      </c>
      <c r="I468" s="75">
        <f>(('Node actual demand d=1.0'!F468*(365/2)))*9.8*($C468+$D468-$B468)/3600</f>
        <v>8.6673521919444472</v>
      </c>
      <c r="J468" s="75">
        <f>(('Node actual demand d=1.0'!G468*(365/2)))*9.8*($C468+$D468-$B468)/3600</f>
        <v>24.362287242222223</v>
      </c>
      <c r="K468" s="75">
        <f>(('Node actual demand d=1.0'!H468*(365/2)))*9.8*($C468+$D468-$B468)/3600</f>
        <v>7.9645939061111122</v>
      </c>
      <c r="L468" s="75">
        <f>(('Node actual demand d=1.0'!I468*(365/2)))*9.8*($C468+$D468-$B468)/3600</f>
        <v>0.46850552388888894</v>
      </c>
      <c r="M468" s="75">
        <f>(('Node actual demand d=1.0'!J468*(365/2)))*9.8*($C468+$D468-$B468)/3600</f>
        <v>2.5767803813888892</v>
      </c>
      <c r="N468" s="75">
        <f>(('Node actual demand d=1.0'!K468*(365/2)))*9.8*($C468+$D468-$B468)/3600</f>
        <v>0.93701104777777788</v>
      </c>
      <c r="O468" s="75">
        <f>(('Node actual demand d=1.0'!L468*(365/2)))*9.8*($C468+$D468-$B468)/3600</f>
        <v>16.163440574166668</v>
      </c>
      <c r="P468" s="75">
        <f>(('Node actual demand d=1.0'!M468*(365/2)))*9.8*($C468+$D468-$B468)/3600</f>
        <v>58.328937724166678</v>
      </c>
      <c r="Q468" s="75">
        <f>(('Node actual demand d=1.0'!N468*(365/2)))*9.8*($C468+$D468-$B468)/3600</f>
        <v>13.11815466888889</v>
      </c>
      <c r="R468" s="75">
        <f>(('Node actual demand d=1.0'!O468*(365/2)))*9.8*($C468+$D468-$B468)/3600</f>
        <v>3.513791429166667</v>
      </c>
      <c r="S468" s="75">
        <f>(('Node actual demand d=1.0'!P468*(365/2)))*9.8*($C468+$D468-$B468)/3600</f>
        <v>4.2165497150000011</v>
      </c>
      <c r="T468" s="75">
        <f>(('Node actual demand d=1.0'!Q468*(365/2)))*9.8*($C468+$D468-$B468)/3600</f>
        <v>1.1712638097222225</v>
      </c>
      <c r="U468" s="75">
        <f>(('Node actual demand d=1.0'!R468*(365/2)))*9.8*($C468+$D468-$B468)/3600</f>
        <v>0.93701104777777788</v>
      </c>
      <c r="V468" s="75">
        <f>(('Node actual demand d=1.0'!S468*(365/2)))*9.8*($C468+$D468-$B468)/3600</f>
        <v>0.70275828583333333</v>
      </c>
      <c r="W468" s="75">
        <f>(('Node actual demand d=1.0'!T468*(365/2)))*9.8*($C468+$D468-$B468)/3600</f>
        <v>0.23425276194444447</v>
      </c>
      <c r="X468" s="75">
        <f>(('Node actual demand d=1.0'!U468*(365/2)))*9.8*($C468+$D468-$B468)/3600</f>
        <v>12.649649145000003</v>
      </c>
      <c r="Y468" s="75">
        <f>(('Node actual demand d=1.0'!V468*(365/2)))*9.8*($C468+$D468-$B468)/3600</f>
        <v>16.397693336111114</v>
      </c>
      <c r="Z468" s="75">
        <f>(('Node actual demand d=1.0'!W468*(365/2)))*9.8*($C468+$D468-$B468)/3600</f>
        <v>31.858375624444449</v>
      </c>
      <c r="AA468" s="75">
        <f>(('Node actual demand d=1.0'!X468*(365/2)))*9.8*($C468+$D468-$B468)/3600</f>
        <v>22.956770670555557</v>
      </c>
      <c r="AB468" s="75">
        <f>(('Node actual demand d=1.0'!Y468*(365/2)))*9.8*($C468+$D468-$B468)/3600</f>
        <v>0.23425276194444447</v>
      </c>
    </row>
    <row r="469" spans="1:28">
      <c r="A469" t="s">
        <v>578</v>
      </c>
      <c r="B469" s="21">
        <f>Fornecida!$C$1</f>
        <v>3.38</v>
      </c>
      <c r="C469" s="79">
        <v>32.107700000000001</v>
      </c>
      <c r="D469">
        <v>20</v>
      </c>
      <c r="E469" s="75">
        <f>(('Node actual demand d=1.0'!B469*(365/2)))*9.8*($C469+$D469-$B469)/3600</f>
        <v>0.24208192069444445</v>
      </c>
      <c r="F469" s="75">
        <f>(('Node actual demand d=1.0'!C469*(365/2)))*9.8*($C469+$D469-$B469)/3600</f>
        <v>0.96832768277777781</v>
      </c>
      <c r="G469" s="75">
        <f>(('Node actual demand d=1.0'!D469*(365/2)))*9.8*($C469+$D469-$B469)/3600</f>
        <v>0</v>
      </c>
      <c r="H469" s="75">
        <f>(('Node actual demand d=1.0'!E469*(365/2)))*9.8*($C469+$D469-$B469)/3600</f>
        <v>0.96832768277777781</v>
      </c>
      <c r="I469" s="75">
        <f>(('Node actual demand d=1.0'!F469*(365/2)))*9.8*($C469+$D469-$B469)/3600</f>
        <v>0</v>
      </c>
      <c r="J469" s="75">
        <f>(('Node actual demand d=1.0'!G469*(365/2)))*9.8*($C469+$D469-$B469)/3600</f>
        <v>0.24208192069444445</v>
      </c>
      <c r="K469" s="75">
        <f>(('Node actual demand d=1.0'!H469*(365/2)))*9.8*($C469+$D469-$B469)/3600</f>
        <v>0.4841638413888889</v>
      </c>
      <c r="L469" s="75">
        <f>(('Node actual demand d=1.0'!I469*(365/2)))*9.8*($C469+$D469-$B469)/3600</f>
        <v>1.6945734448611112</v>
      </c>
      <c r="M469" s="75">
        <f>(('Node actual demand d=1.0'!J469*(365/2)))*9.8*($C469+$D469-$B469)/3600</f>
        <v>1.2104096034722223</v>
      </c>
      <c r="N469" s="75">
        <f>(('Node actual demand d=1.0'!K469*(365/2)))*9.8*($C469+$D469-$B469)/3600</f>
        <v>1.6945734448611112</v>
      </c>
      <c r="O469" s="75">
        <f>(('Node actual demand d=1.0'!L469*(365/2)))*9.8*($C469+$D469-$B469)/3600</f>
        <v>1.4524915241666667</v>
      </c>
      <c r="P469" s="75">
        <f>(('Node actual demand d=1.0'!M469*(365/2)))*9.8*($C469+$D469-$B469)/3600</f>
        <v>1.2104096034722223</v>
      </c>
      <c r="Q469" s="75">
        <f>(('Node actual demand d=1.0'!N469*(365/2)))*9.8*($C469+$D469-$B469)/3600</f>
        <v>1.2104096034722223</v>
      </c>
      <c r="R469" s="75">
        <f>(('Node actual demand d=1.0'!O469*(365/2)))*9.8*($C469+$D469-$B469)/3600</f>
        <v>1.2104096034722223</v>
      </c>
      <c r="S469" s="75">
        <f>(('Node actual demand d=1.0'!P469*(365/2)))*9.8*($C469+$D469-$B469)/3600</f>
        <v>0.72624576208333336</v>
      </c>
      <c r="T469" s="75">
        <f>(('Node actual demand d=1.0'!Q469*(365/2)))*9.8*($C469+$D469-$B469)/3600</f>
        <v>1.6945734448611112</v>
      </c>
      <c r="U469" s="75">
        <f>(('Node actual demand d=1.0'!R469*(365/2)))*9.8*($C469+$D469-$B469)/3600</f>
        <v>1.9366553655555556</v>
      </c>
      <c r="V469" s="75">
        <f>(('Node actual demand d=1.0'!S469*(365/2)))*9.8*($C469+$D469-$B469)/3600</f>
        <v>1.9366553655555556</v>
      </c>
      <c r="W469" s="75">
        <f>(('Node actual demand d=1.0'!T469*(365/2)))*9.8*($C469+$D469-$B469)/3600</f>
        <v>1.9366553655555556</v>
      </c>
      <c r="X469" s="75">
        <f>(('Node actual demand d=1.0'!U469*(365/2)))*9.8*($C469+$D469-$B469)/3600</f>
        <v>0.72624576208333336</v>
      </c>
      <c r="Y469" s="75">
        <f>(('Node actual demand d=1.0'!V469*(365/2)))*9.8*($C469+$D469-$B469)/3600</f>
        <v>0.72624576208333336</v>
      </c>
      <c r="Z469" s="75">
        <f>(('Node actual demand d=1.0'!W469*(365/2)))*9.8*($C469+$D469-$B469)/3600</f>
        <v>1.4524915241666667</v>
      </c>
      <c r="AA469" s="75">
        <f>(('Node actual demand d=1.0'!X469*(365/2)))*9.8*($C469+$D469-$B469)/3600</f>
        <v>0.4841638413888889</v>
      </c>
      <c r="AB469" s="75">
        <f>(('Node actual demand d=1.0'!Y469*(365/2)))*9.8*($C469+$D469-$B469)/3600</f>
        <v>0.96832768277777781</v>
      </c>
    </row>
    <row r="470" spans="1:28">
      <c r="A470" t="s">
        <v>579</v>
      </c>
      <c r="B470" s="21">
        <f>Fornecida!$C$1</f>
        <v>3.38</v>
      </c>
      <c r="C470" s="79">
        <v>33.951300000000003</v>
      </c>
      <c r="D470">
        <v>20</v>
      </c>
      <c r="E470" s="75">
        <f>(('Node actual demand d=1.0'!B470*(365/2)))*9.8*($C470+$D470-$B470)/3600</f>
        <v>0</v>
      </c>
      <c r="F470" s="75">
        <f>(('Node actual demand d=1.0'!C470*(365/2)))*9.8*($C470+$D470-$B470)/3600</f>
        <v>0</v>
      </c>
      <c r="G470" s="75">
        <f>(('Node actual demand d=1.0'!D470*(365/2)))*9.8*($C470+$D470-$B470)/3600</f>
        <v>0</v>
      </c>
      <c r="H470" s="75">
        <f>(('Node actual demand d=1.0'!E470*(365/2)))*9.8*($C470+$D470-$B470)/3600</f>
        <v>0</v>
      </c>
      <c r="I470" s="75">
        <f>(('Node actual demand d=1.0'!F470*(365/2)))*9.8*($C470+$D470-$B470)/3600</f>
        <v>0</v>
      </c>
      <c r="J470" s="75">
        <f>(('Node actual demand d=1.0'!G470*(365/2)))*9.8*($C470+$D470-$B470)/3600</f>
        <v>0</v>
      </c>
      <c r="K470" s="75">
        <f>(('Node actual demand d=1.0'!H470*(365/2)))*9.8*($C470+$D470-$B470)/3600</f>
        <v>0.25124102791666669</v>
      </c>
      <c r="L470" s="75">
        <f>(('Node actual demand d=1.0'!I470*(365/2)))*9.8*($C470+$D470-$B470)/3600</f>
        <v>0.25124102791666669</v>
      </c>
      <c r="M470" s="75">
        <f>(('Node actual demand d=1.0'!J470*(365/2)))*9.8*($C470+$D470-$B470)/3600</f>
        <v>0.50248205583333339</v>
      </c>
      <c r="N470" s="75">
        <f>(('Node actual demand d=1.0'!K470*(365/2)))*9.8*($C470+$D470-$B470)/3600</f>
        <v>0.50248205583333339</v>
      </c>
      <c r="O470" s="75">
        <f>(('Node actual demand d=1.0'!L470*(365/2)))*9.8*($C470+$D470-$B470)/3600</f>
        <v>0.25124102791666669</v>
      </c>
      <c r="P470" s="75">
        <f>(('Node actual demand d=1.0'!M470*(365/2)))*9.8*($C470+$D470-$B470)/3600</f>
        <v>0.25124102791666669</v>
      </c>
      <c r="Q470" s="75">
        <f>(('Node actual demand d=1.0'!N470*(365/2)))*9.8*($C470+$D470-$B470)/3600</f>
        <v>0</v>
      </c>
      <c r="R470" s="75">
        <f>(('Node actual demand d=1.0'!O470*(365/2)))*9.8*($C470+$D470-$B470)/3600</f>
        <v>0.25124102791666669</v>
      </c>
      <c r="S470" s="75">
        <f>(('Node actual demand d=1.0'!P470*(365/2)))*9.8*($C470+$D470-$B470)/3600</f>
        <v>0</v>
      </c>
      <c r="T470" s="75">
        <f>(('Node actual demand d=1.0'!Q470*(365/2)))*9.8*($C470+$D470-$B470)/3600</f>
        <v>0.25124102791666669</v>
      </c>
      <c r="U470" s="75">
        <f>(('Node actual demand d=1.0'!R470*(365/2)))*9.8*($C470+$D470-$B470)/3600</f>
        <v>0.25124102791666669</v>
      </c>
      <c r="V470" s="75">
        <f>(('Node actual demand d=1.0'!S470*(365/2)))*9.8*($C470+$D470-$B470)/3600</f>
        <v>0.25124102791666669</v>
      </c>
      <c r="W470" s="75">
        <f>(('Node actual demand d=1.0'!T470*(365/2)))*9.8*($C470+$D470-$B470)/3600</f>
        <v>0</v>
      </c>
      <c r="X470" s="75">
        <f>(('Node actual demand d=1.0'!U470*(365/2)))*9.8*($C470+$D470-$B470)/3600</f>
        <v>0</v>
      </c>
      <c r="Y470" s="75">
        <f>(('Node actual demand d=1.0'!V470*(365/2)))*9.8*($C470+$D470-$B470)/3600</f>
        <v>0</v>
      </c>
      <c r="Z470" s="75">
        <f>(('Node actual demand d=1.0'!W470*(365/2)))*9.8*($C470+$D470-$B470)/3600</f>
        <v>0.25124102791666669</v>
      </c>
      <c r="AA470" s="75">
        <f>(('Node actual demand d=1.0'!X470*(365/2)))*9.8*($C470+$D470-$B470)/3600</f>
        <v>0.25124102791666669</v>
      </c>
      <c r="AB470" s="75">
        <f>(('Node actual demand d=1.0'!Y470*(365/2)))*9.8*($C470+$D470-$B470)/3600</f>
        <v>0</v>
      </c>
    </row>
    <row r="471" spans="1:28">
      <c r="A471" t="s">
        <v>580</v>
      </c>
      <c r="B471" s="21">
        <f>Fornecida!$C$1</f>
        <v>3.38</v>
      </c>
      <c r="C471" s="79">
        <v>34.089399999999998</v>
      </c>
      <c r="D471">
        <v>20</v>
      </c>
      <c r="E471" s="75">
        <f>(('Node actual demand d=1.0'!B471*(365/2)))*9.8*($C471+$D471-$B471)/3600</f>
        <v>0.75578134916666662</v>
      </c>
      <c r="F471" s="75">
        <f>(('Node actual demand d=1.0'!C471*(365/2)))*9.8*($C471+$D471-$B471)/3600</f>
        <v>0.25192711638888893</v>
      </c>
      <c r="G471" s="75">
        <f>(('Node actual demand d=1.0'!D471*(365/2)))*9.8*($C471+$D471-$B471)/3600</f>
        <v>0.50385423277777786</v>
      </c>
      <c r="H471" s="75">
        <f>(('Node actual demand d=1.0'!E471*(365/2)))*9.8*($C471+$D471-$B471)/3600</f>
        <v>0.50385423277777786</v>
      </c>
      <c r="I471" s="75">
        <f>(('Node actual demand d=1.0'!F471*(365/2)))*9.8*($C471+$D471-$B471)/3600</f>
        <v>0</v>
      </c>
      <c r="J471" s="75">
        <f>(('Node actual demand d=1.0'!G471*(365/2)))*9.8*($C471+$D471-$B471)/3600</f>
        <v>0.50385423277777786</v>
      </c>
      <c r="K471" s="75">
        <f>(('Node actual demand d=1.0'!H471*(365/2)))*9.8*($C471+$D471-$B471)/3600</f>
        <v>0.75578134916666662</v>
      </c>
      <c r="L471" s="75">
        <f>(('Node actual demand d=1.0'!I471*(365/2)))*9.8*($C471+$D471-$B471)/3600</f>
        <v>2.0154169311111114</v>
      </c>
      <c r="M471" s="75">
        <f>(('Node actual demand d=1.0'!J471*(365/2)))*9.8*($C471+$D471-$B471)/3600</f>
        <v>0.50385423277777786</v>
      </c>
      <c r="N471" s="75">
        <f>(('Node actual demand d=1.0'!K471*(365/2)))*9.8*($C471+$D471-$B471)/3600</f>
        <v>1.0077084655555557</v>
      </c>
      <c r="O471" s="75">
        <f>(('Node actual demand d=1.0'!L471*(365/2)))*9.8*($C471+$D471-$B471)/3600</f>
        <v>1.0077084655555557</v>
      </c>
      <c r="P471" s="75">
        <f>(('Node actual demand d=1.0'!M471*(365/2)))*9.8*($C471+$D471-$B471)/3600</f>
        <v>0.50385423277777786</v>
      </c>
      <c r="Q471" s="75">
        <f>(('Node actual demand d=1.0'!N471*(365/2)))*9.8*($C471+$D471-$B471)/3600</f>
        <v>0.50385423277777786</v>
      </c>
      <c r="R471" s="75">
        <f>(('Node actual demand d=1.0'!O471*(365/2)))*9.8*($C471+$D471-$B471)/3600</f>
        <v>0.75578134916666662</v>
      </c>
      <c r="S471" s="75">
        <f>(('Node actual demand d=1.0'!P471*(365/2)))*9.8*($C471+$D471-$B471)/3600</f>
        <v>0.25192711638888893</v>
      </c>
      <c r="T471" s="75">
        <f>(('Node actual demand d=1.0'!Q471*(365/2)))*9.8*($C471+$D471-$B471)/3600</f>
        <v>0.75578134916666662</v>
      </c>
      <c r="U471" s="75">
        <f>(('Node actual demand d=1.0'!R471*(365/2)))*9.8*($C471+$D471-$B471)/3600</f>
        <v>0.50385423277777786</v>
      </c>
      <c r="V471" s="75">
        <f>(('Node actual demand d=1.0'!S471*(365/2)))*9.8*($C471+$D471-$B471)/3600</f>
        <v>0.75578134916666662</v>
      </c>
      <c r="W471" s="75">
        <f>(('Node actual demand d=1.0'!T471*(365/2)))*9.8*($C471+$D471-$B471)/3600</f>
        <v>0.50385423277777786</v>
      </c>
      <c r="X471" s="75">
        <f>(('Node actual demand d=1.0'!U471*(365/2)))*9.8*($C471+$D471-$B471)/3600</f>
        <v>0.25192711638888893</v>
      </c>
      <c r="Y471" s="75">
        <f>(('Node actual demand d=1.0'!V471*(365/2)))*9.8*($C471+$D471-$B471)/3600</f>
        <v>0.25192711638888893</v>
      </c>
      <c r="Z471" s="75">
        <f>(('Node actual demand d=1.0'!W471*(365/2)))*9.8*($C471+$D471-$B471)/3600</f>
        <v>0.25192711638888893</v>
      </c>
      <c r="AA471" s="75">
        <f>(('Node actual demand d=1.0'!X471*(365/2)))*9.8*($C471+$D471-$B471)/3600</f>
        <v>0.75578134916666662</v>
      </c>
      <c r="AB471" s="75">
        <f>(('Node actual demand d=1.0'!Y471*(365/2)))*9.8*($C471+$D471-$B471)/3600</f>
        <v>0.75578134916666662</v>
      </c>
    </row>
    <row r="472" spans="1:28">
      <c r="A472" t="s">
        <v>581</v>
      </c>
      <c r="B472" s="21">
        <f>Fornecida!$C$1</f>
        <v>3.38</v>
      </c>
      <c r="C472" s="79">
        <v>34</v>
      </c>
      <c r="D472">
        <v>20</v>
      </c>
      <c r="E472" s="75">
        <f>(('Node actual demand d=1.0'!B472*(365/2)))*9.8*($C472+$D472-$B472)/3600</f>
        <v>125.7414861111111</v>
      </c>
      <c r="F472" s="75">
        <f>(('Node actual demand d=1.0'!C472*(365/2)))*9.8*($C472+$D472-$B472)/3600</f>
        <v>88.019040277777776</v>
      </c>
      <c r="G472" s="75">
        <f>(('Node actual demand d=1.0'!D472*(365/2)))*9.8*($C472+$D472-$B472)/3600</f>
        <v>6.0355913333333326</v>
      </c>
      <c r="H472" s="75">
        <f>(('Node actual demand d=1.0'!E472*(365/2)))*9.8*($C472+$D472-$B472)/3600</f>
        <v>0.50296594444444442</v>
      </c>
      <c r="I472" s="75">
        <f>(('Node actual demand d=1.0'!F472*(365/2)))*9.8*($C472+$D472-$B472)/3600</f>
        <v>0</v>
      </c>
      <c r="J472" s="75">
        <f>(('Node actual demand d=1.0'!G472*(365/2)))*9.8*($C472+$D472-$B472)/3600</f>
        <v>0</v>
      </c>
      <c r="K472" s="75">
        <f>(('Node actual demand d=1.0'!H472*(365/2)))*9.8*($C472+$D472-$B472)/3600</f>
        <v>6.5385572777777785</v>
      </c>
      <c r="L472" s="75">
        <f>(('Node actual demand d=1.0'!I472*(365/2)))*9.8*($C472+$D472-$B472)/3600</f>
        <v>17.352325083333334</v>
      </c>
      <c r="M472" s="75">
        <f>(('Node actual demand d=1.0'!J472*(365/2)))*9.8*($C472+$D472-$B472)/3600</f>
        <v>12.322665638888887</v>
      </c>
      <c r="N472" s="75">
        <f>(('Node actual demand d=1.0'!K472*(365/2)))*9.8*($C472+$D472-$B472)/3600</f>
        <v>16.346393194444445</v>
      </c>
      <c r="O472" s="75">
        <f>(('Node actual demand d=1.0'!L472*(365/2)))*9.8*($C472+$D472-$B472)/3600</f>
        <v>15.340461305555555</v>
      </c>
      <c r="P472" s="75">
        <f>(('Node actual demand d=1.0'!M472*(365/2)))*9.8*($C472+$D472-$B472)/3600</f>
        <v>5.0296594444444445</v>
      </c>
      <c r="Q472" s="75">
        <f>(('Node actual demand d=1.0'!N472*(365/2)))*9.8*($C472+$D472-$B472)/3600</f>
        <v>25.65126316666667</v>
      </c>
      <c r="R472" s="75">
        <f>(('Node actual demand d=1.0'!O472*(365/2)))*9.8*($C472+$D472-$B472)/3600</f>
        <v>98.832808083333333</v>
      </c>
      <c r="S472" s="75">
        <f>(('Node actual demand d=1.0'!P472*(365/2)))*9.8*($C472+$D472-$B472)/3600</f>
        <v>124.23258827777778</v>
      </c>
      <c r="T472" s="75">
        <f>(('Node actual demand d=1.0'!Q472*(365/2)))*9.8*($C472+$D472-$B472)/3600</f>
        <v>87.264591361111115</v>
      </c>
      <c r="U472" s="75">
        <f>(('Node actual demand d=1.0'!R472*(365/2)))*9.8*($C472+$D472-$B472)/3600</f>
        <v>11.316733750000001</v>
      </c>
      <c r="V472" s="75">
        <f>(('Node actual demand d=1.0'!S472*(365/2)))*9.8*($C472+$D472-$B472)/3600</f>
        <v>2.0118637777777777</v>
      </c>
      <c r="W472" s="75">
        <f>(('Node actual demand d=1.0'!T472*(365/2)))*9.8*($C472+$D472-$B472)/3600</f>
        <v>0</v>
      </c>
      <c r="X472" s="75">
        <f>(('Node actual demand d=1.0'!U472*(365/2)))*9.8*($C472+$D472-$B472)/3600</f>
        <v>0</v>
      </c>
      <c r="Y472" s="75">
        <f>(('Node actual demand d=1.0'!V472*(365/2)))*9.8*($C472+$D472-$B472)/3600</f>
        <v>0</v>
      </c>
      <c r="Z472" s="75">
        <f>(('Node actual demand d=1.0'!W472*(365/2)))*9.8*($C472+$D472-$B472)/3600</f>
        <v>53.062907138888889</v>
      </c>
      <c r="AA472" s="75">
        <f>(('Node actual demand d=1.0'!X472*(365/2)))*9.8*($C472+$D472-$B472)/3600</f>
        <v>53.817356055555557</v>
      </c>
      <c r="AB472" s="75">
        <f>(('Node actual demand d=1.0'!Y472*(365/2)))*9.8*($C472+$D472-$B472)/3600</f>
        <v>100.34170591666668</v>
      </c>
    </row>
    <row r="473" spans="1:28">
      <c r="A473" t="s">
        <v>582</v>
      </c>
      <c r="B473" s="21">
        <f>Fornecida!$C$1</f>
        <v>3.38</v>
      </c>
      <c r="C473" s="79">
        <v>31.992799999999999</v>
      </c>
      <c r="D473">
        <v>20</v>
      </c>
      <c r="E473" s="75">
        <f>(('Node actual demand d=1.0'!B473*(365/2)))*9.8*($C473+$D473-$B473)/3600</f>
        <v>0</v>
      </c>
      <c r="F473" s="75">
        <f>(('Node actual demand d=1.0'!C473*(365/2)))*9.8*($C473+$D473-$B473)/3600</f>
        <v>0</v>
      </c>
      <c r="G473" s="75">
        <f>(('Node actual demand d=1.0'!D473*(365/2)))*9.8*($C473+$D473-$B473)/3600</f>
        <v>0</v>
      </c>
      <c r="H473" s="75">
        <f>(('Node actual demand d=1.0'!E473*(365/2)))*9.8*($C473+$D473-$B473)/3600</f>
        <v>144.42363248444448</v>
      </c>
      <c r="I473" s="75">
        <f>(('Node actual demand d=1.0'!F473*(365/2)))*9.8*($C473+$D473-$B473)/3600</f>
        <v>71.245771877777784</v>
      </c>
      <c r="J473" s="75">
        <f>(('Node actual demand d=1.0'!G473*(365/2)))*9.8*($C473+$D473-$B473)/3600</f>
        <v>0.24151109111111113</v>
      </c>
      <c r="K473" s="75">
        <f>(('Node actual demand d=1.0'!H473*(365/2)))*9.8*($C473+$D473-$B473)/3600</f>
        <v>89.359103711111132</v>
      </c>
      <c r="L473" s="75">
        <f>(('Node actual demand d=1.0'!I473*(365/2)))*9.8*($C473+$D473-$B473)/3600</f>
        <v>0.24151109111111113</v>
      </c>
      <c r="M473" s="75">
        <f>(('Node actual demand d=1.0'!J473*(365/2)))*9.8*($C473+$D473-$B473)/3600</f>
        <v>0.24151109111111113</v>
      </c>
      <c r="N473" s="75">
        <f>(('Node actual demand d=1.0'!K473*(365/2)))*9.8*($C473+$D473-$B473)/3600</f>
        <v>0</v>
      </c>
      <c r="O473" s="75">
        <f>(('Node actual demand d=1.0'!L473*(365/2)))*9.8*($C473+$D473-$B473)/3600</f>
        <v>2.8981330933333336</v>
      </c>
      <c r="P473" s="75">
        <f>(('Node actual demand d=1.0'!M473*(365/2)))*9.8*($C473+$D473-$B473)/3600</f>
        <v>4.8302218222222226</v>
      </c>
      <c r="Q473" s="75">
        <f>(('Node actual demand d=1.0'!N473*(365/2)))*9.8*($C473+$D473-$B473)/3600</f>
        <v>0.24151109111111113</v>
      </c>
      <c r="R473" s="75">
        <f>(('Node actual demand d=1.0'!O473*(365/2)))*9.8*($C473+$D473-$B473)/3600</f>
        <v>1.2075554555555557</v>
      </c>
      <c r="S473" s="75">
        <f>(('Node actual demand d=1.0'!P473*(365/2)))*9.8*($C473+$D473-$B473)/3600</f>
        <v>0.96604436444444453</v>
      </c>
      <c r="T473" s="75">
        <f>(('Node actual demand d=1.0'!Q473*(365/2)))*9.8*($C473+$D473-$B473)/3600</f>
        <v>0.24151109111111113</v>
      </c>
      <c r="U473" s="75">
        <f>(('Node actual demand d=1.0'!R473*(365/2)))*9.8*($C473+$D473-$B473)/3600</f>
        <v>0.96604436444444453</v>
      </c>
      <c r="V473" s="75">
        <f>(('Node actual demand d=1.0'!S473*(365/2)))*9.8*($C473+$D473-$B473)/3600</f>
        <v>1.2075554555555557</v>
      </c>
      <c r="W473" s="75">
        <f>(('Node actual demand d=1.0'!T473*(365/2)))*9.8*($C473+$D473-$B473)/3600</f>
        <v>0.48302218222222226</v>
      </c>
      <c r="X473" s="75">
        <f>(('Node actual demand d=1.0'!U473*(365/2)))*9.8*($C473+$D473-$B473)/3600</f>
        <v>0.48302218222222226</v>
      </c>
      <c r="Y473" s="75">
        <f>(('Node actual demand d=1.0'!V473*(365/2)))*9.8*($C473+$D473-$B473)/3600</f>
        <v>0.48302218222222226</v>
      </c>
      <c r="Z473" s="75">
        <f>(('Node actual demand d=1.0'!W473*(365/2)))*9.8*($C473+$D473-$B473)/3600</f>
        <v>0.24151109111111113</v>
      </c>
      <c r="AA473" s="75">
        <f>(('Node actual demand d=1.0'!X473*(365/2)))*9.8*($C473+$D473-$B473)/3600</f>
        <v>0</v>
      </c>
      <c r="AB473" s="75">
        <f>(('Node actual demand d=1.0'!Y473*(365/2)))*9.8*($C473+$D473-$B473)/3600</f>
        <v>89.359103711111132</v>
      </c>
    </row>
    <row r="474" spans="1:28">
      <c r="A474" t="s">
        <v>583</v>
      </c>
      <c r="B474" s="21">
        <f>Fornecida!$C$1</f>
        <v>3.38</v>
      </c>
      <c r="C474" s="79">
        <v>29.1023</v>
      </c>
      <c r="D474">
        <v>20</v>
      </c>
      <c r="E474" s="75">
        <f>(('Node actual demand d=1.0'!B474*(365/2)))*9.8*($C474+$D474-$B474)/3600</f>
        <v>0.68145277958333328</v>
      </c>
      <c r="F474" s="75">
        <f>(('Node actual demand d=1.0'!C474*(365/2)))*9.8*($C474+$D474-$B474)/3600</f>
        <v>0.45430185305555559</v>
      </c>
      <c r="G474" s="75">
        <f>(('Node actual demand d=1.0'!D474*(365/2)))*9.8*($C474+$D474-$B474)/3600</f>
        <v>0.45430185305555559</v>
      </c>
      <c r="H474" s="75">
        <f>(('Node actual demand d=1.0'!E474*(365/2)))*9.8*($C474+$D474-$B474)/3600</f>
        <v>0.45430185305555559</v>
      </c>
      <c r="I474" s="75">
        <f>(('Node actual demand d=1.0'!F474*(365/2)))*9.8*($C474+$D474-$B474)/3600</f>
        <v>0.45430185305555559</v>
      </c>
      <c r="J474" s="75">
        <f>(('Node actual demand d=1.0'!G474*(365/2)))*9.8*($C474+$D474-$B474)/3600</f>
        <v>0.45430185305555559</v>
      </c>
      <c r="K474" s="75">
        <f>(('Node actual demand d=1.0'!H474*(365/2)))*9.8*($C474+$D474-$B474)/3600</f>
        <v>0.90860370611111119</v>
      </c>
      <c r="L474" s="75">
        <f>(('Node actual demand d=1.0'!I474*(365/2)))*9.8*($C474+$D474-$B474)/3600</f>
        <v>1.3629055591666666</v>
      </c>
      <c r="M474" s="75">
        <f>(('Node actual demand d=1.0'!J474*(365/2)))*9.8*($C474+$D474-$B474)/3600</f>
        <v>1.5900564856944446</v>
      </c>
      <c r="N474" s="75">
        <f>(('Node actual demand d=1.0'!K474*(365/2)))*9.8*($C474+$D474-$B474)/3600</f>
        <v>1.135754632638889</v>
      </c>
      <c r="O474" s="75">
        <f>(('Node actual demand d=1.0'!L474*(365/2)))*9.8*($C474+$D474-$B474)/3600</f>
        <v>0.90860370611111119</v>
      </c>
      <c r="P474" s="75">
        <f>(('Node actual demand d=1.0'!M474*(365/2)))*9.8*($C474+$D474-$B474)/3600</f>
        <v>0.68145277958333328</v>
      </c>
      <c r="Q474" s="75">
        <f>(('Node actual demand d=1.0'!N474*(365/2)))*9.8*($C474+$D474-$B474)/3600</f>
        <v>0.68145277958333328</v>
      </c>
      <c r="R474" s="75">
        <f>(('Node actual demand d=1.0'!O474*(365/2)))*9.8*($C474+$D474-$B474)/3600</f>
        <v>0.45430185305555559</v>
      </c>
      <c r="S474" s="75">
        <f>(('Node actual demand d=1.0'!P474*(365/2)))*9.8*($C474+$D474-$B474)/3600</f>
        <v>0.45430185305555559</v>
      </c>
      <c r="T474" s="75">
        <f>(('Node actual demand d=1.0'!Q474*(365/2)))*9.8*($C474+$D474-$B474)/3600</f>
        <v>0.68145277958333328</v>
      </c>
      <c r="U474" s="75">
        <f>(('Node actual demand d=1.0'!R474*(365/2)))*9.8*($C474+$D474-$B474)/3600</f>
        <v>0.45430185305555559</v>
      </c>
      <c r="V474" s="75">
        <f>(('Node actual demand d=1.0'!S474*(365/2)))*9.8*($C474+$D474-$B474)/3600</f>
        <v>0.68145277958333328</v>
      </c>
      <c r="W474" s="75">
        <f>(('Node actual demand d=1.0'!T474*(365/2)))*9.8*($C474+$D474-$B474)/3600</f>
        <v>0.90860370611111119</v>
      </c>
      <c r="X474" s="75">
        <f>(('Node actual demand d=1.0'!U474*(365/2)))*9.8*($C474+$D474-$B474)/3600</f>
        <v>0.90860370611111119</v>
      </c>
      <c r="Y474" s="75">
        <f>(('Node actual demand d=1.0'!V474*(365/2)))*9.8*($C474+$D474-$B474)/3600</f>
        <v>0.45430185305555559</v>
      </c>
      <c r="Z474" s="75">
        <f>(('Node actual demand d=1.0'!W474*(365/2)))*9.8*($C474+$D474-$B474)/3600</f>
        <v>0.68145277958333328</v>
      </c>
      <c r="AA474" s="75">
        <f>(('Node actual demand d=1.0'!X474*(365/2)))*9.8*($C474+$D474-$B474)/3600</f>
        <v>0.45430185305555559</v>
      </c>
      <c r="AB474" s="75">
        <f>(('Node actual demand d=1.0'!Y474*(365/2)))*9.8*($C474+$D474-$B474)/3600</f>
        <v>0.45430185305555559</v>
      </c>
    </row>
    <row r="475" spans="1:28">
      <c r="A475" t="s">
        <v>584</v>
      </c>
      <c r="B475" s="21">
        <f>Fornecida!$C$1</f>
        <v>3.38</v>
      </c>
      <c r="C475" s="79">
        <v>31.287400000000002</v>
      </c>
      <c r="D475">
        <v>20</v>
      </c>
      <c r="E475" s="75">
        <f>(('Node actual demand d=1.0'!B475*(365/2)))*9.8*($C475+$D475-$B475)/3600</f>
        <v>0</v>
      </c>
      <c r="F475" s="75">
        <f>(('Node actual demand d=1.0'!C475*(365/2)))*9.8*($C475+$D475-$B475)/3600</f>
        <v>0</v>
      </c>
      <c r="G475" s="75">
        <f>(('Node actual demand d=1.0'!D475*(365/2)))*9.8*($C475+$D475-$B475)/3600</f>
        <v>0</v>
      </c>
      <c r="H475" s="75">
        <f>(('Node actual demand d=1.0'!E475*(365/2)))*9.8*($C475+$D475-$B475)/3600</f>
        <v>0</v>
      </c>
      <c r="I475" s="75">
        <f>(('Node actual demand d=1.0'!F475*(365/2)))*9.8*($C475+$D475-$B475)/3600</f>
        <v>0</v>
      </c>
      <c r="J475" s="75">
        <f>(('Node actual demand d=1.0'!G475*(365/2)))*9.8*($C475+$D475-$B475)/3600</f>
        <v>0</v>
      </c>
      <c r="K475" s="75">
        <f>(('Node actual demand d=1.0'!H475*(365/2)))*9.8*($C475+$D475-$B475)/3600</f>
        <v>0</v>
      </c>
      <c r="L475" s="75">
        <f>(('Node actual demand d=1.0'!I475*(365/2)))*9.8*($C475+$D475-$B475)/3600</f>
        <v>0</v>
      </c>
      <c r="M475" s="75">
        <f>(('Node actual demand d=1.0'!J475*(365/2)))*9.8*($C475+$D475-$B475)/3600</f>
        <v>0</v>
      </c>
      <c r="N475" s="75">
        <f>(('Node actual demand d=1.0'!K475*(365/2)))*9.8*($C475+$D475-$B475)/3600</f>
        <v>0</v>
      </c>
      <c r="O475" s="75">
        <f>(('Node actual demand d=1.0'!L475*(365/2)))*9.8*($C475+$D475-$B475)/3600</f>
        <v>0</v>
      </c>
      <c r="P475" s="75">
        <f>(('Node actual demand d=1.0'!M475*(365/2)))*9.8*($C475+$D475-$B475)/3600</f>
        <v>0</v>
      </c>
      <c r="Q475" s="75">
        <f>(('Node actual demand d=1.0'!N475*(365/2)))*9.8*($C475+$D475-$B475)/3600</f>
        <v>0</v>
      </c>
      <c r="R475" s="75">
        <f>(('Node actual demand d=1.0'!O475*(365/2)))*9.8*($C475+$D475-$B475)/3600</f>
        <v>0</v>
      </c>
      <c r="S475" s="75">
        <f>(('Node actual demand d=1.0'!P475*(365/2)))*9.8*($C475+$D475-$B475)/3600</f>
        <v>0</v>
      </c>
      <c r="T475" s="75">
        <f>(('Node actual demand d=1.0'!Q475*(365/2)))*9.8*($C475+$D475-$B475)/3600</f>
        <v>0</v>
      </c>
      <c r="U475" s="75">
        <f>(('Node actual demand d=1.0'!R475*(365/2)))*9.8*($C475+$D475-$B475)/3600</f>
        <v>0</v>
      </c>
      <c r="V475" s="75">
        <f>(('Node actual demand d=1.0'!S475*(365/2)))*9.8*($C475+$D475-$B475)/3600</f>
        <v>0</v>
      </c>
      <c r="W475" s="75">
        <f>(('Node actual demand d=1.0'!T475*(365/2)))*9.8*($C475+$D475-$B475)/3600</f>
        <v>0</v>
      </c>
      <c r="X475" s="75">
        <f>(('Node actual demand d=1.0'!U475*(365/2)))*9.8*($C475+$D475-$B475)/3600</f>
        <v>0</v>
      </c>
      <c r="Y475" s="75">
        <f>(('Node actual demand d=1.0'!V475*(365/2)))*9.8*($C475+$D475-$B475)/3600</f>
        <v>0</v>
      </c>
      <c r="Z475" s="75">
        <f>(('Node actual demand d=1.0'!W475*(365/2)))*9.8*($C475+$D475-$B475)/3600</f>
        <v>0</v>
      </c>
      <c r="AA475" s="75">
        <f>(('Node actual demand d=1.0'!X475*(365/2)))*9.8*($C475+$D475-$B475)/3600</f>
        <v>0</v>
      </c>
      <c r="AB475" s="75">
        <f>(('Node actual demand d=1.0'!Y475*(365/2)))*9.8*($C475+$D475-$B475)/3600</f>
        <v>0</v>
      </c>
    </row>
    <row r="476" spans="1:28">
      <c r="A476" t="s">
        <v>585</v>
      </c>
      <c r="B476" s="21">
        <f>Fornecida!$C$1</f>
        <v>3.38</v>
      </c>
      <c r="C476" s="79">
        <v>32.644199999999998</v>
      </c>
      <c r="D476">
        <v>20</v>
      </c>
      <c r="E476" s="75">
        <f>(('Node actual demand d=1.0'!B476*(365/2)))*9.8*($C476+$D476-$B476)/3600</f>
        <v>0</v>
      </c>
      <c r="F476" s="75">
        <f>(('Node actual demand d=1.0'!C476*(365/2)))*9.8*($C476+$D476-$B476)/3600</f>
        <v>0</v>
      </c>
      <c r="G476" s="75">
        <f>(('Node actual demand d=1.0'!D476*(365/2)))*9.8*($C476+$D476-$B476)/3600</f>
        <v>0</v>
      </c>
      <c r="H476" s="75">
        <f>(('Node actual demand d=1.0'!E476*(365/2)))*9.8*($C476+$D476-$B476)/3600</f>
        <v>0</v>
      </c>
      <c r="I476" s="75">
        <f>(('Node actual demand d=1.0'!F476*(365/2)))*9.8*($C476+$D476-$B476)/3600</f>
        <v>0</v>
      </c>
      <c r="J476" s="75">
        <f>(('Node actual demand d=1.0'!G476*(365/2)))*9.8*($C476+$D476-$B476)/3600</f>
        <v>0</v>
      </c>
      <c r="K476" s="75">
        <f>(('Node actual demand d=1.0'!H476*(365/2)))*9.8*($C476+$D476-$B476)/3600</f>
        <v>0.73424184749999999</v>
      </c>
      <c r="L476" s="75">
        <f>(('Node actual demand d=1.0'!I476*(365/2)))*9.8*($C476+$D476-$B476)/3600</f>
        <v>0.2447472825</v>
      </c>
      <c r="M476" s="75">
        <f>(('Node actual demand d=1.0'!J476*(365/2)))*9.8*($C476+$D476-$B476)/3600</f>
        <v>0.2447472825</v>
      </c>
      <c r="N476" s="75">
        <f>(('Node actual demand d=1.0'!K476*(365/2)))*9.8*($C476+$D476-$B476)/3600</f>
        <v>0</v>
      </c>
      <c r="O476" s="75">
        <f>(('Node actual demand d=1.0'!L476*(365/2)))*9.8*($C476+$D476-$B476)/3600</f>
        <v>0</v>
      </c>
      <c r="P476" s="75">
        <f>(('Node actual demand d=1.0'!M476*(365/2)))*9.8*($C476+$D476-$B476)/3600</f>
        <v>0.2447472825</v>
      </c>
      <c r="Q476" s="75">
        <f>(('Node actual demand d=1.0'!N476*(365/2)))*9.8*($C476+$D476-$B476)/3600</f>
        <v>0.2447472825</v>
      </c>
      <c r="R476" s="75">
        <f>(('Node actual demand d=1.0'!O476*(365/2)))*9.8*($C476+$D476-$B476)/3600</f>
        <v>0</v>
      </c>
      <c r="S476" s="75">
        <f>(('Node actual demand d=1.0'!P476*(365/2)))*9.8*($C476+$D476-$B476)/3600</f>
        <v>0</v>
      </c>
      <c r="T476" s="75">
        <f>(('Node actual demand d=1.0'!Q476*(365/2)))*9.8*($C476+$D476-$B476)/3600</f>
        <v>0.97898912999999999</v>
      </c>
      <c r="U476" s="75">
        <f>(('Node actual demand d=1.0'!R476*(365/2)))*9.8*($C476+$D476-$B476)/3600</f>
        <v>0.48949456499999999</v>
      </c>
      <c r="V476" s="75">
        <f>(('Node actual demand d=1.0'!S476*(365/2)))*9.8*($C476+$D476-$B476)/3600</f>
        <v>0.48949456499999999</v>
      </c>
      <c r="W476" s="75">
        <f>(('Node actual demand d=1.0'!T476*(365/2)))*9.8*($C476+$D476-$B476)/3600</f>
        <v>0.2447472825</v>
      </c>
      <c r="X476" s="75">
        <f>(('Node actual demand d=1.0'!U476*(365/2)))*9.8*($C476+$D476-$B476)/3600</f>
        <v>0</v>
      </c>
      <c r="Y476" s="75">
        <f>(('Node actual demand d=1.0'!V476*(365/2)))*9.8*($C476+$D476-$B476)/3600</f>
        <v>0</v>
      </c>
      <c r="Z476" s="75">
        <f>(('Node actual demand d=1.0'!W476*(365/2)))*9.8*($C476+$D476-$B476)/3600</f>
        <v>0.73424184749999999</v>
      </c>
      <c r="AA476" s="75">
        <f>(('Node actual demand d=1.0'!X476*(365/2)))*9.8*($C476+$D476-$B476)/3600</f>
        <v>0</v>
      </c>
      <c r="AB476" s="75">
        <f>(('Node actual demand d=1.0'!Y476*(365/2)))*9.8*($C476+$D476-$B476)/3600</f>
        <v>0</v>
      </c>
    </row>
    <row r="477" spans="1:28">
      <c r="A477" t="s">
        <v>586</v>
      </c>
      <c r="B477" s="21">
        <f>Fornecida!$C$1</f>
        <v>3.38</v>
      </c>
      <c r="C477" s="79">
        <v>30.328399999999998</v>
      </c>
      <c r="D477">
        <v>20</v>
      </c>
      <c r="E477" s="75">
        <f>(('Node actual demand d=1.0'!B477*(365/2)))*9.8*($C477+$D477-$B477)/3600</f>
        <v>0.23324225944444446</v>
      </c>
      <c r="F477" s="75">
        <f>(('Node actual demand d=1.0'!C477*(365/2)))*9.8*($C477+$D477-$B477)/3600</f>
        <v>0.23324225944444446</v>
      </c>
      <c r="G477" s="75">
        <f>(('Node actual demand d=1.0'!D477*(365/2)))*9.8*($C477+$D477-$B477)/3600</f>
        <v>0.23324225944444446</v>
      </c>
      <c r="H477" s="75">
        <f>(('Node actual demand d=1.0'!E477*(365/2)))*9.8*($C477+$D477-$B477)/3600</f>
        <v>0.23324225944444446</v>
      </c>
      <c r="I477" s="75">
        <f>(('Node actual demand d=1.0'!F477*(365/2)))*9.8*($C477+$D477-$B477)/3600</f>
        <v>0.23324225944444446</v>
      </c>
      <c r="J477" s="75">
        <f>(('Node actual demand d=1.0'!G477*(365/2)))*9.8*($C477+$D477-$B477)/3600</f>
        <v>0.23324225944444446</v>
      </c>
      <c r="K477" s="75">
        <f>(('Node actual demand d=1.0'!H477*(365/2)))*9.8*($C477+$D477-$B477)/3600</f>
        <v>0.23324225944444446</v>
      </c>
      <c r="L477" s="75">
        <f>(('Node actual demand d=1.0'!I477*(365/2)))*9.8*($C477+$D477-$B477)/3600</f>
        <v>0.23324225944444446</v>
      </c>
      <c r="M477" s="75">
        <f>(('Node actual demand d=1.0'!J477*(365/2)))*9.8*($C477+$D477-$B477)/3600</f>
        <v>0.23324225944444446</v>
      </c>
      <c r="N477" s="75">
        <f>(('Node actual demand d=1.0'!K477*(365/2)))*9.8*($C477+$D477-$B477)/3600</f>
        <v>0.69972677833333341</v>
      </c>
      <c r="O477" s="75">
        <f>(('Node actual demand d=1.0'!L477*(365/2)))*9.8*($C477+$D477-$B477)/3600</f>
        <v>0.69972677833333341</v>
      </c>
      <c r="P477" s="75">
        <f>(('Node actual demand d=1.0'!M477*(365/2)))*9.8*($C477+$D477-$B477)/3600</f>
        <v>0.23324225944444446</v>
      </c>
      <c r="Q477" s="75">
        <f>(('Node actual demand d=1.0'!N477*(365/2)))*9.8*($C477+$D477-$B477)/3600</f>
        <v>0.23324225944444446</v>
      </c>
      <c r="R477" s="75">
        <f>(('Node actual demand d=1.0'!O477*(365/2)))*9.8*($C477+$D477-$B477)/3600</f>
        <v>0.23324225944444446</v>
      </c>
      <c r="S477" s="75">
        <f>(('Node actual demand d=1.0'!P477*(365/2)))*9.8*($C477+$D477-$B477)/3600</f>
        <v>0.46648451888888892</v>
      </c>
      <c r="T477" s="75">
        <f>(('Node actual demand d=1.0'!Q477*(365/2)))*9.8*($C477+$D477-$B477)/3600</f>
        <v>0.69972677833333341</v>
      </c>
      <c r="U477" s="75">
        <f>(('Node actual demand d=1.0'!R477*(365/2)))*9.8*($C477+$D477-$B477)/3600</f>
        <v>0.46648451888888892</v>
      </c>
      <c r="V477" s="75">
        <f>(('Node actual demand d=1.0'!S477*(365/2)))*9.8*($C477+$D477-$B477)/3600</f>
        <v>0.23324225944444446</v>
      </c>
      <c r="W477" s="75">
        <f>(('Node actual demand d=1.0'!T477*(365/2)))*9.8*($C477+$D477-$B477)/3600</f>
        <v>0.23324225944444446</v>
      </c>
      <c r="X477" s="75">
        <f>(('Node actual demand d=1.0'!U477*(365/2)))*9.8*($C477+$D477-$B477)/3600</f>
        <v>0.23324225944444446</v>
      </c>
      <c r="Y477" s="75">
        <f>(('Node actual demand d=1.0'!V477*(365/2)))*9.8*($C477+$D477-$B477)/3600</f>
        <v>0.23324225944444446</v>
      </c>
      <c r="Z477" s="75">
        <f>(('Node actual demand d=1.0'!W477*(365/2)))*9.8*($C477+$D477-$B477)/3600</f>
        <v>0.23324225944444446</v>
      </c>
      <c r="AA477" s="75">
        <f>(('Node actual demand d=1.0'!X477*(365/2)))*9.8*($C477+$D477-$B477)/3600</f>
        <v>0.23324225944444446</v>
      </c>
      <c r="AB477" s="75">
        <f>(('Node actual demand d=1.0'!Y477*(365/2)))*9.8*($C477+$D477-$B477)/3600</f>
        <v>0.23324225944444446</v>
      </c>
    </row>
    <row r="478" spans="1:28">
      <c r="A478" t="s">
        <v>587</v>
      </c>
      <c r="B478" s="21">
        <f>Fornecida!$C$1</f>
        <v>3.38</v>
      </c>
      <c r="C478" s="79">
        <v>21.883900000000001</v>
      </c>
      <c r="D478">
        <v>20</v>
      </c>
      <c r="E478" s="75">
        <f>(('Node actual demand d=1.0'!B478*(365/2)))*9.8*($C478+$D478-$B478)/3600</f>
        <v>0</v>
      </c>
      <c r="F478" s="75">
        <f>(('Node actual demand d=1.0'!C478*(365/2)))*9.8*($C478+$D478-$B478)/3600</f>
        <v>0</v>
      </c>
      <c r="G478" s="75">
        <f>(('Node actual demand d=1.0'!D478*(365/2)))*9.8*($C478+$D478-$B478)/3600</f>
        <v>0</v>
      </c>
      <c r="H478" s="75">
        <f>(('Node actual demand d=1.0'!E478*(365/2)))*9.8*($C478+$D478-$B478)/3600</f>
        <v>0</v>
      </c>
      <c r="I478" s="75">
        <f>(('Node actual demand d=1.0'!F478*(365/2)))*9.8*($C478+$D478-$B478)/3600</f>
        <v>0</v>
      </c>
      <c r="J478" s="75">
        <f>(('Node actual demand d=1.0'!G478*(365/2)))*9.8*($C478+$D478-$B478)/3600</f>
        <v>0</v>
      </c>
      <c r="K478" s="75">
        <f>(('Node actual demand d=1.0'!H478*(365/2)))*9.8*($C478+$D478-$B478)/3600</f>
        <v>0</v>
      </c>
      <c r="L478" s="75">
        <f>(('Node actual demand d=1.0'!I478*(365/2)))*9.8*($C478+$D478-$B478)/3600</f>
        <v>0</v>
      </c>
      <c r="M478" s="75">
        <f>(('Node actual demand d=1.0'!J478*(365/2)))*9.8*($C478+$D478-$B478)/3600</f>
        <v>0</v>
      </c>
      <c r="N478" s="75">
        <f>(('Node actual demand d=1.0'!K478*(365/2)))*9.8*($C478+$D478-$B478)/3600</f>
        <v>0.19128951430555555</v>
      </c>
      <c r="O478" s="75">
        <f>(('Node actual demand d=1.0'!L478*(365/2)))*9.8*($C478+$D478-$B478)/3600</f>
        <v>0.95644757152777782</v>
      </c>
      <c r="P478" s="75">
        <f>(('Node actual demand d=1.0'!M478*(365/2)))*9.8*($C478+$D478-$B478)/3600</f>
        <v>0.57386854291666656</v>
      </c>
      <c r="Q478" s="75">
        <f>(('Node actual demand d=1.0'!N478*(365/2)))*9.8*($C478+$D478-$B478)/3600</f>
        <v>0.19128951430555555</v>
      </c>
      <c r="R478" s="75">
        <f>(('Node actual demand d=1.0'!O478*(365/2)))*9.8*($C478+$D478-$B478)/3600</f>
        <v>0.19128951430555555</v>
      </c>
      <c r="S478" s="75">
        <f>(('Node actual demand d=1.0'!P478*(365/2)))*9.8*($C478+$D478-$B478)/3600</f>
        <v>0.19128951430555555</v>
      </c>
      <c r="T478" s="75">
        <f>(('Node actual demand d=1.0'!Q478*(365/2)))*9.8*($C478+$D478-$B478)/3600</f>
        <v>0.19128951430555555</v>
      </c>
      <c r="U478" s="75">
        <f>(('Node actual demand d=1.0'!R478*(365/2)))*9.8*($C478+$D478-$B478)/3600</f>
        <v>0</v>
      </c>
      <c r="V478" s="75">
        <f>(('Node actual demand d=1.0'!S478*(365/2)))*9.8*($C478+$D478-$B478)/3600</f>
        <v>0</v>
      </c>
      <c r="W478" s="75">
        <f>(('Node actual demand d=1.0'!T478*(365/2)))*9.8*($C478+$D478-$B478)/3600</f>
        <v>0</v>
      </c>
      <c r="X478" s="75">
        <f>(('Node actual demand d=1.0'!U478*(365/2)))*9.8*($C478+$D478-$B478)/3600</f>
        <v>0</v>
      </c>
      <c r="Y478" s="75">
        <f>(('Node actual demand d=1.0'!V478*(365/2)))*9.8*($C478+$D478-$B478)/3600</f>
        <v>0</v>
      </c>
      <c r="Z478" s="75">
        <f>(('Node actual demand d=1.0'!W478*(365/2)))*9.8*($C478+$D478-$B478)/3600</f>
        <v>0</v>
      </c>
      <c r="AA478" s="75">
        <f>(('Node actual demand d=1.0'!X478*(365/2)))*9.8*($C478+$D478-$B478)/3600</f>
        <v>0</v>
      </c>
      <c r="AB478" s="75">
        <f>(('Node actual demand d=1.0'!Y478*(365/2)))*9.8*($C478+$D478-$B478)/3600</f>
        <v>0</v>
      </c>
    </row>
    <row r="479" spans="1:28">
      <c r="A479" t="s">
        <v>588</v>
      </c>
      <c r="B479" s="21">
        <f>Fornecida!$C$1</f>
        <v>3.38</v>
      </c>
      <c r="C479" s="79">
        <v>19.942399999999999</v>
      </c>
      <c r="D479">
        <v>20</v>
      </c>
      <c r="E479" s="75">
        <f>(('Node actual demand d=1.0'!B479*(365/2)))*9.8*($C479+$D479-$B479)/3600</f>
        <v>0</v>
      </c>
      <c r="F479" s="75">
        <f>(('Node actual demand d=1.0'!C479*(365/2)))*9.8*($C479+$D479-$B479)/3600</f>
        <v>0</v>
      </c>
      <c r="G479" s="75">
        <f>(('Node actual demand d=1.0'!D479*(365/2)))*9.8*($C479+$D479-$B479)/3600</f>
        <v>0</v>
      </c>
      <c r="H479" s="75">
        <f>(('Node actual demand d=1.0'!E479*(365/2)))*9.8*($C479+$D479-$B479)/3600</f>
        <v>0</v>
      </c>
      <c r="I479" s="75">
        <f>(('Node actual demand d=1.0'!F479*(365/2)))*9.8*($C479+$D479-$B479)/3600</f>
        <v>0</v>
      </c>
      <c r="J479" s="75">
        <f>(('Node actual demand d=1.0'!G479*(365/2)))*9.8*($C479+$D479-$B479)/3600</f>
        <v>0.90822017222222218</v>
      </c>
      <c r="K479" s="75">
        <f>(('Node actual demand d=1.0'!H479*(365/2)))*9.8*($C479+$D479-$B479)/3600</f>
        <v>49.225533334444442</v>
      </c>
      <c r="L479" s="75">
        <f>(('Node actual demand d=1.0'!I479*(365/2)))*9.8*($C479+$D479-$B479)/3600</f>
        <v>23.250436408888891</v>
      </c>
      <c r="M479" s="75">
        <f>(('Node actual demand d=1.0'!J479*(365/2)))*9.8*($C479+$D479-$B479)/3600</f>
        <v>1.6347963100000003</v>
      </c>
      <c r="N479" s="75">
        <f>(('Node actual demand d=1.0'!K479*(365/2)))*9.8*($C479+$D479-$B479)/3600</f>
        <v>1.2715082411111109</v>
      </c>
      <c r="O479" s="75">
        <f>(('Node actual demand d=1.0'!L479*(365/2)))*9.8*($C479+$D479-$B479)/3600</f>
        <v>9.627133825555557</v>
      </c>
      <c r="P479" s="75">
        <f>(('Node actual demand d=1.0'!M479*(365/2)))*9.8*($C479+$D479-$B479)/3600</f>
        <v>15.076454858888889</v>
      </c>
      <c r="Q479" s="75">
        <f>(('Node actual demand d=1.0'!N479*(365/2)))*9.8*($C479+$D479-$B479)/3600</f>
        <v>0.72657613777777785</v>
      </c>
      <c r="R479" s="75">
        <f>(('Node actual demand d=1.0'!O479*(365/2)))*9.8*($C479+$D479-$B479)/3600</f>
        <v>28.336469373333333</v>
      </c>
      <c r="S479" s="75">
        <f>(('Node actual demand d=1.0'!P479*(365/2)))*9.8*($C479+$D479-$B479)/3600</f>
        <v>15.258098893333331</v>
      </c>
      <c r="T479" s="75">
        <f>(('Node actual demand d=1.0'!Q479*(365/2)))*9.8*($C479+$D479-$B479)/3600</f>
        <v>15.803030996666667</v>
      </c>
      <c r="U479" s="75">
        <f>(('Node actual demand d=1.0'!R479*(365/2)))*9.8*($C479+$D479-$B479)/3600</f>
        <v>12.533438376666666</v>
      </c>
      <c r="V479" s="75">
        <f>(('Node actual demand d=1.0'!S479*(365/2)))*9.8*($C479+$D479-$B479)/3600</f>
        <v>46.864160886666674</v>
      </c>
      <c r="W479" s="75">
        <f>(('Node actual demand d=1.0'!T479*(365/2)))*9.8*($C479+$D479-$B479)/3600</f>
        <v>17.074539237777778</v>
      </c>
      <c r="X479" s="75">
        <f>(('Node actual demand d=1.0'!U479*(365/2)))*9.8*($C479+$D479-$B479)/3600</f>
        <v>0</v>
      </c>
      <c r="Y479" s="75">
        <f>(('Node actual demand d=1.0'!V479*(365/2)))*9.8*($C479+$D479-$B479)/3600</f>
        <v>0</v>
      </c>
      <c r="Z479" s="75">
        <f>(('Node actual demand d=1.0'!W479*(365/2)))*9.8*($C479+$D479-$B479)/3600</f>
        <v>0.18164403444444446</v>
      </c>
      <c r="AA479" s="75">
        <f>(('Node actual demand d=1.0'!X479*(365/2)))*9.8*($C479+$D479-$B479)/3600</f>
        <v>0</v>
      </c>
      <c r="AB479" s="75">
        <f>(('Node actual demand d=1.0'!Y479*(365/2)))*9.8*($C479+$D479-$B479)/3600</f>
        <v>0</v>
      </c>
    </row>
    <row r="480" spans="1:28">
      <c r="A480" t="s">
        <v>589</v>
      </c>
      <c r="B480" s="21">
        <f>Fornecida!$C$1</f>
        <v>3.38</v>
      </c>
      <c r="C480" s="79">
        <v>21.489100000000001</v>
      </c>
      <c r="D480">
        <v>20</v>
      </c>
      <c r="E480" s="75">
        <f>(('Node actual demand d=1.0'!B480*(365/2)))*9.8*($C480+$D480-$B480)/3600</f>
        <v>38.244281446388889</v>
      </c>
      <c r="F480" s="75">
        <f>(('Node actual demand d=1.0'!C480*(365/2)))*9.8*($C480+$D480-$B480)/3600</f>
        <v>57.745078421527779</v>
      </c>
      <c r="G480" s="75">
        <f>(('Node actual demand d=1.0'!D480*(365/2)))*9.8*($C480+$D480-$B480)/3600</f>
        <v>37.676297068472216</v>
      </c>
      <c r="H480" s="75">
        <f>(('Node actual demand d=1.0'!E480*(365/2)))*9.8*($C480+$D480-$B480)/3600</f>
        <v>1.7039531337500002</v>
      </c>
      <c r="I480" s="75">
        <f>(('Node actual demand d=1.0'!F480*(365/2)))*9.8*($C480+$D480-$B480)/3600</f>
        <v>1.7039531337500002</v>
      </c>
      <c r="J480" s="75">
        <f>(('Node actual demand d=1.0'!G480*(365/2)))*9.8*($C480+$D480-$B480)/3600</f>
        <v>16.850203211527781</v>
      </c>
      <c r="K480" s="75">
        <f>(('Node actual demand d=1.0'!H480*(365/2)))*9.8*($C480+$D480-$B480)/3600</f>
        <v>58.313062799444452</v>
      </c>
      <c r="L480" s="75">
        <f>(('Node actual demand d=1.0'!I480*(365/2)))*9.8*($C480+$D480-$B480)/3600</f>
        <v>50.361281508611114</v>
      </c>
      <c r="M480" s="75">
        <f>(('Node actual demand d=1.0'!J480*(365/2)))*9.8*($C480+$D480-$B480)/3600</f>
        <v>8.1411094168055556</v>
      </c>
      <c r="N480" s="75">
        <f>(('Node actual demand d=1.0'!K480*(365/2)))*9.8*($C480+$D480-$B480)/3600</f>
        <v>2.0826093856944445</v>
      </c>
      <c r="O480" s="75">
        <f>(('Node actual demand d=1.0'!L480*(365/2)))*9.8*($C480+$D480-$B480)/3600</f>
        <v>2.0826093856944445</v>
      </c>
      <c r="P480" s="75">
        <f>(('Node actual demand d=1.0'!M480*(365/2)))*9.8*($C480+$D480-$B480)/3600</f>
        <v>2.4612656376388888</v>
      </c>
      <c r="Q480" s="75">
        <f>(('Node actual demand d=1.0'!N480*(365/2)))*9.8*($C480+$D480-$B480)/3600</f>
        <v>2.4612656376388888</v>
      </c>
      <c r="R480" s="75">
        <f>(('Node actual demand d=1.0'!O480*(365/2)))*9.8*($C480+$D480-$B480)/3600</f>
        <v>2.2719375116666667</v>
      </c>
      <c r="S480" s="75">
        <f>(('Node actual demand d=1.0'!P480*(365/2)))*9.8*($C480+$D480-$B480)/3600</f>
        <v>2.4612656376388888</v>
      </c>
      <c r="T480" s="75">
        <f>(('Node actual demand d=1.0'!Q480*(365/2)))*9.8*($C480+$D480-$B480)/3600</f>
        <v>3.7865625194444448</v>
      </c>
      <c r="U480" s="75">
        <f>(('Node actual demand d=1.0'!R480*(365/2)))*9.8*($C480+$D480-$B480)/3600</f>
        <v>4.733203149305556</v>
      </c>
      <c r="V480" s="75">
        <f>(('Node actual demand d=1.0'!S480*(365/2)))*9.8*($C480+$D480-$B480)/3600</f>
        <v>3.0292500155555557</v>
      </c>
      <c r="W480" s="75">
        <f>(('Node actual demand d=1.0'!T480*(365/2)))*9.8*($C480+$D480-$B480)/3600</f>
        <v>2.4612656376388888</v>
      </c>
      <c r="X480" s="75">
        <f>(('Node actual demand d=1.0'!U480*(365/2)))*9.8*($C480+$D480-$B480)/3600</f>
        <v>2.4612656376388888</v>
      </c>
      <c r="Y480" s="75">
        <f>(('Node actual demand d=1.0'!V480*(365/2)))*9.8*($C480+$D480-$B480)/3600</f>
        <v>2.6505937636111114</v>
      </c>
      <c r="Z480" s="75">
        <f>(('Node actual demand d=1.0'!W480*(365/2)))*9.8*($C480+$D480-$B480)/3600</f>
        <v>1.8932812597222224</v>
      </c>
      <c r="AA480" s="75">
        <f>(('Node actual demand d=1.0'!X480*(365/2)))*9.8*($C480+$D480-$B480)/3600</f>
        <v>1.8932812597222224</v>
      </c>
      <c r="AB480" s="75">
        <f>(('Node actual demand d=1.0'!Y480*(365/2)))*9.8*($C480+$D480-$B480)/3600</f>
        <v>1.7039531337500002</v>
      </c>
    </row>
    <row r="481" spans="1:28">
      <c r="A481" t="s">
        <v>590</v>
      </c>
      <c r="B481" s="21">
        <f>Fornecida!$C$1</f>
        <v>3.38</v>
      </c>
      <c r="C481" s="79">
        <v>16.593900000000001</v>
      </c>
      <c r="D481">
        <v>20</v>
      </c>
      <c r="E481" s="75">
        <f>(('Node actual demand d=1.0'!B481*(365/2)))*9.8*($C481+$D481-$B481)/3600</f>
        <v>0</v>
      </c>
      <c r="F481" s="75">
        <f>(('Node actual demand d=1.0'!C481*(365/2)))*9.8*($C481+$D481-$B481)/3600</f>
        <v>0</v>
      </c>
      <c r="G481" s="75">
        <f>(('Node actual demand d=1.0'!D481*(365/2)))*9.8*($C481+$D481-$B481)/3600</f>
        <v>0</v>
      </c>
      <c r="H481" s="75">
        <f>(('Node actual demand d=1.0'!E481*(365/2)))*9.8*($C481+$D481-$B481)/3600</f>
        <v>0</v>
      </c>
      <c r="I481" s="75">
        <f>(('Node actual demand d=1.0'!F481*(365/2)))*9.8*($C481+$D481-$B481)/3600</f>
        <v>0</v>
      </c>
      <c r="J481" s="75">
        <f>(('Node actual demand d=1.0'!G481*(365/2)))*9.8*($C481+$D481-$B481)/3600</f>
        <v>0</v>
      </c>
      <c r="K481" s="75">
        <f>(('Node actual demand d=1.0'!H481*(365/2)))*9.8*($C481+$D481-$B481)/3600</f>
        <v>0</v>
      </c>
      <c r="L481" s="75">
        <f>(('Node actual demand d=1.0'!I481*(365/2)))*9.8*($C481+$D481-$B481)/3600</f>
        <v>0.49502550125</v>
      </c>
      <c r="M481" s="75">
        <f>(('Node actual demand d=1.0'!J481*(365/2)))*9.8*($C481+$D481-$B481)/3600</f>
        <v>0.49502550125</v>
      </c>
      <c r="N481" s="75">
        <f>(('Node actual demand d=1.0'!K481*(365/2)))*9.8*($C481+$D481-$B481)/3600</f>
        <v>0.49502550125</v>
      </c>
      <c r="O481" s="75">
        <f>(('Node actual demand d=1.0'!L481*(365/2)))*9.8*($C481+$D481-$B481)/3600</f>
        <v>0.49502550125</v>
      </c>
      <c r="P481" s="75">
        <f>(('Node actual demand d=1.0'!M481*(365/2)))*9.8*($C481+$D481-$B481)/3600</f>
        <v>0.33001700083333341</v>
      </c>
      <c r="Q481" s="75">
        <f>(('Node actual demand d=1.0'!N481*(365/2)))*9.8*($C481+$D481-$B481)/3600</f>
        <v>0</v>
      </c>
      <c r="R481" s="75">
        <f>(('Node actual demand d=1.0'!O481*(365/2)))*9.8*($C481+$D481-$B481)/3600</f>
        <v>0.1650085004166667</v>
      </c>
      <c r="S481" s="75">
        <f>(('Node actual demand d=1.0'!P481*(365/2)))*9.8*($C481+$D481-$B481)/3600</f>
        <v>0.33001700083333341</v>
      </c>
      <c r="T481" s="75">
        <f>(('Node actual demand d=1.0'!Q481*(365/2)))*9.8*($C481+$D481-$B481)/3600</f>
        <v>0.33001700083333341</v>
      </c>
      <c r="U481" s="75">
        <f>(('Node actual demand d=1.0'!R481*(365/2)))*9.8*($C481+$D481-$B481)/3600</f>
        <v>0.1650085004166667</v>
      </c>
      <c r="V481" s="75">
        <f>(('Node actual demand d=1.0'!S481*(365/2)))*9.8*($C481+$D481-$B481)/3600</f>
        <v>0.1650085004166667</v>
      </c>
      <c r="W481" s="75">
        <f>(('Node actual demand d=1.0'!T481*(365/2)))*9.8*($C481+$D481-$B481)/3600</f>
        <v>0.1650085004166667</v>
      </c>
      <c r="X481" s="75">
        <f>(('Node actual demand d=1.0'!U481*(365/2)))*9.8*($C481+$D481-$B481)/3600</f>
        <v>0</v>
      </c>
      <c r="Y481" s="75">
        <f>(('Node actual demand d=1.0'!V481*(365/2)))*9.8*($C481+$D481-$B481)/3600</f>
        <v>0</v>
      </c>
      <c r="Z481" s="75">
        <f>(('Node actual demand d=1.0'!W481*(365/2)))*9.8*($C481+$D481-$B481)/3600</f>
        <v>0</v>
      </c>
      <c r="AA481" s="75">
        <f>(('Node actual demand d=1.0'!X481*(365/2)))*9.8*($C481+$D481-$B481)/3600</f>
        <v>0</v>
      </c>
      <c r="AB481" s="75">
        <f>(('Node actual demand d=1.0'!Y481*(365/2)))*9.8*($C481+$D481-$B481)/3600</f>
        <v>0</v>
      </c>
    </row>
    <row r="482" spans="1:28">
      <c r="A482" t="s">
        <v>591</v>
      </c>
      <c r="B482" s="21">
        <f>Fornecida!$C$1</f>
        <v>3.38</v>
      </c>
      <c r="C482" s="79">
        <v>18.061499999999999</v>
      </c>
      <c r="D482">
        <v>20</v>
      </c>
      <c r="E482" s="75">
        <f>(('Node actual demand d=1.0'!B482*(365/2)))*9.8*($C482+$D482-$B482)/3600</f>
        <v>0</v>
      </c>
      <c r="F482" s="75">
        <f>(('Node actual demand d=1.0'!C482*(365/2)))*9.8*($C482+$D482-$B482)/3600</f>
        <v>0</v>
      </c>
      <c r="G482" s="75">
        <f>(('Node actual demand d=1.0'!D482*(365/2)))*9.8*($C482+$D482-$B482)/3600</f>
        <v>0</v>
      </c>
      <c r="H482" s="75">
        <f>(('Node actual demand d=1.0'!E482*(365/2)))*9.8*($C482+$D482-$B482)/3600</f>
        <v>0</v>
      </c>
      <c r="I482" s="75">
        <f>(('Node actual demand d=1.0'!F482*(365/2)))*9.8*($C482+$D482-$B482)/3600</f>
        <v>0</v>
      </c>
      <c r="J482" s="75">
        <f>(('Node actual demand d=1.0'!G482*(365/2)))*9.8*($C482+$D482-$B482)/3600</f>
        <v>0</v>
      </c>
      <c r="K482" s="75">
        <f>(('Node actual demand d=1.0'!H482*(365/2)))*9.8*($C482+$D482-$B482)/3600</f>
        <v>0</v>
      </c>
      <c r="L482" s="75">
        <f>(('Node actual demand d=1.0'!I482*(365/2)))*9.8*($C482+$D482-$B482)/3600</f>
        <v>3.6182919937499993</v>
      </c>
      <c r="M482" s="75">
        <f>(('Node actual demand d=1.0'!J482*(365/2)))*9.8*($C482+$D482-$B482)/3600</f>
        <v>7.7534828437499996</v>
      </c>
      <c r="N482" s="75">
        <f>(('Node actual demand d=1.0'!K482*(365/2)))*9.8*($C482+$D482-$B482)/3600</f>
        <v>6.3750858937499997</v>
      </c>
      <c r="O482" s="75">
        <f>(('Node actual demand d=1.0'!L482*(365/2)))*9.8*($C482+$D482-$B482)/3600</f>
        <v>2.9290935187499993</v>
      </c>
      <c r="P482" s="75">
        <f>(('Node actual demand d=1.0'!M482*(365/2)))*9.8*($C482+$D482-$B482)/3600</f>
        <v>31.186230993749991</v>
      </c>
      <c r="Q482" s="75">
        <f>(('Node actual demand d=1.0'!N482*(365/2)))*9.8*($C482+$D482-$B482)/3600</f>
        <v>43.074904687499988</v>
      </c>
      <c r="R482" s="75">
        <f>(('Node actual demand d=1.0'!O482*(365/2)))*9.8*($C482+$D482-$B482)/3600</f>
        <v>16.023864543749998</v>
      </c>
      <c r="S482" s="75">
        <f>(('Node actual demand d=1.0'!P482*(365/2)))*9.8*($C482+$D482-$B482)/3600</f>
        <v>6.030486656249999</v>
      </c>
      <c r="T482" s="75">
        <f>(('Node actual demand d=1.0'!Q482*(365/2)))*9.8*($C482+$D482-$B482)/3600</f>
        <v>4.3074904687499993</v>
      </c>
      <c r="U482" s="75">
        <f>(('Node actual demand d=1.0'!R482*(365/2)))*9.8*($C482+$D482-$B482)/3600</f>
        <v>1.7229961874999999</v>
      </c>
      <c r="V482" s="75">
        <f>(('Node actual demand d=1.0'!S482*(365/2)))*9.8*($C482+$D482-$B482)/3600</f>
        <v>25.155744337499996</v>
      </c>
      <c r="W482" s="75">
        <f>(('Node actual demand d=1.0'!T482*(365/2)))*9.8*($C482+$D482-$B482)/3600</f>
        <v>46.003998206249996</v>
      </c>
      <c r="X482" s="75">
        <f>(('Node actual demand d=1.0'!U482*(365/2)))*9.8*($C482+$D482-$B482)/3600</f>
        <v>35.666021081249994</v>
      </c>
      <c r="Y482" s="75">
        <f>(('Node actual demand d=1.0'!V482*(365/2)))*9.8*($C482+$D482-$B482)/3600</f>
        <v>47.382395156249984</v>
      </c>
      <c r="Z482" s="75">
        <f>(('Node actual demand d=1.0'!W482*(365/2)))*9.8*($C482+$D482-$B482)/3600</f>
        <v>18.780658443749999</v>
      </c>
      <c r="AA482" s="75">
        <f>(('Node actual demand d=1.0'!X482*(365/2)))*9.8*($C482+$D482-$B482)/3600</f>
        <v>0</v>
      </c>
      <c r="AB482" s="75">
        <f>(('Node actual demand d=1.0'!Y482*(365/2)))*9.8*($C482+$D482-$B482)/3600</f>
        <v>0</v>
      </c>
    </row>
    <row r="483" spans="1:28">
      <c r="A483" t="s">
        <v>592</v>
      </c>
      <c r="B483" s="21">
        <f>Fornecida!$C$1</f>
        <v>3.38</v>
      </c>
      <c r="C483" s="79">
        <v>5.2892999999999999</v>
      </c>
      <c r="D483">
        <v>20</v>
      </c>
      <c r="E483" s="75">
        <f>(('Node actual demand d=1.0'!B483*(365/2)))*9.8*($C483+$D483-$B483)/3600</f>
        <v>32.109752777083344</v>
      </c>
      <c r="F483" s="75">
        <f>(('Node actual demand d=1.0'!C483*(365/2)))*9.8*($C483+$D483-$B483)/3600</f>
        <v>32.98052573375</v>
      </c>
      <c r="G483" s="75">
        <f>(('Node actual demand d=1.0'!D483*(365/2)))*9.8*($C483+$D483-$B483)/3600</f>
        <v>30.477053483333339</v>
      </c>
      <c r="H483" s="75">
        <f>(('Node actual demand d=1.0'!E483*(365/2)))*9.8*($C483+$D483-$B483)/3600</f>
        <v>27.211654895833338</v>
      </c>
      <c r="I483" s="75">
        <f>(('Node actual demand d=1.0'!F483*(365/2)))*9.8*($C483+$D483-$B483)/3600</f>
        <v>36.354770940833333</v>
      </c>
      <c r="J483" s="75">
        <f>(('Node actual demand d=1.0'!G483*(365/2)))*9.8*($C483+$D483-$B483)/3600</f>
        <v>12.843901110833336</v>
      </c>
      <c r="K483" s="75">
        <f>(('Node actual demand d=1.0'!H483*(365/2)))*9.8*($C483+$D483-$B483)/3600</f>
        <v>8.5988829470833341</v>
      </c>
      <c r="L483" s="75">
        <f>(('Node actual demand d=1.0'!I483*(365/2)))*9.8*($C483+$D483-$B483)/3600</f>
        <v>9.2519626645833348</v>
      </c>
      <c r="M483" s="75">
        <f>(('Node actual demand d=1.0'!J483*(365/2)))*9.8*($C483+$D483-$B483)/3600</f>
        <v>2.5034722504166673</v>
      </c>
      <c r="N483" s="75">
        <f>(('Node actual demand d=1.0'!K483*(365/2)))*9.8*($C483+$D483-$B483)/3600</f>
        <v>1.7415459133333335</v>
      </c>
      <c r="O483" s="75">
        <f>(('Node actual demand d=1.0'!L483*(365/2)))*9.8*($C483+$D483-$B483)/3600</f>
        <v>1.8503925329166668</v>
      </c>
      <c r="P483" s="75">
        <f>(('Node actual demand d=1.0'!M483*(365/2)))*9.8*($C483+$D483-$B483)/3600</f>
        <v>0.97961957625000029</v>
      </c>
      <c r="Q483" s="75">
        <f>(('Node actual demand d=1.0'!N483*(365/2)))*9.8*($C483+$D483-$B483)/3600</f>
        <v>0.65307971750000005</v>
      </c>
      <c r="R483" s="75">
        <f>(('Node actual demand d=1.0'!O483*(365/2)))*9.8*($C483+$D483-$B483)/3600</f>
        <v>1.8503925329166668</v>
      </c>
      <c r="S483" s="75">
        <f>(('Node actual demand d=1.0'!P483*(365/2)))*9.8*($C483+$D483-$B483)/3600</f>
        <v>4.0273249245833345</v>
      </c>
      <c r="T483" s="75">
        <f>(('Node actual demand d=1.0'!Q483*(365/2)))*9.8*($C483+$D483-$B483)/3600</f>
        <v>2.5034722504166673</v>
      </c>
      <c r="U483" s="75">
        <f>(('Node actual demand d=1.0'!R483*(365/2)))*9.8*($C483+$D483-$B483)/3600</f>
        <v>1.8503925329166668</v>
      </c>
      <c r="V483" s="75">
        <f>(('Node actual demand d=1.0'!S483*(365/2)))*9.8*($C483+$D483-$B483)/3600</f>
        <v>2.1769323916666674</v>
      </c>
      <c r="W483" s="75">
        <f>(('Node actual demand d=1.0'!T483*(365/2)))*9.8*($C483+$D483-$B483)/3600</f>
        <v>1.7415459133333335</v>
      </c>
      <c r="X483" s="75">
        <f>(('Node actual demand d=1.0'!U483*(365/2)))*9.8*($C483+$D483-$B483)/3600</f>
        <v>1.7415459133333335</v>
      </c>
      <c r="Y483" s="75">
        <f>(('Node actual demand d=1.0'!V483*(365/2)))*9.8*($C483+$D483-$B483)/3600</f>
        <v>0.21769323916666669</v>
      </c>
      <c r="Z483" s="75">
        <f>(('Node actual demand d=1.0'!W483*(365/2)))*9.8*($C483+$D483-$B483)/3600</f>
        <v>0.43538647833333338</v>
      </c>
      <c r="AA483" s="75">
        <f>(('Node actual demand d=1.0'!X483*(365/2)))*9.8*($C483+$D483-$B483)/3600</f>
        <v>8.5988829470833341</v>
      </c>
      <c r="AB483" s="75">
        <f>(('Node actual demand d=1.0'!Y483*(365/2)))*9.8*($C483+$D483-$B483)/3600</f>
        <v>9.6873491429166698</v>
      </c>
    </row>
    <row r="484" spans="1:28">
      <c r="A484" t="s">
        <v>593</v>
      </c>
      <c r="B484" s="21">
        <f>Fornecida!$C$1</f>
        <v>3.38</v>
      </c>
      <c r="C484" s="79">
        <v>5.7480000000000002</v>
      </c>
      <c r="D484">
        <v>20</v>
      </c>
      <c r="E484" s="75">
        <f>(('Node actual demand d=1.0'!B484*(365/2)))*9.8*($C484+$D484-$B484)/3600</f>
        <v>0.22225093333333337</v>
      </c>
      <c r="F484" s="75">
        <f>(('Node actual demand d=1.0'!C484*(365/2)))*9.8*($C484+$D484-$B484)/3600</f>
        <v>2.444760266666667</v>
      </c>
      <c r="G484" s="75">
        <f>(('Node actual demand d=1.0'!D484*(365/2)))*9.8*($C484+$D484-$B484)/3600</f>
        <v>0</v>
      </c>
      <c r="H484" s="75">
        <f>(('Node actual demand d=1.0'!E484*(365/2)))*9.8*($C484+$D484-$B484)/3600</f>
        <v>0</v>
      </c>
      <c r="I484" s="75">
        <f>(('Node actual demand d=1.0'!F484*(365/2)))*9.8*($C484+$D484-$B484)/3600</f>
        <v>0</v>
      </c>
      <c r="J484" s="75">
        <f>(('Node actual demand d=1.0'!G484*(365/2)))*9.8*($C484+$D484-$B484)/3600</f>
        <v>0.11112546666666669</v>
      </c>
      <c r="K484" s="75">
        <f>(('Node actual demand d=1.0'!H484*(365/2)))*9.8*($C484+$D484-$B484)/3600</f>
        <v>0.33337640000000002</v>
      </c>
      <c r="L484" s="75">
        <f>(('Node actual demand d=1.0'!I484*(365/2)))*9.8*($C484+$D484-$B484)/3600</f>
        <v>0.44450186666666675</v>
      </c>
      <c r="M484" s="75">
        <f>(('Node actual demand d=1.0'!J484*(365/2)))*9.8*($C484+$D484-$B484)/3600</f>
        <v>0.77787826666666671</v>
      </c>
      <c r="N484" s="75">
        <f>(('Node actual demand d=1.0'!K484*(365/2)))*9.8*($C484+$D484-$B484)/3600</f>
        <v>2.1113838666666669</v>
      </c>
      <c r="O484" s="75">
        <f>(('Node actual demand d=1.0'!L484*(365/2)))*9.8*($C484+$D484-$B484)/3600</f>
        <v>0.88900373333333349</v>
      </c>
      <c r="P484" s="75">
        <f>(('Node actual demand d=1.0'!M484*(365/2)))*9.8*($C484+$D484-$B484)/3600</f>
        <v>2.8892621333333337</v>
      </c>
      <c r="Q484" s="75">
        <f>(('Node actual demand d=1.0'!N484*(365/2)))*9.8*($C484+$D484-$B484)/3600</f>
        <v>2.2225093333333339</v>
      </c>
      <c r="R484" s="75">
        <f>(('Node actual demand d=1.0'!O484*(365/2)))*9.8*($C484+$D484-$B484)/3600</f>
        <v>0.44450186666666675</v>
      </c>
      <c r="S484" s="75">
        <f>(('Node actual demand d=1.0'!P484*(365/2)))*9.8*($C484+$D484-$B484)/3600</f>
        <v>1.0001292000000004</v>
      </c>
      <c r="T484" s="75">
        <f>(('Node actual demand d=1.0'!Q484*(365/2)))*9.8*($C484+$D484-$B484)/3600</f>
        <v>0.77787826666666671</v>
      </c>
      <c r="U484" s="75">
        <f>(('Node actual demand d=1.0'!R484*(365/2)))*9.8*($C484+$D484-$B484)/3600</f>
        <v>0.55562733333333347</v>
      </c>
      <c r="V484" s="75">
        <f>(('Node actual demand d=1.0'!S484*(365/2)))*9.8*($C484+$D484-$B484)/3600</f>
        <v>1.3335056000000001</v>
      </c>
      <c r="W484" s="75">
        <f>(('Node actual demand d=1.0'!T484*(365/2)))*9.8*($C484+$D484-$B484)/3600</f>
        <v>1.5557565333333334</v>
      </c>
      <c r="X484" s="75">
        <f>(('Node actual demand d=1.0'!U484*(365/2)))*9.8*($C484+$D484-$B484)/3600</f>
        <v>1.0001292000000004</v>
      </c>
      <c r="Y484" s="75">
        <f>(('Node actual demand d=1.0'!V484*(365/2)))*9.8*($C484+$D484-$B484)/3600</f>
        <v>0.22225093333333337</v>
      </c>
      <c r="Z484" s="75">
        <f>(('Node actual demand d=1.0'!W484*(365/2)))*9.8*($C484+$D484-$B484)/3600</f>
        <v>0.11112546666666669</v>
      </c>
      <c r="AA484" s="75">
        <f>(('Node actual demand d=1.0'!X484*(365/2)))*9.8*($C484+$D484-$B484)/3600</f>
        <v>0.11112546666666669</v>
      </c>
      <c r="AB484" s="75">
        <f>(('Node actual demand d=1.0'!Y484*(365/2)))*9.8*($C484+$D484-$B484)/3600</f>
        <v>0.11112546666666669</v>
      </c>
    </row>
    <row r="485" spans="1:28">
      <c r="A485" t="s">
        <v>594</v>
      </c>
      <c r="B485" s="21">
        <f>Fornecida!$C$1</f>
        <v>3.38</v>
      </c>
      <c r="C485" s="79">
        <v>7.3693</v>
      </c>
      <c r="D485">
        <v>20</v>
      </c>
      <c r="E485" s="75">
        <f>(('Node actual demand d=1.0'!B485*(365/2)))*9.8*($C485+$D485-$B485)/3600</f>
        <v>23.836035027777783</v>
      </c>
      <c r="F485" s="75">
        <f>(('Node actual demand d=1.0'!C485*(365/2)))*9.8*($C485+$D485-$B485)/3600</f>
        <v>0</v>
      </c>
      <c r="G485" s="75">
        <f>(('Node actual demand d=1.0'!D485*(365/2)))*9.8*($C485+$D485-$B485)/3600</f>
        <v>0</v>
      </c>
      <c r="H485" s="75">
        <f>(('Node actual demand d=1.0'!E485*(365/2)))*9.8*($C485+$D485-$B485)/3600</f>
        <v>0</v>
      </c>
      <c r="I485" s="75">
        <f>(('Node actual demand d=1.0'!F485*(365/2)))*9.8*($C485+$D485-$B485)/3600</f>
        <v>25.86209800513889</v>
      </c>
      <c r="J485" s="75">
        <f>(('Node actual demand d=1.0'!G485*(365/2)))*9.8*($C485+$D485-$B485)/3600</f>
        <v>40.640439722361116</v>
      </c>
      <c r="K485" s="75">
        <f>(('Node actual demand d=1.0'!H485*(365/2)))*9.8*($C485+$D485-$B485)/3600</f>
        <v>23.359314327222222</v>
      </c>
      <c r="L485" s="75">
        <f>(('Node actual demand d=1.0'!I485*(365/2)))*9.8*($C485+$D485-$B485)/3600</f>
        <v>0.1191801751388889</v>
      </c>
      <c r="M485" s="75">
        <f>(('Node actual demand d=1.0'!J485*(365/2)))*9.8*($C485+$D485-$B485)/3600</f>
        <v>0</v>
      </c>
      <c r="N485" s="75">
        <f>(('Node actual demand d=1.0'!K485*(365/2)))*9.8*($C485+$D485-$B485)/3600</f>
        <v>2.383603502777778</v>
      </c>
      <c r="O485" s="75">
        <f>(('Node actual demand d=1.0'!L485*(365/2)))*9.8*($C485+$D485-$B485)/3600</f>
        <v>0.3575405254166667</v>
      </c>
      <c r="P485" s="75">
        <f>(('Node actual demand d=1.0'!M485*(365/2)))*9.8*($C485+$D485-$B485)/3600</f>
        <v>0.3575405254166667</v>
      </c>
      <c r="Q485" s="75">
        <f>(('Node actual demand d=1.0'!N485*(365/2)))*9.8*($C485+$D485-$B485)/3600</f>
        <v>0.1191801751388889</v>
      </c>
      <c r="R485" s="75">
        <f>(('Node actual demand d=1.0'!O485*(365/2)))*9.8*($C485+$D485-$B485)/3600</f>
        <v>0.2383603502777778</v>
      </c>
      <c r="S485" s="75">
        <f>(('Node actual demand d=1.0'!P485*(365/2)))*9.8*($C485+$D485-$B485)/3600</f>
        <v>0.1191801751388889</v>
      </c>
      <c r="T485" s="75">
        <f>(('Node actual demand d=1.0'!Q485*(365/2)))*9.8*($C485+$D485-$B485)/3600</f>
        <v>0.2383603502777778</v>
      </c>
      <c r="U485" s="75">
        <f>(('Node actual demand d=1.0'!R485*(365/2)))*9.8*($C485+$D485-$B485)/3600</f>
        <v>0.1191801751388889</v>
      </c>
      <c r="V485" s="75">
        <f>(('Node actual demand d=1.0'!S485*(365/2)))*9.8*($C485+$D485-$B485)/3600</f>
        <v>0.1191801751388889</v>
      </c>
      <c r="W485" s="75">
        <f>(('Node actual demand d=1.0'!T485*(365/2)))*9.8*($C485+$D485-$B485)/3600</f>
        <v>0</v>
      </c>
      <c r="X485" s="75">
        <f>(('Node actual demand d=1.0'!U485*(365/2)))*9.8*($C485+$D485-$B485)/3600</f>
        <v>0</v>
      </c>
      <c r="Y485" s="75">
        <f>(('Node actual demand d=1.0'!V485*(365/2)))*9.8*($C485+$D485-$B485)/3600</f>
        <v>0</v>
      </c>
      <c r="Z485" s="75">
        <f>(('Node actual demand d=1.0'!W485*(365/2)))*9.8*($C485+$D485-$B485)/3600</f>
        <v>0</v>
      </c>
      <c r="AA485" s="75">
        <f>(('Node actual demand d=1.0'!X485*(365/2)))*9.8*($C485+$D485-$B485)/3600</f>
        <v>25.742917830000007</v>
      </c>
      <c r="AB485" s="75">
        <f>(('Node actual demand d=1.0'!Y485*(365/2)))*9.8*($C485+$D485-$B485)/3600</f>
        <v>39.329457795833335</v>
      </c>
    </row>
    <row r="486" spans="1:28">
      <c r="A486" t="s">
        <v>595</v>
      </c>
      <c r="B486" s="21">
        <f>Fornecida!$C$1</f>
        <v>3.38</v>
      </c>
      <c r="C486" s="79">
        <v>8.2028999999999996</v>
      </c>
      <c r="D486">
        <v>20</v>
      </c>
      <c r="E486" s="75">
        <f>(('Node actual demand d=1.0'!B486*(365/2)))*9.8*($C486+$D486-$B486)/3600</f>
        <v>0</v>
      </c>
      <c r="F486" s="75">
        <f>(('Node actual demand d=1.0'!C486*(365/2)))*9.8*($C486+$D486-$B486)/3600</f>
        <v>0</v>
      </c>
      <c r="G486" s="75">
        <f>(('Node actual demand d=1.0'!D486*(365/2)))*9.8*($C486+$D486-$B486)/3600</f>
        <v>0</v>
      </c>
      <c r="H486" s="75">
        <f>(('Node actual demand d=1.0'!E486*(365/2)))*9.8*($C486+$D486-$B486)/3600</f>
        <v>0</v>
      </c>
      <c r="I486" s="75">
        <f>(('Node actual demand d=1.0'!F486*(365/2)))*9.8*($C486+$D486-$B486)/3600</f>
        <v>0</v>
      </c>
      <c r="J486" s="75">
        <f>(('Node actual demand d=1.0'!G486*(365/2)))*9.8*($C486+$D486-$B486)/3600</f>
        <v>0</v>
      </c>
      <c r="K486" s="75">
        <f>(('Node actual demand d=1.0'!H486*(365/2)))*9.8*($C486+$D486-$B486)/3600</f>
        <v>0</v>
      </c>
      <c r="L486" s="75">
        <f>(('Node actual demand d=1.0'!I486*(365/2)))*9.8*($C486+$D486-$B486)/3600</f>
        <v>0</v>
      </c>
      <c r="M486" s="75">
        <f>(('Node actual demand d=1.0'!J486*(365/2)))*9.8*($C486+$D486-$B486)/3600</f>
        <v>0.24664309250000002</v>
      </c>
      <c r="N486" s="75">
        <f>(('Node actual demand d=1.0'!K486*(365/2)))*9.8*($C486+$D486-$B486)/3600</f>
        <v>0.12332154625000001</v>
      </c>
      <c r="O486" s="75">
        <f>(('Node actual demand d=1.0'!L486*(365/2)))*9.8*($C486+$D486-$B486)/3600</f>
        <v>0</v>
      </c>
      <c r="P486" s="75">
        <f>(('Node actual demand d=1.0'!M486*(365/2)))*9.8*($C486+$D486-$B486)/3600</f>
        <v>0.12332154625000001</v>
      </c>
      <c r="Q486" s="75">
        <f>(('Node actual demand d=1.0'!N486*(365/2)))*9.8*($C486+$D486-$B486)/3600</f>
        <v>0.24664309250000002</v>
      </c>
      <c r="R486" s="75">
        <f>(('Node actual demand d=1.0'!O486*(365/2)))*9.8*($C486+$D486-$B486)/3600</f>
        <v>0.12332154625000001</v>
      </c>
      <c r="S486" s="75">
        <f>(('Node actual demand d=1.0'!P486*(365/2)))*9.8*($C486+$D486-$B486)/3600</f>
        <v>0.12332154625000001</v>
      </c>
      <c r="T486" s="75">
        <f>(('Node actual demand d=1.0'!Q486*(365/2)))*9.8*($C486+$D486-$B486)/3600</f>
        <v>0.12332154625000001</v>
      </c>
      <c r="U486" s="75">
        <f>(('Node actual demand d=1.0'!R486*(365/2)))*9.8*($C486+$D486-$B486)/3600</f>
        <v>0</v>
      </c>
      <c r="V486" s="75">
        <f>(('Node actual demand d=1.0'!S486*(365/2)))*9.8*($C486+$D486-$B486)/3600</f>
        <v>0</v>
      </c>
      <c r="W486" s="75">
        <f>(('Node actual demand d=1.0'!T486*(365/2)))*9.8*($C486+$D486-$B486)/3600</f>
        <v>0</v>
      </c>
      <c r="X486" s="75">
        <f>(('Node actual demand d=1.0'!U486*(365/2)))*9.8*($C486+$D486-$B486)/3600</f>
        <v>0</v>
      </c>
      <c r="Y486" s="75">
        <f>(('Node actual demand d=1.0'!V486*(365/2)))*9.8*($C486+$D486-$B486)/3600</f>
        <v>0</v>
      </c>
      <c r="Z486" s="75">
        <f>(('Node actual demand d=1.0'!W486*(365/2)))*9.8*($C486+$D486-$B486)/3600</f>
        <v>0</v>
      </c>
      <c r="AA486" s="75">
        <f>(('Node actual demand d=1.0'!X486*(365/2)))*9.8*($C486+$D486-$B486)/3600</f>
        <v>0</v>
      </c>
      <c r="AB486" s="75">
        <f>(('Node actual demand d=1.0'!Y486*(365/2)))*9.8*($C486+$D486-$B486)/3600</f>
        <v>0</v>
      </c>
    </row>
    <row r="487" spans="1:28">
      <c r="A487" t="s">
        <v>596</v>
      </c>
      <c r="B487" s="21">
        <f>Fornecida!$C$1</f>
        <v>3.38</v>
      </c>
      <c r="C487" s="79">
        <v>8.4451999999999998</v>
      </c>
      <c r="D487">
        <v>20</v>
      </c>
      <c r="E487" s="75">
        <f>(('Node actual demand d=1.0'!B487*(365/2)))*9.8*($C487+$D487-$B487)/3600</f>
        <v>10.460125713333333</v>
      </c>
      <c r="F487" s="75">
        <f>(('Node actual demand d=1.0'!C487*(365/2)))*9.8*($C487+$D487-$B487)/3600</f>
        <v>0</v>
      </c>
      <c r="G487" s="75">
        <f>(('Node actual demand d=1.0'!D487*(365/2)))*9.8*($C487+$D487-$B487)/3600</f>
        <v>0</v>
      </c>
      <c r="H487" s="75">
        <f>(('Node actual demand d=1.0'!E487*(365/2)))*9.8*($C487+$D487-$B487)/3600</f>
        <v>0</v>
      </c>
      <c r="I487" s="75">
        <f>(('Node actual demand d=1.0'!F487*(365/2)))*9.8*($C487+$D487-$B487)/3600</f>
        <v>0.12452530611111114</v>
      </c>
      <c r="J487" s="75">
        <f>(('Node actual demand d=1.0'!G487*(365/2)))*9.8*($C487+$D487-$B487)/3600</f>
        <v>34.867085711111109</v>
      </c>
      <c r="K487" s="75">
        <f>(('Node actual demand d=1.0'!H487*(365/2)))*9.8*($C487+$D487-$B487)/3600</f>
        <v>10.211075101111112</v>
      </c>
      <c r="L487" s="75">
        <f>(('Node actual demand d=1.0'!I487*(365/2)))*9.8*($C487+$D487-$B487)/3600</f>
        <v>7.0979424483333329</v>
      </c>
      <c r="M487" s="75">
        <f>(('Node actual demand d=1.0'!J487*(365/2)))*9.8*($C487+$D487-$B487)/3600</f>
        <v>1.7433542855555559</v>
      </c>
      <c r="N487" s="75">
        <f>(('Node actual demand d=1.0'!K487*(365/2)))*9.8*($C487+$D487-$B487)/3600</f>
        <v>38.478319588333335</v>
      </c>
      <c r="O487" s="75">
        <f>(('Node actual demand d=1.0'!L487*(365/2)))*9.8*($C487+$D487-$B487)/3600</f>
        <v>32.999206119444452</v>
      </c>
      <c r="P487" s="75">
        <f>(('Node actual demand d=1.0'!M487*(365/2)))*9.8*($C487+$D487-$B487)/3600</f>
        <v>2.7395567344444447</v>
      </c>
      <c r="Q487" s="75">
        <f>(('Node actual demand d=1.0'!N487*(365/2)))*9.8*($C487+$D487-$B487)/3600</f>
        <v>0.74715183666666674</v>
      </c>
      <c r="R487" s="75">
        <f>(('Node actual demand d=1.0'!O487*(365/2)))*9.8*($C487+$D487-$B487)/3600</f>
        <v>0.87167714277777797</v>
      </c>
      <c r="S487" s="75">
        <f>(('Node actual demand d=1.0'!P487*(365/2)))*9.8*($C487+$D487-$B487)/3600</f>
        <v>1.9924048977777782</v>
      </c>
      <c r="T487" s="75">
        <f>(('Node actual demand d=1.0'!Q487*(365/2)))*9.8*($C487+$D487-$B487)/3600</f>
        <v>1.3697783672222223</v>
      </c>
      <c r="U487" s="75">
        <f>(('Node actual demand d=1.0'!R487*(365/2)))*9.8*($C487+$D487-$B487)/3600</f>
        <v>0.62262653055555561</v>
      </c>
      <c r="V487" s="75">
        <f>(('Node actual demand d=1.0'!S487*(365/2)))*9.8*($C487+$D487-$B487)/3600</f>
        <v>0.99620244888888909</v>
      </c>
      <c r="W487" s="75">
        <f>(('Node actual demand d=1.0'!T487*(365/2)))*9.8*($C487+$D487-$B487)/3600</f>
        <v>0.62262653055555561</v>
      </c>
      <c r="X487" s="75">
        <f>(('Node actual demand d=1.0'!U487*(365/2)))*9.8*($C487+$D487-$B487)/3600</f>
        <v>0.37357591833333337</v>
      </c>
      <c r="Y487" s="75">
        <f>(('Node actual demand d=1.0'!V487*(365/2)))*9.8*($C487+$D487-$B487)/3600</f>
        <v>18.927846528888889</v>
      </c>
      <c r="Z487" s="75">
        <f>(('Node actual demand d=1.0'!W487*(365/2)))*9.8*($C487+$D487-$B487)/3600</f>
        <v>0.24905061222222227</v>
      </c>
      <c r="AA487" s="75">
        <f>(('Node actual demand d=1.0'!X487*(365/2)))*9.8*($C487+$D487-$B487)/3600</f>
        <v>1.1207277550000003</v>
      </c>
      <c r="AB487" s="75">
        <f>(('Node actual demand d=1.0'!Y487*(365/2)))*9.8*($C487+$D487-$B487)/3600</f>
        <v>46.821515097777777</v>
      </c>
    </row>
    <row r="488" spans="1:28">
      <c r="A488" t="s">
        <v>597</v>
      </c>
      <c r="B488" s="21">
        <f>Fornecida!$C$1</f>
        <v>3.38</v>
      </c>
      <c r="C488" s="79">
        <v>8.0223999999999993</v>
      </c>
      <c r="D488">
        <v>20</v>
      </c>
      <c r="E488" s="75">
        <f>(('Node actual demand d=1.0'!B488*(365/2)))*9.8*($C488+$D488-$B488)/3600</f>
        <v>0.97939849777777788</v>
      </c>
      <c r="F488" s="75">
        <f>(('Node actual demand d=1.0'!C488*(365/2)))*9.8*($C488+$D488-$B488)/3600</f>
        <v>0.97939849777777788</v>
      </c>
      <c r="G488" s="75">
        <f>(('Node actual demand d=1.0'!D488*(365/2)))*9.8*($C488+$D488-$B488)/3600</f>
        <v>0.97939849777777788</v>
      </c>
      <c r="H488" s="75">
        <f>(('Node actual demand d=1.0'!E488*(365/2)))*9.8*($C488+$D488-$B488)/3600</f>
        <v>0.97939849777777788</v>
      </c>
      <c r="I488" s="75">
        <f>(('Node actual demand d=1.0'!F488*(365/2)))*9.8*($C488+$D488-$B488)/3600</f>
        <v>0.97939849777777788</v>
      </c>
      <c r="J488" s="75">
        <f>(('Node actual demand d=1.0'!G488*(365/2)))*9.8*($C488+$D488-$B488)/3600</f>
        <v>0.97939849777777788</v>
      </c>
      <c r="K488" s="75">
        <f>(('Node actual demand d=1.0'!H488*(365/2)))*9.8*($C488+$D488-$B488)/3600</f>
        <v>0.97939849777777788</v>
      </c>
      <c r="L488" s="75">
        <f>(('Node actual demand d=1.0'!I488*(365/2)))*9.8*($C488+$D488-$B488)/3600</f>
        <v>1.2242481222222221</v>
      </c>
      <c r="M488" s="75">
        <f>(('Node actual demand d=1.0'!J488*(365/2)))*9.8*($C488+$D488-$B488)/3600</f>
        <v>1.4690977466666666</v>
      </c>
      <c r="N488" s="75">
        <f>(('Node actual demand d=1.0'!K488*(365/2)))*9.8*($C488+$D488-$B488)/3600</f>
        <v>1.8363721833333335</v>
      </c>
      <c r="O488" s="75">
        <f>(('Node actual demand d=1.0'!L488*(365/2)))*9.8*($C488+$D488-$B488)/3600</f>
        <v>1.9587969955555558</v>
      </c>
      <c r="P488" s="75">
        <f>(('Node actual demand d=1.0'!M488*(365/2)))*9.8*($C488+$D488-$B488)/3600</f>
        <v>1.4690977466666666</v>
      </c>
      <c r="Q488" s="75">
        <f>(('Node actual demand d=1.0'!N488*(365/2)))*9.8*($C488+$D488-$B488)/3600</f>
        <v>1.591522558888889</v>
      </c>
      <c r="R488" s="75">
        <f>(('Node actual demand d=1.0'!O488*(365/2)))*9.8*($C488+$D488-$B488)/3600</f>
        <v>1.591522558888889</v>
      </c>
      <c r="S488" s="75">
        <f>(('Node actual demand d=1.0'!P488*(365/2)))*9.8*($C488+$D488-$B488)/3600</f>
        <v>1.591522558888889</v>
      </c>
      <c r="T488" s="75">
        <f>(('Node actual demand d=1.0'!Q488*(365/2)))*9.8*($C488+$D488-$B488)/3600</f>
        <v>1.4690977466666666</v>
      </c>
      <c r="U488" s="75">
        <f>(('Node actual demand d=1.0'!R488*(365/2)))*9.8*($C488+$D488-$B488)/3600</f>
        <v>1.3466729344444444</v>
      </c>
      <c r="V488" s="75">
        <f>(('Node actual demand d=1.0'!S488*(365/2)))*9.8*($C488+$D488-$B488)/3600</f>
        <v>1.3466729344444444</v>
      </c>
      <c r="W488" s="75">
        <f>(('Node actual demand d=1.0'!T488*(365/2)))*9.8*($C488+$D488-$B488)/3600</f>
        <v>1.7139473711111111</v>
      </c>
      <c r="X488" s="75">
        <f>(('Node actual demand d=1.0'!U488*(365/2)))*9.8*($C488+$D488-$B488)/3600</f>
        <v>1.4690977466666666</v>
      </c>
      <c r="Y488" s="75">
        <f>(('Node actual demand d=1.0'!V488*(365/2)))*9.8*($C488+$D488-$B488)/3600</f>
        <v>1.1018233100000001</v>
      </c>
      <c r="Z488" s="75">
        <f>(('Node actual demand d=1.0'!W488*(365/2)))*9.8*($C488+$D488-$B488)/3600</f>
        <v>1.1018233100000001</v>
      </c>
      <c r="AA488" s="75">
        <f>(('Node actual demand d=1.0'!X488*(365/2)))*9.8*($C488+$D488-$B488)/3600</f>
        <v>1.2242481222222221</v>
      </c>
      <c r="AB488" s="75">
        <f>(('Node actual demand d=1.0'!Y488*(365/2)))*9.8*($C488+$D488-$B488)/3600</f>
        <v>1.1018233100000001</v>
      </c>
    </row>
    <row r="489" spans="1:28">
      <c r="A489" t="s">
        <v>598</v>
      </c>
      <c r="B489" s="21">
        <f>Fornecida!$C$1</f>
        <v>3.38</v>
      </c>
      <c r="C489" s="79">
        <v>8.0030000000000001</v>
      </c>
      <c r="D489">
        <v>20</v>
      </c>
      <c r="E489" s="75">
        <f>(('Node actual demand d=1.0'!B489*(365/2)))*9.8*($C489+$D489-$B489)/3600</f>
        <v>0.24465686388888894</v>
      </c>
      <c r="F489" s="75">
        <f>(('Node actual demand d=1.0'!C489*(365/2)))*9.8*($C489+$D489-$B489)/3600</f>
        <v>0.36698529583333339</v>
      </c>
      <c r="G489" s="75">
        <f>(('Node actual demand d=1.0'!D489*(365/2)))*9.8*($C489+$D489-$B489)/3600</f>
        <v>0.61164215972222236</v>
      </c>
      <c r="H489" s="75">
        <f>(('Node actual demand d=1.0'!E489*(365/2)))*9.8*($C489+$D489-$B489)/3600</f>
        <v>0.24465686388888894</v>
      </c>
      <c r="I489" s="75">
        <f>(('Node actual demand d=1.0'!F489*(365/2)))*9.8*($C489+$D489-$B489)/3600</f>
        <v>0.48931372777777787</v>
      </c>
      <c r="J489" s="75">
        <f>(('Node actual demand d=1.0'!G489*(365/2)))*9.8*($C489+$D489-$B489)/3600</f>
        <v>34.496617808333333</v>
      </c>
      <c r="K489" s="75">
        <f>(('Node actual demand d=1.0'!H489*(365/2)))*9.8*($C489+$D489-$B489)/3600</f>
        <v>41.713995293055561</v>
      </c>
      <c r="L489" s="75">
        <f>(('Node actual demand d=1.0'!I489*(365/2)))*9.8*($C489+$D489-$B489)/3600</f>
        <v>21.529804022222226</v>
      </c>
      <c r="M489" s="75">
        <f>(('Node actual demand d=1.0'!J489*(365/2)))*9.8*($C489+$D489-$B489)/3600</f>
        <v>3.5475245263888886</v>
      </c>
      <c r="N489" s="75">
        <f>(('Node actual demand d=1.0'!K489*(365/2)))*9.8*($C489+$D489-$B489)/3600</f>
        <v>3.4251960944444448</v>
      </c>
      <c r="O489" s="75">
        <f>(('Node actual demand d=1.0'!L489*(365/2)))*9.8*($C489+$D489-$B489)/3600</f>
        <v>7.0950490527777772</v>
      </c>
      <c r="P489" s="75">
        <f>(('Node actual demand d=1.0'!M489*(365/2)))*9.8*($C489+$D489-$B489)/3600</f>
        <v>10.520245147222223</v>
      </c>
      <c r="Q489" s="75">
        <f>(('Node actual demand d=1.0'!N489*(365/2)))*9.8*($C489+$D489-$B489)/3600</f>
        <v>6.1164215972222236</v>
      </c>
      <c r="R489" s="75">
        <f>(('Node actual demand d=1.0'!O489*(365/2)))*9.8*($C489+$D489-$B489)/3600</f>
        <v>1.8349264791666671</v>
      </c>
      <c r="S489" s="75">
        <f>(('Node actual demand d=1.0'!P489*(365/2)))*9.8*($C489+$D489-$B489)/3600</f>
        <v>1.3456127513888891</v>
      </c>
      <c r="T489" s="75">
        <f>(('Node actual demand d=1.0'!Q489*(365/2)))*9.8*($C489+$D489-$B489)/3600</f>
        <v>1.2232843194444447</v>
      </c>
      <c r="U489" s="75">
        <f>(('Node actual demand d=1.0'!R489*(365/2)))*9.8*($C489+$D489-$B489)/3600</f>
        <v>1.8349264791666671</v>
      </c>
      <c r="V489" s="75">
        <f>(('Node actual demand d=1.0'!S489*(365/2)))*9.8*($C489+$D489-$B489)/3600</f>
        <v>1.2232843194444447</v>
      </c>
      <c r="W489" s="75">
        <f>(('Node actual demand d=1.0'!T489*(365/2)))*9.8*($C489+$D489-$B489)/3600</f>
        <v>1.2232843194444447</v>
      </c>
      <c r="X489" s="75">
        <f>(('Node actual demand d=1.0'!U489*(365/2)))*9.8*($C489+$D489-$B489)/3600</f>
        <v>1.4679411833333336</v>
      </c>
      <c r="Y489" s="75">
        <f>(('Node actual demand d=1.0'!V489*(365/2)))*9.8*($C489+$D489-$B489)/3600</f>
        <v>1.3456127513888891</v>
      </c>
      <c r="Z489" s="75">
        <f>(('Node actual demand d=1.0'!W489*(365/2)))*9.8*($C489+$D489-$B489)/3600</f>
        <v>0.73397059166666678</v>
      </c>
      <c r="AA489" s="75">
        <f>(('Node actual demand d=1.0'!X489*(365/2)))*9.8*($C489+$D489-$B489)/3600</f>
        <v>0.48931372777777787</v>
      </c>
      <c r="AB489" s="75">
        <f>(('Node actual demand d=1.0'!Y489*(365/2)))*9.8*($C489+$D489-$B489)/3600</f>
        <v>0.48931372777777787</v>
      </c>
    </row>
    <row r="490" spans="1:28">
      <c r="A490" t="s">
        <v>599</v>
      </c>
      <c r="B490" s="21">
        <f>Fornecida!$C$1</f>
        <v>3.38</v>
      </c>
      <c r="C490" s="79">
        <v>7.2268999999999997</v>
      </c>
      <c r="D490">
        <v>20</v>
      </c>
      <c r="E490" s="75">
        <f>(('Node actual demand d=1.0'!B490*(365/2)))*9.8*($C490+$D490-$B490)/3600</f>
        <v>0.59236362013888899</v>
      </c>
      <c r="F490" s="75">
        <f>(('Node actual demand d=1.0'!C490*(365/2)))*9.8*($C490+$D490-$B490)/3600</f>
        <v>0</v>
      </c>
      <c r="G490" s="75">
        <f>(('Node actual demand d=1.0'!D490*(365/2)))*9.8*($C490+$D490-$B490)/3600</f>
        <v>0</v>
      </c>
      <c r="H490" s="75">
        <f>(('Node actual demand d=1.0'!E490*(365/2)))*9.8*($C490+$D490-$B490)/3600</f>
        <v>0</v>
      </c>
      <c r="I490" s="75">
        <f>(('Node actual demand d=1.0'!F490*(365/2)))*9.8*($C490+$D490-$B490)/3600</f>
        <v>0</v>
      </c>
      <c r="J490" s="75">
        <f>(('Node actual demand d=1.0'!G490*(365/2)))*9.8*($C490+$D490-$B490)/3600</f>
        <v>0</v>
      </c>
      <c r="K490" s="75">
        <f>(('Node actual demand d=1.0'!H490*(365/2)))*9.8*($C490+$D490-$B490)/3600</f>
        <v>0.71083634416666663</v>
      </c>
      <c r="L490" s="75">
        <f>(('Node actual demand d=1.0'!I490*(365/2)))*9.8*($C490+$D490-$B490)/3600</f>
        <v>0.59236362013888899</v>
      </c>
      <c r="M490" s="75">
        <f>(('Node actual demand d=1.0'!J490*(365/2)))*9.8*($C490+$D490-$B490)/3600</f>
        <v>2.2509817565277777</v>
      </c>
      <c r="N490" s="75">
        <f>(('Node actual demand d=1.0'!K490*(365/2)))*9.8*($C490+$D490-$B490)/3600</f>
        <v>2.369454480555556</v>
      </c>
      <c r="O490" s="75">
        <f>(('Node actual demand d=1.0'!L490*(365/2)))*9.8*($C490+$D490-$B490)/3600</f>
        <v>2.7248726526388891</v>
      </c>
      <c r="P490" s="75">
        <f>(('Node actual demand d=1.0'!M490*(365/2)))*9.8*($C490+$D490-$B490)/3600</f>
        <v>0.94778179222222236</v>
      </c>
      <c r="Q490" s="75">
        <f>(('Node actual demand d=1.0'!N490*(365/2)))*9.8*($C490+$D490-$B490)/3600</f>
        <v>1.184727240277778</v>
      </c>
      <c r="R490" s="75">
        <f>(('Node actual demand d=1.0'!O490*(365/2)))*9.8*($C490+$D490-$B490)/3600</f>
        <v>1.5401454123611116</v>
      </c>
      <c r="S490" s="75">
        <f>(('Node actual demand d=1.0'!P490*(365/2)))*9.8*($C490+$D490-$B490)/3600</f>
        <v>3.198763548750001</v>
      </c>
      <c r="T490" s="75">
        <f>(('Node actual demand d=1.0'!Q490*(365/2)))*9.8*($C490+$D490-$B490)/3600</f>
        <v>1.8955635844444447</v>
      </c>
      <c r="U490" s="75">
        <f>(('Node actual demand d=1.0'!R490*(365/2)))*9.8*($C490+$D490-$B490)/3600</f>
        <v>1.184727240277778</v>
      </c>
      <c r="V490" s="75">
        <f>(('Node actual demand d=1.0'!S490*(365/2)))*9.8*($C490+$D490-$B490)/3600</f>
        <v>0.47389089611111118</v>
      </c>
      <c r="W490" s="75">
        <f>(('Node actual demand d=1.0'!T490*(365/2)))*9.8*($C490+$D490-$B490)/3600</f>
        <v>2.0140363084722224</v>
      </c>
      <c r="X490" s="75">
        <f>(('Node actual demand d=1.0'!U490*(365/2)))*9.8*($C490+$D490-$B490)/3600</f>
        <v>1.184727240277778</v>
      </c>
      <c r="Y490" s="75">
        <f>(('Node actual demand d=1.0'!V490*(365/2)))*9.8*($C490+$D490-$B490)/3600</f>
        <v>0.35541817208333332</v>
      </c>
      <c r="Z490" s="75">
        <f>(('Node actual demand d=1.0'!W490*(365/2)))*9.8*($C490+$D490-$B490)/3600</f>
        <v>0.1184727240277778</v>
      </c>
      <c r="AA490" s="75">
        <f>(('Node actual demand d=1.0'!X490*(365/2)))*9.8*($C490+$D490-$B490)/3600</f>
        <v>0.82930906819444461</v>
      </c>
      <c r="AB490" s="75">
        <f>(('Node actual demand d=1.0'!Y490*(365/2)))*9.8*($C490+$D490-$B490)/3600</f>
        <v>0.47389089611111118</v>
      </c>
    </row>
    <row r="491" spans="1:28">
      <c r="A491" t="s">
        <v>600</v>
      </c>
      <c r="B491" s="21">
        <f>Fornecida!$C$1</f>
        <v>3.38</v>
      </c>
      <c r="C491" s="79">
        <v>7.0983000000000001</v>
      </c>
      <c r="D491">
        <v>20</v>
      </c>
      <c r="E491" s="75">
        <f>(('Node actual demand d=1.0'!B491*(365/2)))*9.8*($C491+$D491-$B491)/3600</f>
        <v>9.1910389025000008</v>
      </c>
      <c r="F491" s="75">
        <f>(('Node actual demand d=1.0'!C491*(365/2)))*9.8*($C491+$D491-$B491)/3600</f>
        <v>3.417181130416667</v>
      </c>
      <c r="G491" s="75">
        <f>(('Node actual demand d=1.0'!D491*(365/2)))*9.8*($C491+$D491-$B491)/3600</f>
        <v>29.576291852916672</v>
      </c>
      <c r="H491" s="75">
        <f>(('Node actual demand d=1.0'!E491*(365/2)))*9.8*($C491+$D491-$B491)/3600</f>
        <v>54.792731918750015</v>
      </c>
      <c r="I491" s="75">
        <f>(('Node actual demand d=1.0'!F491*(365/2)))*9.8*($C491+$D491-$B491)/3600</f>
        <v>23.56676641666667</v>
      </c>
      <c r="J491" s="75">
        <f>(('Node actual demand d=1.0'!G491*(365/2)))*9.8*($C491+$D491-$B491)/3600</f>
        <v>3.8885164587500007</v>
      </c>
      <c r="K491" s="75">
        <f>(('Node actual demand d=1.0'!H491*(365/2)))*9.8*($C491+$D491-$B491)/3600</f>
        <v>6.4808607645833352</v>
      </c>
      <c r="L491" s="75">
        <f>(('Node actual demand d=1.0'!I491*(365/2)))*9.8*($C491+$D491-$B491)/3600</f>
        <v>19.442582293750004</v>
      </c>
      <c r="M491" s="75">
        <f>(('Node actual demand d=1.0'!J491*(365/2)))*9.8*($C491+$D491-$B491)/3600</f>
        <v>16.732404155833336</v>
      </c>
      <c r="N491" s="75">
        <f>(('Node actual demand d=1.0'!K491*(365/2)))*9.8*($C491+$D491-$B491)/3600</f>
        <v>5.3025224437500009</v>
      </c>
      <c r="O491" s="75">
        <f>(('Node actual demand d=1.0'!L491*(365/2)))*9.8*($C491+$D491-$B491)/3600</f>
        <v>4.8311871154166672</v>
      </c>
      <c r="P491" s="75">
        <f>(('Node actual demand d=1.0'!M491*(365/2)))*9.8*($C491+$D491-$B491)/3600</f>
        <v>6.1273592683333353</v>
      </c>
      <c r="Q491" s="75">
        <f>(('Node actual demand d=1.0'!N491*(365/2)))*9.8*($C491+$D491-$B491)/3600</f>
        <v>7.8948667495833353</v>
      </c>
      <c r="R491" s="75">
        <f>(('Node actual demand d=1.0'!O491*(365/2)))*9.8*($C491+$D491-$B491)/3600</f>
        <v>13.668724521666668</v>
      </c>
      <c r="S491" s="75">
        <f>(('Node actual demand d=1.0'!P491*(365/2)))*9.8*($C491+$D491-$B491)/3600</f>
        <v>9.4267065666666685</v>
      </c>
      <c r="T491" s="75">
        <f>(('Node actual demand d=1.0'!Q491*(365/2)))*9.8*($C491+$D491-$B491)/3600</f>
        <v>7.1878637570833348</v>
      </c>
      <c r="U491" s="75">
        <f>(('Node actual demand d=1.0'!R491*(365/2)))*9.8*($C491+$D491-$B491)/3600</f>
        <v>8.6018697420833341</v>
      </c>
      <c r="V491" s="75">
        <f>(('Node actual demand d=1.0'!S491*(365/2)))*9.8*($C491+$D491-$B491)/3600</f>
        <v>9.3088727345833373</v>
      </c>
      <c r="W491" s="75">
        <f>(('Node actual demand d=1.0'!T491*(365/2)))*9.8*($C491+$D491-$B491)/3600</f>
        <v>10.369377223333336</v>
      </c>
      <c r="X491" s="75">
        <f>(('Node actual demand d=1.0'!U491*(365/2)))*9.8*($C491+$D491-$B491)/3600</f>
        <v>13.904392185833336</v>
      </c>
      <c r="Y491" s="75">
        <f>(('Node actual demand d=1.0'!V491*(365/2)))*9.8*($C491+$D491-$B491)/3600</f>
        <v>9.7802080629166692</v>
      </c>
      <c r="Z491" s="75">
        <f>(('Node actual demand d=1.0'!W491*(365/2)))*9.8*($C491+$D491-$B491)/3600</f>
        <v>4.5955194512500004</v>
      </c>
      <c r="AA491" s="75">
        <f>(('Node actual demand d=1.0'!X491*(365/2)))*9.8*($C491+$D491-$B491)/3600</f>
        <v>29.340624188750006</v>
      </c>
      <c r="AB491" s="75">
        <f>(('Node actual demand d=1.0'!Y491*(365/2)))*9.8*($C491+$D491-$B491)/3600</f>
        <v>38.295995427083334</v>
      </c>
    </row>
    <row r="492" spans="1:28">
      <c r="A492" t="s">
        <v>601</v>
      </c>
      <c r="B492" s="21">
        <f>Fornecida!$C$1</f>
        <v>3.38</v>
      </c>
      <c r="C492" s="79">
        <v>7.3617999999999997</v>
      </c>
      <c r="D492">
        <v>20</v>
      </c>
      <c r="E492" s="75">
        <f>(('Node actual demand d=1.0'!B492*(365/2)))*9.8*($C492+$D492-$B492)/3600</f>
        <v>3.8125732711111118</v>
      </c>
      <c r="F492" s="75">
        <f>(('Node actual demand d=1.0'!C492*(365/2)))*9.8*($C492+$D492-$B492)/3600</f>
        <v>0</v>
      </c>
      <c r="G492" s="75">
        <f>(('Node actual demand d=1.0'!D492*(365/2)))*9.8*($C492+$D492-$B492)/3600</f>
        <v>0</v>
      </c>
      <c r="H492" s="75">
        <f>(('Node actual demand d=1.0'!E492*(365/2)))*9.8*($C492+$D492-$B492)/3600</f>
        <v>8.4591469452777783</v>
      </c>
      <c r="I492" s="75">
        <f>(('Node actual demand d=1.0'!F492*(365/2)))*9.8*($C492+$D492-$B492)/3600</f>
        <v>29.190014106944449</v>
      </c>
      <c r="J492" s="75">
        <f>(('Node actual demand d=1.0'!G492*(365/2)))*9.8*($C492+$D492-$B492)/3600</f>
        <v>40.389448090833348</v>
      </c>
      <c r="K492" s="75">
        <f>(('Node actual demand d=1.0'!H492*(365/2)))*9.8*($C492+$D492-$B492)/3600</f>
        <v>1.6680008061111111</v>
      </c>
      <c r="L492" s="75">
        <f>(('Node actual demand d=1.0'!I492*(365/2)))*9.8*($C492+$D492-$B492)/3600</f>
        <v>0.35742874416666665</v>
      </c>
      <c r="M492" s="75">
        <f>(('Node actual demand d=1.0'!J492*(365/2)))*9.8*($C492+$D492-$B492)/3600</f>
        <v>0.71485748833333329</v>
      </c>
      <c r="N492" s="75">
        <f>(('Node actual demand d=1.0'!K492*(365/2)))*9.8*($C492+$D492-$B492)/3600</f>
        <v>0.35742874416666665</v>
      </c>
      <c r="O492" s="75">
        <f>(('Node actual demand d=1.0'!L492*(365/2)))*9.8*($C492+$D492-$B492)/3600</f>
        <v>0.23828582944444449</v>
      </c>
      <c r="P492" s="75">
        <f>(('Node actual demand d=1.0'!M492*(365/2)))*9.8*($C492+$D492-$B492)/3600</f>
        <v>0.35742874416666665</v>
      </c>
      <c r="Q492" s="75">
        <f>(('Node actual demand d=1.0'!N492*(365/2)))*9.8*($C492+$D492-$B492)/3600</f>
        <v>0.59571457361111113</v>
      </c>
      <c r="R492" s="75">
        <f>(('Node actual demand d=1.0'!O492*(365/2)))*9.8*($C492+$D492-$B492)/3600</f>
        <v>0.23828582944444449</v>
      </c>
      <c r="S492" s="75">
        <f>(('Node actual demand d=1.0'!P492*(365/2)))*9.8*($C492+$D492-$B492)/3600</f>
        <v>0.59571457361111113</v>
      </c>
      <c r="T492" s="75">
        <f>(('Node actual demand d=1.0'!Q492*(365/2)))*9.8*($C492+$D492-$B492)/3600</f>
        <v>1.4297149766666666</v>
      </c>
      <c r="U492" s="75">
        <f>(('Node actual demand d=1.0'!R492*(365/2)))*9.8*($C492+$D492-$B492)/3600</f>
        <v>2.1445724650000004</v>
      </c>
      <c r="V492" s="75">
        <f>(('Node actual demand d=1.0'!S492*(365/2)))*9.8*($C492+$D492-$B492)/3600</f>
        <v>1.4297149766666666</v>
      </c>
      <c r="W492" s="75">
        <f>(('Node actual demand d=1.0'!T492*(365/2)))*9.8*($C492+$D492-$B492)/3600</f>
        <v>1.0722862325000002</v>
      </c>
      <c r="X492" s="75">
        <f>(('Node actual demand d=1.0'!U492*(365/2)))*9.8*($C492+$D492-$B492)/3600</f>
        <v>0.11914291472222224</v>
      </c>
      <c r="Y492" s="75">
        <f>(('Node actual demand d=1.0'!V492*(365/2)))*9.8*($C492+$D492-$B492)/3600</f>
        <v>0.11914291472222224</v>
      </c>
      <c r="Z492" s="75">
        <f>(('Node actual demand d=1.0'!W492*(365/2)))*9.8*($C492+$D492-$B492)/3600</f>
        <v>10.484576495555556</v>
      </c>
      <c r="AA492" s="75">
        <f>(('Node actual demand d=1.0'!X492*(365/2)))*9.8*($C492+$D492-$B492)/3600</f>
        <v>25.973155409444448</v>
      </c>
      <c r="AB492" s="75">
        <f>(('Node actual demand d=1.0'!Y492*(365/2)))*9.8*($C492+$D492-$B492)/3600</f>
        <v>39.793733517222222</v>
      </c>
    </row>
    <row r="493" spans="1:28">
      <c r="A493" t="s">
        <v>602</v>
      </c>
      <c r="B493" s="21">
        <f>Fornecida!$C$1</f>
        <v>3.38</v>
      </c>
      <c r="C493" s="79">
        <v>6.6391</v>
      </c>
      <c r="D493">
        <v>20</v>
      </c>
      <c r="E493" s="75">
        <f>(('Node actual demand d=1.0'!B493*(365/2)))*9.8*($C493+$D493-$B493)/3600</f>
        <v>2.0799450175000005</v>
      </c>
      <c r="F493" s="75">
        <f>(('Node actual demand d=1.0'!C493*(365/2)))*9.8*($C493+$D493-$B493)/3600</f>
        <v>0</v>
      </c>
      <c r="G493" s="75">
        <f>(('Node actual demand d=1.0'!D493*(365/2)))*9.8*($C493+$D493-$B493)/3600</f>
        <v>0.11555250097222224</v>
      </c>
      <c r="H493" s="75">
        <f>(('Node actual demand d=1.0'!E493*(365/2)))*9.8*($C493+$D493-$B493)/3600</f>
        <v>0</v>
      </c>
      <c r="I493" s="75">
        <f>(('Node actual demand d=1.0'!F493*(365/2)))*9.8*($C493+$D493-$B493)/3600</f>
        <v>19.528372664305557</v>
      </c>
      <c r="J493" s="75">
        <f>(('Node actual demand d=1.0'!G493*(365/2)))*9.8*($C493+$D493-$B493)/3600</f>
        <v>49.687575418055559</v>
      </c>
      <c r="K493" s="75">
        <f>(('Node actual demand d=1.0'!H493*(365/2)))*9.8*($C493+$D493-$B493)/3600</f>
        <v>1.7332875145833335</v>
      </c>
      <c r="L493" s="75">
        <f>(('Node actual demand d=1.0'!I493*(365/2)))*9.8*($C493+$D493-$B493)/3600</f>
        <v>0.80886750680555564</v>
      </c>
      <c r="M493" s="75">
        <f>(('Node actual demand d=1.0'!J493*(365/2)))*9.8*($C493+$D493-$B493)/3600</f>
        <v>1.7332875145833335</v>
      </c>
      <c r="N493" s="75">
        <f>(('Node actual demand d=1.0'!K493*(365/2)))*9.8*($C493+$D493-$B493)/3600</f>
        <v>1.9643925165277778</v>
      </c>
      <c r="O493" s="75">
        <f>(('Node actual demand d=1.0'!L493*(365/2)))*9.8*($C493+$D493-$B493)/3600</f>
        <v>1.502182512638889</v>
      </c>
      <c r="P493" s="75">
        <f>(('Node actual demand d=1.0'!M493*(365/2)))*9.8*($C493+$D493-$B493)/3600</f>
        <v>1.1555250097222223</v>
      </c>
      <c r="Q493" s="75">
        <f>(('Node actual demand d=1.0'!N493*(365/2)))*9.8*($C493+$D493-$B493)/3600</f>
        <v>1.1555250097222223</v>
      </c>
      <c r="R493" s="75">
        <f>(('Node actual demand d=1.0'!O493*(365/2)))*9.8*($C493+$D493-$B493)/3600</f>
        <v>1.502182512638889</v>
      </c>
      <c r="S493" s="75">
        <f>(('Node actual demand d=1.0'!P493*(365/2)))*9.8*($C493+$D493-$B493)/3600</f>
        <v>1.6177350136111113</v>
      </c>
      <c r="T493" s="75">
        <f>(('Node actual demand d=1.0'!Q493*(365/2)))*9.8*($C493+$D493-$B493)/3600</f>
        <v>1.1555250097222223</v>
      </c>
      <c r="U493" s="75">
        <f>(('Node actual demand d=1.0'!R493*(365/2)))*9.8*($C493+$D493-$B493)/3600</f>
        <v>1.9643925165277778</v>
      </c>
      <c r="V493" s="75">
        <f>(('Node actual demand d=1.0'!S493*(365/2)))*9.8*($C493+$D493-$B493)/3600</f>
        <v>1.502182512638889</v>
      </c>
      <c r="W493" s="75">
        <f>(('Node actual demand d=1.0'!T493*(365/2)))*9.8*($C493+$D493-$B493)/3600</f>
        <v>0.69331500583333339</v>
      </c>
      <c r="X493" s="75">
        <f>(('Node actual demand d=1.0'!U493*(365/2)))*9.8*($C493+$D493-$B493)/3600</f>
        <v>0.80886750680555564</v>
      </c>
      <c r="Y493" s="75">
        <f>(('Node actual demand d=1.0'!V493*(365/2)))*9.8*($C493+$D493-$B493)/3600</f>
        <v>0.46221000388888894</v>
      </c>
      <c r="Z493" s="75">
        <f>(('Node actual demand d=1.0'!W493*(365/2)))*9.8*($C493+$D493-$B493)/3600</f>
        <v>0.23110500194444447</v>
      </c>
      <c r="AA493" s="75">
        <f>(('Node actual demand d=1.0'!X493*(365/2)))*9.8*($C493+$D493-$B493)/3600</f>
        <v>19.066162660416666</v>
      </c>
      <c r="AB493" s="75">
        <f>(('Node actual demand d=1.0'!Y493*(365/2)))*9.8*($C493+$D493-$B493)/3600</f>
        <v>47.607630400555557</v>
      </c>
    </row>
    <row r="494" spans="1:28">
      <c r="A494" t="s">
        <v>603</v>
      </c>
      <c r="B494" s="21">
        <f>Fornecida!$C$1</f>
        <v>3.38</v>
      </c>
      <c r="C494" s="79">
        <v>5.8155000000000001</v>
      </c>
      <c r="D494">
        <v>20</v>
      </c>
      <c r="E494" s="75">
        <f>(('Node actual demand d=1.0'!B494*(365/2)))*9.8*($C494+$D494-$B494)/3600</f>
        <v>0</v>
      </c>
      <c r="F494" s="75">
        <f>(('Node actual demand d=1.0'!C494*(365/2)))*9.8*($C494+$D494-$B494)/3600</f>
        <v>0</v>
      </c>
      <c r="G494" s="75">
        <f>(('Node actual demand d=1.0'!D494*(365/2)))*9.8*($C494+$D494-$B494)/3600</f>
        <v>0</v>
      </c>
      <c r="H494" s="75">
        <f>(('Node actual demand d=1.0'!E494*(365/2)))*9.8*($C494+$D494-$B494)/3600</f>
        <v>0</v>
      </c>
      <c r="I494" s="75">
        <f>(('Node actual demand d=1.0'!F494*(365/2)))*9.8*($C494+$D494-$B494)/3600</f>
        <v>0</v>
      </c>
      <c r="J494" s="75">
        <f>(('Node actual demand d=1.0'!G494*(365/2)))*9.8*($C494+$D494-$B494)/3600</f>
        <v>0</v>
      </c>
      <c r="K494" s="75">
        <f>(('Node actual demand d=1.0'!H494*(365/2)))*9.8*($C494+$D494-$B494)/3600</f>
        <v>0.11146081041666668</v>
      </c>
      <c r="L494" s="75">
        <f>(('Node actual demand d=1.0'!I494*(365/2)))*9.8*($C494+$D494-$B494)/3600</f>
        <v>0.22292162083333336</v>
      </c>
      <c r="M494" s="75">
        <f>(('Node actual demand d=1.0'!J494*(365/2)))*9.8*($C494+$D494-$B494)/3600</f>
        <v>0.22292162083333336</v>
      </c>
      <c r="N494" s="75">
        <f>(('Node actual demand d=1.0'!K494*(365/2)))*9.8*($C494+$D494-$B494)/3600</f>
        <v>0.33438243125000006</v>
      </c>
      <c r="O494" s="75">
        <f>(('Node actual demand d=1.0'!L494*(365/2)))*9.8*($C494+$D494-$B494)/3600</f>
        <v>0.55730405208333345</v>
      </c>
      <c r="P494" s="75">
        <f>(('Node actual demand d=1.0'!M494*(365/2)))*9.8*($C494+$D494-$B494)/3600</f>
        <v>0.22292162083333336</v>
      </c>
      <c r="Q494" s="75">
        <f>(('Node actual demand d=1.0'!N494*(365/2)))*9.8*($C494+$D494-$B494)/3600</f>
        <v>0.11146081041666668</v>
      </c>
      <c r="R494" s="75">
        <f>(('Node actual demand d=1.0'!O494*(365/2)))*9.8*($C494+$D494-$B494)/3600</f>
        <v>0.33438243125000006</v>
      </c>
      <c r="S494" s="75">
        <f>(('Node actual demand d=1.0'!P494*(365/2)))*9.8*($C494+$D494-$B494)/3600</f>
        <v>0.33438243125000006</v>
      </c>
      <c r="T494" s="75">
        <f>(('Node actual demand d=1.0'!Q494*(365/2)))*9.8*($C494+$D494-$B494)/3600</f>
        <v>0.22292162083333336</v>
      </c>
      <c r="U494" s="75">
        <f>(('Node actual demand d=1.0'!R494*(365/2)))*9.8*($C494+$D494-$B494)/3600</f>
        <v>0.22292162083333336</v>
      </c>
      <c r="V494" s="75">
        <f>(('Node actual demand d=1.0'!S494*(365/2)))*9.8*($C494+$D494-$B494)/3600</f>
        <v>0.55730405208333345</v>
      </c>
      <c r="W494" s="75">
        <f>(('Node actual demand d=1.0'!T494*(365/2)))*9.8*($C494+$D494-$B494)/3600</f>
        <v>0.11146081041666668</v>
      </c>
      <c r="X494" s="75">
        <f>(('Node actual demand d=1.0'!U494*(365/2)))*9.8*($C494+$D494-$B494)/3600</f>
        <v>0.11146081041666668</v>
      </c>
      <c r="Y494" s="75">
        <f>(('Node actual demand d=1.0'!V494*(365/2)))*9.8*($C494+$D494-$B494)/3600</f>
        <v>0.11146081041666668</v>
      </c>
      <c r="Z494" s="75">
        <f>(('Node actual demand d=1.0'!W494*(365/2)))*9.8*($C494+$D494-$B494)/3600</f>
        <v>0.11146081041666668</v>
      </c>
      <c r="AA494" s="75">
        <f>(('Node actual demand d=1.0'!X494*(365/2)))*9.8*($C494+$D494-$B494)/3600</f>
        <v>0.11146081041666668</v>
      </c>
      <c r="AB494" s="75">
        <f>(('Node actual demand d=1.0'!Y494*(365/2)))*9.8*($C494+$D494-$B494)/3600</f>
        <v>0</v>
      </c>
    </row>
    <row r="495" spans="1:28">
      <c r="A495" t="s">
        <v>604</v>
      </c>
      <c r="B495" s="21">
        <f>Fornecida!$C$1</f>
        <v>3.38</v>
      </c>
      <c r="C495" s="79">
        <v>5.3207000000000004</v>
      </c>
      <c r="D495">
        <v>20</v>
      </c>
      <c r="E495" s="75">
        <f>(('Node actual demand d=1.0'!B495*(365/2)))*9.8*($C495+$D495-$B495)/3600</f>
        <v>0.21800523305555558</v>
      </c>
      <c r="F495" s="75">
        <f>(('Node actual demand d=1.0'!C495*(365/2)))*9.8*($C495+$D495-$B495)/3600</f>
        <v>0.21800523305555558</v>
      </c>
      <c r="G495" s="75">
        <f>(('Node actual demand d=1.0'!D495*(365/2)))*9.8*($C495+$D495-$B495)/3600</f>
        <v>0.21800523305555558</v>
      </c>
      <c r="H495" s="75">
        <f>(('Node actual demand d=1.0'!E495*(365/2)))*9.8*($C495+$D495-$B495)/3600</f>
        <v>19.511468358472225</v>
      </c>
      <c r="I495" s="75">
        <f>(('Node actual demand d=1.0'!F495*(365/2)))*9.8*($C495+$D495-$B495)/3600</f>
        <v>7.3031753073611121</v>
      </c>
      <c r="J495" s="75">
        <f>(('Node actual demand d=1.0'!G495*(365/2)))*9.8*($C495+$D495-$B495)/3600</f>
        <v>0.21800523305555558</v>
      </c>
      <c r="K495" s="75">
        <f>(('Node actual demand d=1.0'!H495*(365/2)))*9.8*($C495+$D495-$B495)/3600</f>
        <v>0.21800523305555558</v>
      </c>
      <c r="L495" s="75">
        <f>(('Node actual demand d=1.0'!I495*(365/2)))*9.8*($C495+$D495-$B495)/3600</f>
        <v>0.21800523305555558</v>
      </c>
      <c r="M495" s="75">
        <f>(('Node actual demand d=1.0'!J495*(365/2)))*9.8*($C495+$D495-$B495)/3600</f>
        <v>19.40246574194445</v>
      </c>
      <c r="N495" s="75">
        <f>(('Node actual demand d=1.0'!K495*(365/2)))*9.8*($C495+$D495-$B495)/3600</f>
        <v>10.355248570138892</v>
      </c>
      <c r="O495" s="75">
        <f>(('Node actual demand d=1.0'!L495*(365/2)))*9.8*($C495+$D495-$B495)/3600</f>
        <v>1.4170340148611114</v>
      </c>
      <c r="P495" s="75">
        <f>(('Node actual demand d=1.0'!M495*(365/2)))*9.8*($C495+$D495-$B495)/3600</f>
        <v>2.1800523305555561</v>
      </c>
      <c r="Q495" s="75">
        <f>(('Node actual demand d=1.0'!N495*(365/2)))*9.8*($C495+$D495-$B495)/3600</f>
        <v>2.6160627966666672</v>
      </c>
      <c r="R495" s="75">
        <f>(('Node actual demand d=1.0'!O495*(365/2)))*9.8*($C495+$D495-$B495)/3600</f>
        <v>4.1420994280555563</v>
      </c>
      <c r="S495" s="75">
        <f>(('Node actual demand d=1.0'!P495*(365/2)))*9.8*($C495+$D495-$B495)/3600</f>
        <v>4.9051177437500018</v>
      </c>
      <c r="T495" s="75">
        <f>(('Node actual demand d=1.0'!Q495*(365/2)))*9.8*($C495+$D495-$B495)/3600</f>
        <v>4.2511020445833338</v>
      </c>
      <c r="U495" s="75">
        <f>(('Node actual demand d=1.0'!R495*(365/2)))*9.8*($C495+$D495-$B495)/3600</f>
        <v>1.1990287818055558</v>
      </c>
      <c r="V495" s="75">
        <f>(('Node actual demand d=1.0'!S495*(365/2)))*9.8*($C495+$D495-$B495)/3600</f>
        <v>0.21800523305555558</v>
      </c>
      <c r="W495" s="75">
        <f>(('Node actual demand d=1.0'!T495*(365/2)))*9.8*($C495+$D495-$B495)/3600</f>
        <v>0.21800523305555558</v>
      </c>
      <c r="X495" s="75">
        <f>(('Node actual demand d=1.0'!U495*(365/2)))*9.8*($C495+$D495-$B495)/3600</f>
        <v>0.6540156991666668</v>
      </c>
      <c r="Y495" s="75">
        <f>(('Node actual demand d=1.0'!V495*(365/2)))*9.8*($C495+$D495-$B495)/3600</f>
        <v>1.0900261652777781</v>
      </c>
      <c r="Z495" s="75">
        <f>(('Node actual demand d=1.0'!W495*(365/2)))*9.8*($C495+$D495-$B495)/3600</f>
        <v>0.3270078495833334</v>
      </c>
      <c r="AA495" s="75">
        <f>(('Node actual demand d=1.0'!X495*(365/2)))*9.8*($C495+$D495-$B495)/3600</f>
        <v>1.1990287818055558</v>
      </c>
      <c r="AB495" s="75">
        <f>(('Node actual demand d=1.0'!Y495*(365/2)))*9.8*($C495+$D495-$B495)/3600</f>
        <v>0.21800523305555558</v>
      </c>
    </row>
    <row r="496" spans="1:28">
      <c r="A496" t="s">
        <v>605</v>
      </c>
      <c r="B496" s="21">
        <f>Fornecida!$C$1</f>
        <v>3.38</v>
      </c>
      <c r="C496" s="79">
        <v>3.9984000000000002</v>
      </c>
      <c r="D496">
        <v>20</v>
      </c>
      <c r="E496" s="75">
        <f>(('Node actual demand d=1.0'!B496*(365/2)))*9.8*($C496+$D496-$B496)/3600</f>
        <v>9.6287355266666683</v>
      </c>
      <c r="F496" s="75">
        <f>(('Node actual demand d=1.0'!C496*(365/2)))*9.8*($C496+$D496-$B496)/3600</f>
        <v>3.2778674133333339</v>
      </c>
      <c r="G496" s="75">
        <f>(('Node actual demand d=1.0'!D496*(365/2)))*9.8*($C496+$D496-$B496)/3600</f>
        <v>3.3803007700000003</v>
      </c>
      <c r="H496" s="75">
        <f>(('Node actual demand d=1.0'!E496*(365/2)))*9.8*($C496+$D496-$B496)/3600</f>
        <v>3.1754340566666674</v>
      </c>
      <c r="I496" s="75">
        <f>(('Node actual demand d=1.0'!F496*(365/2)))*9.8*($C496+$D496-$B496)/3600</f>
        <v>3.1754340566666674</v>
      </c>
      <c r="J496" s="75">
        <f>(('Node actual demand d=1.0'!G496*(365/2)))*9.8*($C496+$D496-$B496)/3600</f>
        <v>4.0973342666666674</v>
      </c>
      <c r="K496" s="75">
        <f>(('Node actual demand d=1.0'!H496*(365/2)))*9.8*($C496+$D496-$B496)/3600</f>
        <v>9.6287355266666683</v>
      </c>
      <c r="L496" s="75">
        <f>(('Node actual demand d=1.0'!I496*(365/2)))*9.8*($C496+$D496-$B496)/3600</f>
        <v>3.5851674833333336</v>
      </c>
      <c r="M496" s="75">
        <f>(('Node actual demand d=1.0'!J496*(365/2)))*9.8*($C496+$D496-$B496)/3600</f>
        <v>4.3022009799999994</v>
      </c>
      <c r="N496" s="75">
        <f>(('Node actual demand d=1.0'!K496*(365/2)))*9.8*($C496+$D496-$B496)/3600</f>
        <v>3.4827341266666672</v>
      </c>
      <c r="O496" s="75">
        <f>(('Node actual demand d=1.0'!L496*(365/2)))*9.8*($C496+$D496-$B496)/3600</f>
        <v>4.8143677633333342</v>
      </c>
      <c r="P496" s="75">
        <f>(('Node actual demand d=1.0'!M496*(365/2)))*9.8*($C496+$D496-$B496)/3600</f>
        <v>8.399535246666666</v>
      </c>
      <c r="Q496" s="75">
        <f>(('Node actual demand d=1.0'!N496*(365/2)))*9.8*($C496+$D496-$B496)/3600</f>
        <v>7.6825017500000001</v>
      </c>
      <c r="R496" s="75">
        <f>(('Node actual demand d=1.0'!O496*(365/2)))*9.8*($C496+$D496-$B496)/3600</f>
        <v>5.1216678333333343</v>
      </c>
      <c r="S496" s="75">
        <f>(('Node actual demand d=1.0'!P496*(365/2)))*9.8*($C496+$D496-$B496)/3600</f>
        <v>5.019234476666667</v>
      </c>
      <c r="T496" s="75">
        <f>(('Node actual demand d=1.0'!Q496*(365/2)))*9.8*($C496+$D496-$B496)/3600</f>
        <v>7.9898018200000003</v>
      </c>
      <c r="U496" s="75">
        <f>(('Node actual demand d=1.0'!R496*(365/2)))*9.8*($C496+$D496-$B496)/3600</f>
        <v>2.9705673433333333</v>
      </c>
      <c r="V496" s="75">
        <f>(('Node actual demand d=1.0'!S496*(365/2)))*9.8*($C496+$D496-$B496)/3600</f>
        <v>5.7362679733333346</v>
      </c>
      <c r="W496" s="75">
        <f>(('Node actual demand d=1.0'!T496*(365/2)))*9.8*($C496+$D496-$B496)/3600</f>
        <v>5.7362679733333346</v>
      </c>
      <c r="X496" s="75">
        <f>(('Node actual demand d=1.0'!U496*(365/2)))*9.8*($C496+$D496-$B496)/3600</f>
        <v>5.6338346166666682</v>
      </c>
      <c r="Y496" s="75">
        <f>(('Node actual demand d=1.0'!V496*(365/2)))*9.8*($C496+$D496-$B496)/3600</f>
        <v>5.1216678333333343</v>
      </c>
      <c r="Z496" s="75">
        <f>(('Node actual demand d=1.0'!W496*(365/2)))*9.8*($C496+$D496-$B496)/3600</f>
        <v>6.4533014700000004</v>
      </c>
      <c r="AA496" s="75">
        <f>(('Node actual demand d=1.0'!X496*(365/2)))*9.8*($C496+$D496-$B496)/3600</f>
        <v>3.2778674133333339</v>
      </c>
      <c r="AB496" s="75">
        <f>(('Node actual demand d=1.0'!Y496*(365/2)))*9.8*($C496+$D496-$B496)/3600</f>
        <v>5.4289679033333345</v>
      </c>
    </row>
    <row r="497" spans="1:28">
      <c r="A497" t="s">
        <v>606</v>
      </c>
      <c r="B497" s="21">
        <f>Fornecida!$C$1</f>
        <v>3.38</v>
      </c>
      <c r="C497" s="79">
        <v>7.2298</v>
      </c>
      <c r="D497">
        <v>20</v>
      </c>
      <c r="E497" s="75">
        <f>(('Node actual demand d=1.0'!B497*(365/2)))*9.8*($C497+$D497-$B497)/3600</f>
        <v>0</v>
      </c>
      <c r="F497" s="75">
        <f>(('Node actual demand d=1.0'!C497*(365/2)))*9.8*($C497+$D497-$B497)/3600</f>
        <v>0</v>
      </c>
      <c r="G497" s="75">
        <f>(('Node actual demand d=1.0'!D497*(365/2)))*9.8*($C497+$D497-$B497)/3600</f>
        <v>0</v>
      </c>
      <c r="H497" s="75">
        <f>(('Node actual demand d=1.0'!E497*(365/2)))*9.8*($C497+$D497-$B497)/3600</f>
        <v>0</v>
      </c>
      <c r="I497" s="75">
        <f>(('Node actual demand d=1.0'!F497*(365/2)))*9.8*($C497+$D497-$B497)/3600</f>
        <v>0</v>
      </c>
      <c r="J497" s="75">
        <f>(('Node actual demand d=1.0'!G497*(365/2)))*9.8*($C497+$D497-$B497)/3600</f>
        <v>0.1184871313888889</v>
      </c>
      <c r="K497" s="75">
        <f>(('Node actual demand d=1.0'!H497*(365/2)))*9.8*($C497+$D497-$B497)/3600</f>
        <v>0</v>
      </c>
      <c r="L497" s="75">
        <f>(('Node actual demand d=1.0'!I497*(365/2)))*9.8*($C497+$D497-$B497)/3600</f>
        <v>0</v>
      </c>
      <c r="M497" s="75">
        <f>(('Node actual demand d=1.0'!J497*(365/2)))*9.8*($C497+$D497-$B497)/3600</f>
        <v>0.1184871313888889</v>
      </c>
      <c r="N497" s="75">
        <f>(('Node actual demand d=1.0'!K497*(365/2)))*9.8*($C497+$D497-$B497)/3600</f>
        <v>0.1184871313888889</v>
      </c>
      <c r="O497" s="75">
        <f>(('Node actual demand d=1.0'!L497*(365/2)))*9.8*($C497+$D497-$B497)/3600</f>
        <v>3.3176396788888893</v>
      </c>
      <c r="P497" s="75">
        <f>(('Node actual demand d=1.0'!M497*(365/2)))*9.8*($C497+$D497-$B497)/3600</f>
        <v>3.6731010730555558</v>
      </c>
      <c r="Q497" s="75">
        <f>(('Node actual demand d=1.0'!N497*(365/2)))*9.8*($C497+$D497-$B497)/3600</f>
        <v>0.23697426277777781</v>
      </c>
      <c r="R497" s="75">
        <f>(('Node actual demand d=1.0'!O497*(365/2)))*9.8*($C497+$D497-$B497)/3600</f>
        <v>0.71092278833333344</v>
      </c>
      <c r="S497" s="75">
        <f>(('Node actual demand d=1.0'!P497*(365/2)))*9.8*($C497+$D497-$B497)/3600</f>
        <v>1.303358445277778</v>
      </c>
      <c r="T497" s="75">
        <f>(('Node actual demand d=1.0'!Q497*(365/2)))*9.8*($C497+$D497-$B497)/3600</f>
        <v>0.47394852555555561</v>
      </c>
      <c r="U497" s="75">
        <f>(('Node actual demand d=1.0'!R497*(365/2)))*9.8*($C497+$D497-$B497)/3600</f>
        <v>0.71092278833333344</v>
      </c>
      <c r="V497" s="75">
        <f>(('Node actual demand d=1.0'!S497*(365/2)))*9.8*($C497+$D497-$B497)/3600</f>
        <v>0.1184871313888889</v>
      </c>
      <c r="W497" s="75">
        <f>(('Node actual demand d=1.0'!T497*(365/2)))*9.8*($C497+$D497-$B497)/3600</f>
        <v>0</v>
      </c>
      <c r="X497" s="75">
        <f>(('Node actual demand d=1.0'!U497*(365/2)))*9.8*($C497+$D497-$B497)/3600</f>
        <v>0</v>
      </c>
      <c r="Y497" s="75">
        <f>(('Node actual demand d=1.0'!V497*(365/2)))*9.8*($C497+$D497-$B497)/3600</f>
        <v>0</v>
      </c>
      <c r="Z497" s="75">
        <f>(('Node actual demand d=1.0'!W497*(365/2)))*9.8*($C497+$D497-$B497)/3600</f>
        <v>0</v>
      </c>
      <c r="AA497" s="75">
        <f>(('Node actual demand d=1.0'!X497*(365/2)))*9.8*($C497+$D497-$B497)/3600</f>
        <v>0</v>
      </c>
      <c r="AB497" s="75">
        <f>(('Node actual demand d=1.0'!Y497*(365/2)))*9.8*($C497+$D497-$B497)/3600</f>
        <v>0</v>
      </c>
    </row>
    <row r="498" spans="1:28">
      <c r="A498" t="s">
        <v>607</v>
      </c>
      <c r="B498" s="21">
        <f>Fornecida!$C$1</f>
        <v>3.38</v>
      </c>
      <c r="C498" s="79">
        <v>9.6310000000000002</v>
      </c>
      <c r="D498">
        <v>20</v>
      </c>
      <c r="E498" s="75">
        <f>(('Node actual demand d=1.0'!B498*(365/2)))*9.8*($C498+$D498-$B498)/3600</f>
        <v>35.603684404166671</v>
      </c>
      <c r="F498" s="75">
        <f>(('Node actual demand d=1.0'!C498*(365/2)))*9.8*($C498+$D498-$B498)/3600</f>
        <v>1.5649971166666667</v>
      </c>
      <c r="G498" s="75">
        <f>(('Node actual demand d=1.0'!D498*(365/2)))*9.8*($C498+$D498-$B498)/3600</f>
        <v>5.3470734819444443</v>
      </c>
      <c r="H498" s="75">
        <f>(('Node actual demand d=1.0'!E498*(365/2)))*9.8*($C498+$D498-$B498)/3600</f>
        <v>0.13041642638888892</v>
      </c>
      <c r="I498" s="75">
        <f>(('Node actual demand d=1.0'!F498*(365/2)))*9.8*($C498+$D498-$B498)/3600</f>
        <v>0.13041642638888892</v>
      </c>
      <c r="J498" s="75">
        <f>(('Node actual demand d=1.0'!G498*(365/2)))*9.8*($C498+$D498-$B498)/3600</f>
        <v>0.13041642638888892</v>
      </c>
      <c r="K498" s="75">
        <f>(('Node actual demand d=1.0'!H498*(365/2)))*9.8*($C498+$D498-$B498)/3600</f>
        <v>0.26083285277777785</v>
      </c>
      <c r="L498" s="75">
        <f>(('Node actual demand d=1.0'!I498*(365/2)))*9.8*($C498+$D498-$B498)/3600</f>
        <v>0.78249855833333337</v>
      </c>
      <c r="M498" s="75">
        <f>(('Node actual demand d=1.0'!J498*(365/2)))*9.8*($C498+$D498-$B498)/3600</f>
        <v>1.1737478375000003</v>
      </c>
      <c r="N498" s="75">
        <f>(('Node actual demand d=1.0'!K498*(365/2)))*9.8*($C498+$D498-$B498)/3600</f>
        <v>5.2166570555555571</v>
      </c>
      <c r="O498" s="75">
        <f>(('Node actual demand d=1.0'!L498*(365/2)))*9.8*($C498+$D498-$B498)/3600</f>
        <v>7.3033198777777786</v>
      </c>
      <c r="P498" s="75">
        <f>(('Node actual demand d=1.0'!M498*(365/2)))*9.8*($C498+$D498-$B498)/3600</f>
        <v>5.868739187500001</v>
      </c>
      <c r="Q498" s="75">
        <f>(('Node actual demand d=1.0'!N498*(365/2)))*9.8*($C498+$D498-$B498)/3600</f>
        <v>2.9995778069444445</v>
      </c>
      <c r="R498" s="75">
        <f>(('Node actual demand d=1.0'!O498*(365/2)))*9.8*($C498+$D498-$B498)/3600</f>
        <v>1.0433314111111114</v>
      </c>
      <c r="S498" s="75">
        <f>(('Node actual demand d=1.0'!P498*(365/2)))*9.8*($C498+$D498-$B498)/3600</f>
        <v>2.7387449541666666</v>
      </c>
      <c r="T498" s="75">
        <f>(('Node actual demand d=1.0'!Q498*(365/2)))*9.8*($C498+$D498-$B498)/3600</f>
        <v>1.6954135430555559</v>
      </c>
      <c r="U498" s="75">
        <f>(('Node actual demand d=1.0'!R498*(365/2)))*9.8*($C498+$D498-$B498)/3600</f>
        <v>1.4345806902777778</v>
      </c>
      <c r="V498" s="75">
        <f>(('Node actual demand d=1.0'!S498*(365/2)))*9.8*($C498+$D498-$B498)/3600</f>
        <v>1.3041642638888893</v>
      </c>
      <c r="W498" s="75">
        <f>(('Node actual demand d=1.0'!T498*(365/2)))*9.8*($C498+$D498-$B498)/3600</f>
        <v>0.26083285277777785</v>
      </c>
      <c r="X498" s="75">
        <f>(('Node actual demand d=1.0'!U498*(365/2)))*9.8*($C498+$D498-$B498)/3600</f>
        <v>0.26083285277777785</v>
      </c>
      <c r="Y498" s="75">
        <f>(('Node actual demand d=1.0'!V498*(365/2)))*9.8*($C498+$D498-$B498)/3600</f>
        <v>0.26083285277777785</v>
      </c>
      <c r="Z498" s="75">
        <f>(('Node actual demand d=1.0'!W498*(365/2)))*9.8*($C498+$D498-$B498)/3600</f>
        <v>34.821185845833334</v>
      </c>
      <c r="AA498" s="75">
        <f>(('Node actual demand d=1.0'!X498*(365/2)))*9.8*($C498+$D498-$B498)/3600</f>
        <v>41.081174312500004</v>
      </c>
      <c r="AB498" s="75">
        <f>(('Node actual demand d=1.0'!Y498*(365/2)))*9.8*($C498+$D498-$B498)/3600</f>
        <v>31.299942333333338</v>
      </c>
    </row>
    <row r="499" spans="1:28">
      <c r="A499" t="s">
        <v>608</v>
      </c>
      <c r="B499" s="21">
        <f>Fornecida!$C$1</f>
        <v>3.38</v>
      </c>
      <c r="C499" s="79">
        <v>8</v>
      </c>
      <c r="D499">
        <v>20</v>
      </c>
      <c r="E499" s="75">
        <f>(('Node actual demand d=1.0'!B499*(365/2)))*9.8*($C499+$D499-$B499)/3600</f>
        <v>0.12231352777777781</v>
      </c>
      <c r="F499" s="75">
        <f>(('Node actual demand d=1.0'!C499*(365/2)))*9.8*($C499+$D499-$B499)/3600</f>
        <v>0.12231352777777781</v>
      </c>
      <c r="G499" s="75">
        <f>(('Node actual demand d=1.0'!D499*(365/2)))*9.8*($C499+$D499-$B499)/3600</f>
        <v>0</v>
      </c>
      <c r="H499" s="75">
        <f>(('Node actual demand d=1.0'!E499*(365/2)))*9.8*($C499+$D499-$B499)/3600</f>
        <v>0.12231352777777781</v>
      </c>
      <c r="I499" s="75">
        <f>(('Node actual demand d=1.0'!F499*(365/2)))*9.8*($C499+$D499-$B499)/3600</f>
        <v>0.12231352777777781</v>
      </c>
      <c r="J499" s="75">
        <f>(('Node actual demand d=1.0'!G499*(365/2)))*9.8*($C499+$D499-$B499)/3600</f>
        <v>0</v>
      </c>
      <c r="K499" s="75">
        <f>(('Node actual demand d=1.0'!H499*(365/2)))*9.8*($C499+$D499-$B499)/3600</f>
        <v>0.12231352777777781</v>
      </c>
      <c r="L499" s="75">
        <f>(('Node actual demand d=1.0'!I499*(365/2)))*9.8*($C499+$D499-$B499)/3600</f>
        <v>0.12231352777777781</v>
      </c>
      <c r="M499" s="75">
        <f>(('Node actual demand d=1.0'!J499*(365/2)))*9.8*($C499+$D499-$B499)/3600</f>
        <v>0.7338811666666667</v>
      </c>
      <c r="N499" s="75">
        <f>(('Node actual demand d=1.0'!K499*(365/2)))*9.8*($C499+$D499-$B499)/3600</f>
        <v>0.7338811666666667</v>
      </c>
      <c r="O499" s="75">
        <f>(('Node actual demand d=1.0'!L499*(365/2)))*9.8*($C499+$D499-$B499)/3600</f>
        <v>0.97850822222222245</v>
      </c>
      <c r="P499" s="75">
        <f>(('Node actual demand d=1.0'!M499*(365/2)))*9.8*($C499+$D499-$B499)/3600</f>
        <v>1.3454488055555556</v>
      </c>
      <c r="Q499" s="75">
        <f>(('Node actual demand d=1.0'!N499*(365/2)))*9.8*($C499+$D499-$B499)/3600</f>
        <v>1.5900758611111114</v>
      </c>
      <c r="R499" s="75">
        <f>(('Node actual demand d=1.0'!O499*(365/2)))*9.8*($C499+$D499-$B499)/3600</f>
        <v>1.9570164444444449</v>
      </c>
      <c r="S499" s="75">
        <f>(('Node actual demand d=1.0'!P499*(365/2)))*9.8*($C499+$D499-$B499)/3600</f>
        <v>0.48925411111111122</v>
      </c>
      <c r="T499" s="75">
        <f>(('Node actual demand d=1.0'!Q499*(365/2)))*9.8*($C499+$D499-$B499)/3600</f>
        <v>0.7338811666666667</v>
      </c>
      <c r="U499" s="75">
        <f>(('Node actual demand d=1.0'!R499*(365/2)))*9.8*($C499+$D499-$B499)/3600</f>
        <v>0.48925411111111122</v>
      </c>
      <c r="V499" s="75">
        <f>(('Node actual demand d=1.0'!S499*(365/2)))*9.8*($C499+$D499-$B499)/3600</f>
        <v>0.85619469444444452</v>
      </c>
      <c r="W499" s="75">
        <f>(('Node actual demand d=1.0'!T499*(365/2)))*9.8*($C499+$D499-$B499)/3600</f>
        <v>0.48925411111111122</v>
      </c>
      <c r="X499" s="75">
        <f>(('Node actual demand d=1.0'!U499*(365/2)))*9.8*($C499+$D499-$B499)/3600</f>
        <v>0.48925411111111122</v>
      </c>
      <c r="Y499" s="75">
        <f>(('Node actual demand d=1.0'!V499*(365/2)))*9.8*($C499+$D499-$B499)/3600</f>
        <v>0.36694058333333335</v>
      </c>
      <c r="Z499" s="75">
        <f>(('Node actual demand d=1.0'!W499*(365/2)))*9.8*($C499+$D499-$B499)/3600</f>
        <v>0.24462705555555561</v>
      </c>
      <c r="AA499" s="75">
        <f>(('Node actual demand d=1.0'!X499*(365/2)))*9.8*($C499+$D499-$B499)/3600</f>
        <v>0.12231352777777781</v>
      </c>
      <c r="AB499" s="75">
        <f>(('Node actual demand d=1.0'!Y499*(365/2)))*9.8*($C499+$D499-$B499)/3600</f>
        <v>0.12231352777777781</v>
      </c>
    </row>
    <row r="500" spans="1:28">
      <c r="A500" t="s">
        <v>609</v>
      </c>
      <c r="B500" s="21">
        <f>Fornecida!$C$1</f>
        <v>3.38</v>
      </c>
      <c r="C500" s="79">
        <v>7.8578000000000001</v>
      </c>
      <c r="D500">
        <v>20</v>
      </c>
      <c r="E500" s="75">
        <f>(('Node actual demand d=1.0'!B500*(365/2)))*9.8*($C500+$D500-$B500)/3600</f>
        <v>19.213917103888893</v>
      </c>
      <c r="F500" s="75">
        <f>(('Node actual demand d=1.0'!C500*(365/2)))*9.8*($C500+$D500-$B500)/3600</f>
        <v>0.2432141405555556</v>
      </c>
      <c r="G500" s="75">
        <f>(('Node actual demand d=1.0'!D500*(365/2)))*9.8*($C500+$D500-$B500)/3600</f>
        <v>0.1216070702777778</v>
      </c>
      <c r="H500" s="75">
        <f>(('Node actual demand d=1.0'!E500*(365/2)))*9.8*($C500+$D500-$B500)/3600</f>
        <v>0.1216070702777778</v>
      </c>
      <c r="I500" s="75">
        <f>(('Node actual demand d=1.0'!F500*(365/2)))*9.8*($C500+$D500-$B500)/3600</f>
        <v>23.834985774444448</v>
      </c>
      <c r="J500" s="75">
        <f>(('Node actual demand d=1.0'!G500*(365/2)))*9.8*($C500+$D500-$B500)/3600</f>
        <v>51.804611938333338</v>
      </c>
      <c r="K500" s="75">
        <f>(('Node actual demand d=1.0'!H500*(365/2)))*9.8*($C500+$D500-$B500)/3600</f>
        <v>19.213917103888893</v>
      </c>
      <c r="L500" s="75">
        <f>(('Node actual demand d=1.0'!I500*(365/2)))*9.8*($C500+$D500-$B500)/3600</f>
        <v>0.36482121083333335</v>
      </c>
      <c r="M500" s="75">
        <f>(('Node actual demand d=1.0'!J500*(365/2)))*9.8*($C500+$D500-$B500)/3600</f>
        <v>0.60803535138888898</v>
      </c>
      <c r="N500" s="75">
        <f>(('Node actual demand d=1.0'!K500*(365/2)))*9.8*($C500+$D500-$B500)/3600</f>
        <v>0.85124949194444466</v>
      </c>
      <c r="O500" s="75">
        <f>(('Node actual demand d=1.0'!L500*(365/2)))*9.8*($C500+$D500-$B500)/3600</f>
        <v>2.3105343352777781</v>
      </c>
      <c r="P500" s="75">
        <f>(('Node actual demand d=1.0'!M500*(365/2)))*9.8*($C500+$D500-$B500)/3600</f>
        <v>1.0944636325000003</v>
      </c>
      <c r="Q500" s="75">
        <f>(('Node actual demand d=1.0'!N500*(365/2)))*9.8*($C500+$D500-$B500)/3600</f>
        <v>0.36482121083333335</v>
      </c>
      <c r="R500" s="75">
        <f>(('Node actual demand d=1.0'!O500*(365/2)))*9.8*($C500+$D500-$B500)/3600</f>
        <v>0.48642828111111119</v>
      </c>
      <c r="S500" s="75">
        <f>(('Node actual demand d=1.0'!P500*(365/2)))*9.8*($C500+$D500-$B500)/3600</f>
        <v>0.60803535138888898</v>
      </c>
      <c r="T500" s="75">
        <f>(('Node actual demand d=1.0'!Q500*(365/2)))*9.8*($C500+$D500-$B500)/3600</f>
        <v>0.85124949194444466</v>
      </c>
      <c r="U500" s="75">
        <f>(('Node actual demand d=1.0'!R500*(365/2)))*9.8*($C500+$D500-$B500)/3600</f>
        <v>1.8241060541666672</v>
      </c>
      <c r="V500" s="75">
        <f>(('Node actual demand d=1.0'!S500*(365/2)))*9.8*($C500+$D500-$B500)/3600</f>
        <v>0.60803535138888898</v>
      </c>
      <c r="W500" s="75">
        <f>(('Node actual demand d=1.0'!T500*(365/2)))*9.8*($C500+$D500-$B500)/3600</f>
        <v>0.48642828111111119</v>
      </c>
      <c r="X500" s="75">
        <f>(('Node actual demand d=1.0'!U500*(365/2)))*9.8*($C500+$D500-$B500)/3600</f>
        <v>0.36482121083333335</v>
      </c>
      <c r="Y500" s="75">
        <f>(('Node actual demand d=1.0'!V500*(365/2)))*9.8*($C500+$D500-$B500)/3600</f>
        <v>0.2432141405555556</v>
      </c>
      <c r="Z500" s="75">
        <f>(('Node actual demand d=1.0'!W500*(365/2)))*9.8*($C500+$D500-$B500)/3600</f>
        <v>0.2432141405555556</v>
      </c>
      <c r="AA500" s="75">
        <f>(('Node actual demand d=1.0'!X500*(365/2)))*9.8*($C500+$D500-$B500)/3600</f>
        <v>24.078199915000006</v>
      </c>
      <c r="AB500" s="75">
        <f>(('Node actual demand d=1.0'!Y500*(365/2)))*9.8*($C500+$D500-$B500)/3600</f>
        <v>51.92621900861112</v>
      </c>
    </row>
    <row r="501" spans="1:28">
      <c r="A501" t="s">
        <v>610</v>
      </c>
      <c r="B501" s="21">
        <f>Fornecida!$C$1</f>
        <v>3.38</v>
      </c>
      <c r="C501" s="79">
        <v>4.0450999999999997</v>
      </c>
      <c r="D501">
        <v>20</v>
      </c>
      <c r="E501" s="75">
        <f>(('Node actual demand d=1.0'!B501*(365/2)))*9.8*($C501+$D501-$B501)/3600</f>
        <v>0</v>
      </c>
      <c r="F501" s="75">
        <f>(('Node actual demand d=1.0'!C501*(365/2)))*9.8*($C501+$D501-$B501)/3600</f>
        <v>0</v>
      </c>
      <c r="G501" s="75">
        <f>(('Node actual demand d=1.0'!D501*(365/2)))*9.8*($C501+$D501-$B501)/3600</f>
        <v>26.898325593611112</v>
      </c>
      <c r="H501" s="75">
        <f>(('Node actual demand d=1.0'!E501*(365/2)))*9.8*($C501+$D501-$B501)/3600</f>
        <v>37.062196714861102</v>
      </c>
      <c r="I501" s="75">
        <f>(('Node actual demand d=1.0'!F501*(365/2)))*9.8*($C501+$D501-$B501)/3600</f>
        <v>0</v>
      </c>
      <c r="J501" s="75">
        <f>(('Node actual demand d=1.0'!G501*(365/2)))*9.8*($C501+$D501-$B501)/3600</f>
        <v>21.251730526249997</v>
      </c>
      <c r="K501" s="75">
        <f>(('Node actual demand d=1.0'!H501*(365/2)))*9.8*($C501+$D501-$B501)/3600</f>
        <v>24.023695377500001</v>
      </c>
      <c r="L501" s="75">
        <f>(('Node actual demand d=1.0'!I501*(365/2)))*9.8*($C501+$D501-$B501)/3600</f>
        <v>0.10266536486111112</v>
      </c>
      <c r="M501" s="75">
        <f>(('Node actual demand d=1.0'!J501*(365/2)))*9.8*($C501+$D501-$B501)/3600</f>
        <v>1.4373151080555555</v>
      </c>
      <c r="N501" s="75">
        <f>(('Node actual demand d=1.0'!K501*(365/2)))*9.8*($C501+$D501-$B501)/3600</f>
        <v>1.2319843783333333</v>
      </c>
      <c r="O501" s="75">
        <f>(('Node actual demand d=1.0'!L501*(365/2)))*9.8*($C501+$D501-$B501)/3600</f>
        <v>3.1826263106944448</v>
      </c>
      <c r="P501" s="75">
        <f>(('Node actual demand d=1.0'!M501*(365/2)))*9.8*($C501+$D501-$B501)/3600</f>
        <v>4.1066145944444443</v>
      </c>
      <c r="Q501" s="75">
        <f>(('Node actual demand d=1.0'!N501*(365/2)))*9.8*($C501+$D501-$B501)/3600</f>
        <v>2.7719648512500004</v>
      </c>
      <c r="R501" s="75">
        <f>(('Node actual demand d=1.0'!O501*(365/2)))*9.8*($C501+$D501-$B501)/3600</f>
        <v>0</v>
      </c>
      <c r="S501" s="75">
        <f>(('Node actual demand d=1.0'!P501*(365/2)))*9.8*($C501+$D501-$B501)/3600</f>
        <v>0</v>
      </c>
      <c r="T501" s="75">
        <f>(('Node actual demand d=1.0'!Q501*(365/2)))*9.8*($C501+$D501-$B501)/3600</f>
        <v>0.10266536486111112</v>
      </c>
      <c r="U501" s="75">
        <f>(('Node actual demand d=1.0'!R501*(365/2)))*9.8*($C501+$D501-$B501)/3600</f>
        <v>0</v>
      </c>
      <c r="V501" s="75">
        <f>(('Node actual demand d=1.0'!S501*(365/2)))*9.8*($C501+$D501-$B501)/3600</f>
        <v>0</v>
      </c>
      <c r="W501" s="75">
        <f>(('Node actual demand d=1.0'!T501*(365/2)))*9.8*($C501+$D501-$B501)/3600</f>
        <v>0.10266536486111112</v>
      </c>
      <c r="X501" s="75">
        <f>(('Node actual demand d=1.0'!U501*(365/2)))*9.8*($C501+$D501-$B501)/3600</f>
        <v>0</v>
      </c>
      <c r="Y501" s="75">
        <f>(('Node actual demand d=1.0'!V501*(365/2)))*9.8*($C501+$D501-$B501)/3600</f>
        <v>0</v>
      </c>
      <c r="Z501" s="75">
        <f>(('Node actual demand d=1.0'!W501*(365/2)))*9.8*($C501+$D501-$B501)/3600</f>
        <v>0</v>
      </c>
      <c r="AA501" s="75">
        <f>(('Node actual demand d=1.0'!X501*(365/2)))*9.8*($C501+$D501-$B501)/3600</f>
        <v>23.510368553194446</v>
      </c>
      <c r="AB501" s="75">
        <f>(('Node actual demand d=1.0'!Y501*(365/2)))*9.8*($C501+$D501-$B501)/3600</f>
        <v>24.331691472083339</v>
      </c>
    </row>
    <row r="502" spans="1:28">
      <c r="A502" t="s">
        <v>611</v>
      </c>
      <c r="B502" s="21">
        <f>Fornecida!$C$1</f>
        <v>3.38</v>
      </c>
      <c r="C502" s="79">
        <v>4.6127000000000002</v>
      </c>
      <c r="D502">
        <v>20</v>
      </c>
      <c r="E502" s="75">
        <f>(('Node actual demand d=1.0'!B502*(365/2)))*9.8*($C502+$D502-$B502)/3600</f>
        <v>0</v>
      </c>
      <c r="F502" s="75">
        <f>(('Node actual demand d=1.0'!C502*(365/2)))*9.8*($C502+$D502-$B502)/3600</f>
        <v>0</v>
      </c>
      <c r="G502" s="75">
        <f>(('Node actual demand d=1.0'!D502*(365/2)))*9.8*($C502+$D502-$B502)/3600</f>
        <v>0</v>
      </c>
      <c r="H502" s="75">
        <f>(('Node actual demand d=1.0'!E502*(365/2)))*9.8*($C502+$D502-$B502)/3600</f>
        <v>0.21097046638888894</v>
      </c>
      <c r="I502" s="75">
        <f>(('Node actual demand d=1.0'!F502*(365/2)))*9.8*($C502+$D502-$B502)/3600</f>
        <v>0.10548523319444447</v>
      </c>
      <c r="J502" s="75">
        <f>(('Node actual demand d=1.0'!G502*(365/2)))*9.8*($C502+$D502-$B502)/3600</f>
        <v>0.31645569958333336</v>
      </c>
      <c r="K502" s="75">
        <f>(('Node actual demand d=1.0'!H502*(365/2)))*9.8*($C502+$D502-$B502)/3600</f>
        <v>0.21097046638888894</v>
      </c>
      <c r="L502" s="75">
        <f>(('Node actual demand d=1.0'!I502*(365/2)))*9.8*($C502+$D502-$B502)/3600</f>
        <v>0.21097046638888894</v>
      </c>
      <c r="M502" s="75">
        <f>(('Node actual demand d=1.0'!J502*(365/2)))*9.8*($C502+$D502-$B502)/3600</f>
        <v>0.94936709875000025</v>
      </c>
      <c r="N502" s="75">
        <f>(('Node actual demand d=1.0'!K502*(365/2)))*9.8*($C502+$D502-$B502)/3600</f>
        <v>0.42194093277777789</v>
      </c>
      <c r="O502" s="75">
        <f>(('Node actual demand d=1.0'!L502*(365/2)))*9.8*($C502+$D502-$B502)/3600</f>
        <v>0.42194093277777789</v>
      </c>
      <c r="P502" s="75">
        <f>(('Node actual demand d=1.0'!M502*(365/2)))*9.8*($C502+$D502-$B502)/3600</f>
        <v>0.31645569958333336</v>
      </c>
      <c r="Q502" s="75">
        <f>(('Node actual demand d=1.0'!N502*(365/2)))*9.8*($C502+$D502-$B502)/3600</f>
        <v>0.31645569958333336</v>
      </c>
      <c r="R502" s="75">
        <f>(('Node actual demand d=1.0'!O502*(365/2)))*9.8*($C502+$D502-$B502)/3600</f>
        <v>0.63291139916666672</v>
      </c>
      <c r="S502" s="75">
        <f>(('Node actual demand d=1.0'!P502*(365/2)))*9.8*($C502+$D502-$B502)/3600</f>
        <v>0.21097046638888894</v>
      </c>
      <c r="T502" s="75">
        <f>(('Node actual demand d=1.0'!Q502*(365/2)))*9.8*($C502+$D502-$B502)/3600</f>
        <v>0.21097046638888894</v>
      </c>
      <c r="U502" s="75">
        <f>(('Node actual demand d=1.0'!R502*(365/2)))*9.8*($C502+$D502-$B502)/3600</f>
        <v>0.10548523319444447</v>
      </c>
      <c r="V502" s="75">
        <f>(('Node actual demand d=1.0'!S502*(365/2)))*9.8*($C502+$D502-$B502)/3600</f>
        <v>0.21097046638888894</v>
      </c>
      <c r="W502" s="75">
        <f>(('Node actual demand d=1.0'!T502*(365/2)))*9.8*($C502+$D502-$B502)/3600</f>
        <v>0</v>
      </c>
      <c r="X502" s="75">
        <f>(('Node actual demand d=1.0'!U502*(365/2)))*9.8*($C502+$D502-$B502)/3600</f>
        <v>0</v>
      </c>
      <c r="Y502" s="75">
        <f>(('Node actual demand d=1.0'!V502*(365/2)))*9.8*($C502+$D502-$B502)/3600</f>
        <v>0</v>
      </c>
      <c r="Z502" s="75">
        <f>(('Node actual demand d=1.0'!W502*(365/2)))*9.8*($C502+$D502-$B502)/3600</f>
        <v>0</v>
      </c>
      <c r="AA502" s="75">
        <f>(('Node actual demand d=1.0'!X502*(365/2)))*9.8*($C502+$D502-$B502)/3600</f>
        <v>0.42194093277777789</v>
      </c>
      <c r="AB502" s="75">
        <f>(('Node actual demand d=1.0'!Y502*(365/2)))*9.8*($C502+$D502-$B502)/3600</f>
        <v>0</v>
      </c>
    </row>
    <row r="503" spans="1:28">
      <c r="A503" t="s">
        <v>612</v>
      </c>
      <c r="B503" s="21">
        <f>Fornecida!$C$1</f>
        <v>3.38</v>
      </c>
      <c r="C503" s="79">
        <v>6.0682999999999998</v>
      </c>
      <c r="D503">
        <v>20</v>
      </c>
      <c r="E503" s="75">
        <f>(('Node actual demand d=1.0'!B503*(365/2)))*9.8*($C503+$D503-$B503)/3600</f>
        <v>0</v>
      </c>
      <c r="F503" s="75">
        <f>(('Node actual demand d=1.0'!C503*(365/2)))*9.8*($C503+$D503-$B503)/3600</f>
        <v>0</v>
      </c>
      <c r="G503" s="75">
        <f>(('Node actual demand d=1.0'!D503*(365/2)))*9.8*($C503+$D503-$B503)/3600</f>
        <v>0</v>
      </c>
      <c r="H503" s="75">
        <f>(('Node actual demand d=1.0'!E503*(365/2)))*9.8*($C503+$D503-$B503)/3600</f>
        <v>0</v>
      </c>
      <c r="I503" s="75">
        <f>(('Node actual demand d=1.0'!F503*(365/2)))*9.8*($C503+$D503-$B503)/3600</f>
        <v>0</v>
      </c>
      <c r="J503" s="75">
        <f>(('Node actual demand d=1.0'!G503*(365/2)))*9.8*($C503+$D503-$B503)/3600</f>
        <v>0</v>
      </c>
      <c r="K503" s="75">
        <f>(('Node actual demand d=1.0'!H503*(365/2)))*9.8*($C503+$D503-$B503)/3600</f>
        <v>0.11271673486111114</v>
      </c>
      <c r="L503" s="75">
        <f>(('Node actual demand d=1.0'!I503*(365/2)))*9.8*($C503+$D503-$B503)/3600</f>
        <v>0.22543346972222228</v>
      </c>
      <c r="M503" s="75">
        <f>(('Node actual demand d=1.0'!J503*(365/2)))*9.8*($C503+$D503-$B503)/3600</f>
        <v>0.33815020458333334</v>
      </c>
      <c r="N503" s="75">
        <f>(('Node actual demand d=1.0'!K503*(365/2)))*9.8*($C503+$D503-$B503)/3600</f>
        <v>0.33815020458333334</v>
      </c>
      <c r="O503" s="75">
        <f>(('Node actual demand d=1.0'!L503*(365/2)))*9.8*($C503+$D503-$B503)/3600</f>
        <v>0.33815020458333334</v>
      </c>
      <c r="P503" s="75">
        <f>(('Node actual demand d=1.0'!M503*(365/2)))*9.8*($C503+$D503-$B503)/3600</f>
        <v>0.33815020458333334</v>
      </c>
      <c r="Q503" s="75">
        <f>(('Node actual demand d=1.0'!N503*(365/2)))*9.8*($C503+$D503-$B503)/3600</f>
        <v>0.56358367430555567</v>
      </c>
      <c r="R503" s="75">
        <f>(('Node actual demand d=1.0'!O503*(365/2)))*9.8*($C503+$D503-$B503)/3600</f>
        <v>0.33815020458333334</v>
      </c>
      <c r="S503" s="75">
        <f>(('Node actual demand d=1.0'!P503*(365/2)))*9.8*($C503+$D503-$B503)/3600</f>
        <v>0.22543346972222228</v>
      </c>
      <c r="T503" s="75">
        <f>(('Node actual demand d=1.0'!Q503*(365/2)))*9.8*($C503+$D503-$B503)/3600</f>
        <v>0.22543346972222228</v>
      </c>
      <c r="U503" s="75">
        <f>(('Node actual demand d=1.0'!R503*(365/2)))*9.8*($C503+$D503-$B503)/3600</f>
        <v>0.22543346972222228</v>
      </c>
      <c r="V503" s="75">
        <f>(('Node actual demand d=1.0'!S503*(365/2)))*9.8*($C503+$D503-$B503)/3600</f>
        <v>0.11271673486111114</v>
      </c>
      <c r="W503" s="75">
        <f>(('Node actual demand d=1.0'!T503*(365/2)))*9.8*($C503+$D503-$B503)/3600</f>
        <v>0.11271673486111114</v>
      </c>
      <c r="X503" s="75">
        <f>(('Node actual demand d=1.0'!U503*(365/2)))*9.8*($C503+$D503-$B503)/3600</f>
        <v>0.11271673486111114</v>
      </c>
      <c r="Y503" s="75">
        <f>(('Node actual demand d=1.0'!V503*(365/2)))*9.8*($C503+$D503-$B503)/3600</f>
        <v>0.11271673486111114</v>
      </c>
      <c r="Z503" s="75">
        <f>(('Node actual demand d=1.0'!W503*(365/2)))*9.8*($C503+$D503-$B503)/3600</f>
        <v>0.22543346972222228</v>
      </c>
      <c r="AA503" s="75">
        <f>(('Node actual demand d=1.0'!X503*(365/2)))*9.8*($C503+$D503-$B503)/3600</f>
        <v>0.22543346972222228</v>
      </c>
      <c r="AB503" s="75">
        <f>(('Node actual demand d=1.0'!Y503*(365/2)))*9.8*($C503+$D503-$B503)/3600</f>
        <v>0.11271673486111114</v>
      </c>
    </row>
    <row r="504" spans="1:28">
      <c r="A504" t="s">
        <v>613</v>
      </c>
      <c r="B504" s="21">
        <f>Fornecida!$C$1</f>
        <v>3.38</v>
      </c>
      <c r="C504" s="79">
        <v>8.2683</v>
      </c>
      <c r="D504">
        <v>20</v>
      </c>
      <c r="E504" s="75">
        <f>(('Node actual demand d=1.0'!B504*(365/2)))*9.8*($C504+$D504-$B504)/3600</f>
        <v>0.12364645708333336</v>
      </c>
      <c r="F504" s="75">
        <f>(('Node actual demand d=1.0'!C504*(365/2)))*9.8*($C504+$D504-$B504)/3600</f>
        <v>0.12364645708333336</v>
      </c>
      <c r="G504" s="75">
        <f>(('Node actual demand d=1.0'!D504*(365/2)))*9.8*($C504+$D504-$B504)/3600</f>
        <v>0.12364645708333336</v>
      </c>
      <c r="H504" s="75">
        <f>(('Node actual demand d=1.0'!E504*(365/2)))*9.8*($C504+$D504-$B504)/3600</f>
        <v>0.24729291416666671</v>
      </c>
      <c r="I504" s="75">
        <f>(('Node actual demand d=1.0'!F504*(365/2)))*9.8*($C504+$D504-$B504)/3600</f>
        <v>17.43415044875</v>
      </c>
      <c r="J504" s="75">
        <f>(('Node actual demand d=1.0'!G504*(365/2)))*9.8*($C504+$D504-$B504)/3600</f>
        <v>11.004534680416668</v>
      </c>
      <c r="K504" s="75">
        <f>(('Node actual demand d=1.0'!H504*(365/2)))*9.8*($C504+$D504-$B504)/3600</f>
        <v>26.58398827291667</v>
      </c>
      <c r="L504" s="75">
        <f>(('Node actual demand d=1.0'!I504*(365/2)))*9.8*($C504+$D504-$B504)/3600</f>
        <v>0</v>
      </c>
      <c r="M504" s="75">
        <f>(('Node actual demand d=1.0'!J504*(365/2)))*9.8*($C504+$D504-$B504)/3600</f>
        <v>0.49458582833333342</v>
      </c>
      <c r="N504" s="75">
        <f>(('Node actual demand d=1.0'!K504*(365/2)))*9.8*($C504+$D504-$B504)/3600</f>
        <v>1.1128181137500002</v>
      </c>
      <c r="O504" s="75">
        <f>(('Node actual demand d=1.0'!L504*(365/2)))*9.8*($C504+$D504-$B504)/3600</f>
        <v>2.3492826845833337</v>
      </c>
      <c r="P504" s="75">
        <f>(('Node actual demand d=1.0'!M504*(365/2)))*9.8*($C504+$D504-$B504)/3600</f>
        <v>1.2364645708333337</v>
      </c>
      <c r="Q504" s="75">
        <f>(('Node actual demand d=1.0'!N504*(365/2)))*9.8*($C504+$D504-$B504)/3600</f>
        <v>0.49458582833333342</v>
      </c>
      <c r="R504" s="75">
        <f>(('Node actual demand d=1.0'!O504*(365/2)))*9.8*($C504+$D504-$B504)/3600</f>
        <v>0.61823228541666686</v>
      </c>
      <c r="S504" s="75">
        <f>(('Node actual demand d=1.0'!P504*(365/2)))*9.8*($C504+$D504-$B504)/3600</f>
        <v>2.2256362275000003</v>
      </c>
      <c r="T504" s="75">
        <f>(('Node actual demand d=1.0'!Q504*(365/2)))*9.8*($C504+$D504-$B504)/3600</f>
        <v>1.6074039420833335</v>
      </c>
      <c r="U504" s="75">
        <f>(('Node actual demand d=1.0'!R504*(365/2)))*9.8*($C504+$D504-$B504)/3600</f>
        <v>0.24729291416666671</v>
      </c>
      <c r="V504" s="75">
        <f>(('Node actual demand d=1.0'!S504*(365/2)))*9.8*($C504+$D504-$B504)/3600</f>
        <v>0.37093937124999998</v>
      </c>
      <c r="W504" s="75">
        <f>(('Node actual demand d=1.0'!T504*(365/2)))*9.8*($C504+$D504-$B504)/3600</f>
        <v>19.536140219166672</v>
      </c>
      <c r="X504" s="75">
        <f>(('Node actual demand d=1.0'!U504*(365/2)))*9.8*($C504+$D504-$B504)/3600</f>
        <v>12.117352794166667</v>
      </c>
      <c r="Y504" s="75">
        <f>(('Node actual demand d=1.0'!V504*(365/2)))*9.8*($C504+$D504-$B504)/3600</f>
        <v>0</v>
      </c>
      <c r="Z504" s="75">
        <f>(('Node actual demand d=1.0'!W504*(365/2)))*9.8*($C504+$D504-$B504)/3600</f>
        <v>27.573159929583337</v>
      </c>
      <c r="AA504" s="75">
        <f>(('Node actual demand d=1.0'!X504*(365/2)))*9.8*($C504+$D504-$B504)/3600</f>
        <v>0</v>
      </c>
      <c r="AB504" s="75">
        <f>(('Node actual demand d=1.0'!Y504*(365/2)))*9.8*($C504+$D504-$B504)/3600</f>
        <v>0.37093937124999998</v>
      </c>
    </row>
    <row r="505" spans="1:28">
      <c r="A505" t="s">
        <v>614</v>
      </c>
      <c r="B505" s="21">
        <f>Fornecida!$C$1</f>
        <v>3.38</v>
      </c>
      <c r="C505" s="79">
        <v>9.1561000000000003</v>
      </c>
      <c r="D505">
        <v>20</v>
      </c>
      <c r="E505" s="75">
        <f>(('Node actual demand d=1.0'!B505*(365/2)))*9.8*($C505+$D505-$B505)/3600</f>
        <v>0</v>
      </c>
      <c r="F505" s="75">
        <f>(('Node actual demand d=1.0'!C505*(365/2)))*9.8*($C505+$D505-$B505)/3600</f>
        <v>0</v>
      </c>
      <c r="G505" s="75">
        <f>(('Node actual demand d=1.0'!D505*(365/2)))*9.8*($C505+$D505-$B505)/3600</f>
        <v>0</v>
      </c>
      <c r="H505" s="75">
        <f>(('Node actual demand d=1.0'!E505*(365/2)))*9.8*($C505+$D505-$B505)/3600</f>
        <v>0</v>
      </c>
      <c r="I505" s="75">
        <f>(('Node actual demand d=1.0'!F505*(365/2)))*9.8*($C505+$D505-$B505)/3600</f>
        <v>0</v>
      </c>
      <c r="J505" s="75">
        <f>(('Node actual demand d=1.0'!G505*(365/2)))*9.8*($C505+$D505-$B505)/3600</f>
        <v>0.25611419361111115</v>
      </c>
      <c r="K505" s="75">
        <f>(('Node actual demand d=1.0'!H505*(365/2)))*9.8*($C505+$D505-$B505)/3600</f>
        <v>0.3841712904166667</v>
      </c>
      <c r="L505" s="75">
        <f>(('Node actual demand d=1.0'!I505*(365/2)))*9.8*($C505+$D505-$B505)/3600</f>
        <v>0.64028548402777785</v>
      </c>
      <c r="M505" s="75">
        <f>(('Node actual demand d=1.0'!J505*(365/2)))*9.8*($C505+$D505-$B505)/3600</f>
        <v>0.5122283872222223</v>
      </c>
      <c r="N505" s="75">
        <f>(('Node actual demand d=1.0'!K505*(365/2)))*9.8*($C505+$D505-$B505)/3600</f>
        <v>0.5122283872222223</v>
      </c>
      <c r="O505" s="75">
        <f>(('Node actual demand d=1.0'!L505*(365/2)))*9.8*($C505+$D505-$B505)/3600</f>
        <v>0.5122283872222223</v>
      </c>
      <c r="P505" s="75">
        <f>(('Node actual demand d=1.0'!M505*(365/2)))*9.8*($C505+$D505-$B505)/3600</f>
        <v>0.25611419361111115</v>
      </c>
      <c r="Q505" s="75">
        <f>(('Node actual demand d=1.0'!N505*(365/2)))*9.8*($C505+$D505-$B505)/3600</f>
        <v>0.25611419361111115</v>
      </c>
      <c r="R505" s="75">
        <f>(('Node actual demand d=1.0'!O505*(365/2)))*9.8*($C505+$D505-$B505)/3600</f>
        <v>0.12805709680555558</v>
      </c>
      <c r="S505" s="75">
        <f>(('Node actual demand d=1.0'!P505*(365/2)))*9.8*($C505+$D505-$B505)/3600</f>
        <v>0.12805709680555558</v>
      </c>
      <c r="T505" s="75">
        <f>(('Node actual demand d=1.0'!Q505*(365/2)))*9.8*($C505+$D505-$B505)/3600</f>
        <v>0.12805709680555558</v>
      </c>
      <c r="U505" s="75">
        <f>(('Node actual demand d=1.0'!R505*(365/2)))*9.8*($C505+$D505-$B505)/3600</f>
        <v>0.3841712904166667</v>
      </c>
      <c r="V505" s="75">
        <f>(('Node actual demand d=1.0'!S505*(365/2)))*9.8*($C505+$D505-$B505)/3600</f>
        <v>0.5122283872222223</v>
      </c>
      <c r="W505" s="75">
        <f>(('Node actual demand d=1.0'!T505*(365/2)))*9.8*($C505+$D505-$B505)/3600</f>
        <v>0.25611419361111115</v>
      </c>
      <c r="X505" s="75">
        <f>(('Node actual demand d=1.0'!U505*(365/2)))*9.8*($C505+$D505-$B505)/3600</f>
        <v>0.12805709680555558</v>
      </c>
      <c r="Y505" s="75">
        <f>(('Node actual demand d=1.0'!V505*(365/2)))*9.8*($C505+$D505-$B505)/3600</f>
        <v>0.12805709680555558</v>
      </c>
      <c r="Z505" s="75">
        <f>(('Node actual demand d=1.0'!W505*(365/2)))*9.8*($C505+$D505-$B505)/3600</f>
        <v>0.12805709680555558</v>
      </c>
      <c r="AA505" s="75">
        <f>(('Node actual demand d=1.0'!X505*(365/2)))*9.8*($C505+$D505-$B505)/3600</f>
        <v>0</v>
      </c>
      <c r="AB505" s="75">
        <f>(('Node actual demand d=1.0'!Y505*(365/2)))*9.8*($C505+$D505-$B505)/3600</f>
        <v>0</v>
      </c>
    </row>
    <row r="506" spans="1:28">
      <c r="A506" t="s">
        <v>615</v>
      </c>
      <c r="B506" s="21">
        <f>Fornecida!$C$1</f>
        <v>3.38</v>
      </c>
      <c r="C506" s="79">
        <v>8.6120000000000001</v>
      </c>
      <c r="D506">
        <v>20</v>
      </c>
      <c r="E506" s="75">
        <f>(('Node actual demand d=1.0'!B506*(365/2)))*9.8*($C506+$D506-$B506)/3600</f>
        <v>0.12535397777777782</v>
      </c>
      <c r="F506" s="75">
        <f>(('Node actual demand d=1.0'!C506*(365/2)))*9.8*($C506+$D506-$B506)/3600</f>
        <v>0.12535397777777782</v>
      </c>
      <c r="G506" s="75">
        <f>(('Node actual demand d=1.0'!D506*(365/2)))*9.8*($C506+$D506-$B506)/3600</f>
        <v>0.12535397777777782</v>
      </c>
      <c r="H506" s="75">
        <f>(('Node actual demand d=1.0'!E506*(365/2)))*9.8*($C506+$D506-$B506)/3600</f>
        <v>0.12535397777777782</v>
      </c>
      <c r="I506" s="75">
        <f>(('Node actual demand d=1.0'!F506*(365/2)))*9.8*($C506+$D506-$B506)/3600</f>
        <v>0.12535397777777782</v>
      </c>
      <c r="J506" s="75">
        <f>(('Node actual demand d=1.0'!G506*(365/2)))*9.8*($C506+$D506-$B506)/3600</f>
        <v>0.12535397777777782</v>
      </c>
      <c r="K506" s="75">
        <f>(('Node actual demand d=1.0'!H506*(365/2)))*9.8*($C506+$D506-$B506)/3600</f>
        <v>0.12535397777777782</v>
      </c>
      <c r="L506" s="75">
        <f>(('Node actual demand d=1.0'!I506*(365/2)))*9.8*($C506+$D506-$B506)/3600</f>
        <v>1.6296017111111114</v>
      </c>
      <c r="M506" s="75">
        <f>(('Node actual demand d=1.0'!J506*(365/2)))*9.8*($C506+$D506-$B506)/3600</f>
        <v>2.6324335333333333</v>
      </c>
      <c r="N506" s="75">
        <f>(('Node actual demand d=1.0'!K506*(365/2)))*9.8*($C506+$D506-$B506)/3600</f>
        <v>3.2592034222222228</v>
      </c>
      <c r="O506" s="75">
        <f>(('Node actual demand d=1.0'!L506*(365/2)))*9.8*($C506+$D506-$B506)/3600</f>
        <v>0.87747784444444454</v>
      </c>
      <c r="P506" s="75">
        <f>(('Node actual demand d=1.0'!M506*(365/2)))*9.8*($C506+$D506-$B506)/3600</f>
        <v>2.2563716000000009</v>
      </c>
      <c r="Q506" s="75">
        <f>(('Node actual demand d=1.0'!N506*(365/2)))*9.8*($C506+$D506-$B506)/3600</f>
        <v>2.5070795555555558</v>
      </c>
      <c r="R506" s="75">
        <f>(('Node actual demand d=1.0'!O506*(365/2)))*9.8*($C506+$D506-$B506)/3600</f>
        <v>0.25070795555555564</v>
      </c>
      <c r="S506" s="75">
        <f>(('Node actual demand d=1.0'!P506*(365/2)))*9.8*($C506+$D506-$B506)/3600</f>
        <v>0.25070795555555564</v>
      </c>
      <c r="T506" s="75">
        <f>(('Node actual demand d=1.0'!Q506*(365/2)))*9.8*($C506+$D506-$B506)/3600</f>
        <v>1.5042477333333335</v>
      </c>
      <c r="U506" s="75">
        <f>(('Node actual demand d=1.0'!R506*(365/2)))*9.8*($C506+$D506-$B506)/3600</f>
        <v>0.37606193333333338</v>
      </c>
      <c r="V506" s="75">
        <f>(('Node actual demand d=1.0'!S506*(365/2)))*9.8*($C506+$D506-$B506)/3600</f>
        <v>0.50141591111111128</v>
      </c>
      <c r="W506" s="75">
        <f>(('Node actual demand d=1.0'!T506*(365/2)))*9.8*($C506+$D506-$B506)/3600</f>
        <v>0.25070795555555564</v>
      </c>
      <c r="X506" s="75">
        <f>(('Node actual demand d=1.0'!U506*(365/2)))*9.8*($C506+$D506-$B506)/3600</f>
        <v>0.25070795555555564</v>
      </c>
      <c r="Y506" s="75">
        <f>(('Node actual demand d=1.0'!V506*(365/2)))*9.8*($C506+$D506-$B506)/3600</f>
        <v>0.50141591111111128</v>
      </c>
      <c r="Z506" s="75">
        <f>(('Node actual demand d=1.0'!W506*(365/2)))*9.8*($C506+$D506-$B506)/3600</f>
        <v>0.25070795555555564</v>
      </c>
      <c r="AA506" s="75">
        <f>(('Node actual demand d=1.0'!X506*(365/2)))*9.8*($C506+$D506-$B506)/3600</f>
        <v>0.12535397777777782</v>
      </c>
      <c r="AB506" s="75">
        <f>(('Node actual demand d=1.0'!Y506*(365/2)))*9.8*($C506+$D506-$B506)/3600</f>
        <v>0.12535397777777782</v>
      </c>
    </row>
    <row r="507" spans="1:28">
      <c r="A507" t="s">
        <v>616</v>
      </c>
      <c r="B507" s="21">
        <f>Fornecida!$C$1</f>
        <v>3.38</v>
      </c>
      <c r="C507" s="79">
        <v>8.4161000000000001</v>
      </c>
      <c r="D507">
        <v>20</v>
      </c>
      <c r="E507" s="75">
        <f>(('Node actual demand d=1.0'!B507*(365/2)))*9.8*($C507+$D507-$B507)/3600</f>
        <v>0</v>
      </c>
      <c r="F507" s="75">
        <f>(('Node actual demand d=1.0'!C507*(365/2)))*9.8*($C507+$D507-$B507)/3600</f>
        <v>0</v>
      </c>
      <c r="G507" s="75">
        <f>(('Node actual demand d=1.0'!D507*(365/2)))*9.8*($C507+$D507-$B507)/3600</f>
        <v>0</v>
      </c>
      <c r="H507" s="75">
        <f>(('Node actual demand d=1.0'!E507*(365/2)))*9.8*($C507+$D507-$B507)/3600</f>
        <v>0</v>
      </c>
      <c r="I507" s="75">
        <f>(('Node actual demand d=1.0'!F507*(365/2)))*9.8*($C507+$D507-$B507)/3600</f>
        <v>0</v>
      </c>
      <c r="J507" s="75">
        <f>(('Node actual demand d=1.0'!G507*(365/2)))*9.8*($C507+$D507-$B507)/3600</f>
        <v>0</v>
      </c>
      <c r="K507" s="75">
        <f>(('Node actual demand d=1.0'!H507*(365/2)))*9.8*($C507+$D507-$B507)/3600</f>
        <v>0</v>
      </c>
      <c r="L507" s="75">
        <f>(('Node actual demand d=1.0'!I507*(365/2)))*9.8*($C507+$D507-$B507)/3600</f>
        <v>0</v>
      </c>
      <c r="M507" s="75">
        <f>(('Node actual demand d=1.0'!J507*(365/2)))*9.8*($C507+$D507-$B507)/3600</f>
        <v>0</v>
      </c>
      <c r="N507" s="75">
        <f>(('Node actual demand d=1.0'!K507*(365/2)))*9.8*($C507+$D507-$B507)/3600</f>
        <v>0</v>
      </c>
      <c r="O507" s="75">
        <f>(('Node actual demand d=1.0'!L507*(365/2)))*9.8*($C507+$D507-$B507)/3600</f>
        <v>0</v>
      </c>
      <c r="P507" s="75">
        <f>(('Node actual demand d=1.0'!M507*(365/2)))*9.8*($C507+$D507-$B507)/3600</f>
        <v>0</v>
      </c>
      <c r="Q507" s="75">
        <f>(('Node actual demand d=1.0'!N507*(365/2)))*9.8*($C507+$D507-$B507)/3600</f>
        <v>0</v>
      </c>
      <c r="R507" s="75">
        <f>(('Node actual demand d=1.0'!O507*(365/2)))*9.8*($C507+$D507-$B507)/3600</f>
        <v>0</v>
      </c>
      <c r="S507" s="75">
        <f>(('Node actual demand d=1.0'!P507*(365/2)))*9.8*($C507+$D507-$B507)/3600</f>
        <v>0</v>
      </c>
      <c r="T507" s="75">
        <f>(('Node actual demand d=1.0'!Q507*(365/2)))*9.8*($C507+$D507-$B507)/3600</f>
        <v>0</v>
      </c>
      <c r="U507" s="75">
        <f>(('Node actual demand d=1.0'!R507*(365/2)))*9.8*($C507+$D507-$B507)/3600</f>
        <v>0</v>
      </c>
      <c r="V507" s="75">
        <f>(('Node actual demand d=1.0'!S507*(365/2)))*9.8*($C507+$D507-$B507)/3600</f>
        <v>0</v>
      </c>
      <c r="W507" s="75">
        <f>(('Node actual demand d=1.0'!T507*(365/2)))*9.8*($C507+$D507-$B507)/3600</f>
        <v>0</v>
      </c>
      <c r="X507" s="75">
        <f>(('Node actual demand d=1.0'!U507*(365/2)))*9.8*($C507+$D507-$B507)/3600</f>
        <v>0</v>
      </c>
      <c r="Y507" s="75">
        <f>(('Node actual demand d=1.0'!V507*(365/2)))*9.8*($C507+$D507-$B507)/3600</f>
        <v>0</v>
      </c>
      <c r="Z507" s="75">
        <f>(('Node actual demand d=1.0'!W507*(365/2)))*9.8*($C507+$D507-$B507)/3600</f>
        <v>0</v>
      </c>
      <c r="AA507" s="75">
        <f>(('Node actual demand d=1.0'!X507*(365/2)))*9.8*($C507+$D507-$B507)/3600</f>
        <v>0</v>
      </c>
      <c r="AB507" s="75">
        <f>(('Node actual demand d=1.0'!Y507*(365/2)))*9.8*($C507+$D507-$B507)/3600</f>
        <v>0</v>
      </c>
    </row>
    <row r="508" spans="1:28">
      <c r="A508" t="s">
        <v>617</v>
      </c>
      <c r="B508" s="21">
        <f>Fornecida!$C$1</f>
        <v>3.38</v>
      </c>
      <c r="C508" s="79">
        <v>9.8435000000000006</v>
      </c>
      <c r="D508">
        <v>20</v>
      </c>
      <c r="E508" s="75">
        <f>(('Node actual demand d=1.0'!B508*(365/2)))*9.8*($C508+$D508-$B508)/3600</f>
        <v>0</v>
      </c>
      <c r="F508" s="75">
        <f>(('Node actual demand d=1.0'!C508*(365/2)))*9.8*($C508+$D508-$B508)/3600</f>
        <v>0</v>
      </c>
      <c r="G508" s="75">
        <f>(('Node actual demand d=1.0'!D508*(365/2)))*9.8*($C508+$D508-$B508)/3600</f>
        <v>0</v>
      </c>
      <c r="H508" s="75">
        <f>(('Node actual demand d=1.0'!E508*(365/2)))*9.8*($C508+$D508-$B508)/3600</f>
        <v>0</v>
      </c>
      <c r="I508" s="75">
        <f>(('Node actual demand d=1.0'!F508*(365/2)))*9.8*($C508+$D508-$B508)/3600</f>
        <v>0</v>
      </c>
      <c r="J508" s="75">
        <f>(('Node actual demand d=1.0'!G508*(365/2)))*9.8*($C508+$D508-$B508)/3600</f>
        <v>0.13147213819444445</v>
      </c>
      <c r="K508" s="75">
        <f>(('Node actual demand d=1.0'!H508*(365/2)))*9.8*($C508+$D508-$B508)/3600</f>
        <v>0.39441641458333337</v>
      </c>
      <c r="L508" s="75">
        <f>(('Node actual demand d=1.0'!I508*(365/2)))*9.8*($C508+$D508-$B508)/3600</f>
        <v>0.39441641458333337</v>
      </c>
      <c r="M508" s="75">
        <f>(('Node actual demand d=1.0'!J508*(365/2)))*9.8*($C508+$D508-$B508)/3600</f>
        <v>0.39441641458333337</v>
      </c>
      <c r="N508" s="75">
        <f>(('Node actual demand d=1.0'!K508*(365/2)))*9.8*($C508+$D508-$B508)/3600</f>
        <v>0.39441641458333337</v>
      </c>
      <c r="O508" s="75">
        <f>(('Node actual demand d=1.0'!L508*(365/2)))*9.8*($C508+$D508-$B508)/3600</f>
        <v>0.2629442763888889</v>
      </c>
      <c r="P508" s="75">
        <f>(('Node actual demand d=1.0'!M508*(365/2)))*9.8*($C508+$D508-$B508)/3600</f>
        <v>0.2629442763888889</v>
      </c>
      <c r="Q508" s="75">
        <f>(('Node actual demand d=1.0'!N508*(365/2)))*9.8*($C508+$D508-$B508)/3600</f>
        <v>0.13147213819444445</v>
      </c>
      <c r="R508" s="75">
        <f>(('Node actual demand d=1.0'!O508*(365/2)))*9.8*($C508+$D508-$B508)/3600</f>
        <v>0.13147213819444445</v>
      </c>
      <c r="S508" s="75">
        <f>(('Node actual demand d=1.0'!P508*(365/2)))*9.8*($C508+$D508-$B508)/3600</f>
        <v>0.13147213819444445</v>
      </c>
      <c r="T508" s="75">
        <f>(('Node actual demand d=1.0'!Q508*(365/2)))*9.8*($C508+$D508-$B508)/3600</f>
        <v>0.2629442763888889</v>
      </c>
      <c r="U508" s="75">
        <f>(('Node actual demand d=1.0'!R508*(365/2)))*9.8*($C508+$D508-$B508)/3600</f>
        <v>0.2629442763888889</v>
      </c>
      <c r="V508" s="75">
        <f>(('Node actual demand d=1.0'!S508*(365/2)))*9.8*($C508+$D508-$B508)/3600</f>
        <v>0.39441641458333337</v>
      </c>
      <c r="W508" s="75">
        <f>(('Node actual demand d=1.0'!T508*(365/2)))*9.8*($C508+$D508-$B508)/3600</f>
        <v>0.13147213819444445</v>
      </c>
      <c r="X508" s="75">
        <f>(('Node actual demand d=1.0'!U508*(365/2)))*9.8*($C508+$D508-$B508)/3600</f>
        <v>0</v>
      </c>
      <c r="Y508" s="75">
        <f>(('Node actual demand d=1.0'!V508*(365/2)))*9.8*($C508+$D508-$B508)/3600</f>
        <v>0</v>
      </c>
      <c r="Z508" s="75">
        <f>(('Node actual demand d=1.0'!W508*(365/2)))*9.8*($C508+$D508-$B508)/3600</f>
        <v>0.2629442763888889</v>
      </c>
      <c r="AA508" s="75">
        <f>(('Node actual demand d=1.0'!X508*(365/2)))*9.8*($C508+$D508-$B508)/3600</f>
        <v>0.13147213819444445</v>
      </c>
      <c r="AB508" s="75">
        <f>(('Node actual demand d=1.0'!Y508*(365/2)))*9.8*($C508+$D508-$B508)/3600</f>
        <v>0</v>
      </c>
    </row>
    <row r="509" spans="1:28">
      <c r="A509" t="s">
        <v>618</v>
      </c>
      <c r="B509" s="21">
        <f>Fornecida!$C$1</f>
        <v>3.38</v>
      </c>
      <c r="C509" s="79">
        <v>10</v>
      </c>
      <c r="D509">
        <v>20</v>
      </c>
      <c r="E509" s="75">
        <f>(('Node actual demand d=1.0'!B509*(365/2)))*9.8*($C509+$D509-$B509)/3600</f>
        <v>0.26449927777777782</v>
      </c>
      <c r="F509" s="75">
        <f>(('Node actual demand d=1.0'!C509*(365/2)))*9.8*($C509+$D509-$B509)/3600</f>
        <v>0.26449927777777782</v>
      </c>
      <c r="G509" s="75">
        <f>(('Node actual demand d=1.0'!D509*(365/2)))*9.8*($C509+$D509-$B509)/3600</f>
        <v>0.26449927777777782</v>
      </c>
      <c r="H509" s="75">
        <f>(('Node actual demand d=1.0'!E509*(365/2)))*9.8*($C509+$D509-$B509)/3600</f>
        <v>0.39674891666666667</v>
      </c>
      <c r="I509" s="75">
        <f>(('Node actual demand d=1.0'!F509*(365/2)))*9.8*($C509+$D509-$B509)/3600</f>
        <v>0.39674891666666667</v>
      </c>
      <c r="J509" s="75">
        <f>(('Node actual demand d=1.0'!G509*(365/2)))*9.8*($C509+$D509-$B509)/3600</f>
        <v>0.39674891666666667</v>
      </c>
      <c r="K509" s="75">
        <f>(('Node actual demand d=1.0'!H509*(365/2)))*9.8*($C509+$D509-$B509)/3600</f>
        <v>0.92574747222222231</v>
      </c>
      <c r="L509" s="75">
        <f>(('Node actual demand d=1.0'!I509*(365/2)))*9.8*($C509+$D509-$B509)/3600</f>
        <v>2.5127431388888888</v>
      </c>
      <c r="M509" s="75">
        <f>(('Node actual demand d=1.0'!J509*(365/2)))*9.8*($C509+$D509-$B509)/3600</f>
        <v>2.1159942222222226</v>
      </c>
      <c r="N509" s="75">
        <f>(('Node actual demand d=1.0'!K509*(365/2)))*9.8*($C509+$D509-$B509)/3600</f>
        <v>0.79349783333333335</v>
      </c>
      <c r="O509" s="75">
        <f>(('Node actual demand d=1.0'!L509*(365/2)))*9.8*($C509+$D509-$B509)/3600</f>
        <v>0.92574747222222231</v>
      </c>
      <c r="P509" s="75">
        <f>(('Node actual demand d=1.0'!M509*(365/2)))*9.8*($C509+$D509-$B509)/3600</f>
        <v>0.92574747222222231</v>
      </c>
      <c r="Q509" s="75">
        <f>(('Node actual demand d=1.0'!N509*(365/2)))*9.8*($C509+$D509-$B509)/3600</f>
        <v>0.39674891666666667</v>
      </c>
      <c r="R509" s="75">
        <f>(('Node actual demand d=1.0'!O509*(365/2)))*9.8*($C509+$D509-$B509)/3600</f>
        <v>0.52899855555555564</v>
      </c>
      <c r="S509" s="75">
        <f>(('Node actual demand d=1.0'!P509*(365/2)))*9.8*($C509+$D509-$B509)/3600</f>
        <v>0.39674891666666667</v>
      </c>
      <c r="T509" s="75">
        <f>(('Node actual demand d=1.0'!Q509*(365/2)))*9.8*($C509+$D509-$B509)/3600</f>
        <v>0.39674891666666667</v>
      </c>
      <c r="U509" s="75">
        <f>(('Node actual demand d=1.0'!R509*(365/2)))*9.8*($C509+$D509-$B509)/3600</f>
        <v>0.92574747222222231</v>
      </c>
      <c r="V509" s="75">
        <f>(('Node actual demand d=1.0'!S509*(365/2)))*9.8*($C509+$D509-$B509)/3600</f>
        <v>0.79349783333333335</v>
      </c>
      <c r="W509" s="75">
        <f>(('Node actual demand d=1.0'!T509*(365/2)))*9.8*($C509+$D509-$B509)/3600</f>
        <v>0.79349783333333335</v>
      </c>
      <c r="X509" s="75">
        <f>(('Node actual demand d=1.0'!U509*(365/2)))*9.8*($C509+$D509-$B509)/3600</f>
        <v>0.92574747222222231</v>
      </c>
      <c r="Y509" s="75">
        <f>(('Node actual demand d=1.0'!V509*(365/2)))*9.8*($C509+$D509-$B509)/3600</f>
        <v>0.26449927777777782</v>
      </c>
      <c r="Z509" s="75">
        <f>(('Node actual demand d=1.0'!W509*(365/2)))*9.8*($C509+$D509-$B509)/3600</f>
        <v>0.52899855555555564</v>
      </c>
      <c r="AA509" s="75">
        <f>(('Node actual demand d=1.0'!X509*(365/2)))*9.8*($C509+$D509-$B509)/3600</f>
        <v>0.26449927777777782</v>
      </c>
      <c r="AB509" s="75">
        <f>(('Node actual demand d=1.0'!Y509*(365/2)))*9.8*($C509+$D509-$B509)/3600</f>
        <v>0.26449927777777782</v>
      </c>
    </row>
    <row r="510" spans="1:28">
      <c r="A510" t="s">
        <v>619</v>
      </c>
      <c r="B510" s="21">
        <f>Fornecida!$C$1</f>
        <v>3.38</v>
      </c>
      <c r="C510" s="79">
        <v>8.6295999999999999</v>
      </c>
      <c r="D510">
        <v>20</v>
      </c>
      <c r="E510" s="75">
        <f>(('Node actual demand d=1.0'!B510*(365/2)))*9.8*($C510+$D510-$B510)/3600</f>
        <v>0</v>
      </c>
      <c r="F510" s="75">
        <f>(('Node actual demand d=1.0'!C510*(365/2)))*9.8*($C510+$D510-$B510)/3600</f>
        <v>0</v>
      </c>
      <c r="G510" s="75">
        <f>(('Node actual demand d=1.0'!D510*(365/2)))*9.8*($C510+$D510-$B510)/3600</f>
        <v>0.12544141555555557</v>
      </c>
      <c r="H510" s="75">
        <f>(('Node actual demand d=1.0'!E510*(365/2)))*9.8*($C510+$D510-$B510)/3600</f>
        <v>0</v>
      </c>
      <c r="I510" s="75">
        <f>(('Node actual demand d=1.0'!F510*(365/2)))*9.8*($C510+$D510-$B510)/3600</f>
        <v>0.25088283111111115</v>
      </c>
      <c r="J510" s="75">
        <f>(('Node actual demand d=1.0'!G510*(365/2)))*9.8*($C510+$D510-$B510)/3600</f>
        <v>0</v>
      </c>
      <c r="K510" s="75">
        <f>(('Node actual demand d=1.0'!H510*(365/2)))*9.8*($C510+$D510-$B510)/3600</f>
        <v>0</v>
      </c>
      <c r="L510" s="75">
        <f>(('Node actual demand d=1.0'!I510*(365/2)))*9.8*($C510+$D510-$B510)/3600</f>
        <v>0.3763242466666667</v>
      </c>
      <c r="M510" s="75">
        <f>(('Node actual demand d=1.0'!J510*(365/2)))*9.8*($C510+$D510-$B510)/3600</f>
        <v>1.0035313244444446</v>
      </c>
      <c r="N510" s="75">
        <f>(('Node actual demand d=1.0'!K510*(365/2)))*9.8*($C510+$D510-$B510)/3600</f>
        <v>1.0035313244444446</v>
      </c>
      <c r="O510" s="75">
        <f>(('Node actual demand d=1.0'!L510*(365/2)))*9.8*($C510+$D510-$B510)/3600</f>
        <v>0.87808990888888894</v>
      </c>
      <c r="P510" s="75">
        <f>(('Node actual demand d=1.0'!M510*(365/2)))*9.8*($C510+$D510-$B510)/3600</f>
        <v>0.25088283111111115</v>
      </c>
      <c r="Q510" s="75">
        <f>(('Node actual demand d=1.0'!N510*(365/2)))*9.8*($C510+$D510-$B510)/3600</f>
        <v>0.3763242466666667</v>
      </c>
      <c r="R510" s="75">
        <f>(('Node actual demand d=1.0'!O510*(365/2)))*9.8*($C510+$D510-$B510)/3600</f>
        <v>0.25088283111111115</v>
      </c>
      <c r="S510" s="75">
        <f>(('Node actual demand d=1.0'!P510*(365/2)))*9.8*($C510+$D510-$B510)/3600</f>
        <v>0.5017656622222223</v>
      </c>
      <c r="T510" s="75">
        <f>(('Node actual demand d=1.0'!Q510*(365/2)))*9.8*($C510+$D510-$B510)/3600</f>
        <v>0.25088283111111115</v>
      </c>
      <c r="U510" s="75">
        <f>(('Node actual demand d=1.0'!R510*(365/2)))*9.8*($C510+$D510-$B510)/3600</f>
        <v>0.3763242466666667</v>
      </c>
      <c r="V510" s="75">
        <f>(('Node actual demand d=1.0'!S510*(365/2)))*9.8*($C510+$D510-$B510)/3600</f>
        <v>0.5017656622222223</v>
      </c>
      <c r="W510" s="75">
        <f>(('Node actual demand d=1.0'!T510*(365/2)))*9.8*($C510+$D510-$B510)/3600</f>
        <v>0.5017656622222223</v>
      </c>
      <c r="X510" s="75">
        <f>(('Node actual demand d=1.0'!U510*(365/2)))*9.8*($C510+$D510-$B510)/3600</f>
        <v>0</v>
      </c>
      <c r="Y510" s="75">
        <f>(('Node actual demand d=1.0'!V510*(365/2)))*9.8*($C510+$D510-$B510)/3600</f>
        <v>0</v>
      </c>
      <c r="Z510" s="75">
        <f>(('Node actual demand d=1.0'!W510*(365/2)))*9.8*($C510+$D510-$B510)/3600</f>
        <v>0.12544141555555557</v>
      </c>
      <c r="AA510" s="75">
        <f>(('Node actual demand d=1.0'!X510*(365/2)))*9.8*($C510+$D510-$B510)/3600</f>
        <v>0.12544141555555557</v>
      </c>
      <c r="AB510" s="75">
        <f>(('Node actual demand d=1.0'!Y510*(365/2)))*9.8*($C510+$D510-$B510)/3600</f>
        <v>0.12544141555555557</v>
      </c>
    </row>
    <row r="511" spans="1:28">
      <c r="A511" t="s">
        <v>620</v>
      </c>
      <c r="B511" s="21">
        <f>Fornecida!$C$1</f>
        <v>3.38</v>
      </c>
      <c r="C511" s="79">
        <v>8.19</v>
      </c>
      <c r="D511">
        <v>20</v>
      </c>
      <c r="E511" s="75">
        <f>(('Node actual demand d=1.0'!B511*(365/2)))*9.8*($C511+$D511-$B511)/3600</f>
        <v>18.36536129166667</v>
      </c>
      <c r="F511" s="75">
        <f>(('Node actual demand d=1.0'!C511*(365/2)))*9.8*($C511+$D511-$B511)/3600</f>
        <v>0</v>
      </c>
      <c r="G511" s="75">
        <f>(('Node actual demand d=1.0'!D511*(365/2)))*9.8*($C511+$D511-$B511)/3600</f>
        <v>0</v>
      </c>
      <c r="H511" s="75">
        <f>(('Node actual demand d=1.0'!E511*(365/2)))*9.8*($C511+$D511-$B511)/3600</f>
        <v>0</v>
      </c>
      <c r="I511" s="75">
        <f>(('Node actual demand d=1.0'!F511*(365/2)))*9.8*($C511+$D511-$B511)/3600</f>
        <v>0.86280220833333332</v>
      </c>
      <c r="J511" s="75">
        <f>(('Node actual demand d=1.0'!G511*(365/2)))*9.8*($C511+$D511-$B511)/3600</f>
        <v>37.22375241666667</v>
      </c>
      <c r="K511" s="75">
        <f>(('Node actual demand d=1.0'!H511*(365/2)))*9.8*($C511+$D511-$B511)/3600</f>
        <v>17.995588916666666</v>
      </c>
      <c r="L511" s="75">
        <f>(('Node actual demand d=1.0'!I511*(365/2)))*9.8*($C511+$D511-$B511)/3600</f>
        <v>8.3815071666666672</v>
      </c>
      <c r="M511" s="75">
        <f>(('Node actual demand d=1.0'!J511*(365/2)))*9.8*($C511+$D511-$B511)/3600</f>
        <v>1.9721193333333333</v>
      </c>
      <c r="N511" s="75">
        <f>(('Node actual demand d=1.0'!K511*(365/2)))*9.8*($C511+$D511-$B511)/3600</f>
        <v>3.3279513750000005</v>
      </c>
      <c r="O511" s="75">
        <f>(('Node actual demand d=1.0'!L511*(365/2)))*9.8*($C511+$D511-$B511)/3600</f>
        <v>16.2699845</v>
      </c>
      <c r="P511" s="75">
        <f>(('Node actual demand d=1.0'!M511*(365/2)))*9.8*($C511+$D511-$B511)/3600</f>
        <v>11.216428708333336</v>
      </c>
      <c r="Q511" s="75">
        <f>(('Node actual demand d=1.0'!N511*(365/2)))*9.8*($C511+$D511-$B511)/3600</f>
        <v>3.6977237500000002</v>
      </c>
      <c r="R511" s="75">
        <f>(('Node actual demand d=1.0'!O511*(365/2)))*9.8*($C511+$D511-$B511)/3600</f>
        <v>8.7512795416666656</v>
      </c>
      <c r="S511" s="75">
        <f>(('Node actual demand d=1.0'!P511*(365/2)))*9.8*($C511+$D511-$B511)/3600</f>
        <v>17.132786708333331</v>
      </c>
      <c r="T511" s="75">
        <f>(('Node actual demand d=1.0'!Q511*(365/2)))*9.8*($C511+$D511-$B511)/3600</f>
        <v>14.051350249999999</v>
      </c>
      <c r="U511" s="75">
        <f>(('Node actual demand d=1.0'!R511*(365/2)))*9.8*($C511+$D511-$B511)/3600</f>
        <v>7.8884773333333333</v>
      </c>
      <c r="V511" s="75">
        <f>(('Node actual demand d=1.0'!S511*(365/2)))*9.8*($C511+$D511-$B511)/3600</f>
        <v>0.36977237499999999</v>
      </c>
      <c r="W511" s="75">
        <f>(('Node actual demand d=1.0'!T511*(365/2)))*9.8*($C511+$D511-$B511)/3600</f>
        <v>0</v>
      </c>
      <c r="X511" s="75">
        <f>(('Node actual demand d=1.0'!U511*(365/2)))*9.8*($C511+$D511-$B511)/3600</f>
        <v>0.49302983333333333</v>
      </c>
      <c r="Y511" s="75">
        <f>(('Node actual demand d=1.0'!V511*(365/2)))*9.8*($C511+$D511-$B511)/3600</f>
        <v>4.4372685000000009</v>
      </c>
      <c r="Z511" s="75">
        <f>(('Node actual demand d=1.0'!W511*(365/2)))*9.8*($C511+$D511-$B511)/3600</f>
        <v>12.942033125</v>
      </c>
      <c r="AA511" s="75">
        <f>(('Node actual demand d=1.0'!X511*(365/2)))*9.8*($C511+$D511-$B511)/3600</f>
        <v>0.86280220833333332</v>
      </c>
      <c r="AB511" s="75">
        <f>(('Node actual demand d=1.0'!Y511*(365/2)))*9.8*($C511+$D511-$B511)/3600</f>
        <v>37.347009874999998</v>
      </c>
    </row>
    <row r="512" spans="1:28">
      <c r="A512" t="s">
        <v>621</v>
      </c>
      <c r="B512" s="21">
        <f>Fornecida!$C$1</f>
        <v>3.38</v>
      </c>
      <c r="C512" s="79">
        <v>35.822099999999999</v>
      </c>
      <c r="D512">
        <v>20</v>
      </c>
      <c r="E512" s="75">
        <f>(('Node actual demand d=1.0'!B512*(365/2)))*9.8*($C512+$D512-$B512)/3600</f>
        <v>6.2528463900000002</v>
      </c>
      <c r="F512" s="75">
        <f>(('Node actual demand d=1.0'!C512*(365/2)))*9.8*($C512+$D512-$B512)/3600</f>
        <v>6.2528463900000002</v>
      </c>
      <c r="G512" s="75">
        <f>(('Node actual demand d=1.0'!D512*(365/2)))*9.8*($C512+$D512-$B512)/3600</f>
        <v>6.2528463900000002</v>
      </c>
      <c r="H512" s="75">
        <f>(('Node actual demand d=1.0'!E512*(365/2)))*9.8*($C512+$D512-$B512)/3600</f>
        <v>6.2528463900000002</v>
      </c>
      <c r="I512" s="75">
        <f>(('Node actual demand d=1.0'!F512*(365/2)))*9.8*($C512+$D512-$B512)/3600</f>
        <v>6.2528463900000002</v>
      </c>
      <c r="J512" s="75">
        <f>(('Node actual demand d=1.0'!G512*(365/2)))*9.8*($C512+$D512-$B512)/3600</f>
        <v>5.9923111237500004</v>
      </c>
      <c r="K512" s="75">
        <f>(('Node actual demand d=1.0'!H512*(365/2)))*9.8*($C512+$D512-$B512)/3600</f>
        <v>6.2528463900000002</v>
      </c>
      <c r="L512" s="75">
        <f>(('Node actual demand d=1.0'!I512*(365/2)))*9.8*($C512+$D512-$B512)/3600</f>
        <v>6.2528463900000002</v>
      </c>
      <c r="M512" s="75">
        <f>(('Node actual demand d=1.0'!J512*(365/2)))*9.8*($C512+$D512-$B512)/3600</f>
        <v>6.7739169225000007</v>
      </c>
      <c r="N512" s="75">
        <f>(('Node actual demand d=1.0'!K512*(365/2)))*9.8*($C512+$D512-$B512)/3600</f>
        <v>7.0344521887500013</v>
      </c>
      <c r="O512" s="75">
        <f>(('Node actual demand d=1.0'!L512*(365/2)))*9.8*($C512+$D512-$B512)/3600</f>
        <v>7.0344521887500013</v>
      </c>
      <c r="P512" s="75">
        <f>(('Node actual demand d=1.0'!M512*(365/2)))*9.8*($C512+$D512-$B512)/3600</f>
        <v>7.2949874550000002</v>
      </c>
      <c r="Q512" s="75">
        <f>(('Node actual demand d=1.0'!N512*(365/2)))*9.8*($C512+$D512-$B512)/3600</f>
        <v>6.7739169225000007</v>
      </c>
      <c r="R512" s="75">
        <f>(('Node actual demand d=1.0'!O512*(365/2)))*9.8*($C512+$D512-$B512)/3600</f>
        <v>5.2107053250000002</v>
      </c>
      <c r="S512" s="75">
        <f>(('Node actual demand d=1.0'!P512*(365/2)))*9.8*($C512+$D512-$B512)/3600</f>
        <v>5.2107053250000002</v>
      </c>
      <c r="T512" s="75">
        <f>(('Node actual demand d=1.0'!Q512*(365/2)))*9.8*($C512+$D512-$B512)/3600</f>
        <v>5.2107053250000002</v>
      </c>
      <c r="U512" s="75">
        <f>(('Node actual demand d=1.0'!R512*(365/2)))*9.8*($C512+$D512-$B512)/3600</f>
        <v>5.4712405912499991</v>
      </c>
      <c r="V512" s="75">
        <f>(('Node actual demand d=1.0'!S512*(365/2)))*9.8*($C512+$D512-$B512)/3600</f>
        <v>5.9923111237500004</v>
      </c>
      <c r="W512" s="75">
        <f>(('Node actual demand d=1.0'!T512*(365/2)))*9.8*($C512+$D512-$B512)/3600</f>
        <v>6.2528463900000002</v>
      </c>
      <c r="X512" s="75">
        <f>(('Node actual demand d=1.0'!U512*(365/2)))*9.8*($C512+$D512-$B512)/3600</f>
        <v>6.2528463900000002</v>
      </c>
      <c r="Y512" s="75">
        <f>(('Node actual demand d=1.0'!V512*(365/2)))*9.8*($C512+$D512-$B512)/3600</f>
        <v>6.2528463900000002</v>
      </c>
      <c r="Z512" s="75">
        <f>(('Node actual demand d=1.0'!W512*(365/2)))*9.8*($C512+$D512-$B512)/3600</f>
        <v>6.2528463900000002</v>
      </c>
      <c r="AA512" s="75">
        <f>(('Node actual demand d=1.0'!X512*(365/2)))*9.8*($C512+$D512-$B512)/3600</f>
        <v>6.2528463900000002</v>
      </c>
      <c r="AB512" s="75">
        <f>(('Node actual demand d=1.0'!Y512*(365/2)))*9.8*($C512+$D512-$B512)/3600</f>
        <v>6.2528463900000002</v>
      </c>
    </row>
    <row r="513" spans="1:28">
      <c r="A513" t="s">
        <v>622</v>
      </c>
      <c r="B513" s="21">
        <f>Fornecida!$C$1</f>
        <v>3.38</v>
      </c>
      <c r="C513" s="79">
        <v>33.988199999999999</v>
      </c>
      <c r="D513">
        <v>20</v>
      </c>
      <c r="E513" s="75">
        <f>(('Node actual demand d=1.0'!B513*(365/2)))*9.8*($C513+$D513-$B513)/3600</f>
        <v>6.0341843800000001</v>
      </c>
      <c r="F513" s="75">
        <f>(('Node actual demand d=1.0'!C513*(365/2)))*9.8*($C513+$D513-$B513)/3600</f>
        <v>4.0227895866666668</v>
      </c>
      <c r="G513" s="75">
        <f>(('Node actual demand d=1.0'!D513*(365/2)))*9.8*($C513+$D513-$B513)/3600</f>
        <v>5.2799113324999993</v>
      </c>
      <c r="H513" s="75">
        <f>(('Node actual demand d=1.0'!E513*(365/2)))*9.8*($C513+$D513-$B513)/3600</f>
        <v>4.5256382850000003</v>
      </c>
      <c r="I513" s="75">
        <f>(('Node actual demand d=1.0'!F513*(365/2)))*9.8*($C513+$D513-$B513)/3600</f>
        <v>35.702257581666665</v>
      </c>
      <c r="J513" s="75">
        <f>(('Node actual demand d=1.0'!G513*(365/2)))*9.8*($C513+$D513-$B513)/3600</f>
        <v>108.11247014166666</v>
      </c>
      <c r="K513" s="75">
        <f>(('Node actual demand d=1.0'!H513*(365/2)))*9.8*($C513+$D513-$B513)/3600</f>
        <v>28.159527106666665</v>
      </c>
      <c r="L513" s="75">
        <f>(('Node actual demand d=1.0'!I513*(365/2)))*9.8*($C513+$D513-$B513)/3600</f>
        <v>89.255643954166672</v>
      </c>
      <c r="M513" s="75">
        <f>(('Node actual demand d=1.0'!J513*(365/2)))*9.8*($C513+$D513-$B513)/3600</f>
        <v>12.8226418075</v>
      </c>
      <c r="N513" s="75">
        <f>(('Node actual demand d=1.0'!K513*(365/2)))*9.8*($C513+$D513-$B513)/3600</f>
        <v>10.811247014166664</v>
      </c>
      <c r="O513" s="75">
        <f>(('Node actual demand d=1.0'!L513*(365/2)))*9.8*($C513+$D513-$B513)/3600</f>
        <v>13.074066156666667</v>
      </c>
      <c r="P513" s="75">
        <f>(('Node actual demand d=1.0'!M513*(365/2)))*9.8*($C513+$D513-$B513)/3600</f>
        <v>11.816944410833331</v>
      </c>
      <c r="Q513" s="75">
        <f>(('Node actual demand d=1.0'!N513*(365/2)))*9.8*($C513+$D513-$B513)/3600</f>
        <v>73.667334305833336</v>
      </c>
      <c r="R513" s="75">
        <f>(('Node actual demand d=1.0'!O513*(365/2)))*9.8*($C513+$D513-$B513)/3600</f>
        <v>8.7998522208333334</v>
      </c>
      <c r="S513" s="75">
        <f>(('Node actual demand d=1.0'!P513*(365/2)))*9.8*($C513+$D513-$B513)/3600</f>
        <v>6.5370330783333337</v>
      </c>
      <c r="T513" s="75">
        <f>(('Node actual demand d=1.0'!Q513*(365/2)))*9.8*($C513+$D513-$B513)/3600</f>
        <v>6.0341843800000001</v>
      </c>
      <c r="U513" s="75">
        <f>(('Node actual demand d=1.0'!R513*(365/2)))*9.8*($C513+$D513-$B513)/3600</f>
        <v>7.0398817766666664</v>
      </c>
      <c r="V513" s="75">
        <f>(('Node actual demand d=1.0'!S513*(365/2)))*9.8*($C513+$D513-$B513)/3600</f>
        <v>7.2913061258333327</v>
      </c>
      <c r="W513" s="75">
        <f>(('Node actual demand d=1.0'!T513*(365/2)))*9.8*($C513+$D513-$B513)/3600</f>
        <v>9.0512765700000006</v>
      </c>
      <c r="X513" s="75">
        <f>(('Node actual demand d=1.0'!U513*(365/2)))*9.8*($C513+$D513-$B513)/3600</f>
        <v>9.3027009191666661</v>
      </c>
      <c r="Y513" s="75">
        <f>(('Node actual demand d=1.0'!V513*(365/2)))*9.8*($C513+$D513-$B513)/3600</f>
        <v>4.0227895866666668</v>
      </c>
      <c r="Z513" s="75">
        <f>(('Node actual demand d=1.0'!W513*(365/2)))*9.8*($C513+$D513-$B513)/3600</f>
        <v>5.7827600308333329</v>
      </c>
      <c r="AA513" s="75">
        <f>(('Node actual demand d=1.0'!X513*(365/2)))*9.8*($C513+$D513-$B513)/3600</f>
        <v>26.902405360833335</v>
      </c>
      <c r="AB513" s="75">
        <f>(('Node actual demand d=1.0'!Y513*(365/2)))*9.8*($C513+$D513-$B513)/3600</f>
        <v>24.8910105675</v>
      </c>
    </row>
    <row r="514" spans="1:28">
      <c r="A514" t="s">
        <v>623</v>
      </c>
      <c r="B514" s="21">
        <f>Fornecida!$C$1</f>
        <v>3.38</v>
      </c>
      <c r="C514" s="79">
        <v>33.880099999999999</v>
      </c>
      <c r="D514">
        <v>20</v>
      </c>
      <c r="E514" s="75">
        <f>(('Node actual demand d=1.0'!B514*(365/2)))*9.8*($C514+$D514-$B514)/3600</f>
        <v>0</v>
      </c>
      <c r="F514" s="75">
        <f>(('Node actual demand d=1.0'!C514*(365/2)))*9.8*($C514+$D514-$B514)/3600</f>
        <v>0</v>
      </c>
      <c r="G514" s="75">
        <f>(('Node actual demand d=1.0'!D514*(365/2)))*9.8*($C514+$D514-$B514)/3600</f>
        <v>0</v>
      </c>
      <c r="H514" s="75">
        <f>(('Node actual demand d=1.0'!E514*(365/2)))*9.8*($C514+$D514-$B514)/3600</f>
        <v>0</v>
      </c>
      <c r="I514" s="75">
        <f>(('Node actual demand d=1.0'!F514*(365/2)))*9.8*($C514+$D514-$B514)/3600</f>
        <v>0</v>
      </c>
      <c r="J514" s="75">
        <f>(('Node actual demand d=1.0'!G514*(365/2)))*9.8*($C514+$D514-$B514)/3600</f>
        <v>0</v>
      </c>
      <c r="K514" s="75">
        <f>(('Node actual demand d=1.0'!H514*(365/2)))*9.8*($C514+$D514-$B514)/3600</f>
        <v>0</v>
      </c>
      <c r="L514" s="75">
        <f>(('Node actual demand d=1.0'!I514*(365/2)))*9.8*($C514+$D514-$B514)/3600</f>
        <v>0.25088730236111112</v>
      </c>
      <c r="M514" s="75">
        <f>(('Node actual demand d=1.0'!J514*(365/2)))*9.8*($C514+$D514-$B514)/3600</f>
        <v>0.50177460472222224</v>
      </c>
      <c r="N514" s="75">
        <f>(('Node actual demand d=1.0'!K514*(365/2)))*9.8*($C514+$D514-$B514)/3600</f>
        <v>0.75266190708333336</v>
      </c>
      <c r="O514" s="75">
        <f>(('Node actual demand d=1.0'!L514*(365/2)))*9.8*($C514+$D514-$B514)/3600</f>
        <v>0.75266190708333336</v>
      </c>
      <c r="P514" s="75">
        <f>(('Node actual demand d=1.0'!M514*(365/2)))*9.8*($C514+$D514-$B514)/3600</f>
        <v>0.25088730236111112</v>
      </c>
      <c r="Q514" s="75">
        <f>(('Node actual demand d=1.0'!N514*(365/2)))*9.8*($C514+$D514-$B514)/3600</f>
        <v>0</v>
      </c>
      <c r="R514" s="75">
        <f>(('Node actual demand d=1.0'!O514*(365/2)))*9.8*($C514+$D514-$B514)/3600</f>
        <v>0.25088730236111112</v>
      </c>
      <c r="S514" s="75">
        <f>(('Node actual demand d=1.0'!P514*(365/2)))*9.8*($C514+$D514-$B514)/3600</f>
        <v>0.25088730236111112</v>
      </c>
      <c r="T514" s="75">
        <f>(('Node actual demand d=1.0'!Q514*(365/2)))*9.8*($C514+$D514-$B514)/3600</f>
        <v>0</v>
      </c>
      <c r="U514" s="75">
        <f>(('Node actual demand d=1.0'!R514*(365/2)))*9.8*($C514+$D514-$B514)/3600</f>
        <v>0</v>
      </c>
      <c r="V514" s="75">
        <f>(('Node actual demand d=1.0'!S514*(365/2)))*9.8*($C514+$D514-$B514)/3600</f>
        <v>0.50177460472222224</v>
      </c>
      <c r="W514" s="75">
        <f>(('Node actual demand d=1.0'!T514*(365/2)))*9.8*($C514+$D514-$B514)/3600</f>
        <v>0.75266190708333336</v>
      </c>
      <c r="X514" s="75">
        <f>(('Node actual demand d=1.0'!U514*(365/2)))*9.8*($C514+$D514-$B514)/3600</f>
        <v>0</v>
      </c>
      <c r="Y514" s="75">
        <f>(('Node actual demand d=1.0'!V514*(365/2)))*9.8*($C514+$D514-$B514)/3600</f>
        <v>0</v>
      </c>
      <c r="Z514" s="75">
        <f>(('Node actual demand d=1.0'!W514*(365/2)))*9.8*($C514+$D514-$B514)/3600</f>
        <v>0</v>
      </c>
      <c r="AA514" s="75">
        <f>(('Node actual demand d=1.0'!X514*(365/2)))*9.8*($C514+$D514-$B514)/3600</f>
        <v>0</v>
      </c>
      <c r="AB514" s="75">
        <f>(('Node actual demand d=1.0'!Y514*(365/2)))*9.8*($C514+$D514-$B514)/3600</f>
        <v>0.25088730236111112</v>
      </c>
    </row>
    <row r="515" spans="1:28">
      <c r="A515" t="s">
        <v>624</v>
      </c>
      <c r="B515" s="21">
        <f>Fornecida!$C$1</f>
        <v>3.38</v>
      </c>
      <c r="C515" s="79">
        <v>29.8977</v>
      </c>
      <c r="D515">
        <v>20</v>
      </c>
      <c r="E515" s="75">
        <f>(('Node actual demand d=1.0'!B515*(365/2)))*9.8*($C515+$D515-$B515)/3600</f>
        <v>0.23110251791666669</v>
      </c>
      <c r="F515" s="75">
        <f>(('Node actual demand d=1.0'!C515*(365/2)))*9.8*($C515+$D515-$B515)/3600</f>
        <v>0.23110251791666669</v>
      </c>
      <c r="G515" s="75">
        <f>(('Node actual demand d=1.0'!D515*(365/2)))*9.8*($C515+$D515-$B515)/3600</f>
        <v>0</v>
      </c>
      <c r="H515" s="75">
        <f>(('Node actual demand d=1.0'!E515*(365/2)))*9.8*($C515+$D515-$B515)/3600</f>
        <v>0</v>
      </c>
      <c r="I515" s="75">
        <f>(('Node actual demand d=1.0'!F515*(365/2)))*9.8*($C515+$D515-$B515)/3600</f>
        <v>0.23110251791666669</v>
      </c>
      <c r="J515" s="75">
        <f>(('Node actual demand d=1.0'!G515*(365/2)))*9.8*($C515+$D515-$B515)/3600</f>
        <v>0.23110251791666669</v>
      </c>
      <c r="K515" s="75">
        <f>(('Node actual demand d=1.0'!H515*(365/2)))*9.8*($C515+$D515-$B515)/3600</f>
        <v>0.23110251791666669</v>
      </c>
      <c r="L515" s="75">
        <f>(('Node actual demand d=1.0'!I515*(365/2)))*9.8*($C515+$D515-$B515)/3600</f>
        <v>0.23110251791666669</v>
      </c>
      <c r="M515" s="75">
        <f>(('Node actual demand d=1.0'!J515*(365/2)))*9.8*($C515+$D515-$B515)/3600</f>
        <v>0.46220503583333339</v>
      </c>
      <c r="N515" s="75">
        <f>(('Node actual demand d=1.0'!K515*(365/2)))*9.8*($C515+$D515-$B515)/3600</f>
        <v>0.69330755374999997</v>
      </c>
      <c r="O515" s="75">
        <f>(('Node actual demand d=1.0'!L515*(365/2)))*9.8*($C515+$D515-$B515)/3600</f>
        <v>0.69330755374999997</v>
      </c>
      <c r="P515" s="75">
        <f>(('Node actual demand d=1.0'!M515*(365/2)))*9.8*($C515+$D515-$B515)/3600</f>
        <v>0.46220503583333339</v>
      </c>
      <c r="Q515" s="75">
        <f>(('Node actual demand d=1.0'!N515*(365/2)))*9.8*($C515+$D515-$B515)/3600</f>
        <v>0.46220503583333339</v>
      </c>
      <c r="R515" s="75">
        <f>(('Node actual demand d=1.0'!O515*(365/2)))*9.8*($C515+$D515-$B515)/3600</f>
        <v>0.46220503583333339</v>
      </c>
      <c r="S515" s="75">
        <f>(('Node actual demand d=1.0'!P515*(365/2)))*9.8*($C515+$D515-$B515)/3600</f>
        <v>0.46220503583333339</v>
      </c>
      <c r="T515" s="75">
        <f>(('Node actual demand d=1.0'!Q515*(365/2)))*9.8*($C515+$D515-$B515)/3600</f>
        <v>0.23110251791666669</v>
      </c>
      <c r="U515" s="75">
        <f>(('Node actual demand d=1.0'!R515*(365/2)))*9.8*($C515+$D515-$B515)/3600</f>
        <v>0.69330755374999997</v>
      </c>
      <c r="V515" s="75">
        <f>(('Node actual demand d=1.0'!S515*(365/2)))*9.8*($C515+$D515-$B515)/3600</f>
        <v>1.6177176254166667</v>
      </c>
      <c r="W515" s="75">
        <f>(('Node actual demand d=1.0'!T515*(365/2)))*9.8*($C515+$D515-$B515)/3600</f>
        <v>2.3110251791666667</v>
      </c>
      <c r="X515" s="75">
        <f>(('Node actual demand d=1.0'!U515*(365/2)))*9.8*($C515+$D515-$B515)/3600</f>
        <v>1.1555125895833334</v>
      </c>
      <c r="Y515" s="75">
        <f>(('Node actual demand d=1.0'!V515*(365/2)))*9.8*($C515+$D515-$B515)/3600</f>
        <v>0.46220503583333339</v>
      </c>
      <c r="Z515" s="75">
        <f>(('Node actual demand d=1.0'!W515*(365/2)))*9.8*($C515+$D515-$B515)/3600</f>
        <v>0.46220503583333339</v>
      </c>
      <c r="AA515" s="75">
        <f>(('Node actual demand d=1.0'!X515*(365/2)))*9.8*($C515+$D515-$B515)/3600</f>
        <v>0.23110251791666669</v>
      </c>
      <c r="AB515" s="75">
        <f>(('Node actual demand d=1.0'!Y515*(365/2)))*9.8*($C515+$D515-$B515)/3600</f>
        <v>0.23110251791666669</v>
      </c>
    </row>
    <row r="516" spans="1:28">
      <c r="A516" t="s">
        <v>625</v>
      </c>
      <c r="B516" s="21">
        <f>Fornecida!$C$1</f>
        <v>3.38</v>
      </c>
      <c r="C516" s="79">
        <v>30.404499999999999</v>
      </c>
      <c r="D516">
        <v>20</v>
      </c>
      <c r="E516" s="75">
        <f>(('Node actual demand d=1.0'!B516*(365/2)))*9.8*($C516+$D516-$B516)/3600</f>
        <v>0</v>
      </c>
      <c r="F516" s="75">
        <f>(('Node actual demand d=1.0'!C516*(365/2)))*9.8*($C516+$D516-$B516)/3600</f>
        <v>0</v>
      </c>
      <c r="G516" s="75">
        <f>(('Node actual demand d=1.0'!D516*(365/2)))*9.8*($C516+$D516-$B516)/3600</f>
        <v>0</v>
      </c>
      <c r="H516" s="75">
        <f>(('Node actual demand d=1.0'!E516*(365/2)))*9.8*($C516+$D516-$B516)/3600</f>
        <v>0</v>
      </c>
      <c r="I516" s="75">
        <f>(('Node actual demand d=1.0'!F516*(365/2)))*9.8*($C516+$D516-$B516)/3600</f>
        <v>0</v>
      </c>
      <c r="J516" s="75">
        <f>(('Node actual demand d=1.0'!G516*(365/2)))*9.8*($C516+$D516-$B516)/3600</f>
        <v>0</v>
      </c>
      <c r="K516" s="75">
        <f>(('Node actual demand d=1.0'!H516*(365/2)))*9.8*($C516+$D516-$B516)/3600</f>
        <v>0</v>
      </c>
      <c r="L516" s="75">
        <f>(('Node actual demand d=1.0'!I516*(365/2)))*9.8*($C516+$D516-$B516)/3600</f>
        <v>0.23362032847222222</v>
      </c>
      <c r="M516" s="75">
        <f>(('Node actual demand d=1.0'!J516*(365/2)))*9.8*($C516+$D516-$B516)/3600</f>
        <v>0.46724065694444444</v>
      </c>
      <c r="N516" s="75">
        <f>(('Node actual demand d=1.0'!K516*(365/2)))*9.8*($C516+$D516-$B516)/3600</f>
        <v>0.46724065694444444</v>
      </c>
      <c r="O516" s="75">
        <f>(('Node actual demand d=1.0'!L516*(365/2)))*9.8*($C516+$D516-$B516)/3600</f>
        <v>0.46724065694444444</v>
      </c>
      <c r="P516" s="75">
        <f>(('Node actual demand d=1.0'!M516*(365/2)))*9.8*($C516+$D516-$B516)/3600</f>
        <v>1.1681016423611112</v>
      </c>
      <c r="Q516" s="75">
        <f>(('Node actual demand d=1.0'!N516*(365/2)))*9.8*($C516+$D516-$B516)/3600</f>
        <v>0.23362032847222222</v>
      </c>
      <c r="R516" s="75">
        <f>(('Node actual demand d=1.0'!O516*(365/2)))*9.8*($C516+$D516-$B516)/3600</f>
        <v>0.23362032847222222</v>
      </c>
      <c r="S516" s="75">
        <f>(('Node actual demand d=1.0'!P516*(365/2)))*9.8*($C516+$D516-$B516)/3600</f>
        <v>0.23362032847222222</v>
      </c>
      <c r="T516" s="75">
        <f>(('Node actual demand d=1.0'!Q516*(365/2)))*9.8*($C516+$D516-$B516)/3600</f>
        <v>0.23362032847222222</v>
      </c>
      <c r="U516" s="75">
        <f>(('Node actual demand d=1.0'!R516*(365/2)))*9.8*($C516+$D516-$B516)/3600</f>
        <v>0.23362032847222222</v>
      </c>
      <c r="V516" s="75">
        <f>(('Node actual demand d=1.0'!S516*(365/2)))*9.8*($C516+$D516-$B516)/3600</f>
        <v>0.46724065694444444</v>
      </c>
      <c r="W516" s="75">
        <f>(('Node actual demand d=1.0'!T516*(365/2)))*9.8*($C516+$D516-$B516)/3600</f>
        <v>0.70086098541666664</v>
      </c>
      <c r="X516" s="75">
        <f>(('Node actual demand d=1.0'!U516*(365/2)))*9.8*($C516+$D516-$B516)/3600</f>
        <v>0.46724065694444444</v>
      </c>
      <c r="Y516" s="75">
        <f>(('Node actual demand d=1.0'!V516*(365/2)))*9.8*($C516+$D516-$B516)/3600</f>
        <v>0</v>
      </c>
      <c r="Z516" s="75">
        <f>(('Node actual demand d=1.0'!W516*(365/2)))*9.8*($C516+$D516-$B516)/3600</f>
        <v>0</v>
      </c>
      <c r="AA516" s="75">
        <f>(('Node actual demand d=1.0'!X516*(365/2)))*9.8*($C516+$D516-$B516)/3600</f>
        <v>0.23362032847222222</v>
      </c>
      <c r="AB516" s="75">
        <f>(('Node actual demand d=1.0'!Y516*(365/2)))*9.8*($C516+$D516-$B516)/3600</f>
        <v>0</v>
      </c>
    </row>
    <row r="517" spans="1:28">
      <c r="A517" t="s">
        <v>626</v>
      </c>
      <c r="B517" s="21">
        <f>Fornecida!$C$1</f>
        <v>3.38</v>
      </c>
      <c r="C517" s="79">
        <v>32.749400000000001</v>
      </c>
      <c r="D517">
        <v>20</v>
      </c>
      <c r="E517" s="75">
        <f>(('Node actual demand d=1.0'!B517*(365/2)))*9.8*($C517+$D517-$B517)/3600</f>
        <v>0</v>
      </c>
      <c r="F517" s="75">
        <f>(('Node actual demand d=1.0'!C517*(365/2)))*9.8*($C517+$D517-$B517)/3600</f>
        <v>0</v>
      </c>
      <c r="G517" s="75">
        <f>(('Node actual demand d=1.0'!D517*(365/2)))*9.8*($C517+$D517-$B517)/3600</f>
        <v>0</v>
      </c>
      <c r="H517" s="75">
        <f>(('Node actual demand d=1.0'!E517*(365/2)))*9.8*($C517+$D517-$B517)/3600</f>
        <v>0</v>
      </c>
      <c r="I517" s="75">
        <f>(('Node actual demand d=1.0'!F517*(365/2)))*9.8*($C517+$D517-$B517)/3600</f>
        <v>0</v>
      </c>
      <c r="J517" s="75">
        <f>(('Node actual demand d=1.0'!G517*(365/2)))*9.8*($C517+$D517-$B517)/3600</f>
        <v>0</v>
      </c>
      <c r="K517" s="75">
        <f>(('Node actual demand d=1.0'!H517*(365/2)))*9.8*($C517+$D517-$B517)/3600</f>
        <v>0.24526992194444444</v>
      </c>
      <c r="L517" s="75">
        <f>(('Node actual demand d=1.0'!I517*(365/2)))*9.8*($C517+$D517-$B517)/3600</f>
        <v>0.49053984388888888</v>
      </c>
      <c r="M517" s="75">
        <f>(('Node actual demand d=1.0'!J517*(365/2)))*9.8*($C517+$D517-$B517)/3600</f>
        <v>0.24526992194444444</v>
      </c>
      <c r="N517" s="75">
        <f>(('Node actual demand d=1.0'!K517*(365/2)))*9.8*($C517+$D517-$B517)/3600</f>
        <v>0</v>
      </c>
      <c r="O517" s="75">
        <f>(('Node actual demand d=1.0'!L517*(365/2)))*9.8*($C517+$D517-$B517)/3600</f>
        <v>0</v>
      </c>
      <c r="P517" s="75">
        <f>(('Node actual demand d=1.0'!M517*(365/2)))*9.8*($C517+$D517-$B517)/3600</f>
        <v>0</v>
      </c>
      <c r="Q517" s="75">
        <f>(('Node actual demand d=1.0'!N517*(365/2)))*9.8*($C517+$D517-$B517)/3600</f>
        <v>0</v>
      </c>
      <c r="R517" s="75">
        <f>(('Node actual demand d=1.0'!O517*(365/2)))*9.8*($C517+$D517-$B517)/3600</f>
        <v>0.24526992194444444</v>
      </c>
      <c r="S517" s="75">
        <f>(('Node actual demand d=1.0'!P517*(365/2)))*9.8*($C517+$D517-$B517)/3600</f>
        <v>0.24526992194444444</v>
      </c>
      <c r="T517" s="75">
        <f>(('Node actual demand d=1.0'!Q517*(365/2)))*9.8*($C517+$D517-$B517)/3600</f>
        <v>0.24526992194444444</v>
      </c>
      <c r="U517" s="75">
        <f>(('Node actual demand d=1.0'!R517*(365/2)))*9.8*($C517+$D517-$B517)/3600</f>
        <v>0.24526992194444444</v>
      </c>
      <c r="V517" s="75">
        <f>(('Node actual demand d=1.0'!S517*(365/2)))*9.8*($C517+$D517-$B517)/3600</f>
        <v>0.24526992194444444</v>
      </c>
      <c r="W517" s="75">
        <f>(('Node actual demand d=1.0'!T517*(365/2)))*9.8*($C517+$D517-$B517)/3600</f>
        <v>0</v>
      </c>
      <c r="X517" s="75">
        <f>(('Node actual demand d=1.0'!U517*(365/2)))*9.8*($C517+$D517-$B517)/3600</f>
        <v>0</v>
      </c>
      <c r="Y517" s="75">
        <f>(('Node actual demand d=1.0'!V517*(365/2)))*9.8*($C517+$D517-$B517)/3600</f>
        <v>0</v>
      </c>
      <c r="Z517" s="75">
        <f>(('Node actual demand d=1.0'!W517*(365/2)))*9.8*($C517+$D517-$B517)/3600</f>
        <v>0.24526992194444444</v>
      </c>
      <c r="AA517" s="75">
        <f>(('Node actual demand d=1.0'!X517*(365/2)))*9.8*($C517+$D517-$B517)/3600</f>
        <v>0</v>
      </c>
      <c r="AB517" s="75">
        <f>(('Node actual demand d=1.0'!Y517*(365/2)))*9.8*($C517+$D517-$B517)/3600</f>
        <v>0</v>
      </c>
    </row>
    <row r="518" spans="1:28">
      <c r="A518" t="s">
        <v>627</v>
      </c>
      <c r="B518" s="21">
        <f>Fornecida!$C$1</f>
        <v>3.38</v>
      </c>
      <c r="C518" s="79">
        <v>35.588200000000001</v>
      </c>
      <c r="D518">
        <v>20</v>
      </c>
      <c r="E518" s="75">
        <f>(('Node actual demand d=1.0'!B518*(365/2)))*9.8*($C518+$D518-$B518)/3600</f>
        <v>0</v>
      </c>
      <c r="F518" s="75">
        <f>(('Node actual demand d=1.0'!C518*(365/2)))*9.8*($C518+$D518-$B518)/3600</f>
        <v>0.25937323805555557</v>
      </c>
      <c r="G518" s="75">
        <f>(('Node actual demand d=1.0'!D518*(365/2)))*9.8*($C518+$D518-$B518)/3600</f>
        <v>0.25937323805555557</v>
      </c>
      <c r="H518" s="75">
        <f>(('Node actual demand d=1.0'!E518*(365/2)))*9.8*($C518+$D518-$B518)/3600</f>
        <v>0</v>
      </c>
      <c r="I518" s="75">
        <f>(('Node actual demand d=1.0'!F518*(365/2)))*9.8*($C518+$D518-$B518)/3600</f>
        <v>0.25937323805555557</v>
      </c>
      <c r="J518" s="75">
        <f>(('Node actual demand d=1.0'!G518*(365/2)))*9.8*($C518+$D518-$B518)/3600</f>
        <v>0.25937323805555557</v>
      </c>
      <c r="K518" s="75">
        <f>(('Node actual demand d=1.0'!H518*(365/2)))*9.8*($C518+$D518-$B518)/3600</f>
        <v>0.25937323805555557</v>
      </c>
      <c r="L518" s="75">
        <f>(('Node actual demand d=1.0'!I518*(365/2)))*9.8*($C518+$D518-$B518)/3600</f>
        <v>0.7781197141666667</v>
      </c>
      <c r="M518" s="75">
        <f>(('Node actual demand d=1.0'!J518*(365/2)))*9.8*($C518+$D518-$B518)/3600</f>
        <v>2.3343591425000003</v>
      </c>
      <c r="N518" s="75">
        <f>(('Node actual demand d=1.0'!K518*(365/2)))*9.8*($C518+$D518-$B518)/3600</f>
        <v>0.7781197141666667</v>
      </c>
      <c r="O518" s="75">
        <f>(('Node actual demand d=1.0'!L518*(365/2)))*9.8*($C518+$D518-$B518)/3600</f>
        <v>0.7781197141666667</v>
      </c>
      <c r="P518" s="75">
        <f>(('Node actual demand d=1.0'!M518*(365/2)))*9.8*($C518+$D518-$B518)/3600</f>
        <v>0.51874647611111113</v>
      </c>
      <c r="Q518" s="75">
        <f>(('Node actual demand d=1.0'!N518*(365/2)))*9.8*($C518+$D518-$B518)/3600</f>
        <v>0.25937323805555557</v>
      </c>
      <c r="R518" s="75">
        <f>(('Node actual demand d=1.0'!O518*(365/2)))*9.8*($C518+$D518-$B518)/3600</f>
        <v>0.25937323805555557</v>
      </c>
      <c r="S518" s="75">
        <f>(('Node actual demand d=1.0'!P518*(365/2)))*9.8*($C518+$D518-$B518)/3600</f>
        <v>0.25937323805555557</v>
      </c>
      <c r="T518" s="75">
        <f>(('Node actual demand d=1.0'!Q518*(365/2)))*9.8*($C518+$D518-$B518)/3600</f>
        <v>0.25937323805555557</v>
      </c>
      <c r="U518" s="75">
        <f>(('Node actual demand d=1.0'!R518*(365/2)))*9.8*($C518+$D518-$B518)/3600</f>
        <v>0.25937323805555557</v>
      </c>
      <c r="V518" s="75">
        <f>(('Node actual demand d=1.0'!S518*(365/2)))*9.8*($C518+$D518-$B518)/3600</f>
        <v>0.25937323805555557</v>
      </c>
      <c r="W518" s="75">
        <f>(('Node actual demand d=1.0'!T518*(365/2)))*9.8*($C518+$D518-$B518)/3600</f>
        <v>0.25937323805555557</v>
      </c>
      <c r="X518" s="75">
        <f>(('Node actual demand d=1.0'!U518*(365/2)))*9.8*($C518+$D518-$B518)/3600</f>
        <v>0.25937323805555557</v>
      </c>
      <c r="Y518" s="75">
        <f>(('Node actual demand d=1.0'!V518*(365/2)))*9.8*($C518+$D518-$B518)/3600</f>
        <v>0</v>
      </c>
      <c r="Z518" s="75">
        <f>(('Node actual demand d=1.0'!W518*(365/2)))*9.8*($C518+$D518-$B518)/3600</f>
        <v>0.7781197141666667</v>
      </c>
      <c r="AA518" s="75">
        <f>(('Node actual demand d=1.0'!X518*(365/2)))*9.8*($C518+$D518-$B518)/3600</f>
        <v>0.51874647611111113</v>
      </c>
      <c r="AB518" s="75">
        <f>(('Node actual demand d=1.0'!Y518*(365/2)))*9.8*($C518+$D518-$B518)/3600</f>
        <v>0.25937323805555557</v>
      </c>
    </row>
    <row r="519" spans="1:28">
      <c r="A519" t="s">
        <v>628</v>
      </c>
      <c r="B519" s="21">
        <f>Fornecida!$C$1</f>
        <v>3.38</v>
      </c>
      <c r="C519" s="79">
        <v>35.017000000000003</v>
      </c>
      <c r="D519">
        <v>20</v>
      </c>
      <c r="E519" s="75">
        <f>(('Node actual demand d=1.0'!B519*(365/2)))*9.8*($C519+$D519-$B519)/3600</f>
        <v>0</v>
      </c>
      <c r="F519" s="75">
        <f>(('Node actual demand d=1.0'!C519*(365/2)))*9.8*($C519+$D519-$B519)/3600</f>
        <v>0</v>
      </c>
      <c r="G519" s="75">
        <f>(('Node actual demand d=1.0'!D519*(365/2)))*9.8*($C519+$D519-$B519)/3600</f>
        <v>0</v>
      </c>
      <c r="H519" s="75">
        <f>(('Node actual demand d=1.0'!E519*(365/2)))*9.8*($C519+$D519-$B519)/3600</f>
        <v>0</v>
      </c>
      <c r="I519" s="75">
        <f>(('Node actual demand d=1.0'!F519*(365/2)))*9.8*($C519+$D519-$B519)/3600</f>
        <v>0</v>
      </c>
      <c r="J519" s="75">
        <f>(('Node actual demand d=1.0'!G519*(365/2)))*9.8*($C519+$D519-$B519)/3600</f>
        <v>0</v>
      </c>
      <c r="K519" s="75">
        <f>(('Node actual demand d=1.0'!H519*(365/2)))*9.8*($C519+$D519-$B519)/3600</f>
        <v>0</v>
      </c>
      <c r="L519" s="75">
        <f>(('Node actual demand d=1.0'!I519*(365/2)))*9.8*($C519+$D519-$B519)/3600</f>
        <v>0</v>
      </c>
      <c r="M519" s="75">
        <f>(('Node actual demand d=1.0'!J519*(365/2)))*9.8*($C519+$D519-$B519)/3600</f>
        <v>0.25653548472222226</v>
      </c>
      <c r="N519" s="75">
        <f>(('Node actual demand d=1.0'!K519*(365/2)))*9.8*($C519+$D519-$B519)/3600</f>
        <v>0.51307096944444452</v>
      </c>
      <c r="O519" s="75">
        <f>(('Node actual demand d=1.0'!L519*(365/2)))*9.8*($C519+$D519-$B519)/3600</f>
        <v>0.25653548472222226</v>
      </c>
      <c r="P519" s="75">
        <f>(('Node actual demand d=1.0'!M519*(365/2)))*9.8*($C519+$D519-$B519)/3600</f>
        <v>0.51307096944444452</v>
      </c>
      <c r="Q519" s="75">
        <f>(('Node actual demand d=1.0'!N519*(365/2)))*9.8*($C519+$D519-$B519)/3600</f>
        <v>0</v>
      </c>
      <c r="R519" s="75">
        <f>(('Node actual demand d=1.0'!O519*(365/2)))*9.8*($C519+$D519-$B519)/3600</f>
        <v>0</v>
      </c>
      <c r="S519" s="75">
        <f>(('Node actual demand d=1.0'!P519*(365/2)))*9.8*($C519+$D519-$B519)/3600</f>
        <v>0.25653548472222226</v>
      </c>
      <c r="T519" s="75">
        <f>(('Node actual demand d=1.0'!Q519*(365/2)))*9.8*($C519+$D519-$B519)/3600</f>
        <v>0.76960645416666673</v>
      </c>
      <c r="U519" s="75">
        <f>(('Node actual demand d=1.0'!R519*(365/2)))*9.8*($C519+$D519-$B519)/3600</f>
        <v>0.51307096944444452</v>
      </c>
      <c r="V519" s="75">
        <f>(('Node actual demand d=1.0'!S519*(365/2)))*9.8*($C519+$D519-$B519)/3600</f>
        <v>0.76960645416666673</v>
      </c>
      <c r="W519" s="75">
        <f>(('Node actual demand d=1.0'!T519*(365/2)))*9.8*($C519+$D519-$B519)/3600</f>
        <v>0.76960645416666673</v>
      </c>
      <c r="X519" s="75">
        <f>(('Node actual demand d=1.0'!U519*(365/2)))*9.8*($C519+$D519-$B519)/3600</f>
        <v>0.51307096944444452</v>
      </c>
      <c r="Y519" s="75">
        <f>(('Node actual demand d=1.0'!V519*(365/2)))*9.8*($C519+$D519-$B519)/3600</f>
        <v>0.25653548472222226</v>
      </c>
      <c r="Z519" s="75">
        <f>(('Node actual demand d=1.0'!W519*(365/2)))*9.8*($C519+$D519-$B519)/3600</f>
        <v>0</v>
      </c>
      <c r="AA519" s="75">
        <f>(('Node actual demand d=1.0'!X519*(365/2)))*9.8*($C519+$D519-$B519)/3600</f>
        <v>0.25653548472222226</v>
      </c>
      <c r="AB519" s="75">
        <f>(('Node actual demand d=1.0'!Y519*(365/2)))*9.8*($C519+$D519-$B519)/3600</f>
        <v>0.25653548472222226</v>
      </c>
    </row>
    <row r="520" spans="1:28">
      <c r="A520" t="s">
        <v>629</v>
      </c>
      <c r="B520" s="21">
        <f>Fornecida!$C$1</f>
        <v>3.38</v>
      </c>
      <c r="C520" s="79">
        <v>33.085000000000001</v>
      </c>
      <c r="D520">
        <v>20</v>
      </c>
      <c r="E520" s="75">
        <f>(('Node actual demand d=1.0'!B520*(365/2)))*9.8*($C520+$D520-$B520)/3600</f>
        <v>0</v>
      </c>
      <c r="F520" s="75">
        <f>(('Node actual demand d=1.0'!C520*(365/2)))*9.8*($C520+$D520-$B520)/3600</f>
        <v>0</v>
      </c>
      <c r="G520" s="75">
        <f>(('Node actual demand d=1.0'!D520*(365/2)))*9.8*($C520+$D520-$B520)/3600</f>
        <v>0</v>
      </c>
      <c r="H520" s="75">
        <f>(('Node actual demand d=1.0'!E520*(365/2)))*9.8*($C520+$D520-$B520)/3600</f>
        <v>0</v>
      </c>
      <c r="I520" s="75">
        <f>(('Node actual demand d=1.0'!F520*(365/2)))*9.8*($C520+$D520-$B520)/3600</f>
        <v>0</v>
      </c>
      <c r="J520" s="75">
        <f>(('Node actual demand d=1.0'!G520*(365/2)))*9.8*($C520+$D520-$B520)/3600</f>
        <v>0</v>
      </c>
      <c r="K520" s="75">
        <f>(('Node actual demand d=1.0'!H520*(365/2)))*9.8*($C520+$D520-$B520)/3600</f>
        <v>0</v>
      </c>
      <c r="L520" s="75">
        <f>(('Node actual demand d=1.0'!I520*(365/2)))*9.8*($C520+$D520-$B520)/3600</f>
        <v>0</v>
      </c>
      <c r="M520" s="75">
        <f>(('Node actual demand d=1.0'!J520*(365/2)))*9.8*($C520+$D520-$B520)/3600</f>
        <v>0.49387440277777778</v>
      </c>
      <c r="N520" s="75">
        <f>(('Node actual demand d=1.0'!K520*(365/2)))*9.8*($C520+$D520-$B520)/3600</f>
        <v>0</v>
      </c>
      <c r="O520" s="75">
        <f>(('Node actual demand d=1.0'!L520*(365/2)))*9.8*($C520+$D520-$B520)/3600</f>
        <v>0</v>
      </c>
      <c r="P520" s="75">
        <f>(('Node actual demand d=1.0'!M520*(365/2)))*9.8*($C520+$D520-$B520)/3600</f>
        <v>0</v>
      </c>
      <c r="Q520" s="75">
        <f>(('Node actual demand d=1.0'!N520*(365/2)))*9.8*($C520+$D520-$B520)/3600</f>
        <v>0</v>
      </c>
      <c r="R520" s="75">
        <f>(('Node actual demand d=1.0'!O520*(365/2)))*9.8*($C520+$D520-$B520)/3600</f>
        <v>0.24693720138888889</v>
      </c>
      <c r="S520" s="75">
        <f>(('Node actual demand d=1.0'!P520*(365/2)))*9.8*($C520+$D520-$B520)/3600</f>
        <v>0.24693720138888889</v>
      </c>
      <c r="T520" s="75">
        <f>(('Node actual demand d=1.0'!Q520*(365/2)))*9.8*($C520+$D520-$B520)/3600</f>
        <v>0.24693720138888889</v>
      </c>
      <c r="U520" s="75">
        <f>(('Node actual demand d=1.0'!R520*(365/2)))*9.8*($C520+$D520-$B520)/3600</f>
        <v>0.49387440277777778</v>
      </c>
      <c r="V520" s="75">
        <f>(('Node actual demand d=1.0'!S520*(365/2)))*9.8*($C520+$D520-$B520)/3600</f>
        <v>0.49387440277777778</v>
      </c>
      <c r="W520" s="75">
        <f>(('Node actual demand d=1.0'!T520*(365/2)))*9.8*($C520+$D520-$B520)/3600</f>
        <v>0.24693720138888889</v>
      </c>
      <c r="X520" s="75">
        <f>(('Node actual demand d=1.0'!U520*(365/2)))*9.8*($C520+$D520-$B520)/3600</f>
        <v>0</v>
      </c>
      <c r="Y520" s="75">
        <f>(('Node actual demand d=1.0'!V520*(365/2)))*9.8*($C520+$D520-$B520)/3600</f>
        <v>0</v>
      </c>
      <c r="Z520" s="75">
        <f>(('Node actual demand d=1.0'!W520*(365/2)))*9.8*($C520+$D520-$B520)/3600</f>
        <v>0</v>
      </c>
      <c r="AA520" s="75">
        <f>(('Node actual demand d=1.0'!X520*(365/2)))*9.8*($C520+$D520-$B520)/3600</f>
        <v>0</v>
      </c>
      <c r="AB520" s="75">
        <f>(('Node actual demand d=1.0'!Y520*(365/2)))*9.8*($C520+$D520-$B520)/3600</f>
        <v>0</v>
      </c>
    </row>
    <row r="521" spans="1:28">
      <c r="A521" t="s">
        <v>630</v>
      </c>
      <c r="B521" s="21">
        <f>Fornecida!$C$1</f>
        <v>3.38</v>
      </c>
      <c r="C521" s="79">
        <v>30.004300000000001</v>
      </c>
      <c r="D521">
        <v>20</v>
      </c>
      <c r="E521" s="75">
        <f>(('Node actual demand d=1.0'!B521*(365/2)))*9.8*($C521+$D521-$B521)/3600</f>
        <v>0</v>
      </c>
      <c r="F521" s="75">
        <f>(('Node actual demand d=1.0'!C521*(365/2)))*9.8*($C521+$D521-$B521)/3600</f>
        <v>0</v>
      </c>
      <c r="G521" s="75">
        <f>(('Node actual demand d=1.0'!D521*(365/2)))*9.8*($C521+$D521-$B521)/3600</f>
        <v>0</v>
      </c>
      <c r="H521" s="75">
        <f>(('Node actual demand d=1.0'!E521*(365/2)))*9.8*($C521+$D521-$B521)/3600</f>
        <v>0</v>
      </c>
      <c r="I521" s="75">
        <f>(('Node actual demand d=1.0'!F521*(365/2)))*9.8*($C521+$D521-$B521)/3600</f>
        <v>0</v>
      </c>
      <c r="J521" s="75">
        <f>(('Node actual demand d=1.0'!G521*(365/2)))*9.8*($C521+$D521-$B521)/3600</f>
        <v>0</v>
      </c>
      <c r="K521" s="75">
        <f>(('Node actual demand d=1.0'!H521*(365/2)))*9.8*($C521+$D521-$B521)/3600</f>
        <v>0.46326422527777777</v>
      </c>
      <c r="L521" s="75">
        <f>(('Node actual demand d=1.0'!I521*(365/2)))*9.8*($C521+$D521-$B521)/3600</f>
        <v>0.69489633791666672</v>
      </c>
      <c r="M521" s="75">
        <f>(('Node actual demand d=1.0'!J521*(365/2)))*9.8*($C521+$D521-$B521)/3600</f>
        <v>0.46326422527777777</v>
      </c>
      <c r="N521" s="75">
        <f>(('Node actual demand d=1.0'!K521*(365/2)))*9.8*($C521+$D521-$B521)/3600</f>
        <v>0.46326422527777777</v>
      </c>
      <c r="O521" s="75">
        <f>(('Node actual demand d=1.0'!L521*(365/2)))*9.8*($C521+$D521-$B521)/3600</f>
        <v>0.23163211263888889</v>
      </c>
      <c r="P521" s="75">
        <f>(('Node actual demand d=1.0'!M521*(365/2)))*9.8*($C521+$D521-$B521)/3600</f>
        <v>0.92652845055555555</v>
      </c>
      <c r="Q521" s="75">
        <f>(('Node actual demand d=1.0'!N521*(365/2)))*9.8*($C521+$D521-$B521)/3600</f>
        <v>0.46326422527777777</v>
      </c>
      <c r="R521" s="75">
        <f>(('Node actual demand d=1.0'!O521*(365/2)))*9.8*($C521+$D521-$B521)/3600</f>
        <v>0.23163211263888889</v>
      </c>
      <c r="S521" s="75">
        <f>(('Node actual demand d=1.0'!P521*(365/2)))*9.8*($C521+$D521-$B521)/3600</f>
        <v>0.46326422527777777</v>
      </c>
      <c r="T521" s="75">
        <f>(('Node actual demand d=1.0'!Q521*(365/2)))*9.8*($C521+$D521-$B521)/3600</f>
        <v>0.46326422527777777</v>
      </c>
      <c r="U521" s="75">
        <f>(('Node actual demand d=1.0'!R521*(365/2)))*9.8*($C521+$D521-$B521)/3600</f>
        <v>0.46326422527777777</v>
      </c>
      <c r="V521" s="75">
        <f>(('Node actual demand d=1.0'!S521*(365/2)))*9.8*($C521+$D521-$B521)/3600</f>
        <v>0.69489633791666672</v>
      </c>
      <c r="W521" s="75">
        <f>(('Node actual demand d=1.0'!T521*(365/2)))*9.8*($C521+$D521-$B521)/3600</f>
        <v>0.69489633791666672</v>
      </c>
      <c r="X521" s="75">
        <f>(('Node actual demand d=1.0'!U521*(365/2)))*9.8*($C521+$D521-$B521)/3600</f>
        <v>0.23163211263888889</v>
      </c>
      <c r="Y521" s="75">
        <f>(('Node actual demand d=1.0'!V521*(365/2)))*9.8*($C521+$D521-$B521)/3600</f>
        <v>0.23163211263888889</v>
      </c>
      <c r="Z521" s="75">
        <f>(('Node actual demand d=1.0'!W521*(365/2)))*9.8*($C521+$D521-$B521)/3600</f>
        <v>0.23163211263888889</v>
      </c>
      <c r="AA521" s="75">
        <f>(('Node actual demand d=1.0'!X521*(365/2)))*9.8*($C521+$D521-$B521)/3600</f>
        <v>0</v>
      </c>
      <c r="AB521" s="75">
        <f>(('Node actual demand d=1.0'!Y521*(365/2)))*9.8*($C521+$D521-$B521)/3600</f>
        <v>0</v>
      </c>
    </row>
    <row r="522" spans="1:28">
      <c r="A522" t="s">
        <v>631</v>
      </c>
      <c r="B522" s="21">
        <f>Fornecida!$C$1</f>
        <v>3.38</v>
      </c>
      <c r="C522" s="79">
        <v>30.0688</v>
      </c>
      <c r="D522">
        <v>20</v>
      </c>
      <c r="E522" s="75">
        <f>(('Node actual demand d=1.0'!B522*(365/2)))*9.8*($C522+$D522-$B522)/3600</f>
        <v>0.23195255222222222</v>
      </c>
      <c r="F522" s="75">
        <f>(('Node actual demand d=1.0'!C522*(365/2)))*9.8*($C522+$D522-$B522)/3600</f>
        <v>0.23195255222222222</v>
      </c>
      <c r="G522" s="75">
        <f>(('Node actual demand d=1.0'!D522*(365/2)))*9.8*($C522+$D522-$B522)/3600</f>
        <v>0.23195255222222222</v>
      </c>
      <c r="H522" s="75">
        <f>(('Node actual demand d=1.0'!E522*(365/2)))*9.8*($C522+$D522-$B522)/3600</f>
        <v>0.23195255222222222</v>
      </c>
      <c r="I522" s="75">
        <f>(('Node actual demand d=1.0'!F522*(365/2)))*9.8*($C522+$D522-$B522)/3600</f>
        <v>0.23195255222222222</v>
      </c>
      <c r="J522" s="75">
        <f>(('Node actual demand d=1.0'!G522*(365/2)))*9.8*($C522+$D522-$B522)/3600</f>
        <v>0.23195255222222222</v>
      </c>
      <c r="K522" s="75">
        <f>(('Node actual demand d=1.0'!H522*(365/2)))*9.8*($C522+$D522-$B522)/3600</f>
        <v>0.23195255222222222</v>
      </c>
      <c r="L522" s="75">
        <f>(('Node actual demand d=1.0'!I522*(365/2)))*9.8*($C522+$D522-$B522)/3600</f>
        <v>0.92781020888888888</v>
      </c>
      <c r="M522" s="75">
        <f>(('Node actual demand d=1.0'!J522*(365/2)))*9.8*($C522+$D522-$B522)/3600</f>
        <v>0.46390510444444444</v>
      </c>
      <c r="N522" s="75">
        <f>(('Node actual demand d=1.0'!K522*(365/2)))*9.8*($C522+$D522-$B522)/3600</f>
        <v>0.23195255222222222</v>
      </c>
      <c r="O522" s="75">
        <f>(('Node actual demand d=1.0'!L522*(365/2)))*9.8*($C522+$D522-$B522)/3600</f>
        <v>0.23195255222222222</v>
      </c>
      <c r="P522" s="75">
        <f>(('Node actual demand d=1.0'!M522*(365/2)))*9.8*($C522+$D522-$B522)/3600</f>
        <v>0.23195255222222222</v>
      </c>
      <c r="Q522" s="75">
        <f>(('Node actual demand d=1.0'!N522*(365/2)))*9.8*($C522+$D522-$B522)/3600</f>
        <v>0.23195255222222222</v>
      </c>
      <c r="R522" s="75">
        <f>(('Node actual demand d=1.0'!O522*(365/2)))*9.8*($C522+$D522-$B522)/3600</f>
        <v>0.46390510444444444</v>
      </c>
      <c r="S522" s="75">
        <f>(('Node actual demand d=1.0'!P522*(365/2)))*9.8*($C522+$D522-$B522)/3600</f>
        <v>0.23195255222222222</v>
      </c>
      <c r="T522" s="75">
        <f>(('Node actual demand d=1.0'!Q522*(365/2)))*9.8*($C522+$D522-$B522)/3600</f>
        <v>0.46390510444444444</v>
      </c>
      <c r="U522" s="75">
        <f>(('Node actual demand d=1.0'!R522*(365/2)))*9.8*($C522+$D522-$B522)/3600</f>
        <v>0.23195255222222222</v>
      </c>
      <c r="V522" s="75">
        <f>(('Node actual demand d=1.0'!S522*(365/2)))*9.8*($C522+$D522-$B522)/3600</f>
        <v>0.23195255222222222</v>
      </c>
      <c r="W522" s="75">
        <f>(('Node actual demand d=1.0'!T522*(365/2)))*9.8*($C522+$D522-$B522)/3600</f>
        <v>0.23195255222222222</v>
      </c>
      <c r="X522" s="75">
        <f>(('Node actual demand d=1.0'!U522*(365/2)))*9.8*($C522+$D522-$B522)/3600</f>
        <v>0.23195255222222222</v>
      </c>
      <c r="Y522" s="75">
        <f>(('Node actual demand d=1.0'!V522*(365/2)))*9.8*($C522+$D522-$B522)/3600</f>
        <v>0.23195255222222222</v>
      </c>
      <c r="Z522" s="75">
        <f>(('Node actual demand d=1.0'!W522*(365/2)))*9.8*($C522+$D522-$B522)/3600</f>
        <v>0.23195255222222222</v>
      </c>
      <c r="AA522" s="75">
        <f>(('Node actual demand d=1.0'!X522*(365/2)))*9.8*($C522+$D522-$B522)/3600</f>
        <v>0.23195255222222222</v>
      </c>
      <c r="AB522" s="75">
        <f>(('Node actual demand d=1.0'!Y522*(365/2)))*9.8*($C522+$D522-$B522)/3600</f>
        <v>0.23195255222222222</v>
      </c>
    </row>
    <row r="523" spans="1:28">
      <c r="A523" t="s">
        <v>632</v>
      </c>
      <c r="B523" s="21">
        <f>Fornecida!$C$1</f>
        <v>3.38</v>
      </c>
      <c r="C523" s="79">
        <v>33.030799999999999</v>
      </c>
      <c r="D523">
        <v>20</v>
      </c>
      <c r="E523" s="75">
        <f>(('Node actual demand d=1.0'!B523*(365/2)))*9.8*($C523+$D523-$B523)/3600</f>
        <v>0</v>
      </c>
      <c r="F523" s="75">
        <f>(('Node actual demand d=1.0'!C523*(365/2)))*9.8*($C523+$D523-$B523)/3600</f>
        <v>0</v>
      </c>
      <c r="G523" s="75">
        <f>(('Node actual demand d=1.0'!D523*(365/2)))*9.8*($C523+$D523-$B523)/3600</f>
        <v>0</v>
      </c>
      <c r="H523" s="75">
        <f>(('Node actual demand d=1.0'!E523*(365/2)))*9.8*($C523+$D523-$B523)/3600</f>
        <v>0</v>
      </c>
      <c r="I523" s="75">
        <f>(('Node actual demand d=1.0'!F523*(365/2)))*9.8*($C523+$D523-$B523)/3600</f>
        <v>0</v>
      </c>
      <c r="J523" s="75">
        <f>(('Node actual demand d=1.0'!G523*(365/2)))*9.8*($C523+$D523-$B523)/3600</f>
        <v>0</v>
      </c>
      <c r="K523" s="75">
        <f>(('Node actual demand d=1.0'!H523*(365/2)))*9.8*($C523+$D523-$B523)/3600</f>
        <v>0</v>
      </c>
      <c r="L523" s="75">
        <f>(('Node actual demand d=1.0'!I523*(365/2)))*9.8*($C523+$D523-$B523)/3600</f>
        <v>0.24666793277777777</v>
      </c>
      <c r="M523" s="75">
        <f>(('Node actual demand d=1.0'!J523*(365/2)))*9.8*($C523+$D523-$B523)/3600</f>
        <v>0.98667173111111106</v>
      </c>
      <c r="N523" s="75">
        <f>(('Node actual demand d=1.0'!K523*(365/2)))*9.8*($C523+$D523-$B523)/3600</f>
        <v>1.9733434622222221</v>
      </c>
      <c r="O523" s="75">
        <f>(('Node actual demand d=1.0'!L523*(365/2)))*9.8*($C523+$D523-$B523)/3600</f>
        <v>1.9733434622222221</v>
      </c>
      <c r="P523" s="75">
        <f>(('Node actual demand d=1.0'!M523*(365/2)))*9.8*($C523+$D523-$B523)/3600</f>
        <v>1.7266755294444445</v>
      </c>
      <c r="Q523" s="75">
        <f>(('Node actual demand d=1.0'!N523*(365/2)))*9.8*($C523+$D523-$B523)/3600</f>
        <v>0.49333586555555553</v>
      </c>
      <c r="R523" s="75">
        <f>(('Node actual demand d=1.0'!O523*(365/2)))*9.8*($C523+$D523-$B523)/3600</f>
        <v>0.24666793277777777</v>
      </c>
      <c r="S523" s="75">
        <f>(('Node actual demand d=1.0'!P523*(365/2)))*9.8*($C523+$D523-$B523)/3600</f>
        <v>0.7400037983333333</v>
      </c>
      <c r="T523" s="75">
        <f>(('Node actual demand d=1.0'!Q523*(365/2)))*9.8*($C523+$D523-$B523)/3600</f>
        <v>0.49333586555555553</v>
      </c>
      <c r="U523" s="75">
        <f>(('Node actual demand d=1.0'!R523*(365/2)))*9.8*($C523+$D523-$B523)/3600</f>
        <v>0.7400037983333333</v>
      </c>
      <c r="V523" s="75">
        <f>(('Node actual demand d=1.0'!S523*(365/2)))*9.8*($C523+$D523-$B523)/3600</f>
        <v>0.7400037983333333</v>
      </c>
      <c r="W523" s="75">
        <f>(('Node actual demand d=1.0'!T523*(365/2)))*9.8*($C523+$D523-$B523)/3600</f>
        <v>0.49333586555555553</v>
      </c>
      <c r="X523" s="75">
        <f>(('Node actual demand d=1.0'!U523*(365/2)))*9.8*($C523+$D523-$B523)/3600</f>
        <v>0.7400037983333333</v>
      </c>
      <c r="Y523" s="75">
        <f>(('Node actual demand d=1.0'!V523*(365/2)))*9.8*($C523+$D523-$B523)/3600</f>
        <v>0.24666793277777777</v>
      </c>
      <c r="Z523" s="75">
        <f>(('Node actual demand d=1.0'!W523*(365/2)))*9.8*($C523+$D523-$B523)/3600</f>
        <v>0.24666793277777777</v>
      </c>
      <c r="AA523" s="75">
        <f>(('Node actual demand d=1.0'!X523*(365/2)))*9.8*($C523+$D523-$B523)/3600</f>
        <v>0.24666793277777777</v>
      </c>
      <c r="AB523" s="75">
        <f>(('Node actual demand d=1.0'!Y523*(365/2)))*9.8*($C523+$D523-$B523)/3600</f>
        <v>0</v>
      </c>
    </row>
    <row r="524" spans="1:28">
      <c r="A524" t="s">
        <v>633</v>
      </c>
      <c r="B524" s="21">
        <f>Fornecida!$C$1</f>
        <v>3.38</v>
      </c>
      <c r="C524" s="79">
        <v>31.573799999999999</v>
      </c>
      <c r="D524">
        <v>20</v>
      </c>
      <c r="E524" s="75">
        <f>(('Node actual demand d=1.0'!B524*(365/2)))*9.8*($C524+$D524-$B524)/3600</f>
        <v>0.23942947583333332</v>
      </c>
      <c r="F524" s="75">
        <f>(('Node actual demand d=1.0'!C524*(365/2)))*9.8*($C524+$D524-$B524)/3600</f>
        <v>0.23942947583333332</v>
      </c>
      <c r="G524" s="75">
        <f>(('Node actual demand d=1.0'!D524*(365/2)))*9.8*($C524+$D524-$B524)/3600</f>
        <v>0.23942947583333332</v>
      </c>
      <c r="H524" s="75">
        <f>(('Node actual demand d=1.0'!E524*(365/2)))*9.8*($C524+$D524-$B524)/3600</f>
        <v>0.23942947583333332</v>
      </c>
      <c r="I524" s="75">
        <f>(('Node actual demand d=1.0'!F524*(365/2)))*9.8*($C524+$D524-$B524)/3600</f>
        <v>0</v>
      </c>
      <c r="J524" s="75">
        <f>(('Node actual demand d=1.0'!G524*(365/2)))*9.8*($C524+$D524-$B524)/3600</f>
        <v>0</v>
      </c>
      <c r="K524" s="75">
        <f>(('Node actual demand d=1.0'!H524*(365/2)))*9.8*($C524+$D524-$B524)/3600</f>
        <v>0.71828842749999999</v>
      </c>
      <c r="L524" s="75">
        <f>(('Node actual demand d=1.0'!I524*(365/2)))*9.8*($C524+$D524-$B524)/3600</f>
        <v>1.1971473791666667</v>
      </c>
      <c r="M524" s="75">
        <f>(('Node actual demand d=1.0'!J524*(365/2)))*9.8*($C524+$D524-$B524)/3600</f>
        <v>0.95771790333333329</v>
      </c>
      <c r="N524" s="75">
        <f>(('Node actual demand d=1.0'!K524*(365/2)))*9.8*($C524+$D524-$B524)/3600</f>
        <v>1.1971473791666667</v>
      </c>
      <c r="O524" s="75">
        <f>(('Node actual demand d=1.0'!L524*(365/2)))*9.8*($C524+$D524-$B524)/3600</f>
        <v>0.95771790333333329</v>
      </c>
      <c r="P524" s="75">
        <f>(('Node actual demand d=1.0'!M524*(365/2)))*9.8*($C524+$D524-$B524)/3600</f>
        <v>0.71828842749999999</v>
      </c>
      <c r="Q524" s="75">
        <f>(('Node actual demand d=1.0'!N524*(365/2)))*9.8*($C524+$D524-$B524)/3600</f>
        <v>0.47885895166666664</v>
      </c>
      <c r="R524" s="75">
        <f>(('Node actual demand d=1.0'!O524*(365/2)))*9.8*($C524+$D524-$B524)/3600</f>
        <v>0.71828842749999999</v>
      </c>
      <c r="S524" s="75">
        <f>(('Node actual demand d=1.0'!P524*(365/2)))*9.8*($C524+$D524-$B524)/3600</f>
        <v>0.71828842749999999</v>
      </c>
      <c r="T524" s="75">
        <f>(('Node actual demand d=1.0'!Q524*(365/2)))*9.8*($C524+$D524-$B524)/3600</f>
        <v>1.1971473791666667</v>
      </c>
      <c r="U524" s="75">
        <f>(('Node actual demand d=1.0'!R524*(365/2)))*9.8*($C524+$D524-$B524)/3600</f>
        <v>1.436576855</v>
      </c>
      <c r="V524" s="75">
        <f>(('Node actual demand d=1.0'!S524*(365/2)))*9.8*($C524+$D524-$B524)/3600</f>
        <v>1.1971473791666667</v>
      </c>
      <c r="W524" s="75">
        <f>(('Node actual demand d=1.0'!T524*(365/2)))*9.8*($C524+$D524-$B524)/3600</f>
        <v>0.95771790333333329</v>
      </c>
      <c r="X524" s="75">
        <f>(('Node actual demand d=1.0'!U524*(365/2)))*9.8*($C524+$D524-$B524)/3600</f>
        <v>0.71828842749999999</v>
      </c>
      <c r="Y524" s="75">
        <f>(('Node actual demand d=1.0'!V524*(365/2)))*9.8*($C524+$D524-$B524)/3600</f>
        <v>0.47885895166666664</v>
      </c>
      <c r="Z524" s="75">
        <f>(('Node actual demand d=1.0'!W524*(365/2)))*9.8*($C524+$D524-$B524)/3600</f>
        <v>0.47885895166666664</v>
      </c>
      <c r="AA524" s="75">
        <f>(('Node actual demand d=1.0'!X524*(365/2)))*9.8*($C524+$D524-$B524)/3600</f>
        <v>0.23942947583333332</v>
      </c>
      <c r="AB524" s="75">
        <f>(('Node actual demand d=1.0'!Y524*(365/2)))*9.8*($C524+$D524-$B524)/3600</f>
        <v>0.23942947583333332</v>
      </c>
    </row>
    <row r="525" spans="1:28">
      <c r="A525" t="s">
        <v>634</v>
      </c>
      <c r="B525" s="21">
        <f>Fornecida!$C$1</f>
        <v>3.38</v>
      </c>
      <c r="C525" s="79">
        <v>31.949100000000001</v>
      </c>
      <c r="D525">
        <v>20</v>
      </c>
      <c r="E525" s="75">
        <f>(('Node actual demand d=1.0'!B525*(365/2)))*9.8*($C525+$D525-$B525)/3600</f>
        <v>0.48258797416666671</v>
      </c>
      <c r="F525" s="75">
        <f>(('Node actual demand d=1.0'!C525*(365/2)))*9.8*($C525+$D525-$B525)/3600</f>
        <v>0.48258797416666671</v>
      </c>
      <c r="G525" s="75">
        <f>(('Node actual demand d=1.0'!D525*(365/2)))*9.8*($C525+$D525-$B525)/3600</f>
        <v>0.48258797416666671</v>
      </c>
      <c r="H525" s="75">
        <f>(('Node actual demand d=1.0'!E525*(365/2)))*9.8*($C525+$D525-$B525)/3600</f>
        <v>0.48258797416666671</v>
      </c>
      <c r="I525" s="75">
        <f>(('Node actual demand d=1.0'!F525*(365/2)))*9.8*($C525+$D525-$B525)/3600</f>
        <v>0.48258797416666671</v>
      </c>
      <c r="J525" s="75">
        <f>(('Node actual demand d=1.0'!G525*(365/2)))*9.8*($C525+$D525-$B525)/3600</f>
        <v>0.72388196124999993</v>
      </c>
      <c r="K525" s="75">
        <f>(('Node actual demand d=1.0'!H525*(365/2)))*9.8*($C525+$D525-$B525)/3600</f>
        <v>0.72388196124999993</v>
      </c>
      <c r="L525" s="75">
        <f>(('Node actual demand d=1.0'!I525*(365/2)))*9.8*($C525+$D525-$B525)/3600</f>
        <v>0.96517594833333342</v>
      </c>
      <c r="M525" s="75">
        <f>(('Node actual demand d=1.0'!J525*(365/2)))*9.8*($C525+$D525-$B525)/3600</f>
        <v>1.4477639224999999</v>
      </c>
      <c r="N525" s="75">
        <f>(('Node actual demand d=1.0'!K525*(365/2)))*9.8*($C525+$D525-$B525)/3600</f>
        <v>0.96517594833333342</v>
      </c>
      <c r="O525" s="75">
        <f>(('Node actual demand d=1.0'!L525*(365/2)))*9.8*($C525+$D525-$B525)/3600</f>
        <v>0.96517594833333342</v>
      </c>
      <c r="P525" s="75">
        <f>(('Node actual demand d=1.0'!M525*(365/2)))*9.8*($C525+$D525-$B525)/3600</f>
        <v>0.96517594833333342</v>
      </c>
      <c r="Q525" s="75">
        <f>(('Node actual demand d=1.0'!N525*(365/2)))*9.8*($C525+$D525-$B525)/3600</f>
        <v>0.96517594833333342</v>
      </c>
      <c r="R525" s="75">
        <f>(('Node actual demand d=1.0'!O525*(365/2)))*9.8*($C525+$D525-$B525)/3600</f>
        <v>0.96517594833333342</v>
      </c>
      <c r="S525" s="75">
        <f>(('Node actual demand d=1.0'!P525*(365/2)))*9.8*($C525+$D525-$B525)/3600</f>
        <v>0.72388196124999993</v>
      </c>
      <c r="T525" s="75">
        <f>(('Node actual demand d=1.0'!Q525*(365/2)))*9.8*($C525+$D525-$B525)/3600</f>
        <v>1.2064699354166668</v>
      </c>
      <c r="U525" s="75">
        <f>(('Node actual demand d=1.0'!R525*(365/2)))*9.8*($C525+$D525-$B525)/3600</f>
        <v>0.96517594833333342</v>
      </c>
      <c r="V525" s="75">
        <f>(('Node actual demand d=1.0'!S525*(365/2)))*9.8*($C525+$D525-$B525)/3600</f>
        <v>0.96517594833333342</v>
      </c>
      <c r="W525" s="75">
        <f>(('Node actual demand d=1.0'!T525*(365/2)))*9.8*($C525+$D525-$B525)/3600</f>
        <v>0.72388196124999993</v>
      </c>
      <c r="X525" s="75">
        <f>(('Node actual demand d=1.0'!U525*(365/2)))*9.8*($C525+$D525-$B525)/3600</f>
        <v>0.72388196124999993</v>
      </c>
      <c r="Y525" s="75">
        <f>(('Node actual demand d=1.0'!V525*(365/2)))*9.8*($C525+$D525-$B525)/3600</f>
        <v>0.72388196124999993</v>
      </c>
      <c r="Z525" s="75">
        <f>(('Node actual demand d=1.0'!W525*(365/2)))*9.8*($C525+$D525-$B525)/3600</f>
        <v>0.72388196124999993</v>
      </c>
      <c r="AA525" s="75">
        <f>(('Node actual demand d=1.0'!X525*(365/2)))*9.8*($C525+$D525-$B525)/3600</f>
        <v>0.72388196124999993</v>
      </c>
      <c r="AB525" s="75">
        <f>(('Node actual demand d=1.0'!Y525*(365/2)))*9.8*($C525+$D525-$B525)/3600</f>
        <v>0.48258797416666671</v>
      </c>
    </row>
    <row r="526" spans="1:28">
      <c r="A526" t="s">
        <v>635</v>
      </c>
      <c r="B526" s="21">
        <f>Fornecida!$C$1</f>
        <v>3.38</v>
      </c>
      <c r="C526" s="79">
        <v>24.841899999999999</v>
      </c>
      <c r="D526">
        <v>20</v>
      </c>
      <c r="E526" s="75">
        <f>(('Node actual demand d=1.0'!B526*(365/2)))*9.8*($C526+$D526-$B526)/3600</f>
        <v>0</v>
      </c>
      <c r="F526" s="75">
        <f>(('Node actual demand d=1.0'!C526*(365/2)))*9.8*($C526+$D526-$B526)/3600</f>
        <v>0</v>
      </c>
      <c r="G526" s="75">
        <f>(('Node actual demand d=1.0'!D526*(365/2)))*9.8*($C526+$D526-$B526)/3600</f>
        <v>0</v>
      </c>
      <c r="H526" s="75">
        <f>(('Node actual demand d=1.0'!E526*(365/2)))*9.8*($C526+$D526-$B526)/3600</f>
        <v>0</v>
      </c>
      <c r="I526" s="75">
        <f>(('Node actual demand d=1.0'!F526*(365/2)))*9.8*($C526+$D526-$B526)/3600</f>
        <v>0</v>
      </c>
      <c r="J526" s="75">
        <f>(('Node actual demand d=1.0'!G526*(365/2)))*9.8*($C526+$D526-$B526)/3600</f>
        <v>0</v>
      </c>
      <c r="K526" s="75">
        <f>(('Node actual demand d=1.0'!H526*(365/2)))*9.8*($C526+$D526-$B526)/3600</f>
        <v>0</v>
      </c>
      <c r="L526" s="75">
        <f>(('Node actual demand d=1.0'!I526*(365/2)))*9.8*($C526+$D526-$B526)/3600</f>
        <v>0.4119700452777777</v>
      </c>
      <c r="M526" s="75">
        <f>(('Node actual demand d=1.0'!J526*(365/2)))*9.8*($C526+$D526-$B526)/3600</f>
        <v>0.4119700452777777</v>
      </c>
      <c r="N526" s="75">
        <f>(('Node actual demand d=1.0'!K526*(365/2)))*9.8*($C526+$D526-$B526)/3600</f>
        <v>0.61795506791666655</v>
      </c>
      <c r="O526" s="75">
        <f>(('Node actual demand d=1.0'!L526*(365/2)))*9.8*($C526+$D526-$B526)/3600</f>
        <v>0.61795506791666655</v>
      </c>
      <c r="P526" s="75">
        <f>(('Node actual demand d=1.0'!M526*(365/2)))*9.8*($C526+$D526-$B526)/3600</f>
        <v>0.61795506791666655</v>
      </c>
      <c r="Q526" s="75">
        <f>(('Node actual demand d=1.0'!N526*(365/2)))*9.8*($C526+$D526-$B526)/3600</f>
        <v>0.4119700452777777</v>
      </c>
      <c r="R526" s="75">
        <f>(('Node actual demand d=1.0'!O526*(365/2)))*9.8*($C526+$D526-$B526)/3600</f>
        <v>0.82394009055555539</v>
      </c>
      <c r="S526" s="75">
        <f>(('Node actual demand d=1.0'!P526*(365/2)))*9.8*($C526+$D526-$B526)/3600</f>
        <v>0.4119700452777777</v>
      </c>
      <c r="T526" s="75">
        <f>(('Node actual demand d=1.0'!Q526*(365/2)))*9.8*($C526+$D526-$B526)/3600</f>
        <v>0.4119700452777777</v>
      </c>
      <c r="U526" s="75">
        <f>(('Node actual demand d=1.0'!R526*(365/2)))*9.8*($C526+$D526-$B526)/3600</f>
        <v>0.61795506791666655</v>
      </c>
      <c r="V526" s="75">
        <f>(('Node actual demand d=1.0'!S526*(365/2)))*9.8*($C526+$D526-$B526)/3600</f>
        <v>0.82394009055555539</v>
      </c>
      <c r="W526" s="75">
        <f>(('Node actual demand d=1.0'!T526*(365/2)))*9.8*($C526+$D526-$B526)/3600</f>
        <v>0.61795506791666655</v>
      </c>
      <c r="X526" s="75">
        <f>(('Node actual demand d=1.0'!U526*(365/2)))*9.8*($C526+$D526-$B526)/3600</f>
        <v>0.4119700452777777</v>
      </c>
      <c r="Y526" s="75">
        <f>(('Node actual demand d=1.0'!V526*(365/2)))*9.8*($C526+$D526-$B526)/3600</f>
        <v>0.20598502263888885</v>
      </c>
      <c r="Z526" s="75">
        <f>(('Node actual demand d=1.0'!W526*(365/2)))*9.8*($C526+$D526-$B526)/3600</f>
        <v>0.20598502263888885</v>
      </c>
      <c r="AA526" s="75">
        <f>(('Node actual demand d=1.0'!X526*(365/2)))*9.8*($C526+$D526-$B526)/3600</f>
        <v>0.20598502263888885</v>
      </c>
      <c r="AB526" s="75">
        <f>(('Node actual demand d=1.0'!Y526*(365/2)))*9.8*($C526+$D526-$B526)/3600</f>
        <v>0</v>
      </c>
    </row>
    <row r="527" spans="1:28">
      <c r="A527" t="s">
        <v>636</v>
      </c>
      <c r="B527" s="21">
        <f>Fornecida!$C$1</f>
        <v>3.38</v>
      </c>
      <c r="C527" s="79">
        <v>24.772400000000001</v>
      </c>
      <c r="D527">
        <v>20</v>
      </c>
      <c r="E527" s="75">
        <f>(('Node actual demand d=1.0'!B527*(365/2)))*9.8*($C527+$D527-$B527)/3600</f>
        <v>0</v>
      </c>
      <c r="F527" s="75">
        <f>(('Node actual demand d=1.0'!C527*(365/2)))*9.8*($C527+$D527-$B527)/3600</f>
        <v>0</v>
      </c>
      <c r="G527" s="75">
        <f>(('Node actual demand d=1.0'!D527*(365/2)))*9.8*($C527+$D527-$B527)/3600</f>
        <v>0</v>
      </c>
      <c r="H527" s="75">
        <f>(('Node actual demand d=1.0'!E527*(365/2)))*9.8*($C527+$D527-$B527)/3600</f>
        <v>0</v>
      </c>
      <c r="I527" s="75">
        <f>(('Node actual demand d=1.0'!F527*(365/2)))*9.8*($C527+$D527-$B527)/3600</f>
        <v>0</v>
      </c>
      <c r="J527" s="75">
        <f>(('Node actual demand d=1.0'!G527*(365/2)))*9.8*($C527+$D527-$B527)/3600</f>
        <v>0</v>
      </c>
      <c r="K527" s="75">
        <f>(('Node actual demand d=1.0'!H527*(365/2)))*9.8*($C527+$D527-$B527)/3600</f>
        <v>0</v>
      </c>
      <c r="L527" s="75">
        <f>(('Node actual demand d=1.0'!I527*(365/2)))*9.8*($C527+$D527-$B527)/3600</f>
        <v>0</v>
      </c>
      <c r="M527" s="75">
        <f>(('Node actual demand d=1.0'!J527*(365/2)))*9.8*($C527+$D527-$B527)/3600</f>
        <v>0</v>
      </c>
      <c r="N527" s="75">
        <f>(('Node actual demand d=1.0'!K527*(365/2)))*9.8*($C527+$D527-$B527)/3600</f>
        <v>0</v>
      </c>
      <c r="O527" s="75">
        <f>(('Node actual demand d=1.0'!L527*(365/2)))*9.8*($C527+$D527-$B527)/3600</f>
        <v>0</v>
      </c>
      <c r="P527" s="75">
        <f>(('Node actual demand d=1.0'!M527*(365/2)))*9.8*($C527+$D527-$B527)/3600</f>
        <v>0</v>
      </c>
      <c r="Q527" s="75">
        <f>(('Node actual demand d=1.0'!N527*(365/2)))*9.8*($C527+$D527-$B527)/3600</f>
        <v>0</v>
      </c>
      <c r="R527" s="75">
        <f>(('Node actual demand d=1.0'!O527*(365/2)))*9.8*($C527+$D527-$B527)/3600</f>
        <v>0</v>
      </c>
      <c r="S527" s="75">
        <f>(('Node actual demand d=1.0'!P527*(365/2)))*9.8*($C527+$D527-$B527)/3600</f>
        <v>0</v>
      </c>
      <c r="T527" s="75">
        <f>(('Node actual demand d=1.0'!Q527*(365/2)))*9.8*($C527+$D527-$B527)/3600</f>
        <v>0</v>
      </c>
      <c r="U527" s="75">
        <f>(('Node actual demand d=1.0'!R527*(365/2)))*9.8*($C527+$D527-$B527)/3600</f>
        <v>0</v>
      </c>
      <c r="V527" s="75">
        <f>(('Node actual demand d=1.0'!S527*(365/2)))*9.8*($C527+$D527-$B527)/3600</f>
        <v>0</v>
      </c>
      <c r="W527" s="75">
        <f>(('Node actual demand d=1.0'!T527*(365/2)))*9.8*($C527+$D527-$B527)/3600</f>
        <v>0</v>
      </c>
      <c r="X527" s="75">
        <f>(('Node actual demand d=1.0'!U527*(365/2)))*9.8*($C527+$D527-$B527)/3600</f>
        <v>0</v>
      </c>
      <c r="Y527" s="75">
        <f>(('Node actual demand d=1.0'!V527*(365/2)))*9.8*($C527+$D527-$B527)/3600</f>
        <v>0</v>
      </c>
      <c r="Z527" s="75">
        <f>(('Node actual demand d=1.0'!W527*(365/2)))*9.8*($C527+$D527-$B527)/3600</f>
        <v>0</v>
      </c>
      <c r="AA527" s="75">
        <f>(('Node actual demand d=1.0'!X527*(365/2)))*9.8*($C527+$D527-$B527)/3600</f>
        <v>0</v>
      </c>
      <c r="AB527" s="75">
        <f>(('Node actual demand d=1.0'!Y527*(365/2)))*9.8*($C527+$D527-$B527)/3600</f>
        <v>0</v>
      </c>
    </row>
    <row r="528" spans="1:28">
      <c r="A528" t="s">
        <v>637</v>
      </c>
      <c r="B528" s="21">
        <f>Fornecida!$C$1</f>
        <v>3.38</v>
      </c>
      <c r="C528" s="79">
        <v>22.307600000000001</v>
      </c>
      <c r="D528">
        <v>20</v>
      </c>
      <c r="E528" s="75">
        <f>(('Node actual demand d=1.0'!B528*(365/2)))*9.8*($C528+$D528-$B528)/3600</f>
        <v>0</v>
      </c>
      <c r="F528" s="75">
        <f>(('Node actual demand d=1.0'!C528*(365/2)))*9.8*($C528+$D528-$B528)/3600</f>
        <v>0</v>
      </c>
      <c r="G528" s="75">
        <f>(('Node actual demand d=1.0'!D528*(365/2)))*9.8*($C528+$D528-$B528)/3600</f>
        <v>0</v>
      </c>
      <c r="H528" s="75">
        <f>(('Node actual demand d=1.0'!E528*(365/2)))*9.8*($C528+$D528-$B528)/3600</f>
        <v>0</v>
      </c>
      <c r="I528" s="75">
        <f>(('Node actual demand d=1.0'!F528*(365/2)))*9.8*($C528+$D528-$B528)/3600</f>
        <v>0</v>
      </c>
      <c r="J528" s="75">
        <f>(('Node actual demand d=1.0'!G528*(365/2)))*9.8*($C528+$D528-$B528)/3600</f>
        <v>0</v>
      </c>
      <c r="K528" s="75">
        <f>(('Node actual demand d=1.0'!H528*(365/2)))*9.8*($C528+$D528-$B528)/3600</f>
        <v>0</v>
      </c>
      <c r="L528" s="75">
        <f>(('Node actual demand d=1.0'!I528*(365/2)))*9.8*($C528+$D528-$B528)/3600</f>
        <v>0</v>
      </c>
      <c r="M528" s="75">
        <f>(('Node actual demand d=1.0'!J528*(365/2)))*9.8*($C528+$D528-$B528)/3600</f>
        <v>0</v>
      </c>
      <c r="N528" s="75">
        <f>(('Node actual demand d=1.0'!K528*(365/2)))*9.8*($C528+$D528-$B528)/3600</f>
        <v>0.19339447944444446</v>
      </c>
      <c r="O528" s="75">
        <f>(('Node actual demand d=1.0'!L528*(365/2)))*9.8*($C528+$D528-$B528)/3600</f>
        <v>0.19339447944444446</v>
      </c>
      <c r="P528" s="75">
        <f>(('Node actual demand d=1.0'!M528*(365/2)))*9.8*($C528+$D528-$B528)/3600</f>
        <v>0.19339447944444446</v>
      </c>
      <c r="Q528" s="75">
        <f>(('Node actual demand d=1.0'!N528*(365/2)))*9.8*($C528+$D528-$B528)/3600</f>
        <v>0</v>
      </c>
      <c r="R528" s="75">
        <f>(('Node actual demand d=1.0'!O528*(365/2)))*9.8*($C528+$D528-$B528)/3600</f>
        <v>0.19339447944444446</v>
      </c>
      <c r="S528" s="75">
        <f>(('Node actual demand d=1.0'!P528*(365/2)))*9.8*($C528+$D528-$B528)/3600</f>
        <v>0</v>
      </c>
      <c r="T528" s="75">
        <f>(('Node actual demand d=1.0'!Q528*(365/2)))*9.8*($C528+$D528-$B528)/3600</f>
        <v>0</v>
      </c>
      <c r="U528" s="75">
        <f>(('Node actual demand d=1.0'!R528*(365/2)))*9.8*($C528+$D528-$B528)/3600</f>
        <v>0.19339447944444446</v>
      </c>
      <c r="V528" s="75">
        <f>(('Node actual demand d=1.0'!S528*(365/2)))*9.8*($C528+$D528-$B528)/3600</f>
        <v>0.19339447944444446</v>
      </c>
      <c r="W528" s="75">
        <f>(('Node actual demand d=1.0'!T528*(365/2)))*9.8*($C528+$D528-$B528)/3600</f>
        <v>0.38678895888888892</v>
      </c>
      <c r="X528" s="75">
        <f>(('Node actual demand d=1.0'!U528*(365/2)))*9.8*($C528+$D528-$B528)/3600</f>
        <v>0</v>
      </c>
      <c r="Y528" s="75">
        <f>(('Node actual demand d=1.0'!V528*(365/2)))*9.8*($C528+$D528-$B528)/3600</f>
        <v>0</v>
      </c>
      <c r="Z528" s="75">
        <f>(('Node actual demand d=1.0'!W528*(365/2)))*9.8*($C528+$D528-$B528)/3600</f>
        <v>0</v>
      </c>
      <c r="AA528" s="75">
        <f>(('Node actual demand d=1.0'!X528*(365/2)))*9.8*($C528+$D528-$B528)/3600</f>
        <v>0</v>
      </c>
      <c r="AB528" s="75">
        <f>(('Node actual demand d=1.0'!Y528*(365/2)))*9.8*($C528+$D528-$B528)/3600</f>
        <v>0</v>
      </c>
    </row>
    <row r="529" spans="1:28">
      <c r="A529" t="s">
        <v>638</v>
      </c>
      <c r="B529" s="21">
        <f>Fornecida!$C$1</f>
        <v>3.38</v>
      </c>
      <c r="C529" s="79">
        <v>17.831</v>
      </c>
      <c r="D529">
        <v>20</v>
      </c>
      <c r="E529" s="75">
        <f>(('Node actual demand d=1.0'!B529*(365/2)))*9.8*($C529+$D529-$B529)/3600</f>
        <v>0</v>
      </c>
      <c r="F529" s="75">
        <f>(('Node actual demand d=1.0'!C529*(365/2)))*9.8*($C529+$D529-$B529)/3600</f>
        <v>0</v>
      </c>
      <c r="G529" s="75">
        <f>(('Node actual demand d=1.0'!D529*(365/2)))*9.8*($C529+$D529-$B529)/3600</f>
        <v>0</v>
      </c>
      <c r="H529" s="75">
        <f>(('Node actual demand d=1.0'!E529*(365/2)))*9.8*($C529+$D529-$B529)/3600</f>
        <v>0</v>
      </c>
      <c r="I529" s="75">
        <f>(('Node actual demand d=1.0'!F529*(365/2)))*9.8*($C529+$D529-$B529)/3600</f>
        <v>0</v>
      </c>
      <c r="J529" s="75">
        <f>(('Node actual demand d=1.0'!G529*(365/2)))*9.8*($C529+$D529-$B529)/3600</f>
        <v>0</v>
      </c>
      <c r="K529" s="75">
        <f>(('Node actual demand d=1.0'!H529*(365/2)))*9.8*($C529+$D529-$B529)/3600</f>
        <v>0</v>
      </c>
      <c r="L529" s="75">
        <f>(('Node actual demand d=1.0'!I529*(365/2)))*9.8*($C529+$D529-$B529)/3600</f>
        <v>0.17115448194444446</v>
      </c>
      <c r="M529" s="75">
        <f>(('Node actual demand d=1.0'!J529*(365/2)))*9.8*($C529+$D529-$B529)/3600</f>
        <v>0.17115448194444446</v>
      </c>
      <c r="N529" s="75">
        <f>(('Node actual demand d=1.0'!K529*(365/2)))*9.8*($C529+$D529-$B529)/3600</f>
        <v>0.17115448194444446</v>
      </c>
      <c r="O529" s="75">
        <f>(('Node actual demand d=1.0'!L529*(365/2)))*9.8*($C529+$D529-$B529)/3600</f>
        <v>0.17115448194444446</v>
      </c>
      <c r="P529" s="75">
        <f>(('Node actual demand d=1.0'!M529*(365/2)))*9.8*($C529+$D529-$B529)/3600</f>
        <v>0</v>
      </c>
      <c r="Q529" s="75">
        <f>(('Node actual demand d=1.0'!N529*(365/2)))*9.8*($C529+$D529-$B529)/3600</f>
        <v>0.17115448194444446</v>
      </c>
      <c r="R529" s="75">
        <f>(('Node actual demand d=1.0'!O529*(365/2)))*9.8*($C529+$D529-$B529)/3600</f>
        <v>0.17115448194444446</v>
      </c>
      <c r="S529" s="75">
        <f>(('Node actual demand d=1.0'!P529*(365/2)))*9.8*($C529+$D529-$B529)/3600</f>
        <v>0.17115448194444446</v>
      </c>
      <c r="T529" s="75">
        <f>(('Node actual demand d=1.0'!Q529*(365/2)))*9.8*($C529+$D529-$B529)/3600</f>
        <v>0.17115448194444446</v>
      </c>
      <c r="U529" s="75">
        <f>(('Node actual demand d=1.0'!R529*(365/2)))*9.8*($C529+$D529-$B529)/3600</f>
        <v>0.34230896388888893</v>
      </c>
      <c r="V529" s="75">
        <f>(('Node actual demand d=1.0'!S529*(365/2)))*9.8*($C529+$D529-$B529)/3600</f>
        <v>0.34230896388888893</v>
      </c>
      <c r="W529" s="75">
        <f>(('Node actual demand d=1.0'!T529*(365/2)))*9.8*($C529+$D529-$B529)/3600</f>
        <v>0.17115448194444446</v>
      </c>
      <c r="X529" s="75">
        <f>(('Node actual demand d=1.0'!U529*(365/2)))*9.8*($C529+$D529-$B529)/3600</f>
        <v>0</v>
      </c>
      <c r="Y529" s="75">
        <f>(('Node actual demand d=1.0'!V529*(365/2)))*9.8*($C529+$D529-$B529)/3600</f>
        <v>0</v>
      </c>
      <c r="Z529" s="75">
        <f>(('Node actual demand d=1.0'!W529*(365/2)))*9.8*($C529+$D529-$B529)/3600</f>
        <v>0</v>
      </c>
      <c r="AA529" s="75">
        <f>(('Node actual demand d=1.0'!X529*(365/2)))*9.8*($C529+$D529-$B529)/3600</f>
        <v>0</v>
      </c>
      <c r="AB529" s="75">
        <f>(('Node actual demand d=1.0'!Y529*(365/2)))*9.8*($C529+$D529-$B529)/3600</f>
        <v>0</v>
      </c>
    </row>
    <row r="530" spans="1:28">
      <c r="A530" t="s">
        <v>639</v>
      </c>
      <c r="B530" s="21">
        <f>Fornecida!$C$1</f>
        <v>3.38</v>
      </c>
      <c r="C530" s="79">
        <v>13.9923</v>
      </c>
      <c r="D530">
        <v>20</v>
      </c>
      <c r="E530" s="75">
        <f>(('Node actual demand d=1.0'!B530*(365/2)))*9.8*($C530+$D530-$B530)/3600</f>
        <v>0</v>
      </c>
      <c r="F530" s="75">
        <f>(('Node actual demand d=1.0'!C530*(365/2)))*9.8*($C530+$D530-$B530)/3600</f>
        <v>0</v>
      </c>
      <c r="G530" s="75">
        <f>(('Node actual demand d=1.0'!D530*(365/2)))*9.8*($C530+$D530-$B530)/3600</f>
        <v>0</v>
      </c>
      <c r="H530" s="75">
        <f>(('Node actual demand d=1.0'!E530*(365/2)))*9.8*($C530+$D530-$B530)/3600</f>
        <v>0</v>
      </c>
      <c r="I530" s="75">
        <f>(('Node actual demand d=1.0'!F530*(365/2)))*9.8*($C530+$D530-$B530)/3600</f>
        <v>0</v>
      </c>
      <c r="J530" s="75">
        <f>(('Node actual demand d=1.0'!G530*(365/2)))*9.8*($C530+$D530-$B530)/3600</f>
        <v>0</v>
      </c>
      <c r="K530" s="75">
        <f>(('Node actual demand d=1.0'!H530*(365/2)))*9.8*($C530+$D530-$B530)/3600</f>
        <v>0.3041672141666667</v>
      </c>
      <c r="L530" s="75">
        <f>(('Node actual demand d=1.0'!I530*(365/2)))*9.8*($C530+$D530-$B530)/3600</f>
        <v>0.45625082125000005</v>
      </c>
      <c r="M530" s="75">
        <f>(('Node actual demand d=1.0'!J530*(365/2)))*9.8*($C530+$D530-$B530)/3600</f>
        <v>0.45625082125000005</v>
      </c>
      <c r="N530" s="75">
        <f>(('Node actual demand d=1.0'!K530*(365/2)))*9.8*($C530+$D530-$B530)/3600</f>
        <v>0.15208360708333335</v>
      </c>
      <c r="O530" s="75">
        <f>(('Node actual demand d=1.0'!L530*(365/2)))*9.8*($C530+$D530-$B530)/3600</f>
        <v>0.15208360708333335</v>
      </c>
      <c r="P530" s="75">
        <f>(('Node actual demand d=1.0'!M530*(365/2)))*9.8*($C530+$D530-$B530)/3600</f>
        <v>0.15208360708333335</v>
      </c>
      <c r="Q530" s="75">
        <f>(('Node actual demand d=1.0'!N530*(365/2)))*9.8*($C530+$D530-$B530)/3600</f>
        <v>0.15208360708333335</v>
      </c>
      <c r="R530" s="75">
        <f>(('Node actual demand d=1.0'!O530*(365/2)))*9.8*($C530+$D530-$B530)/3600</f>
        <v>0.15208360708333335</v>
      </c>
      <c r="S530" s="75">
        <f>(('Node actual demand d=1.0'!P530*(365/2)))*9.8*($C530+$D530-$B530)/3600</f>
        <v>0</v>
      </c>
      <c r="T530" s="75">
        <f>(('Node actual demand d=1.0'!Q530*(365/2)))*9.8*($C530+$D530-$B530)/3600</f>
        <v>0</v>
      </c>
      <c r="U530" s="75">
        <f>(('Node actual demand d=1.0'!R530*(365/2)))*9.8*($C530+$D530-$B530)/3600</f>
        <v>0.3041672141666667</v>
      </c>
      <c r="V530" s="75">
        <f>(('Node actual demand d=1.0'!S530*(365/2)))*9.8*($C530+$D530-$B530)/3600</f>
        <v>0.9125016425000001</v>
      </c>
      <c r="W530" s="75">
        <f>(('Node actual demand d=1.0'!T530*(365/2)))*9.8*($C530+$D530-$B530)/3600</f>
        <v>0.6083344283333334</v>
      </c>
      <c r="X530" s="75">
        <f>(('Node actual demand d=1.0'!U530*(365/2)))*9.8*($C530+$D530-$B530)/3600</f>
        <v>0.3041672141666667</v>
      </c>
      <c r="Y530" s="75">
        <f>(('Node actual demand d=1.0'!V530*(365/2)))*9.8*($C530+$D530-$B530)/3600</f>
        <v>0.3041672141666667</v>
      </c>
      <c r="Z530" s="75">
        <f>(('Node actual demand d=1.0'!W530*(365/2)))*9.8*($C530+$D530-$B530)/3600</f>
        <v>0.3041672141666667</v>
      </c>
      <c r="AA530" s="75">
        <f>(('Node actual demand d=1.0'!X530*(365/2)))*9.8*($C530+$D530-$B530)/3600</f>
        <v>0.15208360708333335</v>
      </c>
      <c r="AB530" s="75">
        <f>(('Node actual demand d=1.0'!Y530*(365/2)))*9.8*($C530+$D530-$B530)/3600</f>
        <v>0</v>
      </c>
    </row>
    <row r="531" spans="1:28">
      <c r="A531" t="s">
        <v>640</v>
      </c>
      <c r="B531" s="21">
        <f>Fornecida!$C$1</f>
        <v>3.38</v>
      </c>
      <c r="C531" s="79">
        <v>13.1517</v>
      </c>
      <c r="D531">
        <v>20</v>
      </c>
      <c r="E531" s="75">
        <f>(('Node actual demand d=1.0'!B531*(365/2)))*9.8*($C531+$D531-$B531)/3600</f>
        <v>0</v>
      </c>
      <c r="F531" s="75">
        <f>(('Node actual demand d=1.0'!C531*(365/2)))*9.8*($C531+$D531-$B531)/3600</f>
        <v>0</v>
      </c>
      <c r="G531" s="75">
        <f>(('Node actual demand d=1.0'!D531*(365/2)))*9.8*($C531+$D531-$B531)/3600</f>
        <v>0</v>
      </c>
      <c r="H531" s="75">
        <f>(('Node actual demand d=1.0'!E531*(365/2)))*9.8*($C531+$D531-$B531)/3600</f>
        <v>0</v>
      </c>
      <c r="I531" s="75">
        <f>(('Node actual demand d=1.0'!F531*(365/2)))*9.8*($C531+$D531-$B531)/3600</f>
        <v>0</v>
      </c>
      <c r="J531" s="75">
        <f>(('Node actual demand d=1.0'!G531*(365/2)))*9.8*($C531+$D531-$B531)/3600</f>
        <v>0</v>
      </c>
      <c r="K531" s="75">
        <f>(('Node actual demand d=1.0'!H531*(365/2)))*9.8*($C531+$D531-$B531)/3600</f>
        <v>0</v>
      </c>
      <c r="L531" s="75">
        <f>(('Node actual demand d=1.0'!I531*(365/2)))*9.8*($C531+$D531-$B531)/3600</f>
        <v>0</v>
      </c>
      <c r="M531" s="75">
        <f>(('Node actual demand d=1.0'!J531*(365/2)))*9.8*($C531+$D531-$B531)/3600</f>
        <v>0.29581491916666669</v>
      </c>
      <c r="N531" s="75">
        <f>(('Node actual demand d=1.0'!K531*(365/2)))*9.8*($C531+$D531-$B531)/3600</f>
        <v>0.29581491916666669</v>
      </c>
      <c r="O531" s="75">
        <f>(('Node actual demand d=1.0'!L531*(365/2)))*9.8*($C531+$D531-$B531)/3600</f>
        <v>0.14790745958333334</v>
      </c>
      <c r="P531" s="75">
        <f>(('Node actual demand d=1.0'!M531*(365/2)))*9.8*($C531+$D531-$B531)/3600</f>
        <v>0.14790745958333334</v>
      </c>
      <c r="Q531" s="75">
        <f>(('Node actual demand d=1.0'!N531*(365/2)))*9.8*($C531+$D531-$B531)/3600</f>
        <v>0.29581491916666669</v>
      </c>
      <c r="R531" s="75">
        <f>(('Node actual demand d=1.0'!O531*(365/2)))*9.8*($C531+$D531-$B531)/3600</f>
        <v>0.29581491916666669</v>
      </c>
      <c r="S531" s="75">
        <f>(('Node actual demand d=1.0'!P531*(365/2)))*9.8*($C531+$D531-$B531)/3600</f>
        <v>0</v>
      </c>
      <c r="T531" s="75">
        <f>(('Node actual demand d=1.0'!Q531*(365/2)))*9.8*($C531+$D531-$B531)/3600</f>
        <v>0.14790745958333334</v>
      </c>
      <c r="U531" s="75">
        <f>(('Node actual demand d=1.0'!R531*(365/2)))*9.8*($C531+$D531-$B531)/3600</f>
        <v>0</v>
      </c>
      <c r="V531" s="75">
        <f>(('Node actual demand d=1.0'!S531*(365/2)))*9.8*($C531+$D531-$B531)/3600</f>
        <v>0.14790745958333334</v>
      </c>
      <c r="W531" s="75">
        <f>(('Node actual demand d=1.0'!T531*(365/2)))*9.8*($C531+$D531-$B531)/3600</f>
        <v>0.29581491916666669</v>
      </c>
      <c r="X531" s="75">
        <f>(('Node actual demand d=1.0'!U531*(365/2)))*9.8*($C531+$D531-$B531)/3600</f>
        <v>0</v>
      </c>
      <c r="Y531" s="75">
        <f>(('Node actual demand d=1.0'!V531*(365/2)))*9.8*($C531+$D531-$B531)/3600</f>
        <v>0</v>
      </c>
      <c r="Z531" s="75">
        <f>(('Node actual demand d=1.0'!W531*(365/2)))*9.8*($C531+$D531-$B531)/3600</f>
        <v>0</v>
      </c>
      <c r="AA531" s="75">
        <f>(('Node actual demand d=1.0'!X531*(365/2)))*9.8*($C531+$D531-$B531)/3600</f>
        <v>0</v>
      </c>
      <c r="AB531" s="75">
        <f>(('Node actual demand d=1.0'!Y531*(365/2)))*9.8*($C531+$D531-$B531)/3600</f>
        <v>0</v>
      </c>
    </row>
    <row r="532" spans="1:28">
      <c r="A532" t="s">
        <v>641</v>
      </c>
      <c r="B532" s="21">
        <f>Fornecida!$C$1</f>
        <v>3.38</v>
      </c>
      <c r="C532" s="79">
        <v>12.243399999999999</v>
      </c>
      <c r="D532">
        <v>20</v>
      </c>
      <c r="E532" s="75">
        <f>(('Node actual demand d=1.0'!B532*(365/2)))*9.8*($C532+$D532-$B532)/3600</f>
        <v>0</v>
      </c>
      <c r="F532" s="75">
        <f>(('Node actual demand d=1.0'!C532*(365/2)))*9.8*($C532+$D532-$B532)/3600</f>
        <v>0</v>
      </c>
      <c r="G532" s="75">
        <f>(('Node actual demand d=1.0'!D532*(365/2)))*9.8*($C532+$D532-$B532)/3600</f>
        <v>0</v>
      </c>
      <c r="H532" s="75">
        <f>(('Node actual demand d=1.0'!E532*(365/2)))*9.8*($C532+$D532-$B532)/3600</f>
        <v>0</v>
      </c>
      <c r="I532" s="75">
        <f>(('Node actual demand d=1.0'!F532*(365/2)))*9.8*($C532+$D532-$B532)/3600</f>
        <v>0</v>
      </c>
      <c r="J532" s="75">
        <f>(('Node actual demand d=1.0'!G532*(365/2)))*9.8*($C532+$D532-$B532)/3600</f>
        <v>0</v>
      </c>
      <c r="K532" s="75">
        <f>(('Node actual demand d=1.0'!H532*(365/2)))*9.8*($C532+$D532-$B532)/3600</f>
        <v>0</v>
      </c>
      <c r="L532" s="75">
        <f>(('Node actual demand d=1.0'!I532*(365/2)))*9.8*($C532+$D532-$B532)/3600</f>
        <v>0.14339497472222226</v>
      </c>
      <c r="M532" s="75">
        <f>(('Node actual demand d=1.0'!J532*(365/2)))*9.8*($C532+$D532-$B532)/3600</f>
        <v>0.14339497472222226</v>
      </c>
      <c r="N532" s="75">
        <f>(('Node actual demand d=1.0'!K532*(365/2)))*9.8*($C532+$D532-$B532)/3600</f>
        <v>0.14339497472222226</v>
      </c>
      <c r="O532" s="75">
        <f>(('Node actual demand d=1.0'!L532*(365/2)))*9.8*($C532+$D532-$B532)/3600</f>
        <v>0.14339497472222226</v>
      </c>
      <c r="P532" s="75">
        <f>(('Node actual demand d=1.0'!M532*(365/2)))*9.8*($C532+$D532-$B532)/3600</f>
        <v>0.14339497472222226</v>
      </c>
      <c r="Q532" s="75">
        <f>(('Node actual demand d=1.0'!N532*(365/2)))*9.8*($C532+$D532-$B532)/3600</f>
        <v>0.14339497472222226</v>
      </c>
      <c r="R532" s="75">
        <f>(('Node actual demand d=1.0'!O532*(365/2)))*9.8*($C532+$D532-$B532)/3600</f>
        <v>0.14339497472222226</v>
      </c>
      <c r="S532" s="75">
        <f>(('Node actual demand d=1.0'!P532*(365/2)))*9.8*($C532+$D532-$B532)/3600</f>
        <v>0.14339497472222226</v>
      </c>
      <c r="T532" s="75">
        <f>(('Node actual demand d=1.0'!Q532*(365/2)))*9.8*($C532+$D532-$B532)/3600</f>
        <v>0.14339497472222226</v>
      </c>
      <c r="U532" s="75">
        <f>(('Node actual demand d=1.0'!R532*(365/2)))*9.8*($C532+$D532-$B532)/3600</f>
        <v>0.14339497472222226</v>
      </c>
      <c r="V532" s="75">
        <f>(('Node actual demand d=1.0'!S532*(365/2)))*9.8*($C532+$D532-$B532)/3600</f>
        <v>0.14339497472222226</v>
      </c>
      <c r="W532" s="75">
        <f>(('Node actual demand d=1.0'!T532*(365/2)))*9.8*($C532+$D532-$B532)/3600</f>
        <v>0</v>
      </c>
      <c r="X532" s="75">
        <f>(('Node actual demand d=1.0'!U532*(365/2)))*9.8*($C532+$D532-$B532)/3600</f>
        <v>0</v>
      </c>
      <c r="Y532" s="75">
        <f>(('Node actual demand d=1.0'!V532*(365/2)))*9.8*($C532+$D532-$B532)/3600</f>
        <v>0</v>
      </c>
      <c r="Z532" s="75">
        <f>(('Node actual demand d=1.0'!W532*(365/2)))*9.8*($C532+$D532-$B532)/3600</f>
        <v>0</v>
      </c>
      <c r="AA532" s="75">
        <f>(('Node actual demand d=1.0'!X532*(365/2)))*9.8*($C532+$D532-$B532)/3600</f>
        <v>0</v>
      </c>
      <c r="AB532" s="75">
        <f>(('Node actual demand d=1.0'!Y532*(365/2)))*9.8*($C532+$D532-$B532)/3600</f>
        <v>0</v>
      </c>
    </row>
    <row r="533" spans="1:28">
      <c r="A533" t="s">
        <v>642</v>
      </c>
      <c r="B533" s="21">
        <f>Fornecida!$C$1</f>
        <v>3.38</v>
      </c>
      <c r="C533" s="79">
        <v>11.8439</v>
      </c>
      <c r="D533">
        <v>20</v>
      </c>
      <c r="E533" s="75">
        <f>(('Node actual demand d=1.0'!B533*(365/2)))*9.8*($C533+$D533-$B533)/3600</f>
        <v>0</v>
      </c>
      <c r="F533" s="75">
        <f>(('Node actual demand d=1.0'!C533*(365/2)))*9.8*($C533+$D533-$B533)/3600</f>
        <v>0</v>
      </c>
      <c r="G533" s="75">
        <f>(('Node actual demand d=1.0'!D533*(365/2)))*9.8*($C533+$D533-$B533)/3600</f>
        <v>0</v>
      </c>
      <c r="H533" s="75">
        <f>(('Node actual demand d=1.0'!E533*(365/2)))*9.8*($C533+$D533-$B533)/3600</f>
        <v>0</v>
      </c>
      <c r="I533" s="75">
        <f>(('Node actual demand d=1.0'!F533*(365/2)))*9.8*($C533+$D533-$B533)/3600</f>
        <v>0</v>
      </c>
      <c r="J533" s="75">
        <f>(('Node actual demand d=1.0'!G533*(365/2)))*9.8*($C533+$D533-$B533)/3600</f>
        <v>0</v>
      </c>
      <c r="K533" s="75">
        <f>(('Node actual demand d=1.0'!H533*(365/2)))*9.8*($C533+$D533-$B533)/3600</f>
        <v>0</v>
      </c>
      <c r="L533" s="75">
        <f>(('Node actual demand d=1.0'!I533*(365/2)))*9.8*($C533+$D533-$B533)/3600</f>
        <v>0</v>
      </c>
      <c r="M533" s="75">
        <f>(('Node actual demand d=1.0'!J533*(365/2)))*9.8*($C533+$D533-$B533)/3600</f>
        <v>0</v>
      </c>
      <c r="N533" s="75">
        <f>(('Node actual demand d=1.0'!K533*(365/2)))*9.8*($C533+$D533-$B533)/3600</f>
        <v>0</v>
      </c>
      <c r="O533" s="75">
        <f>(('Node actual demand d=1.0'!L533*(365/2)))*9.8*($C533+$D533-$B533)/3600</f>
        <v>0.14141023652777779</v>
      </c>
      <c r="P533" s="75">
        <f>(('Node actual demand d=1.0'!M533*(365/2)))*9.8*($C533+$D533-$B533)/3600</f>
        <v>0.14141023652777779</v>
      </c>
      <c r="Q533" s="75">
        <f>(('Node actual demand d=1.0'!N533*(365/2)))*9.8*($C533+$D533-$B533)/3600</f>
        <v>0.14141023652777779</v>
      </c>
      <c r="R533" s="75">
        <f>(('Node actual demand d=1.0'!O533*(365/2)))*9.8*($C533+$D533-$B533)/3600</f>
        <v>0.14141023652777779</v>
      </c>
      <c r="S533" s="75">
        <f>(('Node actual demand d=1.0'!P533*(365/2)))*9.8*($C533+$D533-$B533)/3600</f>
        <v>0.14141023652777779</v>
      </c>
      <c r="T533" s="75">
        <f>(('Node actual demand d=1.0'!Q533*(365/2)))*9.8*($C533+$D533-$B533)/3600</f>
        <v>0.14141023652777779</v>
      </c>
      <c r="U533" s="75">
        <f>(('Node actual demand d=1.0'!R533*(365/2)))*9.8*($C533+$D533-$B533)/3600</f>
        <v>0</v>
      </c>
      <c r="V533" s="75">
        <f>(('Node actual demand d=1.0'!S533*(365/2)))*9.8*($C533+$D533-$B533)/3600</f>
        <v>0</v>
      </c>
      <c r="W533" s="75">
        <f>(('Node actual demand d=1.0'!T533*(365/2)))*9.8*($C533+$D533-$B533)/3600</f>
        <v>0</v>
      </c>
      <c r="X533" s="75">
        <f>(('Node actual demand d=1.0'!U533*(365/2)))*9.8*($C533+$D533-$B533)/3600</f>
        <v>0.42423070958333331</v>
      </c>
      <c r="Y533" s="75">
        <f>(('Node actual demand d=1.0'!V533*(365/2)))*9.8*($C533+$D533-$B533)/3600</f>
        <v>0</v>
      </c>
      <c r="Z533" s="75">
        <f>(('Node actual demand d=1.0'!W533*(365/2)))*9.8*($C533+$D533-$B533)/3600</f>
        <v>0</v>
      </c>
      <c r="AA533" s="75">
        <f>(('Node actual demand d=1.0'!X533*(365/2)))*9.8*($C533+$D533-$B533)/3600</f>
        <v>0</v>
      </c>
      <c r="AB533" s="75">
        <f>(('Node actual demand d=1.0'!Y533*(365/2)))*9.8*($C533+$D533-$B533)/3600</f>
        <v>0</v>
      </c>
    </row>
    <row r="534" spans="1:28">
      <c r="A534" t="s">
        <v>643</v>
      </c>
      <c r="B534" s="21">
        <f>Fornecida!$C$1</f>
        <v>3.38</v>
      </c>
      <c r="C534" s="79">
        <v>12.4352</v>
      </c>
      <c r="D534">
        <v>20</v>
      </c>
      <c r="E534" s="75">
        <f>(('Node actual demand d=1.0'!B534*(365/2)))*9.8*($C534+$D534-$B534)/3600</f>
        <v>0</v>
      </c>
      <c r="F534" s="75">
        <f>(('Node actual demand d=1.0'!C534*(365/2)))*9.8*($C534+$D534-$B534)/3600</f>
        <v>0</v>
      </c>
      <c r="G534" s="75">
        <f>(('Node actual demand d=1.0'!D534*(365/2)))*9.8*($C534+$D534-$B534)/3600</f>
        <v>0</v>
      </c>
      <c r="H534" s="75">
        <f>(('Node actual demand d=1.0'!E534*(365/2)))*9.8*($C534+$D534-$B534)/3600</f>
        <v>0</v>
      </c>
      <c r="I534" s="75">
        <f>(('Node actual demand d=1.0'!F534*(365/2)))*9.8*($C534+$D534-$B534)/3600</f>
        <v>0</v>
      </c>
      <c r="J534" s="75">
        <f>(('Node actual demand d=1.0'!G534*(365/2)))*9.8*($C534+$D534-$B534)/3600</f>
        <v>0</v>
      </c>
      <c r="K534" s="75">
        <f>(('Node actual demand d=1.0'!H534*(365/2)))*9.8*($C534+$D534-$B534)/3600</f>
        <v>0</v>
      </c>
      <c r="L534" s="75">
        <f>(('Node actual demand d=1.0'!I534*(365/2)))*9.8*($C534+$D534-$B534)/3600</f>
        <v>0</v>
      </c>
      <c r="M534" s="75">
        <f>(('Node actual demand d=1.0'!J534*(365/2)))*9.8*($C534+$D534-$B534)/3600</f>
        <v>0.14434784777777782</v>
      </c>
      <c r="N534" s="75">
        <f>(('Node actual demand d=1.0'!K534*(365/2)))*9.8*($C534+$D534-$B534)/3600</f>
        <v>0.14434784777777782</v>
      </c>
      <c r="O534" s="75">
        <f>(('Node actual demand d=1.0'!L534*(365/2)))*9.8*($C534+$D534-$B534)/3600</f>
        <v>0</v>
      </c>
      <c r="P534" s="75">
        <f>(('Node actual demand d=1.0'!M534*(365/2)))*9.8*($C534+$D534-$B534)/3600</f>
        <v>0</v>
      </c>
      <c r="Q534" s="75">
        <f>(('Node actual demand d=1.0'!N534*(365/2)))*9.8*($C534+$D534-$B534)/3600</f>
        <v>0</v>
      </c>
      <c r="R534" s="75">
        <f>(('Node actual demand d=1.0'!O534*(365/2)))*9.8*($C534+$D534-$B534)/3600</f>
        <v>0.14434784777777782</v>
      </c>
      <c r="S534" s="75">
        <f>(('Node actual demand d=1.0'!P534*(365/2)))*9.8*($C534+$D534-$B534)/3600</f>
        <v>0</v>
      </c>
      <c r="T534" s="75">
        <f>(('Node actual demand d=1.0'!Q534*(365/2)))*9.8*($C534+$D534-$B534)/3600</f>
        <v>0</v>
      </c>
      <c r="U534" s="75">
        <f>(('Node actual demand d=1.0'!R534*(365/2)))*9.8*($C534+$D534-$B534)/3600</f>
        <v>0.14434784777777782</v>
      </c>
      <c r="V534" s="75">
        <f>(('Node actual demand d=1.0'!S534*(365/2)))*9.8*($C534+$D534-$B534)/3600</f>
        <v>0.28869569555555563</v>
      </c>
      <c r="W534" s="75">
        <f>(('Node actual demand d=1.0'!T534*(365/2)))*9.8*($C534+$D534-$B534)/3600</f>
        <v>0</v>
      </c>
      <c r="X534" s="75">
        <f>(('Node actual demand d=1.0'!U534*(365/2)))*9.8*($C534+$D534-$B534)/3600</f>
        <v>0</v>
      </c>
      <c r="Y534" s="75">
        <f>(('Node actual demand d=1.0'!V534*(365/2)))*9.8*($C534+$D534-$B534)/3600</f>
        <v>0</v>
      </c>
      <c r="Z534" s="75">
        <f>(('Node actual demand d=1.0'!W534*(365/2)))*9.8*($C534+$D534-$B534)/3600</f>
        <v>0</v>
      </c>
      <c r="AA534" s="75">
        <f>(('Node actual demand d=1.0'!X534*(365/2)))*9.8*($C534+$D534-$B534)/3600</f>
        <v>0</v>
      </c>
      <c r="AB534" s="75">
        <f>(('Node actual demand d=1.0'!Y534*(365/2)))*9.8*($C534+$D534-$B534)/3600</f>
        <v>0</v>
      </c>
    </row>
    <row r="535" spans="1:28">
      <c r="A535" t="s">
        <v>644</v>
      </c>
      <c r="B535" s="21">
        <f>Fornecida!$C$1</f>
        <v>3.38</v>
      </c>
      <c r="C535" s="79">
        <v>6.4645999999999999</v>
      </c>
      <c r="D535">
        <v>20</v>
      </c>
      <c r="E535" s="75">
        <f>(('Node actual demand d=1.0'!B535*(365/2)))*9.8*($C535+$D535-$B535)/3600</f>
        <v>0</v>
      </c>
      <c r="F535" s="75">
        <f>(('Node actual demand d=1.0'!C535*(365/2)))*9.8*($C535+$D535-$B535)/3600</f>
        <v>0</v>
      </c>
      <c r="G535" s="75">
        <f>(('Node actual demand d=1.0'!D535*(365/2)))*9.8*($C535+$D535-$B535)/3600</f>
        <v>0</v>
      </c>
      <c r="H535" s="75">
        <f>(('Node actual demand d=1.0'!E535*(365/2)))*9.8*($C535+$D535-$B535)/3600</f>
        <v>0</v>
      </c>
      <c r="I535" s="75">
        <f>(('Node actual demand d=1.0'!F535*(365/2)))*9.8*($C535+$D535-$B535)/3600</f>
        <v>0</v>
      </c>
      <c r="J535" s="75">
        <f>(('Node actual demand d=1.0'!G535*(365/2)))*9.8*($C535+$D535-$B535)/3600</f>
        <v>0</v>
      </c>
      <c r="K535" s="75">
        <f>(('Node actual demand d=1.0'!H535*(365/2)))*9.8*($C535+$D535-$B535)/3600</f>
        <v>0</v>
      </c>
      <c r="L535" s="75">
        <f>(('Node actual demand d=1.0'!I535*(365/2)))*9.8*($C535+$D535-$B535)/3600</f>
        <v>0</v>
      </c>
      <c r="M535" s="75">
        <f>(('Node actual demand d=1.0'!J535*(365/2)))*9.8*($C535+$D535-$B535)/3600</f>
        <v>0.11468557527777778</v>
      </c>
      <c r="N535" s="75">
        <f>(('Node actual demand d=1.0'!K535*(365/2)))*9.8*($C535+$D535-$B535)/3600</f>
        <v>0</v>
      </c>
      <c r="O535" s="75">
        <f>(('Node actual demand d=1.0'!L535*(365/2)))*9.8*($C535+$D535-$B535)/3600</f>
        <v>0.11468557527777778</v>
      </c>
      <c r="P535" s="75">
        <f>(('Node actual demand d=1.0'!M535*(365/2)))*9.8*($C535+$D535-$B535)/3600</f>
        <v>0.11468557527777778</v>
      </c>
      <c r="Q535" s="75">
        <f>(('Node actual demand d=1.0'!N535*(365/2)))*9.8*($C535+$D535-$B535)/3600</f>
        <v>0</v>
      </c>
      <c r="R535" s="75">
        <f>(('Node actual demand d=1.0'!O535*(365/2)))*9.8*($C535+$D535-$B535)/3600</f>
        <v>0</v>
      </c>
      <c r="S535" s="75">
        <f>(('Node actual demand d=1.0'!P535*(365/2)))*9.8*($C535+$D535-$B535)/3600</f>
        <v>0</v>
      </c>
      <c r="T535" s="75">
        <f>(('Node actual demand d=1.0'!Q535*(365/2)))*9.8*($C535+$D535-$B535)/3600</f>
        <v>0.11468557527777778</v>
      </c>
      <c r="U535" s="75">
        <f>(('Node actual demand d=1.0'!R535*(365/2)))*9.8*($C535+$D535-$B535)/3600</f>
        <v>0</v>
      </c>
      <c r="V535" s="75">
        <f>(('Node actual demand d=1.0'!S535*(365/2)))*9.8*($C535+$D535-$B535)/3600</f>
        <v>0</v>
      </c>
      <c r="W535" s="75">
        <f>(('Node actual demand d=1.0'!T535*(365/2)))*9.8*($C535+$D535-$B535)/3600</f>
        <v>0</v>
      </c>
      <c r="X535" s="75">
        <f>(('Node actual demand d=1.0'!U535*(365/2)))*9.8*($C535+$D535-$B535)/3600</f>
        <v>0</v>
      </c>
      <c r="Y535" s="75">
        <f>(('Node actual demand d=1.0'!V535*(365/2)))*9.8*($C535+$D535-$B535)/3600</f>
        <v>0</v>
      </c>
      <c r="Z535" s="75">
        <f>(('Node actual demand d=1.0'!W535*(365/2)))*9.8*($C535+$D535-$B535)/3600</f>
        <v>0</v>
      </c>
      <c r="AA535" s="75">
        <f>(('Node actual demand d=1.0'!X535*(365/2)))*9.8*($C535+$D535-$B535)/3600</f>
        <v>0</v>
      </c>
      <c r="AB535" s="75">
        <f>(('Node actual demand d=1.0'!Y535*(365/2)))*9.8*($C535+$D535-$B535)/3600</f>
        <v>0</v>
      </c>
    </row>
    <row r="536" spans="1:28">
      <c r="A536" t="s">
        <v>645</v>
      </c>
      <c r="B536" s="21">
        <f>Fornecida!$C$1</f>
        <v>3.38</v>
      </c>
      <c r="C536" s="79">
        <v>9.3363999999999994</v>
      </c>
      <c r="D536">
        <v>20</v>
      </c>
      <c r="E536" s="75">
        <f>(('Node actual demand d=1.0'!B536*(365/2)))*9.8*($C536+$D536-$B536)/3600</f>
        <v>0.12895283722222223</v>
      </c>
      <c r="F536" s="75">
        <f>(('Node actual demand d=1.0'!C536*(365/2)))*9.8*($C536+$D536-$B536)/3600</f>
        <v>0</v>
      </c>
      <c r="G536" s="75">
        <f>(('Node actual demand d=1.0'!D536*(365/2)))*9.8*($C536+$D536-$B536)/3600</f>
        <v>0.12895283722222223</v>
      </c>
      <c r="H536" s="75">
        <f>(('Node actual demand d=1.0'!E536*(365/2)))*9.8*($C536+$D536-$B536)/3600</f>
        <v>0</v>
      </c>
      <c r="I536" s="75">
        <f>(('Node actual demand d=1.0'!F536*(365/2)))*9.8*($C536+$D536-$B536)/3600</f>
        <v>0</v>
      </c>
      <c r="J536" s="75">
        <f>(('Node actual demand d=1.0'!G536*(365/2)))*9.8*($C536+$D536-$B536)/3600</f>
        <v>0.12895283722222223</v>
      </c>
      <c r="K536" s="75">
        <f>(('Node actual demand d=1.0'!H536*(365/2)))*9.8*($C536+$D536-$B536)/3600</f>
        <v>0.25790567444444445</v>
      </c>
      <c r="L536" s="75">
        <f>(('Node actual demand d=1.0'!I536*(365/2)))*9.8*($C536+$D536-$B536)/3600</f>
        <v>0.64476418611111119</v>
      </c>
      <c r="M536" s="75">
        <f>(('Node actual demand d=1.0'!J536*(365/2)))*9.8*($C536+$D536-$B536)/3600</f>
        <v>0.25790567444444445</v>
      </c>
      <c r="N536" s="75">
        <f>(('Node actual demand d=1.0'!K536*(365/2)))*9.8*($C536+$D536-$B536)/3600</f>
        <v>0.12895283722222223</v>
      </c>
      <c r="O536" s="75">
        <f>(('Node actual demand d=1.0'!L536*(365/2)))*9.8*($C536+$D536-$B536)/3600</f>
        <v>0.38685851166666668</v>
      </c>
      <c r="P536" s="75">
        <f>(('Node actual demand d=1.0'!M536*(365/2)))*9.8*($C536+$D536-$B536)/3600</f>
        <v>0.77371702333333336</v>
      </c>
      <c r="Q536" s="75">
        <f>(('Node actual demand d=1.0'!N536*(365/2)))*9.8*($C536+$D536-$B536)/3600</f>
        <v>0.64476418611111119</v>
      </c>
      <c r="R536" s="75">
        <f>(('Node actual demand d=1.0'!O536*(365/2)))*9.8*($C536+$D536-$B536)/3600</f>
        <v>0.38685851166666668</v>
      </c>
      <c r="S536" s="75">
        <f>(('Node actual demand d=1.0'!P536*(365/2)))*9.8*($C536+$D536-$B536)/3600</f>
        <v>0.12895283722222223</v>
      </c>
      <c r="T536" s="75">
        <f>(('Node actual demand d=1.0'!Q536*(365/2)))*9.8*($C536+$D536-$B536)/3600</f>
        <v>0</v>
      </c>
      <c r="U536" s="75">
        <f>(('Node actual demand d=1.0'!R536*(365/2)))*9.8*($C536+$D536-$B536)/3600</f>
        <v>0.25790567444444445</v>
      </c>
      <c r="V536" s="75">
        <f>(('Node actual demand d=1.0'!S536*(365/2)))*9.8*($C536+$D536-$B536)/3600</f>
        <v>0.51581134888888891</v>
      </c>
      <c r="W536" s="75">
        <f>(('Node actual demand d=1.0'!T536*(365/2)))*9.8*($C536+$D536-$B536)/3600</f>
        <v>0.64476418611111119</v>
      </c>
      <c r="X536" s="75">
        <f>(('Node actual demand d=1.0'!U536*(365/2)))*9.8*($C536+$D536-$B536)/3600</f>
        <v>0.64476418611111119</v>
      </c>
      <c r="Y536" s="75">
        <f>(('Node actual demand d=1.0'!V536*(365/2)))*9.8*($C536+$D536-$B536)/3600</f>
        <v>0.51581134888888891</v>
      </c>
      <c r="Z536" s="75">
        <f>(('Node actual demand d=1.0'!W536*(365/2)))*9.8*($C536+$D536-$B536)/3600</f>
        <v>0.25790567444444445</v>
      </c>
      <c r="AA536" s="75">
        <f>(('Node actual demand d=1.0'!X536*(365/2)))*9.8*($C536+$D536-$B536)/3600</f>
        <v>0.51581134888888891</v>
      </c>
      <c r="AB536" s="75">
        <f>(('Node actual demand d=1.0'!Y536*(365/2)))*9.8*($C536+$D536-$B536)/3600</f>
        <v>0.12895283722222223</v>
      </c>
    </row>
    <row r="537" spans="1:28">
      <c r="A537" t="s">
        <v>646</v>
      </c>
      <c r="B537" s="21">
        <f>Fornecida!$C$1</f>
        <v>3.38</v>
      </c>
      <c r="C537" s="79">
        <v>9.1225000000000005</v>
      </c>
      <c r="D537">
        <v>20</v>
      </c>
      <c r="E537" s="75">
        <f>(('Node actual demand d=1.0'!B537*(365/2)))*9.8*($C537+$D537-$B537)/3600</f>
        <v>0</v>
      </c>
      <c r="F537" s="75">
        <f>(('Node actual demand d=1.0'!C537*(365/2)))*9.8*($C537+$D537-$B537)/3600</f>
        <v>0</v>
      </c>
      <c r="G537" s="75">
        <f>(('Node actual demand d=1.0'!D537*(365/2)))*9.8*($C537+$D537-$B537)/3600</f>
        <v>0</v>
      </c>
      <c r="H537" s="75">
        <f>(('Node actual demand d=1.0'!E537*(365/2)))*9.8*($C537+$D537-$B537)/3600</f>
        <v>0</v>
      </c>
      <c r="I537" s="75">
        <f>(('Node actual demand d=1.0'!F537*(365/2)))*9.8*($C537+$D537-$B537)/3600</f>
        <v>0</v>
      </c>
      <c r="J537" s="75">
        <f>(('Node actual demand d=1.0'!G537*(365/2)))*9.8*($C537+$D537-$B537)/3600</f>
        <v>0</v>
      </c>
      <c r="K537" s="75">
        <f>(('Node actual demand d=1.0'!H537*(365/2)))*9.8*($C537+$D537-$B537)/3600</f>
        <v>0</v>
      </c>
      <c r="L537" s="75">
        <f>(('Node actual demand d=1.0'!I537*(365/2)))*9.8*($C537+$D537-$B537)/3600</f>
        <v>0</v>
      </c>
      <c r="M537" s="75">
        <f>(('Node actual demand d=1.0'!J537*(365/2)))*9.8*($C537+$D537-$B537)/3600</f>
        <v>0.12789017013888893</v>
      </c>
      <c r="N537" s="75">
        <f>(('Node actual demand d=1.0'!K537*(365/2)))*9.8*($C537+$D537-$B537)/3600</f>
        <v>0.12789017013888893</v>
      </c>
      <c r="O537" s="75">
        <f>(('Node actual demand d=1.0'!L537*(365/2)))*9.8*($C537+$D537-$B537)/3600</f>
        <v>0.12789017013888893</v>
      </c>
      <c r="P537" s="75">
        <f>(('Node actual demand d=1.0'!M537*(365/2)))*9.8*($C537+$D537-$B537)/3600</f>
        <v>0</v>
      </c>
      <c r="Q537" s="75">
        <f>(('Node actual demand d=1.0'!N537*(365/2)))*9.8*($C537+$D537-$B537)/3600</f>
        <v>0</v>
      </c>
      <c r="R537" s="75">
        <f>(('Node actual demand d=1.0'!O537*(365/2)))*9.8*($C537+$D537-$B537)/3600</f>
        <v>0</v>
      </c>
      <c r="S537" s="75">
        <f>(('Node actual demand d=1.0'!P537*(365/2)))*9.8*($C537+$D537-$B537)/3600</f>
        <v>0</v>
      </c>
      <c r="T537" s="75">
        <f>(('Node actual demand d=1.0'!Q537*(365/2)))*9.8*($C537+$D537-$B537)/3600</f>
        <v>0</v>
      </c>
      <c r="U537" s="75">
        <f>(('Node actual demand d=1.0'!R537*(365/2)))*9.8*($C537+$D537-$B537)/3600</f>
        <v>0.12789017013888893</v>
      </c>
      <c r="V537" s="75">
        <f>(('Node actual demand d=1.0'!S537*(365/2)))*9.8*($C537+$D537-$B537)/3600</f>
        <v>0</v>
      </c>
      <c r="W537" s="75">
        <f>(('Node actual demand d=1.0'!T537*(365/2)))*9.8*($C537+$D537-$B537)/3600</f>
        <v>0</v>
      </c>
      <c r="X537" s="75">
        <f>(('Node actual demand d=1.0'!U537*(365/2)))*9.8*($C537+$D537-$B537)/3600</f>
        <v>0</v>
      </c>
      <c r="Y537" s="75">
        <f>(('Node actual demand d=1.0'!V537*(365/2)))*9.8*($C537+$D537-$B537)/3600</f>
        <v>0</v>
      </c>
      <c r="Z537" s="75">
        <f>(('Node actual demand d=1.0'!W537*(365/2)))*9.8*($C537+$D537-$B537)/3600</f>
        <v>0</v>
      </c>
      <c r="AA537" s="75">
        <f>(('Node actual demand d=1.0'!X537*(365/2)))*9.8*($C537+$D537-$B537)/3600</f>
        <v>0</v>
      </c>
      <c r="AB537" s="75">
        <f>(('Node actual demand d=1.0'!Y537*(365/2)))*9.8*($C537+$D537-$B537)/3600</f>
        <v>0</v>
      </c>
    </row>
    <row r="538" spans="1:28">
      <c r="A538" t="s">
        <v>647</v>
      </c>
      <c r="B538" s="21">
        <f>Fornecida!$C$1</f>
        <v>3.38</v>
      </c>
      <c r="C538" s="79">
        <v>8.7399000000000004</v>
      </c>
      <c r="D538">
        <v>20</v>
      </c>
      <c r="E538" s="75">
        <f>(('Node actual demand d=1.0'!B538*(365/2)))*9.8*($C538+$D538-$B538)/3600</f>
        <v>0.12598939208333335</v>
      </c>
      <c r="F538" s="75">
        <f>(('Node actual demand d=1.0'!C538*(365/2)))*9.8*($C538+$D538-$B538)/3600</f>
        <v>0.12598939208333335</v>
      </c>
      <c r="G538" s="75">
        <f>(('Node actual demand d=1.0'!D538*(365/2)))*9.8*($C538+$D538-$B538)/3600</f>
        <v>0.12598939208333335</v>
      </c>
      <c r="H538" s="75">
        <f>(('Node actual demand d=1.0'!E538*(365/2)))*9.8*($C538+$D538-$B538)/3600</f>
        <v>0.12598939208333335</v>
      </c>
      <c r="I538" s="75">
        <f>(('Node actual demand d=1.0'!F538*(365/2)))*9.8*($C538+$D538-$B538)/3600</f>
        <v>0</v>
      </c>
      <c r="J538" s="75">
        <f>(('Node actual demand d=1.0'!G538*(365/2)))*9.8*($C538+$D538-$B538)/3600</f>
        <v>0</v>
      </c>
      <c r="K538" s="75">
        <f>(('Node actual demand d=1.0'!H538*(365/2)))*9.8*($C538+$D538-$B538)/3600</f>
        <v>0.12598939208333335</v>
      </c>
      <c r="L538" s="75">
        <f>(('Node actual demand d=1.0'!I538*(365/2)))*9.8*($C538+$D538-$B538)/3600</f>
        <v>0.12598939208333335</v>
      </c>
      <c r="M538" s="75">
        <f>(('Node actual demand d=1.0'!J538*(365/2)))*9.8*($C538+$D538-$B538)/3600</f>
        <v>0.37796817624999995</v>
      </c>
      <c r="N538" s="75">
        <f>(('Node actual demand d=1.0'!K538*(365/2)))*9.8*($C538+$D538-$B538)/3600</f>
        <v>0.37796817624999995</v>
      </c>
      <c r="O538" s="75">
        <f>(('Node actual demand d=1.0'!L538*(365/2)))*9.8*($C538+$D538-$B538)/3600</f>
        <v>0.25197878416666669</v>
      </c>
      <c r="P538" s="75">
        <f>(('Node actual demand d=1.0'!M538*(365/2)))*9.8*($C538+$D538-$B538)/3600</f>
        <v>0.25197878416666669</v>
      </c>
      <c r="Q538" s="75">
        <f>(('Node actual demand d=1.0'!N538*(365/2)))*9.8*($C538+$D538-$B538)/3600</f>
        <v>0.25197878416666669</v>
      </c>
      <c r="R538" s="75">
        <f>(('Node actual demand d=1.0'!O538*(365/2)))*9.8*($C538+$D538-$B538)/3600</f>
        <v>0.25197878416666669</v>
      </c>
      <c r="S538" s="75">
        <f>(('Node actual demand d=1.0'!P538*(365/2)))*9.8*($C538+$D538-$B538)/3600</f>
        <v>0.12598939208333335</v>
      </c>
      <c r="T538" s="75">
        <f>(('Node actual demand d=1.0'!Q538*(365/2)))*9.8*($C538+$D538-$B538)/3600</f>
        <v>0.25197878416666669</v>
      </c>
      <c r="U538" s="75">
        <f>(('Node actual demand d=1.0'!R538*(365/2)))*9.8*($C538+$D538-$B538)/3600</f>
        <v>0.12598939208333335</v>
      </c>
      <c r="V538" s="75">
        <f>(('Node actual demand d=1.0'!S538*(365/2)))*9.8*($C538+$D538-$B538)/3600</f>
        <v>0.25197878416666669</v>
      </c>
      <c r="W538" s="75">
        <f>(('Node actual demand d=1.0'!T538*(365/2)))*9.8*($C538+$D538-$B538)/3600</f>
        <v>0.12598939208333335</v>
      </c>
      <c r="X538" s="75">
        <f>(('Node actual demand d=1.0'!U538*(365/2)))*9.8*($C538+$D538-$B538)/3600</f>
        <v>0.12598939208333335</v>
      </c>
      <c r="Y538" s="75">
        <f>(('Node actual demand d=1.0'!V538*(365/2)))*9.8*($C538+$D538-$B538)/3600</f>
        <v>0.12598939208333335</v>
      </c>
      <c r="Z538" s="75">
        <f>(('Node actual demand d=1.0'!W538*(365/2)))*9.8*($C538+$D538-$B538)/3600</f>
        <v>0.12598939208333335</v>
      </c>
      <c r="AA538" s="75">
        <f>(('Node actual demand d=1.0'!X538*(365/2)))*9.8*($C538+$D538-$B538)/3600</f>
        <v>0.12598939208333335</v>
      </c>
      <c r="AB538" s="75">
        <f>(('Node actual demand d=1.0'!Y538*(365/2)))*9.8*($C538+$D538-$B538)/3600</f>
        <v>0</v>
      </c>
    </row>
    <row r="539" spans="1:28">
      <c r="A539" t="s">
        <v>648</v>
      </c>
      <c r="B539" s="21">
        <f>Fornecida!$C$1</f>
        <v>3.38</v>
      </c>
      <c r="C539" s="79">
        <v>8.8269000000000002</v>
      </c>
      <c r="D539">
        <v>20</v>
      </c>
      <c r="E539" s="75">
        <f>(('Node actual demand d=1.0'!B539*(365/2)))*9.8*($C539+$D539-$B539)/3600</f>
        <v>0</v>
      </c>
      <c r="F539" s="75">
        <f>(('Node actual demand d=1.0'!C539*(365/2)))*9.8*($C539+$D539-$B539)/3600</f>
        <v>0</v>
      </c>
      <c r="G539" s="75">
        <f>(('Node actual demand d=1.0'!D539*(365/2)))*9.8*($C539+$D539-$B539)/3600</f>
        <v>0</v>
      </c>
      <c r="H539" s="75">
        <f>(('Node actual demand d=1.0'!E539*(365/2)))*9.8*($C539+$D539-$B539)/3600</f>
        <v>0</v>
      </c>
      <c r="I539" s="75">
        <f>(('Node actual demand d=1.0'!F539*(365/2)))*9.8*($C539+$D539-$B539)/3600</f>
        <v>0</v>
      </c>
      <c r="J539" s="75">
        <f>(('Node actual demand d=1.0'!G539*(365/2)))*9.8*($C539+$D539-$B539)/3600</f>
        <v>0</v>
      </c>
      <c r="K539" s="75">
        <f>(('Node actual demand d=1.0'!H539*(365/2)))*9.8*($C539+$D539-$B539)/3600</f>
        <v>0</v>
      </c>
      <c r="L539" s="75">
        <f>(('Node actual demand d=1.0'!I539*(365/2)))*9.8*($C539+$D539-$B539)/3600</f>
        <v>0</v>
      </c>
      <c r="M539" s="75">
        <f>(('Node actual demand d=1.0'!J539*(365/2)))*9.8*($C539+$D539-$B539)/3600</f>
        <v>0</v>
      </c>
      <c r="N539" s="75">
        <f>(('Node actual demand d=1.0'!K539*(365/2)))*9.8*($C539+$D539-$B539)/3600</f>
        <v>0</v>
      </c>
      <c r="O539" s="75">
        <f>(('Node actual demand d=1.0'!L539*(365/2)))*9.8*($C539+$D539-$B539)/3600</f>
        <v>0</v>
      </c>
      <c r="P539" s="75">
        <f>(('Node actual demand d=1.0'!M539*(365/2)))*9.8*($C539+$D539-$B539)/3600</f>
        <v>0</v>
      </c>
      <c r="Q539" s="75">
        <f>(('Node actual demand d=1.0'!N539*(365/2)))*9.8*($C539+$D539-$B539)/3600</f>
        <v>0</v>
      </c>
      <c r="R539" s="75">
        <f>(('Node actual demand d=1.0'!O539*(365/2)))*9.8*($C539+$D539-$B539)/3600</f>
        <v>0</v>
      </c>
      <c r="S539" s="75">
        <f>(('Node actual demand d=1.0'!P539*(365/2)))*9.8*($C539+$D539-$B539)/3600</f>
        <v>0</v>
      </c>
      <c r="T539" s="75">
        <f>(('Node actual demand d=1.0'!Q539*(365/2)))*9.8*($C539+$D539-$B539)/3600</f>
        <v>0</v>
      </c>
      <c r="U539" s="75">
        <f>(('Node actual demand d=1.0'!R539*(365/2)))*9.8*($C539+$D539-$B539)/3600</f>
        <v>0</v>
      </c>
      <c r="V539" s="75">
        <f>(('Node actual demand d=1.0'!S539*(365/2)))*9.8*($C539+$D539-$B539)/3600</f>
        <v>0</v>
      </c>
      <c r="W539" s="75">
        <f>(('Node actual demand d=1.0'!T539*(365/2)))*9.8*($C539+$D539-$B539)/3600</f>
        <v>0</v>
      </c>
      <c r="X539" s="75">
        <f>(('Node actual demand d=1.0'!U539*(365/2)))*9.8*($C539+$D539-$B539)/3600</f>
        <v>0</v>
      </c>
      <c r="Y539" s="75">
        <f>(('Node actual demand d=1.0'!V539*(365/2)))*9.8*($C539+$D539-$B539)/3600</f>
        <v>0</v>
      </c>
      <c r="Z539" s="75">
        <f>(('Node actual demand d=1.0'!W539*(365/2)))*9.8*($C539+$D539-$B539)/3600</f>
        <v>0</v>
      </c>
      <c r="AA539" s="75">
        <f>(('Node actual demand d=1.0'!X539*(365/2)))*9.8*($C539+$D539-$B539)/3600</f>
        <v>0</v>
      </c>
      <c r="AB539" s="75">
        <f>(('Node actual demand d=1.0'!Y539*(365/2)))*9.8*($C539+$D539-$B539)/3600</f>
        <v>0</v>
      </c>
    </row>
    <row r="540" spans="1:28">
      <c r="A540" t="s">
        <v>649</v>
      </c>
      <c r="B540" s="21">
        <f>Fornecida!$C$1</f>
        <v>3.38</v>
      </c>
      <c r="C540" s="79">
        <v>9.2984000000000009</v>
      </c>
      <c r="D540">
        <v>20</v>
      </c>
      <c r="E540" s="75">
        <f>(('Node actual demand d=1.0'!B540*(365/2)))*9.8*($C540+$D540-$B540)/3600</f>
        <v>0</v>
      </c>
      <c r="F540" s="75">
        <f>(('Node actual demand d=1.0'!C540*(365/2)))*9.8*($C540+$D540-$B540)/3600</f>
        <v>0</v>
      </c>
      <c r="G540" s="75">
        <f>(('Node actual demand d=1.0'!D540*(365/2)))*9.8*($C540+$D540-$B540)/3600</f>
        <v>0</v>
      </c>
      <c r="H540" s="75">
        <f>(('Node actual demand d=1.0'!E540*(365/2)))*9.8*($C540+$D540-$B540)/3600</f>
        <v>0</v>
      </c>
      <c r="I540" s="75">
        <f>(('Node actual demand d=1.0'!F540*(365/2)))*9.8*($C540+$D540-$B540)/3600</f>
        <v>0</v>
      </c>
      <c r="J540" s="75">
        <f>(('Node actual demand d=1.0'!G540*(365/2)))*9.8*($C540+$D540-$B540)/3600</f>
        <v>0</v>
      </c>
      <c r="K540" s="75">
        <f>(('Node actual demand d=1.0'!H540*(365/2)))*9.8*($C540+$D540-$B540)/3600</f>
        <v>0.25752810222222228</v>
      </c>
      <c r="L540" s="75">
        <f>(('Node actual demand d=1.0'!I540*(365/2)))*9.8*($C540+$D540-$B540)/3600</f>
        <v>0.25752810222222228</v>
      </c>
      <c r="M540" s="75">
        <f>(('Node actual demand d=1.0'!J540*(365/2)))*9.8*($C540+$D540-$B540)/3600</f>
        <v>0.77258430666666678</v>
      </c>
      <c r="N540" s="75">
        <f>(('Node actual demand d=1.0'!K540*(365/2)))*9.8*($C540+$D540-$B540)/3600</f>
        <v>0.38629215333333339</v>
      </c>
      <c r="O540" s="75">
        <f>(('Node actual demand d=1.0'!L540*(365/2)))*9.8*($C540+$D540-$B540)/3600</f>
        <v>0.38629215333333339</v>
      </c>
      <c r="P540" s="75">
        <f>(('Node actual demand d=1.0'!M540*(365/2)))*9.8*($C540+$D540-$B540)/3600</f>
        <v>0.25752810222222228</v>
      </c>
      <c r="Q540" s="75">
        <f>(('Node actual demand d=1.0'!N540*(365/2)))*9.8*($C540+$D540-$B540)/3600</f>
        <v>0.25752810222222228</v>
      </c>
      <c r="R540" s="75">
        <f>(('Node actual demand d=1.0'!O540*(365/2)))*9.8*($C540+$D540-$B540)/3600</f>
        <v>0.25752810222222228</v>
      </c>
      <c r="S540" s="75">
        <f>(('Node actual demand d=1.0'!P540*(365/2)))*9.8*($C540+$D540-$B540)/3600</f>
        <v>0.25752810222222228</v>
      </c>
      <c r="T540" s="75">
        <f>(('Node actual demand d=1.0'!Q540*(365/2)))*9.8*($C540+$D540-$B540)/3600</f>
        <v>0.25752810222222228</v>
      </c>
      <c r="U540" s="75">
        <f>(('Node actual demand d=1.0'!R540*(365/2)))*9.8*($C540+$D540-$B540)/3600</f>
        <v>0.51505620444444455</v>
      </c>
      <c r="V540" s="75">
        <f>(('Node actual demand d=1.0'!S540*(365/2)))*9.8*($C540+$D540-$B540)/3600</f>
        <v>0.38629215333333339</v>
      </c>
      <c r="W540" s="75">
        <f>(('Node actual demand d=1.0'!T540*(365/2)))*9.8*($C540+$D540-$B540)/3600</f>
        <v>0.38629215333333339</v>
      </c>
      <c r="X540" s="75">
        <f>(('Node actual demand d=1.0'!U540*(365/2)))*9.8*($C540+$D540-$B540)/3600</f>
        <v>0.25752810222222228</v>
      </c>
      <c r="Y540" s="75">
        <f>(('Node actual demand d=1.0'!V540*(365/2)))*9.8*($C540+$D540-$B540)/3600</f>
        <v>0.25752810222222228</v>
      </c>
      <c r="Z540" s="75">
        <f>(('Node actual demand d=1.0'!W540*(365/2)))*9.8*($C540+$D540-$B540)/3600</f>
        <v>0.12876405111111114</v>
      </c>
      <c r="AA540" s="75">
        <f>(('Node actual demand d=1.0'!X540*(365/2)))*9.8*($C540+$D540-$B540)/3600</f>
        <v>0.12876405111111114</v>
      </c>
      <c r="AB540" s="75">
        <f>(('Node actual demand d=1.0'!Y540*(365/2)))*9.8*($C540+$D540-$B540)/3600</f>
        <v>0</v>
      </c>
    </row>
    <row r="541" spans="1:28">
      <c r="A541" t="s">
        <v>650</v>
      </c>
      <c r="B541" s="21">
        <f>Fornecida!$C$1</f>
        <v>3.38</v>
      </c>
      <c r="C541" s="79">
        <v>9.3260000000000005</v>
      </c>
      <c r="D541">
        <v>20</v>
      </c>
      <c r="E541" s="75">
        <f>(('Node actual demand d=1.0'!B541*(365/2)))*9.8*($C541+$D541-$B541)/3600</f>
        <v>0.25780233888888893</v>
      </c>
      <c r="F541" s="75">
        <f>(('Node actual demand d=1.0'!C541*(365/2)))*9.8*($C541+$D541-$B541)/3600</f>
        <v>0.25780233888888893</v>
      </c>
      <c r="G541" s="75">
        <f>(('Node actual demand d=1.0'!D541*(365/2)))*9.8*($C541+$D541-$B541)/3600</f>
        <v>0.12890116944444446</v>
      </c>
      <c r="H541" s="75">
        <f>(('Node actual demand d=1.0'!E541*(365/2)))*9.8*($C541+$D541-$B541)/3600</f>
        <v>0.12890116944444446</v>
      </c>
      <c r="I541" s="75">
        <f>(('Node actual demand d=1.0'!F541*(365/2)))*9.8*($C541+$D541-$B541)/3600</f>
        <v>0.12890116944444446</v>
      </c>
      <c r="J541" s="75">
        <f>(('Node actual demand d=1.0'!G541*(365/2)))*9.8*($C541+$D541-$B541)/3600</f>
        <v>0</v>
      </c>
      <c r="K541" s="75">
        <f>(('Node actual demand d=1.0'!H541*(365/2)))*9.8*($C541+$D541-$B541)/3600</f>
        <v>0</v>
      </c>
      <c r="L541" s="75">
        <f>(('Node actual demand d=1.0'!I541*(365/2)))*9.8*($C541+$D541-$B541)/3600</f>
        <v>0.25780233888888893</v>
      </c>
      <c r="M541" s="75">
        <f>(('Node actual demand d=1.0'!J541*(365/2)))*9.8*($C541+$D541-$B541)/3600</f>
        <v>0.25780233888888893</v>
      </c>
      <c r="N541" s="75">
        <f>(('Node actual demand d=1.0'!K541*(365/2)))*9.8*($C541+$D541-$B541)/3600</f>
        <v>0.64450584722222237</v>
      </c>
      <c r="O541" s="75">
        <f>(('Node actual demand d=1.0'!L541*(365/2)))*9.8*($C541+$D541-$B541)/3600</f>
        <v>0.51560467777777785</v>
      </c>
      <c r="P541" s="75">
        <f>(('Node actual demand d=1.0'!M541*(365/2)))*9.8*($C541+$D541-$B541)/3600</f>
        <v>0.51560467777777785</v>
      </c>
      <c r="Q541" s="75">
        <f>(('Node actual demand d=1.0'!N541*(365/2)))*9.8*($C541+$D541-$B541)/3600</f>
        <v>0.25780233888888893</v>
      </c>
      <c r="R541" s="75">
        <f>(('Node actual demand d=1.0'!O541*(365/2)))*9.8*($C541+$D541-$B541)/3600</f>
        <v>0.12890116944444446</v>
      </c>
      <c r="S541" s="75">
        <f>(('Node actual demand d=1.0'!P541*(365/2)))*9.8*($C541+$D541-$B541)/3600</f>
        <v>0.25780233888888893</v>
      </c>
      <c r="T541" s="75">
        <f>(('Node actual demand d=1.0'!Q541*(365/2)))*9.8*($C541+$D541-$B541)/3600</f>
        <v>0.25780233888888893</v>
      </c>
      <c r="U541" s="75">
        <f>(('Node actual demand d=1.0'!R541*(365/2)))*9.8*($C541+$D541-$B541)/3600</f>
        <v>0.38670350833333333</v>
      </c>
      <c r="V541" s="75">
        <f>(('Node actual demand d=1.0'!S541*(365/2)))*9.8*($C541+$D541-$B541)/3600</f>
        <v>0.25780233888888893</v>
      </c>
      <c r="W541" s="75">
        <f>(('Node actual demand d=1.0'!T541*(365/2)))*9.8*($C541+$D541-$B541)/3600</f>
        <v>0.12890116944444446</v>
      </c>
      <c r="X541" s="75">
        <f>(('Node actual demand d=1.0'!U541*(365/2)))*9.8*($C541+$D541-$B541)/3600</f>
        <v>0.12890116944444446</v>
      </c>
      <c r="Y541" s="75">
        <f>(('Node actual demand d=1.0'!V541*(365/2)))*9.8*($C541+$D541-$B541)/3600</f>
        <v>0.12890116944444446</v>
      </c>
      <c r="Z541" s="75">
        <f>(('Node actual demand d=1.0'!W541*(365/2)))*9.8*($C541+$D541-$B541)/3600</f>
        <v>0.12890116944444446</v>
      </c>
      <c r="AA541" s="75">
        <f>(('Node actual demand d=1.0'!X541*(365/2)))*9.8*($C541+$D541-$B541)/3600</f>
        <v>0.12890116944444446</v>
      </c>
      <c r="AB541" s="75">
        <f>(('Node actual demand d=1.0'!Y541*(365/2)))*9.8*($C541+$D541-$B541)/3600</f>
        <v>0.12890116944444446</v>
      </c>
    </row>
    <row r="542" spans="1:28">
      <c r="A542" t="s">
        <v>651</v>
      </c>
      <c r="B542" s="21">
        <f>Fornecida!$C$1</f>
        <v>3.38</v>
      </c>
      <c r="C542" s="79">
        <v>9.3552</v>
      </c>
      <c r="D542">
        <v>20</v>
      </c>
      <c r="E542" s="75">
        <f>(('Node actual demand d=1.0'!B542*(365/2)))*9.8*($C542+$D542-$B542)/3600</f>
        <v>0</v>
      </c>
      <c r="F542" s="75">
        <f>(('Node actual demand d=1.0'!C542*(365/2)))*9.8*($C542+$D542-$B542)/3600</f>
        <v>0</v>
      </c>
      <c r="G542" s="75">
        <f>(('Node actual demand d=1.0'!D542*(365/2)))*9.8*($C542+$D542-$B542)/3600</f>
        <v>0</v>
      </c>
      <c r="H542" s="75">
        <f>(('Node actual demand d=1.0'!E542*(365/2)))*9.8*($C542+$D542-$B542)/3600</f>
        <v>0</v>
      </c>
      <c r="I542" s="75">
        <f>(('Node actual demand d=1.0'!F542*(365/2)))*9.8*($C542+$D542-$B542)/3600</f>
        <v>0</v>
      </c>
      <c r="J542" s="75">
        <f>(('Node actual demand d=1.0'!G542*(365/2)))*9.8*($C542+$D542-$B542)/3600</f>
        <v>0</v>
      </c>
      <c r="K542" s="75">
        <f>(('Node actual demand d=1.0'!H542*(365/2)))*9.8*($C542+$D542-$B542)/3600</f>
        <v>0</v>
      </c>
      <c r="L542" s="75">
        <f>(('Node actual demand d=1.0'!I542*(365/2)))*9.8*($C542+$D542-$B542)/3600</f>
        <v>0</v>
      </c>
      <c r="M542" s="75">
        <f>(('Node actual demand d=1.0'!J542*(365/2)))*9.8*($C542+$D542-$B542)/3600</f>
        <v>0</v>
      </c>
      <c r="N542" s="75">
        <f>(('Node actual demand d=1.0'!K542*(365/2)))*9.8*($C542+$D542-$B542)/3600</f>
        <v>0</v>
      </c>
      <c r="O542" s="75">
        <f>(('Node actual demand d=1.0'!L542*(365/2)))*9.8*($C542+$D542-$B542)/3600</f>
        <v>0</v>
      </c>
      <c r="P542" s="75">
        <f>(('Node actual demand d=1.0'!M542*(365/2)))*9.8*($C542+$D542-$B542)/3600</f>
        <v>0</v>
      </c>
      <c r="Q542" s="75">
        <f>(('Node actual demand d=1.0'!N542*(365/2)))*9.8*($C542+$D542-$B542)/3600</f>
        <v>0</v>
      </c>
      <c r="R542" s="75">
        <f>(('Node actual demand d=1.0'!O542*(365/2)))*9.8*($C542+$D542-$B542)/3600</f>
        <v>0</v>
      </c>
      <c r="S542" s="75">
        <f>(('Node actual demand d=1.0'!P542*(365/2)))*9.8*($C542+$D542-$B542)/3600</f>
        <v>0.1290462366666667</v>
      </c>
      <c r="T542" s="75">
        <f>(('Node actual demand d=1.0'!Q542*(365/2)))*9.8*($C542+$D542-$B542)/3600</f>
        <v>0</v>
      </c>
      <c r="U542" s="75">
        <f>(('Node actual demand d=1.0'!R542*(365/2)))*9.8*($C542+$D542-$B542)/3600</f>
        <v>0</v>
      </c>
      <c r="V542" s="75">
        <f>(('Node actual demand d=1.0'!S542*(365/2)))*9.8*($C542+$D542-$B542)/3600</f>
        <v>0</v>
      </c>
      <c r="W542" s="75">
        <f>(('Node actual demand d=1.0'!T542*(365/2)))*9.8*($C542+$D542-$B542)/3600</f>
        <v>0</v>
      </c>
      <c r="X542" s="75">
        <f>(('Node actual demand d=1.0'!U542*(365/2)))*9.8*($C542+$D542-$B542)/3600</f>
        <v>0</v>
      </c>
      <c r="Y542" s="75">
        <f>(('Node actual demand d=1.0'!V542*(365/2)))*9.8*($C542+$D542-$B542)/3600</f>
        <v>0</v>
      </c>
      <c r="Z542" s="75">
        <f>(('Node actual demand d=1.0'!W542*(365/2)))*9.8*($C542+$D542-$B542)/3600</f>
        <v>0</v>
      </c>
      <c r="AA542" s="75">
        <f>(('Node actual demand d=1.0'!X542*(365/2)))*9.8*($C542+$D542-$B542)/3600</f>
        <v>0</v>
      </c>
      <c r="AB542" s="75">
        <f>(('Node actual demand d=1.0'!Y542*(365/2)))*9.8*($C542+$D542-$B542)/3600</f>
        <v>0</v>
      </c>
    </row>
    <row r="543" spans="1:28">
      <c r="A543" t="s">
        <v>652</v>
      </c>
      <c r="B543" s="21">
        <f>Fornecida!$C$1</f>
        <v>3.38</v>
      </c>
      <c r="C543" s="79">
        <v>9.3518000000000008</v>
      </c>
      <c r="D543">
        <v>20</v>
      </c>
      <c r="E543" s="75">
        <f>(('Node actual demand d=1.0'!B543*(365/2)))*9.8*($C543+$D543-$B543)/3600</f>
        <v>0</v>
      </c>
      <c r="F543" s="75">
        <f>(('Node actual demand d=1.0'!C543*(365/2)))*9.8*($C543+$D543-$B543)/3600</f>
        <v>0</v>
      </c>
      <c r="G543" s="75">
        <f>(('Node actual demand d=1.0'!D543*(365/2)))*9.8*($C543+$D543-$B543)/3600</f>
        <v>0</v>
      </c>
      <c r="H543" s="75">
        <f>(('Node actual demand d=1.0'!E543*(365/2)))*9.8*($C543+$D543-$B543)/3600</f>
        <v>0</v>
      </c>
      <c r="I543" s="75">
        <f>(('Node actual demand d=1.0'!F543*(365/2)))*9.8*($C543+$D543-$B543)/3600</f>
        <v>0</v>
      </c>
      <c r="J543" s="75">
        <f>(('Node actual demand d=1.0'!G543*(365/2)))*9.8*($C543+$D543-$B543)/3600</f>
        <v>0</v>
      </c>
      <c r="K543" s="75">
        <f>(('Node actual demand d=1.0'!H543*(365/2)))*9.8*($C543+$D543-$B543)/3600</f>
        <v>0</v>
      </c>
      <c r="L543" s="75">
        <f>(('Node actual demand d=1.0'!I543*(365/2)))*9.8*($C543+$D543-$B543)/3600</f>
        <v>0</v>
      </c>
      <c r="M543" s="75">
        <f>(('Node actual demand d=1.0'!J543*(365/2)))*9.8*($C543+$D543-$B543)/3600</f>
        <v>0</v>
      </c>
      <c r="N543" s="75">
        <f>(('Node actual demand d=1.0'!K543*(365/2)))*9.8*($C543+$D543-$B543)/3600</f>
        <v>0</v>
      </c>
      <c r="O543" s="75">
        <f>(('Node actual demand d=1.0'!L543*(365/2)))*9.8*($C543+$D543-$B543)/3600</f>
        <v>0</v>
      </c>
      <c r="P543" s="75">
        <f>(('Node actual demand d=1.0'!M543*(365/2)))*9.8*($C543+$D543-$B543)/3600</f>
        <v>0</v>
      </c>
      <c r="Q543" s="75">
        <f>(('Node actual demand d=1.0'!N543*(365/2)))*9.8*($C543+$D543-$B543)/3600</f>
        <v>0</v>
      </c>
      <c r="R543" s="75">
        <f>(('Node actual demand d=1.0'!O543*(365/2)))*9.8*($C543+$D543-$B543)/3600</f>
        <v>0</v>
      </c>
      <c r="S543" s="75">
        <f>(('Node actual demand d=1.0'!P543*(365/2)))*9.8*($C543+$D543-$B543)/3600</f>
        <v>0</v>
      </c>
      <c r="T543" s="75">
        <f>(('Node actual demand d=1.0'!Q543*(365/2)))*9.8*($C543+$D543-$B543)/3600</f>
        <v>0</v>
      </c>
      <c r="U543" s="75">
        <f>(('Node actual demand d=1.0'!R543*(365/2)))*9.8*($C543+$D543-$B543)/3600</f>
        <v>0</v>
      </c>
      <c r="V543" s="75">
        <f>(('Node actual demand d=1.0'!S543*(365/2)))*9.8*($C543+$D543-$B543)/3600</f>
        <v>0</v>
      </c>
      <c r="W543" s="75">
        <f>(('Node actual demand d=1.0'!T543*(365/2)))*9.8*($C543+$D543-$B543)/3600</f>
        <v>0</v>
      </c>
      <c r="X543" s="75">
        <f>(('Node actual demand d=1.0'!U543*(365/2)))*9.8*($C543+$D543-$B543)/3600</f>
        <v>0</v>
      </c>
      <c r="Y543" s="75">
        <f>(('Node actual demand d=1.0'!V543*(365/2)))*9.8*($C543+$D543-$B543)/3600</f>
        <v>0</v>
      </c>
      <c r="Z543" s="75">
        <f>(('Node actual demand d=1.0'!W543*(365/2)))*9.8*($C543+$D543-$B543)/3600</f>
        <v>0</v>
      </c>
      <c r="AA543" s="75">
        <f>(('Node actual demand d=1.0'!X543*(365/2)))*9.8*($C543+$D543-$B543)/3600</f>
        <v>0</v>
      </c>
      <c r="AB543" s="75">
        <f>(('Node actual demand d=1.0'!Y543*(365/2)))*9.8*($C543+$D543-$B543)/3600</f>
        <v>0</v>
      </c>
    </row>
    <row r="544" spans="1:28">
      <c r="A544" t="s">
        <v>653</v>
      </c>
      <c r="B544" s="21">
        <f>Fornecida!$C$1</f>
        <v>3.38</v>
      </c>
      <c r="C544" s="79">
        <v>8.3165999999999993</v>
      </c>
      <c r="D544">
        <v>20</v>
      </c>
      <c r="E544" s="75">
        <f>(('Node actual demand d=1.0'!B544*(365/2)))*9.8*($C544+$D544-$B544)/3600</f>
        <v>0.12388641416666669</v>
      </c>
      <c r="F544" s="75">
        <f>(('Node actual demand d=1.0'!C544*(365/2)))*9.8*($C544+$D544-$B544)/3600</f>
        <v>0.24777282833333339</v>
      </c>
      <c r="G544" s="75">
        <f>(('Node actual demand d=1.0'!D544*(365/2)))*9.8*($C544+$D544-$B544)/3600</f>
        <v>0.24777282833333339</v>
      </c>
      <c r="H544" s="75">
        <f>(('Node actual demand d=1.0'!E544*(365/2)))*9.8*($C544+$D544-$B544)/3600</f>
        <v>0.24777282833333339</v>
      </c>
      <c r="I544" s="75">
        <f>(('Node actual demand d=1.0'!F544*(365/2)))*9.8*($C544+$D544-$B544)/3600</f>
        <v>2.6016146975000001</v>
      </c>
      <c r="J544" s="75">
        <f>(('Node actual demand d=1.0'!G544*(365/2)))*9.8*($C544+$D544-$B544)/3600</f>
        <v>0.12388641416666669</v>
      </c>
      <c r="K544" s="75">
        <f>(('Node actual demand d=1.0'!H544*(365/2)))*9.8*($C544+$D544-$B544)/3600</f>
        <v>0.12388641416666669</v>
      </c>
      <c r="L544" s="75">
        <f>(('Node actual demand d=1.0'!I544*(365/2)))*9.8*($C544+$D544-$B544)/3600</f>
        <v>0.24777282833333339</v>
      </c>
      <c r="M544" s="75">
        <f>(('Node actual demand d=1.0'!J544*(365/2)))*9.8*($C544+$D544-$B544)/3600</f>
        <v>0.49554565666666678</v>
      </c>
      <c r="N544" s="75">
        <f>(('Node actual demand d=1.0'!K544*(365/2)))*9.8*($C544+$D544-$B544)/3600</f>
        <v>0.49554565666666678</v>
      </c>
      <c r="O544" s="75">
        <f>(('Node actual demand d=1.0'!L544*(365/2)))*9.8*($C544+$D544-$B544)/3600</f>
        <v>0.49554565666666678</v>
      </c>
      <c r="P544" s="75">
        <f>(('Node actual demand d=1.0'!M544*(365/2)))*9.8*($C544+$D544-$B544)/3600</f>
        <v>0.37165924250000004</v>
      </c>
      <c r="Q544" s="75">
        <f>(('Node actual demand d=1.0'!N544*(365/2)))*9.8*($C544+$D544-$B544)/3600</f>
        <v>0.24777282833333339</v>
      </c>
      <c r="R544" s="75">
        <f>(('Node actual demand d=1.0'!O544*(365/2)))*9.8*($C544+$D544-$B544)/3600</f>
        <v>0.37165924250000004</v>
      </c>
      <c r="S544" s="75">
        <f>(('Node actual demand d=1.0'!P544*(365/2)))*9.8*($C544+$D544-$B544)/3600</f>
        <v>0.24777282833333339</v>
      </c>
      <c r="T544" s="75">
        <f>(('Node actual demand d=1.0'!Q544*(365/2)))*9.8*($C544+$D544-$B544)/3600</f>
        <v>0.24777282833333339</v>
      </c>
      <c r="U544" s="75">
        <f>(('Node actual demand d=1.0'!R544*(365/2)))*9.8*($C544+$D544-$B544)/3600</f>
        <v>0.37165924250000004</v>
      </c>
      <c r="V544" s="75">
        <f>(('Node actual demand d=1.0'!S544*(365/2)))*9.8*($C544+$D544-$B544)/3600</f>
        <v>0.6194320708333334</v>
      </c>
      <c r="W544" s="75">
        <f>(('Node actual demand d=1.0'!T544*(365/2)))*9.8*($C544+$D544-$B544)/3600</f>
        <v>0.49554565666666678</v>
      </c>
      <c r="X544" s="75">
        <f>(('Node actual demand d=1.0'!U544*(365/2)))*9.8*($C544+$D544-$B544)/3600</f>
        <v>0.24777282833333339</v>
      </c>
      <c r="Y544" s="75">
        <f>(('Node actual demand d=1.0'!V544*(365/2)))*9.8*($C544+$D544-$B544)/3600</f>
        <v>0.24777282833333339</v>
      </c>
      <c r="Z544" s="75">
        <f>(('Node actual demand d=1.0'!W544*(365/2)))*9.8*($C544+$D544-$B544)/3600</f>
        <v>0.24777282833333339</v>
      </c>
      <c r="AA544" s="75">
        <f>(('Node actual demand d=1.0'!X544*(365/2)))*9.8*($C544+$D544-$B544)/3600</f>
        <v>2.3538418691666672</v>
      </c>
      <c r="AB544" s="75">
        <f>(('Node actual demand d=1.0'!Y544*(365/2)))*9.8*($C544+$D544-$B544)/3600</f>
        <v>0.49554565666666678</v>
      </c>
    </row>
    <row r="545" spans="1:28">
      <c r="A545" t="s">
        <v>654</v>
      </c>
      <c r="B545" s="21">
        <f>Fornecida!$C$1</f>
        <v>3.38</v>
      </c>
      <c r="C545" s="79">
        <v>8.1702999999999992</v>
      </c>
      <c r="D545">
        <v>20</v>
      </c>
      <c r="E545" s="75">
        <f>(('Node actual demand d=1.0'!B545*(365/2)))*9.8*($C545+$D545-$B545)/3600</f>
        <v>0</v>
      </c>
      <c r="F545" s="75">
        <f>(('Node actual demand d=1.0'!C545*(365/2)))*9.8*($C545+$D545-$B545)/3600</f>
        <v>0.1231595876388889</v>
      </c>
      <c r="G545" s="75">
        <f>(('Node actual demand d=1.0'!D545*(365/2)))*9.8*($C545+$D545-$B545)/3600</f>
        <v>0.1231595876388889</v>
      </c>
      <c r="H545" s="75">
        <f>(('Node actual demand d=1.0'!E545*(365/2)))*9.8*($C545+$D545-$B545)/3600</f>
        <v>0.1231595876388889</v>
      </c>
      <c r="I545" s="75">
        <f>(('Node actual demand d=1.0'!F545*(365/2)))*9.8*($C545+$D545-$B545)/3600</f>
        <v>0.36947876291666665</v>
      </c>
      <c r="J545" s="75">
        <f>(('Node actual demand d=1.0'!G545*(365/2)))*9.8*($C545+$D545-$B545)/3600</f>
        <v>6.281138969583334</v>
      </c>
      <c r="K545" s="75">
        <f>(('Node actual demand d=1.0'!H545*(365/2)))*9.8*($C545+$D545-$B545)/3600</f>
        <v>0</v>
      </c>
      <c r="L545" s="75">
        <f>(('Node actual demand d=1.0'!I545*(365/2)))*9.8*($C545+$D545-$B545)/3600</f>
        <v>0</v>
      </c>
      <c r="M545" s="75">
        <f>(('Node actual demand d=1.0'!J545*(365/2)))*9.8*($C545+$D545-$B545)/3600</f>
        <v>0</v>
      </c>
      <c r="N545" s="75">
        <f>(('Node actual demand d=1.0'!K545*(365/2)))*9.8*($C545+$D545-$B545)/3600</f>
        <v>0.1231595876388889</v>
      </c>
      <c r="O545" s="75">
        <f>(('Node actual demand d=1.0'!L545*(365/2)))*9.8*($C545+$D545-$B545)/3600</f>
        <v>0.1231595876388889</v>
      </c>
      <c r="P545" s="75">
        <f>(('Node actual demand d=1.0'!M545*(365/2)))*9.8*($C545+$D545-$B545)/3600</f>
        <v>0.1231595876388889</v>
      </c>
      <c r="Q545" s="75">
        <f>(('Node actual demand d=1.0'!N545*(365/2)))*9.8*($C545+$D545-$B545)/3600</f>
        <v>0.2463191752777778</v>
      </c>
      <c r="R545" s="75">
        <f>(('Node actual demand d=1.0'!O545*(365/2)))*9.8*($C545+$D545-$B545)/3600</f>
        <v>0.1231595876388889</v>
      </c>
      <c r="S545" s="75">
        <f>(('Node actual demand d=1.0'!P545*(365/2)))*9.8*($C545+$D545-$B545)/3600</f>
        <v>0.1231595876388889</v>
      </c>
      <c r="T545" s="75">
        <f>(('Node actual demand d=1.0'!Q545*(365/2)))*9.8*($C545+$D545-$B545)/3600</f>
        <v>0.1231595876388889</v>
      </c>
      <c r="U545" s="75">
        <f>(('Node actual demand d=1.0'!R545*(365/2)))*9.8*($C545+$D545-$B545)/3600</f>
        <v>0.1231595876388889</v>
      </c>
      <c r="V545" s="75">
        <f>(('Node actual demand d=1.0'!S545*(365/2)))*9.8*($C545+$D545-$B545)/3600</f>
        <v>0.1231595876388889</v>
      </c>
      <c r="W545" s="75">
        <f>(('Node actual demand d=1.0'!T545*(365/2)))*9.8*($C545+$D545-$B545)/3600</f>
        <v>0.1231595876388889</v>
      </c>
      <c r="X545" s="75">
        <f>(('Node actual demand d=1.0'!U545*(365/2)))*9.8*($C545+$D545-$B545)/3600</f>
        <v>0.1231595876388889</v>
      </c>
      <c r="Y545" s="75">
        <f>(('Node actual demand d=1.0'!V545*(365/2)))*9.8*($C545+$D545-$B545)/3600</f>
        <v>0.1231595876388889</v>
      </c>
      <c r="Z545" s="75">
        <f>(('Node actual demand d=1.0'!W545*(365/2)))*9.8*($C545+$D545-$B545)/3600</f>
        <v>0.2463191752777778</v>
      </c>
      <c r="AA545" s="75">
        <f>(('Node actual demand d=1.0'!X545*(365/2)))*9.8*($C545+$D545-$B545)/3600</f>
        <v>1.231595876388889</v>
      </c>
      <c r="AB545" s="75">
        <f>(('Node actual demand d=1.0'!Y545*(365/2)))*9.8*($C545+$D545-$B545)/3600</f>
        <v>0</v>
      </c>
    </row>
    <row r="546" spans="1:28">
      <c r="A546" t="s">
        <v>655</v>
      </c>
      <c r="B546" s="21">
        <f>Fornecida!$C$1</f>
        <v>3.38</v>
      </c>
      <c r="C546" s="79">
        <v>7.0838000000000001</v>
      </c>
      <c r="D546">
        <v>20</v>
      </c>
      <c r="E546" s="75">
        <f>(('Node actual demand d=1.0'!B546*(365/2)))*9.8*($C546+$D546-$B546)/3600</f>
        <v>0.23552359055555558</v>
      </c>
      <c r="F546" s="75">
        <f>(('Node actual demand d=1.0'!C546*(365/2)))*9.8*($C546+$D546-$B546)/3600</f>
        <v>0.23552359055555558</v>
      </c>
      <c r="G546" s="75">
        <f>(('Node actual demand d=1.0'!D546*(365/2)))*9.8*($C546+$D546-$B546)/3600</f>
        <v>0.23552359055555558</v>
      </c>
      <c r="H546" s="75">
        <f>(('Node actual demand d=1.0'!E546*(365/2)))*9.8*($C546+$D546-$B546)/3600</f>
        <v>0.11776179527777779</v>
      </c>
      <c r="I546" s="75">
        <f>(('Node actual demand d=1.0'!F546*(365/2)))*9.8*($C546+$D546-$B546)/3600</f>
        <v>0.11776179527777779</v>
      </c>
      <c r="J546" s="75">
        <f>(('Node actual demand d=1.0'!G546*(365/2)))*9.8*($C546+$D546-$B546)/3600</f>
        <v>0.11776179527777779</v>
      </c>
      <c r="K546" s="75">
        <f>(('Node actual demand d=1.0'!H546*(365/2)))*9.8*($C546+$D546-$B546)/3600</f>
        <v>3.0618066772222226</v>
      </c>
      <c r="L546" s="75">
        <f>(('Node actual demand d=1.0'!I546*(365/2)))*9.8*($C546+$D546-$B546)/3600</f>
        <v>0.11776179527777779</v>
      </c>
      <c r="M546" s="75">
        <f>(('Node actual demand d=1.0'!J546*(365/2)))*9.8*($C546+$D546-$B546)/3600</f>
        <v>0.11776179527777779</v>
      </c>
      <c r="N546" s="75">
        <f>(('Node actual demand d=1.0'!K546*(365/2)))*9.8*($C546+$D546-$B546)/3600</f>
        <v>0.58880897638888896</v>
      </c>
      <c r="O546" s="75">
        <f>(('Node actual demand d=1.0'!L546*(365/2)))*9.8*($C546+$D546-$B546)/3600</f>
        <v>0.58880897638888896</v>
      </c>
      <c r="P546" s="75">
        <f>(('Node actual demand d=1.0'!M546*(365/2)))*9.8*($C546+$D546-$B546)/3600</f>
        <v>0.47104718111111116</v>
      </c>
      <c r="Q546" s="75">
        <f>(('Node actual demand d=1.0'!N546*(365/2)))*9.8*($C546+$D546-$B546)/3600</f>
        <v>0.23552359055555558</v>
      </c>
      <c r="R546" s="75">
        <f>(('Node actual demand d=1.0'!O546*(365/2)))*9.8*($C546+$D546-$B546)/3600</f>
        <v>0.23552359055555558</v>
      </c>
      <c r="S546" s="75">
        <f>(('Node actual demand d=1.0'!P546*(365/2)))*9.8*($C546+$D546-$B546)/3600</f>
        <v>0.23552359055555558</v>
      </c>
      <c r="T546" s="75">
        <f>(('Node actual demand d=1.0'!Q546*(365/2)))*9.8*($C546+$D546-$B546)/3600</f>
        <v>0.11776179527777779</v>
      </c>
      <c r="U546" s="75">
        <f>(('Node actual demand d=1.0'!R546*(365/2)))*9.8*($C546+$D546-$B546)/3600</f>
        <v>3.532853858333334</v>
      </c>
      <c r="V546" s="75">
        <f>(('Node actual demand d=1.0'!S546*(365/2)))*9.8*($C546+$D546-$B546)/3600</f>
        <v>0.23552359055555558</v>
      </c>
      <c r="W546" s="75">
        <f>(('Node actual demand d=1.0'!T546*(365/2)))*9.8*($C546+$D546-$B546)/3600</f>
        <v>0.47104718111111116</v>
      </c>
      <c r="X546" s="75">
        <f>(('Node actual demand d=1.0'!U546*(365/2)))*9.8*($C546+$D546-$B546)/3600</f>
        <v>0.47104718111111116</v>
      </c>
      <c r="Y546" s="75">
        <f>(('Node actual demand d=1.0'!V546*(365/2)))*9.8*($C546+$D546-$B546)/3600</f>
        <v>0.35328538583333335</v>
      </c>
      <c r="Z546" s="75">
        <f>(('Node actual demand d=1.0'!W546*(365/2)))*9.8*($C546+$D546-$B546)/3600</f>
        <v>0.23552359055555558</v>
      </c>
      <c r="AA546" s="75">
        <f>(('Node actual demand d=1.0'!X546*(365/2)))*9.8*($C546+$D546-$B546)/3600</f>
        <v>0.23552359055555558</v>
      </c>
      <c r="AB546" s="75">
        <f>(('Node actual demand d=1.0'!Y546*(365/2)))*9.8*($C546+$D546-$B546)/3600</f>
        <v>0.23552359055555558</v>
      </c>
    </row>
    <row r="547" spans="1:28">
      <c r="A547" t="s">
        <v>656</v>
      </c>
      <c r="B547" s="21">
        <f>Fornecida!$C$1</f>
        <v>3.38</v>
      </c>
      <c r="C547" s="79">
        <v>7.1483999999999996</v>
      </c>
      <c r="D547">
        <v>20</v>
      </c>
      <c r="E547" s="75">
        <f>(('Node actual demand d=1.0'!B547*(365/2)))*9.8*($C547+$D547-$B547)/3600</f>
        <v>0</v>
      </c>
      <c r="F547" s="75">
        <f>(('Node actual demand d=1.0'!C547*(365/2)))*9.8*($C547+$D547-$B547)/3600</f>
        <v>0</v>
      </c>
      <c r="G547" s="75">
        <f>(('Node actual demand d=1.0'!D547*(365/2)))*9.8*($C547+$D547-$B547)/3600</f>
        <v>0</v>
      </c>
      <c r="H547" s="75">
        <f>(('Node actual demand d=1.0'!E547*(365/2)))*9.8*($C547+$D547-$B547)/3600</f>
        <v>0</v>
      </c>
      <c r="I547" s="75">
        <f>(('Node actual demand d=1.0'!F547*(365/2)))*9.8*($C547+$D547-$B547)/3600</f>
        <v>0</v>
      </c>
      <c r="J547" s="75">
        <f>(('Node actual demand d=1.0'!G547*(365/2)))*9.8*($C547+$D547-$B547)/3600</f>
        <v>0.23616546333333335</v>
      </c>
      <c r="K547" s="75">
        <f>(('Node actual demand d=1.0'!H547*(365/2)))*9.8*($C547+$D547-$B547)/3600</f>
        <v>0.11808273166666668</v>
      </c>
      <c r="L547" s="75">
        <f>(('Node actual demand d=1.0'!I547*(365/2)))*9.8*($C547+$D547-$B547)/3600</f>
        <v>0.23616546333333335</v>
      </c>
      <c r="M547" s="75">
        <f>(('Node actual demand d=1.0'!J547*(365/2)))*9.8*($C547+$D547-$B547)/3600</f>
        <v>0.23616546333333335</v>
      </c>
      <c r="N547" s="75">
        <f>(('Node actual demand d=1.0'!K547*(365/2)))*9.8*($C547+$D547-$B547)/3600</f>
        <v>0.23616546333333335</v>
      </c>
      <c r="O547" s="75">
        <f>(('Node actual demand d=1.0'!L547*(365/2)))*9.8*($C547+$D547-$B547)/3600</f>
        <v>0.23616546333333335</v>
      </c>
      <c r="P547" s="75">
        <f>(('Node actual demand d=1.0'!M547*(365/2)))*9.8*($C547+$D547-$B547)/3600</f>
        <v>0.11808273166666668</v>
      </c>
      <c r="Q547" s="75">
        <f>(('Node actual demand d=1.0'!N547*(365/2)))*9.8*($C547+$D547-$B547)/3600</f>
        <v>0.23616546333333335</v>
      </c>
      <c r="R547" s="75">
        <f>(('Node actual demand d=1.0'!O547*(365/2)))*9.8*($C547+$D547-$B547)/3600</f>
        <v>0.23616546333333335</v>
      </c>
      <c r="S547" s="75">
        <f>(('Node actual demand d=1.0'!P547*(365/2)))*9.8*($C547+$D547-$B547)/3600</f>
        <v>0.11808273166666668</v>
      </c>
      <c r="T547" s="75">
        <f>(('Node actual demand d=1.0'!Q547*(365/2)))*9.8*($C547+$D547-$B547)/3600</f>
        <v>0.11808273166666668</v>
      </c>
      <c r="U547" s="75">
        <f>(('Node actual demand d=1.0'!R547*(365/2)))*9.8*($C547+$D547-$B547)/3600</f>
        <v>0.23616546333333335</v>
      </c>
      <c r="V547" s="75">
        <f>(('Node actual demand d=1.0'!S547*(365/2)))*9.8*($C547+$D547-$B547)/3600</f>
        <v>0.47233092666666671</v>
      </c>
      <c r="W547" s="75">
        <f>(('Node actual demand d=1.0'!T547*(365/2)))*9.8*($C547+$D547-$B547)/3600</f>
        <v>0.47233092666666671</v>
      </c>
      <c r="X547" s="75">
        <f>(('Node actual demand d=1.0'!U547*(365/2)))*9.8*($C547+$D547-$B547)/3600</f>
        <v>0</v>
      </c>
      <c r="Y547" s="75">
        <f>(('Node actual demand d=1.0'!V547*(365/2)))*9.8*($C547+$D547-$B547)/3600</f>
        <v>0.11808273166666668</v>
      </c>
      <c r="Z547" s="75">
        <f>(('Node actual demand d=1.0'!W547*(365/2)))*9.8*($C547+$D547-$B547)/3600</f>
        <v>0.23616546333333335</v>
      </c>
      <c r="AA547" s="75">
        <f>(('Node actual demand d=1.0'!X547*(365/2)))*9.8*($C547+$D547-$B547)/3600</f>
        <v>0.11808273166666668</v>
      </c>
      <c r="AB547" s="75">
        <f>(('Node actual demand d=1.0'!Y547*(365/2)))*9.8*($C547+$D547-$B547)/3600</f>
        <v>0</v>
      </c>
    </row>
    <row r="548" spans="1:28">
      <c r="A548" t="s">
        <v>657</v>
      </c>
      <c r="B548" s="21">
        <f>Fornecida!$C$1</f>
        <v>3.38</v>
      </c>
      <c r="C548" s="79">
        <v>6.5658000000000003</v>
      </c>
      <c r="D548">
        <v>20</v>
      </c>
      <c r="E548" s="75">
        <f>(('Node actual demand d=1.0'!B548*(365/2)))*9.8*($C548+$D548-$B548)/3600</f>
        <v>0.23037668500000003</v>
      </c>
      <c r="F548" s="75">
        <f>(('Node actual demand d=1.0'!C548*(365/2)))*9.8*($C548+$D548-$B548)/3600</f>
        <v>0.23037668500000003</v>
      </c>
      <c r="G548" s="75">
        <f>(('Node actual demand d=1.0'!D548*(365/2)))*9.8*($C548+$D548-$B548)/3600</f>
        <v>0.23037668500000003</v>
      </c>
      <c r="H548" s="75">
        <f>(('Node actual demand d=1.0'!E548*(365/2)))*9.8*($C548+$D548-$B548)/3600</f>
        <v>0.23037668500000003</v>
      </c>
      <c r="I548" s="75">
        <f>(('Node actual demand d=1.0'!F548*(365/2)))*9.8*($C548+$D548-$B548)/3600</f>
        <v>0.11518834250000001</v>
      </c>
      <c r="J548" s="75">
        <f>(('Node actual demand d=1.0'!G548*(365/2)))*9.8*($C548+$D548-$B548)/3600</f>
        <v>0.23037668500000003</v>
      </c>
      <c r="K548" s="75">
        <f>(('Node actual demand d=1.0'!H548*(365/2)))*9.8*($C548+$D548-$B548)/3600</f>
        <v>0.46075337000000005</v>
      </c>
      <c r="L548" s="75">
        <f>(('Node actual demand d=1.0'!I548*(365/2)))*9.8*($C548+$D548-$B548)/3600</f>
        <v>0.57594171250000004</v>
      </c>
      <c r="M548" s="75">
        <f>(('Node actual demand d=1.0'!J548*(365/2)))*9.8*($C548+$D548-$B548)/3600</f>
        <v>0.80631839750000001</v>
      </c>
      <c r="N548" s="75">
        <f>(('Node actual demand d=1.0'!K548*(365/2)))*9.8*($C548+$D548-$B548)/3600</f>
        <v>0.69113005500000002</v>
      </c>
      <c r="O548" s="75">
        <f>(('Node actual demand d=1.0'!L548*(365/2)))*9.8*($C548+$D548-$B548)/3600</f>
        <v>0.80631839750000001</v>
      </c>
      <c r="P548" s="75">
        <f>(('Node actual demand d=1.0'!M548*(365/2)))*9.8*($C548+$D548-$B548)/3600</f>
        <v>0.57594171250000004</v>
      </c>
      <c r="Q548" s="75">
        <f>(('Node actual demand d=1.0'!N548*(365/2)))*9.8*($C548+$D548-$B548)/3600</f>
        <v>0.34556502750000001</v>
      </c>
      <c r="R548" s="75">
        <f>(('Node actual demand d=1.0'!O548*(365/2)))*9.8*($C548+$D548-$B548)/3600</f>
        <v>0.23037668500000003</v>
      </c>
      <c r="S548" s="75">
        <f>(('Node actual demand d=1.0'!P548*(365/2)))*9.8*($C548+$D548-$B548)/3600</f>
        <v>0.23037668500000003</v>
      </c>
      <c r="T548" s="75">
        <f>(('Node actual demand d=1.0'!Q548*(365/2)))*9.8*($C548+$D548-$B548)/3600</f>
        <v>0.23037668500000003</v>
      </c>
      <c r="U548" s="75">
        <f>(('Node actual demand d=1.0'!R548*(365/2)))*9.8*($C548+$D548-$B548)/3600</f>
        <v>0.23037668500000003</v>
      </c>
      <c r="V548" s="75">
        <f>(('Node actual demand d=1.0'!S548*(365/2)))*9.8*($C548+$D548-$B548)/3600</f>
        <v>0.57594171250000004</v>
      </c>
      <c r="W548" s="75">
        <f>(('Node actual demand d=1.0'!T548*(365/2)))*9.8*($C548+$D548-$B548)/3600</f>
        <v>0.23037668500000003</v>
      </c>
      <c r="X548" s="75">
        <f>(('Node actual demand d=1.0'!U548*(365/2)))*9.8*($C548+$D548-$B548)/3600</f>
        <v>0.23037668500000003</v>
      </c>
      <c r="Y548" s="75">
        <f>(('Node actual demand d=1.0'!V548*(365/2)))*9.8*($C548+$D548-$B548)/3600</f>
        <v>0.23037668500000003</v>
      </c>
      <c r="Z548" s="75">
        <f>(('Node actual demand d=1.0'!W548*(365/2)))*9.8*($C548+$D548-$B548)/3600</f>
        <v>0.23037668500000003</v>
      </c>
      <c r="AA548" s="75">
        <f>(('Node actual demand d=1.0'!X548*(365/2)))*9.8*($C548+$D548-$B548)/3600</f>
        <v>0.46075337000000005</v>
      </c>
      <c r="AB548" s="75">
        <f>(('Node actual demand d=1.0'!Y548*(365/2)))*9.8*($C548+$D548-$B548)/3600</f>
        <v>0.23037668500000003</v>
      </c>
    </row>
    <row r="549" spans="1:28">
      <c r="A549" t="s">
        <v>658</v>
      </c>
      <c r="B549" s="21">
        <f>Fornecida!$C$1</f>
        <v>3.38</v>
      </c>
      <c r="C549" s="79">
        <v>6.5696000000000003</v>
      </c>
      <c r="D549">
        <v>20</v>
      </c>
      <c r="E549" s="75">
        <f>(('Node actual demand d=1.0'!B549*(365/2)))*9.8*($C549+$D549-$B549)/3600</f>
        <v>0</v>
      </c>
      <c r="F549" s="75">
        <f>(('Node actual demand d=1.0'!C549*(365/2)))*9.8*($C549+$D549-$B549)/3600</f>
        <v>0</v>
      </c>
      <c r="G549" s="75">
        <f>(('Node actual demand d=1.0'!D549*(365/2)))*9.8*($C549+$D549-$B549)/3600</f>
        <v>0</v>
      </c>
      <c r="H549" s="75">
        <f>(('Node actual demand d=1.0'!E549*(365/2)))*9.8*($C549+$D549-$B549)/3600</f>
        <v>0</v>
      </c>
      <c r="I549" s="75">
        <f>(('Node actual demand d=1.0'!F549*(365/2)))*9.8*($C549+$D549-$B549)/3600</f>
        <v>0</v>
      </c>
      <c r="J549" s="75">
        <f>(('Node actual demand d=1.0'!G549*(365/2)))*9.8*($C549+$D549-$B549)/3600</f>
        <v>0</v>
      </c>
      <c r="K549" s="75">
        <f>(('Node actual demand d=1.0'!H549*(365/2)))*9.8*($C549+$D549-$B549)/3600</f>
        <v>0.34562166333333338</v>
      </c>
      <c r="L549" s="75">
        <f>(('Node actual demand d=1.0'!I549*(365/2)))*9.8*($C549+$D549-$B549)/3600</f>
        <v>0.46082888444444448</v>
      </c>
      <c r="M549" s="75">
        <f>(('Node actual demand d=1.0'!J549*(365/2)))*9.8*($C549+$D549-$B549)/3600</f>
        <v>0.46082888444444448</v>
      </c>
      <c r="N549" s="75">
        <f>(('Node actual demand d=1.0'!K549*(365/2)))*9.8*($C549+$D549-$B549)/3600</f>
        <v>0.46082888444444448</v>
      </c>
      <c r="O549" s="75">
        <f>(('Node actual demand d=1.0'!L549*(365/2)))*9.8*($C549+$D549-$B549)/3600</f>
        <v>0.34562166333333338</v>
      </c>
      <c r="P549" s="75">
        <f>(('Node actual demand d=1.0'!M549*(365/2)))*9.8*($C549+$D549-$B549)/3600</f>
        <v>0.34562166333333338</v>
      </c>
      <c r="Q549" s="75">
        <f>(('Node actual demand d=1.0'!N549*(365/2)))*9.8*($C549+$D549-$B549)/3600</f>
        <v>0.23041444222222224</v>
      </c>
      <c r="R549" s="75">
        <f>(('Node actual demand d=1.0'!O549*(365/2)))*9.8*($C549+$D549-$B549)/3600</f>
        <v>0.23041444222222224</v>
      </c>
      <c r="S549" s="75">
        <f>(('Node actual demand d=1.0'!P549*(365/2)))*9.8*($C549+$D549-$B549)/3600</f>
        <v>0.34562166333333338</v>
      </c>
      <c r="T549" s="75">
        <f>(('Node actual demand d=1.0'!Q549*(365/2)))*9.8*($C549+$D549-$B549)/3600</f>
        <v>0.34562166333333338</v>
      </c>
      <c r="U549" s="75">
        <f>(('Node actual demand d=1.0'!R549*(365/2)))*9.8*($C549+$D549-$B549)/3600</f>
        <v>0.23041444222222224</v>
      </c>
      <c r="V549" s="75">
        <f>(('Node actual demand d=1.0'!S549*(365/2)))*9.8*($C549+$D549-$B549)/3600</f>
        <v>0.23041444222222224</v>
      </c>
      <c r="W549" s="75">
        <f>(('Node actual demand d=1.0'!T549*(365/2)))*9.8*($C549+$D549-$B549)/3600</f>
        <v>0.11520722111111112</v>
      </c>
      <c r="X549" s="75">
        <f>(('Node actual demand d=1.0'!U549*(365/2)))*9.8*($C549+$D549-$B549)/3600</f>
        <v>0</v>
      </c>
      <c r="Y549" s="75">
        <f>(('Node actual demand d=1.0'!V549*(365/2)))*9.8*($C549+$D549-$B549)/3600</f>
        <v>0.34562166333333338</v>
      </c>
      <c r="Z549" s="75">
        <f>(('Node actual demand d=1.0'!W549*(365/2)))*9.8*($C549+$D549-$B549)/3600</f>
        <v>0.23041444222222224</v>
      </c>
      <c r="AA549" s="75">
        <f>(('Node actual demand d=1.0'!X549*(365/2)))*9.8*($C549+$D549-$B549)/3600</f>
        <v>0.34562166333333338</v>
      </c>
      <c r="AB549" s="75">
        <f>(('Node actual demand d=1.0'!Y549*(365/2)))*9.8*($C549+$D549-$B549)/3600</f>
        <v>0.34562166333333338</v>
      </c>
    </row>
    <row r="550" spans="1:28">
      <c r="A550" t="s">
        <v>659</v>
      </c>
      <c r="B550" s="21">
        <f>Fornecida!$C$1</f>
        <v>3.38</v>
      </c>
      <c r="C550" s="79">
        <v>6.6938000000000004</v>
      </c>
      <c r="D550">
        <v>20</v>
      </c>
      <c r="E550" s="75">
        <f>(('Node actual demand d=1.0'!B550*(365/2)))*9.8*($C550+$D550-$B550)/3600</f>
        <v>0</v>
      </c>
      <c r="F550" s="75">
        <f>(('Node actual demand d=1.0'!C550*(365/2)))*9.8*($C550+$D550-$B550)/3600</f>
        <v>0</v>
      </c>
      <c r="G550" s="75">
        <f>(('Node actual demand d=1.0'!D550*(365/2)))*9.8*($C550+$D550-$B550)/3600</f>
        <v>0</v>
      </c>
      <c r="H550" s="75">
        <f>(('Node actual demand d=1.0'!E550*(365/2)))*9.8*($C550+$D550-$B550)/3600</f>
        <v>0</v>
      </c>
      <c r="I550" s="75">
        <f>(('Node actual demand d=1.0'!F550*(365/2)))*9.8*($C550+$D550-$B550)/3600</f>
        <v>0</v>
      </c>
      <c r="J550" s="75">
        <f>(('Node actual demand d=1.0'!G550*(365/2)))*9.8*($C550+$D550-$B550)/3600</f>
        <v>0</v>
      </c>
      <c r="K550" s="75">
        <f>(('Node actual demand d=1.0'!H550*(365/2)))*9.8*($C550+$D550-$B550)/3600</f>
        <v>0</v>
      </c>
      <c r="L550" s="75">
        <f>(('Node actual demand d=1.0'!I550*(365/2)))*9.8*($C550+$D550-$B550)/3600</f>
        <v>0</v>
      </c>
      <c r="M550" s="75">
        <f>(('Node actual demand d=1.0'!J550*(365/2)))*9.8*($C550+$D550-$B550)/3600</f>
        <v>0.11582425361111112</v>
      </c>
      <c r="N550" s="75">
        <f>(('Node actual demand d=1.0'!K550*(365/2)))*9.8*($C550+$D550-$B550)/3600</f>
        <v>0</v>
      </c>
      <c r="O550" s="75">
        <f>(('Node actual demand d=1.0'!L550*(365/2)))*9.8*($C550+$D550-$B550)/3600</f>
        <v>0</v>
      </c>
      <c r="P550" s="75">
        <f>(('Node actual demand d=1.0'!M550*(365/2)))*9.8*($C550+$D550-$B550)/3600</f>
        <v>0</v>
      </c>
      <c r="Q550" s="75">
        <f>(('Node actual demand d=1.0'!N550*(365/2)))*9.8*($C550+$D550-$B550)/3600</f>
        <v>0</v>
      </c>
      <c r="R550" s="75">
        <f>(('Node actual demand d=1.0'!O550*(365/2)))*9.8*($C550+$D550-$B550)/3600</f>
        <v>0</v>
      </c>
      <c r="S550" s="75">
        <f>(('Node actual demand d=1.0'!P550*(365/2)))*9.8*($C550+$D550-$B550)/3600</f>
        <v>0.11582425361111112</v>
      </c>
      <c r="T550" s="75">
        <f>(('Node actual demand d=1.0'!Q550*(365/2)))*9.8*($C550+$D550-$B550)/3600</f>
        <v>0.11582425361111112</v>
      </c>
      <c r="U550" s="75">
        <f>(('Node actual demand d=1.0'!R550*(365/2)))*9.8*($C550+$D550-$B550)/3600</f>
        <v>0.11582425361111112</v>
      </c>
      <c r="V550" s="75">
        <f>(('Node actual demand d=1.0'!S550*(365/2)))*9.8*($C550+$D550-$B550)/3600</f>
        <v>0</v>
      </c>
      <c r="W550" s="75">
        <f>(('Node actual demand d=1.0'!T550*(365/2)))*9.8*($C550+$D550-$B550)/3600</f>
        <v>0.11582425361111112</v>
      </c>
      <c r="X550" s="75">
        <f>(('Node actual demand d=1.0'!U550*(365/2)))*9.8*($C550+$D550-$B550)/3600</f>
        <v>0.11582425361111112</v>
      </c>
      <c r="Y550" s="75">
        <f>(('Node actual demand d=1.0'!V550*(365/2)))*9.8*($C550+$D550-$B550)/3600</f>
        <v>0.11582425361111112</v>
      </c>
      <c r="Z550" s="75">
        <f>(('Node actual demand d=1.0'!W550*(365/2)))*9.8*($C550+$D550-$B550)/3600</f>
        <v>0.11582425361111112</v>
      </c>
      <c r="AA550" s="75">
        <f>(('Node actual demand d=1.0'!X550*(365/2)))*9.8*($C550+$D550-$B550)/3600</f>
        <v>0</v>
      </c>
      <c r="AB550" s="75">
        <f>(('Node actual demand d=1.0'!Y550*(365/2)))*9.8*($C550+$D550-$B550)/3600</f>
        <v>0</v>
      </c>
    </row>
    <row r="551" spans="1:28">
      <c r="A551" t="s">
        <v>660</v>
      </c>
      <c r="B551" s="21">
        <f>Fornecida!$C$1</f>
        <v>3.38</v>
      </c>
      <c r="C551" s="79">
        <v>6.6535000000000002</v>
      </c>
      <c r="D551">
        <v>20</v>
      </c>
      <c r="E551" s="75">
        <f>(('Node actual demand d=1.0'!B551*(365/2)))*9.8*($C551+$D551-$B551)/3600</f>
        <v>0</v>
      </c>
      <c r="F551" s="75">
        <f>(('Node actual demand d=1.0'!C551*(365/2)))*9.8*($C551+$D551-$B551)/3600</f>
        <v>0</v>
      </c>
      <c r="G551" s="75">
        <f>(('Node actual demand d=1.0'!D551*(365/2)))*9.8*($C551+$D551-$B551)/3600</f>
        <v>0</v>
      </c>
      <c r="H551" s="75">
        <f>(('Node actual demand d=1.0'!E551*(365/2)))*9.8*($C551+$D551-$B551)/3600</f>
        <v>0</v>
      </c>
      <c r="I551" s="75">
        <f>(('Node actual demand d=1.0'!F551*(365/2)))*9.8*($C551+$D551-$B551)/3600</f>
        <v>0</v>
      </c>
      <c r="J551" s="75">
        <f>(('Node actual demand d=1.0'!G551*(365/2)))*9.8*($C551+$D551-$B551)/3600</f>
        <v>0.11562404097222224</v>
      </c>
      <c r="K551" s="75">
        <f>(('Node actual demand d=1.0'!H551*(365/2)))*9.8*($C551+$D551-$B551)/3600</f>
        <v>0.23124808194444449</v>
      </c>
      <c r="L551" s="75">
        <f>(('Node actual demand d=1.0'!I551*(365/2)))*9.8*($C551+$D551-$B551)/3600</f>
        <v>0.34687212291666669</v>
      </c>
      <c r="M551" s="75">
        <f>(('Node actual demand d=1.0'!J551*(365/2)))*9.8*($C551+$D551-$B551)/3600</f>
        <v>0.92499232777777796</v>
      </c>
      <c r="N551" s="75">
        <f>(('Node actual demand d=1.0'!K551*(365/2)))*9.8*($C551+$D551-$B551)/3600</f>
        <v>1.0406163687500003</v>
      </c>
      <c r="O551" s="75">
        <f>(('Node actual demand d=1.0'!L551*(365/2)))*9.8*($C551+$D551-$B551)/3600</f>
        <v>0.80936828680555561</v>
      </c>
      <c r="P551" s="75">
        <f>(('Node actual demand d=1.0'!M551*(365/2)))*9.8*($C551+$D551-$B551)/3600</f>
        <v>0.34687212291666669</v>
      </c>
      <c r="Q551" s="75">
        <f>(('Node actual demand d=1.0'!N551*(365/2)))*9.8*($C551+$D551-$B551)/3600</f>
        <v>0.34687212291666669</v>
      </c>
      <c r="R551" s="75">
        <f>(('Node actual demand d=1.0'!O551*(365/2)))*9.8*($C551+$D551-$B551)/3600</f>
        <v>0.11562404097222224</v>
      </c>
      <c r="S551" s="75">
        <f>(('Node actual demand d=1.0'!P551*(365/2)))*9.8*($C551+$D551-$B551)/3600</f>
        <v>0.11562404097222224</v>
      </c>
      <c r="T551" s="75">
        <f>(('Node actual demand d=1.0'!Q551*(365/2)))*9.8*($C551+$D551-$B551)/3600</f>
        <v>0.11562404097222224</v>
      </c>
      <c r="U551" s="75">
        <f>(('Node actual demand d=1.0'!R551*(365/2)))*9.8*($C551+$D551-$B551)/3600</f>
        <v>0.34687212291666669</v>
      </c>
      <c r="V551" s="75">
        <f>(('Node actual demand d=1.0'!S551*(365/2)))*9.8*($C551+$D551-$B551)/3600</f>
        <v>1.0406163687500003</v>
      </c>
      <c r="W551" s="75">
        <f>(('Node actual demand d=1.0'!T551*(365/2)))*9.8*($C551+$D551-$B551)/3600</f>
        <v>0.80936828680555561</v>
      </c>
      <c r="X551" s="75">
        <f>(('Node actual demand d=1.0'!U551*(365/2)))*9.8*($C551+$D551-$B551)/3600</f>
        <v>0.11562404097222224</v>
      </c>
      <c r="Y551" s="75">
        <f>(('Node actual demand d=1.0'!V551*(365/2)))*9.8*($C551+$D551-$B551)/3600</f>
        <v>0.23124808194444449</v>
      </c>
      <c r="Z551" s="75">
        <f>(('Node actual demand d=1.0'!W551*(365/2)))*9.8*($C551+$D551-$B551)/3600</f>
        <v>0.11562404097222224</v>
      </c>
      <c r="AA551" s="75">
        <f>(('Node actual demand d=1.0'!X551*(365/2)))*9.8*($C551+$D551-$B551)/3600</f>
        <v>0.23124808194444449</v>
      </c>
      <c r="AB551" s="75">
        <f>(('Node actual demand d=1.0'!Y551*(365/2)))*9.8*($C551+$D551-$B551)/3600</f>
        <v>0.11562404097222224</v>
      </c>
    </row>
    <row r="552" spans="1:28">
      <c r="A552" t="s">
        <v>661</v>
      </c>
      <c r="B552" s="21">
        <f>Fornecida!$C$1</f>
        <v>3.38</v>
      </c>
      <c r="C552" s="79">
        <v>6.4837999999999996</v>
      </c>
      <c r="D552">
        <v>20</v>
      </c>
      <c r="E552" s="75">
        <f>(('Node actual demand d=1.0'!B552*(365/2)))*9.8*($C552+$D552-$B552)/3600</f>
        <v>0</v>
      </c>
      <c r="F552" s="75">
        <f>(('Node actual demand d=1.0'!C552*(365/2)))*9.8*($C552+$D552-$B552)/3600</f>
        <v>0</v>
      </c>
      <c r="G552" s="75">
        <f>(('Node actual demand d=1.0'!D552*(365/2)))*9.8*($C552+$D552-$B552)/3600</f>
        <v>0</v>
      </c>
      <c r="H552" s="75">
        <f>(('Node actual demand d=1.0'!E552*(365/2)))*9.8*($C552+$D552-$B552)/3600</f>
        <v>0</v>
      </c>
      <c r="I552" s="75">
        <f>(('Node actual demand d=1.0'!F552*(365/2)))*9.8*($C552+$D552-$B552)/3600</f>
        <v>0</v>
      </c>
      <c r="J552" s="75">
        <f>(('Node actual demand d=1.0'!G552*(365/2)))*9.8*($C552+$D552-$B552)/3600</f>
        <v>0</v>
      </c>
      <c r="K552" s="75">
        <f>(('Node actual demand d=1.0'!H552*(365/2)))*9.8*($C552+$D552-$B552)/3600</f>
        <v>0.11478096194444445</v>
      </c>
      <c r="L552" s="75">
        <f>(('Node actual demand d=1.0'!I552*(365/2)))*9.8*($C552+$D552-$B552)/3600</f>
        <v>0.34434288583333333</v>
      </c>
      <c r="M552" s="75">
        <f>(('Node actual demand d=1.0'!J552*(365/2)))*9.8*($C552+$D552-$B552)/3600</f>
        <v>0.34434288583333333</v>
      </c>
      <c r="N552" s="75">
        <f>(('Node actual demand d=1.0'!K552*(365/2)))*9.8*($C552+$D552-$B552)/3600</f>
        <v>0.34434288583333333</v>
      </c>
      <c r="O552" s="75">
        <f>(('Node actual demand d=1.0'!L552*(365/2)))*9.8*($C552+$D552-$B552)/3600</f>
        <v>0.34434288583333333</v>
      </c>
      <c r="P552" s="75">
        <f>(('Node actual demand d=1.0'!M552*(365/2)))*9.8*($C552+$D552-$B552)/3600</f>
        <v>0.11478096194444445</v>
      </c>
      <c r="Q552" s="75">
        <f>(('Node actual demand d=1.0'!N552*(365/2)))*9.8*($C552+$D552-$B552)/3600</f>
        <v>0.11478096194444445</v>
      </c>
      <c r="R552" s="75">
        <f>(('Node actual demand d=1.0'!O552*(365/2)))*9.8*($C552+$D552-$B552)/3600</f>
        <v>0.11478096194444445</v>
      </c>
      <c r="S552" s="75">
        <f>(('Node actual demand d=1.0'!P552*(365/2)))*9.8*($C552+$D552-$B552)/3600</f>
        <v>0.11478096194444445</v>
      </c>
      <c r="T552" s="75">
        <f>(('Node actual demand d=1.0'!Q552*(365/2)))*9.8*($C552+$D552-$B552)/3600</f>
        <v>0.11478096194444445</v>
      </c>
      <c r="U552" s="75">
        <f>(('Node actual demand d=1.0'!R552*(365/2)))*9.8*($C552+$D552-$B552)/3600</f>
        <v>0.22956192388888891</v>
      </c>
      <c r="V552" s="75">
        <f>(('Node actual demand d=1.0'!S552*(365/2)))*9.8*($C552+$D552-$B552)/3600</f>
        <v>0.45912384777777782</v>
      </c>
      <c r="W552" s="75">
        <f>(('Node actual demand d=1.0'!T552*(365/2)))*9.8*($C552+$D552-$B552)/3600</f>
        <v>0.45912384777777782</v>
      </c>
      <c r="X552" s="75">
        <f>(('Node actual demand d=1.0'!U552*(365/2)))*9.8*($C552+$D552-$B552)/3600</f>
        <v>0</v>
      </c>
      <c r="Y552" s="75">
        <f>(('Node actual demand d=1.0'!V552*(365/2)))*9.8*($C552+$D552-$B552)/3600</f>
        <v>0.11478096194444445</v>
      </c>
      <c r="Z552" s="75">
        <f>(('Node actual demand d=1.0'!W552*(365/2)))*9.8*($C552+$D552-$B552)/3600</f>
        <v>0.22956192388888891</v>
      </c>
      <c r="AA552" s="75">
        <f>(('Node actual demand d=1.0'!X552*(365/2)))*9.8*($C552+$D552-$B552)/3600</f>
        <v>0</v>
      </c>
      <c r="AB552" s="75">
        <f>(('Node actual demand d=1.0'!Y552*(365/2)))*9.8*($C552+$D552-$B552)/3600</f>
        <v>0</v>
      </c>
    </row>
    <row r="553" spans="1:28">
      <c r="A553" t="s">
        <v>662</v>
      </c>
      <c r="B553" s="21">
        <f>Fornecida!$C$1</f>
        <v>3.38</v>
      </c>
      <c r="C553" s="79">
        <v>6.4645000000000001</v>
      </c>
      <c r="D553">
        <v>20</v>
      </c>
      <c r="E553" s="75">
        <f>(('Node actual demand d=1.0'!B553*(365/2)))*9.8*($C553+$D553-$B553)/3600</f>
        <v>0</v>
      </c>
      <c r="F553" s="75">
        <f>(('Node actual demand d=1.0'!C553*(365/2)))*9.8*($C553+$D553-$B553)/3600</f>
        <v>0</v>
      </c>
      <c r="G553" s="75">
        <f>(('Node actual demand d=1.0'!D553*(365/2)))*9.8*($C553+$D553-$B553)/3600</f>
        <v>0</v>
      </c>
      <c r="H553" s="75">
        <f>(('Node actual demand d=1.0'!E553*(365/2)))*9.8*($C553+$D553-$B553)/3600</f>
        <v>0</v>
      </c>
      <c r="I553" s="75">
        <f>(('Node actual demand d=1.0'!F553*(365/2)))*9.8*($C553+$D553-$B553)/3600</f>
        <v>0</v>
      </c>
      <c r="J553" s="75">
        <f>(('Node actual demand d=1.0'!G553*(365/2)))*9.8*($C553+$D553-$B553)/3600</f>
        <v>0</v>
      </c>
      <c r="K553" s="75">
        <f>(('Node actual demand d=1.0'!H553*(365/2)))*9.8*($C553+$D553-$B553)/3600</f>
        <v>0</v>
      </c>
      <c r="L553" s="75">
        <f>(('Node actual demand d=1.0'!I553*(365/2)))*9.8*($C553+$D553-$B553)/3600</f>
        <v>0.34405523541666672</v>
      </c>
      <c r="M553" s="75">
        <f>(('Node actual demand d=1.0'!J553*(365/2)))*9.8*($C553+$D553-$B553)/3600</f>
        <v>0.34405523541666672</v>
      </c>
      <c r="N553" s="75">
        <f>(('Node actual demand d=1.0'!K553*(365/2)))*9.8*($C553+$D553-$B553)/3600</f>
        <v>0.22937015694444449</v>
      </c>
      <c r="O553" s="75">
        <f>(('Node actual demand d=1.0'!L553*(365/2)))*9.8*($C553+$D553-$B553)/3600</f>
        <v>0.11468507847222224</v>
      </c>
      <c r="P553" s="75">
        <f>(('Node actual demand d=1.0'!M553*(365/2)))*9.8*($C553+$D553-$B553)/3600</f>
        <v>0.22937015694444449</v>
      </c>
      <c r="Q553" s="75">
        <f>(('Node actual demand d=1.0'!N553*(365/2)))*9.8*($C553+$D553-$B553)/3600</f>
        <v>0.11468507847222224</v>
      </c>
      <c r="R553" s="75">
        <f>(('Node actual demand d=1.0'!O553*(365/2)))*9.8*($C553+$D553-$B553)/3600</f>
        <v>0.11468507847222224</v>
      </c>
      <c r="S553" s="75">
        <f>(('Node actual demand d=1.0'!P553*(365/2)))*9.8*($C553+$D553-$B553)/3600</f>
        <v>0.22937015694444449</v>
      </c>
      <c r="T553" s="75">
        <f>(('Node actual demand d=1.0'!Q553*(365/2)))*9.8*($C553+$D553-$B553)/3600</f>
        <v>0.22937015694444449</v>
      </c>
      <c r="U553" s="75">
        <f>(('Node actual demand d=1.0'!R553*(365/2)))*9.8*($C553+$D553-$B553)/3600</f>
        <v>0.22937015694444449</v>
      </c>
      <c r="V553" s="75">
        <f>(('Node actual demand d=1.0'!S553*(365/2)))*9.8*($C553+$D553-$B553)/3600</f>
        <v>0.68811047083333343</v>
      </c>
      <c r="W553" s="75">
        <f>(('Node actual demand d=1.0'!T553*(365/2)))*9.8*($C553+$D553-$B553)/3600</f>
        <v>0.34405523541666672</v>
      </c>
      <c r="X553" s="75">
        <f>(('Node actual demand d=1.0'!U553*(365/2)))*9.8*($C553+$D553-$B553)/3600</f>
        <v>0.11468507847222224</v>
      </c>
      <c r="Y553" s="75">
        <f>(('Node actual demand d=1.0'!V553*(365/2)))*9.8*($C553+$D553-$B553)/3600</f>
        <v>0</v>
      </c>
      <c r="Z553" s="75">
        <f>(('Node actual demand d=1.0'!W553*(365/2)))*9.8*($C553+$D553-$B553)/3600</f>
        <v>0.22937015694444449</v>
      </c>
      <c r="AA553" s="75">
        <f>(('Node actual demand d=1.0'!X553*(365/2)))*9.8*($C553+$D553-$B553)/3600</f>
        <v>0.11468507847222224</v>
      </c>
      <c r="AB553" s="75">
        <f>(('Node actual demand d=1.0'!Y553*(365/2)))*9.8*($C553+$D553-$B553)/3600</f>
        <v>0</v>
      </c>
    </row>
    <row r="554" spans="1:28">
      <c r="A554" t="s">
        <v>663</v>
      </c>
      <c r="B554" s="21">
        <f>Fornecida!$C$1</f>
        <v>3.38</v>
      </c>
      <c r="C554" s="79">
        <v>6.2023000000000001</v>
      </c>
      <c r="D554">
        <v>20</v>
      </c>
      <c r="E554" s="75">
        <f>(('Node actual demand d=1.0'!B554*(365/2)))*9.8*($C554+$D554-$B554)/3600</f>
        <v>0</v>
      </c>
      <c r="F554" s="75">
        <f>(('Node actual demand d=1.0'!C554*(365/2)))*9.8*($C554+$D554-$B554)/3600</f>
        <v>0</v>
      </c>
      <c r="G554" s="75">
        <f>(('Node actual demand d=1.0'!D554*(365/2)))*9.8*($C554+$D554-$B554)/3600</f>
        <v>0</v>
      </c>
      <c r="H554" s="75">
        <f>(('Node actual demand d=1.0'!E554*(365/2)))*9.8*($C554+$D554-$B554)/3600</f>
        <v>0</v>
      </c>
      <c r="I554" s="75">
        <f>(('Node actual demand d=1.0'!F554*(365/2)))*9.8*($C554+$D554-$B554)/3600</f>
        <v>0</v>
      </c>
      <c r="J554" s="75">
        <f>(('Node actual demand d=1.0'!G554*(365/2)))*9.8*($C554+$D554-$B554)/3600</f>
        <v>0</v>
      </c>
      <c r="K554" s="75">
        <f>(('Node actual demand d=1.0'!H554*(365/2)))*9.8*($C554+$D554-$B554)/3600</f>
        <v>0</v>
      </c>
      <c r="L554" s="75">
        <f>(('Node actual demand d=1.0'!I554*(365/2)))*9.8*($C554+$D554-$B554)/3600</f>
        <v>0.11338245430555559</v>
      </c>
      <c r="M554" s="75">
        <f>(('Node actual demand d=1.0'!J554*(365/2)))*9.8*($C554+$D554-$B554)/3600</f>
        <v>0.22676490861111118</v>
      </c>
      <c r="N554" s="75">
        <f>(('Node actual demand d=1.0'!K554*(365/2)))*9.8*($C554+$D554-$B554)/3600</f>
        <v>0.22676490861111118</v>
      </c>
      <c r="O554" s="75">
        <f>(('Node actual demand d=1.0'!L554*(365/2)))*9.8*($C554+$D554-$B554)/3600</f>
        <v>0.22676490861111118</v>
      </c>
      <c r="P554" s="75">
        <f>(('Node actual demand d=1.0'!M554*(365/2)))*9.8*($C554+$D554-$B554)/3600</f>
        <v>0.11338245430555559</v>
      </c>
      <c r="Q554" s="75">
        <f>(('Node actual demand d=1.0'!N554*(365/2)))*9.8*($C554+$D554-$B554)/3600</f>
        <v>0</v>
      </c>
      <c r="R554" s="75">
        <f>(('Node actual demand d=1.0'!O554*(365/2)))*9.8*($C554+$D554-$B554)/3600</f>
        <v>0.11338245430555559</v>
      </c>
      <c r="S554" s="75">
        <f>(('Node actual demand d=1.0'!P554*(365/2)))*9.8*($C554+$D554-$B554)/3600</f>
        <v>0.11338245430555559</v>
      </c>
      <c r="T554" s="75">
        <f>(('Node actual demand d=1.0'!Q554*(365/2)))*9.8*($C554+$D554-$B554)/3600</f>
        <v>0.11338245430555559</v>
      </c>
      <c r="U554" s="75">
        <f>(('Node actual demand d=1.0'!R554*(365/2)))*9.8*($C554+$D554-$B554)/3600</f>
        <v>0.34014736291666675</v>
      </c>
      <c r="V554" s="75">
        <f>(('Node actual demand d=1.0'!S554*(365/2)))*9.8*($C554+$D554-$B554)/3600</f>
        <v>0.34014736291666675</v>
      </c>
      <c r="W554" s="75">
        <f>(('Node actual demand d=1.0'!T554*(365/2)))*9.8*($C554+$D554-$B554)/3600</f>
        <v>0</v>
      </c>
      <c r="X554" s="75">
        <f>(('Node actual demand d=1.0'!U554*(365/2)))*9.8*($C554+$D554-$B554)/3600</f>
        <v>0.11338245430555559</v>
      </c>
      <c r="Y554" s="75">
        <f>(('Node actual demand d=1.0'!V554*(365/2)))*9.8*($C554+$D554-$B554)/3600</f>
        <v>0</v>
      </c>
      <c r="Z554" s="75">
        <f>(('Node actual demand d=1.0'!W554*(365/2)))*9.8*($C554+$D554-$B554)/3600</f>
        <v>0</v>
      </c>
      <c r="AA554" s="75">
        <f>(('Node actual demand d=1.0'!X554*(365/2)))*9.8*($C554+$D554-$B554)/3600</f>
        <v>0</v>
      </c>
      <c r="AB554" s="75">
        <f>(('Node actual demand d=1.0'!Y554*(365/2)))*9.8*($C554+$D554-$B554)/3600</f>
        <v>0</v>
      </c>
    </row>
    <row r="555" spans="1:28">
      <c r="A555" t="s">
        <v>664</v>
      </c>
      <c r="B555" s="21">
        <f>Fornecida!$C$1</f>
        <v>3.38</v>
      </c>
      <c r="C555" s="79">
        <v>6.1387999999999998</v>
      </c>
      <c r="D555">
        <v>20</v>
      </c>
      <c r="E555" s="75">
        <f>(('Node actual demand d=1.0'!B555*(365/2)))*9.8*($C555+$D555-$B555)/3600</f>
        <v>0</v>
      </c>
      <c r="F555" s="75">
        <f>(('Node actual demand d=1.0'!C555*(365/2)))*9.8*($C555+$D555-$B555)/3600</f>
        <v>0</v>
      </c>
      <c r="G555" s="75">
        <f>(('Node actual demand d=1.0'!D555*(365/2)))*9.8*($C555+$D555-$B555)/3600</f>
        <v>0</v>
      </c>
      <c r="H555" s="75">
        <f>(('Node actual demand d=1.0'!E555*(365/2)))*9.8*($C555+$D555-$B555)/3600</f>
        <v>0</v>
      </c>
      <c r="I555" s="75">
        <f>(('Node actual demand d=1.0'!F555*(365/2)))*9.8*($C555+$D555-$B555)/3600</f>
        <v>0</v>
      </c>
      <c r="J555" s="75">
        <f>(('Node actual demand d=1.0'!G555*(365/2)))*9.8*($C555+$D555-$B555)/3600</f>
        <v>0</v>
      </c>
      <c r="K555" s="75">
        <f>(('Node actual demand d=1.0'!H555*(365/2)))*9.8*($C555+$D555-$B555)/3600</f>
        <v>0</v>
      </c>
      <c r="L555" s="75">
        <f>(('Node actual demand d=1.0'!I555*(365/2)))*9.8*($C555+$D555-$B555)/3600</f>
        <v>0.1130669827777778</v>
      </c>
      <c r="M555" s="75">
        <f>(('Node actual demand d=1.0'!J555*(365/2)))*9.8*($C555+$D555-$B555)/3600</f>
        <v>0.45226793111111119</v>
      </c>
      <c r="N555" s="75">
        <f>(('Node actual demand d=1.0'!K555*(365/2)))*9.8*($C555+$D555-$B555)/3600</f>
        <v>0.33920094833333336</v>
      </c>
      <c r="O555" s="75">
        <f>(('Node actual demand d=1.0'!L555*(365/2)))*9.8*($C555+$D555-$B555)/3600</f>
        <v>0.1130669827777778</v>
      </c>
      <c r="P555" s="75">
        <f>(('Node actual demand d=1.0'!M555*(365/2)))*9.8*($C555+$D555-$B555)/3600</f>
        <v>0.1130669827777778</v>
      </c>
      <c r="Q555" s="75">
        <f>(('Node actual demand d=1.0'!N555*(365/2)))*9.8*($C555+$D555-$B555)/3600</f>
        <v>0</v>
      </c>
      <c r="R555" s="75">
        <f>(('Node actual demand d=1.0'!O555*(365/2)))*9.8*($C555+$D555-$B555)/3600</f>
        <v>0.1130669827777778</v>
      </c>
      <c r="S555" s="75">
        <f>(('Node actual demand d=1.0'!P555*(365/2)))*9.8*($C555+$D555-$B555)/3600</f>
        <v>0.1130669827777778</v>
      </c>
      <c r="T555" s="75">
        <f>(('Node actual demand d=1.0'!Q555*(365/2)))*9.8*($C555+$D555-$B555)/3600</f>
        <v>0</v>
      </c>
      <c r="U555" s="75">
        <f>(('Node actual demand d=1.0'!R555*(365/2)))*9.8*($C555+$D555-$B555)/3600</f>
        <v>0.1130669827777778</v>
      </c>
      <c r="V555" s="75">
        <f>(('Node actual demand d=1.0'!S555*(365/2)))*9.8*($C555+$D555-$B555)/3600</f>
        <v>0.22613396555555559</v>
      </c>
      <c r="W555" s="75">
        <f>(('Node actual demand d=1.0'!T555*(365/2)))*9.8*($C555+$D555-$B555)/3600</f>
        <v>0.1130669827777778</v>
      </c>
      <c r="X555" s="75">
        <f>(('Node actual demand d=1.0'!U555*(365/2)))*9.8*($C555+$D555-$B555)/3600</f>
        <v>0</v>
      </c>
      <c r="Y555" s="75">
        <f>(('Node actual demand d=1.0'!V555*(365/2)))*9.8*($C555+$D555-$B555)/3600</f>
        <v>0</v>
      </c>
      <c r="Z555" s="75">
        <f>(('Node actual demand d=1.0'!W555*(365/2)))*9.8*($C555+$D555-$B555)/3600</f>
        <v>0.1130669827777778</v>
      </c>
      <c r="AA555" s="75">
        <f>(('Node actual demand d=1.0'!X555*(365/2)))*9.8*($C555+$D555-$B555)/3600</f>
        <v>0.1130669827777778</v>
      </c>
      <c r="AB555" s="75">
        <f>(('Node actual demand d=1.0'!Y555*(365/2)))*9.8*($C555+$D555-$B555)/3600</f>
        <v>0</v>
      </c>
    </row>
    <row r="556" spans="1:28">
      <c r="A556" t="s">
        <v>665</v>
      </c>
      <c r="B556" s="21">
        <f>Fornecida!$C$1</f>
        <v>3.38</v>
      </c>
      <c r="C556" s="79">
        <v>6.0195999999999996</v>
      </c>
      <c r="D556">
        <v>20</v>
      </c>
      <c r="E556" s="75">
        <f>(('Node actual demand d=1.0'!B556*(365/2)))*9.8*($C556+$D556-$B556)/3600</f>
        <v>0</v>
      </c>
      <c r="F556" s="75">
        <f>(('Node actual demand d=1.0'!C556*(365/2)))*9.8*($C556+$D556-$B556)/3600</f>
        <v>0</v>
      </c>
      <c r="G556" s="75">
        <f>(('Node actual demand d=1.0'!D556*(365/2)))*9.8*($C556+$D556-$B556)/3600</f>
        <v>0</v>
      </c>
      <c r="H556" s="75">
        <f>(('Node actual demand d=1.0'!E556*(365/2)))*9.8*($C556+$D556-$B556)/3600</f>
        <v>0</v>
      </c>
      <c r="I556" s="75">
        <f>(('Node actual demand d=1.0'!F556*(365/2)))*9.8*($C556+$D556-$B556)/3600</f>
        <v>0</v>
      </c>
      <c r="J556" s="75">
        <f>(('Node actual demand d=1.0'!G556*(365/2)))*9.8*($C556+$D556-$B556)/3600</f>
        <v>0</v>
      </c>
      <c r="K556" s="75">
        <f>(('Node actual demand d=1.0'!H556*(365/2)))*9.8*($C556+$D556-$B556)/3600</f>
        <v>0</v>
      </c>
      <c r="L556" s="75">
        <f>(('Node actual demand d=1.0'!I556*(365/2)))*9.8*($C556+$D556-$B556)/3600</f>
        <v>0</v>
      </c>
      <c r="M556" s="75">
        <f>(('Node actual demand d=1.0'!J556*(365/2)))*9.8*($C556+$D556-$B556)/3600</f>
        <v>0.11247479055555556</v>
      </c>
      <c r="N556" s="75">
        <f>(('Node actual demand d=1.0'!K556*(365/2)))*9.8*($C556+$D556-$B556)/3600</f>
        <v>0.11247479055555556</v>
      </c>
      <c r="O556" s="75">
        <f>(('Node actual demand d=1.0'!L556*(365/2)))*9.8*($C556+$D556-$B556)/3600</f>
        <v>0</v>
      </c>
      <c r="P556" s="75">
        <f>(('Node actual demand d=1.0'!M556*(365/2)))*9.8*($C556+$D556-$B556)/3600</f>
        <v>0</v>
      </c>
      <c r="Q556" s="75">
        <f>(('Node actual demand d=1.0'!N556*(365/2)))*9.8*($C556+$D556-$B556)/3600</f>
        <v>0</v>
      </c>
      <c r="R556" s="75">
        <f>(('Node actual demand d=1.0'!O556*(365/2)))*9.8*($C556+$D556-$B556)/3600</f>
        <v>0</v>
      </c>
      <c r="S556" s="75">
        <f>(('Node actual demand d=1.0'!P556*(365/2)))*9.8*($C556+$D556-$B556)/3600</f>
        <v>0</v>
      </c>
      <c r="T556" s="75">
        <f>(('Node actual demand d=1.0'!Q556*(365/2)))*9.8*($C556+$D556-$B556)/3600</f>
        <v>0.11247479055555556</v>
      </c>
      <c r="U556" s="75">
        <f>(('Node actual demand d=1.0'!R556*(365/2)))*9.8*($C556+$D556-$B556)/3600</f>
        <v>0.11247479055555556</v>
      </c>
      <c r="V556" s="75">
        <f>(('Node actual demand d=1.0'!S556*(365/2)))*9.8*($C556+$D556-$B556)/3600</f>
        <v>0.11247479055555556</v>
      </c>
      <c r="W556" s="75">
        <f>(('Node actual demand d=1.0'!T556*(365/2)))*9.8*($C556+$D556-$B556)/3600</f>
        <v>0</v>
      </c>
      <c r="X556" s="75">
        <f>(('Node actual demand d=1.0'!U556*(365/2)))*9.8*($C556+$D556-$B556)/3600</f>
        <v>0</v>
      </c>
      <c r="Y556" s="75">
        <f>(('Node actual demand d=1.0'!V556*(365/2)))*9.8*($C556+$D556-$B556)/3600</f>
        <v>0</v>
      </c>
      <c r="Z556" s="75">
        <f>(('Node actual demand d=1.0'!W556*(365/2)))*9.8*($C556+$D556-$B556)/3600</f>
        <v>0</v>
      </c>
      <c r="AA556" s="75">
        <f>(('Node actual demand d=1.0'!X556*(365/2)))*9.8*($C556+$D556-$B556)/3600</f>
        <v>0</v>
      </c>
      <c r="AB556" s="75">
        <f>(('Node actual demand d=1.0'!Y556*(365/2)))*9.8*($C556+$D556-$B556)/3600</f>
        <v>0</v>
      </c>
    </row>
    <row r="557" spans="1:28">
      <c r="A557" t="s">
        <v>666</v>
      </c>
      <c r="B557" s="21">
        <f>Fornecida!$C$1</f>
        <v>3.38</v>
      </c>
      <c r="C557" s="79">
        <v>6.0358000000000001</v>
      </c>
      <c r="D557">
        <v>20</v>
      </c>
      <c r="E557" s="75">
        <f>(('Node actual demand d=1.0'!B557*(365/2)))*9.8*($C557+$D557-$B557)/3600</f>
        <v>0</v>
      </c>
      <c r="F557" s="75">
        <f>(('Node actual demand d=1.0'!C557*(365/2)))*9.8*($C557+$D557-$B557)/3600</f>
        <v>0</v>
      </c>
      <c r="G557" s="75">
        <f>(('Node actual demand d=1.0'!D557*(365/2)))*9.8*($C557+$D557-$B557)/3600</f>
        <v>0</v>
      </c>
      <c r="H557" s="75">
        <f>(('Node actual demand d=1.0'!E557*(365/2)))*9.8*($C557+$D557-$B557)/3600</f>
        <v>0</v>
      </c>
      <c r="I557" s="75">
        <f>(('Node actual demand d=1.0'!F557*(365/2)))*9.8*($C557+$D557-$B557)/3600</f>
        <v>0</v>
      </c>
      <c r="J557" s="75">
        <f>(('Node actual demand d=1.0'!G557*(365/2)))*9.8*($C557+$D557-$B557)/3600</f>
        <v>0</v>
      </c>
      <c r="K557" s="75">
        <f>(('Node actual demand d=1.0'!H557*(365/2)))*9.8*($C557+$D557-$B557)/3600</f>
        <v>0</v>
      </c>
      <c r="L557" s="75">
        <f>(('Node actual demand d=1.0'!I557*(365/2)))*9.8*($C557+$D557-$B557)/3600</f>
        <v>0.45022109222222234</v>
      </c>
      <c r="M557" s="75">
        <f>(('Node actual demand d=1.0'!J557*(365/2)))*9.8*($C557+$D557-$B557)/3600</f>
        <v>0.45022109222222234</v>
      </c>
      <c r="N557" s="75">
        <f>(('Node actual demand d=1.0'!K557*(365/2)))*9.8*($C557+$D557-$B557)/3600</f>
        <v>0.67533163833333343</v>
      </c>
      <c r="O557" s="75">
        <f>(('Node actual demand d=1.0'!L557*(365/2)))*9.8*($C557+$D557-$B557)/3600</f>
        <v>0.33766581916666671</v>
      </c>
      <c r="P557" s="75">
        <f>(('Node actual demand d=1.0'!M557*(365/2)))*9.8*($C557+$D557-$B557)/3600</f>
        <v>0.11255527305555559</v>
      </c>
      <c r="Q557" s="75">
        <f>(('Node actual demand d=1.0'!N557*(365/2)))*9.8*($C557+$D557-$B557)/3600</f>
        <v>0.22511054611111117</v>
      </c>
      <c r="R557" s="75">
        <f>(('Node actual demand d=1.0'!O557*(365/2)))*9.8*($C557+$D557-$B557)/3600</f>
        <v>0.22511054611111117</v>
      </c>
      <c r="S557" s="75">
        <f>(('Node actual demand d=1.0'!P557*(365/2)))*9.8*($C557+$D557-$B557)/3600</f>
        <v>0.22511054611111117</v>
      </c>
      <c r="T557" s="75">
        <f>(('Node actual demand d=1.0'!Q557*(365/2)))*9.8*($C557+$D557-$B557)/3600</f>
        <v>0.11255527305555559</v>
      </c>
      <c r="U557" s="75">
        <f>(('Node actual demand d=1.0'!R557*(365/2)))*9.8*($C557+$D557-$B557)/3600</f>
        <v>0.33766581916666671</v>
      </c>
      <c r="V557" s="75">
        <f>(('Node actual demand d=1.0'!S557*(365/2)))*9.8*($C557+$D557-$B557)/3600</f>
        <v>0.33766581916666671</v>
      </c>
      <c r="W557" s="75">
        <f>(('Node actual demand d=1.0'!T557*(365/2)))*9.8*($C557+$D557-$B557)/3600</f>
        <v>0.33766581916666671</v>
      </c>
      <c r="X557" s="75">
        <f>(('Node actual demand d=1.0'!U557*(365/2)))*9.8*($C557+$D557-$B557)/3600</f>
        <v>0.22511054611111117</v>
      </c>
      <c r="Y557" s="75">
        <f>(('Node actual demand d=1.0'!V557*(365/2)))*9.8*($C557+$D557-$B557)/3600</f>
        <v>0.11255527305555559</v>
      </c>
      <c r="Z557" s="75">
        <f>(('Node actual demand d=1.0'!W557*(365/2)))*9.8*($C557+$D557-$B557)/3600</f>
        <v>0.33766581916666671</v>
      </c>
      <c r="AA557" s="75">
        <f>(('Node actual demand d=1.0'!X557*(365/2)))*9.8*($C557+$D557-$B557)/3600</f>
        <v>0.11255527305555559</v>
      </c>
      <c r="AB557" s="75">
        <f>(('Node actual demand d=1.0'!Y557*(365/2)))*9.8*($C557+$D557-$B557)/3600</f>
        <v>0.11255527305555559</v>
      </c>
    </row>
    <row r="558" spans="1:28">
      <c r="A558" t="s">
        <v>667</v>
      </c>
      <c r="B558" s="21">
        <f>Fornecida!$C$1</f>
        <v>3.38</v>
      </c>
      <c r="C558" s="79">
        <v>5.7386999999999997</v>
      </c>
      <c r="D558">
        <v>20</v>
      </c>
      <c r="E558" s="75">
        <f>(('Node actual demand d=1.0'!B558*(365/2)))*9.8*($C558+$D558-$B558)/3600</f>
        <v>0</v>
      </c>
      <c r="F558" s="75">
        <f>(('Node actual demand d=1.0'!C558*(365/2)))*9.8*($C558+$D558-$B558)/3600</f>
        <v>0</v>
      </c>
      <c r="G558" s="75">
        <f>(('Node actual demand d=1.0'!D558*(365/2)))*9.8*($C558+$D558-$B558)/3600</f>
        <v>0</v>
      </c>
      <c r="H558" s="75">
        <f>(('Node actual demand d=1.0'!E558*(365/2)))*9.8*($C558+$D558-$B558)/3600</f>
        <v>0</v>
      </c>
      <c r="I558" s="75">
        <f>(('Node actual demand d=1.0'!F558*(365/2)))*9.8*($C558+$D558-$B558)/3600</f>
        <v>0</v>
      </c>
      <c r="J558" s="75">
        <f>(('Node actual demand d=1.0'!G558*(365/2)))*9.8*($C558+$D558-$B558)/3600</f>
        <v>0</v>
      </c>
      <c r="K558" s="75">
        <f>(('Node actual demand d=1.0'!H558*(365/2)))*9.8*($C558+$D558-$B558)/3600</f>
        <v>0.11107926375000002</v>
      </c>
      <c r="L558" s="75">
        <f>(('Node actual demand d=1.0'!I558*(365/2)))*9.8*($C558+$D558-$B558)/3600</f>
        <v>0.33323779125000008</v>
      </c>
      <c r="M558" s="75">
        <f>(('Node actual demand d=1.0'!J558*(365/2)))*9.8*($C558+$D558-$B558)/3600</f>
        <v>0.33323779125000008</v>
      </c>
      <c r="N558" s="75">
        <f>(('Node actual demand d=1.0'!K558*(365/2)))*9.8*($C558+$D558-$B558)/3600</f>
        <v>0.44431705500000007</v>
      </c>
      <c r="O558" s="75">
        <f>(('Node actual demand d=1.0'!L558*(365/2)))*9.8*($C558+$D558-$B558)/3600</f>
        <v>0.11107926375000002</v>
      </c>
      <c r="P558" s="75">
        <f>(('Node actual demand d=1.0'!M558*(365/2)))*9.8*($C558+$D558-$B558)/3600</f>
        <v>0.22215852750000004</v>
      </c>
      <c r="Q558" s="75">
        <f>(('Node actual demand d=1.0'!N558*(365/2)))*9.8*($C558+$D558-$B558)/3600</f>
        <v>0.33323779125000008</v>
      </c>
      <c r="R558" s="75">
        <f>(('Node actual demand d=1.0'!O558*(365/2)))*9.8*($C558+$D558-$B558)/3600</f>
        <v>0.22215852750000004</v>
      </c>
      <c r="S558" s="75">
        <f>(('Node actual demand d=1.0'!P558*(365/2)))*9.8*($C558+$D558-$B558)/3600</f>
        <v>0.22215852750000004</v>
      </c>
      <c r="T558" s="75">
        <f>(('Node actual demand d=1.0'!Q558*(365/2)))*9.8*($C558+$D558-$B558)/3600</f>
        <v>0.11107926375000002</v>
      </c>
      <c r="U558" s="75">
        <f>(('Node actual demand d=1.0'!R558*(365/2)))*9.8*($C558+$D558-$B558)/3600</f>
        <v>0.33323779125000008</v>
      </c>
      <c r="V558" s="75">
        <f>(('Node actual demand d=1.0'!S558*(365/2)))*9.8*($C558+$D558-$B558)/3600</f>
        <v>0.33323779125000008</v>
      </c>
      <c r="W558" s="75">
        <f>(('Node actual demand d=1.0'!T558*(365/2)))*9.8*($C558+$D558-$B558)/3600</f>
        <v>0.22215852750000004</v>
      </c>
      <c r="X558" s="75">
        <f>(('Node actual demand d=1.0'!U558*(365/2)))*9.8*($C558+$D558-$B558)/3600</f>
        <v>0.11107926375000002</v>
      </c>
      <c r="Y558" s="75">
        <f>(('Node actual demand d=1.0'!V558*(365/2)))*9.8*($C558+$D558-$B558)/3600</f>
        <v>0.11107926375000002</v>
      </c>
      <c r="Z558" s="75">
        <f>(('Node actual demand d=1.0'!W558*(365/2)))*9.8*($C558+$D558-$B558)/3600</f>
        <v>0</v>
      </c>
      <c r="AA558" s="75">
        <f>(('Node actual demand d=1.0'!X558*(365/2)))*9.8*($C558+$D558-$B558)/3600</f>
        <v>0</v>
      </c>
      <c r="AB558" s="75">
        <f>(('Node actual demand d=1.0'!Y558*(365/2)))*9.8*($C558+$D558-$B558)/3600</f>
        <v>0</v>
      </c>
    </row>
    <row r="559" spans="1:28">
      <c r="A559" t="s">
        <v>668</v>
      </c>
      <c r="B559" s="21">
        <f>Fornecida!$C$1</f>
        <v>3.38</v>
      </c>
      <c r="C559" s="79">
        <v>5.7670000000000003</v>
      </c>
      <c r="D559">
        <v>20</v>
      </c>
      <c r="E559" s="75">
        <f>(('Node actual demand d=1.0'!B559*(365/2)))*9.8*($C559+$D559-$B559)/3600</f>
        <v>0.11121985972222223</v>
      </c>
      <c r="F559" s="75">
        <f>(('Node actual demand d=1.0'!C559*(365/2)))*9.8*($C559+$D559-$B559)/3600</f>
        <v>0</v>
      </c>
      <c r="G559" s="75">
        <f>(('Node actual demand d=1.0'!D559*(365/2)))*9.8*($C559+$D559-$B559)/3600</f>
        <v>0</v>
      </c>
      <c r="H559" s="75">
        <f>(('Node actual demand d=1.0'!E559*(365/2)))*9.8*($C559+$D559-$B559)/3600</f>
        <v>0</v>
      </c>
      <c r="I559" s="75">
        <f>(('Node actual demand d=1.0'!F559*(365/2)))*9.8*($C559+$D559-$B559)/3600</f>
        <v>0</v>
      </c>
      <c r="J559" s="75">
        <f>(('Node actual demand d=1.0'!G559*(365/2)))*9.8*($C559+$D559-$B559)/3600</f>
        <v>0.11121985972222223</v>
      </c>
      <c r="K559" s="75">
        <f>(('Node actual demand d=1.0'!H559*(365/2)))*9.8*($C559+$D559-$B559)/3600</f>
        <v>0.11121985972222223</v>
      </c>
      <c r="L559" s="75">
        <f>(('Node actual demand d=1.0'!I559*(365/2)))*9.8*($C559+$D559-$B559)/3600</f>
        <v>0.44487943888888892</v>
      </c>
      <c r="M559" s="75">
        <f>(('Node actual demand d=1.0'!J559*(365/2)))*9.8*($C559+$D559-$B559)/3600</f>
        <v>0.88975887777777785</v>
      </c>
      <c r="N559" s="75">
        <f>(('Node actual demand d=1.0'!K559*(365/2)))*9.8*($C559+$D559-$B559)/3600</f>
        <v>0.77853901805555559</v>
      </c>
      <c r="O559" s="75">
        <f>(('Node actual demand d=1.0'!L559*(365/2)))*9.8*($C559+$D559-$B559)/3600</f>
        <v>0.66731915833333333</v>
      </c>
      <c r="P559" s="75">
        <f>(('Node actual demand d=1.0'!M559*(365/2)))*9.8*($C559+$D559-$B559)/3600</f>
        <v>0.33365957916666666</v>
      </c>
      <c r="Q559" s="75">
        <f>(('Node actual demand d=1.0'!N559*(365/2)))*9.8*($C559+$D559-$B559)/3600</f>
        <v>0.22243971944444446</v>
      </c>
      <c r="R559" s="75">
        <f>(('Node actual demand d=1.0'!O559*(365/2)))*9.8*($C559+$D559-$B559)/3600</f>
        <v>0.33365957916666666</v>
      </c>
      <c r="S559" s="75">
        <f>(('Node actual demand d=1.0'!P559*(365/2)))*9.8*($C559+$D559-$B559)/3600</f>
        <v>0.22243971944444446</v>
      </c>
      <c r="T559" s="75">
        <f>(('Node actual demand d=1.0'!Q559*(365/2)))*9.8*($C559+$D559-$B559)/3600</f>
        <v>0.33365957916666666</v>
      </c>
      <c r="U559" s="75">
        <f>(('Node actual demand d=1.0'!R559*(365/2)))*9.8*($C559+$D559-$B559)/3600</f>
        <v>0.77853901805555559</v>
      </c>
      <c r="V559" s="75">
        <f>(('Node actual demand d=1.0'!S559*(365/2)))*9.8*($C559+$D559-$B559)/3600</f>
        <v>0.77853901805555559</v>
      </c>
      <c r="W559" s="75">
        <f>(('Node actual demand d=1.0'!T559*(365/2)))*9.8*($C559+$D559-$B559)/3600</f>
        <v>0.55609929861111118</v>
      </c>
      <c r="X559" s="75">
        <f>(('Node actual demand d=1.0'!U559*(365/2)))*9.8*($C559+$D559-$B559)/3600</f>
        <v>0.44487943888888892</v>
      </c>
      <c r="Y559" s="75">
        <f>(('Node actual demand d=1.0'!V559*(365/2)))*9.8*($C559+$D559-$B559)/3600</f>
        <v>0.11121985972222223</v>
      </c>
      <c r="Z559" s="75">
        <f>(('Node actual demand d=1.0'!W559*(365/2)))*9.8*($C559+$D559-$B559)/3600</f>
        <v>0.22243971944444446</v>
      </c>
      <c r="AA559" s="75">
        <f>(('Node actual demand d=1.0'!X559*(365/2)))*9.8*($C559+$D559-$B559)/3600</f>
        <v>0.11121985972222223</v>
      </c>
      <c r="AB559" s="75">
        <f>(('Node actual demand d=1.0'!Y559*(365/2)))*9.8*($C559+$D559-$B559)/3600</f>
        <v>0.22243971944444446</v>
      </c>
    </row>
    <row r="560" spans="1:28">
      <c r="A560" t="s">
        <v>669</v>
      </c>
      <c r="B560" s="21">
        <f>Fornecida!$C$1</f>
        <v>3.38</v>
      </c>
      <c r="C560" s="79">
        <v>5.3259999999999996</v>
      </c>
      <c r="D560">
        <v>20</v>
      </c>
      <c r="E560" s="75">
        <f>(('Node actual demand d=1.0'!B560*(365/2)))*9.8*($C560+$D560-$B560)/3600</f>
        <v>0</v>
      </c>
      <c r="F560" s="75">
        <f>(('Node actual demand d=1.0'!C560*(365/2)))*9.8*($C560+$D560-$B560)/3600</f>
        <v>0</v>
      </c>
      <c r="G560" s="75">
        <f>(('Node actual demand d=1.0'!D560*(365/2)))*9.8*($C560+$D560-$B560)/3600</f>
        <v>0</v>
      </c>
      <c r="H560" s="75">
        <f>(('Node actual demand d=1.0'!E560*(365/2)))*9.8*($C560+$D560-$B560)/3600</f>
        <v>0</v>
      </c>
      <c r="I560" s="75">
        <f>(('Node actual demand d=1.0'!F560*(365/2)))*9.8*($C560+$D560-$B560)/3600</f>
        <v>0</v>
      </c>
      <c r="J560" s="75">
        <f>(('Node actual demand d=1.0'!G560*(365/2)))*9.8*($C560+$D560-$B560)/3600</f>
        <v>0.10902894722222224</v>
      </c>
      <c r="K560" s="75">
        <f>(('Node actual demand d=1.0'!H560*(365/2)))*9.8*($C560+$D560-$B560)/3600</f>
        <v>0.10902894722222224</v>
      </c>
      <c r="L560" s="75">
        <f>(('Node actual demand d=1.0'!I560*(365/2)))*9.8*($C560+$D560-$B560)/3600</f>
        <v>0.21805789444444448</v>
      </c>
      <c r="M560" s="75">
        <f>(('Node actual demand d=1.0'!J560*(365/2)))*9.8*($C560+$D560-$B560)/3600</f>
        <v>0.76320263055555571</v>
      </c>
      <c r="N560" s="75">
        <f>(('Node actual demand d=1.0'!K560*(365/2)))*9.8*($C560+$D560-$B560)/3600</f>
        <v>0.65417368333333348</v>
      </c>
      <c r="O560" s="75">
        <f>(('Node actual demand d=1.0'!L560*(365/2)))*9.8*($C560+$D560-$B560)/3600</f>
        <v>0.43611578888888897</v>
      </c>
      <c r="P560" s="75">
        <f>(('Node actual demand d=1.0'!M560*(365/2)))*9.8*($C560+$D560-$B560)/3600</f>
        <v>0.21805789444444448</v>
      </c>
      <c r="Q560" s="75">
        <f>(('Node actual demand d=1.0'!N560*(365/2)))*9.8*($C560+$D560-$B560)/3600</f>
        <v>0.21805789444444448</v>
      </c>
      <c r="R560" s="75">
        <f>(('Node actual demand d=1.0'!O560*(365/2)))*9.8*($C560+$D560-$B560)/3600</f>
        <v>0.21805789444444448</v>
      </c>
      <c r="S560" s="75">
        <f>(('Node actual demand d=1.0'!P560*(365/2)))*9.8*($C560+$D560-$B560)/3600</f>
        <v>0.21805789444444448</v>
      </c>
      <c r="T560" s="75">
        <f>(('Node actual demand d=1.0'!Q560*(365/2)))*9.8*($C560+$D560-$B560)/3600</f>
        <v>0.21805789444444448</v>
      </c>
      <c r="U560" s="75">
        <f>(('Node actual demand d=1.0'!R560*(365/2)))*9.8*($C560+$D560-$B560)/3600</f>
        <v>0.54514473611111114</v>
      </c>
      <c r="V560" s="75">
        <f>(('Node actual demand d=1.0'!S560*(365/2)))*9.8*($C560+$D560-$B560)/3600</f>
        <v>0.76320263055555571</v>
      </c>
      <c r="W560" s="75">
        <f>(('Node actual demand d=1.0'!T560*(365/2)))*9.8*($C560+$D560-$B560)/3600</f>
        <v>0.32708684166666674</v>
      </c>
      <c r="X560" s="75">
        <f>(('Node actual demand d=1.0'!U560*(365/2)))*9.8*($C560+$D560-$B560)/3600</f>
        <v>0.32708684166666674</v>
      </c>
      <c r="Y560" s="75">
        <f>(('Node actual demand d=1.0'!V560*(365/2)))*9.8*($C560+$D560-$B560)/3600</f>
        <v>0.32708684166666674</v>
      </c>
      <c r="Z560" s="75">
        <f>(('Node actual demand d=1.0'!W560*(365/2)))*9.8*($C560+$D560-$B560)/3600</f>
        <v>0.10902894722222224</v>
      </c>
      <c r="AA560" s="75">
        <f>(('Node actual demand d=1.0'!X560*(365/2)))*9.8*($C560+$D560-$B560)/3600</f>
        <v>0.21805789444444448</v>
      </c>
      <c r="AB560" s="75">
        <f>(('Node actual demand d=1.0'!Y560*(365/2)))*9.8*($C560+$D560-$B560)/3600</f>
        <v>0.10902894722222224</v>
      </c>
    </row>
    <row r="561" spans="1:28">
      <c r="A561" t="s">
        <v>670</v>
      </c>
      <c r="B561" s="21">
        <f>Fornecida!$C$1</f>
        <v>3.38</v>
      </c>
      <c r="C561" s="79">
        <v>5.3616999999999999</v>
      </c>
      <c r="D561">
        <v>20</v>
      </c>
      <c r="E561" s="75">
        <f>(('Node actual demand d=1.0'!B561*(365/2)))*9.8*($C561+$D561-$B561)/3600</f>
        <v>0.10920630680555557</v>
      </c>
      <c r="F561" s="75">
        <f>(('Node actual demand d=1.0'!C561*(365/2)))*9.8*($C561+$D561-$B561)/3600</f>
        <v>0.10920630680555557</v>
      </c>
      <c r="G561" s="75">
        <f>(('Node actual demand d=1.0'!D561*(365/2)))*9.8*($C561+$D561-$B561)/3600</f>
        <v>0</v>
      </c>
      <c r="H561" s="75">
        <f>(('Node actual demand d=1.0'!E561*(365/2)))*9.8*($C561+$D561-$B561)/3600</f>
        <v>0</v>
      </c>
      <c r="I561" s="75">
        <f>(('Node actual demand d=1.0'!F561*(365/2)))*9.8*($C561+$D561-$B561)/3600</f>
        <v>0</v>
      </c>
      <c r="J561" s="75">
        <f>(('Node actual demand d=1.0'!G561*(365/2)))*9.8*($C561+$D561-$B561)/3600</f>
        <v>0</v>
      </c>
      <c r="K561" s="75">
        <f>(('Node actual demand d=1.0'!H561*(365/2)))*9.8*($C561+$D561-$B561)/3600</f>
        <v>0.10920630680555557</v>
      </c>
      <c r="L561" s="75">
        <f>(('Node actual demand d=1.0'!I561*(365/2)))*9.8*($C561+$D561-$B561)/3600</f>
        <v>0.54603153402777782</v>
      </c>
      <c r="M561" s="75">
        <f>(('Node actual demand d=1.0'!J561*(365/2)))*9.8*($C561+$D561-$B561)/3600</f>
        <v>0.87365045444444456</v>
      </c>
      <c r="N561" s="75">
        <f>(('Node actual demand d=1.0'!K561*(365/2)))*9.8*($C561+$D561-$B561)/3600</f>
        <v>0.54603153402777782</v>
      </c>
      <c r="O561" s="75">
        <f>(('Node actual demand d=1.0'!L561*(365/2)))*9.8*($C561+$D561-$B561)/3600</f>
        <v>0.32761892041666668</v>
      </c>
      <c r="P561" s="75">
        <f>(('Node actual demand d=1.0'!M561*(365/2)))*9.8*($C561+$D561-$B561)/3600</f>
        <v>0.21841261361111114</v>
      </c>
      <c r="Q561" s="75">
        <f>(('Node actual demand d=1.0'!N561*(365/2)))*9.8*($C561+$D561-$B561)/3600</f>
        <v>0.10920630680555557</v>
      </c>
      <c r="R561" s="75">
        <f>(('Node actual demand d=1.0'!O561*(365/2)))*9.8*($C561+$D561-$B561)/3600</f>
        <v>0.32761892041666668</v>
      </c>
      <c r="S561" s="75">
        <f>(('Node actual demand d=1.0'!P561*(365/2)))*9.8*($C561+$D561-$B561)/3600</f>
        <v>0.21841261361111114</v>
      </c>
      <c r="T561" s="75">
        <f>(('Node actual demand d=1.0'!Q561*(365/2)))*9.8*($C561+$D561-$B561)/3600</f>
        <v>0.21841261361111114</v>
      </c>
      <c r="U561" s="75">
        <f>(('Node actual demand d=1.0'!R561*(365/2)))*9.8*($C561+$D561-$B561)/3600</f>
        <v>0.32761892041666668</v>
      </c>
      <c r="V561" s="75">
        <f>(('Node actual demand d=1.0'!S561*(365/2)))*9.8*($C561+$D561-$B561)/3600</f>
        <v>0.43682522722222228</v>
      </c>
      <c r="W561" s="75">
        <f>(('Node actual demand d=1.0'!T561*(365/2)))*9.8*($C561+$D561-$B561)/3600</f>
        <v>0.98285676125000021</v>
      </c>
      <c r="X561" s="75">
        <f>(('Node actual demand d=1.0'!U561*(365/2)))*9.8*($C561+$D561-$B561)/3600</f>
        <v>0.43682522722222228</v>
      </c>
      <c r="Y561" s="75">
        <f>(('Node actual demand d=1.0'!V561*(365/2)))*9.8*($C561+$D561-$B561)/3600</f>
        <v>0.10920630680555557</v>
      </c>
      <c r="Z561" s="75">
        <f>(('Node actual demand d=1.0'!W561*(365/2)))*9.8*($C561+$D561-$B561)/3600</f>
        <v>0.21841261361111114</v>
      </c>
      <c r="AA561" s="75">
        <f>(('Node actual demand d=1.0'!X561*(365/2)))*9.8*($C561+$D561-$B561)/3600</f>
        <v>0.43682522722222228</v>
      </c>
      <c r="AB561" s="75">
        <f>(('Node actual demand d=1.0'!Y561*(365/2)))*9.8*($C561+$D561-$B561)/3600</f>
        <v>0.32761892041666668</v>
      </c>
    </row>
    <row r="562" spans="1:28">
      <c r="A562" t="s">
        <v>671</v>
      </c>
      <c r="B562" s="21">
        <f>Fornecida!$C$1</f>
        <v>3.38</v>
      </c>
      <c r="C562" s="79">
        <v>5.3737000000000004</v>
      </c>
      <c r="D562">
        <v>20</v>
      </c>
      <c r="E562" s="75">
        <f>(('Node actual demand d=1.0'!B562*(365/2)))*9.8*($C562+$D562-$B562)/3600</f>
        <v>0</v>
      </c>
      <c r="F562" s="75">
        <f>(('Node actual demand d=1.0'!C562*(365/2)))*9.8*($C562+$D562-$B562)/3600</f>
        <v>0</v>
      </c>
      <c r="G562" s="75">
        <f>(('Node actual demand d=1.0'!D562*(365/2)))*9.8*($C562+$D562-$B562)/3600</f>
        <v>0</v>
      </c>
      <c r="H562" s="75">
        <f>(('Node actual demand d=1.0'!E562*(365/2)))*9.8*($C562+$D562-$B562)/3600</f>
        <v>0</v>
      </c>
      <c r="I562" s="75">
        <f>(('Node actual demand d=1.0'!F562*(365/2)))*9.8*($C562+$D562-$B562)/3600</f>
        <v>0</v>
      </c>
      <c r="J562" s="75">
        <f>(('Node actual demand d=1.0'!G562*(365/2)))*9.8*($C562+$D562-$B562)/3600</f>
        <v>0</v>
      </c>
      <c r="K562" s="75">
        <f>(('Node actual demand d=1.0'!H562*(365/2)))*9.8*($C562+$D562-$B562)/3600</f>
        <v>0.10926592347222223</v>
      </c>
      <c r="L562" s="75">
        <f>(('Node actual demand d=1.0'!I562*(365/2)))*9.8*($C562+$D562-$B562)/3600</f>
        <v>0.10926592347222223</v>
      </c>
      <c r="M562" s="75">
        <f>(('Node actual demand d=1.0'!J562*(365/2)))*9.8*($C562+$D562-$B562)/3600</f>
        <v>0.21853184694444447</v>
      </c>
      <c r="N562" s="75">
        <f>(('Node actual demand d=1.0'!K562*(365/2)))*9.8*($C562+$D562-$B562)/3600</f>
        <v>0.21853184694444447</v>
      </c>
      <c r="O562" s="75">
        <f>(('Node actual demand d=1.0'!L562*(365/2)))*9.8*($C562+$D562-$B562)/3600</f>
        <v>0.21853184694444447</v>
      </c>
      <c r="P562" s="75">
        <f>(('Node actual demand d=1.0'!M562*(365/2)))*9.8*($C562+$D562-$B562)/3600</f>
        <v>0.10926592347222223</v>
      </c>
      <c r="Q562" s="75">
        <f>(('Node actual demand d=1.0'!N562*(365/2)))*9.8*($C562+$D562-$B562)/3600</f>
        <v>0.10926592347222223</v>
      </c>
      <c r="R562" s="75">
        <f>(('Node actual demand d=1.0'!O562*(365/2)))*9.8*($C562+$D562-$B562)/3600</f>
        <v>0.10926592347222223</v>
      </c>
      <c r="S562" s="75">
        <f>(('Node actual demand d=1.0'!P562*(365/2)))*9.8*($C562+$D562-$B562)/3600</f>
        <v>0.10926592347222223</v>
      </c>
      <c r="T562" s="75">
        <f>(('Node actual demand d=1.0'!Q562*(365/2)))*9.8*($C562+$D562-$B562)/3600</f>
        <v>0.21853184694444447</v>
      </c>
      <c r="U562" s="75">
        <f>(('Node actual demand d=1.0'!R562*(365/2)))*9.8*($C562+$D562-$B562)/3600</f>
        <v>0.32779777041666669</v>
      </c>
      <c r="V562" s="75">
        <f>(('Node actual demand d=1.0'!S562*(365/2)))*9.8*($C562+$D562-$B562)/3600</f>
        <v>0.21853184694444447</v>
      </c>
      <c r="W562" s="75">
        <f>(('Node actual demand d=1.0'!T562*(365/2)))*9.8*($C562+$D562-$B562)/3600</f>
        <v>0.32779777041666669</v>
      </c>
      <c r="X562" s="75">
        <f>(('Node actual demand d=1.0'!U562*(365/2)))*9.8*($C562+$D562-$B562)/3600</f>
        <v>0.21853184694444447</v>
      </c>
      <c r="Y562" s="75">
        <f>(('Node actual demand d=1.0'!V562*(365/2)))*9.8*($C562+$D562-$B562)/3600</f>
        <v>0.10926592347222223</v>
      </c>
      <c r="Z562" s="75">
        <f>(('Node actual demand d=1.0'!W562*(365/2)))*9.8*($C562+$D562-$B562)/3600</f>
        <v>0.10926592347222223</v>
      </c>
      <c r="AA562" s="75">
        <f>(('Node actual demand d=1.0'!X562*(365/2)))*9.8*($C562+$D562-$B562)/3600</f>
        <v>0</v>
      </c>
      <c r="AB562" s="75">
        <f>(('Node actual demand d=1.0'!Y562*(365/2)))*9.8*($C562+$D562-$B562)/3600</f>
        <v>0.10926592347222223</v>
      </c>
    </row>
    <row r="563" spans="1:28">
      <c r="A563" t="s">
        <v>672</v>
      </c>
      <c r="B563" s="21">
        <f>Fornecida!$C$1</f>
        <v>3.38</v>
      </c>
      <c r="C563" s="79">
        <v>5.3804999999999996</v>
      </c>
      <c r="D563">
        <v>20</v>
      </c>
      <c r="E563" s="75">
        <f>(('Node actual demand d=1.0'!B563*(365/2)))*9.8*($C563+$D563-$B563)/3600</f>
        <v>0.10929970625</v>
      </c>
      <c r="F563" s="75">
        <f>(('Node actual demand d=1.0'!C563*(365/2)))*9.8*($C563+$D563-$B563)/3600</f>
        <v>0</v>
      </c>
      <c r="G563" s="75">
        <f>(('Node actual demand d=1.0'!D563*(365/2)))*9.8*($C563+$D563-$B563)/3600</f>
        <v>0</v>
      </c>
      <c r="H563" s="75">
        <f>(('Node actual demand d=1.0'!E563*(365/2)))*9.8*($C563+$D563-$B563)/3600</f>
        <v>0</v>
      </c>
      <c r="I563" s="75">
        <f>(('Node actual demand d=1.0'!F563*(365/2)))*9.8*($C563+$D563-$B563)/3600</f>
        <v>0</v>
      </c>
      <c r="J563" s="75">
        <f>(('Node actual demand d=1.0'!G563*(365/2)))*9.8*($C563+$D563-$B563)/3600</f>
        <v>0</v>
      </c>
      <c r="K563" s="75">
        <f>(('Node actual demand d=1.0'!H563*(365/2)))*9.8*($C563+$D563-$B563)/3600</f>
        <v>0.32789911875</v>
      </c>
      <c r="L563" s="75">
        <f>(('Node actual demand d=1.0'!I563*(365/2)))*9.8*($C563+$D563-$B563)/3600</f>
        <v>0.21859941250000001</v>
      </c>
      <c r="M563" s="75">
        <f>(('Node actual demand d=1.0'!J563*(365/2)))*9.8*($C563+$D563-$B563)/3600</f>
        <v>0.43719882500000001</v>
      </c>
      <c r="N563" s="75">
        <f>(('Node actual demand d=1.0'!K563*(365/2)))*9.8*($C563+$D563-$B563)/3600</f>
        <v>0.43719882500000001</v>
      </c>
      <c r="O563" s="75">
        <f>(('Node actual demand d=1.0'!L563*(365/2)))*9.8*($C563+$D563-$B563)/3600</f>
        <v>0.32789911875</v>
      </c>
      <c r="P563" s="75">
        <f>(('Node actual demand d=1.0'!M563*(365/2)))*9.8*($C563+$D563-$B563)/3600</f>
        <v>0.43719882500000001</v>
      </c>
      <c r="Q563" s="75">
        <f>(('Node actual demand d=1.0'!N563*(365/2)))*9.8*($C563+$D563-$B563)/3600</f>
        <v>0.32789911875</v>
      </c>
      <c r="R563" s="75">
        <f>(('Node actual demand d=1.0'!O563*(365/2)))*9.8*($C563+$D563-$B563)/3600</f>
        <v>0.21859941250000001</v>
      </c>
      <c r="S563" s="75">
        <f>(('Node actual demand d=1.0'!P563*(365/2)))*9.8*($C563+$D563-$B563)/3600</f>
        <v>0.21859941250000001</v>
      </c>
      <c r="T563" s="75">
        <f>(('Node actual demand d=1.0'!Q563*(365/2)))*9.8*($C563+$D563-$B563)/3600</f>
        <v>0.21859941250000001</v>
      </c>
      <c r="U563" s="75">
        <f>(('Node actual demand d=1.0'!R563*(365/2)))*9.8*($C563+$D563-$B563)/3600</f>
        <v>0.65579823749999999</v>
      </c>
      <c r="V563" s="75">
        <f>(('Node actual demand d=1.0'!S563*(365/2)))*9.8*($C563+$D563-$B563)/3600</f>
        <v>0.87439765000000003</v>
      </c>
      <c r="W563" s="75">
        <f>(('Node actual demand d=1.0'!T563*(365/2)))*9.8*($C563+$D563-$B563)/3600</f>
        <v>0.65579823749999999</v>
      </c>
      <c r="X563" s="75">
        <f>(('Node actual demand d=1.0'!U563*(365/2)))*9.8*($C563+$D563-$B563)/3600</f>
        <v>0.32789911875</v>
      </c>
      <c r="Y563" s="75">
        <f>(('Node actual demand d=1.0'!V563*(365/2)))*9.8*($C563+$D563-$B563)/3600</f>
        <v>0.21859941250000001</v>
      </c>
      <c r="Z563" s="75">
        <f>(('Node actual demand d=1.0'!W563*(365/2)))*9.8*($C563+$D563-$B563)/3600</f>
        <v>0.21859941250000001</v>
      </c>
      <c r="AA563" s="75">
        <f>(('Node actual demand d=1.0'!X563*(365/2)))*9.8*($C563+$D563-$B563)/3600</f>
        <v>0.10929970625</v>
      </c>
      <c r="AB563" s="75">
        <f>(('Node actual demand d=1.0'!Y563*(365/2)))*9.8*($C563+$D563-$B563)/3600</f>
        <v>0.10929970625</v>
      </c>
    </row>
    <row r="564" spans="1:28">
      <c r="A564" t="s">
        <v>673</v>
      </c>
      <c r="B564" s="21">
        <f>Fornecida!$C$1</f>
        <v>3.38</v>
      </c>
      <c r="C564" s="79">
        <v>5.1227</v>
      </c>
      <c r="D564">
        <v>20</v>
      </c>
      <c r="E564" s="75">
        <f>(('Node actual demand d=1.0'!B564*(365/2)))*9.8*($C564+$D564-$B564)/3600</f>
        <v>0</v>
      </c>
      <c r="F564" s="75">
        <f>(('Node actual demand d=1.0'!C564*(365/2)))*9.8*($C564+$D564-$B564)/3600</f>
        <v>0</v>
      </c>
      <c r="G564" s="75">
        <f>(('Node actual demand d=1.0'!D564*(365/2)))*9.8*($C564+$D564-$B564)/3600</f>
        <v>0</v>
      </c>
      <c r="H564" s="75">
        <f>(('Node actual demand d=1.0'!E564*(365/2)))*9.8*($C564+$D564-$B564)/3600</f>
        <v>0</v>
      </c>
      <c r="I564" s="75">
        <f>(('Node actual demand d=1.0'!F564*(365/2)))*9.8*($C564+$D564-$B564)/3600</f>
        <v>0</v>
      </c>
      <c r="J564" s="75">
        <f>(('Node actual demand d=1.0'!G564*(365/2)))*9.8*($C564+$D564-$B564)/3600</f>
        <v>0</v>
      </c>
      <c r="K564" s="75">
        <f>(('Node actual demand d=1.0'!H564*(365/2)))*9.8*($C564+$D564-$B564)/3600</f>
        <v>0</v>
      </c>
      <c r="L564" s="75">
        <f>(('Node actual demand d=1.0'!I564*(365/2)))*9.8*($C564+$D564-$B564)/3600</f>
        <v>0.1080189415277778</v>
      </c>
      <c r="M564" s="75">
        <f>(('Node actual demand d=1.0'!J564*(365/2)))*9.8*($C564+$D564-$B564)/3600</f>
        <v>0.1080189415277778</v>
      </c>
      <c r="N564" s="75">
        <f>(('Node actual demand d=1.0'!K564*(365/2)))*9.8*($C564+$D564-$B564)/3600</f>
        <v>0</v>
      </c>
      <c r="O564" s="75">
        <f>(('Node actual demand d=1.0'!L564*(365/2)))*9.8*($C564+$D564-$B564)/3600</f>
        <v>0</v>
      </c>
      <c r="P564" s="75">
        <f>(('Node actual demand d=1.0'!M564*(365/2)))*9.8*($C564+$D564-$B564)/3600</f>
        <v>0</v>
      </c>
      <c r="Q564" s="75">
        <f>(('Node actual demand d=1.0'!N564*(365/2)))*9.8*($C564+$D564-$B564)/3600</f>
        <v>0.1080189415277778</v>
      </c>
      <c r="R564" s="75">
        <f>(('Node actual demand d=1.0'!O564*(365/2)))*9.8*($C564+$D564-$B564)/3600</f>
        <v>0</v>
      </c>
      <c r="S564" s="75">
        <f>(('Node actual demand d=1.0'!P564*(365/2)))*9.8*($C564+$D564-$B564)/3600</f>
        <v>0</v>
      </c>
      <c r="T564" s="75">
        <f>(('Node actual demand d=1.0'!Q564*(365/2)))*9.8*($C564+$D564-$B564)/3600</f>
        <v>0</v>
      </c>
      <c r="U564" s="75">
        <f>(('Node actual demand d=1.0'!R564*(365/2)))*9.8*($C564+$D564-$B564)/3600</f>
        <v>0</v>
      </c>
      <c r="V564" s="75">
        <f>(('Node actual demand d=1.0'!S564*(365/2)))*9.8*($C564+$D564-$B564)/3600</f>
        <v>0.1080189415277778</v>
      </c>
      <c r="W564" s="75">
        <f>(('Node actual demand d=1.0'!T564*(365/2)))*9.8*($C564+$D564-$B564)/3600</f>
        <v>0.1080189415277778</v>
      </c>
      <c r="X564" s="75">
        <f>(('Node actual demand d=1.0'!U564*(365/2)))*9.8*($C564+$D564-$B564)/3600</f>
        <v>0</v>
      </c>
      <c r="Y564" s="75">
        <f>(('Node actual demand d=1.0'!V564*(365/2)))*9.8*($C564+$D564-$B564)/3600</f>
        <v>0</v>
      </c>
      <c r="Z564" s="75">
        <f>(('Node actual demand d=1.0'!W564*(365/2)))*9.8*($C564+$D564-$B564)/3600</f>
        <v>0</v>
      </c>
      <c r="AA564" s="75">
        <f>(('Node actual demand d=1.0'!X564*(365/2)))*9.8*($C564+$D564-$B564)/3600</f>
        <v>0</v>
      </c>
      <c r="AB564" s="75">
        <f>(('Node actual demand d=1.0'!Y564*(365/2)))*9.8*($C564+$D564-$B564)/3600</f>
        <v>0</v>
      </c>
    </row>
    <row r="565" spans="1:28">
      <c r="A565" t="s">
        <v>674</v>
      </c>
      <c r="B565" s="21">
        <f>Fornecida!$C$1</f>
        <v>3.38</v>
      </c>
      <c r="C565" s="79">
        <v>4.9588999999999999</v>
      </c>
      <c r="D565">
        <v>20</v>
      </c>
      <c r="E565" s="75">
        <f>(('Node actual demand d=1.0'!B565*(365/2)))*9.8*($C565+$D565-$B565)/3600</f>
        <v>0</v>
      </c>
      <c r="F565" s="75">
        <f>(('Node actual demand d=1.0'!C565*(365/2)))*9.8*($C565+$D565-$B565)/3600</f>
        <v>0</v>
      </c>
      <c r="G565" s="75">
        <f>(('Node actual demand d=1.0'!D565*(365/2)))*9.8*($C565+$D565-$B565)/3600</f>
        <v>0</v>
      </c>
      <c r="H565" s="75">
        <f>(('Node actual demand d=1.0'!E565*(365/2)))*9.8*($C565+$D565-$B565)/3600</f>
        <v>0</v>
      </c>
      <c r="I565" s="75">
        <f>(('Node actual demand d=1.0'!F565*(365/2)))*9.8*($C565+$D565-$B565)/3600</f>
        <v>0</v>
      </c>
      <c r="J565" s="75">
        <f>(('Node actual demand d=1.0'!G565*(365/2)))*9.8*($C565+$D565-$B565)/3600</f>
        <v>0</v>
      </c>
      <c r="K565" s="75">
        <f>(('Node actual demand d=1.0'!H565*(365/2)))*9.8*($C565+$D565-$B565)/3600</f>
        <v>0.10720517402777779</v>
      </c>
      <c r="L565" s="75">
        <f>(('Node actual demand d=1.0'!I565*(365/2)))*9.8*($C565+$D565-$B565)/3600</f>
        <v>0.21441034805555559</v>
      </c>
      <c r="M565" s="75">
        <f>(('Node actual demand d=1.0'!J565*(365/2)))*9.8*($C565+$D565-$B565)/3600</f>
        <v>0.42882069611111118</v>
      </c>
      <c r="N565" s="75">
        <f>(('Node actual demand d=1.0'!K565*(365/2)))*9.8*($C565+$D565-$B565)/3600</f>
        <v>0.21441034805555559</v>
      </c>
      <c r="O565" s="75">
        <f>(('Node actual demand d=1.0'!L565*(365/2)))*9.8*($C565+$D565-$B565)/3600</f>
        <v>0.10720517402777779</v>
      </c>
      <c r="P565" s="75">
        <f>(('Node actual demand d=1.0'!M565*(365/2)))*9.8*($C565+$D565-$B565)/3600</f>
        <v>0.10720517402777779</v>
      </c>
      <c r="Q565" s="75">
        <f>(('Node actual demand d=1.0'!N565*(365/2)))*9.8*($C565+$D565-$B565)/3600</f>
        <v>0.21441034805555559</v>
      </c>
      <c r="R565" s="75">
        <f>(('Node actual demand d=1.0'!O565*(365/2)))*9.8*($C565+$D565-$B565)/3600</f>
        <v>0.10720517402777779</v>
      </c>
      <c r="S565" s="75">
        <f>(('Node actual demand d=1.0'!P565*(365/2)))*9.8*($C565+$D565-$B565)/3600</f>
        <v>0.10720517402777779</v>
      </c>
      <c r="T565" s="75">
        <f>(('Node actual demand d=1.0'!Q565*(365/2)))*9.8*($C565+$D565-$B565)/3600</f>
        <v>0.10720517402777779</v>
      </c>
      <c r="U565" s="75">
        <f>(('Node actual demand d=1.0'!R565*(365/2)))*9.8*($C565+$D565-$B565)/3600</f>
        <v>0.32161552208333338</v>
      </c>
      <c r="V565" s="75">
        <f>(('Node actual demand d=1.0'!S565*(365/2)))*9.8*($C565+$D565-$B565)/3600</f>
        <v>0.53602587013888892</v>
      </c>
      <c r="W565" s="75">
        <f>(('Node actual demand d=1.0'!T565*(365/2)))*9.8*($C565+$D565-$B565)/3600</f>
        <v>0.21441034805555559</v>
      </c>
      <c r="X565" s="75">
        <f>(('Node actual demand d=1.0'!U565*(365/2)))*9.8*($C565+$D565-$B565)/3600</f>
        <v>0.21441034805555559</v>
      </c>
      <c r="Y565" s="75">
        <f>(('Node actual demand d=1.0'!V565*(365/2)))*9.8*($C565+$D565-$B565)/3600</f>
        <v>0.21441034805555559</v>
      </c>
      <c r="Z565" s="75">
        <f>(('Node actual demand d=1.0'!W565*(365/2)))*9.8*($C565+$D565-$B565)/3600</f>
        <v>0.10720517402777779</v>
      </c>
      <c r="AA565" s="75">
        <f>(('Node actual demand d=1.0'!X565*(365/2)))*9.8*($C565+$D565-$B565)/3600</f>
        <v>0</v>
      </c>
      <c r="AB565" s="75">
        <f>(('Node actual demand d=1.0'!Y565*(365/2)))*9.8*($C565+$D565-$B565)/3600</f>
        <v>0</v>
      </c>
    </row>
    <row r="566" spans="1:28">
      <c r="A566" t="s">
        <v>675</v>
      </c>
      <c r="B566" s="21">
        <f>Fornecida!$C$1</f>
        <v>3.38</v>
      </c>
      <c r="C566" s="79">
        <v>7.0323000000000002</v>
      </c>
      <c r="D566">
        <v>20</v>
      </c>
      <c r="E566" s="75">
        <f>(('Node actual demand d=1.0'!B566*(365/2)))*9.8*($C566+$D566-$B566)/3600</f>
        <v>0</v>
      </c>
      <c r="F566" s="75">
        <f>(('Node actual demand d=1.0'!C566*(365/2)))*9.8*($C566+$D566-$B566)/3600</f>
        <v>0</v>
      </c>
      <c r="G566" s="75">
        <f>(('Node actual demand d=1.0'!D566*(365/2)))*9.8*($C566+$D566-$B566)/3600</f>
        <v>0</v>
      </c>
      <c r="H566" s="75">
        <f>(('Node actual demand d=1.0'!E566*(365/2)))*9.8*($C566+$D566-$B566)/3600</f>
        <v>0</v>
      </c>
      <c r="I566" s="75">
        <f>(('Node actual demand d=1.0'!F566*(365/2)))*9.8*($C566+$D566-$B566)/3600</f>
        <v>0</v>
      </c>
      <c r="J566" s="75">
        <f>(('Node actual demand d=1.0'!G566*(365/2)))*9.8*($C566+$D566-$B566)/3600</f>
        <v>0.23501188083333338</v>
      </c>
      <c r="K566" s="75">
        <f>(('Node actual demand d=1.0'!H566*(365/2)))*9.8*($C566+$D566-$B566)/3600</f>
        <v>0.35251782125000003</v>
      </c>
      <c r="L566" s="75">
        <f>(('Node actual demand d=1.0'!I566*(365/2)))*9.8*($C566+$D566-$B566)/3600</f>
        <v>0.47002376166666676</v>
      </c>
      <c r="M566" s="75">
        <f>(('Node actual demand d=1.0'!J566*(365/2)))*9.8*($C566+$D566-$B566)/3600</f>
        <v>0.82254158291666679</v>
      </c>
      <c r="N566" s="75">
        <f>(('Node actual demand d=1.0'!K566*(365/2)))*9.8*($C566+$D566-$B566)/3600</f>
        <v>0.58752970208333344</v>
      </c>
      <c r="O566" s="75">
        <f>(('Node actual demand d=1.0'!L566*(365/2)))*9.8*($C566+$D566-$B566)/3600</f>
        <v>0.35251782125000003</v>
      </c>
      <c r="P566" s="75">
        <f>(('Node actual demand d=1.0'!M566*(365/2)))*9.8*($C566+$D566-$B566)/3600</f>
        <v>0.23501188083333338</v>
      </c>
      <c r="Q566" s="75">
        <f>(('Node actual demand d=1.0'!N566*(365/2)))*9.8*($C566+$D566-$B566)/3600</f>
        <v>0.23501188083333338</v>
      </c>
      <c r="R566" s="75">
        <f>(('Node actual demand d=1.0'!O566*(365/2)))*9.8*($C566+$D566-$B566)/3600</f>
        <v>0.11750594041666669</v>
      </c>
      <c r="S566" s="75">
        <f>(('Node actual demand d=1.0'!P566*(365/2)))*9.8*($C566+$D566-$B566)/3600</f>
        <v>0.11750594041666669</v>
      </c>
      <c r="T566" s="75">
        <f>(('Node actual demand d=1.0'!Q566*(365/2)))*9.8*($C566+$D566-$B566)/3600</f>
        <v>0.23501188083333338</v>
      </c>
      <c r="U566" s="75">
        <f>(('Node actual demand d=1.0'!R566*(365/2)))*9.8*($C566+$D566-$B566)/3600</f>
        <v>0.35251782125000003</v>
      </c>
      <c r="V566" s="75">
        <f>(('Node actual demand d=1.0'!S566*(365/2)))*9.8*($C566+$D566-$B566)/3600</f>
        <v>0.70503564250000006</v>
      </c>
      <c r="W566" s="75">
        <f>(('Node actual demand d=1.0'!T566*(365/2)))*9.8*($C566+$D566-$B566)/3600</f>
        <v>0.35251782125000003</v>
      </c>
      <c r="X566" s="75">
        <f>(('Node actual demand d=1.0'!U566*(365/2)))*9.8*($C566+$D566-$B566)/3600</f>
        <v>0.23501188083333338</v>
      </c>
      <c r="Y566" s="75">
        <f>(('Node actual demand d=1.0'!V566*(365/2)))*9.8*($C566+$D566-$B566)/3600</f>
        <v>0.11750594041666669</v>
      </c>
      <c r="Z566" s="75">
        <f>(('Node actual demand d=1.0'!W566*(365/2)))*9.8*($C566+$D566-$B566)/3600</f>
        <v>0.11750594041666669</v>
      </c>
      <c r="AA566" s="75">
        <f>(('Node actual demand d=1.0'!X566*(365/2)))*9.8*($C566+$D566-$B566)/3600</f>
        <v>0.11750594041666669</v>
      </c>
      <c r="AB566" s="75">
        <f>(('Node actual demand d=1.0'!Y566*(365/2)))*9.8*($C566+$D566-$B566)/3600</f>
        <v>0</v>
      </c>
    </row>
    <row r="567" spans="1:28">
      <c r="A567" t="s">
        <v>676</v>
      </c>
      <c r="B567" s="21">
        <f>Fornecida!$C$1</f>
        <v>3.38</v>
      </c>
      <c r="C567" s="79">
        <v>6.8680000000000003</v>
      </c>
      <c r="D567">
        <v>20</v>
      </c>
      <c r="E567" s="75">
        <f>(('Node actual demand d=1.0'!B567*(365/2)))*9.8*($C567+$D567-$B567)/3600</f>
        <v>0</v>
      </c>
      <c r="F567" s="75">
        <f>(('Node actual demand d=1.0'!C567*(365/2)))*9.8*($C567+$D567-$B567)/3600</f>
        <v>0.11668968888888892</v>
      </c>
      <c r="G567" s="75">
        <f>(('Node actual demand d=1.0'!D567*(365/2)))*9.8*($C567+$D567-$B567)/3600</f>
        <v>0</v>
      </c>
      <c r="H567" s="75">
        <f>(('Node actual demand d=1.0'!E567*(365/2)))*9.8*($C567+$D567-$B567)/3600</f>
        <v>0</v>
      </c>
      <c r="I567" s="75">
        <f>(('Node actual demand d=1.0'!F567*(365/2)))*9.8*($C567+$D567-$B567)/3600</f>
        <v>0</v>
      </c>
      <c r="J567" s="75">
        <f>(('Node actual demand d=1.0'!G567*(365/2)))*9.8*($C567+$D567-$B567)/3600</f>
        <v>0.11668968888888892</v>
      </c>
      <c r="K567" s="75">
        <f>(('Node actual demand d=1.0'!H567*(365/2)))*9.8*($C567+$D567-$B567)/3600</f>
        <v>0.35006906666666676</v>
      </c>
      <c r="L567" s="75">
        <f>(('Node actual demand d=1.0'!I567*(365/2)))*9.8*($C567+$D567-$B567)/3600</f>
        <v>0.23337937777777784</v>
      </c>
      <c r="M567" s="75">
        <f>(('Node actual demand d=1.0'!J567*(365/2)))*9.8*($C567+$D567-$B567)/3600</f>
        <v>0</v>
      </c>
      <c r="N567" s="75">
        <f>(('Node actual demand d=1.0'!K567*(365/2)))*9.8*($C567+$D567-$B567)/3600</f>
        <v>0.11668968888888892</v>
      </c>
      <c r="O567" s="75">
        <f>(('Node actual demand d=1.0'!L567*(365/2)))*9.8*($C567+$D567-$B567)/3600</f>
        <v>0.23337937777777784</v>
      </c>
      <c r="P567" s="75">
        <f>(('Node actual demand d=1.0'!M567*(365/2)))*9.8*($C567+$D567-$B567)/3600</f>
        <v>0</v>
      </c>
      <c r="Q567" s="75">
        <f>(('Node actual demand d=1.0'!N567*(365/2)))*9.8*($C567+$D567-$B567)/3600</f>
        <v>0.11668968888888892</v>
      </c>
      <c r="R567" s="75">
        <f>(('Node actual demand d=1.0'!O567*(365/2)))*9.8*($C567+$D567-$B567)/3600</f>
        <v>0.35006906666666676</v>
      </c>
      <c r="S567" s="75">
        <f>(('Node actual demand d=1.0'!P567*(365/2)))*9.8*($C567+$D567-$B567)/3600</f>
        <v>0</v>
      </c>
      <c r="T567" s="75">
        <f>(('Node actual demand d=1.0'!Q567*(365/2)))*9.8*($C567+$D567-$B567)/3600</f>
        <v>0.11668968888888892</v>
      </c>
      <c r="U567" s="75">
        <f>(('Node actual demand d=1.0'!R567*(365/2)))*9.8*($C567+$D567-$B567)/3600</f>
        <v>1.9837247111111116</v>
      </c>
      <c r="V567" s="75">
        <f>(('Node actual demand d=1.0'!S567*(365/2)))*9.8*($C567+$D567-$B567)/3600</f>
        <v>0.11668968888888892</v>
      </c>
      <c r="W567" s="75">
        <f>(('Node actual demand d=1.0'!T567*(365/2)))*9.8*($C567+$D567-$B567)/3600</f>
        <v>0</v>
      </c>
      <c r="X567" s="75">
        <f>(('Node actual demand d=1.0'!U567*(365/2)))*9.8*($C567+$D567-$B567)/3600</f>
        <v>0</v>
      </c>
      <c r="Y567" s="75">
        <f>(('Node actual demand d=1.0'!V567*(365/2)))*9.8*($C567+$D567-$B567)/3600</f>
        <v>3.7340700444444455</v>
      </c>
      <c r="Z567" s="75">
        <f>(('Node actual demand d=1.0'!W567*(365/2)))*9.8*($C567+$D567-$B567)/3600</f>
        <v>17.27007395555556</v>
      </c>
      <c r="AA567" s="75">
        <f>(('Node actual demand d=1.0'!X567*(365/2)))*9.8*($C567+$D567-$B567)/3600</f>
        <v>3.1506216000000009</v>
      </c>
      <c r="AB567" s="75">
        <f>(('Node actual demand d=1.0'!Y567*(365/2)))*9.8*($C567+$D567-$B567)/3600</f>
        <v>1.1668968888888891</v>
      </c>
    </row>
    <row r="568" spans="1:28">
      <c r="A568" t="s">
        <v>677</v>
      </c>
      <c r="B568" s="21">
        <f>Fornecida!$C$1</f>
        <v>3.38</v>
      </c>
      <c r="C568" s="79">
        <v>7.3250999999999999</v>
      </c>
      <c r="D568">
        <v>20</v>
      </c>
      <c r="E568" s="75">
        <f>(('Node actual demand d=1.0'!B568*(365/2)))*9.8*($C568+$D568-$B568)/3600</f>
        <v>0.23792117416666669</v>
      </c>
      <c r="F568" s="75">
        <f>(('Node actual demand d=1.0'!C568*(365/2)))*9.8*($C568+$D568-$B568)/3600</f>
        <v>0.35688176125000004</v>
      </c>
      <c r="G568" s="75">
        <f>(('Node actual demand d=1.0'!D568*(365/2)))*9.8*($C568+$D568-$B568)/3600</f>
        <v>0.35688176125000004</v>
      </c>
      <c r="H568" s="75">
        <f>(('Node actual demand d=1.0'!E568*(365/2)))*9.8*($C568+$D568-$B568)/3600</f>
        <v>0.71376352250000008</v>
      </c>
      <c r="I568" s="75">
        <f>(('Node actual demand d=1.0'!F568*(365/2)))*9.8*($C568+$D568-$B568)/3600</f>
        <v>0.23792117416666669</v>
      </c>
      <c r="J568" s="75">
        <f>(('Node actual demand d=1.0'!G568*(365/2)))*9.8*($C568+$D568-$B568)/3600</f>
        <v>0.23792117416666669</v>
      </c>
      <c r="K568" s="75">
        <f>(('Node actual demand d=1.0'!H568*(365/2)))*9.8*($C568+$D568-$B568)/3600</f>
        <v>0.23792117416666669</v>
      </c>
      <c r="L568" s="75">
        <f>(('Node actual demand d=1.0'!I568*(365/2)))*9.8*($C568+$D568-$B568)/3600</f>
        <v>0.23792117416666669</v>
      </c>
      <c r="M568" s="75">
        <f>(('Node actual demand d=1.0'!J568*(365/2)))*9.8*($C568+$D568-$B568)/3600</f>
        <v>0.23792117416666669</v>
      </c>
      <c r="N568" s="75">
        <f>(('Node actual demand d=1.0'!K568*(365/2)))*9.8*($C568+$D568-$B568)/3600</f>
        <v>0.35688176125000004</v>
      </c>
      <c r="O568" s="75">
        <f>(('Node actual demand d=1.0'!L568*(365/2)))*9.8*($C568+$D568-$B568)/3600</f>
        <v>0.35688176125000004</v>
      </c>
      <c r="P568" s="75">
        <f>(('Node actual demand d=1.0'!M568*(365/2)))*9.8*($C568+$D568-$B568)/3600</f>
        <v>0.35688176125000004</v>
      </c>
      <c r="Q568" s="75">
        <f>(('Node actual demand d=1.0'!N568*(365/2)))*9.8*($C568+$D568-$B568)/3600</f>
        <v>0.35688176125000004</v>
      </c>
      <c r="R568" s="75">
        <f>(('Node actual demand d=1.0'!O568*(365/2)))*9.8*($C568+$D568-$B568)/3600</f>
        <v>0.47584234833333339</v>
      </c>
      <c r="S568" s="75">
        <f>(('Node actual demand d=1.0'!P568*(365/2)))*9.8*($C568+$D568-$B568)/3600</f>
        <v>0.47584234833333339</v>
      </c>
      <c r="T568" s="75">
        <f>(('Node actual demand d=1.0'!Q568*(365/2)))*9.8*($C568+$D568-$B568)/3600</f>
        <v>0.47584234833333339</v>
      </c>
      <c r="U568" s="75">
        <f>(('Node actual demand d=1.0'!R568*(365/2)))*9.8*($C568+$D568-$B568)/3600</f>
        <v>0.47584234833333339</v>
      </c>
      <c r="V568" s="75">
        <f>(('Node actual demand d=1.0'!S568*(365/2)))*9.8*($C568+$D568-$B568)/3600</f>
        <v>0.35688176125000004</v>
      </c>
      <c r="W568" s="75">
        <f>(('Node actual demand d=1.0'!T568*(365/2)))*9.8*($C568+$D568-$B568)/3600</f>
        <v>0.47584234833333339</v>
      </c>
      <c r="X568" s="75">
        <f>(('Node actual demand d=1.0'!U568*(365/2)))*9.8*($C568+$D568-$B568)/3600</f>
        <v>0.35688176125000004</v>
      </c>
      <c r="Y568" s="75">
        <f>(('Node actual demand d=1.0'!V568*(365/2)))*9.8*($C568+$D568-$B568)/3600</f>
        <v>0.35688176125000004</v>
      </c>
      <c r="Z568" s="75">
        <f>(('Node actual demand d=1.0'!W568*(365/2)))*9.8*($C568+$D568-$B568)/3600</f>
        <v>0.59480293541666673</v>
      </c>
      <c r="AA568" s="75">
        <f>(('Node actual demand d=1.0'!X568*(365/2)))*9.8*($C568+$D568-$B568)/3600</f>
        <v>0.23792117416666669</v>
      </c>
      <c r="AB568" s="75">
        <f>(('Node actual demand d=1.0'!Y568*(365/2)))*9.8*($C568+$D568-$B568)/3600</f>
        <v>0.23792117416666669</v>
      </c>
    </row>
    <row r="569" spans="1:28">
      <c r="A569" t="s">
        <v>678</v>
      </c>
      <c r="B569" s="21">
        <f>Fornecida!$C$1</f>
        <v>3.38</v>
      </c>
      <c r="C569" s="79">
        <v>7.1742999999999997</v>
      </c>
      <c r="D569">
        <v>20</v>
      </c>
      <c r="E569" s="75">
        <f>(('Node actual demand d=1.0'!B569*(365/2)))*9.8*($C569+$D569-$B569)/3600</f>
        <v>0</v>
      </c>
      <c r="F569" s="75">
        <f>(('Node actual demand d=1.0'!C569*(365/2)))*9.8*($C569+$D569-$B569)/3600</f>
        <v>0</v>
      </c>
      <c r="G569" s="75">
        <f>(('Node actual demand d=1.0'!D569*(365/2)))*9.8*($C569+$D569-$B569)/3600</f>
        <v>0</v>
      </c>
      <c r="H569" s="75">
        <f>(('Node actual demand d=1.0'!E569*(365/2)))*9.8*($C569+$D569-$B569)/3600</f>
        <v>0</v>
      </c>
      <c r="I569" s="75">
        <f>(('Node actual demand d=1.0'!F569*(365/2)))*9.8*($C569+$D569-$B569)/3600</f>
        <v>0</v>
      </c>
      <c r="J569" s="75">
        <f>(('Node actual demand d=1.0'!G569*(365/2)))*9.8*($C569+$D569-$B569)/3600</f>
        <v>0.23642280861111112</v>
      </c>
      <c r="K569" s="75">
        <f>(('Node actual demand d=1.0'!H569*(365/2)))*9.8*($C569+$D569-$B569)/3600</f>
        <v>0.47284561722222224</v>
      </c>
      <c r="L569" s="75">
        <f>(('Node actual demand d=1.0'!I569*(365/2)))*9.8*($C569+$D569-$B569)/3600</f>
        <v>0.23642280861111112</v>
      </c>
      <c r="M569" s="75">
        <f>(('Node actual demand d=1.0'!J569*(365/2)))*9.8*($C569+$D569-$B569)/3600</f>
        <v>0.35463421291666664</v>
      </c>
      <c r="N569" s="75">
        <f>(('Node actual demand d=1.0'!K569*(365/2)))*9.8*($C569+$D569-$B569)/3600</f>
        <v>0.35463421291666664</v>
      </c>
      <c r="O569" s="75">
        <f>(('Node actual demand d=1.0'!L569*(365/2)))*9.8*($C569+$D569-$B569)/3600</f>
        <v>0.35463421291666664</v>
      </c>
      <c r="P569" s="75">
        <f>(('Node actual demand d=1.0'!M569*(365/2)))*9.8*($C569+$D569-$B569)/3600</f>
        <v>0.35463421291666664</v>
      </c>
      <c r="Q569" s="75">
        <f>(('Node actual demand d=1.0'!N569*(365/2)))*9.8*($C569+$D569-$B569)/3600</f>
        <v>0.11821140430555556</v>
      </c>
      <c r="R569" s="75">
        <f>(('Node actual demand d=1.0'!O569*(365/2)))*9.8*($C569+$D569-$B569)/3600</f>
        <v>0.11821140430555556</v>
      </c>
      <c r="S569" s="75">
        <f>(('Node actual demand d=1.0'!P569*(365/2)))*9.8*($C569+$D569-$B569)/3600</f>
        <v>0.11821140430555556</v>
      </c>
      <c r="T569" s="75">
        <f>(('Node actual demand d=1.0'!Q569*(365/2)))*9.8*($C569+$D569-$B569)/3600</f>
        <v>0.23642280861111112</v>
      </c>
      <c r="U569" s="75">
        <f>(('Node actual demand d=1.0'!R569*(365/2)))*9.8*($C569+$D569-$B569)/3600</f>
        <v>0.11821140430555556</v>
      </c>
      <c r="V569" s="75">
        <f>(('Node actual demand d=1.0'!S569*(365/2)))*9.8*($C569+$D569-$B569)/3600</f>
        <v>0.11821140430555556</v>
      </c>
      <c r="W569" s="75">
        <f>(('Node actual demand d=1.0'!T569*(365/2)))*9.8*($C569+$D569-$B569)/3600</f>
        <v>0.11821140430555556</v>
      </c>
      <c r="X569" s="75">
        <f>(('Node actual demand d=1.0'!U569*(365/2)))*9.8*($C569+$D569-$B569)/3600</f>
        <v>0.11821140430555556</v>
      </c>
      <c r="Y569" s="75">
        <f>(('Node actual demand d=1.0'!V569*(365/2)))*9.8*($C569+$D569-$B569)/3600</f>
        <v>0</v>
      </c>
      <c r="Z569" s="75">
        <f>(('Node actual demand d=1.0'!W569*(365/2)))*9.8*($C569+$D569-$B569)/3600</f>
        <v>0.23642280861111112</v>
      </c>
      <c r="AA569" s="75">
        <f>(('Node actual demand d=1.0'!X569*(365/2)))*9.8*($C569+$D569-$B569)/3600</f>
        <v>0.11821140430555556</v>
      </c>
      <c r="AB569" s="75">
        <f>(('Node actual demand d=1.0'!Y569*(365/2)))*9.8*($C569+$D569-$B569)/3600</f>
        <v>0</v>
      </c>
    </row>
    <row r="570" spans="1:28">
      <c r="A570" t="s">
        <v>679</v>
      </c>
      <c r="B570" s="21">
        <f>Fornecida!$C$1</f>
        <v>3.38</v>
      </c>
      <c r="C570" s="79">
        <v>7.2325999999999997</v>
      </c>
      <c r="D570">
        <v>20</v>
      </c>
      <c r="E570" s="75">
        <f>(('Node actual demand d=1.0'!B570*(365/2)))*9.8*($C570+$D570-$B570)/3600</f>
        <v>0</v>
      </c>
      <c r="F570" s="75">
        <f>(('Node actual demand d=1.0'!C570*(365/2)))*9.8*($C570+$D570-$B570)/3600</f>
        <v>0</v>
      </c>
      <c r="G570" s="75">
        <f>(('Node actual demand d=1.0'!D570*(365/2)))*9.8*($C570+$D570-$B570)/3600</f>
        <v>0</v>
      </c>
      <c r="H570" s="75">
        <f>(('Node actual demand d=1.0'!E570*(365/2)))*9.8*($C570+$D570-$B570)/3600</f>
        <v>0.35550312583333338</v>
      </c>
      <c r="I570" s="75">
        <f>(('Node actual demand d=1.0'!F570*(365/2)))*9.8*($C570+$D570-$B570)/3600</f>
        <v>0</v>
      </c>
      <c r="J570" s="75">
        <f>(('Node actual demand d=1.0'!G570*(365/2)))*9.8*($C570+$D570-$B570)/3600</f>
        <v>0</v>
      </c>
      <c r="K570" s="75">
        <f>(('Node actual demand d=1.0'!H570*(365/2)))*9.8*($C570+$D570-$B570)/3600</f>
        <v>0</v>
      </c>
      <c r="L570" s="75">
        <f>(('Node actual demand d=1.0'!I570*(365/2)))*9.8*($C570+$D570-$B570)/3600</f>
        <v>0</v>
      </c>
      <c r="M570" s="75">
        <f>(('Node actual demand d=1.0'!J570*(365/2)))*9.8*($C570+$D570-$B570)/3600</f>
        <v>0</v>
      </c>
      <c r="N570" s="75">
        <f>(('Node actual demand d=1.0'!K570*(365/2)))*9.8*($C570+$D570-$B570)/3600</f>
        <v>0</v>
      </c>
      <c r="O570" s="75">
        <f>(('Node actual demand d=1.0'!L570*(365/2)))*9.8*($C570+$D570-$B570)/3600</f>
        <v>0</v>
      </c>
      <c r="P570" s="75">
        <f>(('Node actual demand d=1.0'!M570*(365/2)))*9.8*($C570+$D570-$B570)/3600</f>
        <v>0</v>
      </c>
      <c r="Q570" s="75">
        <f>(('Node actual demand d=1.0'!N570*(365/2)))*9.8*($C570+$D570-$B570)/3600</f>
        <v>0</v>
      </c>
      <c r="R570" s="75">
        <f>(('Node actual demand d=1.0'!O570*(365/2)))*9.8*($C570+$D570-$B570)/3600</f>
        <v>0</v>
      </c>
      <c r="S570" s="75">
        <f>(('Node actual demand d=1.0'!P570*(365/2)))*9.8*($C570+$D570-$B570)/3600</f>
        <v>0</v>
      </c>
      <c r="T570" s="75">
        <f>(('Node actual demand d=1.0'!Q570*(365/2)))*9.8*($C570+$D570-$B570)/3600</f>
        <v>0</v>
      </c>
      <c r="U570" s="75">
        <f>(('Node actual demand d=1.0'!R570*(365/2)))*9.8*($C570+$D570-$B570)/3600</f>
        <v>0</v>
      </c>
      <c r="V570" s="75">
        <f>(('Node actual demand d=1.0'!S570*(365/2)))*9.8*($C570+$D570-$B570)/3600</f>
        <v>0</v>
      </c>
      <c r="W570" s="75">
        <f>(('Node actual demand d=1.0'!T570*(365/2)))*9.8*($C570+$D570-$B570)/3600</f>
        <v>0</v>
      </c>
      <c r="X570" s="75">
        <f>(('Node actual demand d=1.0'!U570*(365/2)))*9.8*($C570+$D570-$B570)/3600</f>
        <v>0</v>
      </c>
      <c r="Y570" s="75">
        <f>(('Node actual demand d=1.0'!V570*(365/2)))*9.8*($C570+$D570-$B570)/3600</f>
        <v>0</v>
      </c>
      <c r="Z570" s="75">
        <f>(('Node actual demand d=1.0'!W570*(365/2)))*9.8*($C570+$D570-$B570)/3600</f>
        <v>0.35550312583333338</v>
      </c>
      <c r="AA570" s="75">
        <f>(('Node actual demand d=1.0'!X570*(365/2)))*9.8*($C570+$D570-$B570)/3600</f>
        <v>0</v>
      </c>
      <c r="AB570" s="75">
        <f>(('Node actual demand d=1.0'!Y570*(365/2)))*9.8*($C570+$D570-$B570)/3600</f>
        <v>0</v>
      </c>
    </row>
    <row r="571" spans="1:28">
      <c r="A571" t="s">
        <v>680</v>
      </c>
      <c r="B571" s="21">
        <f>Fornecida!$C$1</f>
        <v>3.38</v>
      </c>
      <c r="C571" s="79">
        <v>7.0716999999999999</v>
      </c>
      <c r="D571">
        <v>20</v>
      </c>
      <c r="E571" s="75">
        <f>(('Node actual demand d=1.0'!B571*(365/2)))*9.8*($C571+$D571-$B571)/3600</f>
        <v>0.35310504541666665</v>
      </c>
      <c r="F571" s="75">
        <f>(('Node actual demand d=1.0'!C571*(365/2)))*9.8*($C571+$D571-$B571)/3600</f>
        <v>0.47080672722222228</v>
      </c>
      <c r="G571" s="75">
        <f>(('Node actual demand d=1.0'!D571*(365/2)))*9.8*($C571+$D571-$B571)/3600</f>
        <v>0.47080672722222228</v>
      </c>
      <c r="H571" s="75">
        <f>(('Node actual demand d=1.0'!E571*(365/2)))*9.8*($C571+$D571-$B571)/3600</f>
        <v>0.35310504541666665</v>
      </c>
      <c r="I571" s="75">
        <f>(('Node actual demand d=1.0'!F571*(365/2)))*9.8*($C571+$D571-$B571)/3600</f>
        <v>13.182588362222223</v>
      </c>
      <c r="J571" s="75">
        <f>(('Node actual demand d=1.0'!G571*(365/2)))*9.8*($C571+$D571-$B571)/3600</f>
        <v>15.418920316527782</v>
      </c>
      <c r="K571" s="75">
        <f>(('Node actual demand d=1.0'!H571*(365/2)))*9.8*($C571+$D571-$B571)/3600</f>
        <v>0.35310504541666665</v>
      </c>
      <c r="L571" s="75">
        <f>(('Node actual demand d=1.0'!I571*(365/2)))*9.8*($C571+$D571-$B571)/3600</f>
        <v>0.7062100908333333</v>
      </c>
      <c r="M571" s="75">
        <f>(('Node actual demand d=1.0'!J571*(365/2)))*9.8*($C571+$D571-$B571)/3600</f>
        <v>2.3540336361111116</v>
      </c>
      <c r="N571" s="75">
        <f>(('Node actual demand d=1.0'!K571*(365/2)))*9.8*($C571+$D571-$B571)/3600</f>
        <v>2.2363319543055558</v>
      </c>
      <c r="O571" s="75">
        <f>(('Node actual demand d=1.0'!L571*(365/2)))*9.8*($C571+$D571-$B571)/3600</f>
        <v>1.5301218634722225</v>
      </c>
      <c r="P571" s="75">
        <f>(('Node actual demand d=1.0'!M571*(365/2)))*9.8*($C571+$D571-$B571)/3600</f>
        <v>0.94161345444444455</v>
      </c>
      <c r="Q571" s="75">
        <f>(('Node actual demand d=1.0'!N571*(365/2)))*9.8*($C571+$D571-$B571)/3600</f>
        <v>0.5885084090277779</v>
      </c>
      <c r="R571" s="75">
        <f>(('Node actual demand d=1.0'!O571*(365/2)))*9.8*($C571+$D571-$B571)/3600</f>
        <v>0.5885084090277779</v>
      </c>
      <c r="S571" s="75">
        <f>(('Node actual demand d=1.0'!P571*(365/2)))*9.8*($C571+$D571-$B571)/3600</f>
        <v>0.5885084090277779</v>
      </c>
      <c r="T571" s="75">
        <f>(('Node actual demand d=1.0'!Q571*(365/2)))*9.8*($C571+$D571-$B571)/3600</f>
        <v>0.7062100908333333</v>
      </c>
      <c r="U571" s="75">
        <f>(('Node actual demand d=1.0'!R571*(365/2)))*9.8*($C571+$D571-$B571)/3600</f>
        <v>0.82391177263888893</v>
      </c>
      <c r="V571" s="75">
        <f>(('Node actual demand d=1.0'!S571*(365/2)))*9.8*($C571+$D571-$B571)/3600</f>
        <v>0.82391177263888893</v>
      </c>
      <c r="W571" s="75">
        <f>(('Node actual demand d=1.0'!T571*(365/2)))*9.8*($C571+$D571-$B571)/3600</f>
        <v>0.5885084090277779</v>
      </c>
      <c r="X571" s="75">
        <f>(('Node actual demand d=1.0'!U571*(365/2)))*9.8*($C571+$D571-$B571)/3600</f>
        <v>0.5885084090277779</v>
      </c>
      <c r="Y571" s="75">
        <f>(('Node actual demand d=1.0'!V571*(365/2)))*9.8*($C571+$D571-$B571)/3600</f>
        <v>0.47080672722222228</v>
      </c>
      <c r="Z571" s="75">
        <f>(('Node actual demand d=1.0'!W571*(365/2)))*9.8*($C571+$D571-$B571)/3600</f>
        <v>0.47080672722222228</v>
      </c>
      <c r="AA571" s="75">
        <f>(('Node actual demand d=1.0'!X571*(365/2)))*9.8*($C571+$D571-$B571)/3600</f>
        <v>13.417991725833332</v>
      </c>
      <c r="AB571" s="75">
        <f>(('Node actual demand d=1.0'!Y571*(365/2)))*9.8*($C571+$D571-$B571)/3600</f>
        <v>16.125130407361116</v>
      </c>
    </row>
    <row r="572" spans="1:28">
      <c r="A572" t="s">
        <v>681</v>
      </c>
      <c r="B572" s="21">
        <f>Fornecida!$C$1</f>
        <v>3.38</v>
      </c>
      <c r="C572" s="79">
        <v>7.0297999999999998</v>
      </c>
      <c r="D572">
        <v>20</v>
      </c>
      <c r="E572" s="75">
        <f>(('Node actual demand d=1.0'!B572*(365/2)))*9.8*($C572+$D572-$B572)/3600</f>
        <v>0</v>
      </c>
      <c r="F572" s="75">
        <f>(('Node actual demand d=1.0'!C572*(365/2)))*9.8*($C572+$D572-$B572)/3600</f>
        <v>0</v>
      </c>
      <c r="G572" s="75">
        <f>(('Node actual demand d=1.0'!D572*(365/2)))*9.8*($C572+$D572-$B572)/3600</f>
        <v>0</v>
      </c>
      <c r="H572" s="75">
        <f>(('Node actual demand d=1.0'!E572*(365/2)))*9.8*($C572+$D572-$B572)/3600</f>
        <v>16.801573399722223</v>
      </c>
      <c r="I572" s="75">
        <f>(('Node actual demand d=1.0'!F572*(365/2)))*9.8*($C572+$D572-$B572)/3600</f>
        <v>10.809403865555558</v>
      </c>
      <c r="J572" s="75">
        <f>(('Node actual demand d=1.0'!G572*(365/2)))*9.8*($C572+$D572-$B572)/3600</f>
        <v>0</v>
      </c>
      <c r="K572" s="75">
        <f>(('Node actual demand d=1.0'!H572*(365/2)))*9.8*($C572+$D572-$B572)/3600</f>
        <v>0.35248056083333335</v>
      </c>
      <c r="L572" s="75">
        <f>(('Node actual demand d=1.0'!I572*(365/2)))*9.8*($C572+$D572-$B572)/3600</f>
        <v>0.46997408111111116</v>
      </c>
      <c r="M572" s="75">
        <f>(('Node actual demand d=1.0'!J572*(365/2)))*9.8*($C572+$D572-$B572)/3600</f>
        <v>1.4099222433333334</v>
      </c>
      <c r="N572" s="75">
        <f>(('Node actual demand d=1.0'!K572*(365/2)))*9.8*($C572+$D572-$B572)/3600</f>
        <v>1.8798963244444447</v>
      </c>
      <c r="O572" s="75">
        <f>(('Node actual demand d=1.0'!L572*(365/2)))*9.8*($C572+$D572-$B572)/3600</f>
        <v>1.7624028041666671</v>
      </c>
      <c r="P572" s="75">
        <f>(('Node actual demand d=1.0'!M572*(365/2)))*9.8*($C572+$D572-$B572)/3600</f>
        <v>0.93994816222222233</v>
      </c>
      <c r="Q572" s="75">
        <f>(('Node actual demand d=1.0'!N572*(365/2)))*9.8*($C572+$D572-$B572)/3600</f>
        <v>0.23498704055555558</v>
      </c>
      <c r="R572" s="75">
        <f>(('Node actual demand d=1.0'!O572*(365/2)))*9.8*($C572+$D572-$B572)/3600</f>
        <v>0.11749352027777779</v>
      </c>
      <c r="S572" s="75">
        <f>(('Node actual demand d=1.0'!P572*(365/2)))*9.8*($C572+$D572-$B572)/3600</f>
        <v>0.11749352027777779</v>
      </c>
      <c r="T572" s="75">
        <f>(('Node actual demand d=1.0'!Q572*(365/2)))*9.8*($C572+$D572-$B572)/3600</f>
        <v>0.11749352027777779</v>
      </c>
      <c r="U572" s="75">
        <f>(('Node actual demand d=1.0'!R572*(365/2)))*9.8*($C572+$D572-$B572)/3600</f>
        <v>0.23498704055555558</v>
      </c>
      <c r="V572" s="75">
        <f>(('Node actual demand d=1.0'!S572*(365/2)))*9.8*($C572+$D572-$B572)/3600</f>
        <v>0.70496112166666669</v>
      </c>
      <c r="W572" s="75">
        <f>(('Node actual demand d=1.0'!T572*(365/2)))*9.8*($C572+$D572-$B572)/3600</f>
        <v>0.35248056083333335</v>
      </c>
      <c r="X572" s="75">
        <f>(('Node actual demand d=1.0'!U572*(365/2)))*9.8*($C572+$D572-$B572)/3600</f>
        <v>4.2297667300000015</v>
      </c>
      <c r="Y572" s="75">
        <f>(('Node actual demand d=1.0'!V572*(365/2)))*9.8*($C572+$D572-$B572)/3600</f>
        <v>26.318548542222224</v>
      </c>
      <c r="Z572" s="75">
        <f>(('Node actual demand d=1.0'!W572*(365/2)))*9.8*($C572+$D572-$B572)/3600</f>
        <v>0.11749352027777779</v>
      </c>
      <c r="AA572" s="75">
        <f>(('Node actual demand d=1.0'!X572*(365/2)))*9.8*($C572+$D572-$B572)/3600</f>
        <v>0.11749352027777779</v>
      </c>
      <c r="AB572" s="75">
        <f>(('Node actual demand d=1.0'!Y572*(365/2)))*9.8*($C572+$D572-$B572)/3600</f>
        <v>0</v>
      </c>
    </row>
    <row r="573" spans="1:28">
      <c r="A573" t="s">
        <v>682</v>
      </c>
      <c r="B573" s="21">
        <f>Fornecida!$C$1</f>
        <v>3.38</v>
      </c>
      <c r="C573" s="79">
        <v>6.9101999999999997</v>
      </c>
      <c r="D573">
        <v>20</v>
      </c>
      <c r="E573" s="75">
        <f>(('Node actual demand d=1.0'!B573*(365/2)))*9.8*($C573+$D573-$B573)/3600</f>
        <v>0.11689934083333335</v>
      </c>
      <c r="F573" s="75">
        <f>(('Node actual demand d=1.0'!C573*(365/2)))*9.8*($C573+$D573-$B573)/3600</f>
        <v>2.922483520833334</v>
      </c>
      <c r="G573" s="75">
        <f>(('Node actual demand d=1.0'!D573*(365/2)))*9.8*($C573+$D573-$B573)/3600</f>
        <v>4.6759736333333342</v>
      </c>
      <c r="H573" s="75">
        <f>(('Node actual demand d=1.0'!E573*(365/2)))*9.8*($C573+$D573-$B573)/3600</f>
        <v>0.2337986816666667</v>
      </c>
      <c r="I573" s="75">
        <f>(('Node actual demand d=1.0'!F573*(365/2)))*9.8*($C573+$D573-$B573)/3600</f>
        <v>0.11689934083333335</v>
      </c>
      <c r="J573" s="75">
        <f>(('Node actual demand d=1.0'!G573*(365/2)))*9.8*($C573+$D573-$B573)/3600</f>
        <v>1.6365907716666668</v>
      </c>
      <c r="K573" s="75">
        <f>(('Node actual demand d=1.0'!H573*(365/2)))*9.8*($C573+$D573-$B573)/3600</f>
        <v>27.58824443666667</v>
      </c>
      <c r="L573" s="75">
        <f>(('Node actual demand d=1.0'!I573*(365/2)))*9.8*($C573+$D573-$B573)/3600</f>
        <v>14.846216285833338</v>
      </c>
      <c r="M573" s="75">
        <f>(('Node actual demand d=1.0'!J573*(365/2)))*9.8*($C573+$D573-$B573)/3600</f>
        <v>0.35069802250000004</v>
      </c>
      <c r="N573" s="75">
        <f>(('Node actual demand d=1.0'!K573*(365/2)))*9.8*($C573+$D573-$B573)/3600</f>
        <v>0.4675973633333334</v>
      </c>
      <c r="O573" s="75">
        <f>(('Node actual demand d=1.0'!L573*(365/2)))*9.8*($C573+$D573-$B573)/3600</f>
        <v>1.1689934083333335</v>
      </c>
      <c r="P573" s="75">
        <f>(('Node actual demand d=1.0'!M573*(365/2)))*9.8*($C573+$D573-$B573)/3600</f>
        <v>0.35069802250000004</v>
      </c>
      <c r="Q573" s="75">
        <f>(('Node actual demand d=1.0'!N573*(365/2)))*9.8*($C573+$D573-$B573)/3600</f>
        <v>0.81829538583333339</v>
      </c>
      <c r="R573" s="75">
        <f>(('Node actual demand d=1.0'!O573*(365/2)))*9.8*($C573+$D573-$B573)/3600</f>
        <v>0.70139604500000008</v>
      </c>
      <c r="S573" s="75">
        <f>(('Node actual demand d=1.0'!P573*(365/2)))*9.8*($C573+$D573-$B573)/3600</f>
        <v>1.2858927491666667</v>
      </c>
      <c r="T573" s="75">
        <f>(('Node actual demand d=1.0'!Q573*(365/2)))*9.8*($C573+$D573-$B573)/3600</f>
        <v>0.70139604500000008</v>
      </c>
      <c r="U573" s="75">
        <f>(('Node actual demand d=1.0'!R573*(365/2)))*9.8*($C573+$D573-$B573)/3600</f>
        <v>0.2337986816666667</v>
      </c>
      <c r="V573" s="75">
        <f>(('Node actual demand d=1.0'!S573*(365/2)))*9.8*($C573+$D573-$B573)/3600</f>
        <v>0.2337986816666667</v>
      </c>
      <c r="W573" s="75">
        <f>(('Node actual demand d=1.0'!T573*(365/2)))*9.8*($C573+$D573-$B573)/3600</f>
        <v>0.2337986816666667</v>
      </c>
      <c r="X573" s="75">
        <f>(('Node actual demand d=1.0'!U573*(365/2)))*9.8*($C573+$D573-$B573)/3600</f>
        <v>2.2210874758333334</v>
      </c>
      <c r="Y573" s="75">
        <f>(('Node actual demand d=1.0'!V573*(365/2)))*9.8*($C573+$D573-$B573)/3600</f>
        <v>32.731815433333331</v>
      </c>
      <c r="Z573" s="75">
        <f>(('Node actual demand d=1.0'!W573*(365/2)))*9.8*($C573+$D573-$B573)/3600</f>
        <v>15.313813649166669</v>
      </c>
      <c r="AA573" s="75">
        <f>(('Node actual demand d=1.0'!X573*(365/2)))*9.8*($C573+$D573-$B573)/3600</f>
        <v>0.11689934083333335</v>
      </c>
      <c r="AB573" s="75">
        <f>(('Node actual demand d=1.0'!Y573*(365/2)))*9.8*($C573+$D573-$B573)/3600</f>
        <v>0.11689934083333335</v>
      </c>
    </row>
    <row r="574" spans="1:28">
      <c r="A574" t="s">
        <v>683</v>
      </c>
      <c r="B574" s="21">
        <f>Fornecida!$C$1</f>
        <v>3.38</v>
      </c>
      <c r="C574" s="79">
        <v>6.8371000000000004</v>
      </c>
      <c r="D574">
        <v>20</v>
      </c>
      <c r="E574" s="75">
        <f>(('Node actual demand d=1.0'!B574*(365/2)))*9.8*($C574+$D574-$B574)/3600</f>
        <v>0.11653617597222224</v>
      </c>
      <c r="F574" s="75">
        <f>(('Node actual demand d=1.0'!C574*(365/2)))*9.8*($C574+$D574-$B574)/3600</f>
        <v>0.11653617597222224</v>
      </c>
      <c r="G574" s="75">
        <f>(('Node actual demand d=1.0'!D574*(365/2)))*9.8*($C574+$D574-$B574)/3600</f>
        <v>0.11653617597222224</v>
      </c>
      <c r="H574" s="75">
        <f>(('Node actual demand d=1.0'!E574*(365/2)))*9.8*($C574+$D574-$B574)/3600</f>
        <v>0.11653617597222224</v>
      </c>
      <c r="I574" s="75">
        <f>(('Node actual demand d=1.0'!F574*(365/2)))*9.8*($C574+$D574-$B574)/3600</f>
        <v>19.461541387361112</v>
      </c>
      <c r="J574" s="75">
        <f>(('Node actual demand d=1.0'!G574*(365/2)))*9.8*($C574+$D574-$B574)/3600</f>
        <v>0.11653617597222224</v>
      </c>
      <c r="K574" s="75">
        <f>(('Node actual demand d=1.0'!H574*(365/2)))*9.8*($C574+$D574-$B574)/3600</f>
        <v>0.58268087986111117</v>
      </c>
      <c r="L574" s="75">
        <f>(('Node actual demand d=1.0'!I574*(365/2)))*9.8*($C574+$D574-$B574)/3600</f>
        <v>1.0488255837500002</v>
      </c>
      <c r="M574" s="75">
        <f>(('Node actual demand d=1.0'!J574*(365/2)))*9.8*($C574+$D574-$B574)/3600</f>
        <v>0.23307235194444448</v>
      </c>
      <c r="N574" s="75">
        <f>(('Node actual demand d=1.0'!K574*(365/2)))*9.8*($C574+$D574-$B574)/3600</f>
        <v>0.46614470388888896</v>
      </c>
      <c r="O574" s="75">
        <f>(('Node actual demand d=1.0'!L574*(365/2)))*9.8*($C574+$D574-$B574)/3600</f>
        <v>0.23307235194444448</v>
      </c>
      <c r="P574" s="75">
        <f>(('Node actual demand d=1.0'!M574*(365/2)))*9.8*($C574+$D574-$B574)/3600</f>
        <v>0.23307235194444448</v>
      </c>
      <c r="Q574" s="75">
        <f>(('Node actual demand d=1.0'!N574*(365/2)))*9.8*($C574+$D574-$B574)/3600</f>
        <v>0.23307235194444448</v>
      </c>
      <c r="R574" s="75">
        <f>(('Node actual demand d=1.0'!O574*(365/2)))*9.8*($C574+$D574-$B574)/3600</f>
        <v>1.2818979356944444</v>
      </c>
      <c r="S574" s="75">
        <f>(('Node actual demand d=1.0'!P574*(365/2)))*9.8*($C574+$D574-$B574)/3600</f>
        <v>0.23307235194444448</v>
      </c>
      <c r="T574" s="75">
        <f>(('Node actual demand d=1.0'!Q574*(365/2)))*9.8*($C574+$D574-$B574)/3600</f>
        <v>0.23307235194444448</v>
      </c>
      <c r="U574" s="75">
        <f>(('Node actual demand d=1.0'!R574*(365/2)))*9.8*($C574+$D574-$B574)/3600</f>
        <v>0.23307235194444448</v>
      </c>
      <c r="V574" s="75">
        <f>(('Node actual demand d=1.0'!S574*(365/2)))*9.8*($C574+$D574-$B574)/3600</f>
        <v>0.23307235194444448</v>
      </c>
      <c r="W574" s="75">
        <f>(('Node actual demand d=1.0'!T574*(365/2)))*9.8*($C574+$D574-$B574)/3600</f>
        <v>0.23307235194444448</v>
      </c>
      <c r="X574" s="75">
        <f>(('Node actual demand d=1.0'!U574*(365/2)))*9.8*($C574+$D574-$B574)/3600</f>
        <v>0.23307235194444448</v>
      </c>
      <c r="Y574" s="75">
        <f>(('Node actual demand d=1.0'!V574*(365/2)))*9.8*($C574+$D574-$B574)/3600</f>
        <v>0.11653617597222224</v>
      </c>
      <c r="Z574" s="75">
        <f>(('Node actual demand d=1.0'!W574*(365/2)))*9.8*($C574+$D574-$B574)/3600</f>
        <v>20.510366971111111</v>
      </c>
      <c r="AA574" s="75">
        <f>(('Node actual demand d=1.0'!X574*(365/2)))*9.8*($C574+$D574-$B574)/3600</f>
        <v>0.11653617597222224</v>
      </c>
      <c r="AB574" s="75">
        <f>(('Node actual demand d=1.0'!Y574*(365/2)))*9.8*($C574+$D574-$B574)/3600</f>
        <v>0.11653617597222224</v>
      </c>
    </row>
    <row r="575" spans="1:28">
      <c r="A575" t="s">
        <v>684</v>
      </c>
      <c r="B575" s="21">
        <f>Fornecida!$C$1</f>
        <v>3.38</v>
      </c>
      <c r="C575" s="79">
        <v>6.8502000000000001</v>
      </c>
      <c r="D575">
        <v>20</v>
      </c>
      <c r="E575" s="75">
        <f>(('Node actual demand d=1.0'!B575*(365/2)))*9.8*($C575+$D575-$B575)/3600</f>
        <v>0</v>
      </c>
      <c r="F575" s="75">
        <f>(('Node actual demand d=1.0'!C575*(365/2)))*9.8*($C575+$D575-$B575)/3600</f>
        <v>5.2470565875000013</v>
      </c>
      <c r="G575" s="75">
        <f>(('Node actual demand d=1.0'!D575*(365/2)))*9.8*($C575+$D575-$B575)/3600</f>
        <v>0</v>
      </c>
      <c r="H575" s="75">
        <f>(('Node actual demand d=1.0'!E575*(365/2)))*9.8*($C575+$D575-$B575)/3600</f>
        <v>0</v>
      </c>
      <c r="I575" s="75">
        <f>(('Node actual demand d=1.0'!F575*(365/2)))*9.8*($C575+$D575-$B575)/3600</f>
        <v>3.0316326950000003</v>
      </c>
      <c r="J575" s="75">
        <f>(('Node actual demand d=1.0'!G575*(365/2)))*9.8*($C575+$D575-$B575)/3600</f>
        <v>14.691758445000001</v>
      </c>
      <c r="K575" s="75">
        <f>(('Node actual demand d=1.0'!H575*(365/2)))*9.8*($C575+$D575-$B575)/3600</f>
        <v>0.34980377250000005</v>
      </c>
      <c r="L575" s="75">
        <f>(('Node actual demand d=1.0'!I575*(365/2)))*9.8*($C575+$D575-$B575)/3600</f>
        <v>0.58300628750000016</v>
      </c>
      <c r="M575" s="75">
        <f>(('Node actual demand d=1.0'!J575*(365/2)))*9.8*($C575+$D575-$B575)/3600</f>
        <v>0.46640503000000005</v>
      </c>
      <c r="N575" s="75">
        <f>(('Node actual demand d=1.0'!K575*(365/2)))*9.8*($C575+$D575-$B575)/3600</f>
        <v>0.23320251500000003</v>
      </c>
      <c r="O575" s="75">
        <f>(('Node actual demand d=1.0'!L575*(365/2)))*9.8*($C575+$D575-$B575)/3600</f>
        <v>0.34980377250000005</v>
      </c>
      <c r="P575" s="75">
        <f>(('Node actual demand d=1.0'!M575*(365/2)))*9.8*($C575+$D575-$B575)/3600</f>
        <v>0.23320251500000003</v>
      </c>
      <c r="Q575" s="75">
        <f>(('Node actual demand d=1.0'!N575*(365/2)))*9.8*($C575+$D575-$B575)/3600</f>
        <v>0.11660125750000001</v>
      </c>
      <c r="R575" s="75">
        <f>(('Node actual demand d=1.0'!O575*(365/2)))*9.8*($C575+$D575-$B575)/3600</f>
        <v>0.11660125750000001</v>
      </c>
      <c r="S575" s="75">
        <f>(('Node actual demand d=1.0'!P575*(365/2)))*9.8*($C575+$D575-$B575)/3600</f>
        <v>0.11660125750000001</v>
      </c>
      <c r="T575" s="75">
        <f>(('Node actual demand d=1.0'!Q575*(365/2)))*9.8*($C575+$D575-$B575)/3600</f>
        <v>0.11660125750000001</v>
      </c>
      <c r="U575" s="75">
        <f>(('Node actual demand d=1.0'!R575*(365/2)))*9.8*($C575+$D575-$B575)/3600</f>
        <v>0.58300628750000016</v>
      </c>
      <c r="V575" s="75">
        <f>(('Node actual demand d=1.0'!S575*(365/2)))*9.8*($C575+$D575-$B575)/3600</f>
        <v>0.58300628750000016</v>
      </c>
      <c r="W575" s="75">
        <f>(('Node actual demand d=1.0'!T575*(365/2)))*9.8*($C575+$D575-$B575)/3600</f>
        <v>0.11660125750000001</v>
      </c>
      <c r="X575" s="75">
        <f>(('Node actual demand d=1.0'!U575*(365/2)))*9.8*($C575+$D575-$B575)/3600</f>
        <v>0.11660125750000001</v>
      </c>
      <c r="Y575" s="75">
        <f>(('Node actual demand d=1.0'!V575*(365/2)))*9.8*($C575+$D575-$B575)/3600</f>
        <v>0</v>
      </c>
      <c r="Z575" s="75">
        <f>(('Node actual demand d=1.0'!W575*(365/2)))*9.8*($C575+$D575-$B575)/3600</f>
        <v>14.575157187500002</v>
      </c>
      <c r="AA575" s="75">
        <f>(('Node actual demand d=1.0'!X575*(365/2)))*9.8*($C575+$D575-$B575)/3600</f>
        <v>3.8478414975000006</v>
      </c>
      <c r="AB575" s="75">
        <f>(('Node actual demand d=1.0'!Y575*(365/2)))*9.8*($C575+$D575-$B575)/3600</f>
        <v>0.11660125750000001</v>
      </c>
    </row>
    <row r="576" spans="1:28">
      <c r="A576" t="s">
        <v>685</v>
      </c>
      <c r="B576" s="21">
        <f>Fornecida!$C$1</f>
        <v>3.38</v>
      </c>
      <c r="C576" s="79">
        <v>6.3201000000000001</v>
      </c>
      <c r="D576">
        <v>20</v>
      </c>
      <c r="E576" s="75">
        <f>(('Node actual demand d=1.0'!B576*(365/2)))*9.8*($C576+$D576-$B576)/3600</f>
        <v>0</v>
      </c>
      <c r="F576" s="75">
        <f>(('Node actual demand d=1.0'!C576*(365/2)))*9.8*($C576+$D576-$B576)/3600</f>
        <v>0</v>
      </c>
      <c r="G576" s="75">
        <f>(('Node actual demand d=1.0'!D576*(365/2)))*9.8*($C576+$D576-$B576)/3600</f>
        <v>0</v>
      </c>
      <c r="H576" s="75">
        <f>(('Node actual demand d=1.0'!E576*(365/2)))*9.8*($C576+$D576-$B576)/3600</f>
        <v>11.966607581250001</v>
      </c>
      <c r="I576" s="75">
        <f>(('Node actual demand d=1.0'!F576*(365/2)))*9.8*($C576+$D576-$B576)/3600</f>
        <v>0</v>
      </c>
      <c r="J576" s="75">
        <f>(('Node actual demand d=1.0'!G576*(365/2)))*9.8*($C576+$D576-$B576)/3600</f>
        <v>0</v>
      </c>
      <c r="K576" s="75">
        <f>(('Node actual demand d=1.0'!H576*(365/2)))*9.8*($C576+$D576-$B576)/3600</f>
        <v>0</v>
      </c>
      <c r="L576" s="75">
        <f>(('Node actual demand d=1.0'!I576*(365/2)))*9.8*($C576+$D576-$B576)/3600</f>
        <v>0.22793538250000003</v>
      </c>
      <c r="M576" s="75">
        <f>(('Node actual demand d=1.0'!J576*(365/2)))*9.8*($C576+$D576-$B576)/3600</f>
        <v>0.22793538250000003</v>
      </c>
      <c r="N576" s="75">
        <f>(('Node actual demand d=1.0'!K576*(365/2)))*9.8*($C576+$D576-$B576)/3600</f>
        <v>0.11396769125000002</v>
      </c>
      <c r="O576" s="75">
        <f>(('Node actual demand d=1.0'!L576*(365/2)))*9.8*($C576+$D576-$B576)/3600</f>
        <v>0.22793538250000003</v>
      </c>
      <c r="P576" s="75">
        <f>(('Node actual demand d=1.0'!M576*(365/2)))*9.8*($C576+$D576-$B576)/3600</f>
        <v>0.11396769125000002</v>
      </c>
      <c r="Q576" s="75">
        <f>(('Node actual demand d=1.0'!N576*(365/2)))*9.8*($C576+$D576-$B576)/3600</f>
        <v>0.11396769125000002</v>
      </c>
      <c r="R576" s="75">
        <f>(('Node actual demand d=1.0'!O576*(365/2)))*9.8*($C576+$D576-$B576)/3600</f>
        <v>0.11396769125000002</v>
      </c>
      <c r="S576" s="75">
        <f>(('Node actual demand d=1.0'!P576*(365/2)))*9.8*($C576+$D576-$B576)/3600</f>
        <v>0.11396769125000002</v>
      </c>
      <c r="T576" s="75">
        <f>(('Node actual demand d=1.0'!Q576*(365/2)))*9.8*($C576+$D576-$B576)/3600</f>
        <v>0.11396769125000002</v>
      </c>
      <c r="U576" s="75">
        <f>(('Node actual demand d=1.0'!R576*(365/2)))*9.8*($C576+$D576-$B576)/3600</f>
        <v>0.11396769125000002</v>
      </c>
      <c r="V576" s="75">
        <f>(('Node actual demand d=1.0'!S576*(365/2)))*9.8*($C576+$D576-$B576)/3600</f>
        <v>0.34190307375000001</v>
      </c>
      <c r="W576" s="75">
        <f>(('Node actual demand d=1.0'!T576*(365/2)))*9.8*($C576+$D576-$B576)/3600</f>
        <v>0.34190307375000001</v>
      </c>
      <c r="X576" s="75">
        <f>(('Node actual demand d=1.0'!U576*(365/2)))*9.8*($C576+$D576-$B576)/3600</f>
        <v>0.11396769125000002</v>
      </c>
      <c r="Y576" s="75">
        <f>(('Node actual demand d=1.0'!V576*(365/2)))*9.8*($C576+$D576-$B576)/3600</f>
        <v>0.11396769125000002</v>
      </c>
      <c r="Z576" s="75">
        <f>(('Node actual demand d=1.0'!W576*(365/2)))*9.8*($C576+$D576-$B576)/3600</f>
        <v>0</v>
      </c>
      <c r="AA576" s="75">
        <f>(('Node actual demand d=1.0'!X576*(365/2)))*9.8*($C576+$D576-$B576)/3600</f>
        <v>0</v>
      </c>
      <c r="AB576" s="75">
        <f>(('Node actual demand d=1.0'!Y576*(365/2)))*9.8*($C576+$D576-$B576)/3600</f>
        <v>0</v>
      </c>
    </row>
    <row r="577" spans="1:28">
      <c r="A577" t="s">
        <v>686</v>
      </c>
      <c r="B577" s="21">
        <f>Fornecida!$C$1</f>
        <v>3.38</v>
      </c>
      <c r="C577" s="79">
        <v>6.2835000000000001</v>
      </c>
      <c r="D577">
        <v>20</v>
      </c>
      <c r="E577" s="75">
        <f>(('Node actual demand d=1.0'!B577*(365/2)))*9.8*($C577+$D577-$B577)/3600</f>
        <v>0</v>
      </c>
      <c r="F577" s="75">
        <f>(('Node actual demand d=1.0'!C577*(365/2)))*9.8*($C577+$D577-$B577)/3600</f>
        <v>0</v>
      </c>
      <c r="G577" s="75">
        <f>(('Node actual demand d=1.0'!D577*(365/2)))*9.8*($C577+$D577-$B577)/3600</f>
        <v>0</v>
      </c>
      <c r="H577" s="75">
        <f>(('Node actual demand d=1.0'!E577*(365/2)))*9.8*($C577+$D577-$B577)/3600</f>
        <v>0</v>
      </c>
      <c r="I577" s="75">
        <f>(('Node actual demand d=1.0'!F577*(365/2)))*9.8*($C577+$D577-$B577)/3600</f>
        <v>0</v>
      </c>
      <c r="J577" s="75">
        <f>(('Node actual demand d=1.0'!G577*(365/2)))*9.8*($C577+$D577-$B577)/3600</f>
        <v>0.11378586041666668</v>
      </c>
      <c r="K577" s="75">
        <f>(('Node actual demand d=1.0'!H577*(365/2)))*9.8*($C577+$D577-$B577)/3600</f>
        <v>28.218893383333338</v>
      </c>
      <c r="L577" s="75">
        <f>(('Node actual demand d=1.0'!I577*(365/2)))*9.8*($C577+$D577-$B577)/3600</f>
        <v>0.11378586041666668</v>
      </c>
      <c r="M577" s="75">
        <f>(('Node actual demand d=1.0'!J577*(365/2)))*9.8*($C577+$D577-$B577)/3600</f>
        <v>0.56892930208333348</v>
      </c>
      <c r="N577" s="75">
        <f>(('Node actual demand d=1.0'!K577*(365/2)))*9.8*($C577+$D577-$B577)/3600</f>
        <v>0.56892930208333348</v>
      </c>
      <c r="O577" s="75">
        <f>(('Node actual demand d=1.0'!L577*(365/2)))*9.8*($C577+$D577-$B577)/3600</f>
        <v>0.7965010229166668</v>
      </c>
      <c r="P577" s="75">
        <f>(('Node actual demand d=1.0'!M577*(365/2)))*9.8*($C577+$D577-$B577)/3600</f>
        <v>0.56892930208333348</v>
      </c>
      <c r="Q577" s="75">
        <f>(('Node actual demand d=1.0'!N577*(365/2)))*9.8*($C577+$D577-$B577)/3600</f>
        <v>0.11378586041666668</v>
      </c>
      <c r="R577" s="75">
        <f>(('Node actual demand d=1.0'!O577*(365/2)))*9.8*($C577+$D577-$B577)/3600</f>
        <v>0.22757172083333335</v>
      </c>
      <c r="S577" s="75">
        <f>(('Node actual demand d=1.0'!P577*(365/2)))*9.8*($C577+$D577-$B577)/3600</f>
        <v>0.4551434416666667</v>
      </c>
      <c r="T577" s="75">
        <f>(('Node actual demand d=1.0'!Q577*(365/2)))*9.8*($C577+$D577-$B577)/3600</f>
        <v>0.34135758125000004</v>
      </c>
      <c r="U577" s="75">
        <f>(('Node actual demand d=1.0'!R577*(365/2)))*9.8*($C577+$D577-$B577)/3600</f>
        <v>0.11378586041666668</v>
      </c>
      <c r="V577" s="75">
        <f>(('Node actual demand d=1.0'!S577*(365/2)))*9.8*($C577+$D577-$B577)/3600</f>
        <v>0.11378586041666668</v>
      </c>
      <c r="W577" s="75">
        <f>(('Node actual demand d=1.0'!T577*(365/2)))*9.8*($C577+$D577-$B577)/3600</f>
        <v>0</v>
      </c>
      <c r="X577" s="75">
        <f>(('Node actual demand d=1.0'!U577*(365/2)))*9.8*($C577+$D577-$B577)/3600</f>
        <v>0</v>
      </c>
      <c r="Y577" s="75">
        <f>(('Node actual demand d=1.0'!V577*(365/2)))*9.8*($C577+$D577-$B577)/3600</f>
        <v>0</v>
      </c>
      <c r="Z577" s="75">
        <f>(('Node actual demand d=1.0'!W577*(365/2)))*9.8*($C577+$D577-$B577)/3600</f>
        <v>0.11378586041666668</v>
      </c>
      <c r="AA577" s="75">
        <f>(('Node actual demand d=1.0'!X577*(365/2)))*9.8*($C577+$D577-$B577)/3600</f>
        <v>28.332679243750007</v>
      </c>
      <c r="AB577" s="75">
        <f>(('Node actual demand d=1.0'!Y577*(365/2)))*9.8*($C577+$D577-$B577)/3600</f>
        <v>0</v>
      </c>
    </row>
    <row r="578" spans="1:28">
      <c r="A578" t="s">
        <v>687</v>
      </c>
      <c r="B578" s="21">
        <f>Fornecida!$C$1</f>
        <v>3.38</v>
      </c>
      <c r="C578" s="79">
        <v>6.0303000000000004</v>
      </c>
      <c r="D578">
        <v>20</v>
      </c>
      <c r="E578" s="75">
        <f>(('Node actual demand d=1.0'!B578*(365/2)))*9.8*($C578+$D578-$B578)/3600</f>
        <v>0</v>
      </c>
      <c r="F578" s="75">
        <f>(('Node actual demand d=1.0'!C578*(365/2)))*9.8*($C578+$D578-$B578)/3600</f>
        <v>0</v>
      </c>
      <c r="G578" s="75">
        <f>(('Node actual demand d=1.0'!D578*(365/2)))*9.8*($C578+$D578-$B578)/3600</f>
        <v>0</v>
      </c>
      <c r="H578" s="75">
        <f>(('Node actual demand d=1.0'!E578*(365/2)))*9.8*($C578+$D578-$B578)/3600</f>
        <v>0</v>
      </c>
      <c r="I578" s="75">
        <f>(('Node actual demand d=1.0'!F578*(365/2)))*9.8*($C578+$D578-$B578)/3600</f>
        <v>2.9257266675000002</v>
      </c>
      <c r="J578" s="75">
        <f>(('Node actual demand d=1.0'!G578*(365/2)))*9.8*($C578+$D578-$B578)/3600</f>
        <v>0</v>
      </c>
      <c r="K578" s="75">
        <f>(('Node actual demand d=1.0'!H578*(365/2)))*9.8*($C578+$D578-$B578)/3600</f>
        <v>1.0127515387500003</v>
      </c>
      <c r="L578" s="75">
        <f>(('Node actual demand d=1.0'!I578*(365/2)))*9.8*($C578+$D578-$B578)/3600</f>
        <v>0.22505589750000005</v>
      </c>
      <c r="M578" s="75">
        <f>(('Node actual demand d=1.0'!J578*(365/2)))*9.8*($C578+$D578-$B578)/3600</f>
        <v>0.67516769249999997</v>
      </c>
      <c r="N578" s="75">
        <f>(('Node actual demand d=1.0'!K578*(365/2)))*9.8*($C578+$D578-$B578)/3600</f>
        <v>0.11252794875000002</v>
      </c>
      <c r="O578" s="75">
        <f>(('Node actual demand d=1.0'!L578*(365/2)))*9.8*($C578+$D578-$B578)/3600</f>
        <v>0.11252794875000002</v>
      </c>
      <c r="P578" s="75">
        <f>(('Node actual demand d=1.0'!M578*(365/2)))*9.8*($C578+$D578-$B578)/3600</f>
        <v>1.2378074362500002</v>
      </c>
      <c r="Q578" s="75">
        <f>(('Node actual demand d=1.0'!N578*(365/2)))*9.8*($C578+$D578-$B578)/3600</f>
        <v>0.11252794875000002</v>
      </c>
      <c r="R578" s="75">
        <f>(('Node actual demand d=1.0'!O578*(365/2)))*9.8*($C578+$D578-$B578)/3600</f>
        <v>0.22505589750000005</v>
      </c>
      <c r="S578" s="75">
        <f>(('Node actual demand d=1.0'!P578*(365/2)))*9.8*($C578+$D578-$B578)/3600</f>
        <v>0.33758384624999999</v>
      </c>
      <c r="T578" s="75">
        <f>(('Node actual demand d=1.0'!Q578*(365/2)))*9.8*($C578+$D578-$B578)/3600</f>
        <v>0.78769564125000013</v>
      </c>
      <c r="U578" s="75">
        <f>(('Node actual demand d=1.0'!R578*(365/2)))*9.8*($C578+$D578-$B578)/3600</f>
        <v>0.22505589750000005</v>
      </c>
      <c r="V578" s="75">
        <f>(('Node actual demand d=1.0'!S578*(365/2)))*9.8*($C578+$D578-$B578)/3600</f>
        <v>0.11252794875000002</v>
      </c>
      <c r="W578" s="75">
        <f>(('Node actual demand d=1.0'!T578*(365/2)))*9.8*($C578+$D578-$B578)/3600</f>
        <v>0.11252794875000002</v>
      </c>
      <c r="X578" s="75">
        <f>(('Node actual demand d=1.0'!U578*(365/2)))*9.8*($C578+$D578-$B578)/3600</f>
        <v>0</v>
      </c>
      <c r="Y578" s="75">
        <f>(('Node actual demand d=1.0'!V578*(365/2)))*9.8*($C578+$D578-$B578)/3600</f>
        <v>0</v>
      </c>
      <c r="Z578" s="75">
        <f>(('Node actual demand d=1.0'!W578*(365/2)))*9.8*($C578+$D578-$B578)/3600</f>
        <v>1.0127515387500003</v>
      </c>
      <c r="AA578" s="75">
        <f>(('Node actual demand d=1.0'!X578*(365/2)))*9.8*($C578+$D578-$B578)/3600</f>
        <v>0.11252794875000002</v>
      </c>
      <c r="AB578" s="75">
        <f>(('Node actual demand d=1.0'!Y578*(365/2)))*9.8*($C578+$D578-$B578)/3600</f>
        <v>0.11252794875000002</v>
      </c>
    </row>
    <row r="579" spans="1:28">
      <c r="A579" t="s">
        <v>688</v>
      </c>
      <c r="B579" s="21">
        <f>Fornecida!$C$1</f>
        <v>3.38</v>
      </c>
      <c r="C579" s="79">
        <v>4.9908000000000001</v>
      </c>
      <c r="D579">
        <v>20</v>
      </c>
      <c r="E579" s="75">
        <f>(('Node actual demand d=1.0'!B579*(365/2)))*9.8*($C579+$D579-$B579)/3600</f>
        <v>0</v>
      </c>
      <c r="F579" s="75">
        <f>(('Node actual demand d=1.0'!C579*(365/2)))*9.8*($C579+$D579-$B579)/3600</f>
        <v>0</v>
      </c>
      <c r="G579" s="75">
        <f>(('Node actual demand d=1.0'!D579*(365/2)))*9.8*($C579+$D579-$B579)/3600</f>
        <v>0</v>
      </c>
      <c r="H579" s="75">
        <f>(('Node actual demand d=1.0'!E579*(365/2)))*9.8*($C579+$D579-$B579)/3600</f>
        <v>2.8988186850000006</v>
      </c>
      <c r="I579" s="75">
        <f>(('Node actual demand d=1.0'!F579*(365/2)))*9.8*($C579+$D579-$B579)/3600</f>
        <v>7.0860012300000008</v>
      </c>
      <c r="J579" s="75">
        <f>(('Node actual demand d=1.0'!G579*(365/2)))*9.8*($C579+$D579-$B579)/3600</f>
        <v>10.736365500000003</v>
      </c>
      <c r="K579" s="75">
        <f>(('Node actual demand d=1.0'!H579*(365/2)))*9.8*($C579+$D579-$B579)/3600</f>
        <v>0</v>
      </c>
      <c r="L579" s="75">
        <f>(('Node actual demand d=1.0'!I579*(365/2)))*9.8*($C579+$D579-$B579)/3600</f>
        <v>0</v>
      </c>
      <c r="M579" s="75">
        <f>(('Node actual demand d=1.0'!J579*(365/2)))*9.8*($C579+$D579-$B579)/3600</f>
        <v>0.10736365500000002</v>
      </c>
      <c r="N579" s="75">
        <f>(('Node actual demand d=1.0'!K579*(365/2)))*9.8*($C579+$D579-$B579)/3600</f>
        <v>0.10736365500000002</v>
      </c>
      <c r="O579" s="75">
        <f>(('Node actual demand d=1.0'!L579*(365/2)))*9.8*($C579+$D579-$B579)/3600</f>
        <v>0.21472731000000003</v>
      </c>
      <c r="P579" s="75">
        <f>(('Node actual demand d=1.0'!M579*(365/2)))*9.8*($C579+$D579-$B579)/3600</f>
        <v>0.10736365500000002</v>
      </c>
      <c r="Q579" s="75">
        <f>(('Node actual demand d=1.0'!N579*(365/2)))*9.8*($C579+$D579-$B579)/3600</f>
        <v>0.21472731000000003</v>
      </c>
      <c r="R579" s="75">
        <f>(('Node actual demand d=1.0'!O579*(365/2)))*9.8*($C579+$D579-$B579)/3600</f>
        <v>1.0736365500000002</v>
      </c>
      <c r="S579" s="75">
        <f>(('Node actual demand d=1.0'!P579*(365/2)))*9.8*($C579+$D579-$B579)/3600</f>
        <v>0.42945462000000006</v>
      </c>
      <c r="T579" s="75">
        <f>(('Node actual demand d=1.0'!Q579*(365/2)))*9.8*($C579+$D579-$B579)/3600</f>
        <v>0.32209096500000001</v>
      </c>
      <c r="U579" s="75">
        <f>(('Node actual demand d=1.0'!R579*(365/2)))*9.8*($C579+$D579-$B579)/3600</f>
        <v>0.10736365500000002</v>
      </c>
      <c r="V579" s="75">
        <f>(('Node actual demand d=1.0'!S579*(365/2)))*9.8*($C579+$D579-$B579)/3600</f>
        <v>0.10736365500000002</v>
      </c>
      <c r="W579" s="75">
        <f>(('Node actual demand d=1.0'!T579*(365/2)))*9.8*($C579+$D579-$B579)/3600</f>
        <v>0.10736365500000002</v>
      </c>
      <c r="X579" s="75">
        <f>(('Node actual demand d=1.0'!U579*(365/2)))*9.8*($C579+$D579-$B579)/3600</f>
        <v>0</v>
      </c>
      <c r="Y579" s="75">
        <f>(('Node actual demand d=1.0'!V579*(365/2)))*9.8*($C579+$D579-$B579)/3600</f>
        <v>3.7577279250000002</v>
      </c>
      <c r="Z579" s="75">
        <f>(('Node actual demand d=1.0'!W579*(365/2)))*9.8*($C579+$D579-$B579)/3600</f>
        <v>4.4019098549999995</v>
      </c>
      <c r="AA579" s="75">
        <f>(('Node actual demand d=1.0'!X579*(365/2)))*9.8*($C579+$D579-$B579)/3600</f>
        <v>0</v>
      </c>
      <c r="AB579" s="75">
        <f>(('Node actual demand d=1.0'!Y579*(365/2)))*9.8*($C579+$D579-$B579)/3600</f>
        <v>0</v>
      </c>
    </row>
    <row r="580" spans="1:28">
      <c r="A580" t="s">
        <v>689</v>
      </c>
      <c r="B580" s="21">
        <f>Fornecida!$C$1</f>
        <v>3.38</v>
      </c>
      <c r="C580" s="79">
        <v>4.9263000000000003</v>
      </c>
      <c r="D580">
        <v>20</v>
      </c>
      <c r="E580" s="75">
        <f>(('Node actual demand d=1.0'!B580*(365/2)))*9.8*($C580+$D580-$B580)/3600</f>
        <v>0</v>
      </c>
      <c r="F580" s="75">
        <f>(('Node actual demand d=1.0'!C580*(365/2)))*9.8*($C580+$D580-$B580)/3600</f>
        <v>0</v>
      </c>
      <c r="G580" s="75">
        <f>(('Node actual demand d=1.0'!D580*(365/2)))*9.8*($C580+$D580-$B580)/3600</f>
        <v>0</v>
      </c>
      <c r="H580" s="75">
        <f>(('Node actual demand d=1.0'!E580*(365/2)))*9.8*($C580+$D580-$B580)/3600</f>
        <v>0</v>
      </c>
      <c r="I580" s="75">
        <f>(('Node actual demand d=1.0'!F580*(365/2)))*9.8*($C580+$D580-$B580)/3600</f>
        <v>6.2085064941666666</v>
      </c>
      <c r="J580" s="75">
        <f>(('Node actual demand d=1.0'!G580*(365/2)))*9.8*($C580+$D580-$B580)/3600</f>
        <v>3.3183396779166672</v>
      </c>
      <c r="K580" s="75">
        <f>(('Node actual demand d=1.0'!H580*(365/2)))*9.8*($C580+$D580-$B580)/3600</f>
        <v>0</v>
      </c>
      <c r="L580" s="75">
        <f>(('Node actual demand d=1.0'!I580*(365/2)))*9.8*($C580+$D580-$B580)/3600</f>
        <v>0</v>
      </c>
      <c r="M580" s="75">
        <f>(('Node actual demand d=1.0'!J580*(365/2)))*9.8*($C580+$D580-$B580)/3600</f>
        <v>0.1070432154166667</v>
      </c>
      <c r="N580" s="75">
        <f>(('Node actual demand d=1.0'!K580*(365/2)))*9.8*($C580+$D580-$B580)/3600</f>
        <v>0.1070432154166667</v>
      </c>
      <c r="O580" s="75">
        <f>(('Node actual demand d=1.0'!L580*(365/2)))*9.8*($C580+$D580-$B580)/3600</f>
        <v>0.2140864308333334</v>
      </c>
      <c r="P580" s="75">
        <f>(('Node actual demand d=1.0'!M580*(365/2)))*9.8*($C580+$D580-$B580)/3600</f>
        <v>0.1070432154166667</v>
      </c>
      <c r="Q580" s="75">
        <f>(('Node actual demand d=1.0'!N580*(365/2)))*9.8*($C580+$D580-$B580)/3600</f>
        <v>0.1070432154166667</v>
      </c>
      <c r="R580" s="75">
        <f>(('Node actual demand d=1.0'!O580*(365/2)))*9.8*($C580+$D580-$B580)/3600</f>
        <v>0.1070432154166667</v>
      </c>
      <c r="S580" s="75">
        <f>(('Node actual demand d=1.0'!P580*(365/2)))*9.8*($C580+$D580-$B580)/3600</f>
        <v>0.1070432154166667</v>
      </c>
      <c r="T580" s="75">
        <f>(('Node actual demand d=1.0'!Q580*(365/2)))*9.8*($C580+$D580-$B580)/3600</f>
        <v>0.42817286166666679</v>
      </c>
      <c r="U580" s="75">
        <f>(('Node actual demand d=1.0'!R580*(365/2)))*9.8*($C580+$D580-$B580)/3600</f>
        <v>0.1070432154166667</v>
      </c>
      <c r="V580" s="75">
        <f>(('Node actual demand d=1.0'!S580*(365/2)))*9.8*($C580+$D580-$B580)/3600</f>
        <v>0.1070432154166667</v>
      </c>
      <c r="W580" s="75">
        <f>(('Node actual demand d=1.0'!T580*(365/2)))*9.8*($C580+$D580-$B580)/3600</f>
        <v>0.1070432154166667</v>
      </c>
      <c r="X580" s="75">
        <f>(('Node actual demand d=1.0'!U580*(365/2)))*9.8*($C580+$D580-$B580)/3600</f>
        <v>0.1070432154166667</v>
      </c>
      <c r="Y580" s="75">
        <f>(('Node actual demand d=1.0'!V580*(365/2)))*9.8*($C580+$D580-$B580)/3600</f>
        <v>0</v>
      </c>
      <c r="Z580" s="75">
        <f>(('Node actual demand d=1.0'!W580*(365/2)))*9.8*($C580+$D580-$B580)/3600</f>
        <v>0</v>
      </c>
      <c r="AA580" s="75">
        <f>(('Node actual demand d=1.0'!X580*(365/2)))*9.8*($C580+$D580-$B580)/3600</f>
        <v>0</v>
      </c>
      <c r="AB580" s="75">
        <f>(('Node actual demand d=1.0'!Y580*(365/2)))*9.8*($C580+$D580-$B580)/3600</f>
        <v>9.9550190337500037</v>
      </c>
    </row>
    <row r="581" spans="1:28">
      <c r="A581" t="s">
        <v>690</v>
      </c>
      <c r="B581" s="21">
        <f>Fornecida!$C$1</f>
        <v>3.38</v>
      </c>
      <c r="C581" s="79">
        <v>7.9368999999999996</v>
      </c>
      <c r="D581">
        <v>20</v>
      </c>
      <c r="E581" s="75">
        <f>(('Node actual demand d=1.0'!B581*(365/2)))*9.8*($C581+$D581-$B581)/3600</f>
        <v>0</v>
      </c>
      <c r="F581" s="75">
        <f>(('Node actual demand d=1.0'!C581*(365/2)))*9.8*($C581+$D581-$B581)/3600</f>
        <v>0</v>
      </c>
      <c r="G581" s="75">
        <f>(('Node actual demand d=1.0'!D581*(365/2)))*9.8*($C581+$D581-$B581)/3600</f>
        <v>0</v>
      </c>
      <c r="H581" s="75">
        <f>(('Node actual demand d=1.0'!E581*(365/2)))*9.8*($C581+$D581-$B581)/3600</f>
        <v>0</v>
      </c>
      <c r="I581" s="75">
        <f>(('Node actual demand d=1.0'!F581*(365/2)))*9.8*($C581+$D581-$B581)/3600</f>
        <v>0</v>
      </c>
      <c r="J581" s="75">
        <f>(('Node actual demand d=1.0'!G581*(365/2)))*9.8*($C581+$D581-$B581)/3600</f>
        <v>0</v>
      </c>
      <c r="K581" s="75">
        <f>(('Node actual demand d=1.0'!H581*(365/2)))*9.8*($C581+$D581-$B581)/3600</f>
        <v>2.6840009563888891</v>
      </c>
      <c r="L581" s="75">
        <f>(('Node actual demand d=1.0'!I581*(365/2)))*9.8*($C581+$D581-$B581)/3600</f>
        <v>0</v>
      </c>
      <c r="M581" s="75">
        <f>(('Node actual demand d=1.0'!J581*(365/2)))*9.8*($C581+$D581-$B581)/3600</f>
        <v>0.2440000869444445</v>
      </c>
      <c r="N581" s="75">
        <f>(('Node actual demand d=1.0'!K581*(365/2)))*9.8*($C581+$D581-$B581)/3600</f>
        <v>0.36600013041666668</v>
      </c>
      <c r="O581" s="75">
        <f>(('Node actual demand d=1.0'!L581*(365/2)))*9.8*($C581+$D581-$B581)/3600</f>
        <v>0.2440000869444445</v>
      </c>
      <c r="P581" s="75">
        <f>(('Node actual demand d=1.0'!M581*(365/2)))*9.8*($C581+$D581-$B581)/3600</f>
        <v>0.36600013041666668</v>
      </c>
      <c r="Q581" s="75">
        <f>(('Node actual demand d=1.0'!N581*(365/2)))*9.8*($C581+$D581-$B581)/3600</f>
        <v>0.488000173888889</v>
      </c>
      <c r="R581" s="75">
        <f>(('Node actual demand d=1.0'!O581*(365/2)))*9.8*($C581+$D581-$B581)/3600</f>
        <v>0.2440000869444445</v>
      </c>
      <c r="S581" s="75">
        <f>(('Node actual demand d=1.0'!P581*(365/2)))*9.8*($C581+$D581-$B581)/3600</f>
        <v>0.36600013041666668</v>
      </c>
      <c r="T581" s="75">
        <f>(('Node actual demand d=1.0'!Q581*(365/2)))*9.8*($C581+$D581-$B581)/3600</f>
        <v>0.36600013041666668</v>
      </c>
      <c r="U581" s="75">
        <f>(('Node actual demand d=1.0'!R581*(365/2)))*9.8*($C581+$D581-$B581)/3600</f>
        <v>0.488000173888889</v>
      </c>
      <c r="V581" s="75">
        <f>(('Node actual demand d=1.0'!S581*(365/2)))*9.8*($C581+$D581-$B581)/3600</f>
        <v>0.2440000869444445</v>
      </c>
      <c r="W581" s="75">
        <f>(('Node actual demand d=1.0'!T581*(365/2)))*9.8*($C581+$D581-$B581)/3600</f>
        <v>0.2440000869444445</v>
      </c>
      <c r="X581" s="75">
        <f>(('Node actual demand d=1.0'!U581*(365/2)))*9.8*($C581+$D581-$B581)/3600</f>
        <v>0.2440000869444445</v>
      </c>
      <c r="Y581" s="75">
        <f>(('Node actual demand d=1.0'!V581*(365/2)))*9.8*($C581+$D581-$B581)/3600</f>
        <v>3.2940011737500012</v>
      </c>
      <c r="Z581" s="75">
        <f>(('Node actual demand d=1.0'!W581*(365/2)))*9.8*($C581+$D581-$B581)/3600</f>
        <v>0</v>
      </c>
      <c r="AA581" s="75">
        <f>(('Node actual demand d=1.0'!X581*(365/2)))*9.8*($C581+$D581-$B581)/3600</f>
        <v>0</v>
      </c>
      <c r="AB581" s="75">
        <f>(('Node actual demand d=1.0'!Y581*(365/2)))*9.8*($C581+$D581-$B581)/3600</f>
        <v>0</v>
      </c>
    </row>
    <row r="582" spans="1:28">
      <c r="A582" t="s">
        <v>691</v>
      </c>
      <c r="B582" s="21">
        <f>Fornecida!$C$1</f>
        <v>3.38</v>
      </c>
      <c r="C582" s="79">
        <v>24.1188</v>
      </c>
      <c r="D582">
        <v>20</v>
      </c>
      <c r="E582" s="75">
        <f>(('Node actual demand d=1.0'!B582*(365/2)))*9.8*($C582+$D582-$B582)/3600</f>
        <v>0</v>
      </c>
      <c r="F582" s="75">
        <f>(('Node actual demand d=1.0'!C582*(365/2)))*9.8*($C582+$D582-$B582)/3600</f>
        <v>0</v>
      </c>
      <c r="G582" s="75">
        <f>(('Node actual demand d=1.0'!D582*(365/2)))*9.8*($C582+$D582-$B582)/3600</f>
        <v>0</v>
      </c>
      <c r="H582" s="75">
        <f>(('Node actual demand d=1.0'!E582*(365/2)))*9.8*($C582+$D582-$B582)/3600</f>
        <v>0</v>
      </c>
      <c r="I582" s="75">
        <f>(('Node actual demand d=1.0'!F582*(365/2)))*9.8*($C582+$D582-$B582)/3600</f>
        <v>0</v>
      </c>
      <c r="J582" s="75">
        <f>(('Node actual demand d=1.0'!G582*(365/2)))*9.8*($C582+$D582-$B582)/3600</f>
        <v>3.8454598116666663</v>
      </c>
      <c r="K582" s="75">
        <f>(('Node actual demand d=1.0'!H582*(365/2)))*9.8*($C582+$D582-$B582)/3600</f>
        <v>9.5124532183333326</v>
      </c>
      <c r="L582" s="75">
        <f>(('Node actual demand d=1.0'!I582*(365/2)))*9.8*($C582+$D582-$B582)/3600</f>
        <v>0.20239262166666666</v>
      </c>
      <c r="M582" s="75">
        <f>(('Node actual demand d=1.0'!J582*(365/2)))*9.8*($C582+$D582-$B582)/3600</f>
        <v>0.40478524333333332</v>
      </c>
      <c r="N582" s="75">
        <f>(('Node actual demand d=1.0'!K582*(365/2)))*9.8*($C582+$D582-$B582)/3600</f>
        <v>0.40478524333333332</v>
      </c>
      <c r="O582" s="75">
        <f>(('Node actual demand d=1.0'!L582*(365/2)))*9.8*($C582+$D582-$B582)/3600</f>
        <v>1.2143557300000001</v>
      </c>
      <c r="P582" s="75">
        <f>(('Node actual demand d=1.0'!M582*(365/2)))*9.8*($C582+$D582-$B582)/3600</f>
        <v>0.40478524333333332</v>
      </c>
      <c r="Q582" s="75">
        <f>(('Node actual demand d=1.0'!N582*(365/2)))*9.8*($C582+$D582-$B582)/3600</f>
        <v>0.40478524333333332</v>
      </c>
      <c r="R582" s="75">
        <f>(('Node actual demand d=1.0'!O582*(365/2)))*9.8*($C582+$D582-$B582)/3600</f>
        <v>0.40478524333333332</v>
      </c>
      <c r="S582" s="75">
        <f>(('Node actual demand d=1.0'!P582*(365/2)))*9.8*($C582+$D582-$B582)/3600</f>
        <v>0.80957048666666664</v>
      </c>
      <c r="T582" s="75">
        <f>(('Node actual demand d=1.0'!Q582*(365/2)))*9.8*($C582+$D582-$B582)/3600</f>
        <v>1.2143557300000001</v>
      </c>
      <c r="U582" s="75">
        <f>(('Node actual demand d=1.0'!R582*(365/2)))*9.8*($C582+$D582-$B582)/3600</f>
        <v>1.2143557300000001</v>
      </c>
      <c r="V582" s="75">
        <f>(('Node actual demand d=1.0'!S582*(365/2)))*9.8*($C582+$D582-$B582)/3600</f>
        <v>0.40478524333333332</v>
      </c>
      <c r="W582" s="75">
        <f>(('Node actual demand d=1.0'!T582*(365/2)))*9.8*($C582+$D582-$B582)/3600</f>
        <v>0.20239262166666666</v>
      </c>
      <c r="X582" s="75">
        <f>(('Node actual demand d=1.0'!U582*(365/2)))*9.8*($C582+$D582-$B582)/3600</f>
        <v>0.20239262166666666</v>
      </c>
      <c r="Y582" s="75">
        <f>(('Node actual demand d=1.0'!V582*(365/2)))*9.8*($C582+$D582-$B582)/3600</f>
        <v>0.20239262166666666</v>
      </c>
      <c r="Z582" s="75">
        <f>(('Node actual demand d=1.0'!W582*(365/2)))*9.8*($C582+$D582-$B582)/3600</f>
        <v>4.0478524333333334</v>
      </c>
      <c r="AA582" s="75">
        <f>(('Node actual demand d=1.0'!X582*(365/2)))*9.8*($C582+$D582-$B582)/3600</f>
        <v>9.7148458400000006</v>
      </c>
      <c r="AB582" s="75">
        <f>(('Node actual demand d=1.0'!Y582*(365/2)))*9.8*($C582+$D582-$B582)/3600</f>
        <v>0</v>
      </c>
    </row>
    <row r="583" spans="1:28">
      <c r="A583" t="s">
        <v>692</v>
      </c>
      <c r="B583" s="21">
        <f>Fornecida!$C$1</f>
        <v>3.38</v>
      </c>
      <c r="C583" s="79">
        <v>24.1463</v>
      </c>
      <c r="D583">
        <v>20</v>
      </c>
      <c r="E583" s="75">
        <f>(('Node actual demand d=1.0'!B583*(365/2)))*9.8*($C583+$D583-$B583)/3600</f>
        <v>23.493392210555552</v>
      </c>
      <c r="F583" s="75">
        <f>(('Node actual demand d=1.0'!C583*(365/2)))*9.8*($C583+$D583-$B583)/3600</f>
        <v>4.2531141070833325</v>
      </c>
      <c r="G583" s="75">
        <f>(('Node actual demand d=1.0'!D583*(365/2)))*9.8*($C583+$D583-$B583)/3600</f>
        <v>0.20252924319444443</v>
      </c>
      <c r="H583" s="75">
        <f>(('Node actual demand d=1.0'!E583*(365/2)))*9.8*($C583+$D583-$B583)/3600</f>
        <v>0.20252924319444443</v>
      </c>
      <c r="I583" s="75">
        <f>(('Node actual demand d=1.0'!F583*(365/2)))*9.8*($C583+$D583-$B583)/3600</f>
        <v>0.20252924319444443</v>
      </c>
      <c r="J583" s="75">
        <f>(('Node actual demand d=1.0'!G583*(365/2)))*9.8*($C583+$D583-$B583)/3600</f>
        <v>0.20252924319444443</v>
      </c>
      <c r="K583" s="75">
        <f>(('Node actual demand d=1.0'!H583*(365/2)))*9.8*($C583+$D583-$B583)/3600</f>
        <v>0.40505848638888886</v>
      </c>
      <c r="L583" s="75">
        <f>(('Node actual demand d=1.0'!I583*(365/2)))*9.8*($C583+$D583-$B583)/3600</f>
        <v>0.60758772958333329</v>
      </c>
      <c r="M583" s="75">
        <f>(('Node actual demand d=1.0'!J583*(365/2)))*9.8*($C583+$D583-$B583)/3600</f>
        <v>3.0379386479166666</v>
      </c>
      <c r="N583" s="75">
        <f>(('Node actual demand d=1.0'!K583*(365/2)))*9.8*($C583+$D583-$B583)/3600</f>
        <v>3.2404678911111109</v>
      </c>
      <c r="O583" s="75">
        <f>(('Node actual demand d=1.0'!L583*(365/2)))*9.8*($C583+$D583-$B583)/3600</f>
        <v>1.4177047023611109</v>
      </c>
      <c r="P583" s="75">
        <f>(('Node actual demand d=1.0'!M583*(365/2)))*9.8*($C583+$D583-$B583)/3600</f>
        <v>1.0126462159722223</v>
      </c>
      <c r="Q583" s="75">
        <f>(('Node actual demand d=1.0'!N583*(365/2)))*9.8*($C583+$D583-$B583)/3600</f>
        <v>0.60758772958333329</v>
      </c>
      <c r="R583" s="75">
        <f>(('Node actual demand d=1.0'!O583*(365/2)))*9.8*($C583+$D583-$B583)/3600</f>
        <v>0.81011697277777772</v>
      </c>
      <c r="S583" s="75">
        <f>(('Node actual demand d=1.0'!P583*(365/2)))*9.8*($C583+$D583-$B583)/3600</f>
        <v>0.60758772958333329</v>
      </c>
      <c r="T583" s="75">
        <f>(('Node actual demand d=1.0'!Q583*(365/2)))*9.8*($C583+$D583-$B583)/3600</f>
        <v>0.60758772958333329</v>
      </c>
      <c r="U583" s="75">
        <f>(('Node actual demand d=1.0'!R583*(365/2)))*9.8*($C583+$D583-$B583)/3600</f>
        <v>0.40505848638888886</v>
      </c>
      <c r="V583" s="75">
        <f>(('Node actual demand d=1.0'!S583*(365/2)))*9.8*($C583+$D583-$B583)/3600</f>
        <v>0.60758772958333329</v>
      </c>
      <c r="W583" s="75">
        <f>(('Node actual demand d=1.0'!T583*(365/2)))*9.8*($C583+$D583-$B583)/3600</f>
        <v>0.81011697277777772</v>
      </c>
      <c r="X583" s="75">
        <f>(('Node actual demand d=1.0'!U583*(365/2)))*9.8*($C583+$D583-$B583)/3600</f>
        <v>0.81011697277777772</v>
      </c>
      <c r="Y583" s="75">
        <f>(('Node actual demand d=1.0'!V583*(365/2)))*9.8*($C583+$D583-$B583)/3600</f>
        <v>0.60758772958333329</v>
      </c>
      <c r="Z583" s="75">
        <f>(('Node actual demand d=1.0'!W583*(365/2)))*9.8*($C583+$D583-$B583)/3600</f>
        <v>0.60758772958333329</v>
      </c>
      <c r="AA583" s="75">
        <f>(('Node actual demand d=1.0'!X583*(365/2)))*9.8*($C583+$D583-$B583)/3600</f>
        <v>0.20252924319444443</v>
      </c>
      <c r="AB583" s="75">
        <f>(('Node actual demand d=1.0'!Y583*(365/2)))*9.8*($C583+$D583-$B583)/3600</f>
        <v>4.658172593472222</v>
      </c>
    </row>
    <row r="584" spans="1:28">
      <c r="A584" t="s">
        <v>693</v>
      </c>
      <c r="B584" s="21">
        <f>Fornecida!$C$1</f>
        <v>3.38</v>
      </c>
      <c r="C584" s="79">
        <v>23.1813</v>
      </c>
      <c r="D584">
        <v>20</v>
      </c>
      <c r="E584" s="75">
        <f>(('Node actual demand d=1.0'!B584*(365/2)))*9.8*($C584+$D584-$B584)/3600</f>
        <v>0</v>
      </c>
      <c r="F584" s="75">
        <f>(('Node actual demand d=1.0'!C584*(365/2)))*9.8*($C584+$D584-$B584)/3600</f>
        <v>0</v>
      </c>
      <c r="G584" s="75">
        <f>(('Node actual demand d=1.0'!D584*(365/2)))*9.8*($C584+$D584-$B584)/3600</f>
        <v>0</v>
      </c>
      <c r="H584" s="75">
        <f>(('Node actual demand d=1.0'!E584*(365/2)))*9.8*($C584+$D584-$B584)/3600</f>
        <v>0</v>
      </c>
      <c r="I584" s="75">
        <f>(('Node actual demand d=1.0'!F584*(365/2)))*9.8*($C584+$D584-$B584)/3600</f>
        <v>0</v>
      </c>
      <c r="J584" s="75">
        <f>(('Node actual demand d=1.0'!G584*(365/2)))*9.8*($C584+$D584-$B584)/3600</f>
        <v>0.19773506958333334</v>
      </c>
      <c r="K584" s="75">
        <f>(('Node actual demand d=1.0'!H584*(365/2)))*9.8*($C584+$D584-$B584)/3600</f>
        <v>0.98867534791666678</v>
      </c>
      <c r="L584" s="75">
        <f>(('Node actual demand d=1.0'!I584*(365/2)))*9.8*($C584+$D584-$B584)/3600</f>
        <v>13.050514592499999</v>
      </c>
      <c r="M584" s="75">
        <f>(('Node actual demand d=1.0'!J584*(365/2)))*9.8*($C584+$D584-$B584)/3600</f>
        <v>5.5365819483333336</v>
      </c>
      <c r="N584" s="75">
        <f>(('Node actual demand d=1.0'!K584*(365/2)))*9.8*($C584+$D584-$B584)/3600</f>
        <v>2.3728208349999997</v>
      </c>
      <c r="O584" s="75">
        <f>(('Node actual demand d=1.0'!L584*(365/2)))*9.8*($C584+$D584-$B584)/3600</f>
        <v>0.59320520874999993</v>
      </c>
      <c r="P584" s="75">
        <f>(('Node actual demand d=1.0'!M584*(365/2)))*9.8*($C584+$D584-$B584)/3600</f>
        <v>1.1864104174999999</v>
      </c>
      <c r="Q584" s="75">
        <f>(('Node actual demand d=1.0'!N584*(365/2)))*9.8*($C584+$D584-$B584)/3600</f>
        <v>0.98867534791666678</v>
      </c>
      <c r="R584" s="75">
        <f>(('Node actual demand d=1.0'!O584*(365/2)))*9.8*($C584+$D584-$B584)/3600</f>
        <v>0.59320520874999993</v>
      </c>
      <c r="S584" s="75">
        <f>(('Node actual demand d=1.0'!P584*(365/2)))*9.8*($C584+$D584-$B584)/3600</f>
        <v>0.59320520874999993</v>
      </c>
      <c r="T584" s="75">
        <f>(('Node actual demand d=1.0'!Q584*(365/2)))*9.8*($C584+$D584-$B584)/3600</f>
        <v>0.39547013916666668</v>
      </c>
      <c r="U584" s="75">
        <f>(('Node actual demand d=1.0'!R584*(365/2)))*9.8*($C584+$D584-$B584)/3600</f>
        <v>0.79094027833333336</v>
      </c>
      <c r="V584" s="75">
        <f>(('Node actual demand d=1.0'!S584*(365/2)))*9.8*($C584+$D584-$B584)/3600</f>
        <v>1.1864104174999999</v>
      </c>
      <c r="W584" s="75">
        <f>(('Node actual demand d=1.0'!T584*(365/2)))*9.8*($C584+$D584-$B584)/3600</f>
        <v>1.1864104174999999</v>
      </c>
      <c r="X584" s="75">
        <f>(('Node actual demand d=1.0'!U584*(365/2)))*9.8*($C584+$D584-$B584)/3600</f>
        <v>0.59320520874999993</v>
      </c>
      <c r="Y584" s="75">
        <f>(('Node actual demand d=1.0'!V584*(365/2)))*9.8*($C584+$D584-$B584)/3600</f>
        <v>0.39547013916666668</v>
      </c>
      <c r="Z584" s="75">
        <f>(('Node actual demand d=1.0'!W584*(365/2)))*9.8*($C584+$D584-$B584)/3600</f>
        <v>0.79094027833333336</v>
      </c>
      <c r="AA584" s="75">
        <f>(('Node actual demand d=1.0'!X584*(365/2)))*9.8*($C584+$D584-$B584)/3600</f>
        <v>0.19773506958333334</v>
      </c>
      <c r="AB584" s="75">
        <f>(('Node actual demand d=1.0'!Y584*(365/2)))*9.8*($C584+$D584-$B584)/3600</f>
        <v>0</v>
      </c>
    </row>
    <row r="585" spans="1:28">
      <c r="A585" t="s">
        <v>694</v>
      </c>
      <c r="B585" s="21">
        <f>Fornecida!$C$1</f>
        <v>3.38</v>
      </c>
      <c r="C585" s="79">
        <v>5.5815999999999999</v>
      </c>
      <c r="D585">
        <v>20</v>
      </c>
      <c r="E585" s="75">
        <f>(('Node actual demand d=1.0'!B585*(365/2)))*9.8*($C585+$D585-$B585)/3600</f>
        <v>4.5222500711111113</v>
      </c>
      <c r="F585" s="75">
        <f>(('Node actual demand d=1.0'!C585*(365/2)))*9.8*($C585+$D585-$B585)/3600</f>
        <v>0</v>
      </c>
      <c r="G585" s="75">
        <f>(('Node actual demand d=1.0'!D585*(365/2)))*9.8*($C585+$D585-$B585)/3600</f>
        <v>0</v>
      </c>
      <c r="H585" s="75">
        <f>(('Node actual demand d=1.0'!E585*(365/2)))*9.8*($C585+$D585-$B585)/3600</f>
        <v>0</v>
      </c>
      <c r="I585" s="75">
        <f>(('Node actual demand d=1.0'!F585*(365/2)))*9.8*($C585+$D585-$B585)/3600</f>
        <v>0</v>
      </c>
      <c r="J585" s="75">
        <f>(('Node actual demand d=1.0'!G585*(365/2)))*9.8*($C585+$D585-$B585)/3600</f>
        <v>0.11029878222222224</v>
      </c>
      <c r="K585" s="75">
        <f>(('Node actual demand d=1.0'!H585*(365/2)))*9.8*($C585+$D585-$B585)/3600</f>
        <v>0.33089634666666673</v>
      </c>
      <c r="L585" s="75">
        <f>(('Node actual demand d=1.0'!I585*(365/2)))*9.8*($C585+$D585-$B585)/3600</f>
        <v>0.99268904000000036</v>
      </c>
      <c r="M585" s="75">
        <f>(('Node actual demand d=1.0'!J585*(365/2)))*9.8*($C585+$D585-$B585)/3600</f>
        <v>0.44119512888888895</v>
      </c>
      <c r="N585" s="75">
        <f>(('Node actual demand d=1.0'!K585*(365/2)))*9.8*($C585+$D585-$B585)/3600</f>
        <v>0.55149391111111123</v>
      </c>
      <c r="O585" s="75">
        <f>(('Node actual demand d=1.0'!L585*(365/2)))*9.8*($C585+$D585-$B585)/3600</f>
        <v>0.44119512888888895</v>
      </c>
      <c r="P585" s="75">
        <f>(('Node actual demand d=1.0'!M585*(365/2)))*9.8*($C585+$D585-$B585)/3600</f>
        <v>0.33089634666666673</v>
      </c>
      <c r="Q585" s="75">
        <f>(('Node actual demand d=1.0'!N585*(365/2)))*9.8*($C585+$D585-$B585)/3600</f>
        <v>0.77209147555555568</v>
      </c>
      <c r="R585" s="75">
        <f>(('Node actual demand d=1.0'!O585*(365/2)))*9.8*($C585+$D585-$B585)/3600</f>
        <v>0.44119512888888895</v>
      </c>
      <c r="S585" s="75">
        <f>(('Node actual demand d=1.0'!P585*(365/2)))*9.8*($C585+$D585-$B585)/3600</f>
        <v>0.55149391111111123</v>
      </c>
      <c r="T585" s="75">
        <f>(('Node actual demand d=1.0'!Q585*(365/2)))*9.8*($C585+$D585-$B585)/3600</f>
        <v>0.77209147555555568</v>
      </c>
      <c r="U585" s="75">
        <f>(('Node actual demand d=1.0'!R585*(365/2)))*9.8*($C585+$D585-$B585)/3600</f>
        <v>0.33089634666666673</v>
      </c>
      <c r="V585" s="75">
        <f>(('Node actual demand d=1.0'!S585*(365/2)))*9.8*($C585+$D585-$B585)/3600</f>
        <v>0.33089634666666673</v>
      </c>
      <c r="W585" s="75">
        <f>(('Node actual demand d=1.0'!T585*(365/2)))*9.8*($C585+$D585-$B585)/3600</f>
        <v>0.55149391111111123</v>
      </c>
      <c r="X585" s="75">
        <f>(('Node actual demand d=1.0'!U585*(365/2)))*9.8*($C585+$D585-$B585)/3600</f>
        <v>0.44119512888888895</v>
      </c>
      <c r="Y585" s="75">
        <f>(('Node actual demand d=1.0'!V585*(365/2)))*9.8*($C585+$D585-$B585)/3600</f>
        <v>0.11029878222222224</v>
      </c>
      <c r="Z585" s="75">
        <f>(('Node actual demand d=1.0'!W585*(365/2)))*9.8*($C585+$D585-$B585)/3600</f>
        <v>0</v>
      </c>
      <c r="AA585" s="75">
        <f>(('Node actual demand d=1.0'!X585*(365/2)))*9.8*($C585+$D585-$B585)/3600</f>
        <v>0.11029878222222224</v>
      </c>
      <c r="AB585" s="75">
        <f>(('Node actual demand d=1.0'!Y585*(365/2)))*9.8*($C585+$D585-$B585)/3600</f>
        <v>9.3753964888888905</v>
      </c>
    </row>
    <row r="586" spans="1:28">
      <c r="A586" t="s">
        <v>695</v>
      </c>
      <c r="B586" s="21">
        <f>Fornecida!$C$1</f>
        <v>3.38</v>
      </c>
      <c r="C586" s="79">
        <v>4.6551999999999998</v>
      </c>
      <c r="D586">
        <v>20</v>
      </c>
      <c r="E586" s="75">
        <f>(('Node actual demand d=1.0'!B586*(365/2)))*9.8*($C586+$D586-$B586)/3600</f>
        <v>0</v>
      </c>
      <c r="F586" s="75">
        <f>(('Node actual demand d=1.0'!C586*(365/2)))*9.8*($C586+$D586-$B586)/3600</f>
        <v>0</v>
      </c>
      <c r="G586" s="75">
        <f>(('Node actual demand d=1.0'!D586*(365/2)))*9.8*($C586+$D586-$B586)/3600</f>
        <v>0</v>
      </c>
      <c r="H586" s="75">
        <f>(('Node actual demand d=1.0'!E586*(365/2)))*9.8*($C586+$D586-$B586)/3600</f>
        <v>4.3335513977777778</v>
      </c>
      <c r="I586" s="75">
        <f>(('Node actual demand d=1.0'!F586*(365/2)))*9.8*($C586+$D586-$B586)/3600</f>
        <v>17.334205591111111</v>
      </c>
      <c r="J586" s="75">
        <f>(('Node actual demand d=1.0'!G586*(365/2)))*9.8*($C586+$D586-$B586)/3600</f>
        <v>0</v>
      </c>
      <c r="K586" s="75">
        <f>(('Node actual demand d=1.0'!H586*(365/2)))*9.8*($C586+$D586-$B586)/3600</f>
        <v>0</v>
      </c>
      <c r="L586" s="75">
        <f>(('Node actual demand d=1.0'!I586*(365/2)))*9.8*($C586+$D586-$B586)/3600</f>
        <v>0</v>
      </c>
      <c r="M586" s="75">
        <f>(('Node actual demand d=1.0'!J586*(365/2)))*9.8*($C586+$D586-$B586)/3600</f>
        <v>0</v>
      </c>
      <c r="N586" s="75">
        <f>(('Node actual demand d=1.0'!K586*(365/2)))*9.8*($C586+$D586-$B586)/3600</f>
        <v>0.31708912666666667</v>
      </c>
      <c r="O586" s="75">
        <f>(('Node actual demand d=1.0'!L586*(365/2)))*9.8*($C586+$D586-$B586)/3600</f>
        <v>0.42278550222222228</v>
      </c>
      <c r="P586" s="75">
        <f>(('Node actual demand d=1.0'!M586*(365/2)))*9.8*($C586+$D586-$B586)/3600</f>
        <v>0.31708912666666667</v>
      </c>
      <c r="Q586" s="75">
        <f>(('Node actual demand d=1.0'!N586*(365/2)))*9.8*($C586+$D586-$B586)/3600</f>
        <v>0.21139275111111114</v>
      </c>
      <c r="R586" s="75">
        <f>(('Node actual demand d=1.0'!O586*(365/2)))*9.8*($C586+$D586-$B586)/3600</f>
        <v>0.31708912666666667</v>
      </c>
      <c r="S586" s="75">
        <f>(('Node actual demand d=1.0'!P586*(365/2)))*9.8*($C586+$D586-$B586)/3600</f>
        <v>0.21139275111111114</v>
      </c>
      <c r="T586" s="75">
        <f>(('Node actual demand d=1.0'!Q586*(365/2)))*9.8*($C586+$D586-$B586)/3600</f>
        <v>0.21139275111111114</v>
      </c>
      <c r="U586" s="75">
        <f>(('Node actual demand d=1.0'!R586*(365/2)))*9.8*($C586+$D586-$B586)/3600</f>
        <v>0.21139275111111114</v>
      </c>
      <c r="V586" s="75">
        <f>(('Node actual demand d=1.0'!S586*(365/2)))*9.8*($C586+$D586-$B586)/3600</f>
        <v>0.10569637555555557</v>
      </c>
      <c r="W586" s="75">
        <f>(('Node actual demand d=1.0'!T586*(365/2)))*9.8*($C586+$D586-$B586)/3600</f>
        <v>0.10569637555555557</v>
      </c>
      <c r="X586" s="75">
        <f>(('Node actual demand d=1.0'!U586*(365/2)))*9.8*($C586+$D586-$B586)/3600</f>
        <v>0.10569637555555557</v>
      </c>
      <c r="Y586" s="75">
        <f>(('Node actual demand d=1.0'!V586*(365/2)))*9.8*($C586+$D586-$B586)/3600</f>
        <v>0</v>
      </c>
      <c r="Z586" s="75">
        <f>(('Node actual demand d=1.0'!W586*(365/2)))*9.8*($C586+$D586-$B586)/3600</f>
        <v>0</v>
      </c>
      <c r="AA586" s="75">
        <f>(('Node actual demand d=1.0'!X586*(365/2)))*9.8*($C586+$D586-$B586)/3600</f>
        <v>0</v>
      </c>
      <c r="AB586" s="75">
        <f>(('Node actual demand d=1.0'!Y586*(365/2)))*9.8*($C586+$D586-$B586)/3600</f>
        <v>0</v>
      </c>
    </row>
    <row r="587" spans="1:28">
      <c r="A587" t="s">
        <v>696</v>
      </c>
      <c r="B587" s="21">
        <f>Fornecida!$C$1</f>
        <v>3.38</v>
      </c>
      <c r="C587" s="79">
        <v>5.2030000000000003</v>
      </c>
      <c r="D587">
        <v>20</v>
      </c>
      <c r="E587" s="75">
        <f>(('Node actual demand d=1.0'!B587*(365/2)))*9.8*($C587+$D587-$B587)/3600</f>
        <v>6.830326212500001</v>
      </c>
      <c r="F587" s="75">
        <f>(('Node actual demand d=1.0'!C587*(365/2)))*9.8*($C587+$D587-$B587)/3600</f>
        <v>0</v>
      </c>
      <c r="G587" s="75">
        <f>(('Node actual demand d=1.0'!D587*(365/2)))*9.8*($C587+$D587-$B587)/3600</f>
        <v>0</v>
      </c>
      <c r="H587" s="75">
        <f>(('Node actual demand d=1.0'!E587*(365/2)))*9.8*($C587+$D587-$B587)/3600</f>
        <v>0</v>
      </c>
      <c r="I587" s="75">
        <f>(('Node actual demand d=1.0'!F587*(365/2)))*9.8*($C587+$D587-$B587)/3600</f>
        <v>0</v>
      </c>
      <c r="J587" s="75">
        <f>(('Node actual demand d=1.0'!G587*(365/2)))*9.8*($C587+$D587-$B587)/3600</f>
        <v>0</v>
      </c>
      <c r="K587" s="75">
        <f>(('Node actual demand d=1.0'!H587*(365/2)))*9.8*($C587+$D587-$B587)/3600</f>
        <v>0</v>
      </c>
      <c r="L587" s="75">
        <f>(('Node actual demand d=1.0'!I587*(365/2)))*9.8*($C587+$D587-$B587)/3600</f>
        <v>9.3239373694444438</v>
      </c>
      <c r="M587" s="75">
        <f>(('Node actual demand d=1.0'!J587*(365/2)))*9.8*($C587+$D587-$B587)/3600</f>
        <v>2.9272826625000006</v>
      </c>
      <c r="N587" s="75">
        <f>(('Node actual demand d=1.0'!K587*(365/2)))*9.8*($C587+$D587-$B587)/3600</f>
        <v>0.21683575277777781</v>
      </c>
      <c r="O587" s="75">
        <f>(('Node actual demand d=1.0'!L587*(365/2)))*9.8*($C587+$D587-$B587)/3600</f>
        <v>0.1084178763888889</v>
      </c>
      <c r="P587" s="75">
        <f>(('Node actual demand d=1.0'!M587*(365/2)))*9.8*($C587+$D587-$B587)/3600</f>
        <v>0.1084178763888889</v>
      </c>
      <c r="Q587" s="75">
        <f>(('Node actual demand d=1.0'!N587*(365/2)))*9.8*($C587+$D587-$B587)/3600</f>
        <v>0.1084178763888889</v>
      </c>
      <c r="R587" s="75">
        <f>(('Node actual demand d=1.0'!O587*(365/2)))*9.8*($C587+$D587-$B587)/3600</f>
        <v>0.1084178763888889</v>
      </c>
      <c r="S587" s="75">
        <f>(('Node actual demand d=1.0'!P587*(365/2)))*9.8*($C587+$D587-$B587)/3600</f>
        <v>0</v>
      </c>
      <c r="T587" s="75">
        <f>(('Node actual demand d=1.0'!Q587*(365/2)))*9.8*($C587+$D587-$B587)/3600</f>
        <v>0</v>
      </c>
      <c r="U587" s="75">
        <f>(('Node actual demand d=1.0'!R587*(365/2)))*9.8*($C587+$D587-$B587)/3600</f>
        <v>0</v>
      </c>
      <c r="V587" s="75">
        <f>(('Node actual demand d=1.0'!S587*(365/2)))*9.8*($C587+$D587-$B587)/3600</f>
        <v>0</v>
      </c>
      <c r="W587" s="75">
        <f>(('Node actual demand d=1.0'!T587*(365/2)))*9.8*($C587+$D587-$B587)/3600</f>
        <v>0</v>
      </c>
      <c r="X587" s="75">
        <f>(('Node actual demand d=1.0'!U587*(365/2)))*9.8*($C587+$D587-$B587)/3600</f>
        <v>0</v>
      </c>
      <c r="Y587" s="75">
        <f>(('Node actual demand d=1.0'!V587*(365/2)))*9.8*($C587+$D587-$B587)/3600</f>
        <v>0</v>
      </c>
      <c r="Z587" s="75">
        <f>(('Node actual demand d=1.0'!W587*(365/2)))*9.8*($C587+$D587-$B587)/3600</f>
        <v>0</v>
      </c>
      <c r="AA587" s="75">
        <f>(('Node actual demand d=1.0'!X587*(365/2)))*9.8*($C587+$D587-$B587)/3600</f>
        <v>0</v>
      </c>
      <c r="AB587" s="75">
        <f>(('Node actual demand d=1.0'!Y587*(365/2)))*9.8*($C587+$D587-$B587)/3600</f>
        <v>4.8788044375000004</v>
      </c>
    </row>
    <row r="588" spans="1:28">
      <c r="A588" t="s">
        <v>697</v>
      </c>
      <c r="B588" s="21">
        <f>Fornecida!$C$1</f>
        <v>3.38</v>
      </c>
      <c r="C588" s="79">
        <v>5.3242000000000003</v>
      </c>
      <c r="D588">
        <v>20</v>
      </c>
      <c r="E588" s="75">
        <f>(('Node actual demand d=1.0'!B588*(365/2)))*9.8*($C588+$D588-$B588)/3600</f>
        <v>0</v>
      </c>
      <c r="F588" s="75">
        <f>(('Node actual demand d=1.0'!C588*(365/2)))*9.8*($C588+$D588-$B588)/3600</f>
        <v>0</v>
      </c>
      <c r="G588" s="75">
        <f>(('Node actual demand d=1.0'!D588*(365/2)))*9.8*($C588+$D588-$B588)/3600</f>
        <v>0</v>
      </c>
      <c r="H588" s="75">
        <f>(('Node actual demand d=1.0'!E588*(365/2)))*9.8*($C588+$D588-$B588)/3600</f>
        <v>15.698880680000004</v>
      </c>
      <c r="I588" s="75">
        <f>(('Node actual demand d=1.0'!F588*(365/2)))*9.8*($C588+$D588-$B588)/3600</f>
        <v>16.789080727222228</v>
      </c>
      <c r="J588" s="75">
        <f>(('Node actual demand d=1.0'!G588*(365/2)))*9.8*($C588+$D588-$B588)/3600</f>
        <v>0</v>
      </c>
      <c r="K588" s="75">
        <f>(('Node actual demand d=1.0'!H588*(365/2)))*9.8*($C588+$D588-$B588)/3600</f>
        <v>0.32706001416666669</v>
      </c>
      <c r="L588" s="75">
        <f>(('Node actual demand d=1.0'!I588*(365/2)))*9.8*($C588+$D588-$B588)/3600</f>
        <v>0.21804000944444446</v>
      </c>
      <c r="M588" s="75">
        <f>(('Node actual demand d=1.0'!J588*(365/2)))*9.8*($C588+$D588-$B588)/3600</f>
        <v>0.54510002361111121</v>
      </c>
      <c r="N588" s="75">
        <f>(('Node actual demand d=1.0'!K588*(365/2)))*9.8*($C588+$D588-$B588)/3600</f>
        <v>0.65412002833333338</v>
      </c>
      <c r="O588" s="75">
        <f>(('Node actual demand d=1.0'!L588*(365/2)))*9.8*($C588+$D588-$B588)/3600</f>
        <v>0.54510002361111121</v>
      </c>
      <c r="P588" s="75">
        <f>(('Node actual demand d=1.0'!M588*(365/2)))*9.8*($C588+$D588-$B588)/3600</f>
        <v>0.32706001416666669</v>
      </c>
      <c r="Q588" s="75">
        <f>(('Node actual demand d=1.0'!N588*(365/2)))*9.8*($C588+$D588-$B588)/3600</f>
        <v>0.21804000944444446</v>
      </c>
      <c r="R588" s="75">
        <f>(('Node actual demand d=1.0'!O588*(365/2)))*9.8*($C588+$D588-$B588)/3600</f>
        <v>0.76314003305555567</v>
      </c>
      <c r="S588" s="75">
        <f>(('Node actual demand d=1.0'!P588*(365/2)))*9.8*($C588+$D588-$B588)/3600</f>
        <v>1.6353000708333338</v>
      </c>
      <c r="T588" s="75">
        <f>(('Node actual demand d=1.0'!Q588*(365/2)))*9.8*($C588+$D588-$B588)/3600</f>
        <v>0.87216003777777784</v>
      </c>
      <c r="U588" s="75">
        <f>(('Node actual demand d=1.0'!R588*(365/2)))*9.8*($C588+$D588-$B588)/3600</f>
        <v>0.76314003305555567</v>
      </c>
      <c r="V588" s="75">
        <f>(('Node actual demand d=1.0'!S588*(365/2)))*9.8*($C588+$D588-$B588)/3600</f>
        <v>0.21804000944444446</v>
      </c>
      <c r="W588" s="75">
        <f>(('Node actual demand d=1.0'!T588*(365/2)))*9.8*($C588+$D588-$B588)/3600</f>
        <v>0.87216003777777784</v>
      </c>
      <c r="X588" s="75">
        <f>(('Node actual demand d=1.0'!U588*(365/2)))*9.8*($C588+$D588-$B588)/3600</f>
        <v>0.32706001416666669</v>
      </c>
      <c r="Y588" s="75">
        <f>(('Node actual demand d=1.0'!V588*(365/2)))*9.8*($C588+$D588-$B588)/3600</f>
        <v>0.10902000472222223</v>
      </c>
      <c r="Z588" s="75">
        <f>(('Node actual demand d=1.0'!W588*(365/2)))*9.8*($C588+$D588-$B588)/3600</f>
        <v>0.10902000472222223</v>
      </c>
      <c r="AA588" s="75">
        <f>(('Node actual demand d=1.0'!X588*(365/2)))*9.8*($C588+$D588-$B588)/3600</f>
        <v>14.49966062805556</v>
      </c>
      <c r="AB588" s="75">
        <f>(('Node actual demand d=1.0'!Y588*(365/2)))*9.8*($C588+$D588-$B588)/3600</f>
        <v>17.225160746111115</v>
      </c>
    </row>
    <row r="589" spans="1:28">
      <c r="A589" t="s">
        <v>698</v>
      </c>
      <c r="B589" s="21">
        <f>Fornecida!$C$1</f>
        <v>3.38</v>
      </c>
      <c r="C589" s="79">
        <v>5.5918999999999999</v>
      </c>
      <c r="D589">
        <v>20</v>
      </c>
      <c r="E589" s="75">
        <f>(('Node actual demand d=1.0'!B589*(365/2)))*9.8*($C589+$D589-$B589)/3600</f>
        <v>0.11034995319444445</v>
      </c>
      <c r="F589" s="75">
        <f>(('Node actual demand d=1.0'!C589*(365/2)))*9.8*($C589+$D589-$B589)/3600</f>
        <v>0.22069990638888889</v>
      </c>
      <c r="G589" s="75">
        <f>(('Node actual demand d=1.0'!D589*(365/2)))*9.8*($C589+$D589-$B589)/3600</f>
        <v>0.33104985958333333</v>
      </c>
      <c r="H589" s="75">
        <f>(('Node actual demand d=1.0'!E589*(365/2)))*9.8*($C589+$D589-$B589)/3600</f>
        <v>0.22069990638888889</v>
      </c>
      <c r="I589" s="75">
        <f>(('Node actual demand d=1.0'!F589*(365/2)))*9.8*($C589+$D589-$B589)/3600</f>
        <v>0.11034995319444445</v>
      </c>
      <c r="J589" s="75">
        <f>(('Node actual demand d=1.0'!G589*(365/2)))*9.8*($C589+$D589-$B589)/3600</f>
        <v>21.076841060138893</v>
      </c>
      <c r="K589" s="75">
        <f>(('Node actual demand d=1.0'!H589*(365/2)))*9.8*($C589+$D589-$B589)/3600</f>
        <v>7.2830969108333337</v>
      </c>
      <c r="L589" s="75">
        <f>(('Node actual demand d=1.0'!I589*(365/2)))*9.8*($C589+$D589-$B589)/3600</f>
        <v>0.33104985958333333</v>
      </c>
      <c r="M589" s="75">
        <f>(('Node actual demand d=1.0'!J589*(365/2)))*9.8*($C589+$D589-$B589)/3600</f>
        <v>1.213849485138889</v>
      </c>
      <c r="N589" s="75">
        <f>(('Node actual demand d=1.0'!K589*(365/2)))*9.8*($C589+$D589-$B589)/3600</f>
        <v>0.77244967236111117</v>
      </c>
      <c r="O589" s="75">
        <f>(('Node actual demand d=1.0'!L589*(365/2)))*9.8*($C589+$D589-$B589)/3600</f>
        <v>0.77244967236111117</v>
      </c>
      <c r="P589" s="75">
        <f>(('Node actual demand d=1.0'!M589*(365/2)))*9.8*($C589+$D589-$B589)/3600</f>
        <v>0.77244967236111117</v>
      </c>
      <c r="Q589" s="75">
        <f>(('Node actual demand d=1.0'!N589*(365/2)))*9.8*($C589+$D589-$B589)/3600</f>
        <v>0.55174976597222236</v>
      </c>
      <c r="R589" s="75">
        <f>(('Node actual demand d=1.0'!O589*(365/2)))*9.8*($C589+$D589-$B589)/3600</f>
        <v>0.66209971916666666</v>
      </c>
      <c r="S589" s="75">
        <f>(('Node actual demand d=1.0'!P589*(365/2)))*9.8*($C589+$D589-$B589)/3600</f>
        <v>0.55174976597222236</v>
      </c>
      <c r="T589" s="75">
        <f>(('Node actual demand d=1.0'!Q589*(365/2)))*9.8*($C589+$D589-$B589)/3600</f>
        <v>0.88279962555555558</v>
      </c>
      <c r="U589" s="75">
        <f>(('Node actual demand d=1.0'!R589*(365/2)))*9.8*($C589+$D589-$B589)/3600</f>
        <v>0.55174976597222236</v>
      </c>
      <c r="V589" s="75">
        <f>(('Node actual demand d=1.0'!S589*(365/2)))*9.8*($C589+$D589-$B589)/3600</f>
        <v>0.55174976597222236</v>
      </c>
      <c r="W589" s="75">
        <f>(('Node actual demand d=1.0'!T589*(365/2)))*9.8*($C589+$D589-$B589)/3600</f>
        <v>0.77244967236111117</v>
      </c>
      <c r="X589" s="75">
        <f>(('Node actual demand d=1.0'!U589*(365/2)))*9.8*($C589+$D589-$B589)/3600</f>
        <v>0.55174976597222236</v>
      </c>
      <c r="Y589" s="75">
        <f>(('Node actual demand d=1.0'!V589*(365/2)))*9.8*($C589+$D589-$B589)/3600</f>
        <v>0.44139981277777779</v>
      </c>
      <c r="Z589" s="75">
        <f>(('Node actual demand d=1.0'!W589*(365/2)))*9.8*($C589+$D589-$B589)/3600</f>
        <v>4.9657478937500006</v>
      </c>
      <c r="AA589" s="75">
        <f>(('Node actual demand d=1.0'!X589*(365/2)))*9.8*($C589+$D589-$B589)/3600</f>
        <v>23.945939843194445</v>
      </c>
      <c r="AB589" s="75">
        <f>(('Node actual demand d=1.0'!Y589*(365/2)))*9.8*($C589+$D589-$B589)/3600</f>
        <v>0.99314957875000021</v>
      </c>
    </row>
    <row r="590" spans="1:28">
      <c r="A590" t="s">
        <v>699</v>
      </c>
      <c r="B590" s="21">
        <f>Fornecida!$C$1</f>
        <v>3.38</v>
      </c>
      <c r="C590" s="79">
        <v>5.1173999999999999</v>
      </c>
      <c r="D590">
        <v>20</v>
      </c>
      <c r="E590" s="75">
        <f>(('Node actual demand d=1.0'!B590*(365/2)))*9.8*($C590+$D590-$B590)/3600</f>
        <v>0</v>
      </c>
      <c r="F590" s="75">
        <f>(('Node actual demand d=1.0'!C590*(365/2)))*9.8*($C590+$D590-$B590)/3600</f>
        <v>0</v>
      </c>
      <c r="G590" s="75">
        <f>(('Node actual demand d=1.0'!D590*(365/2)))*9.8*($C590+$D590-$B590)/3600</f>
        <v>0</v>
      </c>
      <c r="H590" s="75">
        <f>(('Node actual demand d=1.0'!E590*(365/2)))*9.8*($C590+$D590-$B590)/3600</f>
        <v>0</v>
      </c>
      <c r="I590" s="75">
        <f>(('Node actual demand d=1.0'!F590*(365/2)))*9.8*($C590+$D590-$B590)/3600</f>
        <v>1.7278817733333336</v>
      </c>
      <c r="J590" s="75">
        <f>(('Node actual demand d=1.0'!G590*(365/2)))*9.8*($C590+$D590-$B590)/3600</f>
        <v>16.090899014166666</v>
      </c>
      <c r="K590" s="75">
        <f>(('Node actual demand d=1.0'!H590*(365/2)))*9.8*($C590+$D590-$B590)/3600</f>
        <v>17.278817733333337</v>
      </c>
      <c r="L590" s="75">
        <f>(('Node actual demand d=1.0'!I590*(365/2)))*9.8*($C590+$D590-$B590)/3600</f>
        <v>14.255024630000001</v>
      </c>
      <c r="M590" s="75">
        <f>(('Node actual demand d=1.0'!J590*(365/2)))*9.8*($C590+$D590-$B590)/3600</f>
        <v>1.4039039408333336</v>
      </c>
      <c r="N590" s="75">
        <f>(('Node actual demand d=1.0'!K590*(365/2)))*9.8*($C590+$D590-$B590)/3600</f>
        <v>0.32397783250000001</v>
      </c>
      <c r="O590" s="75">
        <f>(('Node actual demand d=1.0'!L590*(365/2)))*9.8*($C590+$D590-$B590)/3600</f>
        <v>0</v>
      </c>
      <c r="P590" s="75">
        <f>(('Node actual demand d=1.0'!M590*(365/2)))*9.8*($C590+$D590-$B590)/3600</f>
        <v>0</v>
      </c>
      <c r="Q590" s="75">
        <f>(('Node actual demand d=1.0'!N590*(365/2)))*9.8*($C590+$D590-$B590)/3600</f>
        <v>0.32397783250000001</v>
      </c>
      <c r="R590" s="75">
        <f>(('Node actual demand d=1.0'!O590*(365/2)))*9.8*($C590+$D590-$B590)/3600</f>
        <v>0.8639408866666668</v>
      </c>
      <c r="S590" s="75">
        <f>(('Node actual demand d=1.0'!P590*(365/2)))*9.8*($C590+$D590-$B590)/3600</f>
        <v>1.0799261083333336</v>
      </c>
      <c r="T590" s="75">
        <f>(('Node actual demand d=1.0'!Q590*(365/2)))*9.8*($C590+$D590-$B590)/3600</f>
        <v>1.1879187191666667</v>
      </c>
      <c r="U590" s="75">
        <f>(('Node actual demand d=1.0'!R590*(365/2)))*9.8*($C590+$D590-$B590)/3600</f>
        <v>0.32397783250000001</v>
      </c>
      <c r="V590" s="75">
        <f>(('Node actual demand d=1.0'!S590*(365/2)))*9.8*($C590+$D590-$B590)/3600</f>
        <v>0.2159852216666667</v>
      </c>
      <c r="W590" s="75">
        <f>(('Node actual demand d=1.0'!T590*(365/2)))*9.8*($C590+$D590-$B590)/3600</f>
        <v>0</v>
      </c>
      <c r="X590" s="75">
        <f>(('Node actual demand d=1.0'!U590*(365/2)))*9.8*($C590+$D590-$B590)/3600</f>
        <v>0</v>
      </c>
      <c r="Y590" s="75">
        <f>(('Node actual demand d=1.0'!V590*(365/2)))*9.8*($C590+$D590-$B590)/3600</f>
        <v>0</v>
      </c>
      <c r="Z590" s="75">
        <f>(('Node actual demand d=1.0'!W590*(365/2)))*9.8*($C590+$D590-$B590)/3600</f>
        <v>0</v>
      </c>
      <c r="AA590" s="75">
        <f>(('Node actual demand d=1.0'!X590*(365/2)))*9.8*($C590+$D590-$B590)/3600</f>
        <v>0</v>
      </c>
      <c r="AB590" s="75">
        <f>(('Node actual demand d=1.0'!Y590*(365/2)))*9.8*($C590+$D590-$B590)/3600</f>
        <v>0</v>
      </c>
    </row>
    <row r="591" spans="1:28">
      <c r="A591" t="s">
        <v>700</v>
      </c>
      <c r="B591" s="21">
        <f>Fornecida!$C$1</f>
        <v>3.38</v>
      </c>
      <c r="C591" s="79">
        <v>4.4943</v>
      </c>
      <c r="D591">
        <v>20</v>
      </c>
      <c r="E591" s="75">
        <f>(('Node actual demand d=1.0'!B591*(365/2)))*9.8*($C591+$D591-$B591)/3600</f>
        <v>0.41958806166666673</v>
      </c>
      <c r="F591" s="75">
        <f>(('Node actual demand d=1.0'!C591*(365/2)))*9.8*($C591+$D591-$B591)/3600</f>
        <v>0.62938209249999999</v>
      </c>
      <c r="G591" s="75">
        <f>(('Node actual demand d=1.0'!D591*(365/2)))*9.8*($C591+$D591-$B591)/3600</f>
        <v>0.62938209249999999</v>
      </c>
      <c r="H591" s="75">
        <f>(('Node actual demand d=1.0'!E591*(365/2)))*9.8*($C591+$D591-$B591)/3600</f>
        <v>0.52448507708333336</v>
      </c>
      <c r="I591" s="75">
        <f>(('Node actual demand d=1.0'!F591*(365/2)))*9.8*($C591+$D591-$B591)/3600</f>
        <v>0.41958806166666673</v>
      </c>
      <c r="J591" s="75">
        <f>(('Node actual demand d=1.0'!G591*(365/2)))*9.8*($C591+$D591-$B591)/3600</f>
        <v>8.9162463104166676</v>
      </c>
      <c r="K591" s="75">
        <f>(('Node actual demand d=1.0'!H591*(365/2)))*9.8*($C591+$D591-$B591)/3600</f>
        <v>0.94407313875000021</v>
      </c>
      <c r="L591" s="75">
        <f>(('Node actual demand d=1.0'!I591*(365/2)))*9.8*($C591+$D591-$B591)/3600</f>
        <v>0.41958806166666673</v>
      </c>
      <c r="M591" s="75">
        <f>(('Node actual demand d=1.0'!J591*(365/2)))*9.8*($C591+$D591-$B591)/3600</f>
        <v>0.83917612333333347</v>
      </c>
      <c r="N591" s="75">
        <f>(('Node actual demand d=1.0'!K591*(365/2)))*9.8*($C591+$D591-$B591)/3600</f>
        <v>1.1538671695833334</v>
      </c>
      <c r="O591" s="75">
        <f>(('Node actual demand d=1.0'!L591*(365/2)))*9.8*($C591+$D591-$B591)/3600</f>
        <v>0.73427910791666662</v>
      </c>
      <c r="P591" s="75">
        <f>(('Node actual demand d=1.0'!M591*(365/2)))*9.8*($C591+$D591-$B591)/3600</f>
        <v>0.83917612333333347</v>
      </c>
      <c r="Q591" s="75">
        <f>(('Node actual demand d=1.0'!N591*(365/2)))*9.8*($C591+$D591-$B591)/3600</f>
        <v>0.73427910791666662</v>
      </c>
      <c r="R591" s="75">
        <f>(('Node actual demand d=1.0'!O591*(365/2)))*9.8*($C591+$D591-$B591)/3600</f>
        <v>0.73427910791666662</v>
      </c>
      <c r="S591" s="75">
        <f>(('Node actual demand d=1.0'!P591*(365/2)))*9.8*($C591+$D591-$B591)/3600</f>
        <v>0.73427910791666662</v>
      </c>
      <c r="T591" s="75">
        <f>(('Node actual demand d=1.0'!Q591*(365/2)))*9.8*($C591+$D591-$B591)/3600</f>
        <v>0.73427910791666662</v>
      </c>
      <c r="U591" s="75">
        <f>(('Node actual demand d=1.0'!R591*(365/2)))*9.8*($C591+$D591-$B591)/3600</f>
        <v>0.73427910791666662</v>
      </c>
      <c r="V591" s="75">
        <f>(('Node actual demand d=1.0'!S591*(365/2)))*9.8*($C591+$D591-$B591)/3600</f>
        <v>0.73427910791666662</v>
      </c>
      <c r="W591" s="75">
        <f>(('Node actual demand d=1.0'!T591*(365/2)))*9.8*($C591+$D591-$B591)/3600</f>
        <v>0.83917612333333347</v>
      </c>
      <c r="X591" s="75">
        <f>(('Node actual demand d=1.0'!U591*(365/2)))*9.8*($C591+$D591-$B591)/3600</f>
        <v>0.83917612333333347</v>
      </c>
      <c r="Y591" s="75">
        <f>(('Node actual demand d=1.0'!V591*(365/2)))*9.8*($C591+$D591-$B591)/3600</f>
        <v>11.538671695833335</v>
      </c>
      <c r="Z591" s="75">
        <f>(('Node actual demand d=1.0'!W591*(365/2)))*9.8*($C591+$D591-$B591)/3600</f>
        <v>1.0489701541666667</v>
      </c>
      <c r="AA591" s="75">
        <f>(('Node actual demand d=1.0'!X591*(365/2)))*9.8*($C591+$D591-$B591)/3600</f>
        <v>0.31469104624999999</v>
      </c>
      <c r="AB591" s="75">
        <f>(('Node actual demand d=1.0'!Y591*(365/2)))*9.8*($C591+$D591-$B591)/3600</f>
        <v>0.31469104624999999</v>
      </c>
    </row>
    <row r="592" spans="1:28">
      <c r="A592" t="s">
        <v>701</v>
      </c>
      <c r="B592" s="21">
        <f>Fornecida!$C$1</f>
        <v>3.38</v>
      </c>
      <c r="C592" s="79">
        <v>4.0008999999999997</v>
      </c>
      <c r="D592">
        <v>20</v>
      </c>
      <c r="E592" s="75">
        <f>(('Node actual demand d=1.0'!B592*(365/2)))*9.8*($C592+$D592-$B592)/3600</f>
        <v>0</v>
      </c>
      <c r="F592" s="75">
        <f>(('Node actual demand d=1.0'!C592*(365/2)))*9.8*($C592+$D592-$B592)/3600</f>
        <v>0</v>
      </c>
      <c r="G592" s="75">
        <f>(('Node actual demand d=1.0'!D592*(365/2)))*9.8*($C592+$D592-$B592)/3600</f>
        <v>0</v>
      </c>
      <c r="H592" s="75">
        <f>(('Node actual demand d=1.0'!E592*(365/2)))*9.8*($C592+$D592-$B592)/3600</f>
        <v>0</v>
      </c>
      <c r="I592" s="75">
        <f>(('Node actual demand d=1.0'!F592*(365/2)))*9.8*($C592+$D592-$B592)/3600</f>
        <v>0</v>
      </c>
      <c r="J592" s="75">
        <f>(('Node actual demand d=1.0'!G592*(365/2)))*9.8*($C592+$D592-$B592)/3600</f>
        <v>0</v>
      </c>
      <c r="K592" s="75">
        <f>(('Node actual demand d=1.0'!H592*(365/2)))*9.8*($C592+$D592-$B592)/3600</f>
        <v>0</v>
      </c>
      <c r="L592" s="75">
        <f>(('Node actual demand d=1.0'!I592*(365/2)))*9.8*($C592+$D592-$B592)/3600</f>
        <v>0</v>
      </c>
      <c r="M592" s="75">
        <f>(('Node actual demand d=1.0'!J592*(365/2)))*9.8*($C592+$D592-$B592)/3600</f>
        <v>0.20489155361111114</v>
      </c>
      <c r="N592" s="75">
        <f>(('Node actual demand d=1.0'!K592*(365/2)))*9.8*($C592+$D592-$B592)/3600</f>
        <v>0</v>
      </c>
      <c r="O592" s="75">
        <f>(('Node actual demand d=1.0'!L592*(365/2)))*9.8*($C592+$D592-$B592)/3600</f>
        <v>0</v>
      </c>
      <c r="P592" s="75">
        <f>(('Node actual demand d=1.0'!M592*(365/2)))*9.8*($C592+$D592-$B592)/3600</f>
        <v>0</v>
      </c>
      <c r="Q592" s="75">
        <f>(('Node actual demand d=1.0'!N592*(365/2)))*9.8*($C592+$D592-$B592)/3600</f>
        <v>0</v>
      </c>
      <c r="R592" s="75">
        <f>(('Node actual demand d=1.0'!O592*(365/2)))*9.8*($C592+$D592-$B592)/3600</f>
        <v>0</v>
      </c>
      <c r="S592" s="75">
        <f>(('Node actual demand d=1.0'!P592*(365/2)))*9.8*($C592+$D592-$B592)/3600</f>
        <v>0.10244577680555557</v>
      </c>
      <c r="T592" s="75">
        <f>(('Node actual demand d=1.0'!Q592*(365/2)))*9.8*($C592+$D592-$B592)/3600</f>
        <v>0.40978310722222228</v>
      </c>
      <c r="U592" s="75">
        <f>(('Node actual demand d=1.0'!R592*(365/2)))*9.8*($C592+$D592-$B592)/3600</f>
        <v>0.10244577680555557</v>
      </c>
      <c r="V592" s="75">
        <f>(('Node actual demand d=1.0'!S592*(365/2)))*9.8*($C592+$D592-$B592)/3600</f>
        <v>6.5565297155555564</v>
      </c>
      <c r="W592" s="75">
        <f>(('Node actual demand d=1.0'!T592*(365/2)))*9.8*($C592+$D592-$B592)/3600</f>
        <v>15.469312297638892</v>
      </c>
      <c r="X592" s="75">
        <f>(('Node actual demand d=1.0'!U592*(365/2)))*9.8*($C592+$D592-$B592)/3600</f>
        <v>0</v>
      </c>
      <c r="Y592" s="75">
        <f>(('Node actual demand d=1.0'!V592*(365/2)))*9.8*($C592+$D592-$B592)/3600</f>
        <v>0</v>
      </c>
      <c r="Z592" s="75">
        <f>(('Node actual demand d=1.0'!W592*(365/2)))*9.8*($C592+$D592-$B592)/3600</f>
        <v>0</v>
      </c>
      <c r="AA592" s="75">
        <f>(('Node actual demand d=1.0'!X592*(365/2)))*9.8*($C592+$D592-$B592)/3600</f>
        <v>0</v>
      </c>
      <c r="AB592" s="75">
        <f>(('Node actual demand d=1.0'!Y592*(365/2)))*9.8*($C592+$D592-$B592)/3600</f>
        <v>0</v>
      </c>
    </row>
    <row r="593" spans="1:28">
      <c r="A593" t="s">
        <v>702</v>
      </c>
      <c r="B593" s="21">
        <f>Fornecida!$C$1</f>
        <v>3.38</v>
      </c>
      <c r="C593" s="79">
        <v>4.0065</v>
      </c>
      <c r="D593">
        <v>20</v>
      </c>
      <c r="E593" s="75">
        <f>(('Node actual demand d=1.0'!B593*(365/2)))*9.8*($C593+$D593-$B593)/3600</f>
        <v>0</v>
      </c>
      <c r="F593" s="75">
        <f>(('Node actual demand d=1.0'!C593*(365/2)))*9.8*($C593+$D593-$B593)/3600</f>
        <v>0.10247359791666667</v>
      </c>
      <c r="G593" s="75">
        <f>(('Node actual demand d=1.0'!D593*(365/2)))*9.8*($C593+$D593-$B593)/3600</f>
        <v>0.10247359791666667</v>
      </c>
      <c r="H593" s="75">
        <f>(('Node actual demand d=1.0'!E593*(365/2)))*9.8*($C593+$D593-$B593)/3600</f>
        <v>0.10247359791666667</v>
      </c>
      <c r="I593" s="75">
        <f>(('Node actual demand d=1.0'!F593*(365/2)))*9.8*($C593+$D593-$B593)/3600</f>
        <v>14.653724502083332</v>
      </c>
      <c r="J593" s="75">
        <f>(('Node actual demand d=1.0'!G593*(365/2)))*9.8*($C593+$D593-$B593)/3600</f>
        <v>0</v>
      </c>
      <c r="K593" s="75">
        <f>(('Node actual demand d=1.0'!H593*(365/2)))*9.8*($C593+$D593-$B593)/3600</f>
        <v>0</v>
      </c>
      <c r="L593" s="75">
        <f>(('Node actual demand d=1.0'!I593*(365/2)))*9.8*($C593+$D593-$B593)/3600</f>
        <v>0</v>
      </c>
      <c r="M593" s="75">
        <f>(('Node actual demand d=1.0'!J593*(365/2)))*9.8*($C593+$D593-$B593)/3600</f>
        <v>0.10247359791666667</v>
      </c>
      <c r="N593" s="75">
        <f>(('Node actual demand d=1.0'!K593*(365/2)))*9.8*($C593+$D593-$B593)/3600</f>
        <v>0.20494719583333335</v>
      </c>
      <c r="O593" s="75">
        <f>(('Node actual demand d=1.0'!L593*(365/2)))*9.8*($C593+$D593-$B593)/3600</f>
        <v>0.30742079375000003</v>
      </c>
      <c r="P593" s="75">
        <f>(('Node actual demand d=1.0'!M593*(365/2)))*9.8*($C593+$D593-$B593)/3600</f>
        <v>0.20494719583333335</v>
      </c>
      <c r="Q593" s="75">
        <f>(('Node actual demand d=1.0'!N593*(365/2)))*9.8*($C593+$D593-$B593)/3600</f>
        <v>1.2296831750000001</v>
      </c>
      <c r="R593" s="75">
        <f>(('Node actual demand d=1.0'!O593*(365/2)))*9.8*($C593+$D593-$B593)/3600</f>
        <v>0.71731518541666672</v>
      </c>
      <c r="S593" s="75">
        <f>(('Node actual demand d=1.0'!P593*(365/2)))*9.8*($C593+$D593-$B593)/3600</f>
        <v>0.92226238125000026</v>
      </c>
      <c r="T593" s="75">
        <f>(('Node actual demand d=1.0'!Q593*(365/2)))*9.8*($C593+$D593-$B593)/3600</f>
        <v>0.40989439166666669</v>
      </c>
      <c r="U593" s="75">
        <f>(('Node actual demand d=1.0'!R593*(365/2)))*9.8*($C593+$D593-$B593)/3600</f>
        <v>0.10247359791666667</v>
      </c>
      <c r="V593" s="75">
        <f>(('Node actual demand d=1.0'!S593*(365/2)))*9.8*($C593+$D593-$B593)/3600</f>
        <v>0.10247359791666667</v>
      </c>
      <c r="W593" s="75">
        <f>(('Node actual demand d=1.0'!T593*(365/2)))*9.8*($C593+$D593-$B593)/3600</f>
        <v>0.10247359791666667</v>
      </c>
      <c r="X593" s="75">
        <f>(('Node actual demand d=1.0'!U593*(365/2)))*9.8*($C593+$D593-$B593)/3600</f>
        <v>0.10247359791666667</v>
      </c>
      <c r="Y593" s="75">
        <f>(('Node actual demand d=1.0'!V593*(365/2)))*9.8*($C593+$D593-$B593)/3600</f>
        <v>0.10247359791666667</v>
      </c>
      <c r="Z593" s="75">
        <f>(('Node actual demand d=1.0'!W593*(365/2)))*9.8*($C593+$D593-$B593)/3600</f>
        <v>0</v>
      </c>
      <c r="AA593" s="75">
        <f>(('Node actual demand d=1.0'!X593*(365/2)))*9.8*($C593+$D593-$B593)/3600</f>
        <v>0</v>
      </c>
      <c r="AB593" s="75">
        <f>(('Node actual demand d=1.0'!Y593*(365/2)))*9.8*($C593+$D593-$B593)/3600</f>
        <v>4.4063647104166668</v>
      </c>
    </row>
    <row r="594" spans="1:28">
      <c r="A594" t="s">
        <v>703</v>
      </c>
      <c r="B594" s="21">
        <f>Fornecida!$C$1</f>
        <v>3.38</v>
      </c>
      <c r="C594" s="79">
        <v>4.0190999999999999</v>
      </c>
      <c r="D594">
        <v>20</v>
      </c>
      <c r="E594" s="75">
        <f>(('Node actual demand d=1.0'!B594*(365/2)))*9.8*($C594+$D594-$B594)/3600</f>
        <v>0</v>
      </c>
      <c r="F594" s="75">
        <f>(('Node actual demand d=1.0'!C594*(365/2)))*9.8*($C594+$D594-$B594)/3600</f>
        <v>0</v>
      </c>
      <c r="G594" s="75">
        <f>(('Node actual demand d=1.0'!D594*(365/2)))*9.8*($C594+$D594-$B594)/3600</f>
        <v>0</v>
      </c>
      <c r="H594" s="75">
        <f>(('Node actual demand d=1.0'!E594*(365/2)))*9.8*($C594+$D594-$B594)/3600</f>
        <v>0</v>
      </c>
      <c r="I594" s="75">
        <f>(('Node actual demand d=1.0'!F594*(365/2)))*9.8*($C594+$D594-$B594)/3600</f>
        <v>0</v>
      </c>
      <c r="J594" s="75">
        <f>(('Node actual demand d=1.0'!G594*(365/2)))*9.8*($C594+$D594-$B594)/3600</f>
        <v>0</v>
      </c>
      <c r="K594" s="75">
        <f>(('Node actual demand d=1.0'!H594*(365/2)))*9.8*($C594+$D594-$B594)/3600</f>
        <v>1.7431153220833338</v>
      </c>
      <c r="L594" s="75">
        <f>(('Node actual demand d=1.0'!I594*(365/2)))*9.8*($C594+$D594-$B594)/3600</f>
        <v>0.30760858625000009</v>
      </c>
      <c r="M594" s="75">
        <f>(('Node actual demand d=1.0'!J594*(365/2)))*9.8*($C594+$D594-$B594)/3600</f>
        <v>0.30760858625000009</v>
      </c>
      <c r="N594" s="75">
        <f>(('Node actual demand d=1.0'!K594*(365/2)))*9.8*($C594+$D594-$B594)/3600</f>
        <v>0.30760858625000009</v>
      </c>
      <c r="O594" s="75">
        <f>(('Node actual demand d=1.0'!L594*(365/2)))*9.8*($C594+$D594-$B594)/3600</f>
        <v>0.30760858625000009</v>
      </c>
      <c r="P594" s="75">
        <f>(('Node actual demand d=1.0'!M594*(365/2)))*9.8*($C594+$D594-$B594)/3600</f>
        <v>0.10253619541666668</v>
      </c>
      <c r="Q594" s="75">
        <f>(('Node actual demand d=1.0'!N594*(365/2)))*9.8*($C594+$D594-$B594)/3600</f>
        <v>0.20507239083333337</v>
      </c>
      <c r="R594" s="75">
        <f>(('Node actual demand d=1.0'!O594*(365/2)))*9.8*($C594+$D594-$B594)/3600</f>
        <v>0.20507239083333337</v>
      </c>
      <c r="S594" s="75">
        <f>(('Node actual demand d=1.0'!P594*(365/2)))*9.8*($C594+$D594-$B594)/3600</f>
        <v>0.20507239083333337</v>
      </c>
      <c r="T594" s="75">
        <f>(('Node actual demand d=1.0'!Q594*(365/2)))*9.8*($C594+$D594-$B594)/3600</f>
        <v>0.20507239083333337</v>
      </c>
      <c r="U594" s="75">
        <f>(('Node actual demand d=1.0'!R594*(365/2)))*9.8*($C594+$D594-$B594)/3600</f>
        <v>0.20507239083333337</v>
      </c>
      <c r="V594" s="75">
        <f>(('Node actual demand d=1.0'!S594*(365/2)))*9.8*($C594+$D594-$B594)/3600</f>
        <v>0.30760858625000009</v>
      </c>
      <c r="W594" s="75">
        <f>(('Node actual demand d=1.0'!T594*(365/2)))*9.8*($C594+$D594-$B594)/3600</f>
        <v>0.20507239083333337</v>
      </c>
      <c r="X594" s="75">
        <f>(('Node actual demand d=1.0'!U594*(365/2)))*9.8*($C594+$D594-$B594)/3600</f>
        <v>0.10253619541666668</v>
      </c>
      <c r="Y594" s="75">
        <f>(('Node actual demand d=1.0'!V594*(365/2)))*9.8*($C594+$D594-$B594)/3600</f>
        <v>0.10253619541666668</v>
      </c>
      <c r="Z594" s="75">
        <f>(('Node actual demand d=1.0'!W594*(365/2)))*9.8*($C594+$D594-$B594)/3600</f>
        <v>1.8456515175000006</v>
      </c>
      <c r="AA594" s="75">
        <f>(('Node actual demand d=1.0'!X594*(365/2)))*9.8*($C594+$D594-$B594)/3600</f>
        <v>0.10253619541666668</v>
      </c>
      <c r="AB594" s="75">
        <f>(('Node actual demand d=1.0'!Y594*(365/2)))*9.8*($C594+$D594-$B594)/3600</f>
        <v>0</v>
      </c>
    </row>
    <row r="595" spans="1:28">
      <c r="A595" t="s">
        <v>704</v>
      </c>
      <c r="B595" s="21">
        <f>Fornecida!$C$1</f>
        <v>3.38</v>
      </c>
      <c r="C595" s="79">
        <v>4.0198999999999998</v>
      </c>
      <c r="D595">
        <v>20</v>
      </c>
      <c r="E595" s="75">
        <f>(('Node actual demand d=1.0'!B595*(365/2)))*9.8*($C595+$D595-$B595)/3600</f>
        <v>0</v>
      </c>
      <c r="F595" s="75">
        <f>(('Node actual demand d=1.0'!C595*(365/2)))*9.8*($C595+$D595-$B595)/3600</f>
        <v>0</v>
      </c>
      <c r="G595" s="75">
        <f>(('Node actual demand d=1.0'!D595*(365/2)))*9.8*($C595+$D595-$B595)/3600</f>
        <v>0</v>
      </c>
      <c r="H595" s="75">
        <f>(('Node actual demand d=1.0'!E595*(365/2)))*9.8*($C595+$D595-$B595)/3600</f>
        <v>0</v>
      </c>
      <c r="I595" s="75">
        <f>(('Node actual demand d=1.0'!F595*(365/2)))*9.8*($C595+$D595-$B595)/3600</f>
        <v>0</v>
      </c>
      <c r="J595" s="75">
        <f>(('Node actual demand d=1.0'!G595*(365/2)))*9.8*($C595+$D595-$B595)/3600</f>
        <v>0.41016067944444451</v>
      </c>
      <c r="K595" s="75">
        <f>(('Node actual demand d=1.0'!H595*(365/2)))*9.8*($C595+$D595-$B595)/3600</f>
        <v>0.30762050958333337</v>
      </c>
      <c r="L595" s="75">
        <f>(('Node actual demand d=1.0'!I595*(365/2)))*9.8*($C595+$D595-$B595)/3600</f>
        <v>0.41016067944444451</v>
      </c>
      <c r="M595" s="75">
        <f>(('Node actual demand d=1.0'!J595*(365/2)))*9.8*($C595+$D595-$B595)/3600</f>
        <v>0.61524101916666674</v>
      </c>
      <c r="N595" s="75">
        <f>(('Node actual demand d=1.0'!K595*(365/2)))*9.8*($C595+$D595-$B595)/3600</f>
        <v>0.51270084930555559</v>
      </c>
      <c r="O595" s="75">
        <f>(('Node actual demand d=1.0'!L595*(365/2)))*9.8*($C595+$D595-$B595)/3600</f>
        <v>0.20508033972222225</v>
      </c>
      <c r="P595" s="75">
        <f>(('Node actual demand d=1.0'!M595*(365/2)))*9.8*($C595+$D595-$B595)/3600</f>
        <v>0.30762050958333337</v>
      </c>
      <c r="Q595" s="75">
        <f>(('Node actual demand d=1.0'!N595*(365/2)))*9.8*($C595+$D595-$B595)/3600</f>
        <v>0.61524101916666674</v>
      </c>
      <c r="R595" s="75">
        <f>(('Node actual demand d=1.0'!O595*(365/2)))*9.8*($C595+$D595-$B595)/3600</f>
        <v>0.92286152875000016</v>
      </c>
      <c r="S595" s="75">
        <f>(('Node actual demand d=1.0'!P595*(365/2)))*9.8*($C595+$D595-$B595)/3600</f>
        <v>1.640642717777778</v>
      </c>
      <c r="T595" s="75">
        <f>(('Node actual demand d=1.0'!Q595*(365/2)))*9.8*($C595+$D595-$B595)/3600</f>
        <v>1.0254016986111112</v>
      </c>
      <c r="U595" s="75">
        <f>(('Node actual demand d=1.0'!R595*(365/2)))*9.8*($C595+$D595-$B595)/3600</f>
        <v>0.10254016986111113</v>
      </c>
      <c r="V595" s="75">
        <f>(('Node actual demand d=1.0'!S595*(365/2)))*9.8*($C595+$D595-$B595)/3600</f>
        <v>0.10254016986111113</v>
      </c>
      <c r="W595" s="75">
        <f>(('Node actual demand d=1.0'!T595*(365/2)))*9.8*($C595+$D595-$B595)/3600</f>
        <v>0</v>
      </c>
      <c r="X595" s="75">
        <f>(('Node actual demand d=1.0'!U595*(365/2)))*9.8*($C595+$D595-$B595)/3600</f>
        <v>0.10254016986111113</v>
      </c>
      <c r="Y595" s="75">
        <f>(('Node actual demand d=1.0'!V595*(365/2)))*9.8*($C595+$D595-$B595)/3600</f>
        <v>0</v>
      </c>
      <c r="Z595" s="75">
        <f>(('Node actual demand d=1.0'!W595*(365/2)))*9.8*($C595+$D595-$B595)/3600</f>
        <v>0.10254016986111113</v>
      </c>
      <c r="AA595" s="75">
        <f>(('Node actual demand d=1.0'!X595*(365/2)))*9.8*($C595+$D595-$B595)/3600</f>
        <v>0</v>
      </c>
      <c r="AB595" s="75">
        <f>(('Node actual demand d=1.0'!Y595*(365/2)))*9.8*($C595+$D595-$B595)/3600</f>
        <v>0</v>
      </c>
    </row>
    <row r="596" spans="1:28">
      <c r="A596" t="s">
        <v>705</v>
      </c>
      <c r="B596" s="21">
        <f>Fornecida!$C$1</f>
        <v>3.38</v>
      </c>
      <c r="C596" s="79">
        <v>4.0092999999999996</v>
      </c>
      <c r="D596">
        <v>20</v>
      </c>
      <c r="E596" s="75">
        <f>(('Node actual demand d=1.0'!B596*(365/2)))*9.8*($C596+$D596-$B596)/3600</f>
        <v>0</v>
      </c>
      <c r="F596" s="75">
        <f>(('Node actual demand d=1.0'!C596*(365/2)))*9.8*($C596+$D596-$B596)/3600</f>
        <v>0.20497501694444445</v>
      </c>
      <c r="G596" s="75">
        <f>(('Node actual demand d=1.0'!D596*(365/2)))*9.8*($C596+$D596-$B596)/3600</f>
        <v>0.20497501694444445</v>
      </c>
      <c r="H596" s="75">
        <f>(('Node actual demand d=1.0'!E596*(365/2)))*9.8*($C596+$D596-$B596)/3600</f>
        <v>0.10248750847222222</v>
      </c>
      <c r="I596" s="75">
        <f>(('Node actual demand d=1.0'!F596*(365/2)))*9.8*($C596+$D596-$B596)/3600</f>
        <v>0.30746252541666669</v>
      </c>
      <c r="J596" s="75">
        <f>(('Node actual demand d=1.0'!G596*(365/2)))*9.8*($C596+$D596-$B596)/3600</f>
        <v>0.30746252541666669</v>
      </c>
      <c r="K596" s="75">
        <f>(('Node actual demand d=1.0'!H596*(365/2)))*9.8*($C596+$D596-$B596)/3600</f>
        <v>11.888550982777776</v>
      </c>
      <c r="L596" s="75">
        <f>(('Node actual demand d=1.0'!I596*(365/2)))*9.8*($C596+$D596-$B596)/3600</f>
        <v>0.20497501694444445</v>
      </c>
      <c r="M596" s="75">
        <f>(('Node actual demand d=1.0'!J596*(365/2)))*9.8*($C596+$D596-$B596)/3600</f>
        <v>0.4099500338888889</v>
      </c>
      <c r="N596" s="75">
        <f>(('Node actual demand d=1.0'!K596*(365/2)))*9.8*($C596+$D596-$B596)/3600</f>
        <v>0.7174125593055557</v>
      </c>
      <c r="O596" s="75">
        <f>(('Node actual demand d=1.0'!L596*(365/2)))*9.8*($C596+$D596-$B596)/3600</f>
        <v>0.7174125593055557</v>
      </c>
      <c r="P596" s="75">
        <f>(('Node actual demand d=1.0'!M596*(365/2)))*9.8*($C596+$D596-$B596)/3600</f>
        <v>0.30746252541666669</v>
      </c>
      <c r="Q596" s="75">
        <f>(('Node actual demand d=1.0'!N596*(365/2)))*9.8*($C596+$D596-$B596)/3600</f>
        <v>0.10248750847222222</v>
      </c>
      <c r="R596" s="75">
        <f>(('Node actual demand d=1.0'!O596*(365/2)))*9.8*($C596+$D596-$B596)/3600</f>
        <v>0.10248750847222222</v>
      </c>
      <c r="S596" s="75">
        <f>(('Node actual demand d=1.0'!P596*(365/2)))*9.8*($C596+$D596-$B596)/3600</f>
        <v>0.10248750847222222</v>
      </c>
      <c r="T596" s="75">
        <f>(('Node actual demand d=1.0'!Q596*(365/2)))*9.8*($C596+$D596-$B596)/3600</f>
        <v>0.20497501694444445</v>
      </c>
      <c r="U596" s="75">
        <f>(('Node actual demand d=1.0'!R596*(365/2)))*9.8*($C596+$D596-$B596)/3600</f>
        <v>0.10248750847222222</v>
      </c>
      <c r="V596" s="75">
        <f>(('Node actual demand d=1.0'!S596*(365/2)))*9.8*($C596+$D596-$B596)/3600</f>
        <v>0.20497501694444445</v>
      </c>
      <c r="W596" s="75">
        <f>(('Node actual demand d=1.0'!T596*(365/2)))*9.8*($C596+$D596-$B596)/3600</f>
        <v>0.51243754236111116</v>
      </c>
      <c r="X596" s="75">
        <f>(('Node actual demand d=1.0'!U596*(365/2)))*9.8*($C596+$D596-$B596)/3600</f>
        <v>0.92238757625000023</v>
      </c>
      <c r="Y596" s="75">
        <f>(('Node actual demand d=1.0'!V596*(365/2)))*9.8*($C596+$D596-$B596)/3600</f>
        <v>0.61492505083333338</v>
      </c>
      <c r="Z596" s="75">
        <f>(('Node actual demand d=1.0'!W596*(365/2)))*9.8*($C596+$D596-$B596)/3600</f>
        <v>0.4099500338888889</v>
      </c>
      <c r="AA596" s="75">
        <f>(('Node actual demand d=1.0'!X596*(365/2)))*9.8*($C596+$D596-$B596)/3600</f>
        <v>0.30746252541666669</v>
      </c>
      <c r="AB596" s="75">
        <f>(('Node actual demand d=1.0'!Y596*(365/2)))*9.8*($C596+$D596-$B596)/3600</f>
        <v>0</v>
      </c>
    </row>
    <row r="597" spans="1:28">
      <c r="A597" t="s">
        <v>706</v>
      </c>
      <c r="B597" s="21">
        <f>Fornecida!$C$1</f>
        <v>3.38</v>
      </c>
      <c r="C597" s="79">
        <v>4.1364000000000001</v>
      </c>
      <c r="D597">
        <v>20</v>
      </c>
      <c r="E597" s="75">
        <f>(('Node actual demand d=1.0'!B597*(365/2)))*9.8*($C597+$D597-$B597)/3600</f>
        <v>0</v>
      </c>
      <c r="F597" s="75">
        <f>(('Node actual demand d=1.0'!C597*(365/2)))*9.8*($C597+$D597-$B597)/3600</f>
        <v>0.10311894833333336</v>
      </c>
      <c r="G597" s="75">
        <f>(('Node actual demand d=1.0'!D597*(365/2)))*9.8*($C597+$D597-$B597)/3600</f>
        <v>0.10311894833333336</v>
      </c>
      <c r="H597" s="75">
        <f>(('Node actual demand d=1.0'!E597*(365/2)))*9.8*($C597+$D597-$B597)/3600</f>
        <v>0</v>
      </c>
      <c r="I597" s="75">
        <f>(('Node actual demand d=1.0'!F597*(365/2)))*9.8*($C597+$D597-$B597)/3600</f>
        <v>1.2374273800000002</v>
      </c>
      <c r="J597" s="75">
        <f>(('Node actual demand d=1.0'!G597*(365/2)))*9.8*($C597+$D597-$B597)/3600</f>
        <v>0.10311894833333336</v>
      </c>
      <c r="K597" s="75">
        <f>(('Node actual demand d=1.0'!H597*(365/2)))*9.8*($C597+$D597-$B597)/3600</f>
        <v>0.10311894833333336</v>
      </c>
      <c r="L597" s="75">
        <f>(('Node actual demand d=1.0'!I597*(365/2)))*9.8*($C597+$D597-$B597)/3600</f>
        <v>0.20623789666666673</v>
      </c>
      <c r="M597" s="75">
        <f>(('Node actual demand d=1.0'!J597*(365/2)))*9.8*($C597+$D597-$B597)/3600</f>
        <v>0.30935684500000005</v>
      </c>
      <c r="N597" s="75">
        <f>(('Node actual demand d=1.0'!K597*(365/2)))*9.8*($C597+$D597-$B597)/3600</f>
        <v>0.61871369000000009</v>
      </c>
      <c r="O597" s="75">
        <f>(('Node actual demand d=1.0'!L597*(365/2)))*9.8*($C597+$D597-$B597)/3600</f>
        <v>0.41247579333333345</v>
      </c>
      <c r="P597" s="75">
        <f>(('Node actual demand d=1.0'!M597*(365/2)))*9.8*($C597+$D597-$B597)/3600</f>
        <v>0.30935684500000005</v>
      </c>
      <c r="Q597" s="75">
        <f>(('Node actual demand d=1.0'!N597*(365/2)))*9.8*($C597+$D597-$B597)/3600</f>
        <v>0.30935684500000005</v>
      </c>
      <c r="R597" s="75">
        <f>(('Node actual demand d=1.0'!O597*(365/2)))*9.8*($C597+$D597-$B597)/3600</f>
        <v>0.41247579333333345</v>
      </c>
      <c r="S597" s="75">
        <f>(('Node actual demand d=1.0'!P597*(365/2)))*9.8*($C597+$D597-$B597)/3600</f>
        <v>0.41247579333333345</v>
      </c>
      <c r="T597" s="75">
        <f>(('Node actual demand d=1.0'!Q597*(365/2)))*9.8*($C597+$D597-$B597)/3600</f>
        <v>0.61871369000000009</v>
      </c>
      <c r="U597" s="75">
        <f>(('Node actual demand d=1.0'!R597*(365/2)))*9.8*($C597+$D597-$B597)/3600</f>
        <v>0.41247579333333345</v>
      </c>
      <c r="V597" s="75">
        <f>(('Node actual demand d=1.0'!S597*(365/2)))*9.8*($C597+$D597-$B597)/3600</f>
        <v>0.61871369000000009</v>
      </c>
      <c r="W597" s="75">
        <f>(('Node actual demand d=1.0'!T597*(365/2)))*9.8*($C597+$D597-$B597)/3600</f>
        <v>1.1343084316666669</v>
      </c>
      <c r="X597" s="75">
        <f>(('Node actual demand d=1.0'!U597*(365/2)))*9.8*($C597+$D597-$B597)/3600</f>
        <v>1.5467842250000006</v>
      </c>
      <c r="Y597" s="75">
        <f>(('Node actual demand d=1.0'!V597*(365/2)))*9.8*($C597+$D597-$B597)/3600</f>
        <v>0.10311894833333336</v>
      </c>
      <c r="Z597" s="75">
        <f>(('Node actual demand d=1.0'!W597*(365/2)))*9.8*($C597+$D597-$B597)/3600</f>
        <v>0.10311894833333336</v>
      </c>
      <c r="AA597" s="75">
        <f>(('Node actual demand d=1.0'!X597*(365/2)))*9.8*($C597+$D597-$B597)/3600</f>
        <v>0.10311894833333336</v>
      </c>
      <c r="AB597" s="75">
        <f>(('Node actual demand d=1.0'!Y597*(365/2)))*9.8*($C597+$D597-$B597)/3600</f>
        <v>0</v>
      </c>
    </row>
    <row r="598" spans="1:28">
      <c r="A598" t="s">
        <v>707</v>
      </c>
      <c r="B598" s="21">
        <f>Fornecida!$C$1</f>
        <v>3.38</v>
      </c>
      <c r="C598" s="79">
        <v>4.0537000000000001</v>
      </c>
      <c r="D598">
        <v>20</v>
      </c>
      <c r="E598" s="75">
        <f>(('Node actual demand d=1.0'!B598*(365/2)))*9.8*($C598+$D598-$B598)/3600</f>
        <v>0.41083236055555561</v>
      </c>
      <c r="F598" s="75">
        <f>(('Node actual demand d=1.0'!C598*(365/2)))*9.8*($C598+$D598-$B598)/3600</f>
        <v>0.51354045069444454</v>
      </c>
      <c r="G598" s="75">
        <f>(('Node actual demand d=1.0'!D598*(365/2)))*9.8*($C598+$D598-$B598)/3600</f>
        <v>0.51354045069444454</v>
      </c>
      <c r="H598" s="75">
        <f>(('Node actual demand d=1.0'!E598*(365/2)))*9.8*($C598+$D598-$B598)/3600</f>
        <v>0.41083236055555561</v>
      </c>
      <c r="I598" s="75">
        <f>(('Node actual demand d=1.0'!F598*(365/2)))*9.8*($C598+$D598-$B598)/3600</f>
        <v>0.30812427041666668</v>
      </c>
      <c r="J598" s="75">
        <f>(('Node actual demand d=1.0'!G598*(365/2)))*9.8*($C598+$D598-$B598)/3600</f>
        <v>0.30812427041666668</v>
      </c>
      <c r="K598" s="75">
        <f>(('Node actual demand d=1.0'!H598*(365/2)))*9.8*($C598+$D598-$B598)/3600</f>
        <v>0.41083236055555561</v>
      </c>
      <c r="L598" s="75">
        <f>(('Node actual demand d=1.0'!I598*(365/2)))*9.8*($C598+$D598-$B598)/3600</f>
        <v>0.51354045069444454</v>
      </c>
      <c r="M598" s="75">
        <f>(('Node actual demand d=1.0'!J598*(365/2)))*9.8*($C598+$D598-$B598)/3600</f>
        <v>0.51354045069444454</v>
      </c>
      <c r="N598" s="75">
        <f>(('Node actual demand d=1.0'!K598*(365/2)))*9.8*($C598+$D598-$B598)/3600</f>
        <v>0.51354045069444454</v>
      </c>
      <c r="O598" s="75">
        <f>(('Node actual demand d=1.0'!L598*(365/2)))*9.8*($C598+$D598-$B598)/3600</f>
        <v>0.61624854083333336</v>
      </c>
      <c r="P598" s="75">
        <f>(('Node actual demand d=1.0'!M598*(365/2)))*9.8*($C598+$D598-$B598)/3600</f>
        <v>0.61624854083333336</v>
      </c>
      <c r="Q598" s="75">
        <f>(('Node actual demand d=1.0'!N598*(365/2)))*9.8*($C598+$D598-$B598)/3600</f>
        <v>0.51354045069444454</v>
      </c>
      <c r="R598" s="75">
        <f>(('Node actual demand d=1.0'!O598*(365/2)))*9.8*($C598+$D598-$B598)/3600</f>
        <v>0.61624854083333336</v>
      </c>
      <c r="S598" s="75">
        <f>(('Node actual demand d=1.0'!P598*(365/2)))*9.8*($C598+$D598-$B598)/3600</f>
        <v>0.61624854083333336</v>
      </c>
      <c r="T598" s="75">
        <f>(('Node actual demand d=1.0'!Q598*(365/2)))*9.8*($C598+$D598-$B598)/3600</f>
        <v>0.61624854083333336</v>
      </c>
      <c r="U598" s="75">
        <f>(('Node actual demand d=1.0'!R598*(365/2)))*9.8*($C598+$D598-$B598)/3600</f>
        <v>1.0270809013888891</v>
      </c>
      <c r="V598" s="75">
        <f>(('Node actual demand d=1.0'!S598*(365/2)))*9.8*($C598+$D598-$B598)/3600</f>
        <v>0.92437281125000015</v>
      </c>
      <c r="W598" s="75">
        <f>(('Node actual demand d=1.0'!T598*(365/2)))*9.8*($C598+$D598-$B598)/3600</f>
        <v>0.71895663097222229</v>
      </c>
      <c r="X598" s="75">
        <f>(('Node actual demand d=1.0'!U598*(365/2)))*9.8*($C598+$D598-$B598)/3600</f>
        <v>0.82166472111111122</v>
      </c>
      <c r="Y598" s="75">
        <f>(('Node actual demand d=1.0'!V598*(365/2)))*9.8*($C598+$D598-$B598)/3600</f>
        <v>0.61624854083333336</v>
      </c>
      <c r="Z598" s="75">
        <f>(('Node actual demand d=1.0'!W598*(365/2)))*9.8*($C598+$D598-$B598)/3600</f>
        <v>0.51354045069444454</v>
      </c>
      <c r="AA598" s="75">
        <f>(('Node actual demand d=1.0'!X598*(365/2)))*9.8*($C598+$D598-$B598)/3600</f>
        <v>0.51354045069444454</v>
      </c>
      <c r="AB598" s="75">
        <f>(('Node actual demand d=1.0'!Y598*(365/2)))*9.8*($C598+$D598-$B598)/3600</f>
        <v>0.41083236055555561</v>
      </c>
    </row>
    <row r="599" spans="1:28">
      <c r="A599" t="s">
        <v>708</v>
      </c>
      <c r="B599" s="21">
        <f>Fornecida!$C$1</f>
        <v>3.38</v>
      </c>
      <c r="C599" s="79">
        <v>4.0358999999999998</v>
      </c>
      <c r="D599">
        <v>20</v>
      </c>
      <c r="E599" s="75">
        <f>(('Node actual demand d=1.0'!B599*(365/2)))*9.8*($C599+$D599-$B599)/3600</f>
        <v>0.10261965875</v>
      </c>
      <c r="F599" s="75">
        <f>(('Node actual demand d=1.0'!C599*(365/2)))*9.8*($C599+$D599-$B599)/3600</f>
        <v>0.20523931749999999</v>
      </c>
      <c r="G599" s="75">
        <f>(('Node actual demand d=1.0'!D599*(365/2)))*9.8*($C599+$D599-$B599)/3600</f>
        <v>0.20523931749999999</v>
      </c>
      <c r="H599" s="75">
        <f>(('Node actual demand d=1.0'!E599*(365/2)))*9.8*($C599+$D599-$B599)/3600</f>
        <v>0.10261965875</v>
      </c>
      <c r="I599" s="75">
        <f>(('Node actual demand d=1.0'!F599*(365/2)))*9.8*($C599+$D599-$B599)/3600</f>
        <v>0.10261965875</v>
      </c>
      <c r="J599" s="75">
        <f>(('Node actual demand d=1.0'!G599*(365/2)))*9.8*($C599+$D599-$B599)/3600</f>
        <v>0.10261965875</v>
      </c>
      <c r="K599" s="75">
        <f>(('Node actual demand d=1.0'!H599*(365/2)))*9.8*($C599+$D599-$B599)/3600</f>
        <v>0.10261965875</v>
      </c>
      <c r="L599" s="75">
        <f>(('Node actual demand d=1.0'!I599*(365/2)))*9.8*($C599+$D599-$B599)/3600</f>
        <v>0.10261965875</v>
      </c>
      <c r="M599" s="75">
        <f>(('Node actual demand d=1.0'!J599*(365/2)))*9.8*($C599+$D599-$B599)/3600</f>
        <v>0.20523931749999999</v>
      </c>
      <c r="N599" s="75">
        <f>(('Node actual demand d=1.0'!K599*(365/2)))*9.8*($C599+$D599-$B599)/3600</f>
        <v>0.30785897624999997</v>
      </c>
      <c r="O599" s="75">
        <f>(('Node actual demand d=1.0'!L599*(365/2)))*9.8*($C599+$D599-$B599)/3600</f>
        <v>0.30785897624999997</v>
      </c>
      <c r="P599" s="75">
        <f>(('Node actual demand d=1.0'!M599*(365/2)))*9.8*($C599+$D599-$B599)/3600</f>
        <v>0.20523931749999999</v>
      </c>
      <c r="Q599" s="75">
        <f>(('Node actual demand d=1.0'!N599*(365/2)))*9.8*($C599+$D599-$B599)/3600</f>
        <v>0.30785897624999997</v>
      </c>
      <c r="R599" s="75">
        <f>(('Node actual demand d=1.0'!O599*(365/2)))*9.8*($C599+$D599-$B599)/3600</f>
        <v>0.30785897624999997</v>
      </c>
      <c r="S599" s="75">
        <f>(('Node actual demand d=1.0'!P599*(365/2)))*9.8*($C599+$D599-$B599)/3600</f>
        <v>0.20523931749999999</v>
      </c>
      <c r="T599" s="75">
        <f>(('Node actual demand d=1.0'!Q599*(365/2)))*9.8*($C599+$D599-$B599)/3600</f>
        <v>0.20523931749999999</v>
      </c>
      <c r="U599" s="75">
        <f>(('Node actual demand d=1.0'!R599*(365/2)))*9.8*($C599+$D599-$B599)/3600</f>
        <v>0.20523931749999999</v>
      </c>
      <c r="V599" s="75">
        <f>(('Node actual demand d=1.0'!S599*(365/2)))*9.8*($C599+$D599-$B599)/3600</f>
        <v>0.20523931749999999</v>
      </c>
      <c r="W599" s="75">
        <f>(('Node actual demand d=1.0'!T599*(365/2)))*9.8*($C599+$D599-$B599)/3600</f>
        <v>0.30785897624999997</v>
      </c>
      <c r="X599" s="75">
        <f>(('Node actual demand d=1.0'!U599*(365/2)))*9.8*($C599+$D599-$B599)/3600</f>
        <v>0.30785897624999997</v>
      </c>
      <c r="Y599" s="75">
        <f>(('Node actual demand d=1.0'!V599*(365/2)))*9.8*($C599+$D599-$B599)/3600</f>
        <v>0.20523931749999999</v>
      </c>
      <c r="Z599" s="75">
        <f>(('Node actual demand d=1.0'!W599*(365/2)))*9.8*($C599+$D599-$B599)/3600</f>
        <v>0.10261965875</v>
      </c>
      <c r="AA599" s="75">
        <f>(('Node actual demand d=1.0'!X599*(365/2)))*9.8*($C599+$D599-$B599)/3600</f>
        <v>0.10261965875</v>
      </c>
      <c r="AB599" s="75">
        <f>(('Node actual demand d=1.0'!Y599*(365/2)))*9.8*($C599+$D599-$B599)/3600</f>
        <v>0.10261965875</v>
      </c>
    </row>
    <row r="600" spans="1:28">
      <c r="A600" t="s">
        <v>709</v>
      </c>
      <c r="B600" s="21">
        <f>Fornecida!$C$1</f>
        <v>3.38</v>
      </c>
      <c r="C600" s="79">
        <v>4.0124000000000004</v>
      </c>
      <c r="D600">
        <v>20</v>
      </c>
      <c r="E600" s="75">
        <f>(('Node actual demand d=1.0'!B600*(365/2)))*9.8*($C600+$D600-$B600)/3600</f>
        <v>0.41001163777777783</v>
      </c>
      <c r="F600" s="75">
        <f>(('Node actual demand d=1.0'!C600*(365/2)))*9.8*($C600+$D600-$B600)/3600</f>
        <v>0.20500581888888891</v>
      </c>
      <c r="G600" s="75">
        <f>(('Node actual demand d=1.0'!D600*(365/2)))*9.8*($C600+$D600-$B600)/3600</f>
        <v>0.20500581888888891</v>
      </c>
      <c r="H600" s="75">
        <f>(('Node actual demand d=1.0'!E600*(365/2)))*9.8*($C600+$D600-$B600)/3600</f>
        <v>0.10250290944444446</v>
      </c>
      <c r="I600" s="75">
        <f>(('Node actual demand d=1.0'!F600*(365/2)))*9.8*($C600+$D600-$B600)/3600</f>
        <v>0.10250290944444446</v>
      </c>
      <c r="J600" s="75">
        <f>(('Node actual demand d=1.0'!G600*(365/2)))*9.8*($C600+$D600-$B600)/3600</f>
        <v>21.320605164444448</v>
      </c>
      <c r="K600" s="75">
        <f>(('Node actual demand d=1.0'!H600*(365/2)))*9.8*($C600+$D600-$B600)/3600</f>
        <v>20.80809061722222</v>
      </c>
      <c r="L600" s="75">
        <f>(('Node actual demand d=1.0'!I600*(365/2)))*9.8*($C600+$D600-$B600)/3600</f>
        <v>10.045285125555555</v>
      </c>
      <c r="M600" s="75">
        <f>(('Node actual demand d=1.0'!J600*(365/2)))*9.8*($C600+$D600-$B600)/3600</f>
        <v>0.41001163777777783</v>
      </c>
      <c r="N600" s="75">
        <f>(('Node actual demand d=1.0'!K600*(365/2)))*9.8*($C600+$D600-$B600)/3600</f>
        <v>0.41001163777777783</v>
      </c>
      <c r="O600" s="75">
        <f>(('Node actual demand d=1.0'!L600*(365/2)))*9.8*($C600+$D600-$B600)/3600</f>
        <v>0.41001163777777783</v>
      </c>
      <c r="P600" s="75">
        <f>(('Node actual demand d=1.0'!M600*(365/2)))*9.8*($C600+$D600-$B600)/3600</f>
        <v>0.61501745666666663</v>
      </c>
      <c r="Q600" s="75">
        <f>(('Node actual demand d=1.0'!N600*(365/2)))*9.8*($C600+$D600-$B600)/3600</f>
        <v>0.51251454722222234</v>
      </c>
      <c r="R600" s="75">
        <f>(('Node actual demand d=1.0'!O600*(365/2)))*9.8*($C600+$D600-$B600)/3600</f>
        <v>0.92252618500000017</v>
      </c>
      <c r="S600" s="75">
        <f>(('Node actual demand d=1.0'!P600*(365/2)))*9.8*($C600+$D600-$B600)/3600</f>
        <v>0.92252618500000017</v>
      </c>
      <c r="T600" s="75">
        <f>(('Node actual demand d=1.0'!Q600*(365/2)))*9.8*($C600+$D600-$B600)/3600</f>
        <v>0.51251454722222234</v>
      </c>
      <c r="U600" s="75">
        <f>(('Node actual demand d=1.0'!R600*(365/2)))*9.8*($C600+$D600-$B600)/3600</f>
        <v>0.82002327555555565</v>
      </c>
      <c r="V600" s="75">
        <f>(('Node actual demand d=1.0'!S600*(365/2)))*9.8*($C600+$D600-$B600)/3600</f>
        <v>0.82002327555555565</v>
      </c>
      <c r="W600" s="75">
        <f>(('Node actual demand d=1.0'!T600*(365/2)))*9.8*($C600+$D600-$B600)/3600</f>
        <v>0.82002327555555565</v>
      </c>
      <c r="X600" s="75">
        <f>(('Node actual demand d=1.0'!U600*(365/2)))*9.8*($C600+$D600-$B600)/3600</f>
        <v>0.41001163777777783</v>
      </c>
      <c r="Y600" s="75">
        <f>(('Node actual demand d=1.0'!V600*(365/2)))*9.8*($C600+$D600-$B600)/3600</f>
        <v>0.20500581888888891</v>
      </c>
      <c r="Z600" s="75">
        <f>(('Node actual demand d=1.0'!W600*(365/2)))*9.8*($C600+$D600-$B600)/3600</f>
        <v>11.685331676666667</v>
      </c>
      <c r="AA600" s="75">
        <f>(('Node actual demand d=1.0'!X600*(365/2)))*9.8*($C600+$D600-$B600)/3600</f>
        <v>22.038125530555558</v>
      </c>
      <c r="AB600" s="75">
        <f>(('Node actual demand d=1.0'!Y600*(365/2)))*9.8*($C600+$D600-$B600)/3600</f>
        <v>19.783061522777778</v>
      </c>
    </row>
    <row r="601" spans="1:28">
      <c r="A601" t="s">
        <v>710</v>
      </c>
      <c r="B601" s="21">
        <f>Fornecida!$C$1</f>
        <v>3.38</v>
      </c>
      <c r="C601" s="79">
        <v>4.1223999999999998</v>
      </c>
      <c r="D601">
        <v>20</v>
      </c>
      <c r="E601" s="75">
        <f>(('Node actual demand d=1.0'!B601*(365/2)))*9.8*($C601+$D601-$B601)/3600</f>
        <v>0.10304939555555558</v>
      </c>
      <c r="F601" s="75">
        <f>(('Node actual demand d=1.0'!C601*(365/2)))*9.8*($C601+$D601-$B601)/3600</f>
        <v>0.10304939555555558</v>
      </c>
      <c r="G601" s="75">
        <f>(('Node actual demand d=1.0'!D601*(365/2)))*9.8*($C601+$D601-$B601)/3600</f>
        <v>0.10304939555555558</v>
      </c>
      <c r="H601" s="75">
        <f>(('Node actual demand d=1.0'!E601*(365/2)))*9.8*($C601+$D601-$B601)/3600</f>
        <v>13.293372026666669</v>
      </c>
      <c r="I601" s="75">
        <f>(('Node actual demand d=1.0'!F601*(365/2)))*9.8*($C601+$D601-$B601)/3600</f>
        <v>22.052570648888892</v>
      </c>
      <c r="J601" s="75">
        <f>(('Node actual demand d=1.0'!G601*(365/2)))*9.8*($C601+$D601-$B601)/3600</f>
        <v>0.10304939555555558</v>
      </c>
      <c r="K601" s="75">
        <f>(('Node actual demand d=1.0'!H601*(365/2)))*9.8*($C601+$D601-$B601)/3600</f>
        <v>0.10304939555555558</v>
      </c>
      <c r="L601" s="75">
        <f>(('Node actual demand d=1.0'!I601*(365/2)))*9.8*($C601+$D601-$B601)/3600</f>
        <v>0.10304939555555558</v>
      </c>
      <c r="M601" s="75">
        <f>(('Node actual demand d=1.0'!J601*(365/2)))*9.8*($C601+$D601-$B601)/3600</f>
        <v>1.0304939555555557</v>
      </c>
      <c r="N601" s="75">
        <f>(('Node actual demand d=1.0'!K601*(365/2)))*9.8*($C601+$D601-$B601)/3600</f>
        <v>1.0304939555555557</v>
      </c>
      <c r="O601" s="75">
        <f>(('Node actual demand d=1.0'!L601*(365/2)))*9.8*($C601+$D601-$B601)/3600</f>
        <v>1.3396421422222222</v>
      </c>
      <c r="P601" s="75">
        <f>(('Node actual demand d=1.0'!M601*(365/2)))*9.8*($C601+$D601-$B601)/3600</f>
        <v>0.92744456000000008</v>
      </c>
      <c r="Q601" s="75">
        <f>(('Node actual demand d=1.0'!N601*(365/2)))*9.8*($C601+$D601-$B601)/3600</f>
        <v>0.92744456000000008</v>
      </c>
      <c r="R601" s="75">
        <f>(('Node actual demand d=1.0'!O601*(365/2)))*9.8*($C601+$D601-$B601)/3600</f>
        <v>0.51524697777777784</v>
      </c>
      <c r="S601" s="75">
        <f>(('Node actual demand d=1.0'!P601*(365/2)))*9.8*($C601+$D601-$B601)/3600</f>
        <v>0.61829637333333332</v>
      </c>
      <c r="T601" s="75">
        <f>(('Node actual demand d=1.0'!Q601*(365/2)))*9.8*($C601+$D601-$B601)/3600</f>
        <v>1.3396421422222222</v>
      </c>
      <c r="U601" s="75">
        <f>(('Node actual demand d=1.0'!R601*(365/2)))*9.8*($C601+$D601-$B601)/3600</f>
        <v>0.72134576888888891</v>
      </c>
      <c r="V601" s="75">
        <f>(('Node actual demand d=1.0'!S601*(365/2)))*9.8*($C601+$D601-$B601)/3600</f>
        <v>0.30914818666666666</v>
      </c>
      <c r="W601" s="75">
        <f>(('Node actual demand d=1.0'!T601*(365/2)))*9.8*($C601+$D601-$B601)/3600</f>
        <v>0.30914818666666666</v>
      </c>
      <c r="X601" s="75">
        <f>(('Node actual demand d=1.0'!U601*(365/2)))*9.8*($C601+$D601-$B601)/3600</f>
        <v>0.20609879111111115</v>
      </c>
      <c r="Y601" s="75">
        <f>(('Node actual demand d=1.0'!V601*(365/2)))*9.8*($C601+$D601-$B601)/3600</f>
        <v>0.10304939555555558</v>
      </c>
      <c r="Z601" s="75">
        <f>(('Node actual demand d=1.0'!W601*(365/2)))*9.8*($C601+$D601-$B601)/3600</f>
        <v>0.10304939555555558</v>
      </c>
      <c r="AA601" s="75">
        <f>(('Node actual demand d=1.0'!X601*(365/2)))*9.8*($C601+$D601-$B601)/3600</f>
        <v>23.083064604444445</v>
      </c>
      <c r="AB601" s="75">
        <f>(('Node actual demand d=1.0'!Y601*(365/2)))*9.8*($C601+$D601-$B601)/3600</f>
        <v>11.232384115555556</v>
      </c>
    </row>
    <row r="602" spans="1:28">
      <c r="A602" t="s">
        <v>711</v>
      </c>
      <c r="B602" s="21">
        <f>Fornecida!$C$1</f>
        <v>3.38</v>
      </c>
      <c r="C602" s="79">
        <v>4.0556000000000001</v>
      </c>
      <c r="D602">
        <v>20</v>
      </c>
      <c r="E602" s="75">
        <f>(('Node actual demand d=1.0'!B602*(365/2)))*9.8*($C602+$D602-$B602)/3600</f>
        <v>0</v>
      </c>
      <c r="F602" s="75">
        <f>(('Node actual demand d=1.0'!C602*(365/2)))*9.8*($C602+$D602-$B602)/3600</f>
        <v>0</v>
      </c>
      <c r="G602" s="75">
        <f>(('Node actual demand d=1.0'!D602*(365/2)))*9.8*($C602+$D602-$B602)/3600</f>
        <v>0</v>
      </c>
      <c r="H602" s="75">
        <f>(('Node actual demand d=1.0'!E602*(365/2)))*9.8*($C602+$D602-$B602)/3600</f>
        <v>0</v>
      </c>
      <c r="I602" s="75">
        <f>(('Node actual demand d=1.0'!F602*(365/2)))*9.8*($C602+$D602-$B602)/3600</f>
        <v>0</v>
      </c>
      <c r="J602" s="75">
        <f>(('Node actual demand d=1.0'!G602*(365/2)))*9.8*($C602+$D602-$B602)/3600</f>
        <v>0</v>
      </c>
      <c r="K602" s="75">
        <f>(('Node actual demand d=1.0'!H602*(365/2)))*9.8*($C602+$D602-$B602)/3600</f>
        <v>0</v>
      </c>
      <c r="L602" s="75">
        <f>(('Node actual demand d=1.0'!I602*(365/2)))*9.8*($C602+$D602-$B602)/3600</f>
        <v>0</v>
      </c>
      <c r="M602" s="75">
        <f>(('Node actual demand d=1.0'!J602*(365/2)))*9.8*($C602+$D602-$B602)/3600</f>
        <v>0</v>
      </c>
      <c r="N602" s="75">
        <f>(('Node actual demand d=1.0'!K602*(365/2)))*9.8*($C602+$D602-$B602)/3600</f>
        <v>0</v>
      </c>
      <c r="O602" s="75">
        <f>(('Node actual demand d=1.0'!L602*(365/2)))*9.8*($C602+$D602-$B602)/3600</f>
        <v>0</v>
      </c>
      <c r="P602" s="75">
        <f>(('Node actual demand d=1.0'!M602*(365/2)))*9.8*($C602+$D602-$B602)/3600</f>
        <v>0</v>
      </c>
      <c r="Q602" s="75">
        <f>(('Node actual demand d=1.0'!N602*(365/2)))*9.8*($C602+$D602-$B602)/3600</f>
        <v>0</v>
      </c>
      <c r="R602" s="75">
        <f>(('Node actual demand d=1.0'!O602*(365/2)))*9.8*($C602+$D602-$B602)/3600</f>
        <v>0</v>
      </c>
      <c r="S602" s="75">
        <f>(('Node actual demand d=1.0'!P602*(365/2)))*9.8*($C602+$D602-$B602)/3600</f>
        <v>0</v>
      </c>
      <c r="T602" s="75">
        <f>(('Node actual demand d=1.0'!Q602*(365/2)))*9.8*($C602+$D602-$B602)/3600</f>
        <v>0</v>
      </c>
      <c r="U602" s="75">
        <f>(('Node actual demand d=1.0'!R602*(365/2)))*9.8*($C602+$D602-$B602)/3600</f>
        <v>0</v>
      </c>
      <c r="V602" s="75">
        <f>(('Node actual demand d=1.0'!S602*(365/2)))*9.8*($C602+$D602-$B602)/3600</f>
        <v>0</v>
      </c>
      <c r="W602" s="75">
        <f>(('Node actual demand d=1.0'!T602*(365/2)))*9.8*($C602+$D602-$B602)/3600</f>
        <v>0</v>
      </c>
      <c r="X602" s="75">
        <f>(('Node actual demand d=1.0'!U602*(365/2)))*9.8*($C602+$D602-$B602)/3600</f>
        <v>0</v>
      </c>
      <c r="Y602" s="75">
        <f>(('Node actual demand d=1.0'!V602*(365/2)))*9.8*($C602+$D602-$B602)/3600</f>
        <v>0</v>
      </c>
      <c r="Z602" s="75">
        <f>(('Node actual demand d=1.0'!W602*(365/2)))*9.8*($C602+$D602-$B602)/3600</f>
        <v>0</v>
      </c>
      <c r="AA602" s="75">
        <f>(('Node actual demand d=1.0'!X602*(365/2)))*9.8*($C602+$D602-$B602)/3600</f>
        <v>0</v>
      </c>
      <c r="AB602" s="75">
        <f>(('Node actual demand d=1.0'!Y602*(365/2)))*9.8*($C602+$D602-$B602)/3600</f>
        <v>0</v>
      </c>
    </row>
    <row r="603" spans="1:28">
      <c r="A603" t="s">
        <v>712</v>
      </c>
      <c r="B603" s="21">
        <f>Fornecida!$C$1</f>
        <v>3.38</v>
      </c>
      <c r="C603" s="79">
        <v>4.0312000000000001</v>
      </c>
      <c r="D603">
        <v>20</v>
      </c>
      <c r="E603" s="75">
        <f>(('Node actual demand d=1.0'!B603*(365/2)))*9.8*($C603+$D603-$B603)/3600</f>
        <v>0</v>
      </c>
      <c r="F603" s="75">
        <f>(('Node actual demand d=1.0'!C603*(365/2)))*9.8*($C603+$D603-$B603)/3600</f>
        <v>0</v>
      </c>
      <c r="G603" s="75">
        <f>(('Node actual demand d=1.0'!D603*(365/2)))*9.8*($C603+$D603-$B603)/3600</f>
        <v>0</v>
      </c>
      <c r="H603" s="75">
        <f>(('Node actual demand d=1.0'!E603*(365/2)))*9.8*($C603+$D603-$B603)/3600</f>
        <v>0</v>
      </c>
      <c r="I603" s="75">
        <f>(('Node actual demand d=1.0'!F603*(365/2)))*9.8*($C603+$D603-$B603)/3600</f>
        <v>0</v>
      </c>
      <c r="J603" s="75">
        <f>(('Node actual demand d=1.0'!G603*(365/2)))*9.8*($C603+$D603-$B603)/3600</f>
        <v>0</v>
      </c>
      <c r="K603" s="75">
        <f>(('Node actual demand d=1.0'!H603*(365/2)))*9.8*($C603+$D603-$B603)/3600</f>
        <v>0.10259630888888889</v>
      </c>
      <c r="L603" s="75">
        <f>(('Node actual demand d=1.0'!I603*(365/2)))*9.8*($C603+$D603-$B603)/3600</f>
        <v>0.20519261777777778</v>
      </c>
      <c r="M603" s="75">
        <f>(('Node actual demand d=1.0'!J603*(365/2)))*9.8*($C603+$D603-$B603)/3600</f>
        <v>0.20519261777777778</v>
      </c>
      <c r="N603" s="75">
        <f>(('Node actual demand d=1.0'!K603*(365/2)))*9.8*($C603+$D603-$B603)/3600</f>
        <v>0.20519261777777778</v>
      </c>
      <c r="O603" s="75">
        <f>(('Node actual demand d=1.0'!L603*(365/2)))*9.8*($C603+$D603-$B603)/3600</f>
        <v>0.41038523555555556</v>
      </c>
      <c r="P603" s="75">
        <f>(('Node actual demand d=1.0'!M603*(365/2)))*9.8*($C603+$D603-$B603)/3600</f>
        <v>0.41038523555555556</v>
      </c>
      <c r="Q603" s="75">
        <f>(('Node actual demand d=1.0'!N603*(365/2)))*9.8*($C603+$D603-$B603)/3600</f>
        <v>0.20519261777777778</v>
      </c>
      <c r="R603" s="75">
        <f>(('Node actual demand d=1.0'!O603*(365/2)))*9.8*($C603+$D603-$B603)/3600</f>
        <v>0.10259630888888889</v>
      </c>
      <c r="S603" s="75">
        <f>(('Node actual demand d=1.0'!P603*(365/2)))*9.8*($C603+$D603-$B603)/3600</f>
        <v>0.10259630888888889</v>
      </c>
      <c r="T603" s="75">
        <f>(('Node actual demand d=1.0'!Q603*(365/2)))*9.8*($C603+$D603-$B603)/3600</f>
        <v>0.10259630888888889</v>
      </c>
      <c r="U603" s="75">
        <f>(('Node actual demand d=1.0'!R603*(365/2)))*9.8*($C603+$D603-$B603)/3600</f>
        <v>0.20519261777777778</v>
      </c>
      <c r="V603" s="75">
        <f>(('Node actual demand d=1.0'!S603*(365/2)))*9.8*($C603+$D603-$B603)/3600</f>
        <v>0.10259630888888889</v>
      </c>
      <c r="W603" s="75">
        <f>(('Node actual demand d=1.0'!T603*(365/2)))*9.8*($C603+$D603-$B603)/3600</f>
        <v>0.10259630888888889</v>
      </c>
      <c r="X603" s="75">
        <f>(('Node actual demand d=1.0'!U603*(365/2)))*9.8*($C603+$D603-$B603)/3600</f>
        <v>0.20519261777777778</v>
      </c>
      <c r="Y603" s="75">
        <f>(('Node actual demand d=1.0'!V603*(365/2)))*9.8*($C603+$D603-$B603)/3600</f>
        <v>0.10259630888888889</v>
      </c>
      <c r="Z603" s="75">
        <f>(('Node actual demand d=1.0'!W603*(365/2)))*9.8*($C603+$D603-$B603)/3600</f>
        <v>0.10259630888888889</v>
      </c>
      <c r="AA603" s="75">
        <f>(('Node actual demand d=1.0'!X603*(365/2)))*9.8*($C603+$D603-$B603)/3600</f>
        <v>0.10259630888888889</v>
      </c>
      <c r="AB603" s="75">
        <f>(('Node actual demand d=1.0'!Y603*(365/2)))*9.8*($C603+$D603-$B603)/3600</f>
        <v>0</v>
      </c>
    </row>
    <row r="604" spans="1:28">
      <c r="A604" t="s">
        <v>713</v>
      </c>
      <c r="B604" s="21">
        <f>Fornecida!$C$1</f>
        <v>3.38</v>
      </c>
      <c r="C604" s="79">
        <v>4.0042999999999997</v>
      </c>
      <c r="D604">
        <v>20</v>
      </c>
      <c r="E604" s="75">
        <f>(('Node actual demand d=1.0'!B604*(365/2)))*9.8*($C604+$D604-$B604)/3600</f>
        <v>0</v>
      </c>
      <c r="F604" s="75">
        <f>(('Node actual demand d=1.0'!C604*(365/2)))*9.8*($C604+$D604-$B604)/3600</f>
        <v>0</v>
      </c>
      <c r="G604" s="75">
        <f>(('Node actual demand d=1.0'!D604*(365/2)))*9.8*($C604+$D604-$B604)/3600</f>
        <v>0</v>
      </c>
      <c r="H604" s="75">
        <f>(('Node actual demand d=1.0'!E604*(365/2)))*9.8*($C604+$D604-$B604)/3600</f>
        <v>0</v>
      </c>
      <c r="I604" s="75">
        <f>(('Node actual demand d=1.0'!F604*(365/2)))*9.8*($C604+$D604-$B604)/3600</f>
        <v>0</v>
      </c>
      <c r="J604" s="75">
        <f>(('Node actual demand d=1.0'!G604*(365/2)))*9.8*($C604+$D604-$B604)/3600</f>
        <v>0</v>
      </c>
      <c r="K604" s="75">
        <f>(('Node actual demand d=1.0'!H604*(365/2)))*9.8*($C604+$D604-$B604)/3600</f>
        <v>0.10246266819444447</v>
      </c>
      <c r="L604" s="75">
        <f>(('Node actual demand d=1.0'!I604*(365/2)))*9.8*($C604+$D604-$B604)/3600</f>
        <v>0.40985067277777787</v>
      </c>
      <c r="M604" s="75">
        <f>(('Node actual demand d=1.0'!J604*(365/2)))*9.8*($C604+$D604-$B604)/3600</f>
        <v>0.20492533638888893</v>
      </c>
      <c r="N604" s="75">
        <f>(('Node actual demand d=1.0'!K604*(365/2)))*9.8*($C604+$D604-$B604)/3600</f>
        <v>0.10246266819444447</v>
      </c>
      <c r="O604" s="75">
        <f>(('Node actual demand d=1.0'!L604*(365/2)))*9.8*($C604+$D604-$B604)/3600</f>
        <v>0.10246266819444447</v>
      </c>
      <c r="P604" s="75">
        <f>(('Node actual demand d=1.0'!M604*(365/2)))*9.8*($C604+$D604-$B604)/3600</f>
        <v>0.10246266819444447</v>
      </c>
      <c r="Q604" s="75">
        <f>(('Node actual demand d=1.0'!N604*(365/2)))*9.8*($C604+$D604-$B604)/3600</f>
        <v>0.10246266819444447</v>
      </c>
      <c r="R604" s="75">
        <f>(('Node actual demand d=1.0'!O604*(365/2)))*9.8*($C604+$D604-$B604)/3600</f>
        <v>0.10246266819444447</v>
      </c>
      <c r="S604" s="75">
        <f>(('Node actual demand d=1.0'!P604*(365/2)))*9.8*($C604+$D604-$B604)/3600</f>
        <v>0.10246266819444447</v>
      </c>
      <c r="T604" s="75">
        <f>(('Node actual demand d=1.0'!Q604*(365/2)))*9.8*($C604+$D604-$B604)/3600</f>
        <v>0.10246266819444447</v>
      </c>
      <c r="U604" s="75">
        <f>(('Node actual demand d=1.0'!R604*(365/2)))*9.8*($C604+$D604-$B604)/3600</f>
        <v>0.10246266819444447</v>
      </c>
      <c r="V604" s="75">
        <f>(('Node actual demand d=1.0'!S604*(365/2)))*9.8*($C604+$D604-$B604)/3600</f>
        <v>0</v>
      </c>
      <c r="W604" s="75">
        <f>(('Node actual demand d=1.0'!T604*(365/2)))*9.8*($C604+$D604-$B604)/3600</f>
        <v>0.10246266819444447</v>
      </c>
      <c r="X604" s="75">
        <f>(('Node actual demand d=1.0'!U604*(365/2)))*9.8*($C604+$D604-$B604)/3600</f>
        <v>0</v>
      </c>
      <c r="Y604" s="75">
        <f>(('Node actual demand d=1.0'!V604*(365/2)))*9.8*($C604+$D604-$B604)/3600</f>
        <v>0</v>
      </c>
      <c r="Z604" s="75">
        <f>(('Node actual demand d=1.0'!W604*(365/2)))*9.8*($C604+$D604-$B604)/3600</f>
        <v>0</v>
      </c>
      <c r="AA604" s="75">
        <f>(('Node actual demand d=1.0'!X604*(365/2)))*9.8*($C604+$D604-$B604)/3600</f>
        <v>0</v>
      </c>
      <c r="AB604" s="75">
        <f>(('Node actual demand d=1.0'!Y604*(365/2)))*9.8*($C604+$D604-$B604)/3600</f>
        <v>0</v>
      </c>
    </row>
    <row r="605" spans="1:28">
      <c r="A605" t="s">
        <v>714</v>
      </c>
      <c r="B605" s="21">
        <f>Fornecida!$C$1</f>
        <v>3.38</v>
      </c>
      <c r="C605" s="79">
        <v>7.8181000000000003</v>
      </c>
      <c r="D605">
        <v>20</v>
      </c>
      <c r="E605" s="75">
        <f>(('Node actual demand d=1.0'!B605*(365/2)))*9.8*($C605+$D605-$B605)/3600</f>
        <v>0</v>
      </c>
      <c r="F605" s="75">
        <f>(('Node actual demand d=1.0'!C605*(365/2)))*9.8*($C605+$D605-$B605)/3600</f>
        <v>0</v>
      </c>
      <c r="G605" s="75">
        <f>(('Node actual demand d=1.0'!D605*(365/2)))*9.8*($C605+$D605-$B605)/3600</f>
        <v>0</v>
      </c>
      <c r="H605" s="75">
        <f>(('Node actual demand d=1.0'!E605*(365/2)))*9.8*($C605+$D605-$B605)/3600</f>
        <v>0</v>
      </c>
      <c r="I605" s="75">
        <f>(('Node actual demand d=1.0'!F605*(365/2)))*9.8*($C605+$D605-$B605)/3600</f>
        <v>0</v>
      </c>
      <c r="J605" s="75">
        <f>(('Node actual demand d=1.0'!G605*(365/2)))*9.8*($C605+$D605-$B605)/3600</f>
        <v>25.49606607916667</v>
      </c>
      <c r="K605" s="75">
        <f>(('Node actual demand d=1.0'!H605*(365/2)))*9.8*($C605+$D605-$B605)/3600</f>
        <v>0.48563935388888896</v>
      </c>
      <c r="L605" s="75">
        <f>(('Node actual demand d=1.0'!I605*(365/2)))*9.8*($C605+$D605-$B605)/3600</f>
        <v>0.3642295154166667</v>
      </c>
      <c r="M605" s="75">
        <f>(('Node actual demand d=1.0'!J605*(365/2)))*9.8*($C605+$D605-$B605)/3600</f>
        <v>0.24281967694444448</v>
      </c>
      <c r="N605" s="75">
        <f>(('Node actual demand d=1.0'!K605*(365/2)))*9.8*($C605+$D605-$B605)/3600</f>
        <v>0.48563935388888896</v>
      </c>
      <c r="O605" s="75">
        <f>(('Node actual demand d=1.0'!L605*(365/2)))*9.8*($C605+$D605-$B605)/3600</f>
        <v>0.72845903083333341</v>
      </c>
      <c r="P605" s="75">
        <f>(('Node actual demand d=1.0'!M605*(365/2)))*9.8*($C605+$D605-$B605)/3600</f>
        <v>0.12140983847222224</v>
      </c>
      <c r="Q605" s="75">
        <f>(('Node actual demand d=1.0'!N605*(365/2)))*9.8*($C605+$D605-$B605)/3600</f>
        <v>0.12140983847222224</v>
      </c>
      <c r="R605" s="75">
        <f>(('Node actual demand d=1.0'!O605*(365/2)))*9.8*($C605+$D605-$B605)/3600</f>
        <v>0.12140983847222224</v>
      </c>
      <c r="S605" s="75">
        <f>(('Node actual demand d=1.0'!P605*(365/2)))*9.8*($C605+$D605-$B605)/3600</f>
        <v>0.12140983847222224</v>
      </c>
      <c r="T605" s="75">
        <f>(('Node actual demand d=1.0'!Q605*(365/2)))*9.8*($C605+$D605-$B605)/3600</f>
        <v>0.12140983847222224</v>
      </c>
      <c r="U605" s="75">
        <f>(('Node actual demand d=1.0'!R605*(365/2)))*9.8*($C605+$D605-$B605)/3600</f>
        <v>0.12140983847222224</v>
      </c>
      <c r="V605" s="75">
        <f>(('Node actual demand d=1.0'!S605*(365/2)))*9.8*($C605+$D605-$B605)/3600</f>
        <v>0.12140983847222224</v>
      </c>
      <c r="W605" s="75">
        <f>(('Node actual demand d=1.0'!T605*(365/2)))*9.8*($C605+$D605-$B605)/3600</f>
        <v>0</v>
      </c>
      <c r="X605" s="75">
        <f>(('Node actual demand d=1.0'!U605*(365/2)))*9.8*($C605+$D605-$B605)/3600</f>
        <v>0</v>
      </c>
      <c r="Y605" s="75">
        <f>(('Node actual demand d=1.0'!V605*(365/2)))*9.8*($C605+$D605-$B605)/3600</f>
        <v>0.12140983847222224</v>
      </c>
      <c r="Z605" s="75">
        <f>(('Node actual demand d=1.0'!W605*(365/2)))*9.8*($C605+$D605-$B605)/3600</f>
        <v>0.12140983847222224</v>
      </c>
      <c r="AA605" s="75">
        <f>(('Node actual demand d=1.0'!X605*(365/2)))*9.8*($C605+$D605-$B605)/3600</f>
        <v>0</v>
      </c>
      <c r="AB605" s="75">
        <f>(('Node actual demand d=1.0'!Y605*(365/2)))*9.8*($C605+$D605-$B605)/3600</f>
        <v>0</v>
      </c>
    </row>
    <row r="606" spans="1:28">
      <c r="A606" t="s">
        <v>715</v>
      </c>
      <c r="B606" s="21">
        <f>Fornecida!$C$1</f>
        <v>3.38</v>
      </c>
      <c r="C606" s="79">
        <v>8.2270000000000003</v>
      </c>
      <c r="D606">
        <v>20</v>
      </c>
      <c r="E606" s="75">
        <f>(('Node actual demand d=1.0'!B606*(365/2)))*9.8*($C606+$D606-$B606)/3600</f>
        <v>0</v>
      </c>
      <c r="F606" s="75">
        <f>(('Node actual demand d=1.0'!C606*(365/2)))*9.8*($C606+$D606-$B606)/3600</f>
        <v>0</v>
      </c>
      <c r="G606" s="75">
        <f>(('Node actual demand d=1.0'!D606*(365/2)))*9.8*($C606+$D606-$B606)/3600</f>
        <v>0</v>
      </c>
      <c r="H606" s="75">
        <f>(('Node actual demand d=1.0'!E606*(365/2)))*9.8*($C606+$D606-$B606)/3600</f>
        <v>0</v>
      </c>
      <c r="I606" s="75">
        <f>(('Node actual demand d=1.0'!F606*(365/2)))*9.8*($C606+$D606-$B606)/3600</f>
        <v>0</v>
      </c>
      <c r="J606" s="75">
        <f>(('Node actual demand d=1.0'!G606*(365/2)))*9.8*($C606+$D606-$B606)/3600</f>
        <v>0</v>
      </c>
      <c r="K606" s="75">
        <f>(('Node actual demand d=1.0'!H606*(365/2)))*9.8*($C606+$D606-$B606)/3600</f>
        <v>0</v>
      </c>
      <c r="L606" s="75">
        <f>(('Node actual demand d=1.0'!I606*(365/2)))*9.8*($C606+$D606-$B606)/3600</f>
        <v>0</v>
      </c>
      <c r="M606" s="75">
        <f>(('Node actual demand d=1.0'!J606*(365/2)))*9.8*($C606+$D606-$B606)/3600</f>
        <v>0.12344127638888891</v>
      </c>
      <c r="N606" s="75">
        <f>(('Node actual demand d=1.0'!K606*(365/2)))*9.8*($C606+$D606-$B606)/3600</f>
        <v>0</v>
      </c>
      <c r="O606" s="75">
        <f>(('Node actual demand d=1.0'!L606*(365/2)))*9.8*($C606+$D606-$B606)/3600</f>
        <v>0</v>
      </c>
      <c r="P606" s="75">
        <f>(('Node actual demand d=1.0'!M606*(365/2)))*9.8*($C606+$D606-$B606)/3600</f>
        <v>0.12344127638888891</v>
      </c>
      <c r="Q606" s="75">
        <f>(('Node actual demand d=1.0'!N606*(365/2)))*9.8*($C606+$D606-$B606)/3600</f>
        <v>0</v>
      </c>
      <c r="R606" s="75">
        <f>(('Node actual demand d=1.0'!O606*(365/2)))*9.8*($C606+$D606-$B606)/3600</f>
        <v>0.12344127638888891</v>
      </c>
      <c r="S606" s="75">
        <f>(('Node actual demand d=1.0'!P606*(365/2)))*9.8*($C606+$D606-$B606)/3600</f>
        <v>0.24688255277777782</v>
      </c>
      <c r="T606" s="75">
        <f>(('Node actual demand d=1.0'!Q606*(365/2)))*9.8*($C606+$D606-$B606)/3600</f>
        <v>0</v>
      </c>
      <c r="U606" s="75">
        <f>(('Node actual demand d=1.0'!R606*(365/2)))*9.8*($C606+$D606-$B606)/3600</f>
        <v>0</v>
      </c>
      <c r="V606" s="75">
        <f>(('Node actual demand d=1.0'!S606*(365/2)))*9.8*($C606+$D606-$B606)/3600</f>
        <v>0</v>
      </c>
      <c r="W606" s="75">
        <f>(('Node actual demand d=1.0'!T606*(365/2)))*9.8*($C606+$D606-$B606)/3600</f>
        <v>0</v>
      </c>
      <c r="X606" s="75">
        <f>(('Node actual demand d=1.0'!U606*(365/2)))*9.8*($C606+$D606-$B606)/3600</f>
        <v>0</v>
      </c>
      <c r="Y606" s="75">
        <f>(('Node actual demand d=1.0'!V606*(365/2)))*9.8*($C606+$D606-$B606)/3600</f>
        <v>3.456355738888889</v>
      </c>
      <c r="Z606" s="75">
        <f>(('Node actual demand d=1.0'!W606*(365/2)))*9.8*($C606+$D606-$B606)/3600</f>
        <v>0</v>
      </c>
      <c r="AA606" s="75">
        <f>(('Node actual demand d=1.0'!X606*(365/2)))*9.8*($C606+$D606-$B606)/3600</f>
        <v>0</v>
      </c>
      <c r="AB606" s="75">
        <f>(('Node actual demand d=1.0'!Y606*(365/2)))*9.8*($C606+$D606-$B606)/3600</f>
        <v>0</v>
      </c>
    </row>
    <row r="607" spans="1:28">
      <c r="A607" t="s">
        <v>716</v>
      </c>
      <c r="B607" s="21">
        <f>Fornecida!$C$1</f>
        <v>3.38</v>
      </c>
      <c r="C607" s="79">
        <v>8.8024000000000004</v>
      </c>
      <c r="D607">
        <v>20</v>
      </c>
      <c r="E607" s="75">
        <f>(('Node actual demand d=1.0'!B607*(365/2)))*9.8*($C607+$D607-$B607)/3600</f>
        <v>0</v>
      </c>
      <c r="F607" s="75">
        <f>(('Node actual demand d=1.0'!C607*(365/2)))*9.8*($C607+$D607-$B607)/3600</f>
        <v>0</v>
      </c>
      <c r="G607" s="75">
        <f>(('Node actual demand d=1.0'!D607*(365/2)))*9.8*($C607+$D607-$B607)/3600</f>
        <v>0</v>
      </c>
      <c r="H607" s="75">
        <f>(('Node actual demand d=1.0'!E607*(365/2)))*9.8*($C607+$D607-$B607)/3600</f>
        <v>0</v>
      </c>
      <c r="I607" s="75">
        <f>(('Node actual demand d=1.0'!F607*(365/2)))*9.8*($C607+$D607-$B607)/3600</f>
        <v>0.12629989555555557</v>
      </c>
      <c r="J607" s="75">
        <f>(('Node actual demand d=1.0'!G607*(365/2)))*9.8*($C607+$D607-$B607)/3600</f>
        <v>5.9360950911111114</v>
      </c>
      <c r="K607" s="75">
        <f>(('Node actual demand d=1.0'!H607*(365/2)))*9.8*($C607+$D607-$B607)/3600</f>
        <v>0.37889968666666668</v>
      </c>
      <c r="L607" s="75">
        <f>(('Node actual demand d=1.0'!I607*(365/2)))*9.8*($C607+$D607-$B607)/3600</f>
        <v>0.50519958222222228</v>
      </c>
      <c r="M607" s="75">
        <f>(('Node actual demand d=1.0'!J607*(365/2)))*9.8*($C607+$D607-$B607)/3600</f>
        <v>0.50519958222222228</v>
      </c>
      <c r="N607" s="75">
        <f>(('Node actual demand d=1.0'!K607*(365/2)))*9.8*($C607+$D607-$B607)/3600</f>
        <v>0.50519958222222228</v>
      </c>
      <c r="O607" s="75">
        <f>(('Node actual demand d=1.0'!L607*(365/2)))*9.8*($C607+$D607-$B607)/3600</f>
        <v>0.37889968666666668</v>
      </c>
      <c r="P607" s="75">
        <f>(('Node actual demand d=1.0'!M607*(365/2)))*9.8*($C607+$D607-$B607)/3600</f>
        <v>0.12629989555555557</v>
      </c>
      <c r="Q607" s="75">
        <f>(('Node actual demand d=1.0'!N607*(365/2)))*9.8*($C607+$D607-$B607)/3600</f>
        <v>0.12629989555555557</v>
      </c>
      <c r="R607" s="75">
        <f>(('Node actual demand d=1.0'!O607*(365/2)))*9.8*($C607+$D607-$B607)/3600</f>
        <v>0.12629989555555557</v>
      </c>
      <c r="S607" s="75">
        <f>(('Node actual demand d=1.0'!P607*(365/2)))*9.8*($C607+$D607-$B607)/3600</f>
        <v>0.12629989555555557</v>
      </c>
      <c r="T607" s="75">
        <f>(('Node actual demand d=1.0'!Q607*(365/2)))*9.8*($C607+$D607-$B607)/3600</f>
        <v>0.12629989555555557</v>
      </c>
      <c r="U607" s="75">
        <f>(('Node actual demand d=1.0'!R607*(365/2)))*9.8*($C607+$D607-$B607)/3600</f>
        <v>0.25259979111111114</v>
      </c>
      <c r="V607" s="75">
        <f>(('Node actual demand d=1.0'!S607*(365/2)))*9.8*($C607+$D607-$B607)/3600</f>
        <v>0.63149947777777782</v>
      </c>
      <c r="W607" s="75">
        <f>(('Node actual demand d=1.0'!T607*(365/2)))*9.8*($C607+$D607-$B607)/3600</f>
        <v>0.25259979111111114</v>
      </c>
      <c r="X607" s="75">
        <f>(('Node actual demand d=1.0'!U607*(365/2)))*9.8*($C607+$D607-$B607)/3600</f>
        <v>0.12629989555555557</v>
      </c>
      <c r="Y607" s="75">
        <f>(('Node actual demand d=1.0'!V607*(365/2)))*9.8*($C607+$D607-$B607)/3600</f>
        <v>0.12629989555555557</v>
      </c>
      <c r="Z607" s="75">
        <f>(('Node actual demand d=1.0'!W607*(365/2)))*9.8*($C607+$D607-$B607)/3600</f>
        <v>0.12629989555555557</v>
      </c>
      <c r="AA607" s="75">
        <f>(('Node actual demand d=1.0'!X607*(365/2)))*9.8*($C607+$D607-$B607)/3600</f>
        <v>6.1886948822222223</v>
      </c>
      <c r="AB607" s="75">
        <f>(('Node actual demand d=1.0'!Y607*(365/2)))*9.8*($C607+$D607-$B607)/3600</f>
        <v>0.12629989555555557</v>
      </c>
    </row>
    <row r="608" spans="1:28">
      <c r="A608" t="s">
        <v>717</v>
      </c>
      <c r="B608" s="21">
        <f>Fornecida!$C$1</f>
        <v>3.38</v>
      </c>
      <c r="C608" s="79">
        <v>9.3864999999999998</v>
      </c>
      <c r="D608">
        <v>20</v>
      </c>
      <c r="E608" s="75">
        <f>(('Node actual demand d=1.0'!B608*(365/2)))*9.8*($C608+$D608-$B608)/3600</f>
        <v>0</v>
      </c>
      <c r="F608" s="75">
        <f>(('Node actual demand d=1.0'!C608*(365/2)))*9.8*($C608+$D608-$B608)/3600</f>
        <v>0</v>
      </c>
      <c r="G608" s="75">
        <f>(('Node actual demand d=1.0'!D608*(365/2)))*9.8*($C608+$D608-$B608)/3600</f>
        <v>0</v>
      </c>
      <c r="H608" s="75">
        <f>(('Node actual demand d=1.0'!E608*(365/2)))*9.8*($C608+$D608-$B608)/3600</f>
        <v>0</v>
      </c>
      <c r="I608" s="75">
        <f>(('Node actual demand d=1.0'!F608*(365/2)))*9.8*($C608+$D608-$B608)/3600</f>
        <v>4.9096659986111115</v>
      </c>
      <c r="J608" s="75">
        <f>(('Node actual demand d=1.0'!G608*(365/2)))*9.8*($C608+$D608-$B608)/3600</f>
        <v>0</v>
      </c>
      <c r="K608" s="75">
        <f>(('Node actual demand d=1.0'!H608*(365/2)))*9.8*($C608+$D608-$B608)/3600</f>
        <v>0</v>
      </c>
      <c r="L608" s="75">
        <f>(('Node actual demand d=1.0'!I608*(365/2)))*9.8*($C608+$D608-$B608)/3600</f>
        <v>0</v>
      </c>
      <c r="M608" s="75">
        <f>(('Node actual demand d=1.0'!J608*(365/2)))*9.8*($C608+$D608-$B608)/3600</f>
        <v>0</v>
      </c>
      <c r="N608" s="75">
        <f>(('Node actual demand d=1.0'!K608*(365/2)))*9.8*($C608+$D608-$B608)/3600</f>
        <v>0.38760521041666662</v>
      </c>
      <c r="O608" s="75">
        <f>(('Node actual demand d=1.0'!L608*(365/2)))*9.8*($C608+$D608-$B608)/3600</f>
        <v>0</v>
      </c>
      <c r="P608" s="75">
        <f>(('Node actual demand d=1.0'!M608*(365/2)))*9.8*($C608+$D608-$B608)/3600</f>
        <v>0</v>
      </c>
      <c r="Q608" s="75">
        <f>(('Node actual demand d=1.0'!N608*(365/2)))*9.8*($C608+$D608-$B608)/3600</f>
        <v>0</v>
      </c>
      <c r="R608" s="75">
        <f>(('Node actual demand d=1.0'!O608*(365/2)))*9.8*($C608+$D608-$B608)/3600</f>
        <v>0</v>
      </c>
      <c r="S608" s="75">
        <f>(('Node actual demand d=1.0'!P608*(365/2)))*9.8*($C608+$D608-$B608)/3600</f>
        <v>0</v>
      </c>
      <c r="T608" s="75">
        <f>(('Node actual demand d=1.0'!Q608*(365/2)))*9.8*($C608+$D608-$B608)/3600</f>
        <v>0</v>
      </c>
      <c r="U608" s="75">
        <f>(('Node actual demand d=1.0'!R608*(365/2)))*9.8*($C608+$D608-$B608)/3600</f>
        <v>0</v>
      </c>
      <c r="V608" s="75">
        <f>(('Node actual demand d=1.0'!S608*(365/2)))*9.8*($C608+$D608-$B608)/3600</f>
        <v>0</v>
      </c>
      <c r="W608" s="75">
        <f>(('Node actual demand d=1.0'!T608*(365/2)))*9.8*($C608+$D608-$B608)/3600</f>
        <v>0</v>
      </c>
      <c r="X608" s="75">
        <f>(('Node actual demand d=1.0'!U608*(365/2)))*9.8*($C608+$D608-$B608)/3600</f>
        <v>0</v>
      </c>
      <c r="Y608" s="75">
        <f>(('Node actual demand d=1.0'!V608*(365/2)))*9.8*($C608+$D608-$B608)/3600</f>
        <v>0</v>
      </c>
      <c r="Z608" s="75">
        <f>(('Node actual demand d=1.0'!W608*(365/2)))*9.8*($C608+$D608-$B608)/3600</f>
        <v>0</v>
      </c>
      <c r="AA608" s="75">
        <f>(('Node actual demand d=1.0'!X608*(365/2)))*9.8*($C608+$D608-$B608)/3600</f>
        <v>4.9096659986111115</v>
      </c>
      <c r="AB608" s="75">
        <f>(('Node actual demand d=1.0'!Y608*(365/2)))*9.8*($C608+$D608-$B608)/3600</f>
        <v>0</v>
      </c>
    </row>
    <row r="609" spans="1:28">
      <c r="A609" t="s">
        <v>718</v>
      </c>
      <c r="B609" s="21">
        <f>Fornecida!$C$1</f>
        <v>3.38</v>
      </c>
      <c r="C609" s="79">
        <v>9.2362000000000002</v>
      </c>
      <c r="D609">
        <v>20</v>
      </c>
      <c r="E609" s="75">
        <f>(('Node actual demand d=1.0'!B609*(365/2)))*9.8*($C609+$D609-$B609)/3600</f>
        <v>0</v>
      </c>
      <c r="F609" s="75">
        <f>(('Node actual demand d=1.0'!C609*(365/2)))*9.8*($C609+$D609-$B609)/3600</f>
        <v>0</v>
      </c>
      <c r="G609" s="75">
        <f>(('Node actual demand d=1.0'!D609*(365/2)))*9.8*($C609+$D609-$B609)/3600</f>
        <v>0</v>
      </c>
      <c r="H609" s="75">
        <f>(('Node actual demand d=1.0'!E609*(365/2)))*9.8*($C609+$D609-$B609)/3600</f>
        <v>0</v>
      </c>
      <c r="I609" s="75">
        <f>(('Node actual demand d=1.0'!F609*(365/2)))*9.8*($C609+$D609-$B609)/3600</f>
        <v>0</v>
      </c>
      <c r="J609" s="75">
        <f>(('Node actual demand d=1.0'!G609*(365/2)))*9.8*($C609+$D609-$B609)/3600</f>
        <v>2.4406457230555558</v>
      </c>
      <c r="K609" s="75">
        <f>(('Node actual demand d=1.0'!H609*(365/2)))*9.8*($C609+$D609-$B609)/3600</f>
        <v>0.12845503805555555</v>
      </c>
      <c r="L609" s="75">
        <f>(('Node actual demand d=1.0'!I609*(365/2)))*9.8*($C609+$D609-$B609)/3600</f>
        <v>0.38536511416666669</v>
      </c>
      <c r="M609" s="75">
        <f>(('Node actual demand d=1.0'!J609*(365/2)))*9.8*($C609+$D609-$B609)/3600</f>
        <v>0.51382015222222222</v>
      </c>
      <c r="N609" s="75">
        <f>(('Node actual demand d=1.0'!K609*(365/2)))*9.8*($C609+$D609-$B609)/3600</f>
        <v>0.51382015222222222</v>
      </c>
      <c r="O609" s="75">
        <f>(('Node actual demand d=1.0'!L609*(365/2)))*9.8*($C609+$D609-$B609)/3600</f>
        <v>0.12845503805555555</v>
      </c>
      <c r="P609" s="75">
        <f>(('Node actual demand d=1.0'!M609*(365/2)))*9.8*($C609+$D609-$B609)/3600</f>
        <v>0.12845503805555555</v>
      </c>
      <c r="Q609" s="75">
        <f>(('Node actual demand d=1.0'!N609*(365/2)))*9.8*($C609+$D609-$B609)/3600</f>
        <v>0.12845503805555555</v>
      </c>
      <c r="R609" s="75">
        <f>(('Node actual demand d=1.0'!O609*(365/2)))*9.8*($C609+$D609-$B609)/3600</f>
        <v>0.12845503805555555</v>
      </c>
      <c r="S609" s="75">
        <f>(('Node actual demand d=1.0'!P609*(365/2)))*9.8*($C609+$D609-$B609)/3600</f>
        <v>0.12845503805555555</v>
      </c>
      <c r="T609" s="75">
        <f>(('Node actual demand d=1.0'!Q609*(365/2)))*9.8*($C609+$D609-$B609)/3600</f>
        <v>0.12845503805555555</v>
      </c>
      <c r="U609" s="75">
        <f>(('Node actual demand d=1.0'!R609*(365/2)))*9.8*($C609+$D609-$B609)/3600</f>
        <v>0.38536511416666669</v>
      </c>
      <c r="V609" s="75">
        <f>(('Node actual demand d=1.0'!S609*(365/2)))*9.8*($C609+$D609-$B609)/3600</f>
        <v>0.38536511416666669</v>
      </c>
      <c r="W609" s="75">
        <f>(('Node actual demand d=1.0'!T609*(365/2)))*9.8*($C609+$D609-$B609)/3600</f>
        <v>0.12845503805555555</v>
      </c>
      <c r="X609" s="75">
        <f>(('Node actual demand d=1.0'!U609*(365/2)))*9.8*($C609+$D609-$B609)/3600</f>
        <v>0</v>
      </c>
      <c r="Y609" s="75">
        <f>(('Node actual demand d=1.0'!V609*(365/2)))*9.8*($C609+$D609-$B609)/3600</f>
        <v>0.12845503805555555</v>
      </c>
      <c r="Z609" s="75">
        <f>(('Node actual demand d=1.0'!W609*(365/2)))*9.8*($C609+$D609-$B609)/3600</f>
        <v>0.38536511416666669</v>
      </c>
      <c r="AA609" s="75">
        <f>(('Node actual demand d=1.0'!X609*(365/2)))*9.8*($C609+$D609-$B609)/3600</f>
        <v>2.4406457230555558</v>
      </c>
      <c r="AB609" s="75">
        <f>(('Node actual demand d=1.0'!Y609*(365/2)))*9.8*($C609+$D609-$B609)/3600</f>
        <v>0</v>
      </c>
    </row>
    <row r="610" spans="1:28">
      <c r="A610" t="s">
        <v>719</v>
      </c>
      <c r="B610" s="21">
        <f>Fornecida!$C$1</f>
        <v>3.38</v>
      </c>
      <c r="C610" s="79">
        <v>9.9116</v>
      </c>
      <c r="D610">
        <v>20</v>
      </c>
      <c r="E610" s="75">
        <f>(('Node actual demand d=1.0'!B610*(365/2)))*9.8*($C610+$D610-$B610)/3600</f>
        <v>0</v>
      </c>
      <c r="F610" s="75">
        <f>(('Node actual demand d=1.0'!C610*(365/2)))*9.8*($C610+$D610-$B610)/3600</f>
        <v>0</v>
      </c>
      <c r="G610" s="75">
        <f>(('Node actual demand d=1.0'!D610*(365/2)))*9.8*($C610+$D610-$B610)/3600</f>
        <v>0</v>
      </c>
      <c r="H610" s="75">
        <f>(('Node actual demand d=1.0'!E610*(365/2)))*9.8*($C610+$D610-$B610)/3600</f>
        <v>0</v>
      </c>
      <c r="I610" s="75">
        <f>(('Node actual demand d=1.0'!F610*(365/2)))*9.8*($C610+$D610-$B610)/3600</f>
        <v>0</v>
      </c>
      <c r="J610" s="75">
        <f>(('Node actual demand d=1.0'!G610*(365/2)))*9.8*($C610+$D610-$B610)/3600</f>
        <v>0</v>
      </c>
      <c r="K610" s="75">
        <f>(('Node actual demand d=1.0'!H610*(365/2)))*9.8*($C610+$D610-$B610)/3600</f>
        <v>0</v>
      </c>
      <c r="L610" s="75">
        <f>(('Node actual demand d=1.0'!I610*(365/2)))*9.8*($C610+$D610-$B610)/3600</f>
        <v>0</v>
      </c>
      <c r="M610" s="75">
        <f>(('Node actual demand d=1.0'!J610*(365/2)))*9.8*($C610+$D610-$B610)/3600</f>
        <v>0</v>
      </c>
      <c r="N610" s="75">
        <f>(('Node actual demand d=1.0'!K610*(365/2)))*9.8*($C610+$D610-$B610)/3600</f>
        <v>0.1318104627777778</v>
      </c>
      <c r="O610" s="75">
        <f>(('Node actual demand d=1.0'!L610*(365/2)))*9.8*($C610+$D610-$B610)/3600</f>
        <v>0</v>
      </c>
      <c r="P610" s="75">
        <f>(('Node actual demand d=1.0'!M610*(365/2)))*9.8*($C610+$D610-$B610)/3600</f>
        <v>0</v>
      </c>
      <c r="Q610" s="75">
        <f>(('Node actual demand d=1.0'!N610*(365/2)))*9.8*($C610+$D610-$B610)/3600</f>
        <v>0</v>
      </c>
      <c r="R610" s="75">
        <f>(('Node actual demand d=1.0'!O610*(365/2)))*9.8*($C610+$D610-$B610)/3600</f>
        <v>0</v>
      </c>
      <c r="S610" s="75">
        <f>(('Node actual demand d=1.0'!P610*(365/2)))*9.8*($C610+$D610-$B610)/3600</f>
        <v>0</v>
      </c>
      <c r="T610" s="75">
        <f>(('Node actual demand d=1.0'!Q610*(365/2)))*9.8*($C610+$D610-$B610)/3600</f>
        <v>0</v>
      </c>
      <c r="U610" s="75">
        <f>(('Node actual demand d=1.0'!R610*(365/2)))*9.8*($C610+$D610-$B610)/3600</f>
        <v>0</v>
      </c>
      <c r="V610" s="75">
        <f>(('Node actual demand d=1.0'!S610*(365/2)))*9.8*($C610+$D610-$B610)/3600</f>
        <v>0</v>
      </c>
      <c r="W610" s="75">
        <f>(('Node actual demand d=1.0'!T610*(365/2)))*9.8*($C610+$D610-$B610)/3600</f>
        <v>0.1318104627777778</v>
      </c>
      <c r="X610" s="75">
        <f>(('Node actual demand d=1.0'!U610*(365/2)))*9.8*($C610+$D610-$B610)/3600</f>
        <v>0.1318104627777778</v>
      </c>
      <c r="Y610" s="75">
        <f>(('Node actual demand d=1.0'!V610*(365/2)))*9.8*($C610+$D610-$B610)/3600</f>
        <v>0</v>
      </c>
      <c r="Z610" s="75">
        <f>(('Node actual demand d=1.0'!W610*(365/2)))*9.8*($C610+$D610-$B610)/3600</f>
        <v>0</v>
      </c>
      <c r="AA610" s="75">
        <f>(('Node actual demand d=1.0'!X610*(365/2)))*9.8*($C610+$D610-$B610)/3600</f>
        <v>0</v>
      </c>
      <c r="AB610" s="75">
        <f>(('Node actual demand d=1.0'!Y610*(365/2)))*9.8*($C610+$D610-$B610)/3600</f>
        <v>0</v>
      </c>
    </row>
    <row r="611" spans="1:28">
      <c r="A611" t="s">
        <v>720</v>
      </c>
      <c r="B611" s="21">
        <f>Fornecida!$C$1</f>
        <v>3.38</v>
      </c>
      <c r="C611" s="79">
        <v>11.817399999999999</v>
      </c>
      <c r="D611">
        <v>20</v>
      </c>
      <c r="E611" s="75">
        <f>(('Node actual demand d=1.0'!B611*(365/2)))*9.8*($C611+$D611-$B611)/3600</f>
        <v>0</v>
      </c>
      <c r="F611" s="75">
        <f>(('Node actual demand d=1.0'!C611*(365/2)))*9.8*($C611+$D611-$B611)/3600</f>
        <v>0</v>
      </c>
      <c r="G611" s="75">
        <f>(('Node actual demand d=1.0'!D611*(365/2)))*9.8*($C611+$D611-$B611)/3600</f>
        <v>0</v>
      </c>
      <c r="H611" s="75">
        <f>(('Node actual demand d=1.0'!E611*(365/2)))*9.8*($C611+$D611-$B611)/3600</f>
        <v>0</v>
      </c>
      <c r="I611" s="75">
        <f>(('Node actual demand d=1.0'!F611*(365/2)))*9.8*($C611+$D611-$B611)/3600</f>
        <v>0</v>
      </c>
      <c r="J611" s="75">
        <f>(('Node actual demand d=1.0'!G611*(365/2)))*9.8*($C611+$D611-$B611)/3600</f>
        <v>0</v>
      </c>
      <c r="K611" s="75">
        <f>(('Node actual demand d=1.0'!H611*(365/2)))*9.8*($C611+$D611-$B611)/3600</f>
        <v>3.5319645763888889</v>
      </c>
      <c r="L611" s="75">
        <f>(('Node actual demand d=1.0'!I611*(365/2)))*9.8*($C611+$D611-$B611)/3600</f>
        <v>0.14127858305555557</v>
      </c>
      <c r="M611" s="75">
        <f>(('Node actual demand d=1.0'!J611*(365/2)))*9.8*($C611+$D611-$B611)/3600</f>
        <v>0</v>
      </c>
      <c r="N611" s="75">
        <f>(('Node actual demand d=1.0'!K611*(365/2)))*9.8*($C611+$D611-$B611)/3600</f>
        <v>0.14127858305555557</v>
      </c>
      <c r="O611" s="75">
        <f>(('Node actual demand d=1.0'!L611*(365/2)))*9.8*($C611+$D611-$B611)/3600</f>
        <v>0.56511433222222229</v>
      </c>
      <c r="P611" s="75">
        <f>(('Node actual demand d=1.0'!M611*(365/2)))*9.8*($C611+$D611-$B611)/3600</f>
        <v>0.14127858305555557</v>
      </c>
      <c r="Q611" s="75">
        <f>(('Node actual demand d=1.0'!N611*(365/2)))*9.8*($C611+$D611-$B611)/3600</f>
        <v>0</v>
      </c>
      <c r="R611" s="75">
        <f>(('Node actual demand d=1.0'!O611*(365/2)))*9.8*($C611+$D611-$B611)/3600</f>
        <v>0</v>
      </c>
      <c r="S611" s="75">
        <f>(('Node actual demand d=1.0'!P611*(365/2)))*9.8*($C611+$D611-$B611)/3600</f>
        <v>0</v>
      </c>
      <c r="T611" s="75">
        <f>(('Node actual demand d=1.0'!Q611*(365/2)))*9.8*($C611+$D611-$B611)/3600</f>
        <v>0.14127858305555557</v>
      </c>
      <c r="U611" s="75">
        <f>(('Node actual demand d=1.0'!R611*(365/2)))*9.8*($C611+$D611-$B611)/3600</f>
        <v>0.28255716611111115</v>
      </c>
      <c r="V611" s="75">
        <f>(('Node actual demand d=1.0'!S611*(365/2)))*9.8*($C611+$D611-$B611)/3600</f>
        <v>0.28255716611111115</v>
      </c>
      <c r="W611" s="75">
        <f>(('Node actual demand d=1.0'!T611*(365/2)))*9.8*($C611+$D611-$B611)/3600</f>
        <v>0.14127858305555557</v>
      </c>
      <c r="X611" s="75">
        <f>(('Node actual demand d=1.0'!U611*(365/2)))*9.8*($C611+$D611-$B611)/3600</f>
        <v>3.2494074102777777</v>
      </c>
      <c r="Y611" s="75">
        <f>(('Node actual demand d=1.0'!V611*(365/2)))*9.8*($C611+$D611-$B611)/3600</f>
        <v>0</v>
      </c>
      <c r="Z611" s="75">
        <f>(('Node actual demand d=1.0'!W611*(365/2)))*9.8*($C611+$D611-$B611)/3600</f>
        <v>0</v>
      </c>
      <c r="AA611" s="75">
        <f>(('Node actual demand d=1.0'!X611*(365/2)))*9.8*($C611+$D611-$B611)/3600</f>
        <v>0</v>
      </c>
      <c r="AB611" s="75">
        <f>(('Node actual demand d=1.0'!Y611*(365/2)))*9.8*($C611+$D611-$B611)/3600</f>
        <v>0</v>
      </c>
    </row>
    <row r="612" spans="1:28">
      <c r="A612" t="s">
        <v>721</v>
      </c>
      <c r="B612" s="21">
        <f>Fornecida!$C$1</f>
        <v>3.38</v>
      </c>
      <c r="C612" s="79">
        <v>12.832800000000001</v>
      </c>
      <c r="D612">
        <v>20</v>
      </c>
      <c r="E612" s="75">
        <f>(('Node actual demand d=1.0'!B612*(365/2)))*9.8*($C612+$D612-$B612)/3600</f>
        <v>0</v>
      </c>
      <c r="F612" s="75">
        <f>(('Node actual demand d=1.0'!C612*(365/2)))*9.8*($C612+$D612-$B612)/3600</f>
        <v>0</v>
      </c>
      <c r="G612" s="75">
        <f>(('Node actual demand d=1.0'!D612*(365/2)))*9.8*($C612+$D612-$B612)/3600</f>
        <v>0</v>
      </c>
      <c r="H612" s="75">
        <f>(('Node actual demand d=1.0'!E612*(365/2)))*9.8*($C612+$D612-$B612)/3600</f>
        <v>0</v>
      </c>
      <c r="I612" s="75">
        <f>(('Node actual demand d=1.0'!F612*(365/2)))*9.8*($C612+$D612-$B612)/3600</f>
        <v>0</v>
      </c>
      <c r="J612" s="75">
        <f>(('Node actual demand d=1.0'!G612*(365/2)))*9.8*($C612+$D612-$B612)/3600</f>
        <v>18.436716480000005</v>
      </c>
      <c r="K612" s="75">
        <f>(('Node actual demand d=1.0'!H612*(365/2)))*9.8*($C612+$D612-$B612)/3600</f>
        <v>0.29264629333333331</v>
      </c>
      <c r="L612" s="75">
        <f>(('Node actual demand d=1.0'!I612*(365/2)))*9.8*($C612+$D612-$B612)/3600</f>
        <v>0.87793887999999998</v>
      </c>
      <c r="M612" s="75">
        <f>(('Node actual demand d=1.0'!J612*(365/2)))*9.8*($C612+$D612-$B612)/3600</f>
        <v>1.0242620266666667</v>
      </c>
      <c r="N612" s="75">
        <f>(('Node actual demand d=1.0'!K612*(365/2)))*9.8*($C612+$D612-$B612)/3600</f>
        <v>0.87793887999999998</v>
      </c>
      <c r="O612" s="75">
        <f>(('Node actual demand d=1.0'!L612*(365/2)))*9.8*($C612+$D612-$B612)/3600</f>
        <v>0.58529258666666661</v>
      </c>
      <c r="P612" s="75">
        <f>(('Node actual demand d=1.0'!M612*(365/2)))*9.8*($C612+$D612-$B612)/3600</f>
        <v>0.58529258666666661</v>
      </c>
      <c r="Q612" s="75">
        <f>(('Node actual demand d=1.0'!N612*(365/2)))*9.8*($C612+$D612-$B612)/3600</f>
        <v>0.14632314666666665</v>
      </c>
      <c r="R612" s="75">
        <f>(('Node actual demand d=1.0'!O612*(365/2)))*9.8*($C612+$D612-$B612)/3600</f>
        <v>0.29264629333333331</v>
      </c>
      <c r="S612" s="75">
        <f>(('Node actual demand d=1.0'!P612*(365/2)))*9.8*($C612+$D612-$B612)/3600</f>
        <v>0.29264629333333331</v>
      </c>
      <c r="T612" s="75">
        <f>(('Node actual demand d=1.0'!Q612*(365/2)))*9.8*($C612+$D612-$B612)/3600</f>
        <v>0.14632314666666665</v>
      </c>
      <c r="U612" s="75">
        <f>(('Node actual demand d=1.0'!R612*(365/2)))*9.8*($C612+$D612-$B612)/3600</f>
        <v>0.58529258666666661</v>
      </c>
      <c r="V612" s="75">
        <f>(('Node actual demand d=1.0'!S612*(365/2)))*9.8*($C612+$D612-$B612)/3600</f>
        <v>0.58529258666666661</v>
      </c>
      <c r="W612" s="75">
        <f>(('Node actual demand d=1.0'!T612*(365/2)))*9.8*($C612+$D612-$B612)/3600</f>
        <v>0.58529258666666661</v>
      </c>
      <c r="X612" s="75">
        <f>(('Node actual demand d=1.0'!U612*(365/2)))*9.8*($C612+$D612-$B612)/3600</f>
        <v>0.29264629333333331</v>
      </c>
      <c r="Y612" s="75">
        <f>(('Node actual demand d=1.0'!V612*(365/2)))*9.8*($C612+$D612-$B612)/3600</f>
        <v>0.29264629333333331</v>
      </c>
      <c r="Z612" s="75">
        <f>(('Node actual demand d=1.0'!W612*(365/2)))*9.8*($C612+$D612-$B612)/3600</f>
        <v>8.1940962133333333</v>
      </c>
      <c r="AA612" s="75">
        <f>(('Node actual demand d=1.0'!X612*(365/2)))*9.8*($C612+$D612-$B612)/3600</f>
        <v>0.14632314666666665</v>
      </c>
      <c r="AB612" s="75">
        <f>(('Node actual demand d=1.0'!Y612*(365/2)))*9.8*($C612+$D612-$B612)/3600</f>
        <v>19.31465536</v>
      </c>
    </row>
    <row r="613" spans="1:28">
      <c r="A613" t="s">
        <v>722</v>
      </c>
      <c r="B613" s="21">
        <f>Fornecida!$C$1</f>
        <v>3.38</v>
      </c>
      <c r="C613" s="79">
        <v>13.470599999999999</v>
      </c>
      <c r="D613">
        <v>20</v>
      </c>
      <c r="E613" s="75">
        <f>(('Node actual demand d=1.0'!B613*(365/2)))*9.8*($C613+$D613-$B613)/3600</f>
        <v>0.14949177250000001</v>
      </c>
      <c r="F613" s="75">
        <f>(('Node actual demand d=1.0'!C613*(365/2)))*9.8*($C613+$D613-$B613)/3600</f>
        <v>0.14949177250000001</v>
      </c>
      <c r="G613" s="75">
        <f>(('Node actual demand d=1.0'!D613*(365/2)))*9.8*($C613+$D613-$B613)/3600</f>
        <v>0.14949177250000001</v>
      </c>
      <c r="H613" s="75">
        <f>(('Node actual demand d=1.0'!E613*(365/2)))*9.8*($C613+$D613-$B613)/3600</f>
        <v>0.14949177250000001</v>
      </c>
      <c r="I613" s="75">
        <f>(('Node actual demand d=1.0'!F613*(365/2)))*9.8*($C613+$D613-$B613)/3600</f>
        <v>1.7939012699999999</v>
      </c>
      <c r="J613" s="75">
        <f>(('Node actual demand d=1.0'!G613*(365/2)))*9.8*($C613+$D613-$B613)/3600</f>
        <v>5.0827202649999998</v>
      </c>
      <c r="K613" s="75">
        <f>(('Node actual demand d=1.0'!H613*(365/2)))*9.8*($C613+$D613-$B613)/3600</f>
        <v>0.14949177250000001</v>
      </c>
      <c r="L613" s="75">
        <f>(('Node actual demand d=1.0'!I613*(365/2)))*9.8*($C613+$D613-$B613)/3600</f>
        <v>0.14949177250000001</v>
      </c>
      <c r="M613" s="75">
        <f>(('Node actual demand d=1.0'!J613*(365/2)))*9.8*($C613+$D613-$B613)/3600</f>
        <v>0.29898354500000002</v>
      </c>
      <c r="N613" s="75">
        <f>(('Node actual demand d=1.0'!K613*(365/2)))*9.8*($C613+$D613-$B613)/3600</f>
        <v>0.59796709000000003</v>
      </c>
      <c r="O613" s="75">
        <f>(('Node actual demand d=1.0'!L613*(365/2)))*9.8*($C613+$D613-$B613)/3600</f>
        <v>0.44847531749999997</v>
      </c>
      <c r="P613" s="75">
        <f>(('Node actual demand d=1.0'!M613*(365/2)))*9.8*($C613+$D613-$B613)/3600</f>
        <v>0.29898354500000002</v>
      </c>
      <c r="Q613" s="75">
        <f>(('Node actual demand d=1.0'!N613*(365/2)))*9.8*($C613+$D613-$B613)/3600</f>
        <v>0.29898354500000002</v>
      </c>
      <c r="R613" s="75">
        <f>(('Node actual demand d=1.0'!O613*(365/2)))*9.8*($C613+$D613-$B613)/3600</f>
        <v>0.44847531749999997</v>
      </c>
      <c r="S613" s="75">
        <f>(('Node actual demand d=1.0'!P613*(365/2)))*9.8*($C613+$D613-$B613)/3600</f>
        <v>0.29898354500000002</v>
      </c>
      <c r="T613" s="75">
        <f>(('Node actual demand d=1.0'!Q613*(365/2)))*9.8*($C613+$D613-$B613)/3600</f>
        <v>0.29898354500000002</v>
      </c>
      <c r="U613" s="75">
        <f>(('Node actual demand d=1.0'!R613*(365/2)))*9.8*($C613+$D613-$B613)/3600</f>
        <v>0.29898354500000002</v>
      </c>
      <c r="V613" s="75">
        <f>(('Node actual demand d=1.0'!S613*(365/2)))*9.8*($C613+$D613-$B613)/3600</f>
        <v>0.44847531749999997</v>
      </c>
      <c r="W613" s="75">
        <f>(('Node actual demand d=1.0'!T613*(365/2)))*9.8*($C613+$D613-$B613)/3600</f>
        <v>0.74745886250000004</v>
      </c>
      <c r="X613" s="75">
        <f>(('Node actual demand d=1.0'!U613*(365/2)))*9.8*($C613+$D613-$B613)/3600</f>
        <v>0.29898354500000002</v>
      </c>
      <c r="Y613" s="75">
        <f>(('Node actual demand d=1.0'!V613*(365/2)))*9.8*($C613+$D613-$B613)/3600</f>
        <v>0.14949177250000001</v>
      </c>
      <c r="Z613" s="75">
        <f>(('Node actual demand d=1.0'!W613*(365/2)))*9.8*($C613+$D613-$B613)/3600</f>
        <v>1.7939012699999999</v>
      </c>
      <c r="AA613" s="75">
        <f>(('Node actual demand d=1.0'!X613*(365/2)))*9.8*($C613+$D613-$B613)/3600</f>
        <v>5.2322120375000001</v>
      </c>
      <c r="AB613" s="75">
        <f>(('Node actual demand d=1.0'!Y613*(365/2)))*9.8*($C613+$D613-$B613)/3600</f>
        <v>0.29898354500000002</v>
      </c>
    </row>
    <row r="614" spans="1:28">
      <c r="A614" t="s">
        <v>723</v>
      </c>
      <c r="B614" s="21">
        <f>Fornecida!$C$1</f>
        <v>3.38</v>
      </c>
      <c r="C614" s="79">
        <v>13.702199999999999</v>
      </c>
      <c r="D614">
        <v>20</v>
      </c>
      <c r="E614" s="75">
        <f>(('Node actual demand d=1.0'!B614*(365/2)))*9.8*($C614+$D614-$B614)/3600</f>
        <v>0</v>
      </c>
      <c r="F614" s="75">
        <f>(('Node actual demand d=1.0'!C614*(365/2)))*9.8*($C614+$D614-$B614)/3600</f>
        <v>0</v>
      </c>
      <c r="G614" s="75">
        <f>(('Node actual demand d=1.0'!D614*(365/2)))*9.8*($C614+$D614-$B614)/3600</f>
        <v>0</v>
      </c>
      <c r="H614" s="75">
        <f>(('Node actual demand d=1.0'!E614*(365/2)))*9.8*($C614+$D614-$B614)/3600</f>
        <v>0</v>
      </c>
      <c r="I614" s="75">
        <f>(('Node actual demand d=1.0'!F614*(365/2)))*9.8*($C614+$D614-$B614)/3600</f>
        <v>0</v>
      </c>
      <c r="J614" s="75">
        <f>(('Node actual demand d=1.0'!G614*(365/2)))*9.8*($C614+$D614-$B614)/3600</f>
        <v>5.2724830958333335</v>
      </c>
      <c r="K614" s="75">
        <f>(('Node actual demand d=1.0'!H614*(365/2)))*9.8*($C614+$D614-$B614)/3600</f>
        <v>4.9711983475000006</v>
      </c>
      <c r="L614" s="75">
        <f>(('Node actual demand d=1.0'!I614*(365/2)))*9.8*($C614+$D614-$B614)/3600</f>
        <v>0.4519271225</v>
      </c>
      <c r="M614" s="75">
        <f>(('Node actual demand d=1.0'!J614*(365/2)))*9.8*($C614+$D614-$B614)/3600</f>
        <v>0.75321187083333341</v>
      </c>
      <c r="N614" s="75">
        <f>(('Node actual demand d=1.0'!K614*(365/2)))*9.8*($C614+$D614-$B614)/3600</f>
        <v>1.5064237416666668</v>
      </c>
      <c r="O614" s="75">
        <f>(('Node actual demand d=1.0'!L614*(365/2)))*9.8*($C614+$D614-$B614)/3600</f>
        <v>0.75321187083333341</v>
      </c>
      <c r="P614" s="75">
        <f>(('Node actual demand d=1.0'!M614*(365/2)))*9.8*($C614+$D614-$B614)/3600</f>
        <v>0.6025694966666667</v>
      </c>
      <c r="Q614" s="75">
        <f>(('Node actual demand d=1.0'!N614*(365/2)))*9.8*($C614+$D614-$B614)/3600</f>
        <v>0.75321187083333341</v>
      </c>
      <c r="R614" s="75">
        <f>(('Node actual demand d=1.0'!O614*(365/2)))*9.8*($C614+$D614-$B614)/3600</f>
        <v>0.4519271225</v>
      </c>
      <c r="S614" s="75">
        <f>(('Node actual demand d=1.0'!P614*(365/2)))*9.8*($C614+$D614-$B614)/3600</f>
        <v>0.4519271225</v>
      </c>
      <c r="T614" s="75">
        <f>(('Node actual demand d=1.0'!Q614*(365/2)))*9.8*($C614+$D614-$B614)/3600</f>
        <v>0.30128474833333335</v>
      </c>
      <c r="U614" s="75">
        <f>(('Node actual demand d=1.0'!R614*(365/2)))*9.8*($C614+$D614-$B614)/3600</f>
        <v>0.4519271225</v>
      </c>
      <c r="V614" s="75">
        <f>(('Node actual demand d=1.0'!S614*(365/2)))*9.8*($C614+$D614-$B614)/3600</f>
        <v>0.4519271225</v>
      </c>
      <c r="W614" s="75">
        <f>(('Node actual demand d=1.0'!T614*(365/2)))*9.8*($C614+$D614-$B614)/3600</f>
        <v>0.15064237416666668</v>
      </c>
      <c r="X614" s="75">
        <f>(('Node actual demand d=1.0'!U614*(365/2)))*9.8*($C614+$D614-$B614)/3600</f>
        <v>0.15064237416666668</v>
      </c>
      <c r="Y614" s="75">
        <f>(('Node actual demand d=1.0'!V614*(365/2)))*9.8*($C614+$D614-$B614)/3600</f>
        <v>0.15064237416666668</v>
      </c>
      <c r="Z614" s="75">
        <f>(('Node actual demand d=1.0'!W614*(365/2)))*9.8*($C614+$D614-$B614)/3600</f>
        <v>0.15064237416666668</v>
      </c>
      <c r="AA614" s="75">
        <f>(('Node actual demand d=1.0'!X614*(365/2)))*9.8*($C614+$D614-$B614)/3600</f>
        <v>2.2596356124999999</v>
      </c>
      <c r="AB614" s="75">
        <f>(('Node actual demand d=1.0'!Y614*(365/2)))*9.8*($C614+$D614-$B614)/3600</f>
        <v>8.2853305791666685</v>
      </c>
    </row>
    <row r="615" spans="1:28">
      <c r="A615" t="s">
        <v>724</v>
      </c>
      <c r="B615" s="21">
        <f>Fornecida!$C$1</f>
        <v>3.38</v>
      </c>
      <c r="C615" s="79">
        <v>13.9886</v>
      </c>
      <c r="D615">
        <v>20</v>
      </c>
      <c r="E615" s="75">
        <f>(('Node actual demand d=1.0'!B615*(365/2)))*9.8*($C615+$D615-$B615)/3600</f>
        <v>0.1520652252777778</v>
      </c>
      <c r="F615" s="75">
        <f>(('Node actual demand d=1.0'!C615*(365/2)))*9.8*($C615+$D615-$B615)/3600</f>
        <v>0.3041304505555556</v>
      </c>
      <c r="G615" s="75">
        <f>(('Node actual demand d=1.0'!D615*(365/2)))*9.8*($C615+$D615-$B615)/3600</f>
        <v>0.3041304505555556</v>
      </c>
      <c r="H615" s="75">
        <f>(('Node actual demand d=1.0'!E615*(365/2)))*9.8*($C615+$D615-$B615)/3600</f>
        <v>0.3041304505555556</v>
      </c>
      <c r="I615" s="75">
        <f>(('Node actual demand d=1.0'!F615*(365/2)))*9.8*($C615+$D615-$B615)/3600</f>
        <v>0.1520652252777778</v>
      </c>
      <c r="J615" s="75">
        <f>(('Node actual demand d=1.0'!G615*(365/2)))*9.8*($C615+$D615-$B615)/3600</f>
        <v>0</v>
      </c>
      <c r="K615" s="75">
        <f>(('Node actual demand d=1.0'!H615*(365/2)))*9.8*($C615+$D615-$B615)/3600</f>
        <v>9.8842396430555564</v>
      </c>
      <c r="L615" s="75">
        <f>(('Node actual demand d=1.0'!I615*(365/2)))*9.8*($C615+$D615-$B615)/3600</f>
        <v>0</v>
      </c>
      <c r="M615" s="75">
        <f>(('Node actual demand d=1.0'!J615*(365/2)))*9.8*($C615+$D615-$B615)/3600</f>
        <v>0</v>
      </c>
      <c r="N615" s="75">
        <f>(('Node actual demand d=1.0'!K615*(365/2)))*9.8*($C615+$D615-$B615)/3600</f>
        <v>0.1520652252777778</v>
      </c>
      <c r="O615" s="75">
        <f>(('Node actual demand d=1.0'!L615*(365/2)))*9.8*($C615+$D615-$B615)/3600</f>
        <v>0.3041304505555556</v>
      </c>
      <c r="P615" s="75">
        <f>(('Node actual demand d=1.0'!M615*(365/2)))*9.8*($C615+$D615-$B615)/3600</f>
        <v>0.3041304505555556</v>
      </c>
      <c r="Q615" s="75">
        <f>(('Node actual demand d=1.0'!N615*(365/2)))*9.8*($C615+$D615-$B615)/3600</f>
        <v>0.3041304505555556</v>
      </c>
      <c r="R615" s="75">
        <f>(('Node actual demand d=1.0'!O615*(365/2)))*9.8*($C615+$D615-$B615)/3600</f>
        <v>0.3041304505555556</v>
      </c>
      <c r="S615" s="75">
        <f>(('Node actual demand d=1.0'!P615*(365/2)))*9.8*($C615+$D615-$B615)/3600</f>
        <v>0.45619567583333331</v>
      </c>
      <c r="T615" s="75">
        <f>(('Node actual demand d=1.0'!Q615*(365/2)))*9.8*($C615+$D615-$B615)/3600</f>
        <v>0.45619567583333331</v>
      </c>
      <c r="U615" s="75">
        <f>(('Node actual demand d=1.0'!R615*(365/2)))*9.8*($C615+$D615-$B615)/3600</f>
        <v>0.76032612638888897</v>
      </c>
      <c r="V615" s="75">
        <f>(('Node actual demand d=1.0'!S615*(365/2)))*9.8*($C615+$D615-$B615)/3600</f>
        <v>0.76032612638888897</v>
      </c>
      <c r="W615" s="75">
        <f>(('Node actual demand d=1.0'!T615*(365/2)))*9.8*($C615+$D615-$B615)/3600</f>
        <v>0.76032612638888897</v>
      </c>
      <c r="X615" s="75">
        <f>(('Node actual demand d=1.0'!U615*(365/2)))*9.8*($C615+$D615-$B615)/3600</f>
        <v>0.6082609011111112</v>
      </c>
      <c r="Y615" s="75">
        <f>(('Node actual demand d=1.0'!V615*(365/2)))*9.8*($C615+$D615-$B615)/3600</f>
        <v>0.45619567583333331</v>
      </c>
      <c r="Z615" s="75">
        <f>(('Node actual demand d=1.0'!W615*(365/2)))*9.8*($C615+$D615-$B615)/3600</f>
        <v>10.644565769444444</v>
      </c>
      <c r="AA615" s="75">
        <f>(('Node actual demand d=1.0'!X615*(365/2)))*9.8*($C615+$D615-$B615)/3600</f>
        <v>0.1520652252777778</v>
      </c>
      <c r="AB615" s="75">
        <f>(('Node actual demand d=1.0'!Y615*(365/2)))*9.8*($C615+$D615-$B615)/3600</f>
        <v>0</v>
      </c>
    </row>
    <row r="616" spans="1:28">
      <c r="A616" t="s">
        <v>725</v>
      </c>
      <c r="B616" s="21">
        <f>Fornecida!$C$1</f>
        <v>3.38</v>
      </c>
      <c r="C616" s="79">
        <v>14.9055</v>
      </c>
      <c r="D616">
        <v>20</v>
      </c>
      <c r="E616" s="75">
        <f>(('Node actual demand d=1.0'!B616*(365/2)))*9.8*($C616+$D616-$B616)/3600</f>
        <v>0</v>
      </c>
      <c r="F616" s="75">
        <f>(('Node actual demand d=1.0'!C616*(365/2)))*9.8*($C616+$D616-$B616)/3600</f>
        <v>0.15662043541666673</v>
      </c>
      <c r="G616" s="75">
        <f>(('Node actual demand d=1.0'!D616*(365/2)))*9.8*($C616+$D616-$B616)/3600</f>
        <v>0.15662043541666673</v>
      </c>
      <c r="H616" s="75">
        <f>(('Node actual demand d=1.0'!E616*(365/2)))*9.8*($C616+$D616-$B616)/3600</f>
        <v>0.15662043541666673</v>
      </c>
      <c r="I616" s="75">
        <f>(('Node actual demand d=1.0'!F616*(365/2)))*9.8*($C616+$D616-$B616)/3600</f>
        <v>0.15662043541666673</v>
      </c>
      <c r="J616" s="75">
        <f>(('Node actual demand d=1.0'!G616*(365/2)))*9.8*($C616+$D616-$B616)/3600</f>
        <v>17.384868331250004</v>
      </c>
      <c r="K616" s="75">
        <f>(('Node actual demand d=1.0'!H616*(365/2)))*9.8*($C616+$D616-$B616)/3600</f>
        <v>0.15662043541666673</v>
      </c>
      <c r="L616" s="75">
        <f>(('Node actual demand d=1.0'!I616*(365/2)))*9.8*($C616+$D616-$B616)/3600</f>
        <v>0.31324087083333346</v>
      </c>
      <c r="M616" s="75">
        <f>(('Node actual demand d=1.0'!J616*(365/2)))*9.8*($C616+$D616-$B616)/3600</f>
        <v>0.46986130625000005</v>
      </c>
      <c r="N616" s="75">
        <f>(('Node actual demand d=1.0'!K616*(365/2)))*9.8*($C616+$D616-$B616)/3600</f>
        <v>0.31324087083333346</v>
      </c>
      <c r="O616" s="75">
        <f>(('Node actual demand d=1.0'!L616*(365/2)))*9.8*($C616+$D616-$B616)/3600</f>
        <v>0.15662043541666673</v>
      </c>
      <c r="P616" s="75">
        <f>(('Node actual demand d=1.0'!M616*(365/2)))*9.8*($C616+$D616-$B616)/3600</f>
        <v>0.15662043541666673</v>
      </c>
      <c r="Q616" s="75">
        <f>(('Node actual demand d=1.0'!N616*(365/2)))*9.8*($C616+$D616-$B616)/3600</f>
        <v>0.31324087083333346</v>
      </c>
      <c r="R616" s="75">
        <f>(('Node actual demand d=1.0'!O616*(365/2)))*9.8*($C616+$D616-$B616)/3600</f>
        <v>0.31324087083333346</v>
      </c>
      <c r="S616" s="75">
        <f>(('Node actual demand d=1.0'!P616*(365/2)))*9.8*($C616+$D616-$B616)/3600</f>
        <v>0.15662043541666673</v>
      </c>
      <c r="T616" s="75">
        <f>(('Node actual demand d=1.0'!Q616*(365/2)))*9.8*($C616+$D616-$B616)/3600</f>
        <v>0.78310217708333352</v>
      </c>
      <c r="U616" s="75">
        <f>(('Node actual demand d=1.0'!R616*(365/2)))*9.8*($C616+$D616-$B616)/3600</f>
        <v>0.31324087083333346</v>
      </c>
      <c r="V616" s="75">
        <f>(('Node actual demand d=1.0'!S616*(365/2)))*9.8*($C616+$D616-$B616)/3600</f>
        <v>0.46986130625000005</v>
      </c>
      <c r="W616" s="75">
        <f>(('Node actual demand d=1.0'!T616*(365/2)))*9.8*($C616+$D616-$B616)/3600</f>
        <v>0.15662043541666673</v>
      </c>
      <c r="X616" s="75">
        <f>(('Node actual demand d=1.0'!U616*(365/2)))*9.8*($C616+$D616-$B616)/3600</f>
        <v>0.15662043541666673</v>
      </c>
      <c r="Y616" s="75">
        <f>(('Node actual demand d=1.0'!V616*(365/2)))*9.8*($C616+$D616-$B616)/3600</f>
        <v>0.15662043541666673</v>
      </c>
      <c r="Z616" s="75">
        <f>(('Node actual demand d=1.0'!W616*(365/2)))*9.8*($C616+$D616-$B616)/3600</f>
        <v>18.951072685416669</v>
      </c>
      <c r="AA616" s="75">
        <f>(('Node actual demand d=1.0'!X616*(365/2)))*9.8*($C616+$D616-$B616)/3600</f>
        <v>0</v>
      </c>
      <c r="AB616" s="75">
        <f>(('Node actual demand d=1.0'!Y616*(365/2)))*9.8*($C616+$D616-$B616)/3600</f>
        <v>0</v>
      </c>
    </row>
    <row r="617" spans="1:28">
      <c r="A617" t="s">
        <v>726</v>
      </c>
      <c r="B617" s="21">
        <f>Fornecida!$C$1</f>
        <v>3.38</v>
      </c>
      <c r="C617" s="79">
        <v>15.4069</v>
      </c>
      <c r="D617">
        <v>20</v>
      </c>
      <c r="E617" s="75">
        <f>(('Node actual demand d=1.0'!B617*(365/2)))*9.8*($C617+$D617-$B617)/3600</f>
        <v>0.15911141847222224</v>
      </c>
      <c r="F617" s="75">
        <f>(('Node actual demand d=1.0'!C617*(365/2)))*9.8*($C617+$D617-$B617)/3600</f>
        <v>0.31822283694444448</v>
      </c>
      <c r="G617" s="75">
        <f>(('Node actual demand d=1.0'!D617*(365/2)))*9.8*($C617+$D617-$B617)/3600</f>
        <v>0.31822283694444448</v>
      </c>
      <c r="H617" s="75">
        <f>(('Node actual demand d=1.0'!E617*(365/2)))*9.8*($C617+$D617-$B617)/3600</f>
        <v>0.15911141847222224</v>
      </c>
      <c r="I617" s="75">
        <f>(('Node actual demand d=1.0'!F617*(365/2)))*9.8*($C617+$D617-$B617)/3600</f>
        <v>0.15911141847222224</v>
      </c>
      <c r="J617" s="75">
        <f>(('Node actual demand d=1.0'!G617*(365/2)))*9.8*($C617+$D617-$B617)/3600</f>
        <v>2.2275598586111109</v>
      </c>
      <c r="K617" s="75">
        <f>(('Node actual demand d=1.0'!H617*(365/2)))*9.8*($C617+$D617-$B617)/3600</f>
        <v>9.5466851083333335</v>
      </c>
      <c r="L617" s="75">
        <f>(('Node actual demand d=1.0'!I617*(365/2)))*9.8*($C617+$D617-$B617)/3600</f>
        <v>0.15911141847222224</v>
      </c>
      <c r="M617" s="75">
        <f>(('Node actual demand d=1.0'!J617*(365/2)))*9.8*($C617+$D617-$B617)/3600</f>
        <v>0.15911141847222224</v>
      </c>
      <c r="N617" s="75">
        <f>(('Node actual demand d=1.0'!K617*(365/2)))*9.8*($C617+$D617-$B617)/3600</f>
        <v>0.31822283694444448</v>
      </c>
      <c r="O617" s="75">
        <f>(('Node actual demand d=1.0'!L617*(365/2)))*9.8*($C617+$D617-$B617)/3600</f>
        <v>0.47733425541666663</v>
      </c>
      <c r="P617" s="75">
        <f>(('Node actual demand d=1.0'!M617*(365/2)))*9.8*($C617+$D617-$B617)/3600</f>
        <v>0.79555709236111116</v>
      </c>
      <c r="Q617" s="75">
        <f>(('Node actual demand d=1.0'!N617*(365/2)))*9.8*($C617+$D617-$B617)/3600</f>
        <v>0.47733425541666663</v>
      </c>
      <c r="R617" s="75">
        <f>(('Node actual demand d=1.0'!O617*(365/2)))*9.8*($C617+$D617-$B617)/3600</f>
        <v>0.63644567388888895</v>
      </c>
      <c r="S617" s="75">
        <f>(('Node actual demand d=1.0'!P617*(365/2)))*9.8*($C617+$D617-$B617)/3600</f>
        <v>0.79555709236111116</v>
      </c>
      <c r="T617" s="75">
        <f>(('Node actual demand d=1.0'!Q617*(365/2)))*9.8*($C617+$D617-$B617)/3600</f>
        <v>0.47733425541666663</v>
      </c>
      <c r="U617" s="75">
        <f>(('Node actual demand d=1.0'!R617*(365/2)))*9.8*($C617+$D617-$B617)/3600</f>
        <v>0.47733425541666663</v>
      </c>
      <c r="V617" s="75">
        <f>(('Node actual demand d=1.0'!S617*(365/2)))*9.8*($C617+$D617-$B617)/3600</f>
        <v>0.47733425541666663</v>
      </c>
      <c r="W617" s="75">
        <f>(('Node actual demand d=1.0'!T617*(365/2)))*9.8*($C617+$D617-$B617)/3600</f>
        <v>0.47733425541666663</v>
      </c>
      <c r="X617" s="75">
        <f>(('Node actual demand d=1.0'!U617*(365/2)))*9.8*($C617+$D617-$B617)/3600</f>
        <v>0.47733425541666663</v>
      </c>
      <c r="Y617" s="75">
        <f>(('Node actual demand d=1.0'!V617*(365/2)))*9.8*($C617+$D617-$B617)/3600</f>
        <v>0.15911141847222224</v>
      </c>
      <c r="Z617" s="75">
        <f>(('Node actual demand d=1.0'!W617*(365/2)))*9.8*($C617+$D617-$B617)/3600</f>
        <v>12.251579222361112</v>
      </c>
      <c r="AA617" s="75">
        <f>(('Node actual demand d=1.0'!X617*(365/2)))*9.8*($C617+$D617-$B617)/3600</f>
        <v>0.15911141847222224</v>
      </c>
      <c r="AB617" s="75">
        <f>(('Node actual demand d=1.0'!Y617*(365/2)))*9.8*($C617+$D617-$B617)/3600</f>
        <v>0.15911141847222224</v>
      </c>
    </row>
    <row r="618" spans="1:28">
      <c r="A618" t="s">
        <v>727</v>
      </c>
      <c r="B618" s="21">
        <f>Fornecida!$C$1</f>
        <v>3.38</v>
      </c>
      <c r="C618" s="79">
        <v>15.734999999999999</v>
      </c>
      <c r="D618">
        <v>20</v>
      </c>
      <c r="E618" s="75">
        <f>(('Node actual demand d=1.0'!B618*(365/2)))*9.8*($C618+$D618-$B618)/3600</f>
        <v>0</v>
      </c>
      <c r="F618" s="75">
        <f>(('Node actual demand d=1.0'!C618*(365/2)))*9.8*($C618+$D618-$B618)/3600</f>
        <v>0</v>
      </c>
      <c r="G618" s="75">
        <f>(('Node actual demand d=1.0'!D618*(365/2)))*9.8*($C618+$D618-$B618)/3600</f>
        <v>0</v>
      </c>
      <c r="H618" s="75">
        <f>(('Node actual demand d=1.0'!E618*(365/2)))*9.8*($C618+$D618-$B618)/3600</f>
        <v>0.321482875</v>
      </c>
      <c r="I618" s="75">
        <f>(('Node actual demand d=1.0'!F618*(365/2)))*9.8*($C618+$D618-$B618)/3600</f>
        <v>19.4497139375</v>
      </c>
      <c r="J618" s="75">
        <f>(('Node actual demand d=1.0'!G618*(365/2)))*9.8*($C618+$D618-$B618)/3600</f>
        <v>0</v>
      </c>
      <c r="K618" s="75">
        <f>(('Node actual demand d=1.0'!H618*(365/2)))*9.8*($C618+$D618-$B618)/3600</f>
        <v>0</v>
      </c>
      <c r="L618" s="75">
        <f>(('Node actual demand d=1.0'!I618*(365/2)))*9.8*($C618+$D618-$B618)/3600</f>
        <v>0</v>
      </c>
      <c r="M618" s="75">
        <f>(('Node actual demand d=1.0'!J618*(365/2)))*9.8*($C618+$D618-$B618)/3600</f>
        <v>0.321482875</v>
      </c>
      <c r="N618" s="75">
        <f>(('Node actual demand d=1.0'!K618*(365/2)))*9.8*($C618+$D618-$B618)/3600</f>
        <v>0.48222431249999992</v>
      </c>
      <c r="O618" s="75">
        <f>(('Node actual demand d=1.0'!L618*(365/2)))*9.8*($C618+$D618-$B618)/3600</f>
        <v>0.64296575</v>
      </c>
      <c r="P618" s="75">
        <f>(('Node actual demand d=1.0'!M618*(365/2)))*9.8*($C618+$D618-$B618)/3600</f>
        <v>0</v>
      </c>
      <c r="Q618" s="75">
        <f>(('Node actual demand d=1.0'!N618*(365/2)))*9.8*($C618+$D618-$B618)/3600</f>
        <v>0.48222431249999992</v>
      </c>
      <c r="R618" s="75">
        <f>(('Node actual demand d=1.0'!O618*(365/2)))*9.8*($C618+$D618-$B618)/3600</f>
        <v>0.1607414375</v>
      </c>
      <c r="S618" s="75">
        <f>(('Node actual demand d=1.0'!P618*(365/2)))*9.8*($C618+$D618-$B618)/3600</f>
        <v>0.64296575</v>
      </c>
      <c r="T618" s="75">
        <f>(('Node actual demand d=1.0'!Q618*(365/2)))*9.8*($C618+$D618-$B618)/3600</f>
        <v>1.2859315</v>
      </c>
      <c r="U618" s="75">
        <f>(('Node actual demand d=1.0'!R618*(365/2)))*9.8*($C618+$D618-$B618)/3600</f>
        <v>0.1607414375</v>
      </c>
      <c r="V618" s="75">
        <f>(('Node actual demand d=1.0'!S618*(365/2)))*9.8*($C618+$D618-$B618)/3600</f>
        <v>0</v>
      </c>
      <c r="W618" s="75">
        <f>(('Node actual demand d=1.0'!T618*(365/2)))*9.8*($C618+$D618-$B618)/3600</f>
        <v>0</v>
      </c>
      <c r="X618" s="75">
        <f>(('Node actual demand d=1.0'!U618*(365/2)))*9.8*($C618+$D618-$B618)/3600</f>
        <v>0</v>
      </c>
      <c r="Y618" s="75">
        <f>(('Node actual demand d=1.0'!V618*(365/2)))*9.8*($C618+$D618-$B618)/3600</f>
        <v>0</v>
      </c>
      <c r="Z618" s="75">
        <f>(('Node actual demand d=1.0'!W618*(365/2)))*9.8*($C618+$D618-$B618)/3600</f>
        <v>0.1607414375</v>
      </c>
      <c r="AA618" s="75">
        <f>(('Node actual demand d=1.0'!X618*(365/2)))*9.8*($C618+$D618-$B618)/3600</f>
        <v>19.4497139375</v>
      </c>
      <c r="AB618" s="75">
        <f>(('Node actual demand d=1.0'!Y618*(365/2)))*9.8*($C618+$D618-$B618)/3600</f>
        <v>0</v>
      </c>
    </row>
    <row r="619" spans="1:28">
      <c r="A619" t="s">
        <v>728</v>
      </c>
      <c r="B619" s="21">
        <f>Fornecida!$C$1</f>
        <v>3.38</v>
      </c>
      <c r="C619" s="79">
        <v>15.176</v>
      </c>
      <c r="D619">
        <v>20</v>
      </c>
      <c r="E619" s="75">
        <f>(('Node actual demand d=1.0'!B619*(365/2)))*9.8*($C619+$D619-$B619)/3600</f>
        <v>0</v>
      </c>
      <c r="F619" s="75">
        <f>(('Node actual demand d=1.0'!C619*(365/2)))*9.8*($C619+$D619-$B619)/3600</f>
        <v>0</v>
      </c>
      <c r="G619" s="75">
        <f>(('Node actual demand d=1.0'!D619*(365/2)))*9.8*($C619+$D619-$B619)/3600</f>
        <v>29.223394472222228</v>
      </c>
      <c r="H619" s="75">
        <f>(('Node actual demand d=1.0'!E619*(365/2)))*9.8*($C619+$D619-$B619)/3600</f>
        <v>6.6345003666666669</v>
      </c>
      <c r="I619" s="75">
        <f>(('Node actual demand d=1.0'!F619*(365/2)))*9.8*($C619+$D619-$B619)/3600</f>
        <v>0</v>
      </c>
      <c r="J619" s="75">
        <f>(('Node actual demand d=1.0'!G619*(365/2)))*9.8*($C619+$D619-$B619)/3600</f>
        <v>0</v>
      </c>
      <c r="K619" s="75">
        <f>(('Node actual demand d=1.0'!H619*(365/2)))*9.8*($C619+$D619-$B619)/3600</f>
        <v>0</v>
      </c>
      <c r="L619" s="75">
        <f>(('Node actual demand d=1.0'!I619*(365/2)))*9.8*($C619+$D619-$B619)/3600</f>
        <v>0</v>
      </c>
      <c r="M619" s="75">
        <f>(('Node actual demand d=1.0'!J619*(365/2)))*9.8*($C619+$D619-$B619)/3600</f>
        <v>0.31592858888888897</v>
      </c>
      <c r="N619" s="75">
        <f>(('Node actual demand d=1.0'!K619*(365/2)))*9.8*($C619+$D619-$B619)/3600</f>
        <v>0.15796429444444449</v>
      </c>
      <c r="O619" s="75">
        <f>(('Node actual demand d=1.0'!L619*(365/2)))*9.8*($C619+$D619-$B619)/3600</f>
        <v>0.15796429444444449</v>
      </c>
      <c r="P619" s="75">
        <f>(('Node actual demand d=1.0'!M619*(365/2)))*9.8*($C619+$D619-$B619)/3600</f>
        <v>0.15796429444444449</v>
      </c>
      <c r="Q619" s="75">
        <f>(('Node actual demand d=1.0'!N619*(365/2)))*9.8*($C619+$D619-$B619)/3600</f>
        <v>0.15796429444444449</v>
      </c>
      <c r="R619" s="75">
        <f>(('Node actual demand d=1.0'!O619*(365/2)))*9.8*($C619+$D619-$B619)/3600</f>
        <v>0</v>
      </c>
      <c r="S619" s="75">
        <f>(('Node actual demand d=1.0'!P619*(365/2)))*9.8*($C619+$D619-$B619)/3600</f>
        <v>0.15796429444444449</v>
      </c>
      <c r="T619" s="75">
        <f>(('Node actual demand d=1.0'!Q619*(365/2)))*9.8*($C619+$D619-$B619)/3600</f>
        <v>0.31592858888888897</v>
      </c>
      <c r="U619" s="75">
        <f>(('Node actual demand d=1.0'!R619*(365/2)))*9.8*($C619+$D619-$B619)/3600</f>
        <v>1.1057500611111113</v>
      </c>
      <c r="V619" s="75">
        <f>(('Node actual demand d=1.0'!S619*(365/2)))*9.8*($C619+$D619-$B619)/3600</f>
        <v>0.15796429444444449</v>
      </c>
      <c r="W619" s="75">
        <f>(('Node actual demand d=1.0'!T619*(365/2)))*9.8*($C619+$D619-$B619)/3600</f>
        <v>0</v>
      </c>
      <c r="X619" s="75">
        <f>(('Node actual demand d=1.0'!U619*(365/2)))*9.8*($C619+$D619-$B619)/3600</f>
        <v>0</v>
      </c>
      <c r="Y619" s="75">
        <f>(('Node actual demand d=1.0'!V619*(365/2)))*9.8*($C619+$D619-$B619)/3600</f>
        <v>0</v>
      </c>
      <c r="Z619" s="75">
        <f>(('Node actual demand d=1.0'!W619*(365/2)))*9.8*($C619+$D619-$B619)/3600</f>
        <v>0.15796429444444449</v>
      </c>
      <c r="AA619" s="75">
        <f>(('Node actual demand d=1.0'!X619*(365/2)))*9.8*($C619+$D619-$B619)/3600</f>
        <v>26.380037172222227</v>
      </c>
      <c r="AB619" s="75">
        <f>(('Node actual demand d=1.0'!Y619*(365/2)))*9.8*($C619+$D619-$B619)/3600</f>
        <v>0</v>
      </c>
    </row>
    <row r="620" spans="1:28">
      <c r="A620" t="s">
        <v>729</v>
      </c>
      <c r="B620" s="21">
        <f>Fornecida!$C$1</f>
        <v>3.38</v>
      </c>
      <c r="C620" s="79">
        <v>15.5177</v>
      </c>
      <c r="D620">
        <v>20</v>
      </c>
      <c r="E620" s="75">
        <f>(('Node actual demand d=1.0'!B620*(365/2)))*9.8*($C620+$D620-$B620)/3600</f>
        <v>0</v>
      </c>
      <c r="F620" s="75">
        <f>(('Node actual demand d=1.0'!C620*(365/2)))*9.8*($C620+$D620-$B620)/3600</f>
        <v>0</v>
      </c>
      <c r="G620" s="75">
        <f>(('Node actual demand d=1.0'!D620*(365/2)))*9.8*($C620+$D620-$B620)/3600</f>
        <v>0</v>
      </c>
      <c r="H620" s="75">
        <f>(('Node actual demand d=1.0'!E620*(365/2)))*9.8*($C620+$D620-$B620)/3600</f>
        <v>0</v>
      </c>
      <c r="I620" s="75">
        <f>(('Node actual demand d=1.0'!F620*(365/2)))*9.8*($C620+$D620-$B620)/3600</f>
        <v>20.27705863652778</v>
      </c>
      <c r="J620" s="75">
        <f>(('Node actual demand d=1.0'!G620*(365/2)))*9.8*($C620+$D620-$B620)/3600</f>
        <v>0</v>
      </c>
      <c r="K620" s="75">
        <f>(('Node actual demand d=1.0'!H620*(365/2)))*9.8*($C620+$D620-$B620)/3600</f>
        <v>0.47898563708333325</v>
      </c>
      <c r="L620" s="75">
        <f>(('Node actual demand d=1.0'!I620*(365/2)))*9.8*($C620+$D620-$B620)/3600</f>
        <v>2.2352663063888887</v>
      </c>
      <c r="M620" s="75">
        <f>(('Node actual demand d=1.0'!J620*(365/2)))*9.8*($C620+$D620-$B620)/3600</f>
        <v>0.63864751611111115</v>
      </c>
      <c r="N620" s="75">
        <f>(('Node actual demand d=1.0'!K620*(365/2)))*9.8*($C620+$D620-$B620)/3600</f>
        <v>2.0756044273611112</v>
      </c>
      <c r="O620" s="75">
        <f>(('Node actual demand d=1.0'!L620*(365/2)))*9.8*($C620+$D620-$B620)/3600</f>
        <v>1.2772950322222223</v>
      </c>
      <c r="P620" s="75">
        <f>(('Node actual demand d=1.0'!M620*(365/2)))*9.8*($C620+$D620-$B620)/3600</f>
        <v>10.218360257777778</v>
      </c>
      <c r="Q620" s="75">
        <f>(('Node actual demand d=1.0'!N620*(365/2)))*9.8*($C620+$D620-$B620)/3600</f>
        <v>0.63864751611111115</v>
      </c>
      <c r="R620" s="75">
        <f>(('Node actual demand d=1.0'!O620*(365/2)))*9.8*($C620+$D620-$B620)/3600</f>
        <v>0.63864751611111115</v>
      </c>
      <c r="S620" s="75">
        <f>(('Node actual demand d=1.0'!P620*(365/2)))*9.8*($C620+$D620-$B620)/3600</f>
        <v>0.63864751611111115</v>
      </c>
      <c r="T620" s="75">
        <f>(('Node actual demand d=1.0'!Q620*(365/2)))*9.8*($C620+$D620-$B620)/3600</f>
        <v>11.176331531944443</v>
      </c>
      <c r="U620" s="75">
        <f>(('Node actual demand d=1.0'!R620*(365/2)))*9.8*($C620+$D620-$B620)/3600</f>
        <v>0.47898563708333325</v>
      </c>
      <c r="V620" s="75">
        <f>(('Node actual demand d=1.0'!S620*(365/2)))*9.8*($C620+$D620-$B620)/3600</f>
        <v>0.63864751611111115</v>
      </c>
      <c r="W620" s="75">
        <f>(('Node actual demand d=1.0'!T620*(365/2)))*9.8*($C620+$D620-$B620)/3600</f>
        <v>0.31932375805555557</v>
      </c>
      <c r="X620" s="75">
        <f>(('Node actual demand d=1.0'!U620*(365/2)))*9.8*($C620+$D620-$B620)/3600</f>
        <v>0.31932375805555557</v>
      </c>
      <c r="Y620" s="75">
        <f>(('Node actual demand d=1.0'!V620*(365/2)))*9.8*($C620+$D620-$B620)/3600</f>
        <v>0.31932375805555557</v>
      </c>
      <c r="Z620" s="75">
        <f>(('Node actual demand d=1.0'!W620*(365/2)))*9.8*($C620+$D620-$B620)/3600</f>
        <v>0.15966187902777779</v>
      </c>
      <c r="AA620" s="75">
        <f>(('Node actual demand d=1.0'!X620*(365/2)))*9.8*($C620+$D620-$B620)/3600</f>
        <v>20.75604427361111</v>
      </c>
      <c r="AB620" s="75">
        <f>(('Node actual demand d=1.0'!Y620*(365/2)))*9.8*($C620+$D620-$B620)/3600</f>
        <v>0.15966187902777779</v>
      </c>
    </row>
    <row r="621" spans="1:28">
      <c r="A621" t="s">
        <v>730</v>
      </c>
      <c r="B621" s="21">
        <f>Fornecida!$C$1</f>
        <v>3.38</v>
      </c>
      <c r="C621" s="79">
        <v>17.245699999999999</v>
      </c>
      <c r="D621">
        <v>20</v>
      </c>
      <c r="E621" s="75">
        <f>(('Node actual demand d=1.0'!B621*(365/2)))*9.8*($C621+$D621-$B621)/3600</f>
        <v>0</v>
      </c>
      <c r="F621" s="75">
        <f>(('Node actual demand d=1.0'!C621*(365/2)))*9.8*($C621+$D621-$B621)/3600</f>
        <v>0</v>
      </c>
      <c r="G621" s="75">
        <f>(('Node actual demand d=1.0'!D621*(365/2)))*9.8*($C621+$D621-$B621)/3600</f>
        <v>0</v>
      </c>
      <c r="H621" s="75">
        <f>(('Node actual demand d=1.0'!E621*(365/2)))*9.8*($C621+$D621-$B621)/3600</f>
        <v>0</v>
      </c>
      <c r="I621" s="75">
        <f>(('Node actual demand d=1.0'!F621*(365/2)))*9.8*($C621+$D621-$B621)/3600</f>
        <v>0</v>
      </c>
      <c r="J621" s="75">
        <f>(('Node actual demand d=1.0'!G621*(365/2)))*9.8*($C621+$D621-$B621)/3600</f>
        <v>0</v>
      </c>
      <c r="K621" s="75">
        <f>(('Node actual demand d=1.0'!H621*(365/2)))*9.8*($C621+$D621-$B621)/3600</f>
        <v>17.834147976944447</v>
      </c>
      <c r="L621" s="75">
        <f>(('Node actual demand d=1.0'!I621*(365/2)))*9.8*($C621+$D621-$B621)/3600</f>
        <v>0</v>
      </c>
      <c r="M621" s="75">
        <f>(('Node actual demand d=1.0'!J621*(365/2)))*9.8*($C621+$D621-$B621)/3600</f>
        <v>0.67298671611111116</v>
      </c>
      <c r="N621" s="75">
        <f>(('Node actual demand d=1.0'!K621*(365/2)))*9.8*($C621+$D621-$B621)/3600</f>
        <v>0.16824667902777779</v>
      </c>
      <c r="O621" s="75">
        <f>(('Node actual demand d=1.0'!L621*(365/2)))*9.8*($C621+$D621-$B621)/3600</f>
        <v>0.16824667902777779</v>
      </c>
      <c r="P621" s="75">
        <f>(('Node actual demand d=1.0'!M621*(365/2)))*9.8*($C621+$D621-$B621)/3600</f>
        <v>0.16824667902777779</v>
      </c>
      <c r="Q621" s="75">
        <f>(('Node actual demand d=1.0'!N621*(365/2)))*9.8*($C621+$D621-$B621)/3600</f>
        <v>0.16824667902777779</v>
      </c>
      <c r="R621" s="75">
        <f>(('Node actual demand d=1.0'!O621*(365/2)))*9.8*($C621+$D621-$B621)/3600</f>
        <v>0.33649335805555558</v>
      </c>
      <c r="S621" s="75">
        <f>(('Node actual demand d=1.0'!P621*(365/2)))*9.8*($C621+$D621-$B621)/3600</f>
        <v>0.33649335805555558</v>
      </c>
      <c r="T621" s="75">
        <f>(('Node actual demand d=1.0'!Q621*(365/2)))*9.8*($C621+$D621-$B621)/3600</f>
        <v>0.33649335805555558</v>
      </c>
      <c r="U621" s="75">
        <f>(('Node actual demand d=1.0'!R621*(365/2)))*9.8*($C621+$D621-$B621)/3600</f>
        <v>0.16824667902777779</v>
      </c>
      <c r="V621" s="75">
        <f>(('Node actual demand d=1.0'!S621*(365/2)))*9.8*($C621+$D621-$B621)/3600</f>
        <v>0.16824667902777779</v>
      </c>
      <c r="W621" s="75">
        <f>(('Node actual demand d=1.0'!T621*(365/2)))*9.8*($C621+$D621-$B621)/3600</f>
        <v>0.16824667902777779</v>
      </c>
      <c r="X621" s="75">
        <f>(('Node actual demand d=1.0'!U621*(365/2)))*9.8*($C621+$D621-$B621)/3600</f>
        <v>0</v>
      </c>
      <c r="Y621" s="75">
        <f>(('Node actual demand d=1.0'!V621*(365/2)))*9.8*($C621+$D621-$B621)/3600</f>
        <v>0</v>
      </c>
      <c r="Z621" s="75">
        <f>(('Node actual demand d=1.0'!W621*(365/2)))*9.8*($C621+$D621-$B621)/3600</f>
        <v>0</v>
      </c>
      <c r="AA621" s="75">
        <f>(('Node actual demand d=1.0'!X621*(365/2)))*9.8*($C621+$D621-$B621)/3600</f>
        <v>0</v>
      </c>
      <c r="AB621" s="75">
        <f>(('Node actual demand d=1.0'!Y621*(365/2)))*9.8*($C621+$D621-$B621)/3600</f>
        <v>0</v>
      </c>
    </row>
    <row r="622" spans="1:28">
      <c r="A622" t="s">
        <v>731</v>
      </c>
      <c r="B622" s="21">
        <f>Fornecida!$C$1</f>
        <v>3.38</v>
      </c>
      <c r="C622" s="79">
        <v>17.651700000000002</v>
      </c>
      <c r="D622">
        <v>20</v>
      </c>
      <c r="E622" s="75">
        <f>(('Node actual demand d=1.0'!B622*(365/2)))*9.8*($C622+$D622-$B622)/3600</f>
        <v>0.51079112874999999</v>
      </c>
      <c r="F622" s="75">
        <f>(('Node actual demand d=1.0'!C622*(365/2)))*9.8*($C622+$D622-$B622)/3600</f>
        <v>0.17026370958333337</v>
      </c>
      <c r="G622" s="75">
        <f>(('Node actual demand d=1.0'!D622*(365/2)))*9.8*($C622+$D622-$B622)/3600</f>
        <v>2.5539556437500006</v>
      </c>
      <c r="H622" s="75">
        <f>(('Node actual demand d=1.0'!E622*(365/2)))*9.8*($C622+$D622-$B622)/3600</f>
        <v>6.9808120929166675</v>
      </c>
      <c r="I622" s="75">
        <f>(('Node actual demand d=1.0'!F622*(365/2)))*9.8*($C622+$D622-$B622)/3600</f>
        <v>2.7242193533333339</v>
      </c>
      <c r="J622" s="75">
        <f>(('Node actual demand d=1.0'!G622*(365/2)))*9.8*($C622+$D622-$B622)/3600</f>
        <v>15.323733862500003</v>
      </c>
      <c r="K622" s="75">
        <f>(('Node actual demand d=1.0'!H622*(365/2)))*9.8*($C622+$D622-$B622)/3600</f>
        <v>0.34052741916666673</v>
      </c>
      <c r="L622" s="75">
        <f>(('Node actual demand d=1.0'!I622*(365/2)))*9.8*($C622+$D622-$B622)/3600</f>
        <v>0.51079112874999999</v>
      </c>
      <c r="M622" s="75">
        <f>(('Node actual demand d=1.0'!J622*(365/2)))*9.8*($C622+$D622-$B622)/3600</f>
        <v>0.51079112874999999</v>
      </c>
      <c r="N622" s="75">
        <f>(('Node actual demand d=1.0'!K622*(365/2)))*9.8*($C622+$D622-$B622)/3600</f>
        <v>1.3621096766666669</v>
      </c>
      <c r="O622" s="75">
        <f>(('Node actual demand d=1.0'!L622*(365/2)))*9.8*($C622+$D622-$B622)/3600</f>
        <v>0.51079112874999999</v>
      </c>
      <c r="P622" s="75">
        <f>(('Node actual demand d=1.0'!M622*(365/2)))*9.8*($C622+$D622-$B622)/3600</f>
        <v>0.51079112874999999</v>
      </c>
      <c r="Q622" s="75">
        <f>(('Node actual demand d=1.0'!N622*(365/2)))*9.8*($C622+$D622-$B622)/3600</f>
        <v>0.68105483833333347</v>
      </c>
      <c r="R622" s="75">
        <f>(('Node actual demand d=1.0'!O622*(365/2)))*9.8*($C622+$D622-$B622)/3600</f>
        <v>0.51079112874999999</v>
      </c>
      <c r="S622" s="75">
        <f>(('Node actual demand d=1.0'!P622*(365/2)))*9.8*($C622+$D622-$B622)/3600</f>
        <v>0.51079112874999999</v>
      </c>
      <c r="T622" s="75">
        <f>(('Node actual demand d=1.0'!Q622*(365/2)))*9.8*($C622+$D622-$B622)/3600</f>
        <v>0.34052741916666673</v>
      </c>
      <c r="U622" s="75">
        <f>(('Node actual demand d=1.0'!R622*(365/2)))*9.8*($C622+$D622-$B622)/3600</f>
        <v>4.4268564491666673</v>
      </c>
      <c r="V622" s="75">
        <f>(('Node actual demand d=1.0'!S622*(365/2)))*9.8*($C622+$D622-$B622)/3600</f>
        <v>5.1079112875000012</v>
      </c>
      <c r="W622" s="75">
        <f>(('Node actual demand d=1.0'!T622*(365/2)))*9.8*($C622+$D622-$B622)/3600</f>
        <v>0.51079112874999999</v>
      </c>
      <c r="X622" s="75">
        <f>(('Node actual demand d=1.0'!U622*(365/2)))*9.8*($C622+$D622-$B622)/3600</f>
        <v>0.34052741916666673</v>
      </c>
      <c r="Y622" s="75">
        <f>(('Node actual demand d=1.0'!V622*(365/2)))*9.8*($C622+$D622-$B622)/3600</f>
        <v>0</v>
      </c>
      <c r="Z622" s="75">
        <f>(('Node actual demand d=1.0'!W622*(365/2)))*9.8*($C622+$D622-$B622)/3600</f>
        <v>0.17026370958333337</v>
      </c>
      <c r="AA622" s="75">
        <f>(('Node actual demand d=1.0'!X622*(365/2)))*9.8*($C622+$D622-$B622)/3600</f>
        <v>0</v>
      </c>
      <c r="AB622" s="75">
        <f>(('Node actual demand d=1.0'!Y622*(365/2)))*9.8*($C622+$D622-$B622)/3600</f>
        <v>0.17026370958333337</v>
      </c>
    </row>
    <row r="623" spans="1:28">
      <c r="A623" t="s">
        <v>732</v>
      </c>
      <c r="B623" s="21">
        <f>Fornecida!$C$1</f>
        <v>3.38</v>
      </c>
      <c r="C623" s="79">
        <v>17.7515</v>
      </c>
      <c r="D623">
        <v>20</v>
      </c>
      <c r="E623" s="75">
        <f>(('Node actual demand d=1.0'!B623*(365/2)))*9.8*($C623+$D623-$B623)/3600</f>
        <v>0.17075952152777776</v>
      </c>
      <c r="F623" s="75">
        <f>(('Node actual demand d=1.0'!C623*(365/2)))*9.8*($C623+$D623-$B623)/3600</f>
        <v>0.17075952152777776</v>
      </c>
      <c r="G623" s="75">
        <f>(('Node actual demand d=1.0'!D623*(365/2)))*9.8*($C623+$D623-$B623)/3600</f>
        <v>0.17075952152777776</v>
      </c>
      <c r="H623" s="75">
        <f>(('Node actual demand d=1.0'!E623*(365/2)))*9.8*($C623+$D623-$B623)/3600</f>
        <v>23.564813970833331</v>
      </c>
      <c r="I623" s="75">
        <f>(('Node actual demand d=1.0'!F623*(365/2)))*9.8*($C623+$D623-$B623)/3600</f>
        <v>2.3906333013888887</v>
      </c>
      <c r="J623" s="75">
        <f>(('Node actual demand d=1.0'!G623*(365/2)))*9.8*($C623+$D623-$B623)/3600</f>
        <v>0.17075952152777776</v>
      </c>
      <c r="K623" s="75">
        <f>(('Node actual demand d=1.0'!H623*(365/2)))*9.8*($C623+$D623-$B623)/3600</f>
        <v>0.17075952152777776</v>
      </c>
      <c r="L623" s="75">
        <f>(('Node actual demand d=1.0'!I623*(365/2)))*9.8*($C623+$D623-$B623)/3600</f>
        <v>0.17075952152777776</v>
      </c>
      <c r="M623" s="75">
        <f>(('Node actual demand d=1.0'!J623*(365/2)))*9.8*($C623+$D623-$B623)/3600</f>
        <v>0.17075952152777776</v>
      </c>
      <c r="N623" s="75">
        <f>(('Node actual demand d=1.0'!K623*(365/2)))*9.8*($C623+$D623-$B623)/3600</f>
        <v>0.17075952152777776</v>
      </c>
      <c r="O623" s="75">
        <f>(('Node actual demand d=1.0'!L623*(365/2)))*9.8*($C623+$D623-$B623)/3600</f>
        <v>0.17075952152777776</v>
      </c>
      <c r="P623" s="75">
        <f>(('Node actual demand d=1.0'!M623*(365/2)))*9.8*($C623+$D623-$B623)/3600</f>
        <v>0.34151904305555553</v>
      </c>
      <c r="Q623" s="75">
        <f>(('Node actual demand d=1.0'!N623*(365/2)))*9.8*($C623+$D623-$B623)/3600</f>
        <v>0</v>
      </c>
      <c r="R623" s="75">
        <f>(('Node actual demand d=1.0'!O623*(365/2)))*9.8*($C623+$D623-$B623)/3600</f>
        <v>0.34151904305555553</v>
      </c>
      <c r="S623" s="75">
        <f>(('Node actual demand d=1.0'!P623*(365/2)))*9.8*($C623+$D623-$B623)/3600</f>
        <v>1.3660761722222221</v>
      </c>
      <c r="T623" s="75">
        <f>(('Node actual demand d=1.0'!Q623*(365/2)))*9.8*($C623+$D623-$B623)/3600</f>
        <v>0.51227856458333332</v>
      </c>
      <c r="U623" s="75">
        <f>(('Node actual demand d=1.0'!R623*(365/2)))*9.8*($C623+$D623-$B623)/3600</f>
        <v>0</v>
      </c>
      <c r="V623" s="75">
        <f>(('Node actual demand d=1.0'!S623*(365/2)))*9.8*($C623+$D623-$B623)/3600</f>
        <v>0</v>
      </c>
      <c r="W623" s="75">
        <f>(('Node actual demand d=1.0'!T623*(365/2)))*9.8*($C623+$D623-$B623)/3600</f>
        <v>0</v>
      </c>
      <c r="X623" s="75">
        <f>(('Node actual demand d=1.0'!U623*(365/2)))*9.8*($C623+$D623-$B623)/3600</f>
        <v>0</v>
      </c>
      <c r="Y623" s="75">
        <f>(('Node actual demand d=1.0'!V623*(365/2)))*9.8*($C623+$D623-$B623)/3600</f>
        <v>0</v>
      </c>
      <c r="Z623" s="75">
        <f>(('Node actual demand d=1.0'!W623*(365/2)))*9.8*($C623+$D623-$B623)/3600</f>
        <v>0</v>
      </c>
      <c r="AA623" s="75">
        <f>(('Node actual demand d=1.0'!X623*(365/2)))*9.8*($C623+$D623-$B623)/3600</f>
        <v>0</v>
      </c>
      <c r="AB623" s="75">
        <f>(('Node actual demand d=1.0'!Y623*(365/2)))*9.8*($C623+$D623-$B623)/3600</f>
        <v>0</v>
      </c>
    </row>
    <row r="624" spans="1:28">
      <c r="A624" t="s">
        <v>733</v>
      </c>
      <c r="B624" s="21">
        <f>Fornecida!$C$1</f>
        <v>3.38</v>
      </c>
      <c r="C624" s="79">
        <v>16.873000000000001</v>
      </c>
      <c r="D624">
        <v>20</v>
      </c>
      <c r="E624" s="75">
        <f>(('Node actual demand d=1.0'!B624*(365/2)))*9.8*($C624+$D624-$B624)/3600</f>
        <v>0.16639508472222225</v>
      </c>
      <c r="F624" s="75">
        <f>(('Node actual demand d=1.0'!C624*(365/2)))*9.8*($C624+$D624-$B624)/3600</f>
        <v>0.16639508472222225</v>
      </c>
      <c r="G624" s="75">
        <f>(('Node actual demand d=1.0'!D624*(365/2)))*9.8*($C624+$D624-$B624)/3600</f>
        <v>0.16639508472222225</v>
      </c>
      <c r="H624" s="75">
        <f>(('Node actual demand d=1.0'!E624*(365/2)))*9.8*($C624+$D624-$B624)/3600</f>
        <v>0.16639508472222225</v>
      </c>
      <c r="I624" s="75">
        <f>(('Node actual demand d=1.0'!F624*(365/2)))*9.8*($C624+$D624-$B624)/3600</f>
        <v>0</v>
      </c>
      <c r="J624" s="75">
        <f>(('Node actual demand d=1.0'!G624*(365/2)))*9.8*($C624+$D624-$B624)/3600</f>
        <v>0</v>
      </c>
      <c r="K624" s="75">
        <f>(('Node actual demand d=1.0'!H624*(365/2)))*9.8*($C624+$D624-$B624)/3600</f>
        <v>0</v>
      </c>
      <c r="L624" s="75">
        <f>(('Node actual demand d=1.0'!I624*(365/2)))*9.8*($C624+$D624-$B624)/3600</f>
        <v>0.16639508472222225</v>
      </c>
      <c r="M624" s="75">
        <f>(('Node actual demand d=1.0'!J624*(365/2)))*9.8*($C624+$D624-$B624)/3600</f>
        <v>0.16639508472222225</v>
      </c>
      <c r="N624" s="75">
        <f>(('Node actual demand d=1.0'!K624*(365/2)))*9.8*($C624+$D624-$B624)/3600</f>
        <v>0.33279016944444451</v>
      </c>
      <c r="O624" s="75">
        <f>(('Node actual demand d=1.0'!L624*(365/2)))*9.8*($C624+$D624-$B624)/3600</f>
        <v>0.4991852541666667</v>
      </c>
      <c r="P624" s="75">
        <f>(('Node actual demand d=1.0'!M624*(365/2)))*9.8*($C624+$D624-$B624)/3600</f>
        <v>0.16639508472222225</v>
      </c>
      <c r="Q624" s="75">
        <f>(('Node actual demand d=1.0'!N624*(365/2)))*9.8*($C624+$D624-$B624)/3600</f>
        <v>0.16639508472222225</v>
      </c>
      <c r="R624" s="75">
        <f>(('Node actual demand d=1.0'!O624*(365/2)))*9.8*($C624+$D624-$B624)/3600</f>
        <v>0.16639508472222225</v>
      </c>
      <c r="S624" s="75">
        <f>(('Node actual demand d=1.0'!P624*(365/2)))*9.8*($C624+$D624-$B624)/3600</f>
        <v>0.33279016944444451</v>
      </c>
      <c r="T624" s="75">
        <f>(('Node actual demand d=1.0'!Q624*(365/2)))*9.8*($C624+$D624-$B624)/3600</f>
        <v>0.83197542361111132</v>
      </c>
      <c r="U624" s="75">
        <f>(('Node actual demand d=1.0'!R624*(365/2)))*9.8*($C624+$D624-$B624)/3600</f>
        <v>0.33279016944444451</v>
      </c>
      <c r="V624" s="75">
        <f>(('Node actual demand d=1.0'!S624*(365/2)))*9.8*($C624+$D624-$B624)/3600</f>
        <v>0.66558033888888901</v>
      </c>
      <c r="W624" s="75">
        <f>(('Node actual demand d=1.0'!T624*(365/2)))*9.8*($C624+$D624-$B624)/3600</f>
        <v>0.16639508472222225</v>
      </c>
      <c r="X624" s="75">
        <f>(('Node actual demand d=1.0'!U624*(365/2)))*9.8*($C624+$D624-$B624)/3600</f>
        <v>0.16639508472222225</v>
      </c>
      <c r="Y624" s="75">
        <f>(('Node actual demand d=1.0'!V624*(365/2)))*9.8*($C624+$D624-$B624)/3600</f>
        <v>0.16639508472222225</v>
      </c>
      <c r="Z624" s="75">
        <f>(('Node actual demand d=1.0'!W624*(365/2)))*9.8*($C624+$D624-$B624)/3600</f>
        <v>0.16639508472222225</v>
      </c>
      <c r="AA624" s="75">
        <f>(('Node actual demand d=1.0'!X624*(365/2)))*9.8*($C624+$D624-$B624)/3600</f>
        <v>0</v>
      </c>
      <c r="AB624" s="75">
        <f>(('Node actual demand d=1.0'!Y624*(365/2)))*9.8*($C624+$D624-$B624)/3600</f>
        <v>0</v>
      </c>
    </row>
    <row r="625" spans="1:28">
      <c r="A625" t="s">
        <v>734</v>
      </c>
      <c r="B625" s="21">
        <f>Fornecida!$C$1</f>
        <v>3.38</v>
      </c>
      <c r="C625" s="79">
        <v>17.364899999999999</v>
      </c>
      <c r="D625">
        <v>20</v>
      </c>
      <c r="E625" s="75">
        <f>(('Node actual demand d=1.0'!B625*(365/2)))*9.8*($C625+$D625-$B625)/3600</f>
        <v>0</v>
      </c>
      <c r="F625" s="75">
        <f>(('Node actual demand d=1.0'!C625*(365/2)))*9.8*($C625+$D625-$B625)/3600</f>
        <v>0</v>
      </c>
      <c r="G625" s="75">
        <f>(('Node actual demand d=1.0'!D625*(365/2)))*9.8*($C625+$D625-$B625)/3600</f>
        <v>0</v>
      </c>
      <c r="H625" s="75">
        <f>(('Node actual demand d=1.0'!E625*(365/2)))*9.8*($C625+$D625-$B625)/3600</f>
        <v>0</v>
      </c>
      <c r="I625" s="75">
        <f>(('Node actual demand d=1.0'!F625*(365/2)))*9.8*($C625+$D625-$B625)/3600</f>
        <v>19.75414793625</v>
      </c>
      <c r="J625" s="75">
        <f>(('Node actual demand d=1.0'!G625*(365/2)))*9.8*($C625+$D625-$B625)/3600</f>
        <v>0</v>
      </c>
      <c r="K625" s="75">
        <f>(('Node actual demand d=1.0'!H625*(365/2)))*9.8*($C625+$D625-$B625)/3600</f>
        <v>0.16883887125000002</v>
      </c>
      <c r="L625" s="75">
        <f>(('Node actual demand d=1.0'!I625*(365/2)))*9.8*($C625+$D625-$B625)/3600</f>
        <v>1.1818720987499998</v>
      </c>
      <c r="M625" s="75">
        <f>(('Node actual demand d=1.0'!J625*(365/2)))*9.8*($C625+$D625-$B625)/3600</f>
        <v>1.8572275837499999</v>
      </c>
      <c r="N625" s="75">
        <f>(('Node actual demand d=1.0'!K625*(365/2)))*9.8*($C625+$D625-$B625)/3600</f>
        <v>0.67535548500000009</v>
      </c>
      <c r="O625" s="75">
        <f>(('Node actual demand d=1.0'!L625*(365/2)))*9.8*($C625+$D625-$B625)/3600</f>
        <v>0.16883887125000002</v>
      </c>
      <c r="P625" s="75">
        <f>(('Node actual demand d=1.0'!M625*(365/2)))*9.8*($C625+$D625-$B625)/3600</f>
        <v>0.16883887125000002</v>
      </c>
      <c r="Q625" s="75">
        <f>(('Node actual demand d=1.0'!N625*(365/2)))*9.8*($C625+$D625-$B625)/3600</f>
        <v>0.16883887125000002</v>
      </c>
      <c r="R625" s="75">
        <f>(('Node actual demand d=1.0'!O625*(365/2)))*9.8*($C625+$D625-$B625)/3600</f>
        <v>0.16883887125000002</v>
      </c>
      <c r="S625" s="75">
        <f>(('Node actual demand d=1.0'!P625*(365/2)))*9.8*($C625+$D625-$B625)/3600</f>
        <v>0.16883887125000002</v>
      </c>
      <c r="T625" s="75">
        <f>(('Node actual demand d=1.0'!Q625*(365/2)))*9.8*($C625+$D625-$B625)/3600</f>
        <v>1.5195498412500001</v>
      </c>
      <c r="U625" s="75">
        <f>(('Node actual demand d=1.0'!R625*(365/2)))*9.8*($C625+$D625-$B625)/3600</f>
        <v>0</v>
      </c>
      <c r="V625" s="75">
        <f>(('Node actual demand d=1.0'!S625*(365/2)))*9.8*($C625+$D625-$B625)/3600</f>
        <v>0</v>
      </c>
      <c r="W625" s="75">
        <f>(('Node actual demand d=1.0'!T625*(365/2)))*9.8*($C625+$D625-$B625)/3600</f>
        <v>0.16883887125000002</v>
      </c>
      <c r="X625" s="75">
        <f>(('Node actual demand d=1.0'!U625*(365/2)))*9.8*($C625+$D625-$B625)/3600</f>
        <v>0</v>
      </c>
      <c r="Y625" s="75">
        <f>(('Node actual demand d=1.0'!V625*(365/2)))*9.8*($C625+$D625-$B625)/3600</f>
        <v>1.0130332275</v>
      </c>
      <c r="Z625" s="75">
        <f>(('Node actual demand d=1.0'!W625*(365/2)))*9.8*($C625+$D625-$B625)/3600</f>
        <v>20.5983422925</v>
      </c>
      <c r="AA625" s="75">
        <f>(('Node actual demand d=1.0'!X625*(365/2)))*9.8*($C625+$D625-$B625)/3600</f>
        <v>0.16883887125000002</v>
      </c>
      <c r="AB625" s="75">
        <f>(('Node actual demand d=1.0'!Y625*(365/2)))*9.8*($C625+$D625-$B625)/3600</f>
        <v>0</v>
      </c>
    </row>
    <row r="626" spans="1:28">
      <c r="A626" t="s">
        <v>735</v>
      </c>
      <c r="B626" s="21">
        <f>Fornecida!$C$1</f>
        <v>3.38</v>
      </c>
      <c r="C626" s="79">
        <v>18.369</v>
      </c>
      <c r="D626">
        <v>20</v>
      </c>
      <c r="E626" s="75">
        <f>(('Node actual demand d=1.0'!B626*(365/2)))*9.8*($C626+$D626-$B626)/3600</f>
        <v>0</v>
      </c>
      <c r="F626" s="75">
        <f>(('Node actual demand d=1.0'!C626*(365/2)))*9.8*($C626+$D626-$B626)/3600</f>
        <v>0</v>
      </c>
      <c r="G626" s="75">
        <f>(('Node actual demand d=1.0'!D626*(365/2)))*9.8*($C626+$D626-$B626)/3600</f>
        <v>0</v>
      </c>
      <c r="H626" s="75">
        <f>(('Node actual demand d=1.0'!E626*(365/2)))*9.8*($C626+$D626-$B626)/3600</f>
        <v>0</v>
      </c>
      <c r="I626" s="75">
        <f>(('Node actual demand d=1.0'!F626*(365/2)))*9.8*($C626+$D626-$B626)/3600</f>
        <v>0</v>
      </c>
      <c r="J626" s="75">
        <f>(('Node actual demand d=1.0'!G626*(365/2)))*9.8*($C626+$D626-$B626)/3600</f>
        <v>15.644456625</v>
      </c>
      <c r="K626" s="75">
        <f>(('Node actual demand d=1.0'!H626*(365/2)))*9.8*($C626+$D626-$B626)/3600</f>
        <v>2.9550640291666666</v>
      </c>
      <c r="L626" s="75">
        <f>(('Node actual demand d=1.0'!I626*(365/2)))*9.8*($C626+$D626-$B626)/3600</f>
        <v>1.2167910708333334</v>
      </c>
      <c r="M626" s="75">
        <f>(('Node actual demand d=1.0'!J626*(365/2)))*9.8*($C626+$D626-$B626)/3600</f>
        <v>1.3906183666666667</v>
      </c>
      <c r="N626" s="75">
        <f>(('Node actual demand d=1.0'!K626*(365/2)))*9.8*($C626+$D626-$B626)/3600</f>
        <v>0.69530918333333336</v>
      </c>
      <c r="O626" s="75">
        <f>(('Node actual demand d=1.0'!L626*(365/2)))*9.8*($C626+$D626-$B626)/3600</f>
        <v>0.34765459166666668</v>
      </c>
      <c r="P626" s="75">
        <f>(('Node actual demand d=1.0'!M626*(365/2)))*9.8*($C626+$D626-$B626)/3600</f>
        <v>0.52148188750000002</v>
      </c>
      <c r="Q626" s="75">
        <f>(('Node actual demand d=1.0'!N626*(365/2)))*9.8*($C626+$D626-$B626)/3600</f>
        <v>0.34765459166666668</v>
      </c>
      <c r="R626" s="75">
        <f>(('Node actual demand d=1.0'!O626*(365/2)))*9.8*($C626+$D626-$B626)/3600</f>
        <v>0.34765459166666668</v>
      </c>
      <c r="S626" s="75">
        <f>(('Node actual demand d=1.0'!P626*(365/2)))*9.8*($C626+$D626-$B626)/3600</f>
        <v>0.17382729583333334</v>
      </c>
      <c r="T626" s="75">
        <f>(('Node actual demand d=1.0'!Q626*(365/2)))*9.8*($C626+$D626-$B626)/3600</f>
        <v>0.34765459166666668</v>
      </c>
      <c r="U626" s="75">
        <f>(('Node actual demand d=1.0'!R626*(365/2)))*9.8*($C626+$D626-$B626)/3600</f>
        <v>1.042963775</v>
      </c>
      <c r="V626" s="75">
        <f>(('Node actual demand d=1.0'!S626*(365/2)))*9.8*($C626+$D626-$B626)/3600</f>
        <v>1.042963775</v>
      </c>
      <c r="W626" s="75">
        <f>(('Node actual demand d=1.0'!T626*(365/2)))*9.8*($C626+$D626-$B626)/3600</f>
        <v>1.3906183666666667</v>
      </c>
      <c r="X626" s="75">
        <f>(('Node actual demand d=1.0'!U626*(365/2)))*9.8*($C626+$D626-$B626)/3600</f>
        <v>1.2167910708333334</v>
      </c>
      <c r="Y626" s="75">
        <f>(('Node actual demand d=1.0'!V626*(365/2)))*9.8*($C626+$D626-$B626)/3600</f>
        <v>1.2167910708333334</v>
      </c>
      <c r="Z626" s="75">
        <f>(('Node actual demand d=1.0'!W626*(365/2)))*9.8*($C626+$D626-$B626)/3600</f>
        <v>0.52148188750000002</v>
      </c>
      <c r="AA626" s="75">
        <f>(('Node actual demand d=1.0'!X626*(365/2)))*9.8*($C626+$D626-$B626)/3600</f>
        <v>0.17382729583333334</v>
      </c>
      <c r="AB626" s="75">
        <f>(('Node actual demand d=1.0'!Y626*(365/2)))*9.8*($C626+$D626-$B626)/3600</f>
        <v>0</v>
      </c>
    </row>
    <row r="627" spans="1:28">
      <c r="A627" t="s">
        <v>736</v>
      </c>
      <c r="B627" s="21">
        <f>Fornecida!$C$1</f>
        <v>3.38</v>
      </c>
      <c r="C627" s="79">
        <v>19.0107</v>
      </c>
      <c r="D627">
        <v>20</v>
      </c>
      <c r="E627" s="75">
        <f>(('Node actual demand d=1.0'!B627*(365/2)))*9.8*($C627+$D627-$B627)/3600</f>
        <v>0</v>
      </c>
      <c r="F627" s="75">
        <f>(('Node actual demand d=1.0'!C627*(365/2)))*9.8*($C627+$D627-$B627)/3600</f>
        <v>0</v>
      </c>
      <c r="G627" s="75">
        <f>(('Node actual demand d=1.0'!D627*(365/2)))*9.8*($C627+$D627-$B627)/3600</f>
        <v>0</v>
      </c>
      <c r="H627" s="75">
        <f>(('Node actual demand d=1.0'!E627*(365/2)))*9.8*($C627+$D627-$B627)/3600</f>
        <v>11.683009607499999</v>
      </c>
      <c r="I627" s="75">
        <f>(('Node actual demand d=1.0'!F627*(365/2)))*9.8*($C627+$D627-$B627)/3600</f>
        <v>0</v>
      </c>
      <c r="J627" s="75">
        <f>(('Node actual demand d=1.0'!G627*(365/2)))*9.8*($C627+$D627-$B627)/3600</f>
        <v>0</v>
      </c>
      <c r="K627" s="75">
        <f>(('Node actual demand d=1.0'!H627*(365/2)))*9.8*($C627+$D627-$B627)/3600</f>
        <v>0</v>
      </c>
      <c r="L627" s="75">
        <f>(('Node actual demand d=1.0'!I627*(365/2)))*9.8*($C627+$D627-$B627)/3600</f>
        <v>0.35403059416666666</v>
      </c>
      <c r="M627" s="75">
        <f>(('Node actual demand d=1.0'!J627*(365/2)))*9.8*($C627+$D627-$B627)/3600</f>
        <v>0.17701529708333333</v>
      </c>
      <c r="N627" s="75">
        <f>(('Node actual demand d=1.0'!K627*(365/2)))*9.8*($C627+$D627-$B627)/3600</f>
        <v>1.0620917825</v>
      </c>
      <c r="O627" s="75">
        <f>(('Node actual demand d=1.0'!L627*(365/2)))*9.8*($C627+$D627-$B627)/3600</f>
        <v>1.4161223766666666</v>
      </c>
      <c r="P627" s="75">
        <f>(('Node actual demand d=1.0'!M627*(365/2)))*9.8*($C627+$D627-$B627)/3600</f>
        <v>0.70806118833333331</v>
      </c>
      <c r="Q627" s="75">
        <f>(('Node actual demand d=1.0'!N627*(365/2)))*9.8*($C627+$D627-$B627)/3600</f>
        <v>0.17701529708333333</v>
      </c>
      <c r="R627" s="75">
        <f>(('Node actual demand d=1.0'!O627*(365/2)))*9.8*($C627+$D627-$B627)/3600</f>
        <v>0.70806118833333331</v>
      </c>
      <c r="S627" s="75">
        <f>(('Node actual demand d=1.0'!P627*(365/2)))*9.8*($C627+$D627-$B627)/3600</f>
        <v>0</v>
      </c>
      <c r="T627" s="75">
        <f>(('Node actual demand d=1.0'!Q627*(365/2)))*9.8*($C627+$D627-$B627)/3600</f>
        <v>0.17701529708333333</v>
      </c>
      <c r="U627" s="75">
        <f>(('Node actual demand d=1.0'!R627*(365/2)))*9.8*($C627+$D627-$B627)/3600</f>
        <v>0</v>
      </c>
      <c r="V627" s="75">
        <f>(('Node actual demand d=1.0'!S627*(365/2)))*9.8*($C627+$D627-$B627)/3600</f>
        <v>0.17701529708333333</v>
      </c>
      <c r="W627" s="75">
        <f>(('Node actual demand d=1.0'!T627*(365/2)))*9.8*($C627+$D627-$B627)/3600</f>
        <v>0.35403059416666666</v>
      </c>
      <c r="X627" s="75">
        <f>(('Node actual demand d=1.0'!U627*(365/2)))*9.8*($C627+$D627-$B627)/3600</f>
        <v>0</v>
      </c>
      <c r="Y627" s="75">
        <f>(('Node actual demand d=1.0'!V627*(365/2)))*9.8*($C627+$D627-$B627)/3600</f>
        <v>0</v>
      </c>
      <c r="Z627" s="75">
        <f>(('Node actual demand d=1.0'!W627*(365/2)))*9.8*($C627+$D627-$B627)/3600</f>
        <v>0</v>
      </c>
      <c r="AA627" s="75">
        <f>(('Node actual demand d=1.0'!X627*(365/2)))*9.8*($C627+$D627-$B627)/3600</f>
        <v>0.17701529708333333</v>
      </c>
      <c r="AB627" s="75">
        <f>(('Node actual demand d=1.0'!Y627*(365/2)))*9.8*($C627+$D627-$B627)/3600</f>
        <v>0.17701529708333333</v>
      </c>
    </row>
    <row r="628" spans="1:28">
      <c r="A628" t="s">
        <v>737</v>
      </c>
      <c r="B628" s="21">
        <f>Fornecida!$C$1</f>
        <v>3.38</v>
      </c>
      <c r="C628" s="79">
        <v>18.087499999999999</v>
      </c>
      <c r="D628">
        <v>20</v>
      </c>
      <c r="E628" s="75">
        <f>(('Node actual demand d=1.0'!B628*(365/2)))*9.8*($C628+$D628-$B628)/3600</f>
        <v>0.34485757638888886</v>
      </c>
      <c r="F628" s="75">
        <f>(('Node actual demand d=1.0'!C628*(365/2)))*9.8*($C628+$D628-$B628)/3600</f>
        <v>0.34485757638888886</v>
      </c>
      <c r="G628" s="75">
        <f>(('Node actual demand d=1.0'!D628*(365/2)))*9.8*($C628+$D628-$B628)/3600</f>
        <v>0.17242878819444443</v>
      </c>
      <c r="H628" s="75">
        <f>(('Node actual demand d=1.0'!E628*(365/2)))*9.8*($C628+$D628-$B628)/3600</f>
        <v>0.34485757638888886</v>
      </c>
      <c r="I628" s="75">
        <f>(('Node actual demand d=1.0'!F628*(365/2)))*9.8*($C628+$D628-$B628)/3600</f>
        <v>0.51728636458333332</v>
      </c>
      <c r="J628" s="75">
        <f>(('Node actual demand d=1.0'!G628*(365/2)))*9.8*($C628+$D628-$B628)/3600</f>
        <v>0.86214394097222224</v>
      </c>
      <c r="K628" s="75">
        <f>(('Node actual demand d=1.0'!H628*(365/2)))*9.8*($C628+$D628-$B628)/3600</f>
        <v>1.2070015173611111</v>
      </c>
      <c r="L628" s="75">
        <f>(('Node actual demand d=1.0'!I628*(365/2)))*9.8*($C628+$D628-$B628)/3600</f>
        <v>1.0345727291666666</v>
      </c>
      <c r="M628" s="75">
        <f>(('Node actual demand d=1.0'!J628*(365/2)))*9.8*($C628+$D628-$B628)/3600</f>
        <v>0.86214394097222224</v>
      </c>
      <c r="N628" s="75">
        <f>(('Node actual demand d=1.0'!K628*(365/2)))*9.8*($C628+$D628-$B628)/3600</f>
        <v>0.51728636458333332</v>
      </c>
      <c r="O628" s="75">
        <f>(('Node actual demand d=1.0'!L628*(365/2)))*9.8*($C628+$D628-$B628)/3600</f>
        <v>0.34485757638888886</v>
      </c>
      <c r="P628" s="75">
        <f>(('Node actual demand d=1.0'!M628*(365/2)))*9.8*($C628+$D628-$B628)/3600</f>
        <v>0.34485757638888886</v>
      </c>
      <c r="Q628" s="75">
        <f>(('Node actual demand d=1.0'!N628*(365/2)))*9.8*($C628+$D628-$B628)/3600</f>
        <v>0.34485757638888886</v>
      </c>
      <c r="R628" s="75">
        <f>(('Node actual demand d=1.0'!O628*(365/2)))*9.8*($C628+$D628-$B628)/3600</f>
        <v>0.34485757638888886</v>
      </c>
      <c r="S628" s="75">
        <f>(('Node actual demand d=1.0'!P628*(365/2)))*9.8*($C628+$D628-$B628)/3600</f>
        <v>0.34485757638888886</v>
      </c>
      <c r="T628" s="75">
        <f>(('Node actual demand d=1.0'!Q628*(365/2)))*9.8*($C628+$D628-$B628)/3600</f>
        <v>0.34485757638888886</v>
      </c>
      <c r="U628" s="75">
        <f>(('Node actual demand d=1.0'!R628*(365/2)))*9.8*($C628+$D628-$B628)/3600</f>
        <v>0.34485757638888886</v>
      </c>
      <c r="V628" s="75">
        <f>(('Node actual demand d=1.0'!S628*(365/2)))*9.8*($C628+$D628-$B628)/3600</f>
        <v>0.86214394097222224</v>
      </c>
      <c r="W628" s="75">
        <f>(('Node actual demand d=1.0'!T628*(365/2)))*9.8*($C628+$D628-$B628)/3600</f>
        <v>1.3794303055555555</v>
      </c>
      <c r="X628" s="75">
        <f>(('Node actual demand d=1.0'!U628*(365/2)))*9.8*($C628+$D628-$B628)/3600</f>
        <v>6.2074363750000003</v>
      </c>
      <c r="Y628" s="75">
        <f>(('Node actual demand d=1.0'!V628*(365/2)))*9.8*($C628+$D628-$B628)/3600</f>
        <v>0.51728636458333332</v>
      </c>
      <c r="Z628" s="75">
        <f>(('Node actual demand d=1.0'!W628*(365/2)))*9.8*($C628+$D628-$B628)/3600</f>
        <v>0.51728636458333332</v>
      </c>
      <c r="AA628" s="75">
        <f>(('Node actual demand d=1.0'!X628*(365/2)))*9.8*($C628+$D628-$B628)/3600</f>
        <v>0.51728636458333332</v>
      </c>
      <c r="AB628" s="75">
        <f>(('Node actual demand d=1.0'!Y628*(365/2)))*9.8*($C628+$D628-$B628)/3600</f>
        <v>0.34485757638888886</v>
      </c>
    </row>
    <row r="629" spans="1:28">
      <c r="A629" t="s">
        <v>738</v>
      </c>
      <c r="B629" s="21">
        <f>Fornecida!$C$1</f>
        <v>3.38</v>
      </c>
      <c r="C629" s="79">
        <v>17.774899999999999</v>
      </c>
      <c r="D629">
        <v>20</v>
      </c>
      <c r="E629" s="75">
        <f>(('Node actual demand d=1.0'!B629*(365/2)))*9.8*($C629+$D629-$B629)/3600</f>
        <v>17.087577402777779</v>
      </c>
      <c r="F629" s="75">
        <f>(('Node actual demand d=1.0'!C629*(365/2)))*9.8*($C629+$D629-$B629)/3600</f>
        <v>0.34175154805555558</v>
      </c>
      <c r="G629" s="75">
        <f>(('Node actual demand d=1.0'!D629*(365/2)))*9.8*($C629+$D629-$B629)/3600</f>
        <v>0.34175154805555558</v>
      </c>
      <c r="H629" s="75">
        <f>(('Node actual demand d=1.0'!E629*(365/2)))*9.8*($C629+$D629-$B629)/3600</f>
        <v>0.17087577402777779</v>
      </c>
      <c r="I629" s="75">
        <f>(('Node actual demand d=1.0'!F629*(365/2)))*9.8*($C629+$D629-$B629)/3600</f>
        <v>0.17087577402777779</v>
      </c>
      <c r="J629" s="75">
        <f>(('Node actual demand d=1.0'!G629*(365/2)))*9.8*($C629+$D629-$B629)/3600</f>
        <v>0.17087577402777779</v>
      </c>
      <c r="K629" s="75">
        <f>(('Node actual demand d=1.0'!H629*(365/2)))*9.8*($C629+$D629-$B629)/3600</f>
        <v>0.34175154805555558</v>
      </c>
      <c r="L629" s="75">
        <f>(('Node actual demand d=1.0'!I629*(365/2)))*9.8*($C629+$D629-$B629)/3600</f>
        <v>0.68350309611111115</v>
      </c>
      <c r="M629" s="75">
        <f>(('Node actual demand d=1.0'!J629*(365/2)))*9.8*($C629+$D629-$B629)/3600</f>
        <v>0.34175154805555558</v>
      </c>
      <c r="N629" s="75">
        <f>(('Node actual demand d=1.0'!K629*(365/2)))*9.8*($C629+$D629-$B629)/3600</f>
        <v>0.68350309611111115</v>
      </c>
      <c r="O629" s="75">
        <f>(('Node actual demand d=1.0'!L629*(365/2)))*9.8*($C629+$D629-$B629)/3600</f>
        <v>1.3670061922222223</v>
      </c>
      <c r="P629" s="75">
        <f>(('Node actual demand d=1.0'!M629*(365/2)))*9.8*($C629+$D629-$B629)/3600</f>
        <v>0.68350309611111115</v>
      </c>
      <c r="Q629" s="75">
        <f>(('Node actual demand d=1.0'!N629*(365/2)))*9.8*($C629+$D629-$B629)/3600</f>
        <v>0.34175154805555558</v>
      </c>
      <c r="R629" s="75">
        <f>(('Node actual demand d=1.0'!O629*(365/2)))*9.8*($C629+$D629-$B629)/3600</f>
        <v>0.34175154805555558</v>
      </c>
      <c r="S629" s="75">
        <f>(('Node actual demand d=1.0'!P629*(365/2)))*9.8*($C629+$D629-$B629)/3600</f>
        <v>0.34175154805555558</v>
      </c>
      <c r="T629" s="75">
        <f>(('Node actual demand d=1.0'!Q629*(365/2)))*9.8*($C629+$D629-$B629)/3600</f>
        <v>0.51262732208333339</v>
      </c>
      <c r="U629" s="75">
        <f>(('Node actual demand d=1.0'!R629*(365/2)))*9.8*($C629+$D629-$B629)/3600</f>
        <v>0.51262732208333339</v>
      </c>
      <c r="V629" s="75">
        <f>(('Node actual demand d=1.0'!S629*(365/2)))*9.8*($C629+$D629-$B629)/3600</f>
        <v>0.68350309611111115</v>
      </c>
      <c r="W629" s="75">
        <f>(('Node actual demand d=1.0'!T629*(365/2)))*9.8*($C629+$D629-$B629)/3600</f>
        <v>0.34175154805555558</v>
      </c>
      <c r="X629" s="75">
        <f>(('Node actual demand d=1.0'!U629*(365/2)))*9.8*($C629+$D629-$B629)/3600</f>
        <v>0.34175154805555558</v>
      </c>
      <c r="Y629" s="75">
        <f>(('Node actual demand d=1.0'!V629*(365/2)))*9.8*($C629+$D629-$B629)/3600</f>
        <v>0.17087577402777779</v>
      </c>
      <c r="Z629" s="75">
        <f>(('Node actual demand d=1.0'!W629*(365/2)))*9.8*($C629+$D629-$B629)/3600</f>
        <v>0.17087577402777779</v>
      </c>
      <c r="AA629" s="75">
        <f>(('Node actual demand d=1.0'!X629*(365/2)))*9.8*($C629+$D629-$B629)/3600</f>
        <v>0.17087577402777779</v>
      </c>
      <c r="AB629" s="75">
        <f>(('Node actual demand d=1.0'!Y629*(365/2)))*9.8*($C629+$D629-$B629)/3600</f>
        <v>0</v>
      </c>
    </row>
    <row r="630" spans="1:28">
      <c r="A630" t="s">
        <v>739</v>
      </c>
      <c r="B630" s="21">
        <f>Fornecida!$C$1</f>
        <v>3.38</v>
      </c>
      <c r="C630" s="79">
        <v>18.217500000000001</v>
      </c>
      <c r="D630">
        <v>20</v>
      </c>
      <c r="E630" s="75">
        <f>(('Node actual demand d=1.0'!B630*(365/2)))*9.8*($C630+$D630-$B630)/3600</f>
        <v>0</v>
      </c>
      <c r="F630" s="75">
        <f>(('Node actual demand d=1.0'!C630*(365/2)))*9.8*($C630+$D630-$B630)/3600</f>
        <v>0</v>
      </c>
      <c r="G630" s="75">
        <f>(('Node actual demand d=1.0'!D630*(365/2)))*9.8*($C630+$D630-$B630)/3600</f>
        <v>0</v>
      </c>
      <c r="H630" s="75">
        <f>(('Node actual demand d=1.0'!E630*(365/2)))*9.8*($C630+$D630-$B630)/3600</f>
        <v>0</v>
      </c>
      <c r="I630" s="75">
        <f>(('Node actual demand d=1.0'!F630*(365/2)))*9.8*($C630+$D630-$B630)/3600</f>
        <v>0</v>
      </c>
      <c r="J630" s="75">
        <f>(('Node actual demand d=1.0'!G630*(365/2)))*9.8*($C630+$D630-$B630)/3600</f>
        <v>1.0384478124999998</v>
      </c>
      <c r="K630" s="75">
        <f>(('Node actual demand d=1.0'!H630*(365/2)))*9.8*($C630+$D630-$B630)/3600</f>
        <v>8.9998810416666668</v>
      </c>
      <c r="L630" s="75">
        <f>(('Node actual demand d=1.0'!I630*(365/2)))*9.8*($C630+$D630-$B630)/3600</f>
        <v>0</v>
      </c>
      <c r="M630" s="75">
        <f>(('Node actual demand d=1.0'!J630*(365/2)))*9.8*($C630+$D630-$B630)/3600</f>
        <v>0</v>
      </c>
      <c r="N630" s="75">
        <f>(('Node actual demand d=1.0'!K630*(365/2)))*9.8*($C630+$D630-$B630)/3600</f>
        <v>0</v>
      </c>
      <c r="O630" s="75">
        <f>(('Node actual demand d=1.0'!L630*(365/2)))*9.8*($C630+$D630-$B630)/3600</f>
        <v>0</v>
      </c>
      <c r="P630" s="75">
        <f>(('Node actual demand d=1.0'!M630*(365/2)))*9.8*($C630+$D630-$B630)/3600</f>
        <v>0.51922390624999992</v>
      </c>
      <c r="Q630" s="75">
        <f>(('Node actual demand d=1.0'!N630*(365/2)))*9.8*($C630+$D630-$B630)/3600</f>
        <v>0</v>
      </c>
      <c r="R630" s="75">
        <f>(('Node actual demand d=1.0'!O630*(365/2)))*9.8*($C630+$D630-$B630)/3600</f>
        <v>0.51922390624999992</v>
      </c>
      <c r="S630" s="75">
        <f>(('Node actual demand d=1.0'!P630*(365/2)))*9.8*($C630+$D630-$B630)/3600</f>
        <v>0.51922390624999992</v>
      </c>
      <c r="T630" s="75">
        <f>(('Node actual demand d=1.0'!Q630*(365/2)))*9.8*($C630+$D630-$B630)/3600</f>
        <v>0.17307463541666668</v>
      </c>
      <c r="U630" s="75">
        <f>(('Node actual demand d=1.0'!R630*(365/2)))*9.8*($C630+$D630-$B630)/3600</f>
        <v>0</v>
      </c>
      <c r="V630" s="75">
        <f>(('Node actual demand d=1.0'!S630*(365/2)))*9.8*($C630+$D630-$B630)/3600</f>
        <v>0</v>
      </c>
      <c r="W630" s="75">
        <f>(('Node actual demand d=1.0'!T630*(365/2)))*9.8*($C630+$D630-$B630)/3600</f>
        <v>0</v>
      </c>
      <c r="X630" s="75">
        <f>(('Node actual demand d=1.0'!U630*(365/2)))*9.8*($C630+$D630-$B630)/3600</f>
        <v>1.3845970833333334</v>
      </c>
      <c r="Y630" s="75">
        <f>(('Node actual demand d=1.0'!V630*(365/2)))*9.8*($C630+$D630-$B630)/3600</f>
        <v>11.422925937500001</v>
      </c>
      <c r="Z630" s="75">
        <f>(('Node actual demand d=1.0'!W630*(365/2)))*9.8*($C630+$D630-$B630)/3600</f>
        <v>0</v>
      </c>
      <c r="AA630" s="75">
        <f>(('Node actual demand d=1.0'!X630*(365/2)))*9.8*($C630+$D630-$B630)/3600</f>
        <v>0.51922390624999992</v>
      </c>
      <c r="AB630" s="75">
        <f>(('Node actual demand d=1.0'!Y630*(365/2)))*9.8*($C630+$D630-$B630)/3600</f>
        <v>4.8460897916666665</v>
      </c>
    </row>
    <row r="631" spans="1:28">
      <c r="A631" t="s">
        <v>740</v>
      </c>
      <c r="B631" s="21">
        <f>Fornecida!$C$1</f>
        <v>3.38</v>
      </c>
      <c r="C631" s="79">
        <v>20.120799999999999</v>
      </c>
      <c r="D631">
        <v>20</v>
      </c>
      <c r="E631" s="75">
        <f>(('Node actual demand d=1.0'!B631*(365/2)))*9.8*($C631+$D631-$B631)/3600</f>
        <v>0.18253033555555559</v>
      </c>
      <c r="F631" s="75">
        <f>(('Node actual demand d=1.0'!C631*(365/2)))*9.8*($C631+$D631-$B631)/3600</f>
        <v>0.18253033555555559</v>
      </c>
      <c r="G631" s="75">
        <f>(('Node actual demand d=1.0'!D631*(365/2)))*9.8*($C631+$D631-$B631)/3600</f>
        <v>0.18253033555555559</v>
      </c>
      <c r="H631" s="75">
        <f>(('Node actual demand d=1.0'!E631*(365/2)))*9.8*($C631+$D631-$B631)/3600</f>
        <v>17.522912213333335</v>
      </c>
      <c r="I631" s="75">
        <f>(('Node actual demand d=1.0'!F631*(365/2)))*9.8*($C631+$D631-$B631)/3600</f>
        <v>10.039168455555556</v>
      </c>
      <c r="J631" s="75">
        <f>(('Node actual demand d=1.0'!G631*(365/2)))*9.8*($C631+$D631-$B631)/3600</f>
        <v>0.18253033555555559</v>
      </c>
      <c r="K631" s="75">
        <f>(('Node actual demand d=1.0'!H631*(365/2)))*9.8*($C631+$D631-$B631)/3600</f>
        <v>0.18253033555555559</v>
      </c>
      <c r="L631" s="75">
        <f>(('Node actual demand d=1.0'!I631*(365/2)))*9.8*($C631+$D631-$B631)/3600</f>
        <v>0.36506067111111118</v>
      </c>
      <c r="M631" s="75">
        <f>(('Node actual demand d=1.0'!J631*(365/2)))*9.8*($C631+$D631-$B631)/3600</f>
        <v>0.912651677777778</v>
      </c>
      <c r="N631" s="75">
        <f>(('Node actual demand d=1.0'!K631*(365/2)))*9.8*($C631+$D631-$B631)/3600</f>
        <v>1.2777123488888888</v>
      </c>
      <c r="O631" s="75">
        <f>(('Node actual demand d=1.0'!L631*(365/2)))*9.8*($C631+$D631-$B631)/3600</f>
        <v>0.73012134222222236</v>
      </c>
      <c r="P631" s="75">
        <f>(('Node actual demand d=1.0'!M631*(365/2)))*9.8*($C631+$D631-$B631)/3600</f>
        <v>0.54759100666666671</v>
      </c>
      <c r="Q631" s="75">
        <f>(('Node actual demand d=1.0'!N631*(365/2)))*9.8*($C631+$D631-$B631)/3600</f>
        <v>0.73012134222222236</v>
      </c>
      <c r="R631" s="75">
        <f>(('Node actual demand d=1.0'!O631*(365/2)))*9.8*($C631+$D631-$B631)/3600</f>
        <v>0.73012134222222236</v>
      </c>
      <c r="S631" s="75">
        <f>(('Node actual demand d=1.0'!P631*(365/2)))*9.8*($C631+$D631-$B631)/3600</f>
        <v>0.54759100666666671</v>
      </c>
      <c r="T631" s="75">
        <f>(('Node actual demand d=1.0'!Q631*(365/2)))*9.8*($C631+$D631-$B631)/3600</f>
        <v>0.912651677777778</v>
      </c>
      <c r="U631" s="75">
        <f>(('Node actual demand d=1.0'!R631*(365/2)))*9.8*($C631+$D631-$B631)/3600</f>
        <v>1.0951820133333334</v>
      </c>
      <c r="V631" s="75">
        <f>(('Node actual demand d=1.0'!S631*(365/2)))*9.8*($C631+$D631-$B631)/3600</f>
        <v>1.0951820133333334</v>
      </c>
      <c r="W631" s="75">
        <f>(('Node actual demand d=1.0'!T631*(365/2)))*9.8*($C631+$D631-$B631)/3600</f>
        <v>0.912651677777778</v>
      </c>
      <c r="X631" s="75">
        <f>(('Node actual demand d=1.0'!U631*(365/2)))*9.8*($C631+$D631-$B631)/3600</f>
        <v>0.912651677777778</v>
      </c>
      <c r="Y631" s="75">
        <f>(('Node actual demand d=1.0'!V631*(365/2)))*9.8*($C631+$D631-$B631)/3600</f>
        <v>0.54759100666666671</v>
      </c>
      <c r="Z631" s="75">
        <f>(('Node actual demand d=1.0'!W631*(365/2)))*9.8*($C631+$D631-$B631)/3600</f>
        <v>0.36506067111111118</v>
      </c>
      <c r="AA631" s="75">
        <f>(('Node actual demand d=1.0'!X631*(365/2)))*9.8*($C631+$D631-$B631)/3600</f>
        <v>27.014489662222225</v>
      </c>
      <c r="AB631" s="75">
        <f>(('Node actual demand d=1.0'!Y631*(365/2)))*9.8*($C631+$D631-$B631)/3600</f>
        <v>0.36506067111111118</v>
      </c>
    </row>
    <row r="632" spans="1:28">
      <c r="A632" t="s">
        <v>741</v>
      </c>
      <c r="B632" s="21">
        <f>Fornecida!$C$1</f>
        <v>3.38</v>
      </c>
      <c r="C632" s="79">
        <v>21.2666</v>
      </c>
      <c r="D632">
        <v>20</v>
      </c>
      <c r="E632" s="75">
        <f>(('Node actual demand d=1.0'!B632*(365/2)))*9.8*($C632+$D632-$B632)/3600</f>
        <v>0</v>
      </c>
      <c r="F632" s="75">
        <f>(('Node actual demand d=1.0'!C632*(365/2)))*9.8*($C632+$D632-$B632)/3600</f>
        <v>0</v>
      </c>
      <c r="G632" s="75">
        <f>(('Node actual demand d=1.0'!D632*(365/2)))*9.8*($C632+$D632-$B632)/3600</f>
        <v>0</v>
      </c>
      <c r="H632" s="75">
        <f>(('Node actual demand d=1.0'!E632*(365/2)))*9.8*($C632+$D632-$B632)/3600</f>
        <v>5.082013807500001</v>
      </c>
      <c r="I632" s="75">
        <f>(('Node actual demand d=1.0'!F632*(365/2)))*9.8*($C632+$D632-$B632)/3600</f>
        <v>3.7644546722222221</v>
      </c>
      <c r="J632" s="75">
        <f>(('Node actual demand d=1.0'!G632*(365/2)))*9.8*($C632+$D632-$B632)/3600</f>
        <v>0</v>
      </c>
      <c r="K632" s="75">
        <f>(('Node actual demand d=1.0'!H632*(365/2)))*9.8*($C632+$D632-$B632)/3600</f>
        <v>0.37644546722222216</v>
      </c>
      <c r="L632" s="75">
        <f>(('Node actual demand d=1.0'!I632*(365/2)))*9.8*($C632+$D632-$B632)/3600</f>
        <v>0.37644546722222216</v>
      </c>
      <c r="M632" s="75">
        <f>(('Node actual demand d=1.0'!J632*(365/2)))*9.8*($C632+$D632-$B632)/3600</f>
        <v>0.56466820083333324</v>
      </c>
      <c r="N632" s="75">
        <f>(('Node actual demand d=1.0'!K632*(365/2)))*9.8*($C632+$D632-$B632)/3600</f>
        <v>0.56466820083333324</v>
      </c>
      <c r="O632" s="75">
        <f>(('Node actual demand d=1.0'!L632*(365/2)))*9.8*($C632+$D632-$B632)/3600</f>
        <v>0.94111366805555552</v>
      </c>
      <c r="P632" s="75">
        <f>(('Node actual demand d=1.0'!M632*(365/2)))*9.8*($C632+$D632-$B632)/3600</f>
        <v>0.94111366805555552</v>
      </c>
      <c r="Q632" s="75">
        <f>(('Node actual demand d=1.0'!N632*(365/2)))*9.8*($C632+$D632-$B632)/3600</f>
        <v>0.37644546722222216</v>
      </c>
      <c r="R632" s="75">
        <f>(('Node actual demand d=1.0'!O632*(365/2)))*9.8*($C632+$D632-$B632)/3600</f>
        <v>0.18822273361111108</v>
      </c>
      <c r="S632" s="75">
        <f>(('Node actual demand d=1.0'!P632*(365/2)))*9.8*($C632+$D632-$B632)/3600</f>
        <v>0.18822273361111108</v>
      </c>
      <c r="T632" s="75">
        <f>(('Node actual demand d=1.0'!Q632*(365/2)))*9.8*($C632+$D632-$B632)/3600</f>
        <v>0.18822273361111108</v>
      </c>
      <c r="U632" s="75">
        <f>(('Node actual demand d=1.0'!R632*(365/2)))*9.8*($C632+$D632-$B632)/3600</f>
        <v>0.37644546722222216</v>
      </c>
      <c r="V632" s="75">
        <f>(('Node actual demand d=1.0'!S632*(365/2)))*9.8*($C632+$D632-$B632)/3600</f>
        <v>0.56466820083333324</v>
      </c>
      <c r="W632" s="75">
        <f>(('Node actual demand d=1.0'!T632*(365/2)))*9.8*($C632+$D632-$B632)/3600</f>
        <v>0.37644546722222216</v>
      </c>
      <c r="X632" s="75">
        <f>(('Node actual demand d=1.0'!U632*(365/2)))*9.8*($C632+$D632-$B632)/3600</f>
        <v>0.18822273361111108</v>
      </c>
      <c r="Y632" s="75">
        <f>(('Node actual demand d=1.0'!V632*(365/2)))*9.8*($C632+$D632-$B632)/3600</f>
        <v>0</v>
      </c>
      <c r="Z632" s="75">
        <f>(('Node actual demand d=1.0'!W632*(365/2)))*9.8*($C632+$D632-$B632)/3600</f>
        <v>5.082013807500001</v>
      </c>
      <c r="AA632" s="75">
        <f>(('Node actual demand d=1.0'!X632*(365/2)))*9.8*($C632+$D632-$B632)/3600</f>
        <v>3.7644546722222221</v>
      </c>
      <c r="AB632" s="75">
        <f>(('Node actual demand d=1.0'!Y632*(365/2)))*9.8*($C632+$D632-$B632)/3600</f>
        <v>0</v>
      </c>
    </row>
    <row r="633" spans="1:28">
      <c r="A633" t="s">
        <v>742</v>
      </c>
      <c r="B633" s="21">
        <f>Fornecida!$C$1</f>
        <v>3.38</v>
      </c>
      <c r="C633" s="79">
        <v>21.596399999999999</v>
      </c>
      <c r="D633">
        <v>20</v>
      </c>
      <c r="E633" s="75">
        <f>(('Node actual demand d=1.0'!B633*(365/2)))*9.8*($C633+$D633-$B633)/3600</f>
        <v>0</v>
      </c>
      <c r="F633" s="75">
        <f>(('Node actual demand d=1.0'!C633*(365/2)))*9.8*($C633+$D633-$B633)/3600</f>
        <v>0</v>
      </c>
      <c r="G633" s="75">
        <f>(('Node actual demand d=1.0'!D633*(365/2)))*9.8*($C633+$D633-$B633)/3600</f>
        <v>0</v>
      </c>
      <c r="H633" s="75">
        <f>(('Node actual demand d=1.0'!E633*(365/2)))*9.8*($C633+$D633-$B633)/3600</f>
        <v>0</v>
      </c>
      <c r="I633" s="75">
        <f>(('Node actual demand d=1.0'!F633*(365/2)))*9.8*($C633+$D633-$B633)/3600</f>
        <v>0</v>
      </c>
      <c r="J633" s="75">
        <f>(('Node actual demand d=1.0'!G633*(365/2)))*9.8*($C633+$D633-$B633)/3600</f>
        <v>0</v>
      </c>
      <c r="K633" s="75">
        <f>(('Node actual demand d=1.0'!H633*(365/2)))*9.8*($C633+$D633-$B633)/3600</f>
        <v>0.37972239666666674</v>
      </c>
      <c r="L633" s="75">
        <f>(('Node actual demand d=1.0'!I633*(365/2)))*9.8*($C633+$D633-$B633)/3600</f>
        <v>0.569583595</v>
      </c>
      <c r="M633" s="75">
        <f>(('Node actual demand d=1.0'!J633*(365/2)))*9.8*($C633+$D633-$B633)/3600</f>
        <v>0.18986119833333337</v>
      </c>
      <c r="N633" s="75">
        <f>(('Node actual demand d=1.0'!K633*(365/2)))*9.8*($C633+$D633-$B633)/3600</f>
        <v>0.18986119833333337</v>
      </c>
      <c r="O633" s="75">
        <f>(('Node actual demand d=1.0'!L633*(365/2)))*9.8*($C633+$D633-$B633)/3600</f>
        <v>0</v>
      </c>
      <c r="P633" s="75">
        <f>(('Node actual demand d=1.0'!M633*(365/2)))*9.8*($C633+$D633-$B633)/3600</f>
        <v>0</v>
      </c>
      <c r="Q633" s="75">
        <f>(('Node actual demand d=1.0'!N633*(365/2)))*9.8*($C633+$D633-$B633)/3600</f>
        <v>0</v>
      </c>
      <c r="R633" s="75">
        <f>(('Node actual demand d=1.0'!O633*(365/2)))*9.8*($C633+$D633-$B633)/3600</f>
        <v>0.18986119833333337</v>
      </c>
      <c r="S633" s="75">
        <f>(('Node actual demand d=1.0'!P633*(365/2)))*9.8*($C633+$D633-$B633)/3600</f>
        <v>0.18986119833333337</v>
      </c>
      <c r="T633" s="75">
        <f>(('Node actual demand d=1.0'!Q633*(365/2)))*9.8*($C633+$D633-$B633)/3600</f>
        <v>0.18986119833333337</v>
      </c>
      <c r="U633" s="75">
        <f>(('Node actual demand d=1.0'!R633*(365/2)))*9.8*($C633+$D633-$B633)/3600</f>
        <v>0.18986119833333337</v>
      </c>
      <c r="V633" s="75">
        <f>(('Node actual demand d=1.0'!S633*(365/2)))*9.8*($C633+$D633-$B633)/3600</f>
        <v>0.18986119833333337</v>
      </c>
      <c r="W633" s="75">
        <f>(('Node actual demand d=1.0'!T633*(365/2)))*9.8*($C633+$D633-$B633)/3600</f>
        <v>0.18986119833333337</v>
      </c>
      <c r="X633" s="75">
        <f>(('Node actual demand d=1.0'!U633*(365/2)))*9.8*($C633+$D633-$B633)/3600</f>
        <v>0.18986119833333337</v>
      </c>
      <c r="Y633" s="75">
        <f>(('Node actual demand d=1.0'!V633*(365/2)))*9.8*($C633+$D633-$B633)/3600</f>
        <v>0.18986119833333337</v>
      </c>
      <c r="Z633" s="75">
        <f>(('Node actual demand d=1.0'!W633*(365/2)))*9.8*($C633+$D633-$B633)/3600</f>
        <v>0.37972239666666674</v>
      </c>
      <c r="AA633" s="75">
        <f>(('Node actual demand d=1.0'!X633*(365/2)))*9.8*($C633+$D633-$B633)/3600</f>
        <v>0</v>
      </c>
      <c r="AB633" s="75">
        <f>(('Node actual demand d=1.0'!Y633*(365/2)))*9.8*($C633+$D633-$B633)/3600</f>
        <v>0</v>
      </c>
    </row>
    <row r="634" spans="1:28">
      <c r="A634" t="s">
        <v>743</v>
      </c>
      <c r="B634" s="21">
        <f>Fornecida!$C$1</f>
        <v>3.38</v>
      </c>
      <c r="C634" s="79">
        <v>21.5687</v>
      </c>
      <c r="D634">
        <v>20</v>
      </c>
      <c r="E634" s="75">
        <f>(('Node actual demand d=1.0'!B634*(365/2)))*9.8*($C634+$D634-$B634)/3600</f>
        <v>0</v>
      </c>
      <c r="F634" s="75">
        <f>(('Node actual demand d=1.0'!C634*(365/2)))*9.8*($C634+$D634-$B634)/3600</f>
        <v>0</v>
      </c>
      <c r="G634" s="75">
        <f>(('Node actual demand d=1.0'!D634*(365/2)))*9.8*($C634+$D634-$B634)/3600</f>
        <v>0</v>
      </c>
      <c r="H634" s="75">
        <f>(('Node actual demand d=1.0'!E634*(365/2)))*9.8*($C634+$D634-$B634)/3600</f>
        <v>0</v>
      </c>
      <c r="I634" s="75">
        <f>(('Node actual demand d=1.0'!F634*(365/2)))*9.8*($C634+$D634-$B634)/3600</f>
        <v>6.8300489950000003</v>
      </c>
      <c r="J634" s="75">
        <f>(('Node actual demand d=1.0'!G634*(365/2)))*9.8*($C634+$D634-$B634)/3600</f>
        <v>0</v>
      </c>
      <c r="K634" s="75">
        <f>(('Node actual demand d=1.0'!H634*(365/2)))*9.8*($C634+$D634-$B634)/3600</f>
        <v>0</v>
      </c>
      <c r="L634" s="75">
        <f>(('Node actual demand d=1.0'!I634*(365/2)))*9.8*($C634+$D634-$B634)/3600</f>
        <v>0.18972358319444443</v>
      </c>
      <c r="M634" s="75">
        <f>(('Node actual demand d=1.0'!J634*(365/2)))*9.8*($C634+$D634-$B634)/3600</f>
        <v>0.37944716638888887</v>
      </c>
      <c r="N634" s="75">
        <f>(('Node actual demand d=1.0'!K634*(365/2)))*9.8*($C634+$D634-$B634)/3600</f>
        <v>0.37944716638888887</v>
      </c>
      <c r="O634" s="75">
        <f>(('Node actual demand d=1.0'!L634*(365/2)))*9.8*($C634+$D634-$B634)/3600</f>
        <v>0.56917074958333325</v>
      </c>
      <c r="P634" s="75">
        <f>(('Node actual demand d=1.0'!M634*(365/2)))*9.8*($C634+$D634-$B634)/3600</f>
        <v>0.37944716638888887</v>
      </c>
      <c r="Q634" s="75">
        <f>(('Node actual demand d=1.0'!N634*(365/2)))*9.8*($C634+$D634-$B634)/3600</f>
        <v>0.18972358319444443</v>
      </c>
      <c r="R634" s="75">
        <f>(('Node actual demand d=1.0'!O634*(365/2)))*9.8*($C634+$D634-$B634)/3600</f>
        <v>0.18972358319444443</v>
      </c>
      <c r="S634" s="75">
        <f>(('Node actual demand d=1.0'!P634*(365/2)))*9.8*($C634+$D634-$B634)/3600</f>
        <v>0.18972358319444443</v>
      </c>
      <c r="T634" s="75">
        <f>(('Node actual demand d=1.0'!Q634*(365/2)))*9.8*($C634+$D634-$B634)/3600</f>
        <v>0.37944716638888887</v>
      </c>
      <c r="U634" s="75">
        <f>(('Node actual demand d=1.0'!R634*(365/2)))*9.8*($C634+$D634-$B634)/3600</f>
        <v>0.56917074958333325</v>
      </c>
      <c r="V634" s="75">
        <f>(('Node actual demand d=1.0'!S634*(365/2)))*9.8*($C634+$D634-$B634)/3600</f>
        <v>1.1383414991666665</v>
      </c>
      <c r="W634" s="75">
        <f>(('Node actual demand d=1.0'!T634*(365/2)))*9.8*($C634+$D634-$B634)/3600</f>
        <v>0.75889433277777774</v>
      </c>
      <c r="X634" s="75">
        <f>(('Node actual demand d=1.0'!U634*(365/2)))*9.8*($C634+$D634-$B634)/3600</f>
        <v>0.37944716638888887</v>
      </c>
      <c r="Y634" s="75">
        <f>(('Node actual demand d=1.0'!V634*(365/2)))*9.8*($C634+$D634-$B634)/3600</f>
        <v>0.18972358319444443</v>
      </c>
      <c r="Z634" s="75">
        <f>(('Node actual demand d=1.0'!W634*(365/2)))*9.8*($C634+$D634-$B634)/3600</f>
        <v>7.5889433277777778</v>
      </c>
      <c r="AA634" s="75">
        <f>(('Node actual demand d=1.0'!X634*(365/2)))*9.8*($C634+$D634-$B634)/3600</f>
        <v>0.18972358319444443</v>
      </c>
      <c r="AB634" s="75">
        <f>(('Node actual demand d=1.0'!Y634*(365/2)))*9.8*($C634+$D634-$B634)/3600</f>
        <v>0</v>
      </c>
    </row>
    <row r="635" spans="1:28">
      <c r="A635" t="s">
        <v>744</v>
      </c>
      <c r="B635" s="21">
        <f>Fornecida!$C$1</f>
        <v>3.38</v>
      </c>
      <c r="C635" s="79">
        <v>24.066299999999998</v>
      </c>
      <c r="D635">
        <v>20</v>
      </c>
      <c r="E635" s="75">
        <f>(('Node actual demand d=1.0'!B635*(365/2)))*9.8*($C635+$D635-$B635)/3600</f>
        <v>0</v>
      </c>
      <c r="F635" s="75">
        <f>(('Node actual demand d=1.0'!C635*(365/2)))*9.8*($C635+$D635-$B635)/3600</f>
        <v>0</v>
      </c>
      <c r="G635" s="75">
        <f>(('Node actual demand d=1.0'!D635*(365/2)))*9.8*($C635+$D635-$B635)/3600</f>
        <v>0</v>
      </c>
      <c r="H635" s="75">
        <f>(('Node actual demand d=1.0'!E635*(365/2)))*9.8*($C635+$D635-$B635)/3600</f>
        <v>0</v>
      </c>
      <c r="I635" s="75">
        <f>(('Node actual demand d=1.0'!F635*(365/2)))*9.8*($C635+$D635-$B635)/3600</f>
        <v>0</v>
      </c>
      <c r="J635" s="75">
        <f>(('Node actual demand d=1.0'!G635*(365/2)))*9.8*($C635+$D635-$B635)/3600</f>
        <v>1.6170543899999998</v>
      </c>
      <c r="K635" s="75">
        <f>(('Node actual demand d=1.0'!H635*(365/2)))*9.8*($C635+$D635-$B635)/3600</f>
        <v>0.40426359749999996</v>
      </c>
      <c r="L635" s="75">
        <f>(('Node actual demand d=1.0'!I635*(365/2)))*9.8*($C635+$D635-$B635)/3600</f>
        <v>0.60639539624999994</v>
      </c>
      <c r="M635" s="75">
        <f>(('Node actual demand d=1.0'!J635*(365/2)))*9.8*($C635+$D635-$B635)/3600</f>
        <v>0.60639539624999994</v>
      </c>
      <c r="N635" s="75">
        <f>(('Node actual demand d=1.0'!K635*(365/2)))*9.8*($C635+$D635-$B635)/3600</f>
        <v>0.80852719499999992</v>
      </c>
      <c r="O635" s="75">
        <f>(('Node actual demand d=1.0'!L635*(365/2)))*9.8*($C635+$D635-$B635)/3600</f>
        <v>0.60639539624999994</v>
      </c>
      <c r="P635" s="75">
        <f>(('Node actual demand d=1.0'!M635*(365/2)))*9.8*($C635+$D635-$B635)/3600</f>
        <v>0.20213179874999998</v>
      </c>
      <c r="Q635" s="75">
        <f>(('Node actual demand d=1.0'!N635*(365/2)))*9.8*($C635+$D635-$B635)/3600</f>
        <v>0.20213179874999998</v>
      </c>
      <c r="R635" s="75">
        <f>(('Node actual demand d=1.0'!O635*(365/2)))*9.8*($C635+$D635-$B635)/3600</f>
        <v>0.20213179874999998</v>
      </c>
      <c r="S635" s="75">
        <f>(('Node actual demand d=1.0'!P635*(365/2)))*9.8*($C635+$D635-$B635)/3600</f>
        <v>0.20213179874999998</v>
      </c>
      <c r="T635" s="75">
        <f>(('Node actual demand d=1.0'!Q635*(365/2)))*9.8*($C635+$D635-$B635)/3600</f>
        <v>0.40426359749999996</v>
      </c>
      <c r="U635" s="75">
        <f>(('Node actual demand d=1.0'!R635*(365/2)))*9.8*($C635+$D635-$B635)/3600</f>
        <v>1.2127907924999999</v>
      </c>
      <c r="V635" s="75">
        <f>(('Node actual demand d=1.0'!S635*(365/2)))*9.8*($C635+$D635-$B635)/3600</f>
        <v>1.0106589937499999</v>
      </c>
      <c r="W635" s="75">
        <f>(('Node actual demand d=1.0'!T635*(365/2)))*9.8*($C635+$D635-$B635)/3600</f>
        <v>0.60639539624999994</v>
      </c>
      <c r="X635" s="75">
        <f>(('Node actual demand d=1.0'!U635*(365/2)))*9.8*($C635+$D635-$B635)/3600</f>
        <v>2.0213179874999998</v>
      </c>
      <c r="Y635" s="75">
        <f>(('Node actual demand d=1.0'!V635*(365/2)))*9.8*($C635+$D635-$B635)/3600</f>
        <v>0.40426359749999996</v>
      </c>
      <c r="Z635" s="75">
        <f>(('Node actual demand d=1.0'!W635*(365/2)))*9.8*($C635+$D635-$B635)/3600</f>
        <v>0.20213179874999998</v>
      </c>
      <c r="AA635" s="75">
        <f>(('Node actual demand d=1.0'!X635*(365/2)))*9.8*($C635+$D635-$B635)/3600</f>
        <v>0.20213179874999998</v>
      </c>
      <c r="AB635" s="75">
        <f>(('Node actual demand d=1.0'!Y635*(365/2)))*9.8*($C635+$D635-$B635)/3600</f>
        <v>0.20213179874999998</v>
      </c>
    </row>
    <row r="636" spans="1:28">
      <c r="A636" t="s">
        <v>745</v>
      </c>
      <c r="B636" s="21">
        <f>Fornecida!$C$1</f>
        <v>3.38</v>
      </c>
      <c r="C636" s="79">
        <v>24.132999999999999</v>
      </c>
      <c r="D636">
        <v>20</v>
      </c>
      <c r="E636" s="75">
        <f>(('Node actual demand d=1.0'!B636*(365/2)))*9.8*($C636+$D636-$B636)/3600</f>
        <v>0</v>
      </c>
      <c r="F636" s="75">
        <f>(('Node actual demand d=1.0'!C636*(365/2)))*9.8*($C636+$D636-$B636)/3600</f>
        <v>0</v>
      </c>
      <c r="G636" s="75">
        <f>(('Node actual demand d=1.0'!D636*(365/2)))*9.8*($C636+$D636-$B636)/3600</f>
        <v>0</v>
      </c>
      <c r="H636" s="75">
        <f>(('Node actual demand d=1.0'!E636*(365/2)))*9.8*($C636+$D636-$B636)/3600</f>
        <v>0</v>
      </c>
      <c r="I636" s="75">
        <f>(('Node actual demand d=1.0'!F636*(365/2)))*9.8*($C636+$D636-$B636)/3600</f>
        <v>4.2517265291666657</v>
      </c>
      <c r="J636" s="75">
        <f>(('Node actual demand d=1.0'!G636*(365/2)))*9.8*($C636+$D636-$B636)/3600</f>
        <v>0</v>
      </c>
      <c r="K636" s="75">
        <f>(('Node actual demand d=1.0'!H636*(365/2)))*9.8*($C636+$D636-$B636)/3600</f>
        <v>0</v>
      </c>
      <c r="L636" s="75">
        <f>(('Node actual demand d=1.0'!I636*(365/2)))*9.8*($C636+$D636-$B636)/3600</f>
        <v>0</v>
      </c>
      <c r="M636" s="75">
        <f>(('Node actual demand d=1.0'!J636*(365/2)))*9.8*($C636+$D636-$B636)/3600</f>
        <v>0.20246316805555553</v>
      </c>
      <c r="N636" s="75">
        <f>(('Node actual demand d=1.0'!K636*(365/2)))*9.8*($C636+$D636-$B636)/3600</f>
        <v>0.20246316805555553</v>
      </c>
      <c r="O636" s="75">
        <f>(('Node actual demand d=1.0'!L636*(365/2)))*9.8*($C636+$D636-$B636)/3600</f>
        <v>0</v>
      </c>
      <c r="P636" s="75">
        <f>(('Node actual demand d=1.0'!M636*(365/2)))*9.8*($C636+$D636-$B636)/3600</f>
        <v>0</v>
      </c>
      <c r="Q636" s="75">
        <f>(('Node actual demand d=1.0'!N636*(365/2)))*9.8*($C636+$D636-$B636)/3600</f>
        <v>0</v>
      </c>
      <c r="R636" s="75">
        <f>(('Node actual demand d=1.0'!O636*(365/2)))*9.8*($C636+$D636-$B636)/3600</f>
        <v>0</v>
      </c>
      <c r="S636" s="75">
        <f>(('Node actual demand d=1.0'!P636*(365/2)))*9.8*($C636+$D636-$B636)/3600</f>
        <v>0.20246316805555553</v>
      </c>
      <c r="T636" s="75">
        <f>(('Node actual demand d=1.0'!Q636*(365/2)))*9.8*($C636+$D636-$B636)/3600</f>
        <v>0</v>
      </c>
      <c r="U636" s="75">
        <f>(('Node actual demand d=1.0'!R636*(365/2)))*9.8*($C636+$D636-$B636)/3600</f>
        <v>0</v>
      </c>
      <c r="V636" s="75">
        <f>(('Node actual demand d=1.0'!S636*(365/2)))*9.8*($C636+$D636-$B636)/3600</f>
        <v>0</v>
      </c>
      <c r="W636" s="75">
        <f>(('Node actual demand d=1.0'!T636*(365/2)))*9.8*($C636+$D636-$B636)/3600</f>
        <v>0</v>
      </c>
      <c r="X636" s="75">
        <f>(('Node actual demand d=1.0'!U636*(365/2)))*9.8*($C636+$D636-$B636)/3600</f>
        <v>0</v>
      </c>
      <c r="Y636" s="75">
        <f>(('Node actual demand d=1.0'!V636*(365/2)))*9.8*($C636+$D636-$B636)/3600</f>
        <v>0</v>
      </c>
      <c r="Z636" s="75">
        <f>(('Node actual demand d=1.0'!W636*(365/2)))*9.8*($C636+$D636-$B636)/3600</f>
        <v>0</v>
      </c>
      <c r="AA636" s="75">
        <f>(('Node actual demand d=1.0'!X636*(365/2)))*9.8*($C636+$D636-$B636)/3600</f>
        <v>4.0492633611111106</v>
      </c>
      <c r="AB636" s="75">
        <f>(('Node actual demand d=1.0'!Y636*(365/2)))*9.8*($C636+$D636-$B636)/3600</f>
        <v>0</v>
      </c>
    </row>
    <row r="637" spans="1:28">
      <c r="A637" t="s">
        <v>746</v>
      </c>
      <c r="B637" s="21">
        <f>Fornecida!$C$1</f>
        <v>3.38</v>
      </c>
      <c r="C637" s="79">
        <v>24.0428</v>
      </c>
      <c r="D637">
        <v>20</v>
      </c>
      <c r="E637" s="75">
        <f>(('Node actual demand d=1.0'!B637*(365/2)))*9.8*($C637+$D637-$B637)/3600</f>
        <v>0</v>
      </c>
      <c r="F637" s="75">
        <f>(('Node actual demand d=1.0'!C637*(365/2)))*9.8*($C637+$D637-$B637)/3600</f>
        <v>0</v>
      </c>
      <c r="G637" s="75">
        <f>(('Node actual demand d=1.0'!D637*(365/2)))*9.8*($C637+$D637-$B637)/3600</f>
        <v>0</v>
      </c>
      <c r="H637" s="75">
        <f>(('Node actual demand d=1.0'!E637*(365/2)))*9.8*($C637+$D637-$B637)/3600</f>
        <v>0</v>
      </c>
      <c r="I637" s="75">
        <f>(('Node actual demand d=1.0'!F637*(365/2)))*9.8*($C637+$D637-$B637)/3600</f>
        <v>0</v>
      </c>
      <c r="J637" s="75">
        <f>(('Node actual demand d=1.0'!G637*(365/2)))*9.8*($C637+$D637-$B637)/3600</f>
        <v>0</v>
      </c>
      <c r="K637" s="75">
        <f>(('Node actual demand d=1.0'!H637*(365/2)))*9.8*($C637+$D637-$B637)/3600</f>
        <v>0</v>
      </c>
      <c r="L637" s="75">
        <f>(('Node actual demand d=1.0'!I637*(365/2)))*9.8*($C637+$D637-$B637)/3600</f>
        <v>0.20201504944444446</v>
      </c>
      <c r="M637" s="75">
        <f>(('Node actual demand d=1.0'!J637*(365/2)))*9.8*($C637+$D637-$B637)/3600</f>
        <v>0.20201504944444446</v>
      </c>
      <c r="N637" s="75">
        <f>(('Node actual demand d=1.0'!K637*(365/2)))*9.8*($C637+$D637-$B637)/3600</f>
        <v>0</v>
      </c>
      <c r="O637" s="75">
        <f>(('Node actual demand d=1.0'!L637*(365/2)))*9.8*($C637+$D637-$B637)/3600</f>
        <v>0</v>
      </c>
      <c r="P637" s="75">
        <f>(('Node actual demand d=1.0'!M637*(365/2)))*9.8*($C637+$D637-$B637)/3600</f>
        <v>0</v>
      </c>
      <c r="Q637" s="75">
        <f>(('Node actual demand d=1.0'!N637*(365/2)))*9.8*($C637+$D637-$B637)/3600</f>
        <v>0</v>
      </c>
      <c r="R637" s="75">
        <f>(('Node actual demand d=1.0'!O637*(365/2)))*9.8*($C637+$D637-$B637)/3600</f>
        <v>0.40403009888888891</v>
      </c>
      <c r="S637" s="75">
        <f>(('Node actual demand d=1.0'!P637*(365/2)))*9.8*($C637+$D637-$B637)/3600</f>
        <v>0</v>
      </c>
      <c r="T637" s="75">
        <f>(('Node actual demand d=1.0'!Q637*(365/2)))*9.8*($C637+$D637-$B637)/3600</f>
        <v>0</v>
      </c>
      <c r="U637" s="75">
        <f>(('Node actual demand d=1.0'!R637*(365/2)))*9.8*($C637+$D637-$B637)/3600</f>
        <v>0</v>
      </c>
      <c r="V637" s="75">
        <f>(('Node actual demand d=1.0'!S637*(365/2)))*9.8*($C637+$D637-$B637)/3600</f>
        <v>0</v>
      </c>
      <c r="W637" s="75">
        <f>(('Node actual demand d=1.0'!T637*(365/2)))*9.8*($C637+$D637-$B637)/3600</f>
        <v>0</v>
      </c>
      <c r="X637" s="75">
        <f>(('Node actual demand d=1.0'!U637*(365/2)))*9.8*($C637+$D637-$B637)/3600</f>
        <v>0</v>
      </c>
      <c r="Y637" s="75">
        <f>(('Node actual demand d=1.0'!V637*(365/2)))*9.8*($C637+$D637-$B637)/3600</f>
        <v>0</v>
      </c>
      <c r="Z637" s="75">
        <f>(('Node actual demand d=1.0'!W637*(365/2)))*9.8*($C637+$D637-$B637)/3600</f>
        <v>0</v>
      </c>
      <c r="AA637" s="75">
        <f>(('Node actual demand d=1.0'!X637*(365/2)))*9.8*($C637+$D637-$B637)/3600</f>
        <v>2.222165543888889</v>
      </c>
      <c r="AB637" s="75">
        <f>(('Node actual demand d=1.0'!Y637*(365/2)))*9.8*($C637+$D637-$B637)/3600</f>
        <v>0</v>
      </c>
    </row>
    <row r="638" spans="1:28">
      <c r="A638" t="s">
        <v>747</v>
      </c>
      <c r="B638" s="21">
        <f>Fornecida!$C$1</f>
        <v>3.38</v>
      </c>
      <c r="C638" s="79">
        <v>24.4834</v>
      </c>
      <c r="D638">
        <v>20</v>
      </c>
      <c r="E638" s="75">
        <f>(('Node actual demand d=1.0'!B638*(365/2)))*9.8*($C638+$D638-$B638)/3600</f>
        <v>0</v>
      </c>
      <c r="F638" s="75">
        <f>(('Node actual demand d=1.0'!C638*(365/2)))*9.8*($C638+$D638-$B638)/3600</f>
        <v>8.1681589888888908</v>
      </c>
      <c r="G638" s="75">
        <f>(('Node actual demand d=1.0'!D638*(365/2)))*9.8*($C638+$D638-$B638)/3600</f>
        <v>0</v>
      </c>
      <c r="H638" s="75">
        <f>(('Node actual demand d=1.0'!E638*(365/2)))*9.8*($C638+$D638-$B638)/3600</f>
        <v>0</v>
      </c>
      <c r="I638" s="75">
        <f>(('Node actual demand d=1.0'!F638*(365/2)))*9.8*($C638+$D638-$B638)/3600</f>
        <v>0</v>
      </c>
      <c r="J638" s="75">
        <f>(('Node actual demand d=1.0'!G638*(365/2)))*9.8*($C638+$D638-$B638)/3600</f>
        <v>1.0210198736111114</v>
      </c>
      <c r="K638" s="75">
        <f>(('Node actual demand d=1.0'!H638*(365/2)))*9.8*($C638+$D638-$B638)/3600</f>
        <v>0</v>
      </c>
      <c r="L638" s="75">
        <f>(('Node actual demand d=1.0'!I638*(365/2)))*9.8*($C638+$D638-$B638)/3600</f>
        <v>0</v>
      </c>
      <c r="M638" s="75">
        <f>(('Node actual demand d=1.0'!J638*(365/2)))*9.8*($C638+$D638-$B638)/3600</f>
        <v>0.81681589888888895</v>
      </c>
      <c r="N638" s="75">
        <f>(('Node actual demand d=1.0'!K638*(365/2)))*9.8*($C638+$D638-$B638)/3600</f>
        <v>0.40840794944444447</v>
      </c>
      <c r="O638" s="75">
        <f>(('Node actual demand d=1.0'!L638*(365/2)))*9.8*($C638+$D638-$B638)/3600</f>
        <v>0.40840794944444447</v>
      </c>
      <c r="P638" s="75">
        <f>(('Node actual demand d=1.0'!M638*(365/2)))*9.8*($C638+$D638-$B638)/3600</f>
        <v>0.20420397472222224</v>
      </c>
      <c r="Q638" s="75">
        <f>(('Node actual demand d=1.0'!N638*(365/2)))*9.8*($C638+$D638-$B638)/3600</f>
        <v>0.20420397472222224</v>
      </c>
      <c r="R638" s="75">
        <f>(('Node actual demand d=1.0'!O638*(365/2)))*9.8*($C638+$D638-$B638)/3600</f>
        <v>0.20420397472222224</v>
      </c>
      <c r="S638" s="75">
        <f>(('Node actual demand d=1.0'!P638*(365/2)))*9.8*($C638+$D638-$B638)/3600</f>
        <v>0.20420397472222224</v>
      </c>
      <c r="T638" s="75">
        <f>(('Node actual demand d=1.0'!Q638*(365/2)))*9.8*($C638+$D638-$B638)/3600</f>
        <v>0</v>
      </c>
      <c r="U638" s="75">
        <f>(('Node actual demand d=1.0'!R638*(365/2)))*9.8*($C638+$D638-$B638)/3600</f>
        <v>0</v>
      </c>
      <c r="V638" s="75">
        <f>(('Node actual demand d=1.0'!S638*(365/2)))*9.8*($C638+$D638-$B638)/3600</f>
        <v>0.20420397472222224</v>
      </c>
      <c r="W638" s="75">
        <f>(('Node actual demand d=1.0'!T638*(365/2)))*9.8*($C638+$D638-$B638)/3600</f>
        <v>0.20420397472222224</v>
      </c>
      <c r="X638" s="75">
        <f>(('Node actual demand d=1.0'!U638*(365/2)))*9.8*($C638+$D638-$B638)/3600</f>
        <v>0</v>
      </c>
      <c r="Y638" s="75">
        <f>(('Node actual demand d=1.0'!V638*(365/2)))*9.8*($C638+$D638-$B638)/3600</f>
        <v>0</v>
      </c>
      <c r="Z638" s="75">
        <f>(('Node actual demand d=1.0'!W638*(365/2)))*9.8*($C638+$D638-$B638)/3600</f>
        <v>6.7387311658333342</v>
      </c>
      <c r="AA638" s="75">
        <f>(('Node actual demand d=1.0'!X638*(365/2)))*9.8*($C638+$D638-$B638)/3600</f>
        <v>1.4294278230555557</v>
      </c>
      <c r="AB638" s="75">
        <f>(('Node actual demand d=1.0'!Y638*(365/2)))*9.8*($C638+$D638-$B638)/3600</f>
        <v>0</v>
      </c>
    </row>
    <row r="639" spans="1:28">
      <c r="A639" t="s">
        <v>748</v>
      </c>
      <c r="B639" s="21">
        <f>Fornecida!$C$1</f>
        <v>3.38</v>
      </c>
      <c r="C639" s="79">
        <v>23.373899999999999</v>
      </c>
      <c r="D639">
        <v>20</v>
      </c>
      <c r="E639" s="75">
        <f>(('Node actual demand d=1.0'!B639*(365/2)))*9.8*($C639+$D639-$B639)/3600</f>
        <v>13.908434195833333</v>
      </c>
      <c r="F639" s="75">
        <f>(('Node actual demand d=1.0'!C639*(365/2)))*9.8*($C639+$D639-$B639)/3600</f>
        <v>0</v>
      </c>
      <c r="G639" s="75">
        <f>(('Node actual demand d=1.0'!D639*(365/2)))*9.8*($C639+$D639-$B639)/3600</f>
        <v>0</v>
      </c>
      <c r="H639" s="75">
        <f>(('Node actual demand d=1.0'!E639*(365/2)))*9.8*($C639+$D639-$B639)/3600</f>
        <v>0</v>
      </c>
      <c r="I639" s="75">
        <f>(('Node actual demand d=1.0'!F639*(365/2)))*9.8*($C639+$D639-$B639)/3600</f>
        <v>0</v>
      </c>
      <c r="J639" s="75">
        <f>(('Node actual demand d=1.0'!G639*(365/2)))*9.8*($C639+$D639-$B639)/3600</f>
        <v>0</v>
      </c>
      <c r="K639" s="75">
        <f>(('Node actual demand d=1.0'!H639*(365/2)))*9.8*($C639+$D639-$B639)/3600</f>
        <v>0</v>
      </c>
      <c r="L639" s="75">
        <f>(('Node actual demand d=1.0'!I639*(365/2)))*9.8*($C639+$D639-$B639)/3600</f>
        <v>0</v>
      </c>
      <c r="M639" s="75">
        <f>(('Node actual demand d=1.0'!J639*(365/2)))*9.8*($C639+$D639-$B639)/3600</f>
        <v>0.39738383416666667</v>
      </c>
      <c r="N639" s="75">
        <f>(('Node actual demand d=1.0'!K639*(365/2)))*9.8*($C639+$D639-$B639)/3600</f>
        <v>0</v>
      </c>
      <c r="O639" s="75">
        <f>(('Node actual demand d=1.0'!L639*(365/2)))*9.8*($C639+$D639-$B639)/3600</f>
        <v>0.19869191708333334</v>
      </c>
      <c r="P639" s="75">
        <f>(('Node actual demand d=1.0'!M639*(365/2)))*9.8*($C639+$D639-$B639)/3600</f>
        <v>0</v>
      </c>
      <c r="Q639" s="75">
        <f>(('Node actual demand d=1.0'!N639*(365/2)))*9.8*($C639+$D639-$B639)/3600</f>
        <v>0</v>
      </c>
      <c r="R639" s="75">
        <f>(('Node actual demand d=1.0'!O639*(365/2)))*9.8*($C639+$D639-$B639)/3600</f>
        <v>0</v>
      </c>
      <c r="S639" s="75">
        <f>(('Node actual demand d=1.0'!P639*(365/2)))*9.8*($C639+$D639-$B639)/3600</f>
        <v>0</v>
      </c>
      <c r="T639" s="75">
        <f>(('Node actual demand d=1.0'!Q639*(365/2)))*9.8*($C639+$D639-$B639)/3600</f>
        <v>0</v>
      </c>
      <c r="U639" s="75">
        <f>(('Node actual demand d=1.0'!R639*(365/2)))*9.8*($C639+$D639-$B639)/3600</f>
        <v>0</v>
      </c>
      <c r="V639" s="75">
        <f>(('Node actual demand d=1.0'!S639*(365/2)))*9.8*($C639+$D639-$B639)/3600</f>
        <v>0</v>
      </c>
      <c r="W639" s="75">
        <f>(('Node actual demand d=1.0'!T639*(365/2)))*9.8*($C639+$D639-$B639)/3600</f>
        <v>0</v>
      </c>
      <c r="X639" s="75">
        <f>(('Node actual demand d=1.0'!U639*(365/2)))*9.8*($C639+$D639-$B639)/3600</f>
        <v>0</v>
      </c>
      <c r="Y639" s="75">
        <f>(('Node actual demand d=1.0'!V639*(365/2)))*9.8*($C639+$D639-$B639)/3600</f>
        <v>0</v>
      </c>
      <c r="Z639" s="75">
        <f>(('Node actual demand d=1.0'!W639*(365/2)))*9.8*($C639+$D639-$B639)/3600</f>
        <v>0</v>
      </c>
      <c r="AA639" s="75">
        <f>(('Node actual demand d=1.0'!X639*(365/2)))*9.8*($C639+$D639-$B639)/3600</f>
        <v>12.318898859166667</v>
      </c>
      <c r="AB639" s="75">
        <f>(('Node actual demand d=1.0'!Y639*(365/2)))*9.8*($C639+$D639-$B639)/3600</f>
        <v>0</v>
      </c>
    </row>
    <row r="640" spans="1:28">
      <c r="A640" t="s">
        <v>749</v>
      </c>
      <c r="B640" s="21">
        <f>Fornecida!$C$1</f>
        <v>3.38</v>
      </c>
      <c r="C640" s="79">
        <v>22.284099999999999</v>
      </c>
      <c r="D640">
        <v>20</v>
      </c>
      <c r="E640" s="75">
        <f>(('Node actual demand d=1.0'!B640*(365/2)))*9.8*($C640+$D640-$B640)/3600</f>
        <v>0</v>
      </c>
      <c r="F640" s="75">
        <f>(('Node actual demand d=1.0'!C640*(365/2)))*9.8*($C640+$D640-$B640)/3600</f>
        <v>0</v>
      </c>
      <c r="G640" s="75">
        <f>(('Node actual demand d=1.0'!D640*(365/2)))*9.8*($C640+$D640-$B640)/3600</f>
        <v>0</v>
      </c>
      <c r="H640" s="75">
        <f>(('Node actual demand d=1.0'!E640*(365/2)))*9.8*($C640+$D640-$B640)/3600</f>
        <v>0</v>
      </c>
      <c r="I640" s="75">
        <f>(('Node actual demand d=1.0'!F640*(365/2)))*9.8*($C640+$D640-$B640)/3600</f>
        <v>0</v>
      </c>
      <c r="J640" s="75">
        <f>(('Node actual demand d=1.0'!G640*(365/2)))*9.8*($C640+$D640-$B640)/3600</f>
        <v>0.19327773013888885</v>
      </c>
      <c r="K640" s="75">
        <f>(('Node actual demand d=1.0'!H640*(365/2)))*9.8*($C640+$D640-$B640)/3600</f>
        <v>1.9327773013888887</v>
      </c>
      <c r="L640" s="75">
        <f>(('Node actual demand d=1.0'!I640*(365/2)))*9.8*($C640+$D640-$B640)/3600</f>
        <v>2.3193327616666664</v>
      </c>
      <c r="M640" s="75">
        <f>(('Node actual demand d=1.0'!J640*(365/2)))*9.8*($C640+$D640-$B640)/3600</f>
        <v>2.5126104918055554</v>
      </c>
      <c r="N640" s="75">
        <f>(('Node actual demand d=1.0'!K640*(365/2)))*9.8*($C640+$D640-$B640)/3600</f>
        <v>0.96638865069444435</v>
      </c>
      <c r="O640" s="75">
        <f>(('Node actual demand d=1.0'!L640*(365/2)))*9.8*($C640+$D640-$B640)/3600</f>
        <v>0.96638865069444435</v>
      </c>
      <c r="P640" s="75">
        <f>(('Node actual demand d=1.0'!M640*(365/2)))*9.8*($C640+$D640-$B640)/3600</f>
        <v>0.96638865069444435</v>
      </c>
      <c r="Q640" s="75">
        <f>(('Node actual demand d=1.0'!N640*(365/2)))*9.8*($C640+$D640-$B640)/3600</f>
        <v>0.77311092055555541</v>
      </c>
      <c r="R640" s="75">
        <f>(('Node actual demand d=1.0'!O640*(365/2)))*9.8*($C640+$D640-$B640)/3600</f>
        <v>0.19327773013888885</v>
      </c>
      <c r="S640" s="75">
        <f>(('Node actual demand d=1.0'!P640*(365/2)))*9.8*($C640+$D640-$B640)/3600</f>
        <v>0.38655546027777771</v>
      </c>
      <c r="T640" s="75">
        <f>(('Node actual demand d=1.0'!Q640*(365/2)))*9.8*($C640+$D640-$B640)/3600</f>
        <v>0.77311092055555541</v>
      </c>
      <c r="U640" s="75">
        <f>(('Node actual demand d=1.0'!R640*(365/2)))*9.8*($C640+$D640-$B640)/3600</f>
        <v>0.77311092055555541</v>
      </c>
      <c r="V640" s="75">
        <f>(('Node actual demand d=1.0'!S640*(365/2)))*9.8*($C640+$D640-$B640)/3600</f>
        <v>1.1596663808333332</v>
      </c>
      <c r="W640" s="75">
        <f>(('Node actual demand d=1.0'!T640*(365/2)))*9.8*($C640+$D640-$B640)/3600</f>
        <v>0.57983319041666659</v>
      </c>
      <c r="X640" s="75">
        <f>(('Node actual demand d=1.0'!U640*(365/2)))*9.8*($C640+$D640-$B640)/3600</f>
        <v>0.57983319041666659</v>
      </c>
      <c r="Y640" s="75">
        <f>(('Node actual demand d=1.0'!V640*(365/2)))*9.8*($C640+$D640-$B640)/3600</f>
        <v>0.38655546027777771</v>
      </c>
      <c r="Z640" s="75">
        <f>(('Node actual demand d=1.0'!W640*(365/2)))*9.8*($C640+$D640-$B640)/3600</f>
        <v>0.38655546027777771</v>
      </c>
      <c r="AA640" s="75">
        <f>(('Node actual demand d=1.0'!X640*(365/2)))*9.8*($C640+$D640-$B640)/3600</f>
        <v>12.949607919305553</v>
      </c>
      <c r="AB640" s="75">
        <f>(('Node actual demand d=1.0'!Y640*(365/2)))*9.8*($C640+$D640-$B640)/3600</f>
        <v>0</v>
      </c>
    </row>
    <row r="641" spans="1:28">
      <c r="A641" t="s">
        <v>750</v>
      </c>
      <c r="B641" s="21">
        <f>Fornecida!$C$1</f>
        <v>3.38</v>
      </c>
      <c r="C641" s="79">
        <v>22.0151</v>
      </c>
      <c r="D641">
        <v>20</v>
      </c>
      <c r="E641" s="75">
        <f>(('Node actual demand d=1.0'!B641*(365/2)))*9.8*($C641+$D641-$B641)/3600</f>
        <v>0</v>
      </c>
      <c r="F641" s="75">
        <f>(('Node actual demand d=1.0'!C641*(365/2)))*9.8*($C641+$D641-$B641)/3600</f>
        <v>0</v>
      </c>
      <c r="G641" s="75">
        <f>(('Node actual demand d=1.0'!D641*(365/2)))*9.8*($C641+$D641-$B641)/3600</f>
        <v>20.53772158180556</v>
      </c>
      <c r="H641" s="75">
        <f>(('Node actual demand d=1.0'!E641*(365/2)))*9.8*($C641+$D641-$B641)/3600</f>
        <v>0</v>
      </c>
      <c r="I641" s="75">
        <f>(('Node actual demand d=1.0'!F641*(365/2)))*9.8*($C641+$D641-$B641)/3600</f>
        <v>0</v>
      </c>
      <c r="J641" s="75">
        <f>(('Node actual demand d=1.0'!G641*(365/2)))*9.8*($C641+$D641-$B641)/3600</f>
        <v>0</v>
      </c>
      <c r="K641" s="75">
        <f>(('Node actual demand d=1.0'!H641*(365/2)))*9.8*($C641+$D641-$B641)/3600</f>
        <v>0.19194132319444449</v>
      </c>
      <c r="L641" s="75">
        <f>(('Node actual demand d=1.0'!I641*(365/2)))*9.8*($C641+$D641-$B641)/3600</f>
        <v>0.19194132319444449</v>
      </c>
      <c r="M641" s="75">
        <f>(('Node actual demand d=1.0'!J641*(365/2)))*9.8*($C641+$D641-$B641)/3600</f>
        <v>0.19194132319444449</v>
      </c>
      <c r="N641" s="75">
        <f>(('Node actual demand d=1.0'!K641*(365/2)))*9.8*($C641+$D641-$B641)/3600</f>
        <v>0.19194132319444449</v>
      </c>
      <c r="O641" s="75">
        <f>(('Node actual demand d=1.0'!L641*(365/2)))*9.8*($C641+$D641-$B641)/3600</f>
        <v>0</v>
      </c>
      <c r="P641" s="75">
        <f>(('Node actual demand d=1.0'!M641*(365/2)))*9.8*($C641+$D641-$B641)/3600</f>
        <v>0</v>
      </c>
      <c r="Q641" s="75">
        <f>(('Node actual demand d=1.0'!N641*(365/2)))*9.8*($C641+$D641-$B641)/3600</f>
        <v>0</v>
      </c>
      <c r="R641" s="75">
        <f>(('Node actual demand d=1.0'!O641*(365/2)))*9.8*($C641+$D641-$B641)/3600</f>
        <v>0.19194132319444449</v>
      </c>
      <c r="S641" s="75">
        <f>(('Node actual demand d=1.0'!P641*(365/2)))*9.8*($C641+$D641-$B641)/3600</f>
        <v>0.19194132319444449</v>
      </c>
      <c r="T641" s="75">
        <f>(('Node actual demand d=1.0'!Q641*(365/2)))*9.8*($C641+$D641-$B641)/3600</f>
        <v>0</v>
      </c>
      <c r="U641" s="75">
        <f>(('Node actual demand d=1.0'!R641*(365/2)))*9.8*($C641+$D641-$B641)/3600</f>
        <v>0.19194132319444449</v>
      </c>
      <c r="V641" s="75">
        <f>(('Node actual demand d=1.0'!S641*(365/2)))*9.8*($C641+$D641-$B641)/3600</f>
        <v>0</v>
      </c>
      <c r="W641" s="75">
        <f>(('Node actual demand d=1.0'!T641*(365/2)))*9.8*($C641+$D641-$B641)/3600</f>
        <v>0</v>
      </c>
      <c r="X641" s="75">
        <f>(('Node actual demand d=1.0'!U641*(365/2)))*9.8*($C641+$D641-$B641)/3600</f>
        <v>0</v>
      </c>
      <c r="Y641" s="75">
        <f>(('Node actual demand d=1.0'!V641*(365/2)))*9.8*($C641+$D641-$B641)/3600</f>
        <v>0</v>
      </c>
      <c r="Z641" s="75">
        <f>(('Node actual demand d=1.0'!W641*(365/2)))*9.8*($C641+$D641-$B641)/3600</f>
        <v>0</v>
      </c>
      <c r="AA641" s="75">
        <f>(('Node actual demand d=1.0'!X641*(365/2)))*9.8*($C641+$D641-$B641)/3600</f>
        <v>0</v>
      </c>
      <c r="AB641" s="75">
        <f>(('Node actual demand d=1.0'!Y641*(365/2)))*9.8*($C641+$D641-$B641)/3600</f>
        <v>0</v>
      </c>
    </row>
    <row r="642" spans="1:28">
      <c r="A642" t="s">
        <v>751</v>
      </c>
      <c r="B642" s="21">
        <f>Fornecida!$C$1</f>
        <v>3.38</v>
      </c>
      <c r="C642" s="79">
        <v>21.007100000000001</v>
      </c>
      <c r="D642">
        <v>20</v>
      </c>
      <c r="E642" s="75">
        <f>(('Node actual demand d=1.0'!B642*(365/2)))*9.8*($C642+$D642-$B642)/3600</f>
        <v>0</v>
      </c>
      <c r="F642" s="75">
        <f>(('Node actual demand d=1.0'!C642*(365/2)))*9.8*($C642+$D642-$B642)/3600</f>
        <v>0</v>
      </c>
      <c r="G642" s="75">
        <f>(('Node actual demand d=1.0'!D642*(365/2)))*9.8*($C642+$D642-$B642)/3600</f>
        <v>0</v>
      </c>
      <c r="H642" s="75">
        <f>(('Node actual demand d=1.0'!E642*(365/2)))*9.8*($C642+$D642-$B642)/3600</f>
        <v>0</v>
      </c>
      <c r="I642" s="75">
        <f>(('Node actual demand d=1.0'!F642*(365/2)))*9.8*($C642+$D642-$B642)/3600</f>
        <v>24.862158584861117</v>
      </c>
      <c r="J642" s="75">
        <f>(('Node actual demand d=1.0'!G642*(365/2)))*9.8*($C642+$D642-$B642)/3600</f>
        <v>0</v>
      </c>
      <c r="K642" s="75">
        <f>(('Node actual demand d=1.0'!H642*(365/2)))*9.8*($C642+$D642-$B642)/3600</f>
        <v>0</v>
      </c>
      <c r="L642" s="75">
        <f>(('Node actual demand d=1.0'!I642*(365/2)))*9.8*($C642+$D642-$B642)/3600</f>
        <v>0</v>
      </c>
      <c r="M642" s="75">
        <f>(('Node actual demand d=1.0'!J642*(365/2)))*9.8*($C642+$D642-$B642)/3600</f>
        <v>0</v>
      </c>
      <c r="N642" s="75">
        <f>(('Node actual demand d=1.0'!K642*(365/2)))*9.8*($C642+$D642-$B642)/3600</f>
        <v>0</v>
      </c>
      <c r="O642" s="75">
        <f>(('Node actual demand d=1.0'!L642*(365/2)))*9.8*($C642+$D642-$B642)/3600</f>
        <v>0.3738670463888889</v>
      </c>
      <c r="P642" s="75">
        <f>(('Node actual demand d=1.0'!M642*(365/2)))*9.8*($C642+$D642-$B642)/3600</f>
        <v>1.1216011391666667</v>
      </c>
      <c r="Q642" s="75">
        <f>(('Node actual demand d=1.0'!N642*(365/2)))*9.8*($C642+$D642-$B642)/3600</f>
        <v>0.56080056958333335</v>
      </c>
      <c r="R642" s="75">
        <f>(('Node actual demand d=1.0'!O642*(365/2)))*9.8*($C642+$D642-$B642)/3600</f>
        <v>0</v>
      </c>
      <c r="S642" s="75">
        <f>(('Node actual demand d=1.0'!P642*(365/2)))*9.8*($C642+$D642-$B642)/3600</f>
        <v>0</v>
      </c>
      <c r="T642" s="75">
        <f>(('Node actual demand d=1.0'!Q642*(365/2)))*9.8*($C642+$D642-$B642)/3600</f>
        <v>0</v>
      </c>
      <c r="U642" s="75">
        <f>(('Node actual demand d=1.0'!R642*(365/2)))*9.8*($C642+$D642-$B642)/3600</f>
        <v>0</v>
      </c>
      <c r="V642" s="75">
        <f>(('Node actual demand d=1.0'!S642*(365/2)))*9.8*($C642+$D642-$B642)/3600</f>
        <v>0</v>
      </c>
      <c r="W642" s="75">
        <f>(('Node actual demand d=1.0'!T642*(365/2)))*9.8*($C642+$D642-$B642)/3600</f>
        <v>0</v>
      </c>
      <c r="X642" s="75">
        <f>(('Node actual demand d=1.0'!U642*(365/2)))*9.8*($C642+$D642-$B642)/3600</f>
        <v>0</v>
      </c>
      <c r="Y642" s="75">
        <f>(('Node actual demand d=1.0'!V642*(365/2)))*9.8*($C642+$D642-$B642)/3600</f>
        <v>0</v>
      </c>
      <c r="Z642" s="75">
        <f>(('Node actual demand d=1.0'!W642*(365/2)))*9.8*($C642+$D642-$B642)/3600</f>
        <v>0</v>
      </c>
      <c r="AA642" s="75">
        <f>(('Node actual demand d=1.0'!X642*(365/2)))*9.8*($C642+$D642-$B642)/3600</f>
        <v>0</v>
      </c>
      <c r="AB642" s="75">
        <f>(('Node actual demand d=1.0'!Y642*(365/2)))*9.8*($C642+$D642-$B642)/3600</f>
        <v>0</v>
      </c>
    </row>
    <row r="643" spans="1:28">
      <c r="A643" t="s">
        <v>752</v>
      </c>
      <c r="B643" s="21">
        <f>Fornecida!$C$1</f>
        <v>3.38</v>
      </c>
      <c r="C643" s="79">
        <v>20.591100000000001</v>
      </c>
      <c r="D643">
        <v>20</v>
      </c>
      <c r="E643" s="75">
        <f>(('Node actual demand d=1.0'!B643*(365/2)))*9.8*($C643+$D643-$B643)/3600</f>
        <v>0</v>
      </c>
      <c r="F643" s="75">
        <f>(('Node actual demand d=1.0'!C643*(365/2)))*9.8*($C643+$D643-$B643)/3600</f>
        <v>0</v>
      </c>
      <c r="G643" s="75">
        <f>(('Node actual demand d=1.0'!D643*(365/2)))*9.8*($C643+$D643-$B643)/3600</f>
        <v>0</v>
      </c>
      <c r="H643" s="75">
        <f>(('Node actual demand d=1.0'!E643*(365/2)))*9.8*($C643+$D643-$B643)/3600</f>
        <v>0.36973362416666666</v>
      </c>
      <c r="I643" s="75">
        <f>(('Node actual demand d=1.0'!F643*(365/2)))*9.8*($C643+$D643-$B643)/3600</f>
        <v>2.0335349329166665</v>
      </c>
      <c r="J643" s="75">
        <f>(('Node actual demand d=1.0'!G643*(365/2)))*9.8*($C643+$D643-$B643)/3600</f>
        <v>0</v>
      </c>
      <c r="K643" s="75">
        <f>(('Node actual demand d=1.0'!H643*(365/2)))*9.8*($C643+$D643-$B643)/3600</f>
        <v>0</v>
      </c>
      <c r="L643" s="75">
        <f>(('Node actual demand d=1.0'!I643*(365/2)))*9.8*($C643+$D643-$B643)/3600</f>
        <v>0</v>
      </c>
      <c r="M643" s="75">
        <f>(('Node actual demand d=1.0'!J643*(365/2)))*9.8*($C643+$D643-$B643)/3600</f>
        <v>0</v>
      </c>
      <c r="N643" s="75">
        <f>(('Node actual demand d=1.0'!K643*(365/2)))*9.8*($C643+$D643-$B643)/3600</f>
        <v>0</v>
      </c>
      <c r="O643" s="75">
        <f>(('Node actual demand d=1.0'!L643*(365/2)))*9.8*($C643+$D643-$B643)/3600</f>
        <v>0</v>
      </c>
      <c r="P643" s="75">
        <f>(('Node actual demand d=1.0'!M643*(365/2)))*9.8*($C643+$D643-$B643)/3600</f>
        <v>0</v>
      </c>
      <c r="Q643" s="75">
        <f>(('Node actual demand d=1.0'!N643*(365/2)))*9.8*($C643+$D643-$B643)/3600</f>
        <v>0</v>
      </c>
      <c r="R643" s="75">
        <f>(('Node actual demand d=1.0'!O643*(365/2)))*9.8*($C643+$D643-$B643)/3600</f>
        <v>0</v>
      </c>
      <c r="S643" s="75">
        <f>(('Node actual demand d=1.0'!P643*(365/2)))*9.8*($C643+$D643-$B643)/3600</f>
        <v>0</v>
      </c>
      <c r="T643" s="75">
        <f>(('Node actual demand d=1.0'!Q643*(365/2)))*9.8*($C643+$D643-$B643)/3600</f>
        <v>0</v>
      </c>
      <c r="U643" s="75">
        <f>(('Node actual demand d=1.0'!R643*(365/2)))*9.8*($C643+$D643-$B643)/3600</f>
        <v>0</v>
      </c>
      <c r="V643" s="75">
        <f>(('Node actual demand d=1.0'!S643*(365/2)))*9.8*($C643+$D643-$B643)/3600</f>
        <v>0</v>
      </c>
      <c r="W643" s="75">
        <f>(('Node actual demand d=1.0'!T643*(365/2)))*9.8*($C643+$D643-$B643)/3600</f>
        <v>0</v>
      </c>
      <c r="X643" s="75">
        <f>(('Node actual demand d=1.0'!U643*(365/2)))*9.8*($C643+$D643-$B643)/3600</f>
        <v>0</v>
      </c>
      <c r="Y643" s="75">
        <f>(('Node actual demand d=1.0'!V643*(365/2)))*9.8*($C643+$D643-$B643)/3600</f>
        <v>0</v>
      </c>
      <c r="Z643" s="75">
        <f>(('Node actual demand d=1.0'!W643*(365/2)))*9.8*($C643+$D643-$B643)/3600</f>
        <v>2.403268557083333</v>
      </c>
      <c r="AA643" s="75">
        <f>(('Node actual demand d=1.0'!X643*(365/2)))*9.8*($C643+$D643-$B643)/3600</f>
        <v>0</v>
      </c>
      <c r="AB643" s="75">
        <f>(('Node actual demand d=1.0'!Y643*(365/2)))*9.8*($C643+$D643-$B643)/3600</f>
        <v>0</v>
      </c>
    </row>
    <row r="644" spans="1:28">
      <c r="A644" t="s">
        <v>753</v>
      </c>
      <c r="B644" s="21">
        <f>Fornecida!$C$1</f>
        <v>3.38</v>
      </c>
      <c r="C644" s="79">
        <v>7.6853999999999996</v>
      </c>
      <c r="D644">
        <v>20</v>
      </c>
      <c r="E644" s="75">
        <f>(('Node actual demand d=1.0'!B644*(365/2)))*9.8*($C644+$D644-$B644)/3600</f>
        <v>0</v>
      </c>
      <c r="F644" s="75">
        <f>(('Node actual demand d=1.0'!C644*(365/2)))*9.8*($C644+$D644-$B644)/3600</f>
        <v>0</v>
      </c>
      <c r="G644" s="75">
        <f>(('Node actual demand d=1.0'!D644*(365/2)))*9.8*($C644+$D644-$B644)/3600</f>
        <v>0</v>
      </c>
      <c r="H644" s="75">
        <f>(('Node actual demand d=1.0'!E644*(365/2)))*9.8*($C644+$D644-$B644)/3600</f>
        <v>0</v>
      </c>
      <c r="I644" s="75">
        <f>(('Node actual demand d=1.0'!F644*(365/2)))*9.8*($C644+$D644-$B644)/3600</f>
        <v>0.84525404250000014</v>
      </c>
      <c r="J644" s="75">
        <f>(('Node actual demand d=1.0'!G644*(365/2)))*9.8*($C644+$D644-$B644)/3600</f>
        <v>3.6225173250000009</v>
      </c>
      <c r="K644" s="75">
        <f>(('Node actual demand d=1.0'!H644*(365/2)))*9.8*($C644+$D644-$B644)/3600</f>
        <v>0.12075057750000003</v>
      </c>
      <c r="L644" s="75">
        <f>(('Node actual demand d=1.0'!I644*(365/2)))*9.8*($C644+$D644-$B644)/3600</f>
        <v>0.12075057750000003</v>
      </c>
      <c r="M644" s="75">
        <f>(('Node actual demand d=1.0'!J644*(365/2)))*9.8*($C644+$D644-$B644)/3600</f>
        <v>0.4830023100000001</v>
      </c>
      <c r="N644" s="75">
        <f>(('Node actual demand d=1.0'!K644*(365/2)))*9.8*($C644+$D644-$B644)/3600</f>
        <v>0.12075057750000003</v>
      </c>
      <c r="O644" s="75">
        <f>(('Node actual demand d=1.0'!L644*(365/2)))*9.8*($C644+$D644-$B644)/3600</f>
        <v>0.12075057750000003</v>
      </c>
      <c r="P644" s="75">
        <f>(('Node actual demand d=1.0'!M644*(365/2)))*9.8*($C644+$D644-$B644)/3600</f>
        <v>0.12075057750000003</v>
      </c>
      <c r="Q644" s="75">
        <f>(('Node actual demand d=1.0'!N644*(365/2)))*9.8*($C644+$D644-$B644)/3600</f>
        <v>0</v>
      </c>
      <c r="R644" s="75">
        <f>(('Node actual demand d=1.0'!O644*(365/2)))*9.8*($C644+$D644-$B644)/3600</f>
        <v>0</v>
      </c>
      <c r="S644" s="75">
        <f>(('Node actual demand d=1.0'!P644*(365/2)))*9.8*($C644+$D644-$B644)/3600</f>
        <v>0</v>
      </c>
      <c r="T644" s="75">
        <f>(('Node actual demand d=1.0'!Q644*(365/2)))*9.8*($C644+$D644-$B644)/3600</f>
        <v>0</v>
      </c>
      <c r="U644" s="75">
        <f>(('Node actual demand d=1.0'!R644*(365/2)))*9.8*($C644+$D644-$B644)/3600</f>
        <v>0</v>
      </c>
      <c r="V644" s="75">
        <f>(('Node actual demand d=1.0'!S644*(365/2)))*9.8*($C644+$D644-$B644)/3600</f>
        <v>0.36225173250000003</v>
      </c>
      <c r="W644" s="75">
        <f>(('Node actual demand d=1.0'!T644*(365/2)))*9.8*($C644+$D644-$B644)/3600</f>
        <v>0.24150115500000005</v>
      </c>
      <c r="X644" s="75">
        <f>(('Node actual demand d=1.0'!U644*(365/2)))*9.8*($C644+$D644-$B644)/3600</f>
        <v>0</v>
      </c>
      <c r="Y644" s="75">
        <f>(('Node actual demand d=1.0'!V644*(365/2)))*9.8*($C644+$D644-$B644)/3600</f>
        <v>0</v>
      </c>
      <c r="Z644" s="75">
        <f>(('Node actual demand d=1.0'!W644*(365/2)))*9.8*($C644+$D644-$B644)/3600</f>
        <v>0.84525404250000014</v>
      </c>
      <c r="AA644" s="75">
        <f>(('Node actual demand d=1.0'!X644*(365/2)))*9.8*($C644+$D644-$B644)/3600</f>
        <v>3.7432679025000004</v>
      </c>
      <c r="AB644" s="75">
        <f>(('Node actual demand d=1.0'!Y644*(365/2)))*9.8*($C644+$D644-$B644)/3600</f>
        <v>0</v>
      </c>
    </row>
    <row r="645" spans="1:28">
      <c r="A645" t="s">
        <v>754</v>
      </c>
      <c r="B645" s="21">
        <f>Fornecida!$C$1</f>
        <v>3.38</v>
      </c>
      <c r="C645" s="79">
        <v>8.1129999999999995</v>
      </c>
      <c r="D645">
        <v>20</v>
      </c>
      <c r="E645" s="75">
        <f>(('Node actual demand d=1.0'!B645*(365/2)))*9.8*($C645+$D645-$B645)/3600</f>
        <v>0</v>
      </c>
      <c r="F645" s="75">
        <f>(('Node actual demand d=1.0'!C645*(365/2)))*9.8*($C645+$D645-$B645)/3600</f>
        <v>0</v>
      </c>
      <c r="G645" s="75">
        <f>(('Node actual demand d=1.0'!D645*(365/2)))*9.8*($C645+$D645-$B645)/3600</f>
        <v>0</v>
      </c>
      <c r="H645" s="75">
        <f>(('Node actual demand d=1.0'!E645*(365/2)))*9.8*($C645+$D645-$B645)/3600</f>
        <v>0</v>
      </c>
      <c r="I645" s="75">
        <f>(('Node actual demand d=1.0'!F645*(365/2)))*9.8*($C645+$D645-$B645)/3600</f>
        <v>0</v>
      </c>
      <c r="J645" s="75">
        <f>(('Node actual demand d=1.0'!G645*(365/2)))*9.8*($C645+$D645-$B645)/3600</f>
        <v>0.12287491805555556</v>
      </c>
      <c r="K645" s="75">
        <f>(('Node actual demand d=1.0'!H645*(365/2)))*9.8*($C645+$D645-$B645)/3600</f>
        <v>0.24574983611111112</v>
      </c>
      <c r="L645" s="75">
        <f>(('Node actual demand d=1.0'!I645*(365/2)))*9.8*($C645+$D645-$B645)/3600</f>
        <v>0.49149967222222224</v>
      </c>
      <c r="M645" s="75">
        <f>(('Node actual demand d=1.0'!J645*(365/2)))*9.8*($C645+$D645-$B645)/3600</f>
        <v>0.61437459027777785</v>
      </c>
      <c r="N645" s="75">
        <f>(('Node actual demand d=1.0'!K645*(365/2)))*9.8*($C645+$D645-$B645)/3600</f>
        <v>0.24574983611111112</v>
      </c>
      <c r="O645" s="75">
        <f>(('Node actual demand d=1.0'!L645*(365/2)))*9.8*($C645+$D645-$B645)/3600</f>
        <v>0.12287491805555556</v>
      </c>
      <c r="P645" s="75">
        <f>(('Node actual demand d=1.0'!M645*(365/2)))*9.8*($C645+$D645-$B645)/3600</f>
        <v>0.24574983611111112</v>
      </c>
      <c r="Q645" s="75">
        <f>(('Node actual demand d=1.0'!N645*(365/2)))*9.8*($C645+$D645-$B645)/3600</f>
        <v>0.12287491805555556</v>
      </c>
      <c r="R645" s="75">
        <f>(('Node actual demand d=1.0'!O645*(365/2)))*9.8*($C645+$D645-$B645)/3600</f>
        <v>0</v>
      </c>
      <c r="S645" s="75">
        <f>(('Node actual demand d=1.0'!P645*(365/2)))*9.8*($C645+$D645-$B645)/3600</f>
        <v>0</v>
      </c>
      <c r="T645" s="75">
        <f>(('Node actual demand d=1.0'!Q645*(365/2)))*9.8*($C645+$D645-$B645)/3600</f>
        <v>0.12287491805555556</v>
      </c>
      <c r="U645" s="75">
        <f>(('Node actual demand d=1.0'!R645*(365/2)))*9.8*($C645+$D645-$B645)/3600</f>
        <v>0.12287491805555556</v>
      </c>
      <c r="V645" s="75">
        <f>(('Node actual demand d=1.0'!S645*(365/2)))*9.8*($C645+$D645-$B645)/3600</f>
        <v>0.12287491805555556</v>
      </c>
      <c r="W645" s="75">
        <f>(('Node actual demand d=1.0'!T645*(365/2)))*9.8*($C645+$D645-$B645)/3600</f>
        <v>0</v>
      </c>
      <c r="X645" s="75">
        <f>(('Node actual demand d=1.0'!U645*(365/2)))*9.8*($C645+$D645-$B645)/3600</f>
        <v>0.12287491805555556</v>
      </c>
      <c r="Y645" s="75">
        <f>(('Node actual demand d=1.0'!V645*(365/2)))*9.8*($C645+$D645-$B645)/3600</f>
        <v>0.12287491805555556</v>
      </c>
      <c r="Z645" s="75">
        <f>(('Node actual demand d=1.0'!W645*(365/2)))*9.8*($C645+$D645-$B645)/3600</f>
        <v>0.12287491805555556</v>
      </c>
      <c r="AA645" s="75">
        <f>(('Node actual demand d=1.0'!X645*(365/2)))*9.8*($C645+$D645-$B645)/3600</f>
        <v>0</v>
      </c>
      <c r="AB645" s="75">
        <f>(('Node actual demand d=1.0'!Y645*(365/2)))*9.8*($C645+$D645-$B645)/3600</f>
        <v>0</v>
      </c>
    </row>
    <row r="646" spans="1:28">
      <c r="A646" t="s">
        <v>755</v>
      </c>
      <c r="B646" s="21">
        <f>Fornecida!$C$1</f>
        <v>3.38</v>
      </c>
      <c r="C646" s="79">
        <v>9.7911999999999999</v>
      </c>
      <c r="D646">
        <v>20</v>
      </c>
      <c r="E646" s="75">
        <f>(('Node actual demand d=1.0'!B646*(365/2)))*9.8*($C646+$D646-$B646)/3600</f>
        <v>0</v>
      </c>
      <c r="F646" s="75">
        <f>(('Node actual demand d=1.0'!C646*(365/2)))*9.8*($C646+$D646-$B646)/3600</f>
        <v>0</v>
      </c>
      <c r="G646" s="75">
        <f>(('Node actual demand d=1.0'!D646*(365/2)))*9.8*($C646+$D646-$B646)/3600</f>
        <v>0</v>
      </c>
      <c r="H646" s="75">
        <f>(('Node actual demand d=1.0'!E646*(365/2)))*9.8*($C646+$D646-$B646)/3600</f>
        <v>0</v>
      </c>
      <c r="I646" s="75">
        <f>(('Node actual demand d=1.0'!F646*(365/2)))*9.8*($C646+$D646-$B646)/3600</f>
        <v>0</v>
      </c>
      <c r="J646" s="75">
        <f>(('Node actual demand d=1.0'!G646*(365/2)))*9.8*($C646+$D646-$B646)/3600</f>
        <v>0</v>
      </c>
      <c r="K646" s="75">
        <f>(('Node actual demand d=1.0'!H646*(365/2)))*9.8*($C646+$D646-$B646)/3600</f>
        <v>6.9542523711111128</v>
      </c>
      <c r="L646" s="75">
        <f>(('Node actual demand d=1.0'!I646*(365/2)))*9.8*($C646+$D646-$B646)/3600</f>
        <v>0</v>
      </c>
      <c r="M646" s="75">
        <f>(('Node actual demand d=1.0'!J646*(365/2)))*9.8*($C646+$D646-$B646)/3600</f>
        <v>0</v>
      </c>
      <c r="N646" s="75">
        <f>(('Node actual demand d=1.0'!K646*(365/2)))*9.8*($C646+$D646-$B646)/3600</f>
        <v>0</v>
      </c>
      <c r="O646" s="75">
        <f>(('Node actual demand d=1.0'!L646*(365/2)))*9.8*($C646+$D646-$B646)/3600</f>
        <v>0</v>
      </c>
      <c r="P646" s="75">
        <f>(('Node actual demand d=1.0'!M646*(365/2)))*9.8*($C646+$D646-$B646)/3600</f>
        <v>0</v>
      </c>
      <c r="Q646" s="75">
        <f>(('Node actual demand d=1.0'!N646*(365/2)))*9.8*($C646+$D646-$B646)/3600</f>
        <v>0</v>
      </c>
      <c r="R646" s="75">
        <f>(('Node actual demand d=1.0'!O646*(365/2)))*9.8*($C646+$D646-$B646)/3600</f>
        <v>0</v>
      </c>
      <c r="S646" s="75">
        <f>(('Node actual demand d=1.0'!P646*(365/2)))*9.8*($C646+$D646-$B646)/3600</f>
        <v>0</v>
      </c>
      <c r="T646" s="75">
        <f>(('Node actual demand d=1.0'!Q646*(365/2)))*9.8*($C646+$D646-$B646)/3600</f>
        <v>0</v>
      </c>
      <c r="U646" s="75">
        <f>(('Node actual demand d=1.0'!R646*(365/2)))*9.8*($C646+$D646-$B646)/3600</f>
        <v>0</v>
      </c>
      <c r="V646" s="75">
        <f>(('Node actual demand d=1.0'!S646*(365/2)))*9.8*($C646+$D646-$B646)/3600</f>
        <v>0</v>
      </c>
      <c r="W646" s="75">
        <f>(('Node actual demand d=1.0'!T646*(365/2)))*9.8*($C646+$D646-$B646)/3600</f>
        <v>0</v>
      </c>
      <c r="X646" s="75">
        <f>(('Node actual demand d=1.0'!U646*(365/2)))*9.8*($C646+$D646-$B646)/3600</f>
        <v>0</v>
      </c>
      <c r="Y646" s="75">
        <f>(('Node actual demand d=1.0'!V646*(365/2)))*9.8*($C646+$D646-$B646)/3600</f>
        <v>0</v>
      </c>
      <c r="Z646" s="75">
        <f>(('Node actual demand d=1.0'!W646*(365/2)))*9.8*($C646+$D646-$B646)/3600</f>
        <v>1.9681846333333335</v>
      </c>
      <c r="AA646" s="75">
        <f>(('Node actual demand d=1.0'!X646*(365/2)))*9.8*($C646+$D646-$B646)/3600</f>
        <v>4.9860677377777778</v>
      </c>
      <c r="AB646" s="75">
        <f>(('Node actual demand d=1.0'!Y646*(365/2)))*9.8*($C646+$D646-$B646)/3600</f>
        <v>0</v>
      </c>
    </row>
    <row r="647" spans="1:28">
      <c r="A647" t="s">
        <v>756</v>
      </c>
      <c r="B647" s="21">
        <f>Fornecida!$C$1</f>
        <v>3.38</v>
      </c>
      <c r="C647" s="79">
        <v>11.913399999999999</v>
      </c>
      <c r="D647">
        <v>20</v>
      </c>
      <c r="E647" s="75">
        <f>(('Node actual demand d=1.0'!B647*(365/2)))*9.8*($C647+$D647-$B647)/3600</f>
        <v>0</v>
      </c>
      <c r="F647" s="75">
        <f>(('Node actual demand d=1.0'!C647*(365/2)))*9.8*($C647+$D647-$B647)/3600</f>
        <v>0</v>
      </c>
      <c r="G647" s="75">
        <f>(('Node actual demand d=1.0'!D647*(365/2)))*9.8*($C647+$D647-$B647)/3600</f>
        <v>0</v>
      </c>
      <c r="H647" s="75">
        <f>(('Node actual demand d=1.0'!E647*(365/2)))*9.8*($C647+$D647-$B647)/3600</f>
        <v>0</v>
      </c>
      <c r="I647" s="75">
        <f>(('Node actual demand d=1.0'!F647*(365/2)))*9.8*($C647+$D647-$B647)/3600</f>
        <v>0</v>
      </c>
      <c r="J647" s="75">
        <f>(('Node actual demand d=1.0'!G647*(365/2)))*9.8*($C647+$D647-$B647)/3600</f>
        <v>0</v>
      </c>
      <c r="K647" s="75">
        <f>(('Node actual demand d=1.0'!H647*(365/2)))*9.8*($C647+$D647-$B647)/3600</f>
        <v>0.28351103277777784</v>
      </c>
      <c r="L647" s="75">
        <f>(('Node actual demand d=1.0'!I647*(365/2)))*9.8*($C647+$D647-$B647)/3600</f>
        <v>5.3867096227777784</v>
      </c>
      <c r="M647" s="75">
        <f>(('Node actual demand d=1.0'!J647*(365/2)))*9.8*($C647+$D647-$B647)/3600</f>
        <v>0.14175551638888892</v>
      </c>
      <c r="N647" s="75">
        <f>(('Node actual demand d=1.0'!K647*(365/2)))*9.8*($C647+$D647-$B647)/3600</f>
        <v>0.14175551638888892</v>
      </c>
      <c r="O647" s="75">
        <f>(('Node actual demand d=1.0'!L647*(365/2)))*9.8*($C647+$D647-$B647)/3600</f>
        <v>0.14175551638888892</v>
      </c>
      <c r="P647" s="75">
        <f>(('Node actual demand d=1.0'!M647*(365/2)))*9.8*($C647+$D647-$B647)/3600</f>
        <v>0.14175551638888892</v>
      </c>
      <c r="Q647" s="75">
        <f>(('Node actual demand d=1.0'!N647*(365/2)))*9.8*($C647+$D647-$B647)/3600</f>
        <v>0.14175551638888892</v>
      </c>
      <c r="R647" s="75">
        <f>(('Node actual demand d=1.0'!O647*(365/2)))*9.8*($C647+$D647-$B647)/3600</f>
        <v>0.14175551638888892</v>
      </c>
      <c r="S647" s="75">
        <f>(('Node actual demand d=1.0'!P647*(365/2)))*9.8*($C647+$D647-$B647)/3600</f>
        <v>0.14175551638888892</v>
      </c>
      <c r="T647" s="75">
        <f>(('Node actual demand d=1.0'!Q647*(365/2)))*9.8*($C647+$D647-$B647)/3600</f>
        <v>0.14175551638888892</v>
      </c>
      <c r="U647" s="75">
        <f>(('Node actual demand d=1.0'!R647*(365/2)))*9.8*($C647+$D647-$B647)/3600</f>
        <v>0.14175551638888892</v>
      </c>
      <c r="V647" s="75">
        <f>(('Node actual demand d=1.0'!S647*(365/2)))*9.8*($C647+$D647-$B647)/3600</f>
        <v>0.28351103277777784</v>
      </c>
      <c r="W647" s="75">
        <f>(('Node actual demand d=1.0'!T647*(365/2)))*9.8*($C647+$D647-$B647)/3600</f>
        <v>0.14175551638888892</v>
      </c>
      <c r="X647" s="75">
        <f>(('Node actual demand d=1.0'!U647*(365/2)))*9.8*($C647+$D647-$B647)/3600</f>
        <v>0.14175551638888892</v>
      </c>
      <c r="Y647" s="75">
        <f>(('Node actual demand d=1.0'!V647*(365/2)))*9.8*($C647+$D647-$B647)/3600</f>
        <v>0.14175551638888892</v>
      </c>
      <c r="Z647" s="75">
        <f>(('Node actual demand d=1.0'!W647*(365/2)))*9.8*($C647+$D647-$B647)/3600</f>
        <v>0.28351103277777784</v>
      </c>
      <c r="AA647" s="75">
        <f>(('Node actual demand d=1.0'!X647*(365/2)))*9.8*($C647+$D647-$B647)/3600</f>
        <v>4.8196875572222222</v>
      </c>
      <c r="AB647" s="75">
        <f>(('Node actual demand d=1.0'!Y647*(365/2)))*9.8*($C647+$D647-$B647)/3600</f>
        <v>0</v>
      </c>
    </row>
    <row r="648" spans="1:28">
      <c r="A648" t="s">
        <v>757</v>
      </c>
      <c r="B648" s="21">
        <f>Fornecida!$C$1</f>
        <v>3.38</v>
      </c>
      <c r="C648" s="79">
        <v>11.962899999999999</v>
      </c>
      <c r="D648">
        <v>20</v>
      </c>
      <c r="E648" s="75">
        <f>(('Node actual demand d=1.0'!B648*(365/2)))*9.8*($C648+$D648-$B648)/3600</f>
        <v>0</v>
      </c>
      <c r="F648" s="75">
        <f>(('Node actual demand d=1.0'!C648*(365/2)))*9.8*($C648+$D648-$B648)/3600</f>
        <v>0</v>
      </c>
      <c r="G648" s="75">
        <f>(('Node actual demand d=1.0'!D648*(365/2)))*9.8*($C648+$D648-$B648)/3600</f>
        <v>0</v>
      </c>
      <c r="H648" s="75">
        <f>(('Node actual demand d=1.0'!E648*(365/2)))*9.8*($C648+$D648-$B648)/3600</f>
        <v>0.85200861083333335</v>
      </c>
      <c r="I648" s="75">
        <f>(('Node actual demand d=1.0'!F648*(365/2)))*9.8*($C648+$D648-$B648)/3600</f>
        <v>8.9460904137499995</v>
      </c>
      <c r="J648" s="75">
        <f>(('Node actual demand d=1.0'!G648*(365/2)))*9.8*($C648+$D648-$B648)/3600</f>
        <v>0</v>
      </c>
      <c r="K648" s="75">
        <f>(('Node actual demand d=1.0'!H648*(365/2)))*9.8*($C648+$D648-$B648)/3600</f>
        <v>0</v>
      </c>
      <c r="L648" s="75">
        <f>(('Node actual demand d=1.0'!I648*(365/2)))*9.8*($C648+$D648-$B648)/3600</f>
        <v>0</v>
      </c>
      <c r="M648" s="75">
        <f>(('Node actual demand d=1.0'!J648*(365/2)))*9.8*($C648+$D648-$B648)/3600</f>
        <v>0</v>
      </c>
      <c r="N648" s="75">
        <f>(('Node actual demand d=1.0'!K648*(365/2)))*9.8*($C648+$D648-$B648)/3600</f>
        <v>0.28400287027777776</v>
      </c>
      <c r="O648" s="75">
        <f>(('Node actual demand d=1.0'!L648*(365/2)))*9.8*($C648+$D648-$B648)/3600</f>
        <v>0.28400287027777776</v>
      </c>
      <c r="P648" s="75">
        <f>(('Node actual demand d=1.0'!M648*(365/2)))*9.8*($C648+$D648-$B648)/3600</f>
        <v>0</v>
      </c>
      <c r="Q648" s="75">
        <f>(('Node actual demand d=1.0'!N648*(365/2)))*9.8*($C648+$D648-$B648)/3600</f>
        <v>0</v>
      </c>
      <c r="R648" s="75">
        <f>(('Node actual demand d=1.0'!O648*(365/2)))*9.8*($C648+$D648-$B648)/3600</f>
        <v>0</v>
      </c>
      <c r="S648" s="75">
        <f>(('Node actual demand d=1.0'!P648*(365/2)))*9.8*($C648+$D648-$B648)/3600</f>
        <v>0.28400287027777776</v>
      </c>
      <c r="T648" s="75">
        <f>(('Node actual demand d=1.0'!Q648*(365/2)))*9.8*($C648+$D648-$B648)/3600</f>
        <v>0.14200143513888888</v>
      </c>
      <c r="U648" s="75">
        <f>(('Node actual demand d=1.0'!R648*(365/2)))*9.8*($C648+$D648-$B648)/3600</f>
        <v>0.56800574055555553</v>
      </c>
      <c r="V648" s="75">
        <f>(('Node actual demand d=1.0'!S648*(365/2)))*9.8*($C648+$D648-$B648)/3600</f>
        <v>0</v>
      </c>
      <c r="W648" s="75">
        <f>(('Node actual demand d=1.0'!T648*(365/2)))*9.8*($C648+$D648-$B648)/3600</f>
        <v>0</v>
      </c>
      <c r="X648" s="75">
        <f>(('Node actual demand d=1.0'!U648*(365/2)))*9.8*($C648+$D648-$B648)/3600</f>
        <v>0</v>
      </c>
      <c r="Y648" s="75">
        <f>(('Node actual demand d=1.0'!V648*(365/2)))*9.8*($C648+$D648-$B648)/3600</f>
        <v>0</v>
      </c>
      <c r="Z648" s="75">
        <f>(('Node actual demand d=1.0'!W648*(365/2)))*9.8*($C648+$D648-$B648)/3600</f>
        <v>0</v>
      </c>
      <c r="AA648" s="75">
        <f>(('Node actual demand d=1.0'!X648*(365/2)))*9.8*($C648+$D648-$B648)/3600</f>
        <v>0</v>
      </c>
      <c r="AB648" s="75">
        <f>(('Node actual demand d=1.0'!Y648*(365/2)))*9.8*($C648+$D648-$B648)/3600</f>
        <v>0</v>
      </c>
    </row>
    <row r="649" spans="1:28">
      <c r="A649" t="s">
        <v>758</v>
      </c>
      <c r="B649" s="21">
        <f>Fornecida!$C$1</f>
        <v>3.38</v>
      </c>
      <c r="C649" s="79">
        <v>11.9724</v>
      </c>
      <c r="D649">
        <v>20</v>
      </c>
      <c r="E649" s="75">
        <f>(('Node actual demand d=1.0'!B649*(365/2)))*9.8*($C649+$D649-$B649)/3600</f>
        <v>0.8522917900000001</v>
      </c>
      <c r="F649" s="75">
        <f>(('Node actual demand d=1.0'!C649*(365/2)))*9.8*($C649+$D649-$B649)/3600</f>
        <v>0.8522917900000001</v>
      </c>
      <c r="G649" s="75">
        <f>(('Node actual demand d=1.0'!D649*(365/2)))*9.8*($C649+$D649-$B649)/3600</f>
        <v>5.1137507400000013</v>
      </c>
      <c r="H649" s="75">
        <f>(('Node actual demand d=1.0'!E649*(365/2)))*9.8*($C649+$D649-$B649)/3600</f>
        <v>0.56819452666666681</v>
      </c>
      <c r="I649" s="75">
        <f>(('Node actual demand d=1.0'!F649*(365/2)))*9.8*($C649+$D649-$B649)/3600</f>
        <v>0.42614589500000005</v>
      </c>
      <c r="J649" s="75">
        <f>(('Node actual demand d=1.0'!G649*(365/2)))*9.8*($C649+$D649-$B649)/3600</f>
        <v>0.42614589500000005</v>
      </c>
      <c r="K649" s="75">
        <f>(('Node actual demand d=1.0'!H649*(365/2)))*9.8*($C649+$D649-$B649)/3600</f>
        <v>0.56819452666666681</v>
      </c>
      <c r="L649" s="75">
        <f>(('Node actual demand d=1.0'!I649*(365/2)))*9.8*($C649+$D649-$B649)/3600</f>
        <v>0.71024315833333351</v>
      </c>
      <c r="M649" s="75">
        <f>(('Node actual demand d=1.0'!J649*(365/2)))*9.8*($C649+$D649-$B649)/3600</f>
        <v>1.9886808433333334</v>
      </c>
      <c r="N649" s="75">
        <f>(('Node actual demand d=1.0'!K649*(365/2)))*9.8*($C649+$D649-$B649)/3600</f>
        <v>1.8466322116666669</v>
      </c>
      <c r="O649" s="75">
        <f>(('Node actual demand d=1.0'!L649*(365/2)))*9.8*($C649+$D649-$B649)/3600</f>
        <v>1.8466322116666669</v>
      </c>
      <c r="P649" s="75">
        <f>(('Node actual demand d=1.0'!M649*(365/2)))*9.8*($C649+$D649-$B649)/3600</f>
        <v>1.420486316666667</v>
      </c>
      <c r="Q649" s="75">
        <f>(('Node actual demand d=1.0'!N649*(365/2)))*9.8*($C649+$D649-$B649)/3600</f>
        <v>1.420486316666667</v>
      </c>
      <c r="R649" s="75">
        <f>(('Node actual demand d=1.0'!O649*(365/2)))*9.8*($C649+$D649-$B649)/3600</f>
        <v>1.5625349483333335</v>
      </c>
      <c r="S649" s="75">
        <f>(('Node actual demand d=1.0'!P649*(365/2)))*9.8*($C649+$D649-$B649)/3600</f>
        <v>1.2784376850000003</v>
      </c>
      <c r="T649" s="75">
        <f>(('Node actual demand d=1.0'!Q649*(365/2)))*9.8*($C649+$D649-$B649)/3600</f>
        <v>1.5625349483333335</v>
      </c>
      <c r="U649" s="75">
        <f>(('Node actual demand d=1.0'!R649*(365/2)))*9.8*($C649+$D649-$B649)/3600</f>
        <v>1.9886808433333334</v>
      </c>
      <c r="V649" s="75">
        <f>(('Node actual demand d=1.0'!S649*(365/2)))*9.8*($C649+$D649-$B649)/3600</f>
        <v>1.9886808433333334</v>
      </c>
      <c r="W649" s="75">
        <f>(('Node actual demand d=1.0'!T649*(365/2)))*9.8*($C649+$D649-$B649)/3600</f>
        <v>1.2784376850000003</v>
      </c>
      <c r="X649" s="75">
        <f>(('Node actual demand d=1.0'!U649*(365/2)))*9.8*($C649+$D649-$B649)/3600</f>
        <v>1.2784376850000003</v>
      </c>
      <c r="Y649" s="75">
        <f>(('Node actual demand d=1.0'!V649*(365/2)))*9.8*($C649+$D649-$B649)/3600</f>
        <v>0.71024315833333351</v>
      </c>
      <c r="Z649" s="75">
        <f>(('Node actual demand d=1.0'!W649*(365/2)))*9.8*($C649+$D649-$B649)/3600</f>
        <v>0.56819452666666681</v>
      </c>
      <c r="AA649" s="75">
        <f>(('Node actual demand d=1.0'!X649*(365/2)))*9.8*($C649+$D649-$B649)/3600</f>
        <v>0.71024315833333351</v>
      </c>
      <c r="AB649" s="75">
        <f>(('Node actual demand d=1.0'!Y649*(365/2)))*9.8*($C649+$D649-$B649)/3600</f>
        <v>0.71024315833333351</v>
      </c>
    </row>
    <row r="650" spans="1:28">
      <c r="A650" t="s">
        <v>759</v>
      </c>
      <c r="B650" s="21">
        <f>Fornecida!$C$1</f>
        <v>3.38</v>
      </c>
      <c r="C650" s="79">
        <v>11.968</v>
      </c>
      <c r="D650">
        <v>20</v>
      </c>
      <c r="E650" s="75">
        <f>(('Node actual demand d=1.0'!B650*(365/2)))*9.8*($C650+$D650-$B650)/3600</f>
        <v>0.14202677222222224</v>
      </c>
      <c r="F650" s="75">
        <f>(('Node actual demand d=1.0'!C650*(365/2)))*9.8*($C650+$D650-$B650)/3600</f>
        <v>0.14202677222222224</v>
      </c>
      <c r="G650" s="75">
        <f>(('Node actual demand d=1.0'!D650*(365/2)))*9.8*($C650+$D650-$B650)/3600</f>
        <v>0.14202677222222224</v>
      </c>
      <c r="H650" s="75">
        <f>(('Node actual demand d=1.0'!E650*(365/2)))*9.8*($C650+$D650-$B650)/3600</f>
        <v>0</v>
      </c>
      <c r="I650" s="75">
        <f>(('Node actual demand d=1.0'!F650*(365/2)))*9.8*($C650+$D650-$B650)/3600</f>
        <v>0</v>
      </c>
      <c r="J650" s="75">
        <f>(('Node actual demand d=1.0'!G650*(365/2)))*9.8*($C650+$D650-$B650)/3600</f>
        <v>0</v>
      </c>
      <c r="K650" s="75">
        <f>(('Node actual demand d=1.0'!H650*(365/2)))*9.8*($C650+$D650-$B650)/3600</f>
        <v>0</v>
      </c>
      <c r="L650" s="75">
        <f>(('Node actual demand d=1.0'!I650*(365/2)))*9.8*($C650+$D650-$B650)/3600</f>
        <v>0</v>
      </c>
      <c r="M650" s="75">
        <f>(('Node actual demand d=1.0'!J650*(365/2)))*9.8*($C650+$D650-$B650)/3600</f>
        <v>0.14202677222222224</v>
      </c>
      <c r="N650" s="75">
        <f>(('Node actual demand d=1.0'!K650*(365/2)))*9.8*($C650+$D650-$B650)/3600</f>
        <v>0.14202677222222224</v>
      </c>
      <c r="O650" s="75">
        <f>(('Node actual demand d=1.0'!L650*(365/2)))*9.8*($C650+$D650-$B650)/3600</f>
        <v>0.14202677222222224</v>
      </c>
      <c r="P650" s="75">
        <f>(('Node actual demand d=1.0'!M650*(365/2)))*9.8*($C650+$D650-$B650)/3600</f>
        <v>0.14202677222222224</v>
      </c>
      <c r="Q650" s="75">
        <f>(('Node actual demand d=1.0'!N650*(365/2)))*9.8*($C650+$D650-$B650)/3600</f>
        <v>0.14202677222222224</v>
      </c>
      <c r="R650" s="75">
        <f>(('Node actual demand d=1.0'!O650*(365/2)))*9.8*($C650+$D650-$B650)/3600</f>
        <v>0.28405354444444447</v>
      </c>
      <c r="S650" s="75">
        <f>(('Node actual demand d=1.0'!P650*(365/2)))*9.8*($C650+$D650-$B650)/3600</f>
        <v>0.14202677222222224</v>
      </c>
      <c r="T650" s="75">
        <f>(('Node actual demand d=1.0'!Q650*(365/2)))*9.8*($C650+$D650-$B650)/3600</f>
        <v>1.2782409500000003</v>
      </c>
      <c r="U650" s="75">
        <f>(('Node actual demand d=1.0'!R650*(365/2)))*9.8*($C650+$D650-$B650)/3600</f>
        <v>0.56810708888888894</v>
      </c>
      <c r="V650" s="75">
        <f>(('Node actual demand d=1.0'!S650*(365/2)))*9.8*($C650+$D650-$B650)/3600</f>
        <v>0.28405354444444447</v>
      </c>
      <c r="W650" s="75">
        <f>(('Node actual demand d=1.0'!T650*(365/2)))*9.8*($C650+$D650-$B650)/3600</f>
        <v>0.28405354444444447</v>
      </c>
      <c r="X650" s="75">
        <f>(('Node actual demand d=1.0'!U650*(365/2)))*9.8*($C650+$D650-$B650)/3600</f>
        <v>0.14202677222222224</v>
      </c>
      <c r="Y650" s="75">
        <f>(('Node actual demand d=1.0'!V650*(365/2)))*9.8*($C650+$D650-$B650)/3600</f>
        <v>0</v>
      </c>
      <c r="Z650" s="75">
        <f>(('Node actual demand d=1.0'!W650*(365/2)))*9.8*($C650+$D650-$B650)/3600</f>
        <v>0</v>
      </c>
      <c r="AA650" s="75">
        <f>(('Node actual demand d=1.0'!X650*(365/2)))*9.8*($C650+$D650-$B650)/3600</f>
        <v>0</v>
      </c>
      <c r="AB650" s="75">
        <f>(('Node actual demand d=1.0'!Y650*(365/2)))*9.8*($C650+$D650-$B650)/3600</f>
        <v>0</v>
      </c>
    </row>
    <row r="651" spans="1:28">
      <c r="A651" t="s">
        <v>760</v>
      </c>
      <c r="B651" s="21">
        <f>Fornecida!$C$1</f>
        <v>3.38</v>
      </c>
      <c r="C651" s="79">
        <v>11.6625</v>
      </c>
      <c r="D651">
        <v>20</v>
      </c>
      <c r="E651" s="75">
        <f>(('Node actual demand d=1.0'!B651*(365/2)))*9.8*($C651+$D651-$B651)/3600</f>
        <v>0</v>
      </c>
      <c r="F651" s="75">
        <f>(('Node actual demand d=1.0'!C651*(365/2)))*9.8*($C651+$D651-$B651)/3600</f>
        <v>0</v>
      </c>
      <c r="G651" s="75">
        <f>(('Node actual demand d=1.0'!D651*(365/2)))*9.8*($C651+$D651-$B651)/3600</f>
        <v>0.14050903125000003</v>
      </c>
      <c r="H651" s="75">
        <f>(('Node actual demand d=1.0'!E651*(365/2)))*9.8*($C651+$D651-$B651)/3600</f>
        <v>0</v>
      </c>
      <c r="I651" s="75">
        <f>(('Node actual demand d=1.0'!F651*(365/2)))*9.8*($C651+$D651-$B651)/3600</f>
        <v>0</v>
      </c>
      <c r="J651" s="75">
        <f>(('Node actual demand d=1.0'!G651*(365/2)))*9.8*($C651+$D651-$B651)/3600</f>
        <v>0.42152709375000003</v>
      </c>
      <c r="K651" s="75">
        <f>(('Node actual demand d=1.0'!H651*(365/2)))*9.8*($C651+$D651-$B651)/3600</f>
        <v>0.14050903125000003</v>
      </c>
      <c r="L651" s="75">
        <f>(('Node actual demand d=1.0'!I651*(365/2)))*9.8*($C651+$D651-$B651)/3600</f>
        <v>1.2645812812500004</v>
      </c>
      <c r="M651" s="75">
        <f>(('Node actual demand d=1.0'!J651*(365/2)))*9.8*($C651+$D651-$B651)/3600</f>
        <v>0.42152709375000003</v>
      </c>
      <c r="N651" s="75">
        <f>(('Node actual demand d=1.0'!K651*(365/2)))*9.8*($C651+$D651-$B651)/3600</f>
        <v>0.42152709375000003</v>
      </c>
      <c r="O651" s="75">
        <f>(('Node actual demand d=1.0'!L651*(365/2)))*9.8*($C651+$D651-$B651)/3600</f>
        <v>0.70254515625000014</v>
      </c>
      <c r="P651" s="75">
        <f>(('Node actual demand d=1.0'!M651*(365/2)))*9.8*($C651+$D651-$B651)/3600</f>
        <v>0.28101806250000005</v>
      </c>
      <c r="Q651" s="75">
        <f>(('Node actual demand d=1.0'!N651*(365/2)))*9.8*($C651+$D651-$B651)/3600</f>
        <v>0.28101806250000005</v>
      </c>
      <c r="R651" s="75">
        <f>(('Node actual demand d=1.0'!O651*(365/2)))*9.8*($C651+$D651-$B651)/3600</f>
        <v>0.28101806250000005</v>
      </c>
      <c r="S651" s="75">
        <f>(('Node actual demand d=1.0'!P651*(365/2)))*9.8*($C651+$D651-$B651)/3600</f>
        <v>0.14050903125000003</v>
      </c>
      <c r="T651" s="75">
        <f>(('Node actual demand d=1.0'!Q651*(365/2)))*9.8*($C651+$D651-$B651)/3600</f>
        <v>0.42152709375000003</v>
      </c>
      <c r="U651" s="75">
        <f>(('Node actual demand d=1.0'!R651*(365/2)))*9.8*($C651+$D651-$B651)/3600</f>
        <v>1.5455993437500002</v>
      </c>
      <c r="V651" s="75">
        <f>(('Node actual demand d=1.0'!S651*(365/2)))*9.8*($C651+$D651-$B651)/3600</f>
        <v>0.56203612500000011</v>
      </c>
      <c r="W651" s="75">
        <f>(('Node actual demand d=1.0'!T651*(365/2)))*9.8*($C651+$D651-$B651)/3600</f>
        <v>0.98356321875000008</v>
      </c>
      <c r="X651" s="75">
        <f>(('Node actual demand d=1.0'!U651*(365/2)))*9.8*($C651+$D651-$B651)/3600</f>
        <v>0.42152709375000003</v>
      </c>
      <c r="Y651" s="75">
        <f>(('Node actual demand d=1.0'!V651*(365/2)))*9.8*($C651+$D651-$B651)/3600</f>
        <v>0.70254515625000014</v>
      </c>
      <c r="Z651" s="75">
        <f>(('Node actual demand d=1.0'!W651*(365/2)))*9.8*($C651+$D651-$B651)/3600</f>
        <v>0.28101806250000005</v>
      </c>
      <c r="AA651" s="75">
        <f>(('Node actual demand d=1.0'!X651*(365/2)))*9.8*($C651+$D651-$B651)/3600</f>
        <v>0.14050903125000003</v>
      </c>
      <c r="AB651" s="75">
        <f>(('Node actual demand d=1.0'!Y651*(365/2)))*9.8*($C651+$D651-$B651)/3600</f>
        <v>0</v>
      </c>
    </row>
    <row r="652" spans="1:28">
      <c r="A652" t="s">
        <v>761</v>
      </c>
      <c r="B652" s="21">
        <f>Fornecida!$C$1</f>
        <v>3.38</v>
      </c>
      <c r="C652" s="79">
        <v>9.9797999999999991</v>
      </c>
      <c r="D652">
        <v>20</v>
      </c>
      <c r="E652" s="75">
        <f>(('Node actual demand d=1.0'!B652*(365/2)))*9.8*($C652+$D652-$B652)/3600</f>
        <v>0</v>
      </c>
      <c r="F652" s="75">
        <f>(('Node actual demand d=1.0'!C652*(365/2)))*9.8*($C652+$D652-$B652)/3600</f>
        <v>0</v>
      </c>
      <c r="G652" s="75">
        <f>(('Node actual demand d=1.0'!D652*(365/2)))*9.8*($C652+$D652-$B652)/3600</f>
        <v>0</v>
      </c>
      <c r="H652" s="75">
        <f>(('Node actual demand d=1.0'!E652*(365/2)))*9.8*($C652+$D652-$B652)/3600</f>
        <v>0</v>
      </c>
      <c r="I652" s="75">
        <f>(('Node actual demand d=1.0'!F652*(365/2)))*9.8*($C652+$D652-$B652)/3600</f>
        <v>0</v>
      </c>
      <c r="J652" s="75">
        <f>(('Node actual demand d=1.0'!G652*(365/2)))*9.8*($C652+$D652-$B652)/3600</f>
        <v>0</v>
      </c>
      <c r="K652" s="75">
        <f>(('Node actual demand d=1.0'!H652*(365/2)))*9.8*($C652+$D652-$B652)/3600</f>
        <v>0.13214928416666669</v>
      </c>
      <c r="L652" s="75">
        <f>(('Node actual demand d=1.0'!I652*(365/2)))*9.8*($C652+$D652-$B652)/3600</f>
        <v>0.66074642083333335</v>
      </c>
      <c r="M652" s="75">
        <f>(('Node actual demand d=1.0'!J652*(365/2)))*9.8*($C652+$D652-$B652)/3600</f>
        <v>0.52859713666666674</v>
      </c>
      <c r="N652" s="75">
        <f>(('Node actual demand d=1.0'!K652*(365/2)))*9.8*($C652+$D652-$B652)/3600</f>
        <v>0.52859713666666674</v>
      </c>
      <c r="O652" s="75">
        <f>(('Node actual demand d=1.0'!L652*(365/2)))*9.8*($C652+$D652-$B652)/3600</f>
        <v>0.52859713666666674</v>
      </c>
      <c r="P652" s="75">
        <f>(('Node actual demand d=1.0'!M652*(365/2)))*9.8*($C652+$D652-$B652)/3600</f>
        <v>0.39644785249999998</v>
      </c>
      <c r="Q652" s="75">
        <f>(('Node actual demand d=1.0'!N652*(365/2)))*9.8*($C652+$D652-$B652)/3600</f>
        <v>0.26429856833333337</v>
      </c>
      <c r="R652" s="75">
        <f>(('Node actual demand d=1.0'!O652*(365/2)))*9.8*($C652+$D652-$B652)/3600</f>
        <v>0.13214928416666669</v>
      </c>
      <c r="S652" s="75">
        <f>(('Node actual demand d=1.0'!P652*(365/2)))*9.8*($C652+$D652-$B652)/3600</f>
        <v>0.26429856833333337</v>
      </c>
      <c r="T652" s="75">
        <f>(('Node actual demand d=1.0'!Q652*(365/2)))*9.8*($C652+$D652-$B652)/3600</f>
        <v>0.39644785249999998</v>
      </c>
      <c r="U652" s="75">
        <f>(('Node actual demand d=1.0'!R652*(365/2)))*9.8*($C652+$D652-$B652)/3600</f>
        <v>0.13214928416666669</v>
      </c>
      <c r="V652" s="75">
        <f>(('Node actual demand d=1.0'!S652*(365/2)))*9.8*($C652+$D652-$B652)/3600</f>
        <v>0.39644785249999998</v>
      </c>
      <c r="W652" s="75">
        <f>(('Node actual demand d=1.0'!T652*(365/2)))*9.8*($C652+$D652-$B652)/3600</f>
        <v>0.52859713666666674</v>
      </c>
      <c r="X652" s="75">
        <f>(('Node actual demand d=1.0'!U652*(365/2)))*9.8*($C652+$D652-$B652)/3600</f>
        <v>0.66074642083333335</v>
      </c>
      <c r="Y652" s="75">
        <f>(('Node actual demand d=1.0'!V652*(365/2)))*9.8*($C652+$D652-$B652)/3600</f>
        <v>0.26429856833333337</v>
      </c>
      <c r="Z652" s="75">
        <f>(('Node actual demand d=1.0'!W652*(365/2)))*9.8*($C652+$D652-$B652)/3600</f>
        <v>0.13214928416666669</v>
      </c>
      <c r="AA652" s="75">
        <f>(('Node actual demand d=1.0'!X652*(365/2)))*9.8*($C652+$D652-$B652)/3600</f>
        <v>0.13214928416666669</v>
      </c>
      <c r="AB652" s="75">
        <f>(('Node actual demand d=1.0'!Y652*(365/2)))*9.8*($C652+$D652-$B652)/3600</f>
        <v>0</v>
      </c>
    </row>
    <row r="653" spans="1:28">
      <c r="A653" t="s">
        <v>762</v>
      </c>
      <c r="B653" s="21">
        <f>Fornecida!$C$1</f>
        <v>3.38</v>
      </c>
      <c r="C653" s="79">
        <v>8.4100999999999999</v>
      </c>
      <c r="D653">
        <v>20</v>
      </c>
      <c r="E653" s="75">
        <f>(('Node actual demand d=1.0'!B653*(365/2)))*9.8*($C653+$D653-$B653)/3600</f>
        <v>0</v>
      </c>
      <c r="F653" s="75">
        <f>(('Node actual demand d=1.0'!C653*(365/2)))*9.8*($C653+$D653-$B653)/3600</f>
        <v>0</v>
      </c>
      <c r="G653" s="75">
        <f>(('Node actual demand d=1.0'!D653*(365/2)))*9.8*($C653+$D653-$B653)/3600</f>
        <v>0</v>
      </c>
      <c r="H653" s="75">
        <f>(('Node actual demand d=1.0'!E653*(365/2)))*9.8*($C653+$D653-$B653)/3600</f>
        <v>0</v>
      </c>
      <c r="I653" s="75">
        <f>(('Node actual demand d=1.0'!F653*(365/2)))*9.8*($C653+$D653-$B653)/3600</f>
        <v>0</v>
      </c>
      <c r="J653" s="75">
        <f>(('Node actual demand d=1.0'!G653*(365/2)))*9.8*($C653+$D653-$B653)/3600</f>
        <v>0.12435092736111113</v>
      </c>
      <c r="K653" s="75">
        <f>(('Node actual demand d=1.0'!H653*(365/2)))*9.8*($C653+$D653-$B653)/3600</f>
        <v>0.37305278208333337</v>
      </c>
      <c r="L653" s="75">
        <f>(('Node actual demand d=1.0'!I653*(365/2)))*9.8*($C653+$D653-$B653)/3600</f>
        <v>0.37305278208333337</v>
      </c>
      <c r="M653" s="75">
        <f>(('Node actual demand d=1.0'!J653*(365/2)))*9.8*($C653+$D653-$B653)/3600</f>
        <v>0.37305278208333337</v>
      </c>
      <c r="N653" s="75">
        <f>(('Node actual demand d=1.0'!K653*(365/2)))*9.8*($C653+$D653-$B653)/3600</f>
        <v>0.37305278208333337</v>
      </c>
      <c r="O653" s="75">
        <f>(('Node actual demand d=1.0'!L653*(365/2)))*9.8*($C653+$D653-$B653)/3600</f>
        <v>0.37305278208333337</v>
      </c>
      <c r="P653" s="75">
        <f>(('Node actual demand d=1.0'!M653*(365/2)))*9.8*($C653+$D653-$B653)/3600</f>
        <v>0.24870185472222225</v>
      </c>
      <c r="Q653" s="75">
        <f>(('Node actual demand d=1.0'!N653*(365/2)))*9.8*($C653+$D653-$B653)/3600</f>
        <v>0.24870185472222225</v>
      </c>
      <c r="R653" s="75">
        <f>(('Node actual demand d=1.0'!O653*(365/2)))*9.8*($C653+$D653-$B653)/3600</f>
        <v>0.24870185472222225</v>
      </c>
      <c r="S653" s="75">
        <f>(('Node actual demand d=1.0'!P653*(365/2)))*9.8*($C653+$D653-$B653)/3600</f>
        <v>0.24870185472222225</v>
      </c>
      <c r="T653" s="75">
        <f>(('Node actual demand d=1.0'!Q653*(365/2)))*9.8*($C653+$D653-$B653)/3600</f>
        <v>0.24870185472222225</v>
      </c>
      <c r="U653" s="75">
        <f>(('Node actual demand d=1.0'!R653*(365/2)))*9.8*($C653+$D653-$B653)/3600</f>
        <v>0</v>
      </c>
      <c r="V653" s="75">
        <f>(('Node actual demand d=1.0'!S653*(365/2)))*9.8*($C653+$D653-$B653)/3600</f>
        <v>0.37305278208333337</v>
      </c>
      <c r="W653" s="75">
        <f>(('Node actual demand d=1.0'!T653*(365/2)))*9.8*($C653+$D653-$B653)/3600</f>
        <v>0.37305278208333337</v>
      </c>
      <c r="X653" s="75">
        <f>(('Node actual demand d=1.0'!U653*(365/2)))*9.8*($C653+$D653-$B653)/3600</f>
        <v>0.37305278208333337</v>
      </c>
      <c r="Y653" s="75">
        <f>(('Node actual demand d=1.0'!V653*(365/2)))*9.8*($C653+$D653-$B653)/3600</f>
        <v>0.12435092736111113</v>
      </c>
      <c r="Z653" s="75">
        <f>(('Node actual demand d=1.0'!W653*(365/2)))*9.8*($C653+$D653-$B653)/3600</f>
        <v>0.12435092736111113</v>
      </c>
      <c r="AA653" s="75">
        <f>(('Node actual demand d=1.0'!X653*(365/2)))*9.8*($C653+$D653-$B653)/3600</f>
        <v>0.12435092736111113</v>
      </c>
      <c r="AB653" s="75">
        <f>(('Node actual demand d=1.0'!Y653*(365/2)))*9.8*($C653+$D653-$B653)/3600</f>
        <v>0</v>
      </c>
    </row>
    <row r="654" spans="1:28">
      <c r="A654" t="s">
        <v>763</v>
      </c>
      <c r="B654" s="21">
        <f>Fornecida!$C$1</f>
        <v>3.38</v>
      </c>
      <c r="C654" s="79">
        <v>7.4028</v>
      </c>
      <c r="D654">
        <v>20</v>
      </c>
      <c r="E654" s="75">
        <f>(('Node actual demand d=1.0'!B654*(365/2)))*9.8*($C654+$D654-$B654)/3600</f>
        <v>0</v>
      </c>
      <c r="F654" s="75">
        <f>(('Node actual demand d=1.0'!C654*(365/2)))*9.8*($C654+$D654-$B654)/3600</f>
        <v>0</v>
      </c>
      <c r="G654" s="75">
        <f>(('Node actual demand d=1.0'!D654*(365/2)))*9.8*($C654+$D654-$B654)/3600</f>
        <v>0</v>
      </c>
      <c r="H654" s="75">
        <f>(('Node actual demand d=1.0'!E654*(365/2)))*9.8*($C654+$D654-$B654)/3600</f>
        <v>0</v>
      </c>
      <c r="I654" s="75">
        <f>(('Node actual demand d=1.0'!F654*(365/2)))*9.8*($C654+$D654-$B654)/3600</f>
        <v>0</v>
      </c>
      <c r="J654" s="75">
        <f>(('Node actual demand d=1.0'!G654*(365/2)))*9.8*($C654+$D654-$B654)/3600</f>
        <v>0</v>
      </c>
      <c r="K654" s="75">
        <f>(('Node actual demand d=1.0'!H654*(365/2)))*9.8*($C654+$D654-$B654)/3600</f>
        <v>0.11934660500000001</v>
      </c>
      <c r="L654" s="75">
        <f>(('Node actual demand d=1.0'!I654*(365/2)))*9.8*($C654+$D654-$B654)/3600</f>
        <v>0.35803981500000004</v>
      </c>
      <c r="M654" s="75">
        <f>(('Node actual demand d=1.0'!J654*(365/2)))*9.8*($C654+$D654-$B654)/3600</f>
        <v>0.59673302500000003</v>
      </c>
      <c r="N654" s="75">
        <f>(('Node actual demand d=1.0'!K654*(365/2)))*9.8*($C654+$D654-$B654)/3600</f>
        <v>0.59673302500000003</v>
      </c>
      <c r="O654" s="75">
        <f>(('Node actual demand d=1.0'!L654*(365/2)))*9.8*($C654+$D654-$B654)/3600</f>
        <v>0.35803981500000004</v>
      </c>
      <c r="P654" s="75">
        <f>(('Node actual demand d=1.0'!M654*(365/2)))*9.8*($C654+$D654-$B654)/3600</f>
        <v>0.23869321000000002</v>
      </c>
      <c r="Q654" s="75">
        <f>(('Node actual demand d=1.0'!N654*(365/2)))*9.8*($C654+$D654-$B654)/3600</f>
        <v>0.11934660500000001</v>
      </c>
      <c r="R654" s="75">
        <f>(('Node actual demand d=1.0'!O654*(365/2)))*9.8*($C654+$D654-$B654)/3600</f>
        <v>0.23869321000000002</v>
      </c>
      <c r="S654" s="75">
        <f>(('Node actual demand d=1.0'!P654*(365/2)))*9.8*($C654+$D654-$B654)/3600</f>
        <v>0.35803981500000004</v>
      </c>
      <c r="T654" s="75">
        <f>(('Node actual demand d=1.0'!Q654*(365/2)))*9.8*($C654+$D654-$B654)/3600</f>
        <v>0.47738642000000003</v>
      </c>
      <c r="U654" s="75">
        <f>(('Node actual demand d=1.0'!R654*(365/2)))*9.8*($C654+$D654-$B654)/3600</f>
        <v>0.71607963000000008</v>
      </c>
      <c r="V654" s="75">
        <f>(('Node actual demand d=1.0'!S654*(365/2)))*9.8*($C654+$D654-$B654)/3600</f>
        <v>0.83542623500000002</v>
      </c>
      <c r="W654" s="75">
        <f>(('Node actual demand d=1.0'!T654*(365/2)))*9.8*($C654+$D654-$B654)/3600</f>
        <v>0.35803981500000004</v>
      </c>
      <c r="X654" s="75">
        <f>(('Node actual demand d=1.0'!U654*(365/2)))*9.8*($C654+$D654-$B654)/3600</f>
        <v>0.35803981500000004</v>
      </c>
      <c r="Y654" s="75">
        <f>(('Node actual demand d=1.0'!V654*(365/2)))*9.8*($C654+$D654-$B654)/3600</f>
        <v>0.23869321000000002</v>
      </c>
      <c r="Z654" s="75">
        <f>(('Node actual demand d=1.0'!W654*(365/2)))*9.8*($C654+$D654-$B654)/3600</f>
        <v>0.35803981500000004</v>
      </c>
      <c r="AA654" s="75">
        <f>(('Node actual demand d=1.0'!X654*(365/2)))*9.8*($C654+$D654-$B654)/3600</f>
        <v>0.11934660500000001</v>
      </c>
      <c r="AB654" s="75">
        <f>(('Node actual demand d=1.0'!Y654*(365/2)))*9.8*($C654+$D654-$B654)/3600</f>
        <v>0</v>
      </c>
    </row>
    <row r="655" spans="1:28">
      <c r="A655" t="s">
        <v>764</v>
      </c>
      <c r="B655" s="21">
        <f>Fornecida!$C$1</f>
        <v>3.38</v>
      </c>
      <c r="C655" s="79">
        <v>15.9831</v>
      </c>
      <c r="D655">
        <v>20</v>
      </c>
      <c r="E655" s="75">
        <f>(('Node actual demand d=1.0'!B655*(365/2)))*9.8*($C655+$D655-$B655)/3600</f>
        <v>0.32394802416666663</v>
      </c>
      <c r="F655" s="75">
        <f>(('Node actual demand d=1.0'!C655*(365/2)))*9.8*($C655+$D655-$B655)/3600</f>
        <v>0.32394802416666663</v>
      </c>
      <c r="G655" s="75">
        <f>(('Node actual demand d=1.0'!D655*(365/2)))*9.8*($C655+$D655-$B655)/3600</f>
        <v>0.32394802416666663</v>
      </c>
      <c r="H655" s="75">
        <f>(('Node actual demand d=1.0'!E655*(365/2)))*9.8*($C655+$D655-$B655)/3600</f>
        <v>0.32394802416666663</v>
      </c>
      <c r="I655" s="75">
        <f>(('Node actual demand d=1.0'!F655*(365/2)))*9.8*($C655+$D655-$B655)/3600</f>
        <v>0.32394802416666663</v>
      </c>
      <c r="J655" s="75">
        <f>(('Node actual demand d=1.0'!G655*(365/2)))*9.8*($C655+$D655-$B655)/3600</f>
        <v>0.48592203624999997</v>
      </c>
      <c r="K655" s="75">
        <f>(('Node actual demand d=1.0'!H655*(365/2)))*9.8*($C655+$D655-$B655)/3600</f>
        <v>0.64789604833333325</v>
      </c>
      <c r="L655" s="75">
        <f>(('Node actual demand d=1.0'!I655*(365/2)))*9.8*($C655+$D655-$B655)/3600</f>
        <v>1.2957920966666665</v>
      </c>
      <c r="M655" s="75">
        <f>(('Node actual demand d=1.0'!J655*(365/2)))*9.8*($C655+$D655-$B655)/3600</f>
        <v>1.2957920966666665</v>
      </c>
      <c r="N655" s="75">
        <f>(('Node actual demand d=1.0'!K655*(365/2)))*9.8*($C655+$D655-$B655)/3600</f>
        <v>0.97184407249999993</v>
      </c>
      <c r="O655" s="75">
        <f>(('Node actual demand d=1.0'!L655*(365/2)))*9.8*($C655+$D655-$B655)/3600</f>
        <v>0.64789604833333325</v>
      </c>
      <c r="P655" s="75">
        <f>(('Node actual demand d=1.0'!M655*(365/2)))*9.8*($C655+$D655-$B655)/3600</f>
        <v>0.80987006041666665</v>
      </c>
      <c r="Q655" s="75">
        <f>(('Node actual demand d=1.0'!N655*(365/2)))*9.8*($C655+$D655-$B655)/3600</f>
        <v>0.64789604833333325</v>
      </c>
      <c r="R655" s="75">
        <f>(('Node actual demand d=1.0'!O655*(365/2)))*9.8*($C655+$D655-$B655)/3600</f>
        <v>0.80987006041666665</v>
      </c>
      <c r="S655" s="75">
        <f>(('Node actual demand d=1.0'!P655*(365/2)))*9.8*($C655+$D655-$B655)/3600</f>
        <v>0.80987006041666665</v>
      </c>
      <c r="T655" s="75">
        <f>(('Node actual demand d=1.0'!Q655*(365/2)))*9.8*($C655+$D655-$B655)/3600</f>
        <v>0.64789604833333325</v>
      </c>
      <c r="U655" s="75">
        <f>(('Node actual demand d=1.0'!R655*(365/2)))*9.8*($C655+$D655-$B655)/3600</f>
        <v>0.97184407249999993</v>
      </c>
      <c r="V655" s="75">
        <f>(('Node actual demand d=1.0'!S655*(365/2)))*9.8*($C655+$D655-$B655)/3600</f>
        <v>1.6197401208333333</v>
      </c>
      <c r="W655" s="75">
        <f>(('Node actual demand d=1.0'!T655*(365/2)))*9.8*($C655+$D655-$B655)/3600</f>
        <v>0.97184407249999993</v>
      </c>
      <c r="X655" s="75">
        <f>(('Node actual demand d=1.0'!U655*(365/2)))*9.8*($C655+$D655-$B655)/3600</f>
        <v>0.48592203624999997</v>
      </c>
      <c r="Y655" s="75">
        <f>(('Node actual demand d=1.0'!V655*(365/2)))*9.8*($C655+$D655-$B655)/3600</f>
        <v>0.32394802416666663</v>
      </c>
      <c r="Z655" s="75">
        <f>(('Node actual demand d=1.0'!W655*(365/2)))*9.8*($C655+$D655-$B655)/3600</f>
        <v>0.32394802416666663</v>
      </c>
      <c r="AA655" s="75">
        <f>(('Node actual demand d=1.0'!X655*(365/2)))*9.8*($C655+$D655-$B655)/3600</f>
        <v>0.48592203624999997</v>
      </c>
      <c r="AB655" s="75">
        <f>(('Node actual demand d=1.0'!Y655*(365/2)))*9.8*($C655+$D655-$B655)/3600</f>
        <v>0.48592203624999997</v>
      </c>
    </row>
    <row r="656" spans="1:28">
      <c r="A656" t="s">
        <v>765</v>
      </c>
      <c r="B656" s="21">
        <f>Fornecida!$C$1</f>
        <v>3.38</v>
      </c>
      <c r="C656" s="79">
        <v>16.283300000000001</v>
      </c>
      <c r="D656">
        <v>20</v>
      </c>
      <c r="E656" s="75">
        <f>(('Node actual demand d=1.0'!B656*(365/2)))*9.8*($C656+$D656-$B656)/3600</f>
        <v>0</v>
      </c>
      <c r="F656" s="75">
        <f>(('Node actual demand d=1.0'!C656*(365/2)))*9.8*($C656+$D656-$B656)/3600</f>
        <v>0</v>
      </c>
      <c r="G656" s="75">
        <f>(('Node actual demand d=1.0'!D656*(365/2)))*9.8*($C656+$D656-$B656)/3600</f>
        <v>0</v>
      </c>
      <c r="H656" s="75">
        <f>(('Node actual demand d=1.0'!E656*(365/2)))*9.8*($C656+$D656-$B656)/3600</f>
        <v>0</v>
      </c>
      <c r="I656" s="75">
        <f>(('Node actual demand d=1.0'!F656*(365/2)))*9.8*($C656+$D656-$B656)/3600</f>
        <v>0</v>
      </c>
      <c r="J656" s="75">
        <f>(('Node actual demand d=1.0'!G656*(365/2)))*9.8*($C656+$D656-$B656)/3600</f>
        <v>0</v>
      </c>
      <c r="K656" s="75">
        <f>(('Node actual demand d=1.0'!H656*(365/2)))*9.8*($C656+$D656-$B656)/3600</f>
        <v>0.32693084472222217</v>
      </c>
      <c r="L656" s="75">
        <f>(('Node actual demand d=1.0'!I656*(365/2)))*9.8*($C656+$D656-$B656)/3600</f>
        <v>0.49039626708333323</v>
      </c>
      <c r="M656" s="75">
        <f>(('Node actual demand d=1.0'!J656*(365/2)))*9.8*($C656+$D656-$B656)/3600</f>
        <v>0.65386168944444434</v>
      </c>
      <c r="N656" s="75">
        <f>(('Node actual demand d=1.0'!K656*(365/2)))*9.8*($C656+$D656-$B656)/3600</f>
        <v>0.81732711180555551</v>
      </c>
      <c r="O656" s="75">
        <f>(('Node actual demand d=1.0'!L656*(365/2)))*9.8*($C656+$D656-$B656)/3600</f>
        <v>0.65386168944444434</v>
      </c>
      <c r="P656" s="75">
        <f>(('Node actual demand d=1.0'!M656*(365/2)))*9.8*($C656+$D656-$B656)/3600</f>
        <v>0.16346542236111108</v>
      </c>
      <c r="Q656" s="75">
        <f>(('Node actual demand d=1.0'!N656*(365/2)))*9.8*($C656+$D656-$B656)/3600</f>
        <v>0.16346542236111108</v>
      </c>
      <c r="R656" s="75">
        <f>(('Node actual demand d=1.0'!O656*(365/2)))*9.8*($C656+$D656-$B656)/3600</f>
        <v>0.16346542236111108</v>
      </c>
      <c r="S656" s="75">
        <f>(('Node actual demand d=1.0'!P656*(365/2)))*9.8*($C656+$D656-$B656)/3600</f>
        <v>0</v>
      </c>
      <c r="T656" s="75">
        <f>(('Node actual demand d=1.0'!Q656*(365/2)))*9.8*($C656+$D656-$B656)/3600</f>
        <v>0.49039626708333323</v>
      </c>
      <c r="U656" s="75">
        <f>(('Node actual demand d=1.0'!R656*(365/2)))*9.8*($C656+$D656-$B656)/3600</f>
        <v>0.65386168944444434</v>
      </c>
      <c r="V656" s="75">
        <f>(('Node actual demand d=1.0'!S656*(365/2)))*9.8*($C656+$D656-$B656)/3600</f>
        <v>0.65386168944444434</v>
      </c>
      <c r="W656" s="75">
        <f>(('Node actual demand d=1.0'!T656*(365/2)))*9.8*($C656+$D656-$B656)/3600</f>
        <v>0.32693084472222217</v>
      </c>
      <c r="X656" s="75">
        <f>(('Node actual demand d=1.0'!U656*(365/2)))*9.8*($C656+$D656-$B656)/3600</f>
        <v>0.49039626708333323</v>
      </c>
      <c r="Y656" s="75">
        <f>(('Node actual demand d=1.0'!V656*(365/2)))*9.8*($C656+$D656-$B656)/3600</f>
        <v>0.16346542236111108</v>
      </c>
      <c r="Z656" s="75">
        <f>(('Node actual demand d=1.0'!W656*(365/2)))*9.8*($C656+$D656-$B656)/3600</f>
        <v>0.16346542236111108</v>
      </c>
      <c r="AA656" s="75">
        <f>(('Node actual demand d=1.0'!X656*(365/2)))*9.8*($C656+$D656-$B656)/3600</f>
        <v>0.16346542236111108</v>
      </c>
      <c r="AB656" s="75">
        <f>(('Node actual demand d=1.0'!Y656*(365/2)))*9.8*($C656+$D656-$B656)/3600</f>
        <v>0.16346542236111108</v>
      </c>
    </row>
    <row r="657" spans="1:28">
      <c r="A657" t="s">
        <v>766</v>
      </c>
      <c r="B657" s="21">
        <f>Fornecida!$C$1</f>
        <v>3.38</v>
      </c>
      <c r="C657" s="79">
        <v>17.34</v>
      </c>
      <c r="D657">
        <v>20</v>
      </c>
      <c r="E657" s="75">
        <f>(('Node actual demand d=1.0'!B657*(365/2)))*9.8*($C657+$D657-$B657)/3600</f>
        <v>0.33743033333333339</v>
      </c>
      <c r="F657" s="75">
        <f>(('Node actual demand d=1.0'!C657*(365/2)))*9.8*($C657+$D657-$B657)/3600</f>
        <v>0.33743033333333339</v>
      </c>
      <c r="G657" s="75">
        <f>(('Node actual demand d=1.0'!D657*(365/2)))*9.8*($C657+$D657-$B657)/3600</f>
        <v>0.33743033333333339</v>
      </c>
      <c r="H657" s="75">
        <f>(('Node actual demand d=1.0'!E657*(365/2)))*9.8*($C657+$D657-$B657)/3600</f>
        <v>0.33743033333333339</v>
      </c>
      <c r="I657" s="75">
        <f>(('Node actual demand d=1.0'!F657*(365/2)))*9.8*($C657+$D657-$B657)/3600</f>
        <v>0.33743033333333339</v>
      </c>
      <c r="J657" s="75">
        <f>(('Node actual demand d=1.0'!G657*(365/2)))*9.8*($C657+$D657-$B657)/3600</f>
        <v>0.33743033333333339</v>
      </c>
      <c r="K657" s="75">
        <f>(('Node actual demand d=1.0'!H657*(365/2)))*9.8*($C657+$D657-$B657)/3600</f>
        <v>0.50614550000000003</v>
      </c>
      <c r="L657" s="75">
        <f>(('Node actual demand d=1.0'!I657*(365/2)))*9.8*($C657+$D657-$B657)/3600</f>
        <v>0.50614550000000003</v>
      </c>
      <c r="M657" s="75">
        <f>(('Node actual demand d=1.0'!J657*(365/2)))*9.8*($C657+$D657-$B657)/3600</f>
        <v>0.50614550000000003</v>
      </c>
      <c r="N657" s="75">
        <f>(('Node actual demand d=1.0'!K657*(365/2)))*9.8*($C657+$D657-$B657)/3600</f>
        <v>1.0122910000000001</v>
      </c>
      <c r="O657" s="75">
        <f>(('Node actual demand d=1.0'!L657*(365/2)))*9.8*($C657+$D657-$B657)/3600</f>
        <v>0.50614550000000003</v>
      </c>
      <c r="P657" s="75">
        <f>(('Node actual demand d=1.0'!M657*(365/2)))*9.8*($C657+$D657-$B657)/3600</f>
        <v>0.33743033333333339</v>
      </c>
      <c r="Q657" s="75">
        <f>(('Node actual demand d=1.0'!N657*(365/2)))*9.8*($C657+$D657-$B657)/3600</f>
        <v>0.50614550000000003</v>
      </c>
      <c r="R657" s="75">
        <f>(('Node actual demand d=1.0'!O657*(365/2)))*9.8*($C657+$D657-$B657)/3600</f>
        <v>0.50614550000000003</v>
      </c>
      <c r="S657" s="75">
        <f>(('Node actual demand d=1.0'!P657*(365/2)))*9.8*($C657+$D657-$B657)/3600</f>
        <v>0.33743033333333339</v>
      </c>
      <c r="T657" s="75">
        <f>(('Node actual demand d=1.0'!Q657*(365/2)))*9.8*($C657+$D657-$B657)/3600</f>
        <v>0.50614550000000003</v>
      </c>
      <c r="U657" s="75">
        <f>(('Node actual demand d=1.0'!R657*(365/2)))*9.8*($C657+$D657-$B657)/3600</f>
        <v>0.67486066666666678</v>
      </c>
      <c r="V657" s="75">
        <f>(('Node actual demand d=1.0'!S657*(365/2)))*9.8*($C657+$D657-$B657)/3600</f>
        <v>0.50614550000000003</v>
      </c>
      <c r="W657" s="75">
        <f>(('Node actual demand d=1.0'!T657*(365/2)))*9.8*($C657+$D657-$B657)/3600</f>
        <v>0.33743033333333339</v>
      </c>
      <c r="X657" s="75">
        <f>(('Node actual demand d=1.0'!U657*(365/2)))*9.8*($C657+$D657-$B657)/3600</f>
        <v>0.33743033333333339</v>
      </c>
      <c r="Y657" s="75">
        <f>(('Node actual demand d=1.0'!V657*(365/2)))*9.8*($C657+$D657-$B657)/3600</f>
        <v>0.33743033333333339</v>
      </c>
      <c r="Z657" s="75">
        <f>(('Node actual demand d=1.0'!W657*(365/2)))*9.8*($C657+$D657-$B657)/3600</f>
        <v>0.33743033333333339</v>
      </c>
      <c r="AA657" s="75">
        <f>(('Node actual demand d=1.0'!X657*(365/2)))*9.8*($C657+$D657-$B657)/3600</f>
        <v>0.33743033333333339</v>
      </c>
      <c r="AB657" s="75">
        <f>(('Node actual demand d=1.0'!Y657*(365/2)))*9.8*($C657+$D657-$B657)/3600</f>
        <v>0.33743033333333339</v>
      </c>
    </row>
    <row r="658" spans="1:28">
      <c r="A658" t="s">
        <v>767</v>
      </c>
      <c r="B658" s="21">
        <f>Fornecida!$C$1</f>
        <v>3.38</v>
      </c>
      <c r="C658" s="79">
        <v>18.757200000000001</v>
      </c>
      <c r="D658">
        <v>20</v>
      </c>
      <c r="E658" s="75">
        <f>(('Node actual demand d=1.0'!B658*(365/2)))*9.8*($C658+$D658-$B658)/3600</f>
        <v>0</v>
      </c>
      <c r="F658" s="75">
        <f>(('Node actual demand d=1.0'!C658*(365/2)))*9.8*($C658+$D658-$B658)/3600</f>
        <v>0</v>
      </c>
      <c r="G658" s="75">
        <f>(('Node actual demand d=1.0'!D658*(365/2)))*9.8*($C658+$D658-$B658)/3600</f>
        <v>0</v>
      </c>
      <c r="H658" s="75">
        <f>(('Node actual demand d=1.0'!E658*(365/2)))*9.8*($C658+$D658-$B658)/3600</f>
        <v>0</v>
      </c>
      <c r="I658" s="75">
        <f>(('Node actual demand d=1.0'!F658*(365/2)))*9.8*($C658+$D658-$B658)/3600</f>
        <v>0</v>
      </c>
      <c r="J658" s="75">
        <f>(('Node actual demand d=1.0'!G658*(365/2)))*9.8*($C658+$D658-$B658)/3600</f>
        <v>0</v>
      </c>
      <c r="K658" s="75">
        <f>(('Node actual demand d=1.0'!H658*(365/2)))*9.8*($C658+$D658-$B658)/3600</f>
        <v>0</v>
      </c>
      <c r="L658" s="75">
        <f>(('Node actual demand d=1.0'!I658*(365/2)))*9.8*($C658+$D658-$B658)/3600</f>
        <v>0.175755895</v>
      </c>
      <c r="M658" s="75">
        <f>(('Node actual demand d=1.0'!J658*(365/2)))*9.8*($C658+$D658-$B658)/3600</f>
        <v>0.175755895</v>
      </c>
      <c r="N658" s="75">
        <f>(('Node actual demand d=1.0'!K658*(365/2)))*9.8*($C658+$D658-$B658)/3600</f>
        <v>0.175755895</v>
      </c>
      <c r="O658" s="75">
        <f>(('Node actual demand d=1.0'!L658*(365/2)))*9.8*($C658+$D658-$B658)/3600</f>
        <v>0.175755895</v>
      </c>
      <c r="P658" s="75">
        <f>(('Node actual demand d=1.0'!M658*(365/2)))*9.8*($C658+$D658-$B658)/3600</f>
        <v>0</v>
      </c>
      <c r="Q658" s="75">
        <f>(('Node actual demand d=1.0'!N658*(365/2)))*9.8*($C658+$D658-$B658)/3600</f>
        <v>0.175755895</v>
      </c>
      <c r="R658" s="75">
        <f>(('Node actual demand d=1.0'!O658*(365/2)))*9.8*($C658+$D658-$B658)/3600</f>
        <v>0.175755895</v>
      </c>
      <c r="S658" s="75">
        <f>(('Node actual demand d=1.0'!P658*(365/2)))*9.8*($C658+$D658-$B658)/3600</f>
        <v>0.175755895</v>
      </c>
      <c r="T658" s="75">
        <f>(('Node actual demand d=1.0'!Q658*(365/2)))*9.8*($C658+$D658-$B658)/3600</f>
        <v>0.175755895</v>
      </c>
      <c r="U658" s="75">
        <f>(('Node actual demand d=1.0'!R658*(365/2)))*9.8*($C658+$D658-$B658)/3600</f>
        <v>0.70302357999999998</v>
      </c>
      <c r="V658" s="75">
        <f>(('Node actual demand d=1.0'!S658*(365/2)))*9.8*($C658+$D658-$B658)/3600</f>
        <v>0.35151178999999999</v>
      </c>
      <c r="W658" s="75">
        <f>(('Node actual demand d=1.0'!T658*(365/2)))*9.8*($C658+$D658-$B658)/3600</f>
        <v>0.175755895</v>
      </c>
      <c r="X658" s="75">
        <f>(('Node actual demand d=1.0'!U658*(365/2)))*9.8*($C658+$D658-$B658)/3600</f>
        <v>0.175755895</v>
      </c>
      <c r="Y658" s="75">
        <f>(('Node actual demand d=1.0'!V658*(365/2)))*9.8*($C658+$D658-$B658)/3600</f>
        <v>0</v>
      </c>
      <c r="Z658" s="75">
        <f>(('Node actual demand d=1.0'!W658*(365/2)))*9.8*($C658+$D658-$B658)/3600</f>
        <v>0</v>
      </c>
      <c r="AA658" s="75">
        <f>(('Node actual demand d=1.0'!X658*(365/2)))*9.8*($C658+$D658-$B658)/3600</f>
        <v>0</v>
      </c>
      <c r="AB658" s="75">
        <f>(('Node actual demand d=1.0'!Y658*(365/2)))*9.8*($C658+$D658-$B658)/3600</f>
        <v>0</v>
      </c>
    </row>
    <row r="659" spans="1:28">
      <c r="A659" t="s">
        <v>768</v>
      </c>
      <c r="B659" s="21">
        <f>Fornecida!$C$1</f>
        <v>3.38</v>
      </c>
      <c r="C659" s="79">
        <v>19.937999999999999</v>
      </c>
      <c r="D659">
        <v>20</v>
      </c>
      <c r="E659" s="75">
        <f>(('Node actual demand d=1.0'!B659*(365/2)))*9.8*($C659+$D659-$B659)/3600</f>
        <v>0</v>
      </c>
      <c r="F659" s="75">
        <f>(('Node actual demand d=1.0'!C659*(365/2)))*9.8*($C659+$D659-$B659)/3600</f>
        <v>0</v>
      </c>
      <c r="G659" s="75">
        <f>(('Node actual demand d=1.0'!D659*(365/2)))*9.8*($C659+$D659-$B659)/3600</f>
        <v>0</v>
      </c>
      <c r="H659" s="75">
        <f>(('Node actual demand d=1.0'!E659*(365/2)))*9.8*($C659+$D659-$B659)/3600</f>
        <v>0</v>
      </c>
      <c r="I659" s="75">
        <f>(('Node actual demand d=1.0'!F659*(365/2)))*9.8*($C659+$D659-$B659)/3600</f>
        <v>0</v>
      </c>
      <c r="J659" s="75">
        <f>(('Node actual demand d=1.0'!G659*(365/2)))*9.8*($C659+$D659-$B659)/3600</f>
        <v>0</v>
      </c>
      <c r="K659" s="75">
        <f>(('Node actual demand d=1.0'!H659*(365/2)))*9.8*($C659+$D659-$B659)/3600</f>
        <v>0.36324434999999999</v>
      </c>
      <c r="L659" s="75">
        <f>(('Node actual demand d=1.0'!I659*(365/2)))*9.8*($C659+$D659-$B659)/3600</f>
        <v>0.54486652499999999</v>
      </c>
      <c r="M659" s="75">
        <f>(('Node actual demand d=1.0'!J659*(365/2)))*9.8*($C659+$D659-$B659)/3600</f>
        <v>0.54486652499999999</v>
      </c>
      <c r="N659" s="75">
        <f>(('Node actual demand d=1.0'!K659*(365/2)))*9.8*($C659+$D659-$B659)/3600</f>
        <v>0.181622175</v>
      </c>
      <c r="O659" s="75">
        <f>(('Node actual demand d=1.0'!L659*(365/2)))*9.8*($C659+$D659-$B659)/3600</f>
        <v>0.181622175</v>
      </c>
      <c r="P659" s="75">
        <f>(('Node actual demand d=1.0'!M659*(365/2)))*9.8*($C659+$D659-$B659)/3600</f>
        <v>0.181622175</v>
      </c>
      <c r="Q659" s="75">
        <f>(('Node actual demand d=1.0'!N659*(365/2)))*9.8*($C659+$D659-$B659)/3600</f>
        <v>0.181622175</v>
      </c>
      <c r="R659" s="75">
        <f>(('Node actual demand d=1.0'!O659*(365/2)))*9.8*($C659+$D659-$B659)/3600</f>
        <v>0.181622175</v>
      </c>
      <c r="S659" s="75">
        <f>(('Node actual demand d=1.0'!P659*(365/2)))*9.8*($C659+$D659-$B659)/3600</f>
        <v>0.181622175</v>
      </c>
      <c r="T659" s="75">
        <f>(('Node actual demand d=1.0'!Q659*(365/2)))*9.8*($C659+$D659-$B659)/3600</f>
        <v>0.181622175</v>
      </c>
      <c r="U659" s="75">
        <f>(('Node actual demand d=1.0'!R659*(365/2)))*9.8*($C659+$D659-$B659)/3600</f>
        <v>0.54486652499999999</v>
      </c>
      <c r="V659" s="75">
        <f>(('Node actual demand d=1.0'!S659*(365/2)))*9.8*($C659+$D659-$B659)/3600</f>
        <v>0.181622175</v>
      </c>
      <c r="W659" s="75">
        <f>(('Node actual demand d=1.0'!T659*(365/2)))*9.8*($C659+$D659-$B659)/3600</f>
        <v>0</v>
      </c>
      <c r="X659" s="75">
        <f>(('Node actual demand d=1.0'!U659*(365/2)))*9.8*($C659+$D659-$B659)/3600</f>
        <v>0.181622175</v>
      </c>
      <c r="Y659" s="75">
        <f>(('Node actual demand d=1.0'!V659*(365/2)))*9.8*($C659+$D659-$B659)/3600</f>
        <v>0.181622175</v>
      </c>
      <c r="Z659" s="75">
        <f>(('Node actual demand d=1.0'!W659*(365/2)))*9.8*($C659+$D659-$B659)/3600</f>
        <v>0.181622175</v>
      </c>
      <c r="AA659" s="75">
        <f>(('Node actual demand d=1.0'!X659*(365/2)))*9.8*($C659+$D659-$B659)/3600</f>
        <v>0</v>
      </c>
      <c r="AB659" s="75">
        <f>(('Node actual demand d=1.0'!Y659*(365/2)))*9.8*($C659+$D659-$B659)/3600</f>
        <v>0</v>
      </c>
    </row>
    <row r="660" spans="1:28">
      <c r="A660" t="s">
        <v>769</v>
      </c>
      <c r="B660" s="21">
        <f>Fornecida!$C$1</f>
        <v>3.38</v>
      </c>
      <c r="C660" s="79">
        <v>21.129200000000001</v>
      </c>
      <c r="D660">
        <v>20</v>
      </c>
      <c r="E660" s="75">
        <f>(('Node actual demand d=1.0'!B660*(365/2)))*9.8*($C660+$D660-$B660)/3600</f>
        <v>0</v>
      </c>
      <c r="F660" s="75">
        <f>(('Node actual demand d=1.0'!C660*(365/2)))*9.8*($C660+$D660-$B660)/3600</f>
        <v>0</v>
      </c>
      <c r="G660" s="75">
        <f>(('Node actual demand d=1.0'!D660*(365/2)))*9.8*($C660+$D660-$B660)/3600</f>
        <v>0</v>
      </c>
      <c r="H660" s="75">
        <f>(('Node actual demand d=1.0'!E660*(365/2)))*9.8*($C660+$D660-$B660)/3600</f>
        <v>0</v>
      </c>
      <c r="I660" s="75">
        <f>(('Node actual demand d=1.0'!F660*(365/2)))*9.8*($C660+$D660-$B660)/3600</f>
        <v>0</v>
      </c>
      <c r="J660" s="75">
        <f>(('Node actual demand d=1.0'!G660*(365/2)))*9.8*($C660+$D660-$B660)/3600</f>
        <v>0</v>
      </c>
      <c r="K660" s="75">
        <f>(('Node actual demand d=1.0'!H660*(365/2)))*9.8*($C660+$D660-$B660)/3600</f>
        <v>0</v>
      </c>
      <c r="L660" s="75">
        <f>(('Node actual demand d=1.0'!I660*(365/2)))*9.8*($C660+$D660-$B660)/3600</f>
        <v>0</v>
      </c>
      <c r="M660" s="75">
        <f>(('Node actual demand d=1.0'!J660*(365/2)))*9.8*($C660+$D660-$B660)/3600</f>
        <v>0</v>
      </c>
      <c r="N660" s="75">
        <f>(('Node actual demand d=1.0'!K660*(365/2)))*9.8*($C660+$D660-$B660)/3600</f>
        <v>0</v>
      </c>
      <c r="O660" s="75">
        <f>(('Node actual demand d=1.0'!L660*(365/2)))*9.8*($C660+$D660-$B660)/3600</f>
        <v>0.18754012277777776</v>
      </c>
      <c r="P660" s="75">
        <f>(('Node actual demand d=1.0'!M660*(365/2)))*9.8*($C660+$D660-$B660)/3600</f>
        <v>0.37508024555555552</v>
      </c>
      <c r="Q660" s="75">
        <f>(('Node actual demand d=1.0'!N660*(365/2)))*9.8*($C660+$D660-$B660)/3600</f>
        <v>0.37508024555555552</v>
      </c>
      <c r="R660" s="75">
        <f>(('Node actual demand d=1.0'!O660*(365/2)))*9.8*($C660+$D660-$B660)/3600</f>
        <v>0.37508024555555552</v>
      </c>
      <c r="S660" s="75">
        <f>(('Node actual demand d=1.0'!P660*(365/2)))*9.8*($C660+$D660-$B660)/3600</f>
        <v>0.75016049111111105</v>
      </c>
      <c r="T660" s="75">
        <f>(('Node actual demand d=1.0'!Q660*(365/2)))*9.8*($C660+$D660-$B660)/3600</f>
        <v>0.37508024555555552</v>
      </c>
      <c r="U660" s="75">
        <f>(('Node actual demand d=1.0'!R660*(365/2)))*9.8*($C660+$D660-$B660)/3600</f>
        <v>0</v>
      </c>
      <c r="V660" s="75">
        <f>(('Node actual demand d=1.0'!S660*(365/2)))*9.8*($C660+$D660-$B660)/3600</f>
        <v>0</v>
      </c>
      <c r="W660" s="75">
        <f>(('Node actual demand d=1.0'!T660*(365/2)))*9.8*($C660+$D660-$B660)/3600</f>
        <v>0</v>
      </c>
      <c r="X660" s="75">
        <f>(('Node actual demand d=1.0'!U660*(365/2)))*9.8*($C660+$D660-$B660)/3600</f>
        <v>0</v>
      </c>
      <c r="Y660" s="75">
        <f>(('Node actual demand d=1.0'!V660*(365/2)))*9.8*($C660+$D660-$B660)/3600</f>
        <v>0</v>
      </c>
      <c r="Z660" s="75">
        <f>(('Node actual demand d=1.0'!W660*(365/2)))*9.8*($C660+$D660-$B660)/3600</f>
        <v>0</v>
      </c>
      <c r="AA660" s="75">
        <f>(('Node actual demand d=1.0'!X660*(365/2)))*9.8*($C660+$D660-$B660)/3600</f>
        <v>0</v>
      </c>
      <c r="AB660" s="75">
        <f>(('Node actual demand d=1.0'!Y660*(365/2)))*9.8*($C660+$D660-$B660)/3600</f>
        <v>0</v>
      </c>
    </row>
    <row r="661" spans="1:28">
      <c r="A661" t="s">
        <v>770</v>
      </c>
      <c r="B661" s="21">
        <f>Fornecida!$C$1</f>
        <v>3.38</v>
      </c>
      <c r="C661" s="79">
        <v>24.072099999999999</v>
      </c>
      <c r="D661">
        <v>20</v>
      </c>
      <c r="E661" s="75">
        <f>(('Node actual demand d=1.0'!B661*(365/2)))*9.8*($C661+$D661-$B661)/3600</f>
        <v>0</v>
      </c>
      <c r="F661" s="75">
        <f>(('Node actual demand d=1.0'!C661*(365/2)))*9.8*($C661+$D661-$B661)/3600</f>
        <v>0</v>
      </c>
      <c r="G661" s="75">
        <f>(('Node actual demand d=1.0'!D661*(365/2)))*9.8*($C661+$D661-$B661)/3600</f>
        <v>0</v>
      </c>
      <c r="H661" s="75">
        <f>(('Node actual demand d=1.0'!E661*(365/2)))*9.8*($C661+$D661-$B661)/3600</f>
        <v>0</v>
      </c>
      <c r="I661" s="75">
        <f>(('Node actual demand d=1.0'!F661*(365/2)))*9.8*($C661+$D661-$B661)/3600</f>
        <v>0</v>
      </c>
      <c r="J661" s="75">
        <f>(('Node actual demand d=1.0'!G661*(365/2)))*9.8*($C661+$D661-$B661)/3600</f>
        <v>0.20216061347222222</v>
      </c>
      <c r="K661" s="75">
        <f>(('Node actual demand d=1.0'!H661*(365/2)))*9.8*($C661+$D661-$B661)/3600</f>
        <v>0.60648184041666653</v>
      </c>
      <c r="L661" s="75">
        <f>(('Node actual demand d=1.0'!I661*(365/2)))*9.8*($C661+$D661-$B661)/3600</f>
        <v>0.80864245388888889</v>
      </c>
      <c r="M661" s="75">
        <f>(('Node actual demand d=1.0'!J661*(365/2)))*9.8*($C661+$D661-$B661)/3600</f>
        <v>0.40432122694444445</v>
      </c>
      <c r="N661" s="75">
        <f>(('Node actual demand d=1.0'!K661*(365/2)))*9.8*($C661+$D661-$B661)/3600</f>
        <v>0.40432122694444445</v>
      </c>
      <c r="O661" s="75">
        <f>(('Node actual demand d=1.0'!L661*(365/2)))*9.8*($C661+$D661-$B661)/3600</f>
        <v>0.20216061347222222</v>
      </c>
      <c r="P661" s="75">
        <f>(('Node actual demand d=1.0'!M661*(365/2)))*9.8*($C661+$D661-$B661)/3600</f>
        <v>0.20216061347222222</v>
      </c>
      <c r="Q661" s="75">
        <f>(('Node actual demand d=1.0'!N661*(365/2)))*9.8*($C661+$D661-$B661)/3600</f>
        <v>0</v>
      </c>
      <c r="R661" s="75">
        <f>(('Node actual demand d=1.0'!O661*(365/2)))*9.8*($C661+$D661-$B661)/3600</f>
        <v>0</v>
      </c>
      <c r="S661" s="75">
        <f>(('Node actual demand d=1.0'!P661*(365/2)))*9.8*($C661+$D661-$B661)/3600</f>
        <v>0</v>
      </c>
      <c r="T661" s="75">
        <f>(('Node actual demand d=1.0'!Q661*(365/2)))*9.8*($C661+$D661-$B661)/3600</f>
        <v>0.20216061347222222</v>
      </c>
      <c r="U661" s="75">
        <f>(('Node actual demand d=1.0'!R661*(365/2)))*9.8*($C661+$D661-$B661)/3600</f>
        <v>0.40432122694444445</v>
      </c>
      <c r="V661" s="75">
        <f>(('Node actual demand d=1.0'!S661*(365/2)))*9.8*($C661+$D661-$B661)/3600</f>
        <v>0.60648184041666653</v>
      </c>
      <c r="W661" s="75">
        <f>(('Node actual demand d=1.0'!T661*(365/2)))*9.8*($C661+$D661-$B661)/3600</f>
        <v>0.20216061347222222</v>
      </c>
      <c r="X661" s="75">
        <f>(('Node actual demand d=1.0'!U661*(365/2)))*9.8*($C661+$D661-$B661)/3600</f>
        <v>0.20216061347222222</v>
      </c>
      <c r="Y661" s="75">
        <f>(('Node actual demand d=1.0'!V661*(365/2)))*9.8*($C661+$D661-$B661)/3600</f>
        <v>0.20216061347222222</v>
      </c>
      <c r="Z661" s="75">
        <f>(('Node actual demand d=1.0'!W661*(365/2)))*9.8*($C661+$D661-$B661)/3600</f>
        <v>0</v>
      </c>
      <c r="AA661" s="75">
        <f>(('Node actual demand d=1.0'!X661*(365/2)))*9.8*($C661+$D661-$B661)/3600</f>
        <v>0.20216061347222222</v>
      </c>
      <c r="AB661" s="75">
        <f>(('Node actual demand d=1.0'!Y661*(365/2)))*9.8*($C661+$D661-$B661)/3600</f>
        <v>0</v>
      </c>
    </row>
    <row r="662" spans="1:28">
      <c r="A662" t="s">
        <v>771</v>
      </c>
      <c r="B662" s="21">
        <f>Fornecida!$C$1</f>
        <v>3.38</v>
      </c>
      <c r="C662" s="79">
        <v>24.224799999999998</v>
      </c>
      <c r="D662">
        <v>20</v>
      </c>
      <c r="E662" s="75">
        <f>(('Node actual demand d=1.0'!B662*(365/2)))*9.8*($C662+$D662-$B662)/3600</f>
        <v>0</v>
      </c>
      <c r="F662" s="75">
        <f>(('Node actual demand d=1.0'!C662*(365/2)))*9.8*($C662+$D662-$B662)/3600</f>
        <v>0</v>
      </c>
      <c r="G662" s="75">
        <f>(('Node actual demand d=1.0'!D662*(365/2)))*9.8*($C662+$D662-$B662)/3600</f>
        <v>0</v>
      </c>
      <c r="H662" s="75">
        <f>(('Node actual demand d=1.0'!E662*(365/2)))*9.8*($C662+$D662-$B662)/3600</f>
        <v>0</v>
      </c>
      <c r="I662" s="75">
        <f>(('Node actual demand d=1.0'!F662*(365/2)))*9.8*($C662+$D662-$B662)/3600</f>
        <v>0</v>
      </c>
      <c r="J662" s="75">
        <f>(('Node actual demand d=1.0'!G662*(365/2)))*9.8*($C662+$D662-$B662)/3600</f>
        <v>0</v>
      </c>
      <c r="K662" s="75">
        <f>(('Node actual demand d=1.0'!H662*(365/2)))*9.8*($C662+$D662-$B662)/3600</f>
        <v>1.2175154133333332</v>
      </c>
      <c r="L662" s="75">
        <f>(('Node actual demand d=1.0'!I662*(365/2)))*9.8*($C662+$D662-$B662)/3600</f>
        <v>1.0145961777777779</v>
      </c>
      <c r="M662" s="75">
        <f>(('Node actual demand d=1.0'!J662*(365/2)))*9.8*($C662+$D662-$B662)/3600</f>
        <v>1.2175154133333332</v>
      </c>
      <c r="N662" s="75">
        <f>(('Node actual demand d=1.0'!K662*(365/2)))*9.8*($C662+$D662-$B662)/3600</f>
        <v>0.60875770666666662</v>
      </c>
      <c r="O662" s="75">
        <f>(('Node actual demand d=1.0'!L662*(365/2)))*9.8*($C662+$D662-$B662)/3600</f>
        <v>0.40583847111111115</v>
      </c>
      <c r="P662" s="75">
        <f>(('Node actual demand d=1.0'!M662*(365/2)))*9.8*($C662+$D662-$B662)/3600</f>
        <v>0.20291923555555558</v>
      </c>
      <c r="Q662" s="75">
        <f>(('Node actual demand d=1.0'!N662*(365/2)))*9.8*($C662+$D662-$B662)/3600</f>
        <v>0</v>
      </c>
      <c r="R662" s="75">
        <f>(('Node actual demand d=1.0'!O662*(365/2)))*9.8*($C662+$D662-$B662)/3600</f>
        <v>0</v>
      </c>
      <c r="S662" s="75">
        <f>(('Node actual demand d=1.0'!P662*(365/2)))*9.8*($C662+$D662-$B662)/3600</f>
        <v>0.40583847111111115</v>
      </c>
      <c r="T662" s="75">
        <f>(('Node actual demand d=1.0'!Q662*(365/2)))*9.8*($C662+$D662-$B662)/3600</f>
        <v>0.40583847111111115</v>
      </c>
      <c r="U662" s="75">
        <f>(('Node actual demand d=1.0'!R662*(365/2)))*9.8*($C662+$D662-$B662)/3600</f>
        <v>0.20291923555555558</v>
      </c>
      <c r="V662" s="75">
        <f>(('Node actual demand d=1.0'!S662*(365/2)))*9.8*($C662+$D662-$B662)/3600</f>
        <v>0.40583847111111115</v>
      </c>
      <c r="W662" s="75">
        <f>(('Node actual demand d=1.0'!T662*(365/2)))*9.8*($C662+$D662-$B662)/3600</f>
        <v>0.60875770666666662</v>
      </c>
      <c r="X662" s="75">
        <f>(('Node actual demand d=1.0'!U662*(365/2)))*9.8*($C662+$D662-$B662)/3600</f>
        <v>0.20291923555555558</v>
      </c>
      <c r="Y662" s="75">
        <f>(('Node actual demand d=1.0'!V662*(365/2)))*9.8*($C662+$D662-$B662)/3600</f>
        <v>0.20291923555555558</v>
      </c>
      <c r="Z662" s="75">
        <f>(('Node actual demand d=1.0'!W662*(365/2)))*9.8*($C662+$D662-$B662)/3600</f>
        <v>0.40583847111111115</v>
      </c>
      <c r="AA662" s="75">
        <f>(('Node actual demand d=1.0'!X662*(365/2)))*9.8*($C662+$D662-$B662)/3600</f>
        <v>0.40583847111111115</v>
      </c>
      <c r="AB662" s="75">
        <f>(('Node actual demand d=1.0'!Y662*(365/2)))*9.8*($C662+$D662-$B662)/3600</f>
        <v>0</v>
      </c>
    </row>
    <row r="663" spans="1:28">
      <c r="A663" t="s">
        <v>772</v>
      </c>
      <c r="B663" s="21">
        <f>Fornecida!$C$1</f>
        <v>3.38</v>
      </c>
      <c r="C663" s="79">
        <v>23.559000000000001</v>
      </c>
      <c r="D663">
        <v>20</v>
      </c>
      <c r="E663" s="75">
        <f>(('Node actual demand d=1.0'!B663*(365/2)))*9.8*($C663+$D663-$B663)/3600</f>
        <v>0</v>
      </c>
      <c r="F663" s="75">
        <f>(('Node actual demand d=1.0'!C663*(365/2)))*9.8*($C663+$D663-$B663)/3600</f>
        <v>0</v>
      </c>
      <c r="G663" s="75">
        <f>(('Node actual demand d=1.0'!D663*(365/2)))*9.8*($C663+$D663-$B663)/3600</f>
        <v>0</v>
      </c>
      <c r="H663" s="75">
        <f>(('Node actual demand d=1.0'!E663*(365/2)))*9.8*($C663+$D663-$B663)/3600</f>
        <v>0</v>
      </c>
      <c r="I663" s="75">
        <f>(('Node actual demand d=1.0'!F663*(365/2)))*9.8*($C663+$D663-$B663)/3600</f>
        <v>0</v>
      </c>
      <c r="J663" s="75">
        <f>(('Node actual demand d=1.0'!G663*(365/2)))*9.8*($C663+$D663-$B663)/3600</f>
        <v>0</v>
      </c>
      <c r="K663" s="75">
        <f>(('Node actual demand d=1.0'!H663*(365/2)))*9.8*($C663+$D663-$B663)/3600</f>
        <v>0</v>
      </c>
      <c r="L663" s="75">
        <f>(('Node actual demand d=1.0'!I663*(365/2)))*9.8*($C663+$D663-$B663)/3600</f>
        <v>0</v>
      </c>
      <c r="M663" s="75">
        <f>(('Node actual demand d=1.0'!J663*(365/2)))*9.8*($C663+$D663-$B663)/3600</f>
        <v>0</v>
      </c>
      <c r="N663" s="75">
        <f>(('Node actual demand d=1.0'!K663*(365/2)))*9.8*($C663+$D663-$B663)/3600</f>
        <v>0</v>
      </c>
      <c r="O663" s="75">
        <f>(('Node actual demand d=1.0'!L663*(365/2)))*9.8*($C663+$D663-$B663)/3600</f>
        <v>0</v>
      </c>
      <c r="P663" s="75">
        <f>(('Node actual demand d=1.0'!M663*(365/2)))*9.8*($C663+$D663-$B663)/3600</f>
        <v>0</v>
      </c>
      <c r="Q663" s="75">
        <f>(('Node actual demand d=1.0'!N663*(365/2)))*9.8*($C663+$D663-$B663)/3600</f>
        <v>0</v>
      </c>
      <c r="R663" s="75">
        <f>(('Node actual demand d=1.0'!O663*(365/2)))*9.8*($C663+$D663-$B663)/3600</f>
        <v>0</v>
      </c>
      <c r="S663" s="75">
        <f>(('Node actual demand d=1.0'!P663*(365/2)))*9.8*($C663+$D663-$B663)/3600</f>
        <v>0</v>
      </c>
      <c r="T663" s="75">
        <f>(('Node actual demand d=1.0'!Q663*(365/2)))*9.8*($C663+$D663-$B663)/3600</f>
        <v>0</v>
      </c>
      <c r="U663" s="75">
        <f>(('Node actual demand d=1.0'!R663*(365/2)))*9.8*($C663+$D663-$B663)/3600</f>
        <v>0</v>
      </c>
      <c r="V663" s="75">
        <f>(('Node actual demand d=1.0'!S663*(365/2)))*9.8*($C663+$D663-$B663)/3600</f>
        <v>0</v>
      </c>
      <c r="W663" s="75">
        <f>(('Node actual demand d=1.0'!T663*(365/2)))*9.8*($C663+$D663-$B663)/3600</f>
        <v>0</v>
      </c>
      <c r="X663" s="75">
        <f>(('Node actual demand d=1.0'!U663*(365/2)))*9.8*($C663+$D663-$B663)/3600</f>
        <v>0</v>
      </c>
      <c r="Y663" s="75">
        <f>(('Node actual demand d=1.0'!V663*(365/2)))*9.8*($C663+$D663-$B663)/3600</f>
        <v>0</v>
      </c>
      <c r="Z663" s="75">
        <f>(('Node actual demand d=1.0'!W663*(365/2)))*9.8*($C663+$D663-$B663)/3600</f>
        <v>0</v>
      </c>
      <c r="AA663" s="75">
        <f>(('Node actual demand d=1.0'!X663*(365/2)))*9.8*($C663+$D663-$B663)/3600</f>
        <v>0</v>
      </c>
      <c r="AB663" s="75">
        <f>(('Node actual demand d=1.0'!Y663*(365/2)))*9.8*($C663+$D663-$B663)/3600</f>
        <v>0</v>
      </c>
    </row>
    <row r="664" spans="1:28">
      <c r="A664" t="s">
        <v>773</v>
      </c>
      <c r="B664" s="21">
        <f>Fornecida!$C$1</f>
        <v>3.38</v>
      </c>
      <c r="C664" s="79">
        <v>23.919499999999999</v>
      </c>
      <c r="D664">
        <v>20</v>
      </c>
      <c r="E664" s="75">
        <f>(('Node actual demand d=1.0'!B664*(365/2)))*9.8*($C664+$D664-$B664)/3600</f>
        <v>0</v>
      </c>
      <c r="F664" s="75">
        <f>(('Node actual demand d=1.0'!C664*(365/2)))*9.8*($C664+$D664-$B664)/3600</f>
        <v>0</v>
      </c>
      <c r="G664" s="75">
        <f>(('Node actual demand d=1.0'!D664*(365/2)))*9.8*($C664+$D664-$B664)/3600</f>
        <v>0</v>
      </c>
      <c r="H664" s="75">
        <f>(('Node actual demand d=1.0'!E664*(365/2)))*9.8*($C664+$D664-$B664)/3600</f>
        <v>0</v>
      </c>
      <c r="I664" s="75">
        <f>(('Node actual demand d=1.0'!F664*(365/2)))*9.8*($C664+$D664-$B664)/3600</f>
        <v>0</v>
      </c>
      <c r="J664" s="75">
        <f>(('Node actual demand d=1.0'!G664*(365/2)))*9.8*($C664+$D664-$B664)/3600</f>
        <v>0.20140248819444445</v>
      </c>
      <c r="K664" s="75">
        <f>(('Node actual demand d=1.0'!H664*(365/2)))*9.8*($C664+$D664-$B664)/3600</f>
        <v>0.4028049763888889</v>
      </c>
      <c r="L664" s="75">
        <f>(('Node actual demand d=1.0'!I664*(365/2)))*9.8*($C664+$D664-$B664)/3600</f>
        <v>0.20140248819444445</v>
      </c>
      <c r="M664" s="75">
        <f>(('Node actual demand d=1.0'!J664*(365/2)))*9.8*($C664+$D664-$B664)/3600</f>
        <v>0.20140248819444445</v>
      </c>
      <c r="N664" s="75">
        <f>(('Node actual demand d=1.0'!K664*(365/2)))*9.8*($C664+$D664-$B664)/3600</f>
        <v>0.20140248819444445</v>
      </c>
      <c r="O664" s="75">
        <f>(('Node actual demand d=1.0'!L664*(365/2)))*9.8*($C664+$D664-$B664)/3600</f>
        <v>0.6042074645833333</v>
      </c>
      <c r="P664" s="75">
        <f>(('Node actual demand d=1.0'!M664*(365/2)))*9.8*($C664+$D664-$B664)/3600</f>
        <v>0.20140248819444445</v>
      </c>
      <c r="Q664" s="75">
        <f>(('Node actual demand d=1.0'!N664*(365/2)))*9.8*($C664+$D664-$B664)/3600</f>
        <v>0</v>
      </c>
      <c r="R664" s="75">
        <f>(('Node actual demand d=1.0'!O664*(365/2)))*9.8*($C664+$D664-$B664)/3600</f>
        <v>0</v>
      </c>
      <c r="S664" s="75">
        <f>(('Node actual demand d=1.0'!P664*(365/2)))*9.8*($C664+$D664-$B664)/3600</f>
        <v>0.4028049763888889</v>
      </c>
      <c r="T664" s="75">
        <f>(('Node actual demand d=1.0'!Q664*(365/2)))*9.8*($C664+$D664-$B664)/3600</f>
        <v>1.0070124409722223</v>
      </c>
      <c r="U664" s="75">
        <f>(('Node actual demand d=1.0'!R664*(365/2)))*9.8*($C664+$D664-$B664)/3600</f>
        <v>0.20140248819444445</v>
      </c>
      <c r="V664" s="75">
        <f>(('Node actual demand d=1.0'!S664*(365/2)))*9.8*($C664+$D664-$B664)/3600</f>
        <v>0.20140248819444445</v>
      </c>
      <c r="W664" s="75">
        <f>(('Node actual demand d=1.0'!T664*(365/2)))*9.8*($C664+$D664-$B664)/3600</f>
        <v>0.20140248819444445</v>
      </c>
      <c r="X664" s="75">
        <f>(('Node actual demand d=1.0'!U664*(365/2)))*9.8*($C664+$D664-$B664)/3600</f>
        <v>0</v>
      </c>
      <c r="Y664" s="75">
        <f>(('Node actual demand d=1.0'!V664*(365/2)))*9.8*($C664+$D664-$B664)/3600</f>
        <v>0</v>
      </c>
      <c r="Z664" s="75">
        <f>(('Node actual demand d=1.0'!W664*(365/2)))*9.8*($C664+$D664-$B664)/3600</f>
        <v>0</v>
      </c>
      <c r="AA664" s="75">
        <f>(('Node actual demand d=1.0'!X664*(365/2)))*9.8*($C664+$D664-$B664)/3600</f>
        <v>0</v>
      </c>
      <c r="AB664" s="75">
        <f>(('Node actual demand d=1.0'!Y664*(365/2)))*9.8*($C664+$D664-$B664)/3600</f>
        <v>0</v>
      </c>
    </row>
    <row r="665" spans="1:28">
      <c r="A665" t="s">
        <v>774</v>
      </c>
      <c r="B665" s="21">
        <f>Fornecida!$C$1</f>
        <v>3.38</v>
      </c>
      <c r="C665" s="79">
        <v>22.9575</v>
      </c>
      <c r="D665">
        <v>20</v>
      </c>
      <c r="E665" s="75">
        <f>(('Node actual demand d=1.0'!B665*(365/2)))*9.8*($C665+$D665-$B665)/3600</f>
        <v>0</v>
      </c>
      <c r="F665" s="75">
        <f>(('Node actual demand d=1.0'!C665*(365/2)))*9.8*($C665+$D665-$B665)/3600</f>
        <v>0</v>
      </c>
      <c r="G665" s="75">
        <f>(('Node actual demand d=1.0'!D665*(365/2)))*9.8*($C665+$D665-$B665)/3600</f>
        <v>0</v>
      </c>
      <c r="H665" s="75">
        <f>(('Node actual demand d=1.0'!E665*(365/2)))*9.8*($C665+$D665-$B665)/3600</f>
        <v>0</v>
      </c>
      <c r="I665" s="75">
        <f>(('Node actual demand d=1.0'!F665*(365/2)))*9.8*($C665+$D665-$B665)/3600</f>
        <v>0</v>
      </c>
      <c r="J665" s="75">
        <f>(('Node actual demand d=1.0'!G665*(365/2)))*9.8*($C665+$D665-$B665)/3600</f>
        <v>0</v>
      </c>
      <c r="K665" s="75">
        <f>(('Node actual demand d=1.0'!H665*(365/2)))*9.8*($C665+$D665-$B665)/3600</f>
        <v>0</v>
      </c>
      <c r="L665" s="75">
        <f>(('Node actual demand d=1.0'!I665*(365/2)))*9.8*($C665+$D665-$B665)/3600</f>
        <v>0.19662321874999997</v>
      </c>
      <c r="M665" s="75">
        <f>(('Node actual demand d=1.0'!J665*(365/2)))*9.8*($C665+$D665-$B665)/3600</f>
        <v>0.19662321874999997</v>
      </c>
      <c r="N665" s="75">
        <f>(('Node actual demand d=1.0'!K665*(365/2)))*9.8*($C665+$D665-$B665)/3600</f>
        <v>0.19662321874999997</v>
      </c>
      <c r="O665" s="75">
        <f>(('Node actual demand d=1.0'!L665*(365/2)))*9.8*($C665+$D665-$B665)/3600</f>
        <v>0</v>
      </c>
      <c r="P665" s="75">
        <f>(('Node actual demand d=1.0'!M665*(365/2)))*9.8*($C665+$D665-$B665)/3600</f>
        <v>0.19662321874999997</v>
      </c>
      <c r="Q665" s="75">
        <f>(('Node actual demand d=1.0'!N665*(365/2)))*9.8*($C665+$D665-$B665)/3600</f>
        <v>0.19662321874999997</v>
      </c>
      <c r="R665" s="75">
        <f>(('Node actual demand d=1.0'!O665*(365/2)))*9.8*($C665+$D665-$B665)/3600</f>
        <v>0.19662321874999997</v>
      </c>
      <c r="S665" s="75">
        <f>(('Node actual demand d=1.0'!P665*(365/2)))*9.8*($C665+$D665-$B665)/3600</f>
        <v>0</v>
      </c>
      <c r="T665" s="75">
        <f>(('Node actual demand d=1.0'!Q665*(365/2)))*9.8*($C665+$D665-$B665)/3600</f>
        <v>0.19662321874999997</v>
      </c>
      <c r="U665" s="75">
        <f>(('Node actual demand d=1.0'!R665*(365/2)))*9.8*($C665+$D665-$B665)/3600</f>
        <v>0.19662321874999997</v>
      </c>
      <c r="V665" s="75">
        <f>(('Node actual demand d=1.0'!S665*(365/2)))*9.8*($C665+$D665-$B665)/3600</f>
        <v>0.19662321874999997</v>
      </c>
      <c r="W665" s="75">
        <f>(('Node actual demand d=1.0'!T665*(365/2)))*9.8*($C665+$D665-$B665)/3600</f>
        <v>0.19662321874999997</v>
      </c>
      <c r="X665" s="75">
        <f>(('Node actual demand d=1.0'!U665*(365/2)))*9.8*($C665+$D665-$B665)/3600</f>
        <v>0</v>
      </c>
      <c r="Y665" s="75">
        <f>(('Node actual demand d=1.0'!V665*(365/2)))*9.8*($C665+$D665-$B665)/3600</f>
        <v>0</v>
      </c>
      <c r="Z665" s="75">
        <f>(('Node actual demand d=1.0'!W665*(365/2)))*9.8*($C665+$D665-$B665)/3600</f>
        <v>0</v>
      </c>
      <c r="AA665" s="75">
        <f>(('Node actual demand d=1.0'!X665*(365/2)))*9.8*($C665+$D665-$B665)/3600</f>
        <v>0</v>
      </c>
      <c r="AB665" s="75">
        <f>(('Node actual demand d=1.0'!Y665*(365/2)))*9.8*($C665+$D665-$B665)/3600</f>
        <v>0</v>
      </c>
    </row>
    <row r="666" spans="1:28">
      <c r="A666" t="s">
        <v>775</v>
      </c>
      <c r="B666" s="21">
        <f>Fornecida!$C$1</f>
        <v>3.38</v>
      </c>
      <c r="C666" s="79">
        <v>22.353300000000001</v>
      </c>
      <c r="D666">
        <v>20</v>
      </c>
      <c r="E666" s="75">
        <f>(('Node actual demand d=1.0'!B666*(365/2)))*9.8*($C666+$D666-$B666)/3600</f>
        <v>0</v>
      </c>
      <c r="F666" s="75">
        <f>(('Node actual demand d=1.0'!C666*(365/2)))*9.8*($C666+$D666-$B666)/3600</f>
        <v>0</v>
      </c>
      <c r="G666" s="75">
        <f>(('Node actual demand d=1.0'!D666*(365/2)))*9.8*($C666+$D666-$B666)/3600</f>
        <v>0</v>
      </c>
      <c r="H666" s="75">
        <f>(('Node actual demand d=1.0'!E666*(365/2)))*9.8*($C666+$D666-$B666)/3600</f>
        <v>0</v>
      </c>
      <c r="I666" s="75">
        <f>(('Node actual demand d=1.0'!F666*(365/2)))*9.8*($C666+$D666-$B666)/3600</f>
        <v>0</v>
      </c>
      <c r="J666" s="75">
        <f>(('Node actual demand d=1.0'!G666*(365/2)))*9.8*($C666+$D666-$B666)/3600</f>
        <v>0.19362151958333335</v>
      </c>
      <c r="K666" s="75">
        <f>(('Node actual demand d=1.0'!H666*(365/2)))*9.8*($C666+$D666-$B666)/3600</f>
        <v>0.38724303916666669</v>
      </c>
      <c r="L666" s="75">
        <f>(('Node actual demand d=1.0'!I666*(365/2)))*9.8*($C666+$D666-$B666)/3600</f>
        <v>0.77448607833333338</v>
      </c>
      <c r="M666" s="75">
        <f>(('Node actual demand d=1.0'!J666*(365/2)))*9.8*($C666+$D666-$B666)/3600</f>
        <v>0.38724303916666669</v>
      </c>
      <c r="N666" s="75">
        <f>(('Node actual demand d=1.0'!K666*(365/2)))*9.8*($C666+$D666-$B666)/3600</f>
        <v>0.77448607833333338</v>
      </c>
      <c r="O666" s="75">
        <f>(('Node actual demand d=1.0'!L666*(365/2)))*9.8*($C666+$D666-$B666)/3600</f>
        <v>0.38724303916666669</v>
      </c>
      <c r="P666" s="75">
        <f>(('Node actual demand d=1.0'!M666*(365/2)))*9.8*($C666+$D666-$B666)/3600</f>
        <v>0.38724303916666669</v>
      </c>
      <c r="Q666" s="75">
        <f>(('Node actual demand d=1.0'!N666*(365/2)))*9.8*($C666+$D666-$B666)/3600</f>
        <v>0.77448607833333338</v>
      </c>
      <c r="R666" s="75">
        <f>(('Node actual demand d=1.0'!O666*(365/2)))*9.8*($C666+$D666-$B666)/3600</f>
        <v>0.38724303916666669</v>
      </c>
      <c r="S666" s="75">
        <f>(('Node actual demand d=1.0'!P666*(365/2)))*9.8*($C666+$D666-$B666)/3600</f>
        <v>0.38724303916666669</v>
      </c>
      <c r="T666" s="75">
        <f>(('Node actual demand d=1.0'!Q666*(365/2)))*9.8*($C666+$D666-$B666)/3600</f>
        <v>0.38724303916666669</v>
      </c>
      <c r="U666" s="75">
        <f>(('Node actual demand d=1.0'!R666*(365/2)))*9.8*($C666+$D666-$B666)/3600</f>
        <v>0.77448607833333338</v>
      </c>
      <c r="V666" s="75">
        <f>(('Node actual demand d=1.0'!S666*(365/2)))*9.8*($C666+$D666-$B666)/3600</f>
        <v>0.58086455875000009</v>
      </c>
      <c r="W666" s="75">
        <f>(('Node actual demand d=1.0'!T666*(365/2)))*9.8*($C666+$D666-$B666)/3600</f>
        <v>0.77448607833333338</v>
      </c>
      <c r="X666" s="75">
        <f>(('Node actual demand d=1.0'!U666*(365/2)))*9.8*($C666+$D666-$B666)/3600</f>
        <v>0.19362151958333335</v>
      </c>
      <c r="Y666" s="75">
        <f>(('Node actual demand d=1.0'!V666*(365/2)))*9.8*($C666+$D666-$B666)/3600</f>
        <v>0.19362151958333335</v>
      </c>
      <c r="Z666" s="75">
        <f>(('Node actual demand d=1.0'!W666*(365/2)))*9.8*($C666+$D666-$B666)/3600</f>
        <v>0.38724303916666669</v>
      </c>
      <c r="AA666" s="75">
        <f>(('Node actual demand d=1.0'!X666*(365/2)))*9.8*($C666+$D666-$B666)/3600</f>
        <v>0.19362151958333335</v>
      </c>
      <c r="AB666" s="75">
        <f>(('Node actual demand d=1.0'!Y666*(365/2)))*9.8*($C666+$D666-$B666)/3600</f>
        <v>0</v>
      </c>
    </row>
    <row r="667" spans="1:28">
      <c r="A667" t="s">
        <v>776</v>
      </c>
      <c r="B667" s="21">
        <f>Fornecida!$C$1</f>
        <v>3.38</v>
      </c>
      <c r="C667" s="79">
        <v>20.238</v>
      </c>
      <c r="D667">
        <v>20</v>
      </c>
      <c r="E667" s="75">
        <f>(('Node actual demand d=1.0'!B667*(365/2)))*9.8*($C667+$D667-$B667)/3600</f>
        <v>0</v>
      </c>
      <c r="F667" s="75">
        <f>(('Node actual demand d=1.0'!C667*(365/2)))*9.8*($C667+$D667-$B667)/3600</f>
        <v>0</v>
      </c>
      <c r="G667" s="75">
        <f>(('Node actual demand d=1.0'!D667*(365/2)))*9.8*($C667+$D667-$B667)/3600</f>
        <v>0</v>
      </c>
      <c r="H667" s="75">
        <f>(('Node actual demand d=1.0'!E667*(365/2)))*9.8*($C667+$D667-$B667)/3600</f>
        <v>0</v>
      </c>
      <c r="I667" s="75">
        <f>(('Node actual demand d=1.0'!F667*(365/2)))*9.8*($C667+$D667-$B667)/3600</f>
        <v>0</v>
      </c>
      <c r="J667" s="75">
        <f>(('Node actual demand d=1.0'!G667*(365/2)))*9.8*($C667+$D667-$B667)/3600</f>
        <v>0</v>
      </c>
      <c r="K667" s="75">
        <f>(('Node actual demand d=1.0'!H667*(365/2)))*9.8*($C667+$D667-$B667)/3600</f>
        <v>0</v>
      </c>
      <c r="L667" s="75">
        <f>(('Node actual demand d=1.0'!I667*(365/2)))*9.8*($C667+$D667-$B667)/3600</f>
        <v>0.36622518333333332</v>
      </c>
      <c r="M667" s="75">
        <f>(('Node actual demand d=1.0'!J667*(365/2)))*9.8*($C667+$D667-$B667)/3600</f>
        <v>0.36622518333333332</v>
      </c>
      <c r="N667" s="75">
        <f>(('Node actual demand d=1.0'!K667*(365/2)))*9.8*($C667+$D667-$B667)/3600</f>
        <v>0</v>
      </c>
      <c r="O667" s="75">
        <f>(('Node actual demand d=1.0'!L667*(365/2)))*9.8*($C667+$D667-$B667)/3600</f>
        <v>0.18311259166666666</v>
      </c>
      <c r="P667" s="75">
        <f>(('Node actual demand d=1.0'!M667*(365/2)))*9.8*($C667+$D667-$B667)/3600</f>
        <v>0</v>
      </c>
      <c r="Q667" s="75">
        <f>(('Node actual demand d=1.0'!N667*(365/2)))*9.8*($C667+$D667-$B667)/3600</f>
        <v>0.36622518333333332</v>
      </c>
      <c r="R667" s="75">
        <f>(('Node actual demand d=1.0'!O667*(365/2)))*9.8*($C667+$D667-$B667)/3600</f>
        <v>0.36622518333333332</v>
      </c>
      <c r="S667" s="75">
        <f>(('Node actual demand d=1.0'!P667*(365/2)))*9.8*($C667+$D667-$B667)/3600</f>
        <v>0.73245036666666663</v>
      </c>
      <c r="T667" s="75">
        <f>(('Node actual demand d=1.0'!Q667*(365/2)))*9.8*($C667+$D667-$B667)/3600</f>
        <v>0.18311259166666666</v>
      </c>
      <c r="U667" s="75">
        <f>(('Node actual demand d=1.0'!R667*(365/2)))*9.8*($C667+$D667-$B667)/3600</f>
        <v>0.18311259166666666</v>
      </c>
      <c r="V667" s="75">
        <f>(('Node actual demand d=1.0'!S667*(365/2)))*9.8*($C667+$D667-$B667)/3600</f>
        <v>0.18311259166666666</v>
      </c>
      <c r="W667" s="75">
        <f>(('Node actual demand d=1.0'!T667*(365/2)))*9.8*($C667+$D667-$B667)/3600</f>
        <v>0.18311259166666666</v>
      </c>
      <c r="X667" s="75">
        <f>(('Node actual demand d=1.0'!U667*(365/2)))*9.8*($C667+$D667-$B667)/3600</f>
        <v>0</v>
      </c>
      <c r="Y667" s="75">
        <f>(('Node actual demand d=1.0'!V667*(365/2)))*9.8*($C667+$D667-$B667)/3600</f>
        <v>0</v>
      </c>
      <c r="Z667" s="75">
        <f>(('Node actual demand d=1.0'!W667*(365/2)))*9.8*($C667+$D667-$B667)/3600</f>
        <v>0.18311259166666666</v>
      </c>
      <c r="AA667" s="75">
        <f>(('Node actual demand d=1.0'!X667*(365/2)))*9.8*($C667+$D667-$B667)/3600</f>
        <v>0</v>
      </c>
      <c r="AB667" s="75">
        <f>(('Node actual demand d=1.0'!Y667*(365/2)))*9.8*($C667+$D667-$B667)/3600</f>
        <v>0</v>
      </c>
    </row>
    <row r="668" spans="1:28">
      <c r="A668" t="s">
        <v>777</v>
      </c>
      <c r="B668" s="21">
        <f>Fornecida!$C$1</f>
        <v>3.38</v>
      </c>
      <c r="C668" s="79">
        <v>19.875299999999999</v>
      </c>
      <c r="D668">
        <v>20</v>
      </c>
      <c r="E668" s="75">
        <f>(('Node actual demand d=1.0'!B668*(365/2)))*9.8*($C668+$D668-$B668)/3600</f>
        <v>0.18131067791666663</v>
      </c>
      <c r="F668" s="75">
        <f>(('Node actual demand d=1.0'!C668*(365/2)))*9.8*($C668+$D668-$B668)/3600</f>
        <v>0.18131067791666663</v>
      </c>
      <c r="G668" s="75">
        <f>(('Node actual demand d=1.0'!D668*(365/2)))*9.8*($C668+$D668-$B668)/3600</f>
        <v>0.18131067791666663</v>
      </c>
      <c r="H668" s="75">
        <f>(('Node actual demand d=1.0'!E668*(365/2)))*9.8*($C668+$D668-$B668)/3600</f>
        <v>0.18131067791666663</v>
      </c>
      <c r="I668" s="75">
        <f>(('Node actual demand d=1.0'!F668*(365/2)))*9.8*($C668+$D668-$B668)/3600</f>
        <v>0.18131067791666663</v>
      </c>
      <c r="J668" s="75">
        <f>(('Node actual demand d=1.0'!G668*(365/2)))*9.8*($C668+$D668-$B668)/3600</f>
        <v>0.18131067791666663</v>
      </c>
      <c r="K668" s="75">
        <f>(('Node actual demand d=1.0'!H668*(365/2)))*9.8*($C668+$D668-$B668)/3600</f>
        <v>0.36262135583333327</v>
      </c>
      <c r="L668" s="75">
        <f>(('Node actual demand d=1.0'!I668*(365/2)))*9.8*($C668+$D668-$B668)/3600</f>
        <v>0.54393203374999988</v>
      </c>
      <c r="M668" s="75">
        <f>(('Node actual demand d=1.0'!J668*(365/2)))*9.8*($C668+$D668-$B668)/3600</f>
        <v>0.54393203374999988</v>
      </c>
      <c r="N668" s="75">
        <f>(('Node actual demand d=1.0'!K668*(365/2)))*9.8*($C668+$D668-$B668)/3600</f>
        <v>0.36262135583333327</v>
      </c>
      <c r="O668" s="75">
        <f>(('Node actual demand d=1.0'!L668*(365/2)))*9.8*($C668+$D668-$B668)/3600</f>
        <v>0.36262135583333327</v>
      </c>
      <c r="P668" s="75">
        <f>(('Node actual demand d=1.0'!M668*(365/2)))*9.8*($C668+$D668-$B668)/3600</f>
        <v>0.36262135583333327</v>
      </c>
      <c r="Q668" s="75">
        <f>(('Node actual demand d=1.0'!N668*(365/2)))*9.8*($C668+$D668-$B668)/3600</f>
        <v>0.36262135583333327</v>
      </c>
      <c r="R668" s="75">
        <f>(('Node actual demand d=1.0'!O668*(365/2)))*9.8*($C668+$D668-$B668)/3600</f>
        <v>0.36262135583333327</v>
      </c>
      <c r="S668" s="75">
        <f>(('Node actual demand d=1.0'!P668*(365/2)))*9.8*($C668+$D668-$B668)/3600</f>
        <v>0.54393203374999988</v>
      </c>
      <c r="T668" s="75">
        <f>(('Node actual demand d=1.0'!Q668*(365/2)))*9.8*($C668+$D668-$B668)/3600</f>
        <v>0.36262135583333327</v>
      </c>
      <c r="U668" s="75">
        <f>(('Node actual demand d=1.0'!R668*(365/2)))*9.8*($C668+$D668-$B668)/3600</f>
        <v>0.54393203374999988</v>
      </c>
      <c r="V668" s="75">
        <f>(('Node actual demand d=1.0'!S668*(365/2)))*9.8*($C668+$D668-$B668)/3600</f>
        <v>0.36262135583333327</v>
      </c>
      <c r="W668" s="75">
        <f>(('Node actual demand d=1.0'!T668*(365/2)))*9.8*($C668+$D668-$B668)/3600</f>
        <v>0.54393203374999988</v>
      </c>
      <c r="X668" s="75">
        <f>(('Node actual demand d=1.0'!U668*(365/2)))*9.8*($C668+$D668-$B668)/3600</f>
        <v>0.54393203374999988</v>
      </c>
      <c r="Y668" s="75">
        <f>(('Node actual demand d=1.0'!V668*(365/2)))*9.8*($C668+$D668-$B668)/3600</f>
        <v>0.54393203374999988</v>
      </c>
      <c r="Z668" s="75">
        <f>(('Node actual demand d=1.0'!W668*(365/2)))*9.8*($C668+$D668-$B668)/3600</f>
        <v>0.36262135583333327</v>
      </c>
      <c r="AA668" s="75">
        <f>(('Node actual demand d=1.0'!X668*(365/2)))*9.8*($C668+$D668-$B668)/3600</f>
        <v>0.36262135583333327</v>
      </c>
      <c r="AB668" s="75">
        <f>(('Node actual demand d=1.0'!Y668*(365/2)))*9.8*($C668+$D668-$B668)/3600</f>
        <v>0.18131067791666663</v>
      </c>
    </row>
    <row r="669" spans="1:28">
      <c r="A669" t="s">
        <v>778</v>
      </c>
      <c r="B669" s="21">
        <f>Fornecida!$C$1</f>
        <v>3.38</v>
      </c>
      <c r="C669" s="79">
        <v>18.065200000000001</v>
      </c>
      <c r="D669">
        <v>20</v>
      </c>
      <c r="E669" s="75">
        <f>(('Node actual demand d=1.0'!B669*(365/2)))*9.8*($C669+$D669-$B669)/3600</f>
        <v>0</v>
      </c>
      <c r="F669" s="75">
        <f>(('Node actual demand d=1.0'!C669*(365/2)))*9.8*($C669+$D669-$B669)/3600</f>
        <v>0</v>
      </c>
      <c r="G669" s="75">
        <f>(('Node actual demand d=1.0'!D669*(365/2)))*9.8*($C669+$D669-$B669)/3600</f>
        <v>0</v>
      </c>
      <c r="H669" s="75">
        <f>(('Node actual demand d=1.0'!E669*(365/2)))*9.8*($C669+$D669-$B669)/3600</f>
        <v>0</v>
      </c>
      <c r="I669" s="75">
        <f>(('Node actual demand d=1.0'!F669*(365/2)))*9.8*($C669+$D669-$B669)/3600</f>
        <v>0</v>
      </c>
      <c r="J669" s="75">
        <f>(('Node actual demand d=1.0'!G669*(365/2)))*9.8*($C669+$D669-$B669)/3600</f>
        <v>0</v>
      </c>
      <c r="K669" s="75">
        <f>(('Node actual demand d=1.0'!H669*(365/2)))*9.8*($C669+$D669-$B669)/3600</f>
        <v>0.17231800055555557</v>
      </c>
      <c r="L669" s="75">
        <f>(('Node actual demand d=1.0'!I669*(365/2)))*9.8*($C669+$D669-$B669)/3600</f>
        <v>0.51695400166666672</v>
      </c>
      <c r="M669" s="75">
        <f>(('Node actual demand d=1.0'!J669*(365/2)))*9.8*($C669+$D669-$B669)/3600</f>
        <v>0.68927200222222229</v>
      </c>
      <c r="N669" s="75">
        <f>(('Node actual demand d=1.0'!K669*(365/2)))*9.8*($C669+$D669-$B669)/3600</f>
        <v>0.34463600111111115</v>
      </c>
      <c r="O669" s="75">
        <f>(('Node actual demand d=1.0'!L669*(365/2)))*9.8*($C669+$D669-$B669)/3600</f>
        <v>0.17231800055555557</v>
      </c>
      <c r="P669" s="75">
        <f>(('Node actual demand d=1.0'!M669*(365/2)))*9.8*($C669+$D669-$B669)/3600</f>
        <v>0.17231800055555557</v>
      </c>
      <c r="Q669" s="75">
        <f>(('Node actual demand d=1.0'!N669*(365/2)))*9.8*($C669+$D669-$B669)/3600</f>
        <v>0.17231800055555557</v>
      </c>
      <c r="R669" s="75">
        <f>(('Node actual demand d=1.0'!O669*(365/2)))*9.8*($C669+$D669-$B669)/3600</f>
        <v>1.0339080033333334</v>
      </c>
      <c r="S669" s="75">
        <f>(('Node actual demand d=1.0'!P669*(365/2)))*9.8*($C669+$D669-$B669)/3600</f>
        <v>0.68927200222222229</v>
      </c>
      <c r="T669" s="75">
        <f>(('Node actual demand d=1.0'!Q669*(365/2)))*9.8*($C669+$D669-$B669)/3600</f>
        <v>0.68927200222222229</v>
      </c>
      <c r="U669" s="75">
        <f>(('Node actual demand d=1.0'!R669*(365/2)))*9.8*($C669+$D669-$B669)/3600</f>
        <v>0.86159000277777786</v>
      </c>
      <c r="V669" s="75">
        <f>(('Node actual demand d=1.0'!S669*(365/2)))*9.8*($C669+$D669-$B669)/3600</f>
        <v>0.34463600111111115</v>
      </c>
      <c r="W669" s="75">
        <f>(('Node actual demand d=1.0'!T669*(365/2)))*9.8*($C669+$D669-$B669)/3600</f>
        <v>0.34463600111111115</v>
      </c>
      <c r="X669" s="75">
        <f>(('Node actual demand d=1.0'!U669*(365/2)))*9.8*($C669+$D669-$B669)/3600</f>
        <v>0.17231800055555557</v>
      </c>
      <c r="Y669" s="75">
        <f>(('Node actual demand d=1.0'!V669*(365/2)))*9.8*($C669+$D669-$B669)/3600</f>
        <v>0</v>
      </c>
      <c r="Z669" s="75">
        <f>(('Node actual demand d=1.0'!W669*(365/2)))*9.8*($C669+$D669-$B669)/3600</f>
        <v>0.34463600111111115</v>
      </c>
      <c r="AA669" s="75">
        <f>(('Node actual demand d=1.0'!X669*(365/2)))*9.8*($C669+$D669-$B669)/3600</f>
        <v>0.17231800055555557</v>
      </c>
      <c r="AB669" s="75">
        <f>(('Node actual demand d=1.0'!Y669*(365/2)))*9.8*($C669+$D669-$B669)/3600</f>
        <v>0</v>
      </c>
    </row>
    <row r="670" spans="1:28">
      <c r="A670" t="s">
        <v>779</v>
      </c>
      <c r="B670" s="21">
        <f>Fornecida!$C$1</f>
        <v>3.38</v>
      </c>
      <c r="C670" s="79">
        <v>17.563500000000001</v>
      </c>
      <c r="D670">
        <v>20</v>
      </c>
      <c r="E670" s="75">
        <f>(('Node actual demand d=1.0'!B670*(365/2)))*9.8*($C670+$D670-$B670)/3600</f>
        <v>0</v>
      </c>
      <c r="F670" s="75">
        <f>(('Node actual demand d=1.0'!C670*(365/2)))*9.8*($C670+$D670-$B670)/3600</f>
        <v>0</v>
      </c>
      <c r="G670" s="75">
        <f>(('Node actual demand d=1.0'!D670*(365/2)))*9.8*($C670+$D670-$B670)/3600</f>
        <v>0</v>
      </c>
      <c r="H670" s="75">
        <f>(('Node actual demand d=1.0'!E670*(365/2)))*9.8*($C670+$D670-$B670)/3600</f>
        <v>0</v>
      </c>
      <c r="I670" s="75">
        <f>(('Node actual demand d=1.0'!F670*(365/2)))*9.8*($C670+$D670-$B670)/3600</f>
        <v>0</v>
      </c>
      <c r="J670" s="75">
        <f>(('Node actual demand d=1.0'!G670*(365/2)))*9.8*($C670+$D670-$B670)/3600</f>
        <v>0.16982552708333334</v>
      </c>
      <c r="K670" s="75">
        <f>(('Node actual demand d=1.0'!H670*(365/2)))*9.8*($C670+$D670-$B670)/3600</f>
        <v>0.67930210833333338</v>
      </c>
      <c r="L670" s="75">
        <f>(('Node actual demand d=1.0'!I670*(365/2)))*9.8*($C670+$D670-$B670)/3600</f>
        <v>0.67930210833333338</v>
      </c>
      <c r="M670" s="75">
        <f>(('Node actual demand d=1.0'!J670*(365/2)))*9.8*($C670+$D670-$B670)/3600</f>
        <v>0.16982552708333334</v>
      </c>
      <c r="N670" s="75">
        <f>(('Node actual demand d=1.0'!K670*(365/2)))*9.8*($C670+$D670-$B670)/3600</f>
        <v>0.16982552708333334</v>
      </c>
      <c r="O670" s="75">
        <f>(('Node actual demand d=1.0'!L670*(365/2)))*9.8*($C670+$D670-$B670)/3600</f>
        <v>0.16982552708333334</v>
      </c>
      <c r="P670" s="75">
        <f>(('Node actual demand d=1.0'!M670*(365/2)))*9.8*($C670+$D670-$B670)/3600</f>
        <v>0</v>
      </c>
      <c r="Q670" s="75">
        <f>(('Node actual demand d=1.0'!N670*(365/2)))*9.8*($C670+$D670-$B670)/3600</f>
        <v>0.33965105416666669</v>
      </c>
      <c r="R670" s="75">
        <f>(('Node actual demand d=1.0'!O670*(365/2)))*9.8*($C670+$D670-$B670)/3600</f>
        <v>0.33965105416666669</v>
      </c>
      <c r="S670" s="75">
        <f>(('Node actual demand d=1.0'!P670*(365/2)))*9.8*($C670+$D670-$B670)/3600</f>
        <v>0</v>
      </c>
      <c r="T670" s="75">
        <f>(('Node actual demand d=1.0'!Q670*(365/2)))*9.8*($C670+$D670-$B670)/3600</f>
        <v>0.33965105416666669</v>
      </c>
      <c r="U670" s="75">
        <f>(('Node actual demand d=1.0'!R670*(365/2)))*9.8*($C670+$D670-$B670)/3600</f>
        <v>0.16982552708333334</v>
      </c>
      <c r="V670" s="75">
        <f>(('Node actual demand d=1.0'!S670*(365/2)))*9.8*($C670+$D670-$B670)/3600</f>
        <v>0</v>
      </c>
      <c r="W670" s="75">
        <f>(('Node actual demand d=1.0'!T670*(365/2)))*9.8*($C670+$D670-$B670)/3600</f>
        <v>0</v>
      </c>
      <c r="X670" s="75">
        <f>(('Node actual demand d=1.0'!U670*(365/2)))*9.8*($C670+$D670-$B670)/3600</f>
        <v>0</v>
      </c>
      <c r="Y670" s="75">
        <f>(('Node actual demand d=1.0'!V670*(365/2)))*9.8*($C670+$D670-$B670)/3600</f>
        <v>0</v>
      </c>
      <c r="Z670" s="75">
        <f>(('Node actual demand d=1.0'!W670*(365/2)))*9.8*($C670+$D670-$B670)/3600</f>
        <v>0.16982552708333334</v>
      </c>
      <c r="AA670" s="75">
        <f>(('Node actual demand d=1.0'!X670*(365/2)))*9.8*($C670+$D670-$B670)/3600</f>
        <v>0</v>
      </c>
      <c r="AB670" s="75">
        <f>(('Node actual demand d=1.0'!Y670*(365/2)))*9.8*($C670+$D670-$B670)/3600</f>
        <v>0</v>
      </c>
    </row>
    <row r="671" spans="1:28">
      <c r="A671" t="s">
        <v>780</v>
      </c>
      <c r="B671" s="21">
        <f>Fornecida!$C$1</f>
        <v>3.38</v>
      </c>
      <c r="C671" s="79">
        <v>15.8575</v>
      </c>
      <c r="D671">
        <v>20</v>
      </c>
      <c r="E671" s="75">
        <f>(('Node actual demand d=1.0'!B671*(365/2)))*9.8*($C671+$D671-$B671)/3600</f>
        <v>0</v>
      </c>
      <c r="F671" s="75">
        <f>(('Node actual demand d=1.0'!C671*(365/2)))*9.8*($C671+$D671-$B671)/3600</f>
        <v>0</v>
      </c>
      <c r="G671" s="75">
        <f>(('Node actual demand d=1.0'!D671*(365/2)))*9.8*($C671+$D671-$B671)/3600</f>
        <v>0</v>
      </c>
      <c r="H671" s="75">
        <f>(('Node actual demand d=1.0'!E671*(365/2)))*9.8*($C671+$D671-$B671)/3600</f>
        <v>0</v>
      </c>
      <c r="I671" s="75">
        <f>(('Node actual demand d=1.0'!F671*(365/2)))*9.8*($C671+$D671-$B671)/3600</f>
        <v>0</v>
      </c>
      <c r="J671" s="75">
        <f>(('Node actual demand d=1.0'!G671*(365/2)))*9.8*($C671+$D671-$B671)/3600</f>
        <v>0.16135002430555559</v>
      </c>
      <c r="K671" s="75">
        <f>(('Node actual demand d=1.0'!H671*(365/2)))*9.8*($C671+$D671-$B671)/3600</f>
        <v>0.32270004861111118</v>
      </c>
      <c r="L671" s="75">
        <f>(('Node actual demand d=1.0'!I671*(365/2)))*9.8*($C671+$D671-$B671)/3600</f>
        <v>0.48405007291666663</v>
      </c>
      <c r="M671" s="75">
        <f>(('Node actual demand d=1.0'!J671*(365/2)))*9.8*($C671+$D671-$B671)/3600</f>
        <v>0.48405007291666663</v>
      </c>
      <c r="N671" s="75">
        <f>(('Node actual demand d=1.0'!K671*(365/2)))*9.8*($C671+$D671-$B671)/3600</f>
        <v>0.32270004861111118</v>
      </c>
      <c r="O671" s="75">
        <f>(('Node actual demand d=1.0'!L671*(365/2)))*9.8*($C671+$D671-$B671)/3600</f>
        <v>0.16135002430555559</v>
      </c>
      <c r="P671" s="75">
        <f>(('Node actual demand d=1.0'!M671*(365/2)))*9.8*($C671+$D671-$B671)/3600</f>
        <v>0.16135002430555559</v>
      </c>
      <c r="Q671" s="75">
        <f>(('Node actual demand d=1.0'!N671*(365/2)))*9.8*($C671+$D671-$B671)/3600</f>
        <v>0.16135002430555559</v>
      </c>
      <c r="R671" s="75">
        <f>(('Node actual demand d=1.0'!O671*(365/2)))*9.8*($C671+$D671-$B671)/3600</f>
        <v>0.16135002430555559</v>
      </c>
      <c r="S671" s="75">
        <f>(('Node actual demand d=1.0'!P671*(365/2)))*9.8*($C671+$D671-$B671)/3600</f>
        <v>0.16135002430555559</v>
      </c>
      <c r="T671" s="75">
        <f>(('Node actual demand d=1.0'!Q671*(365/2)))*9.8*($C671+$D671-$B671)/3600</f>
        <v>0.16135002430555559</v>
      </c>
      <c r="U671" s="75">
        <f>(('Node actual demand d=1.0'!R671*(365/2)))*9.8*($C671+$D671-$B671)/3600</f>
        <v>0.32270004861111118</v>
      </c>
      <c r="V671" s="75">
        <f>(('Node actual demand d=1.0'!S671*(365/2)))*9.8*($C671+$D671-$B671)/3600</f>
        <v>0.16135002430555559</v>
      </c>
      <c r="W671" s="75">
        <f>(('Node actual demand d=1.0'!T671*(365/2)))*9.8*($C671+$D671-$B671)/3600</f>
        <v>0.16135002430555559</v>
      </c>
      <c r="X671" s="75">
        <f>(('Node actual demand d=1.0'!U671*(365/2)))*9.8*($C671+$D671-$B671)/3600</f>
        <v>0.16135002430555559</v>
      </c>
      <c r="Y671" s="75">
        <f>(('Node actual demand d=1.0'!V671*(365/2)))*9.8*($C671+$D671-$B671)/3600</f>
        <v>0.16135002430555559</v>
      </c>
      <c r="Z671" s="75">
        <f>(('Node actual demand d=1.0'!W671*(365/2)))*9.8*($C671+$D671-$B671)/3600</f>
        <v>0.16135002430555559</v>
      </c>
      <c r="AA671" s="75">
        <f>(('Node actual demand d=1.0'!X671*(365/2)))*9.8*($C671+$D671-$B671)/3600</f>
        <v>0</v>
      </c>
      <c r="AB671" s="75">
        <f>(('Node actual demand d=1.0'!Y671*(365/2)))*9.8*($C671+$D671-$B671)/3600</f>
        <v>0</v>
      </c>
    </row>
    <row r="672" spans="1:28">
      <c r="A672" t="s">
        <v>781</v>
      </c>
      <c r="B672" s="21">
        <f>Fornecida!$C$1</f>
        <v>3.38</v>
      </c>
      <c r="C672" s="79">
        <v>14.839700000000001</v>
      </c>
      <c r="D672">
        <v>20</v>
      </c>
      <c r="E672" s="75">
        <f>(('Node actual demand d=1.0'!B672*(365/2)))*9.8*($C672+$D672-$B672)/3600</f>
        <v>0</v>
      </c>
      <c r="F672" s="75">
        <f>(('Node actual demand d=1.0'!C672*(365/2)))*9.8*($C672+$D672-$B672)/3600</f>
        <v>0</v>
      </c>
      <c r="G672" s="75">
        <f>(('Node actual demand d=1.0'!D672*(365/2)))*9.8*($C672+$D672-$B672)/3600</f>
        <v>0</v>
      </c>
      <c r="H672" s="75">
        <f>(('Node actual demand d=1.0'!E672*(365/2)))*9.8*($C672+$D672-$B672)/3600</f>
        <v>0</v>
      </c>
      <c r="I672" s="75">
        <f>(('Node actual demand d=1.0'!F672*(365/2)))*9.8*($C672+$D672-$B672)/3600</f>
        <v>0</v>
      </c>
      <c r="J672" s="75">
        <f>(('Node actual demand d=1.0'!G672*(365/2)))*9.8*($C672+$D672-$B672)/3600</f>
        <v>0</v>
      </c>
      <c r="K672" s="75">
        <f>(('Node actual demand d=1.0'!H672*(365/2)))*9.8*($C672+$D672-$B672)/3600</f>
        <v>0</v>
      </c>
      <c r="L672" s="75">
        <f>(('Node actual demand d=1.0'!I672*(365/2)))*9.8*($C672+$D672-$B672)/3600</f>
        <v>0.15629353736111112</v>
      </c>
      <c r="M672" s="75">
        <f>(('Node actual demand d=1.0'!J672*(365/2)))*9.8*($C672+$D672-$B672)/3600</f>
        <v>0.15629353736111112</v>
      </c>
      <c r="N672" s="75">
        <f>(('Node actual demand d=1.0'!K672*(365/2)))*9.8*($C672+$D672-$B672)/3600</f>
        <v>0.15629353736111112</v>
      </c>
      <c r="O672" s="75">
        <f>(('Node actual demand d=1.0'!L672*(365/2)))*9.8*($C672+$D672-$B672)/3600</f>
        <v>0.15629353736111112</v>
      </c>
      <c r="P672" s="75">
        <f>(('Node actual demand d=1.0'!M672*(365/2)))*9.8*($C672+$D672-$B672)/3600</f>
        <v>0.15629353736111112</v>
      </c>
      <c r="Q672" s="75">
        <f>(('Node actual demand d=1.0'!N672*(365/2)))*9.8*($C672+$D672-$B672)/3600</f>
        <v>0.15629353736111112</v>
      </c>
      <c r="R672" s="75">
        <f>(('Node actual demand d=1.0'!O672*(365/2)))*9.8*($C672+$D672-$B672)/3600</f>
        <v>0.15629353736111112</v>
      </c>
      <c r="S672" s="75">
        <f>(('Node actual demand d=1.0'!P672*(365/2)))*9.8*($C672+$D672-$B672)/3600</f>
        <v>0.15629353736111112</v>
      </c>
      <c r="T672" s="75">
        <f>(('Node actual demand d=1.0'!Q672*(365/2)))*9.8*($C672+$D672-$B672)/3600</f>
        <v>0.15629353736111112</v>
      </c>
      <c r="U672" s="75">
        <f>(('Node actual demand d=1.0'!R672*(365/2)))*9.8*($C672+$D672-$B672)/3600</f>
        <v>0.15629353736111112</v>
      </c>
      <c r="V672" s="75">
        <f>(('Node actual demand d=1.0'!S672*(365/2)))*9.8*($C672+$D672-$B672)/3600</f>
        <v>0.15629353736111112</v>
      </c>
      <c r="W672" s="75">
        <f>(('Node actual demand d=1.0'!T672*(365/2)))*9.8*($C672+$D672-$B672)/3600</f>
        <v>0.15629353736111112</v>
      </c>
      <c r="X672" s="75">
        <f>(('Node actual demand d=1.0'!U672*(365/2)))*9.8*($C672+$D672-$B672)/3600</f>
        <v>0</v>
      </c>
      <c r="Y672" s="75">
        <f>(('Node actual demand d=1.0'!V672*(365/2)))*9.8*($C672+$D672-$B672)/3600</f>
        <v>0</v>
      </c>
      <c r="Z672" s="75">
        <f>(('Node actual demand d=1.0'!W672*(365/2)))*9.8*($C672+$D672-$B672)/3600</f>
        <v>0</v>
      </c>
      <c r="AA672" s="75">
        <f>(('Node actual demand d=1.0'!X672*(365/2)))*9.8*($C672+$D672-$B672)/3600</f>
        <v>0</v>
      </c>
      <c r="AB672" s="75">
        <f>(('Node actual demand d=1.0'!Y672*(365/2)))*9.8*($C672+$D672-$B672)/3600</f>
        <v>0</v>
      </c>
    </row>
    <row r="673" spans="1:28">
      <c r="A673" t="s">
        <v>782</v>
      </c>
      <c r="B673" s="21">
        <f>Fornecida!$C$1</f>
        <v>3.38</v>
      </c>
      <c r="C673" s="79">
        <v>14.261699999999999</v>
      </c>
      <c r="D673">
        <v>20</v>
      </c>
      <c r="E673" s="75">
        <f>(('Node actual demand d=1.0'!B673*(365/2)))*9.8*($C673+$D673-$B673)/3600</f>
        <v>0</v>
      </c>
      <c r="F673" s="75">
        <f>(('Node actual demand d=1.0'!C673*(365/2)))*9.8*($C673+$D673-$B673)/3600</f>
        <v>0</v>
      </c>
      <c r="G673" s="75">
        <f>(('Node actual demand d=1.0'!D673*(365/2)))*9.8*($C673+$D673-$B673)/3600</f>
        <v>0</v>
      </c>
      <c r="H673" s="75">
        <f>(('Node actual demand d=1.0'!E673*(365/2)))*9.8*($C673+$D673-$B673)/3600</f>
        <v>0</v>
      </c>
      <c r="I673" s="75">
        <f>(('Node actual demand d=1.0'!F673*(365/2)))*9.8*($C673+$D673-$B673)/3600</f>
        <v>0</v>
      </c>
      <c r="J673" s="75">
        <f>(('Node actual demand d=1.0'!G673*(365/2)))*9.8*($C673+$D673-$B673)/3600</f>
        <v>0</v>
      </c>
      <c r="K673" s="75">
        <f>(('Node actual demand d=1.0'!H673*(365/2)))*9.8*($C673+$D673-$B673)/3600</f>
        <v>0</v>
      </c>
      <c r="L673" s="75">
        <f>(('Node actual demand d=1.0'!I673*(365/2)))*9.8*($C673+$D673-$B673)/3600</f>
        <v>0</v>
      </c>
      <c r="M673" s="75">
        <f>(('Node actual demand d=1.0'!J673*(365/2)))*9.8*($C673+$D673-$B673)/3600</f>
        <v>0</v>
      </c>
      <c r="N673" s="75">
        <f>(('Node actual demand d=1.0'!K673*(365/2)))*9.8*($C673+$D673-$B673)/3600</f>
        <v>0</v>
      </c>
      <c r="O673" s="75">
        <f>(('Node actual demand d=1.0'!L673*(365/2)))*9.8*($C673+$D673-$B673)/3600</f>
        <v>0</v>
      </c>
      <c r="P673" s="75">
        <f>(('Node actual demand d=1.0'!M673*(365/2)))*9.8*($C673+$D673-$B673)/3600</f>
        <v>0</v>
      </c>
      <c r="Q673" s="75">
        <f>(('Node actual demand d=1.0'!N673*(365/2)))*9.8*($C673+$D673-$B673)/3600</f>
        <v>0.15342200125000002</v>
      </c>
      <c r="R673" s="75">
        <f>(('Node actual demand d=1.0'!O673*(365/2)))*9.8*($C673+$D673-$B673)/3600</f>
        <v>0</v>
      </c>
      <c r="S673" s="75">
        <f>(('Node actual demand d=1.0'!P673*(365/2)))*9.8*($C673+$D673-$B673)/3600</f>
        <v>0</v>
      </c>
      <c r="T673" s="75">
        <f>(('Node actual demand d=1.0'!Q673*(365/2)))*9.8*($C673+$D673-$B673)/3600</f>
        <v>0</v>
      </c>
      <c r="U673" s="75">
        <f>(('Node actual demand d=1.0'!R673*(365/2)))*9.8*($C673+$D673-$B673)/3600</f>
        <v>0.15342200125000002</v>
      </c>
      <c r="V673" s="75">
        <f>(('Node actual demand d=1.0'!S673*(365/2)))*9.8*($C673+$D673-$B673)/3600</f>
        <v>0.15342200125000002</v>
      </c>
      <c r="W673" s="75">
        <f>(('Node actual demand d=1.0'!T673*(365/2)))*9.8*($C673+$D673-$B673)/3600</f>
        <v>0</v>
      </c>
      <c r="X673" s="75">
        <f>(('Node actual demand d=1.0'!U673*(365/2)))*9.8*($C673+$D673-$B673)/3600</f>
        <v>0</v>
      </c>
      <c r="Y673" s="75">
        <f>(('Node actual demand d=1.0'!V673*(365/2)))*9.8*($C673+$D673-$B673)/3600</f>
        <v>0</v>
      </c>
      <c r="Z673" s="75">
        <f>(('Node actual demand d=1.0'!W673*(365/2)))*9.8*($C673+$D673-$B673)/3600</f>
        <v>0</v>
      </c>
      <c r="AA673" s="75">
        <f>(('Node actual demand d=1.0'!X673*(365/2)))*9.8*($C673+$D673-$B673)/3600</f>
        <v>0</v>
      </c>
      <c r="AB673" s="75">
        <f>(('Node actual demand d=1.0'!Y673*(365/2)))*9.8*($C673+$D673-$B673)/3600</f>
        <v>0</v>
      </c>
    </row>
    <row r="674" spans="1:28">
      <c r="A674" t="s">
        <v>783</v>
      </c>
      <c r="B674" s="21">
        <f>Fornecida!$C$1</f>
        <v>3.38</v>
      </c>
      <c r="C674" s="79">
        <v>14.053699999999999</v>
      </c>
      <c r="D674">
        <v>20</v>
      </c>
      <c r="E674" s="75">
        <f>(('Node actual demand d=1.0'!B674*(365/2)))*9.8*($C674+$D674-$B674)/3600</f>
        <v>0</v>
      </c>
      <c r="F674" s="75">
        <f>(('Node actual demand d=1.0'!C674*(365/2)))*9.8*($C674+$D674-$B674)/3600</f>
        <v>0</v>
      </c>
      <c r="G674" s="75">
        <f>(('Node actual demand d=1.0'!D674*(365/2)))*9.8*($C674+$D674-$B674)/3600</f>
        <v>0</v>
      </c>
      <c r="H674" s="75">
        <f>(('Node actual demand d=1.0'!E674*(365/2)))*9.8*($C674+$D674-$B674)/3600</f>
        <v>0</v>
      </c>
      <c r="I674" s="75">
        <f>(('Node actual demand d=1.0'!F674*(365/2)))*9.8*($C674+$D674-$B674)/3600</f>
        <v>0.15238864569444444</v>
      </c>
      <c r="J674" s="75">
        <f>(('Node actual demand d=1.0'!G674*(365/2)))*9.8*($C674+$D674-$B674)/3600</f>
        <v>0</v>
      </c>
      <c r="K674" s="75">
        <f>(('Node actual demand d=1.0'!H674*(365/2)))*9.8*($C674+$D674-$B674)/3600</f>
        <v>0.30477729138888887</v>
      </c>
      <c r="L674" s="75">
        <f>(('Node actual demand d=1.0'!I674*(365/2)))*9.8*($C674+$D674-$B674)/3600</f>
        <v>1.0667205198611112</v>
      </c>
      <c r="M674" s="75">
        <f>(('Node actual demand d=1.0'!J674*(365/2)))*9.8*($C674+$D674-$B674)/3600</f>
        <v>0.60955458277777774</v>
      </c>
      <c r="N674" s="75">
        <f>(('Node actual demand d=1.0'!K674*(365/2)))*9.8*($C674+$D674-$B674)/3600</f>
        <v>0.60955458277777774</v>
      </c>
      <c r="O674" s="75">
        <f>(('Node actual demand d=1.0'!L674*(365/2)))*9.8*($C674+$D674-$B674)/3600</f>
        <v>0.30477729138888887</v>
      </c>
      <c r="P674" s="75">
        <f>(('Node actual demand d=1.0'!M674*(365/2)))*9.8*($C674+$D674-$B674)/3600</f>
        <v>0.45716593708333336</v>
      </c>
      <c r="Q674" s="75">
        <f>(('Node actual demand d=1.0'!N674*(365/2)))*9.8*($C674+$D674-$B674)/3600</f>
        <v>0.45716593708333336</v>
      </c>
      <c r="R674" s="75">
        <f>(('Node actual demand d=1.0'!O674*(365/2)))*9.8*($C674+$D674-$B674)/3600</f>
        <v>1.3714978112500003</v>
      </c>
      <c r="S674" s="75">
        <f>(('Node actual demand d=1.0'!P674*(365/2)))*9.8*($C674+$D674-$B674)/3600</f>
        <v>0.15238864569444444</v>
      </c>
      <c r="T674" s="75">
        <f>(('Node actual demand d=1.0'!Q674*(365/2)))*9.8*($C674+$D674-$B674)/3600</f>
        <v>0.30477729138888887</v>
      </c>
      <c r="U674" s="75">
        <f>(('Node actual demand d=1.0'!R674*(365/2)))*9.8*($C674+$D674-$B674)/3600</f>
        <v>0.15238864569444444</v>
      </c>
      <c r="V674" s="75">
        <f>(('Node actual demand d=1.0'!S674*(365/2)))*9.8*($C674+$D674-$B674)/3600</f>
        <v>0.45716593708333336</v>
      </c>
      <c r="W674" s="75">
        <f>(('Node actual demand d=1.0'!T674*(365/2)))*9.8*($C674+$D674-$B674)/3600</f>
        <v>0.45716593708333336</v>
      </c>
      <c r="X674" s="75">
        <f>(('Node actual demand d=1.0'!U674*(365/2)))*9.8*($C674+$D674-$B674)/3600</f>
        <v>0.15238864569444444</v>
      </c>
      <c r="Y674" s="75">
        <f>(('Node actual demand d=1.0'!V674*(365/2)))*9.8*($C674+$D674-$B674)/3600</f>
        <v>0.15238864569444444</v>
      </c>
      <c r="Z674" s="75">
        <f>(('Node actual demand d=1.0'!W674*(365/2)))*9.8*($C674+$D674-$B674)/3600</f>
        <v>0.15238864569444444</v>
      </c>
      <c r="AA674" s="75">
        <f>(('Node actual demand d=1.0'!X674*(365/2)))*9.8*($C674+$D674-$B674)/3600</f>
        <v>0</v>
      </c>
      <c r="AB674" s="75">
        <f>(('Node actual demand d=1.0'!Y674*(365/2)))*9.8*($C674+$D674-$B674)/3600</f>
        <v>0</v>
      </c>
    </row>
    <row r="675" spans="1:28">
      <c r="A675" t="s">
        <v>784</v>
      </c>
      <c r="B675" s="21">
        <f>Fornecida!$C$1</f>
        <v>3.38</v>
      </c>
      <c r="C675" s="79">
        <v>13.8558</v>
      </c>
      <c r="D675">
        <v>20</v>
      </c>
      <c r="E675" s="75">
        <f>(('Node actual demand d=1.0'!B675*(365/2)))*9.8*($C675+$D675-$B675)/3600</f>
        <v>0</v>
      </c>
      <c r="F675" s="75">
        <f>(('Node actual demand d=1.0'!C675*(365/2)))*9.8*($C675+$D675-$B675)/3600</f>
        <v>0</v>
      </c>
      <c r="G675" s="75">
        <f>(('Node actual demand d=1.0'!D675*(365/2)))*9.8*($C675+$D675-$B675)/3600</f>
        <v>0</v>
      </c>
      <c r="H675" s="75">
        <f>(('Node actual demand d=1.0'!E675*(365/2)))*9.8*($C675+$D675-$B675)/3600</f>
        <v>0</v>
      </c>
      <c r="I675" s="75">
        <f>(('Node actual demand d=1.0'!F675*(365/2)))*9.8*($C675+$D675-$B675)/3600</f>
        <v>0</v>
      </c>
      <c r="J675" s="75">
        <f>(('Node actual demand d=1.0'!G675*(365/2)))*9.8*($C675+$D675-$B675)/3600</f>
        <v>0</v>
      </c>
      <c r="K675" s="75">
        <f>(('Node actual demand d=1.0'!H675*(365/2)))*9.8*($C675+$D675-$B675)/3600</f>
        <v>0.45421640250000006</v>
      </c>
      <c r="L675" s="75">
        <f>(('Node actual demand d=1.0'!I675*(365/2)))*9.8*($C675+$D675-$B675)/3600</f>
        <v>0.45421640250000006</v>
      </c>
      <c r="M675" s="75">
        <f>(('Node actual demand d=1.0'!J675*(365/2)))*9.8*($C675+$D675-$B675)/3600</f>
        <v>0.45421640250000006</v>
      </c>
      <c r="N675" s="75">
        <f>(('Node actual demand d=1.0'!K675*(365/2)))*9.8*($C675+$D675-$B675)/3600</f>
        <v>0.45421640250000006</v>
      </c>
      <c r="O675" s="75">
        <f>(('Node actual demand d=1.0'!L675*(365/2)))*9.8*($C675+$D675-$B675)/3600</f>
        <v>0.15140546750000003</v>
      </c>
      <c r="P675" s="75">
        <f>(('Node actual demand d=1.0'!M675*(365/2)))*9.8*($C675+$D675-$B675)/3600</f>
        <v>0.15140546750000003</v>
      </c>
      <c r="Q675" s="75">
        <f>(('Node actual demand d=1.0'!N675*(365/2)))*9.8*($C675+$D675-$B675)/3600</f>
        <v>0.30281093500000006</v>
      </c>
      <c r="R675" s="75">
        <f>(('Node actual demand d=1.0'!O675*(365/2)))*9.8*($C675+$D675-$B675)/3600</f>
        <v>0.30281093500000006</v>
      </c>
      <c r="S675" s="75">
        <f>(('Node actual demand d=1.0'!P675*(365/2)))*9.8*($C675+$D675-$B675)/3600</f>
        <v>0</v>
      </c>
      <c r="T675" s="75">
        <f>(('Node actual demand d=1.0'!Q675*(365/2)))*9.8*($C675+$D675-$B675)/3600</f>
        <v>0.15140546750000003</v>
      </c>
      <c r="U675" s="75">
        <f>(('Node actual demand d=1.0'!R675*(365/2)))*9.8*($C675+$D675-$B675)/3600</f>
        <v>0.30281093500000006</v>
      </c>
      <c r="V675" s="75">
        <f>(('Node actual demand d=1.0'!S675*(365/2)))*9.8*($C675+$D675-$B675)/3600</f>
        <v>0.30281093500000006</v>
      </c>
      <c r="W675" s="75">
        <f>(('Node actual demand d=1.0'!T675*(365/2)))*9.8*($C675+$D675-$B675)/3600</f>
        <v>0</v>
      </c>
      <c r="X675" s="75">
        <f>(('Node actual demand d=1.0'!U675*(365/2)))*9.8*($C675+$D675-$B675)/3600</f>
        <v>0</v>
      </c>
      <c r="Y675" s="75">
        <f>(('Node actual demand d=1.0'!V675*(365/2)))*9.8*($C675+$D675-$B675)/3600</f>
        <v>0.30281093500000006</v>
      </c>
      <c r="Z675" s="75">
        <f>(('Node actual demand d=1.0'!W675*(365/2)))*9.8*($C675+$D675-$B675)/3600</f>
        <v>0.30281093500000006</v>
      </c>
      <c r="AA675" s="75">
        <f>(('Node actual demand d=1.0'!X675*(365/2)))*9.8*($C675+$D675-$B675)/3600</f>
        <v>0</v>
      </c>
      <c r="AB675" s="75">
        <f>(('Node actual demand d=1.0'!Y675*(365/2)))*9.8*($C675+$D675-$B675)/3600</f>
        <v>0</v>
      </c>
    </row>
    <row r="676" spans="1:28">
      <c r="A676" t="s">
        <v>785</v>
      </c>
      <c r="B676" s="21">
        <f>Fornecida!$C$1</f>
        <v>3.38</v>
      </c>
      <c r="C676" s="79">
        <v>13.8047</v>
      </c>
      <c r="D676">
        <v>20</v>
      </c>
      <c r="E676" s="75">
        <f>(('Node actual demand d=1.0'!B676*(365/2)))*9.8*($C676+$D676-$B676)/3600</f>
        <v>0.15115159986111112</v>
      </c>
      <c r="F676" s="75">
        <f>(('Node actual demand d=1.0'!C676*(365/2)))*9.8*($C676+$D676-$B676)/3600</f>
        <v>0.15115159986111112</v>
      </c>
      <c r="G676" s="75">
        <f>(('Node actual demand d=1.0'!D676*(365/2)))*9.8*($C676+$D676-$B676)/3600</f>
        <v>0.15115159986111112</v>
      </c>
      <c r="H676" s="75">
        <f>(('Node actual demand d=1.0'!E676*(365/2)))*9.8*($C676+$D676-$B676)/3600</f>
        <v>0.15115159986111112</v>
      </c>
      <c r="I676" s="75">
        <f>(('Node actual demand d=1.0'!F676*(365/2)))*9.8*($C676+$D676-$B676)/3600</f>
        <v>0.15115159986111112</v>
      </c>
      <c r="J676" s="75">
        <f>(('Node actual demand d=1.0'!G676*(365/2)))*9.8*($C676+$D676-$B676)/3600</f>
        <v>0.15115159986111112</v>
      </c>
      <c r="K676" s="75">
        <f>(('Node actual demand d=1.0'!H676*(365/2)))*9.8*($C676+$D676-$B676)/3600</f>
        <v>0.15115159986111112</v>
      </c>
      <c r="L676" s="75">
        <f>(('Node actual demand d=1.0'!I676*(365/2)))*9.8*($C676+$D676-$B676)/3600</f>
        <v>0.30230319972222225</v>
      </c>
      <c r="M676" s="75">
        <f>(('Node actual demand d=1.0'!J676*(365/2)))*9.8*($C676+$D676-$B676)/3600</f>
        <v>0.45345479958333329</v>
      </c>
      <c r="N676" s="75">
        <f>(('Node actual demand d=1.0'!K676*(365/2)))*9.8*($C676+$D676-$B676)/3600</f>
        <v>1.0580611990277777</v>
      </c>
      <c r="O676" s="75">
        <f>(('Node actual demand d=1.0'!L676*(365/2)))*9.8*($C676+$D676-$B676)/3600</f>
        <v>0.6046063994444445</v>
      </c>
      <c r="P676" s="75">
        <f>(('Node actual demand d=1.0'!M676*(365/2)))*9.8*($C676+$D676-$B676)/3600</f>
        <v>0.15115159986111112</v>
      </c>
      <c r="Q676" s="75">
        <f>(('Node actual demand d=1.0'!N676*(365/2)))*9.8*($C676+$D676-$B676)/3600</f>
        <v>0.45345479958333329</v>
      </c>
      <c r="R676" s="75">
        <f>(('Node actual demand d=1.0'!O676*(365/2)))*9.8*($C676+$D676-$B676)/3600</f>
        <v>0.30230319972222225</v>
      </c>
      <c r="S676" s="75">
        <f>(('Node actual demand d=1.0'!P676*(365/2)))*9.8*($C676+$D676-$B676)/3600</f>
        <v>0.15115159986111112</v>
      </c>
      <c r="T676" s="75">
        <f>(('Node actual demand d=1.0'!Q676*(365/2)))*9.8*($C676+$D676-$B676)/3600</f>
        <v>0.30230319972222225</v>
      </c>
      <c r="U676" s="75">
        <f>(('Node actual demand d=1.0'!R676*(365/2)))*9.8*($C676+$D676-$B676)/3600</f>
        <v>0.15115159986111112</v>
      </c>
      <c r="V676" s="75">
        <f>(('Node actual demand d=1.0'!S676*(365/2)))*9.8*($C676+$D676-$B676)/3600</f>
        <v>0.90690959916666658</v>
      </c>
      <c r="W676" s="75">
        <f>(('Node actual demand d=1.0'!T676*(365/2)))*9.8*($C676+$D676-$B676)/3600</f>
        <v>0.45345479958333329</v>
      </c>
      <c r="X676" s="75">
        <f>(('Node actual demand d=1.0'!U676*(365/2)))*9.8*($C676+$D676-$B676)/3600</f>
        <v>0.30230319972222225</v>
      </c>
      <c r="Y676" s="75">
        <f>(('Node actual demand d=1.0'!V676*(365/2)))*9.8*($C676+$D676-$B676)/3600</f>
        <v>0.15115159986111112</v>
      </c>
      <c r="Z676" s="75">
        <f>(('Node actual demand d=1.0'!W676*(365/2)))*9.8*($C676+$D676-$B676)/3600</f>
        <v>0.30230319972222225</v>
      </c>
      <c r="AA676" s="75">
        <f>(('Node actual demand d=1.0'!X676*(365/2)))*9.8*($C676+$D676-$B676)/3600</f>
        <v>0.30230319972222225</v>
      </c>
      <c r="AB676" s="75">
        <f>(('Node actual demand d=1.0'!Y676*(365/2)))*9.8*($C676+$D676-$B676)/3600</f>
        <v>0.15115159986111112</v>
      </c>
    </row>
    <row r="677" spans="1:28">
      <c r="A677" t="s">
        <v>786</v>
      </c>
      <c r="B677" s="21">
        <f>Fornecida!$C$1</f>
        <v>3.38</v>
      </c>
      <c r="C677" s="79">
        <v>13.6904</v>
      </c>
      <c r="D677">
        <v>20</v>
      </c>
      <c r="E677" s="75">
        <f>(('Node actual demand d=1.0'!B677*(365/2)))*9.8*($C677+$D677-$B677)/3600</f>
        <v>0.30116750222222222</v>
      </c>
      <c r="F677" s="75">
        <f>(('Node actual demand d=1.0'!C677*(365/2)))*9.8*($C677+$D677-$B677)/3600</f>
        <v>0.30116750222222222</v>
      </c>
      <c r="G677" s="75">
        <f>(('Node actual demand d=1.0'!D677*(365/2)))*9.8*($C677+$D677-$B677)/3600</f>
        <v>0.30116750222222222</v>
      </c>
      <c r="H677" s="75">
        <f>(('Node actual demand d=1.0'!E677*(365/2)))*9.8*($C677+$D677-$B677)/3600</f>
        <v>0.30116750222222222</v>
      </c>
      <c r="I677" s="75">
        <f>(('Node actual demand d=1.0'!F677*(365/2)))*9.8*($C677+$D677-$B677)/3600</f>
        <v>0.30116750222222222</v>
      </c>
      <c r="J677" s="75">
        <f>(('Node actual demand d=1.0'!G677*(365/2)))*9.8*($C677+$D677-$B677)/3600</f>
        <v>0.30116750222222222</v>
      </c>
      <c r="K677" s="75">
        <f>(('Node actual demand d=1.0'!H677*(365/2)))*9.8*($C677+$D677-$B677)/3600</f>
        <v>0.60233500444444443</v>
      </c>
      <c r="L677" s="75">
        <f>(('Node actual demand d=1.0'!I677*(365/2)))*9.8*($C677+$D677-$B677)/3600</f>
        <v>0.60233500444444443</v>
      </c>
      <c r="M677" s="75">
        <f>(('Node actual demand d=1.0'!J677*(365/2)))*9.8*($C677+$D677-$B677)/3600</f>
        <v>0.75291875555555554</v>
      </c>
      <c r="N677" s="75">
        <f>(('Node actual demand d=1.0'!K677*(365/2)))*9.8*($C677+$D677-$B677)/3600</f>
        <v>0.60233500444444443</v>
      </c>
      <c r="O677" s="75">
        <f>(('Node actual demand d=1.0'!L677*(365/2)))*9.8*($C677+$D677-$B677)/3600</f>
        <v>0.30116750222222222</v>
      </c>
      <c r="P677" s="75">
        <f>(('Node actual demand d=1.0'!M677*(365/2)))*9.8*($C677+$D677-$B677)/3600</f>
        <v>0.45175125333333332</v>
      </c>
      <c r="Q677" s="75">
        <f>(('Node actual demand d=1.0'!N677*(365/2)))*9.8*($C677+$D677-$B677)/3600</f>
        <v>0.45175125333333332</v>
      </c>
      <c r="R677" s="75">
        <f>(('Node actual demand d=1.0'!O677*(365/2)))*9.8*($C677+$D677-$B677)/3600</f>
        <v>0.75291875555555554</v>
      </c>
      <c r="S677" s="75">
        <f>(('Node actual demand d=1.0'!P677*(365/2)))*9.8*($C677+$D677-$B677)/3600</f>
        <v>0.75291875555555554</v>
      </c>
      <c r="T677" s="75">
        <f>(('Node actual demand d=1.0'!Q677*(365/2)))*9.8*($C677+$D677-$B677)/3600</f>
        <v>0.90350250666666665</v>
      </c>
      <c r="U677" s="75">
        <f>(('Node actual demand d=1.0'!R677*(365/2)))*9.8*($C677+$D677-$B677)/3600</f>
        <v>0.90350250666666665</v>
      </c>
      <c r="V677" s="75">
        <f>(('Node actual demand d=1.0'!S677*(365/2)))*9.8*($C677+$D677-$B677)/3600</f>
        <v>0.90350250666666665</v>
      </c>
      <c r="W677" s="75">
        <f>(('Node actual demand d=1.0'!T677*(365/2)))*9.8*($C677+$D677-$B677)/3600</f>
        <v>0.75291875555555554</v>
      </c>
      <c r="X677" s="75">
        <f>(('Node actual demand d=1.0'!U677*(365/2)))*9.8*($C677+$D677-$B677)/3600</f>
        <v>0.30116750222222222</v>
      </c>
      <c r="Y677" s="75">
        <f>(('Node actual demand d=1.0'!V677*(365/2)))*9.8*($C677+$D677-$B677)/3600</f>
        <v>0.30116750222222222</v>
      </c>
      <c r="Z677" s="75">
        <f>(('Node actual demand d=1.0'!W677*(365/2)))*9.8*($C677+$D677-$B677)/3600</f>
        <v>0.30116750222222222</v>
      </c>
      <c r="AA677" s="75">
        <f>(('Node actual demand d=1.0'!X677*(365/2)))*9.8*($C677+$D677-$B677)/3600</f>
        <v>0.45175125333333332</v>
      </c>
      <c r="AB677" s="75">
        <f>(('Node actual demand d=1.0'!Y677*(365/2)))*9.8*($C677+$D677-$B677)/3600</f>
        <v>0.30116750222222222</v>
      </c>
    </row>
    <row r="678" spans="1:28">
      <c r="A678" t="s">
        <v>787</v>
      </c>
      <c r="B678" s="21">
        <f>Fornecida!$C$1</f>
        <v>3.38</v>
      </c>
      <c r="C678" s="79">
        <v>12.857699999999999</v>
      </c>
      <c r="D678">
        <v>20</v>
      </c>
      <c r="E678" s="75">
        <f>(('Node actual demand d=1.0'!B678*(365/2)))*9.8*($C678+$D678-$B678)/3600</f>
        <v>0</v>
      </c>
      <c r="F678" s="75">
        <f>(('Node actual demand d=1.0'!C678*(365/2)))*9.8*($C678+$D678-$B678)/3600</f>
        <v>0</v>
      </c>
      <c r="G678" s="75">
        <f>(('Node actual demand d=1.0'!D678*(365/2)))*9.8*($C678+$D678-$B678)/3600</f>
        <v>0</v>
      </c>
      <c r="H678" s="75">
        <f>(('Node actual demand d=1.0'!E678*(365/2)))*9.8*($C678+$D678-$B678)/3600</f>
        <v>0</v>
      </c>
      <c r="I678" s="75">
        <f>(('Node actual demand d=1.0'!F678*(365/2)))*9.8*($C678+$D678-$B678)/3600</f>
        <v>0</v>
      </c>
      <c r="J678" s="75">
        <f>(('Node actual demand d=1.0'!G678*(365/2)))*9.8*($C678+$D678-$B678)/3600</f>
        <v>0</v>
      </c>
      <c r="K678" s="75">
        <f>(('Node actual demand d=1.0'!H678*(365/2)))*9.8*($C678+$D678-$B678)/3600</f>
        <v>0</v>
      </c>
      <c r="L678" s="75">
        <f>(('Node actual demand d=1.0'!I678*(365/2)))*9.8*($C678+$D678-$B678)/3600</f>
        <v>0</v>
      </c>
      <c r="M678" s="75">
        <f>(('Node actual demand d=1.0'!J678*(365/2)))*9.8*($C678+$D678-$B678)/3600</f>
        <v>0.29289370250000002</v>
      </c>
      <c r="N678" s="75">
        <f>(('Node actual demand d=1.0'!K678*(365/2)))*9.8*($C678+$D678-$B678)/3600</f>
        <v>0.14644685125000001</v>
      </c>
      <c r="O678" s="75">
        <f>(('Node actual demand d=1.0'!L678*(365/2)))*9.8*($C678+$D678-$B678)/3600</f>
        <v>0.14644685125000001</v>
      </c>
      <c r="P678" s="75">
        <f>(('Node actual demand d=1.0'!M678*(365/2)))*9.8*($C678+$D678-$B678)/3600</f>
        <v>0.14644685125000001</v>
      </c>
      <c r="Q678" s="75">
        <f>(('Node actual demand d=1.0'!N678*(365/2)))*9.8*($C678+$D678-$B678)/3600</f>
        <v>0.14644685125000001</v>
      </c>
      <c r="R678" s="75">
        <f>(('Node actual demand d=1.0'!O678*(365/2)))*9.8*($C678+$D678-$B678)/3600</f>
        <v>0.14644685125000001</v>
      </c>
      <c r="S678" s="75">
        <f>(('Node actual demand d=1.0'!P678*(365/2)))*9.8*($C678+$D678-$B678)/3600</f>
        <v>0.29289370250000002</v>
      </c>
      <c r="T678" s="75">
        <f>(('Node actual demand d=1.0'!Q678*(365/2)))*9.8*($C678+$D678-$B678)/3600</f>
        <v>0.14644685125000001</v>
      </c>
      <c r="U678" s="75">
        <f>(('Node actual demand d=1.0'!R678*(365/2)))*9.8*($C678+$D678-$B678)/3600</f>
        <v>0</v>
      </c>
      <c r="V678" s="75">
        <f>(('Node actual demand d=1.0'!S678*(365/2)))*9.8*($C678+$D678-$B678)/3600</f>
        <v>0</v>
      </c>
      <c r="W678" s="75">
        <f>(('Node actual demand d=1.0'!T678*(365/2)))*9.8*($C678+$D678-$B678)/3600</f>
        <v>0</v>
      </c>
      <c r="X678" s="75">
        <f>(('Node actual demand d=1.0'!U678*(365/2)))*9.8*($C678+$D678-$B678)/3600</f>
        <v>0</v>
      </c>
      <c r="Y678" s="75">
        <f>(('Node actual demand d=1.0'!V678*(365/2)))*9.8*($C678+$D678-$B678)/3600</f>
        <v>0</v>
      </c>
      <c r="Z678" s="75">
        <f>(('Node actual demand d=1.0'!W678*(365/2)))*9.8*($C678+$D678-$B678)/3600</f>
        <v>0</v>
      </c>
      <c r="AA678" s="75">
        <f>(('Node actual demand d=1.0'!X678*(365/2)))*9.8*($C678+$D678-$B678)/3600</f>
        <v>0.14644685125000001</v>
      </c>
      <c r="AB678" s="75">
        <f>(('Node actual demand d=1.0'!Y678*(365/2)))*9.8*($C678+$D678-$B678)/3600</f>
        <v>0</v>
      </c>
    </row>
    <row r="679" spans="1:28">
      <c r="A679" t="s">
        <v>788</v>
      </c>
      <c r="B679" s="21">
        <f>Fornecida!$C$1</f>
        <v>3.38</v>
      </c>
      <c r="C679" s="79">
        <v>12.4594</v>
      </c>
      <c r="D679">
        <v>20</v>
      </c>
      <c r="E679" s="75">
        <f>(('Node actual demand d=1.0'!B679*(365/2)))*9.8*($C679+$D679-$B679)/3600</f>
        <v>0</v>
      </c>
      <c r="F679" s="75">
        <f>(('Node actual demand d=1.0'!C679*(365/2)))*9.8*($C679+$D679-$B679)/3600</f>
        <v>0</v>
      </c>
      <c r="G679" s="75">
        <f>(('Node actual demand d=1.0'!D679*(365/2)))*9.8*($C679+$D679-$B679)/3600</f>
        <v>0</v>
      </c>
      <c r="H679" s="75">
        <f>(('Node actual demand d=1.0'!E679*(365/2)))*9.8*($C679+$D679-$B679)/3600</f>
        <v>0</v>
      </c>
      <c r="I679" s="75">
        <f>(('Node actual demand d=1.0'!F679*(365/2)))*9.8*($C679+$D679-$B679)/3600</f>
        <v>0</v>
      </c>
      <c r="J679" s="75">
        <f>(('Node actual demand d=1.0'!G679*(365/2)))*9.8*($C679+$D679-$B679)/3600</f>
        <v>0</v>
      </c>
      <c r="K679" s="75">
        <f>(('Node actual demand d=1.0'!H679*(365/2)))*9.8*($C679+$D679-$B679)/3600</f>
        <v>0</v>
      </c>
      <c r="L679" s="75">
        <f>(('Node actual demand d=1.0'!I679*(365/2)))*9.8*($C679+$D679-$B679)/3600</f>
        <v>0</v>
      </c>
      <c r="M679" s="75">
        <f>(('Node actual demand d=1.0'!J679*(365/2)))*9.8*($C679+$D679-$B679)/3600</f>
        <v>0.14446807472222226</v>
      </c>
      <c r="N679" s="75">
        <f>(('Node actual demand d=1.0'!K679*(365/2)))*9.8*($C679+$D679-$B679)/3600</f>
        <v>0</v>
      </c>
      <c r="O679" s="75">
        <f>(('Node actual demand d=1.0'!L679*(365/2)))*9.8*($C679+$D679-$B679)/3600</f>
        <v>0</v>
      </c>
      <c r="P679" s="75">
        <f>(('Node actual demand d=1.0'!M679*(365/2)))*9.8*($C679+$D679-$B679)/3600</f>
        <v>0</v>
      </c>
      <c r="Q679" s="75">
        <f>(('Node actual demand d=1.0'!N679*(365/2)))*9.8*($C679+$D679-$B679)/3600</f>
        <v>0.14446807472222226</v>
      </c>
      <c r="R679" s="75">
        <f>(('Node actual demand d=1.0'!O679*(365/2)))*9.8*($C679+$D679-$B679)/3600</f>
        <v>0.14446807472222226</v>
      </c>
      <c r="S679" s="75">
        <f>(('Node actual demand d=1.0'!P679*(365/2)))*9.8*($C679+$D679-$B679)/3600</f>
        <v>0.14446807472222226</v>
      </c>
      <c r="T679" s="75">
        <f>(('Node actual demand d=1.0'!Q679*(365/2)))*9.8*($C679+$D679-$B679)/3600</f>
        <v>0.28893614944444451</v>
      </c>
      <c r="U679" s="75">
        <f>(('Node actual demand d=1.0'!R679*(365/2)))*9.8*($C679+$D679-$B679)/3600</f>
        <v>0.14446807472222226</v>
      </c>
      <c r="V679" s="75">
        <f>(('Node actual demand d=1.0'!S679*(365/2)))*9.8*($C679+$D679-$B679)/3600</f>
        <v>0.14446807472222226</v>
      </c>
      <c r="W679" s="75">
        <f>(('Node actual demand d=1.0'!T679*(365/2)))*9.8*($C679+$D679-$B679)/3600</f>
        <v>0</v>
      </c>
      <c r="X679" s="75">
        <f>(('Node actual demand d=1.0'!U679*(365/2)))*9.8*($C679+$D679-$B679)/3600</f>
        <v>0</v>
      </c>
      <c r="Y679" s="75">
        <f>(('Node actual demand d=1.0'!V679*(365/2)))*9.8*($C679+$D679-$B679)/3600</f>
        <v>0</v>
      </c>
      <c r="Z679" s="75">
        <f>(('Node actual demand d=1.0'!W679*(365/2)))*9.8*($C679+$D679-$B679)/3600</f>
        <v>0</v>
      </c>
      <c r="AA679" s="75">
        <f>(('Node actual demand d=1.0'!X679*(365/2)))*9.8*($C679+$D679-$B679)/3600</f>
        <v>0</v>
      </c>
      <c r="AB679" s="75">
        <f>(('Node actual demand d=1.0'!Y679*(365/2)))*9.8*($C679+$D679-$B679)/3600</f>
        <v>0</v>
      </c>
    </row>
    <row r="680" spans="1:28">
      <c r="A680" t="s">
        <v>789</v>
      </c>
      <c r="B680" s="21">
        <f>Fornecida!$C$1</f>
        <v>3.38</v>
      </c>
      <c r="C680" s="79">
        <v>12.1563</v>
      </c>
      <c r="D680">
        <v>20</v>
      </c>
      <c r="E680" s="75">
        <f>(('Node actual demand d=1.0'!B680*(365/2)))*9.8*($C680+$D680-$B680)/3600</f>
        <v>0</v>
      </c>
      <c r="F680" s="75">
        <f>(('Node actual demand d=1.0'!C680*(365/2)))*9.8*($C680+$D680-$B680)/3600</f>
        <v>0</v>
      </c>
      <c r="G680" s="75">
        <f>(('Node actual demand d=1.0'!D680*(365/2)))*9.8*($C680+$D680-$B680)/3600</f>
        <v>0</v>
      </c>
      <c r="H680" s="75">
        <f>(('Node actual demand d=1.0'!E680*(365/2)))*9.8*($C680+$D680-$B680)/3600</f>
        <v>0</v>
      </c>
      <c r="I680" s="75">
        <f>(('Node actual demand d=1.0'!F680*(365/2)))*9.8*($C680+$D680-$B680)/3600</f>
        <v>0</v>
      </c>
      <c r="J680" s="75">
        <f>(('Node actual demand d=1.0'!G680*(365/2)))*9.8*($C680+$D680-$B680)/3600</f>
        <v>0</v>
      </c>
      <c r="K680" s="75">
        <f>(('Node actual demand d=1.0'!H680*(365/2)))*9.8*($C680+$D680-$B680)/3600</f>
        <v>0</v>
      </c>
      <c r="L680" s="75">
        <f>(('Node actual demand d=1.0'!I680*(365/2)))*9.8*($C680+$D680-$B680)/3600</f>
        <v>0.14296225708333335</v>
      </c>
      <c r="M680" s="75">
        <f>(('Node actual demand d=1.0'!J680*(365/2)))*9.8*($C680+$D680-$B680)/3600</f>
        <v>0.14296225708333335</v>
      </c>
      <c r="N680" s="75">
        <f>(('Node actual demand d=1.0'!K680*(365/2)))*9.8*($C680+$D680-$B680)/3600</f>
        <v>0.2859245141666667</v>
      </c>
      <c r="O680" s="75">
        <f>(('Node actual demand d=1.0'!L680*(365/2)))*9.8*($C680+$D680-$B680)/3600</f>
        <v>0.14296225708333335</v>
      </c>
      <c r="P680" s="75">
        <f>(('Node actual demand d=1.0'!M680*(365/2)))*9.8*($C680+$D680-$B680)/3600</f>
        <v>0.14296225708333335</v>
      </c>
      <c r="Q680" s="75">
        <f>(('Node actual demand d=1.0'!N680*(365/2)))*9.8*($C680+$D680-$B680)/3600</f>
        <v>0.14296225708333335</v>
      </c>
      <c r="R680" s="75">
        <f>(('Node actual demand d=1.0'!O680*(365/2)))*9.8*($C680+$D680-$B680)/3600</f>
        <v>0.14296225708333335</v>
      </c>
      <c r="S680" s="75">
        <f>(('Node actual demand d=1.0'!P680*(365/2)))*9.8*($C680+$D680-$B680)/3600</f>
        <v>0</v>
      </c>
      <c r="T680" s="75">
        <f>(('Node actual demand d=1.0'!Q680*(365/2)))*9.8*($C680+$D680-$B680)/3600</f>
        <v>0</v>
      </c>
      <c r="U680" s="75">
        <f>(('Node actual demand d=1.0'!R680*(365/2)))*9.8*($C680+$D680-$B680)/3600</f>
        <v>0</v>
      </c>
      <c r="V680" s="75">
        <f>(('Node actual demand d=1.0'!S680*(365/2)))*9.8*($C680+$D680-$B680)/3600</f>
        <v>0.42888677125000002</v>
      </c>
      <c r="W680" s="75">
        <f>(('Node actual demand d=1.0'!T680*(365/2)))*9.8*($C680+$D680-$B680)/3600</f>
        <v>0.14296225708333335</v>
      </c>
      <c r="X680" s="75">
        <f>(('Node actual demand d=1.0'!U680*(365/2)))*9.8*($C680+$D680-$B680)/3600</f>
        <v>0.14296225708333335</v>
      </c>
      <c r="Y680" s="75">
        <f>(('Node actual demand d=1.0'!V680*(365/2)))*9.8*($C680+$D680-$B680)/3600</f>
        <v>0</v>
      </c>
      <c r="Z680" s="75">
        <f>(('Node actual demand d=1.0'!W680*(365/2)))*9.8*($C680+$D680-$B680)/3600</f>
        <v>0</v>
      </c>
      <c r="AA680" s="75">
        <f>(('Node actual demand d=1.0'!X680*(365/2)))*9.8*($C680+$D680-$B680)/3600</f>
        <v>0</v>
      </c>
      <c r="AB680" s="75">
        <f>(('Node actual demand d=1.0'!Y680*(365/2)))*9.8*($C680+$D680-$B680)/3600</f>
        <v>0</v>
      </c>
    </row>
    <row r="681" spans="1:28">
      <c r="A681" t="s">
        <v>790</v>
      </c>
      <c r="B681" s="21">
        <f>Fornecida!$C$1</f>
        <v>3.38</v>
      </c>
      <c r="C681" s="79">
        <v>11.9876</v>
      </c>
      <c r="D681">
        <v>20</v>
      </c>
      <c r="E681" s="75">
        <f>(('Node actual demand d=1.0'!B681*(365/2)))*9.8*($C681+$D681-$B681)/3600</f>
        <v>0</v>
      </c>
      <c r="F681" s="75">
        <f>(('Node actual demand d=1.0'!C681*(365/2)))*9.8*($C681+$D681-$B681)/3600</f>
        <v>0</v>
      </c>
      <c r="G681" s="75">
        <f>(('Node actual demand d=1.0'!D681*(365/2)))*9.8*($C681+$D681-$B681)/3600</f>
        <v>0</v>
      </c>
      <c r="H681" s="75">
        <f>(('Node actual demand d=1.0'!E681*(365/2)))*9.8*($C681+$D681-$B681)/3600</f>
        <v>0</v>
      </c>
      <c r="I681" s="75">
        <f>(('Node actual demand d=1.0'!F681*(365/2)))*9.8*($C681+$D681-$B681)/3600</f>
        <v>0</v>
      </c>
      <c r="J681" s="75">
        <f>(('Node actual demand d=1.0'!G681*(365/2)))*9.8*($C681+$D681-$B681)/3600</f>
        <v>0</v>
      </c>
      <c r="K681" s="75">
        <f>(('Node actual demand d=1.0'!H681*(365/2)))*9.8*($C681+$D681-$B681)/3600</f>
        <v>0.14212414611111113</v>
      </c>
      <c r="L681" s="75">
        <f>(('Node actual demand d=1.0'!I681*(365/2)))*9.8*($C681+$D681-$B681)/3600</f>
        <v>0.28424829222222225</v>
      </c>
      <c r="M681" s="75">
        <f>(('Node actual demand d=1.0'!J681*(365/2)))*9.8*($C681+$D681-$B681)/3600</f>
        <v>0.42637243833333338</v>
      </c>
      <c r="N681" s="75">
        <f>(('Node actual demand d=1.0'!K681*(365/2)))*9.8*($C681+$D681-$B681)/3600</f>
        <v>0.28424829222222225</v>
      </c>
      <c r="O681" s="75">
        <f>(('Node actual demand d=1.0'!L681*(365/2)))*9.8*($C681+$D681-$B681)/3600</f>
        <v>0.28424829222222225</v>
      </c>
      <c r="P681" s="75">
        <f>(('Node actual demand d=1.0'!M681*(365/2)))*9.8*($C681+$D681-$B681)/3600</f>
        <v>0.14212414611111113</v>
      </c>
      <c r="Q681" s="75">
        <f>(('Node actual demand d=1.0'!N681*(365/2)))*9.8*($C681+$D681-$B681)/3600</f>
        <v>0.28424829222222225</v>
      </c>
      <c r="R681" s="75">
        <f>(('Node actual demand d=1.0'!O681*(365/2)))*9.8*($C681+$D681-$B681)/3600</f>
        <v>0.28424829222222225</v>
      </c>
      <c r="S681" s="75">
        <f>(('Node actual demand d=1.0'!P681*(365/2)))*9.8*($C681+$D681-$B681)/3600</f>
        <v>0.85274487666666676</v>
      </c>
      <c r="T681" s="75">
        <f>(('Node actual demand d=1.0'!Q681*(365/2)))*9.8*($C681+$D681-$B681)/3600</f>
        <v>0.28424829222222225</v>
      </c>
      <c r="U681" s="75">
        <f>(('Node actual demand d=1.0'!R681*(365/2)))*9.8*($C681+$D681-$B681)/3600</f>
        <v>0.28424829222222225</v>
      </c>
      <c r="V681" s="75">
        <f>(('Node actual demand d=1.0'!S681*(365/2)))*9.8*($C681+$D681-$B681)/3600</f>
        <v>0.28424829222222225</v>
      </c>
      <c r="W681" s="75">
        <f>(('Node actual demand d=1.0'!T681*(365/2)))*9.8*($C681+$D681-$B681)/3600</f>
        <v>0</v>
      </c>
      <c r="X681" s="75">
        <f>(('Node actual demand d=1.0'!U681*(365/2)))*9.8*($C681+$D681-$B681)/3600</f>
        <v>0.14212414611111113</v>
      </c>
      <c r="Y681" s="75">
        <f>(('Node actual demand d=1.0'!V681*(365/2)))*9.8*($C681+$D681-$B681)/3600</f>
        <v>0</v>
      </c>
      <c r="Z681" s="75">
        <f>(('Node actual demand d=1.0'!W681*(365/2)))*9.8*($C681+$D681-$B681)/3600</f>
        <v>0</v>
      </c>
      <c r="AA681" s="75">
        <f>(('Node actual demand d=1.0'!X681*(365/2)))*9.8*($C681+$D681-$B681)/3600</f>
        <v>0</v>
      </c>
      <c r="AB681" s="75">
        <f>(('Node actual demand d=1.0'!Y681*(365/2)))*9.8*($C681+$D681-$B681)/3600</f>
        <v>0</v>
      </c>
    </row>
    <row r="682" spans="1:28">
      <c r="A682" t="s">
        <v>791</v>
      </c>
      <c r="B682" s="21">
        <f>Fornecida!$C$1</f>
        <v>3.38</v>
      </c>
      <c r="C682" s="79">
        <v>11.4527</v>
      </c>
      <c r="D682">
        <v>20</v>
      </c>
      <c r="E682" s="75">
        <f>(('Node actual demand d=1.0'!B682*(365/2)))*9.8*($C682+$D682-$B682)/3600</f>
        <v>0.13946673319444447</v>
      </c>
      <c r="F682" s="75">
        <f>(('Node actual demand d=1.0'!C682*(365/2)))*9.8*($C682+$D682-$B682)/3600</f>
        <v>0</v>
      </c>
      <c r="G682" s="75">
        <f>(('Node actual demand d=1.0'!D682*(365/2)))*9.8*($C682+$D682-$B682)/3600</f>
        <v>0</v>
      </c>
      <c r="H682" s="75">
        <f>(('Node actual demand d=1.0'!E682*(365/2)))*9.8*($C682+$D682-$B682)/3600</f>
        <v>0</v>
      </c>
      <c r="I682" s="75">
        <f>(('Node actual demand d=1.0'!F682*(365/2)))*9.8*($C682+$D682-$B682)/3600</f>
        <v>0</v>
      </c>
      <c r="J682" s="75">
        <f>(('Node actual demand d=1.0'!G682*(365/2)))*9.8*($C682+$D682-$B682)/3600</f>
        <v>0</v>
      </c>
      <c r="K682" s="75">
        <f>(('Node actual demand d=1.0'!H682*(365/2)))*9.8*($C682+$D682-$B682)/3600</f>
        <v>0</v>
      </c>
      <c r="L682" s="75">
        <f>(('Node actual demand d=1.0'!I682*(365/2)))*9.8*($C682+$D682-$B682)/3600</f>
        <v>0.41840019958333341</v>
      </c>
      <c r="M682" s="75">
        <f>(('Node actual demand d=1.0'!J682*(365/2)))*9.8*($C682+$D682-$B682)/3600</f>
        <v>0.83680039916666682</v>
      </c>
      <c r="N682" s="75">
        <f>(('Node actual demand d=1.0'!K682*(365/2)))*9.8*($C682+$D682-$B682)/3600</f>
        <v>0.13946673319444447</v>
      </c>
      <c r="O682" s="75">
        <f>(('Node actual demand d=1.0'!L682*(365/2)))*9.8*($C682+$D682-$B682)/3600</f>
        <v>0.13946673319444447</v>
      </c>
      <c r="P682" s="75">
        <f>(('Node actual demand d=1.0'!M682*(365/2)))*9.8*($C682+$D682-$B682)/3600</f>
        <v>0.13946673319444447</v>
      </c>
      <c r="Q682" s="75">
        <f>(('Node actual demand d=1.0'!N682*(365/2)))*9.8*($C682+$D682-$B682)/3600</f>
        <v>0.55786693277777788</v>
      </c>
      <c r="R682" s="75">
        <f>(('Node actual demand d=1.0'!O682*(365/2)))*9.8*($C682+$D682-$B682)/3600</f>
        <v>0.69733366597222235</v>
      </c>
      <c r="S682" s="75">
        <f>(('Node actual demand d=1.0'!P682*(365/2)))*9.8*($C682+$D682-$B682)/3600</f>
        <v>0.83680039916666682</v>
      </c>
      <c r="T682" s="75">
        <f>(('Node actual demand d=1.0'!Q682*(365/2)))*9.8*($C682+$D682-$B682)/3600</f>
        <v>0.27893346638888894</v>
      </c>
      <c r="U682" s="75">
        <f>(('Node actual demand d=1.0'!R682*(365/2)))*9.8*($C682+$D682-$B682)/3600</f>
        <v>0.13946673319444447</v>
      </c>
      <c r="V682" s="75">
        <f>(('Node actual demand d=1.0'!S682*(365/2)))*9.8*($C682+$D682-$B682)/3600</f>
        <v>0.27893346638888894</v>
      </c>
      <c r="W682" s="75">
        <f>(('Node actual demand d=1.0'!T682*(365/2)))*9.8*($C682+$D682-$B682)/3600</f>
        <v>0.55786693277777788</v>
      </c>
      <c r="X682" s="75">
        <f>(('Node actual demand d=1.0'!U682*(365/2)))*9.8*($C682+$D682-$B682)/3600</f>
        <v>1.1157338655555558</v>
      </c>
      <c r="Y682" s="75">
        <f>(('Node actual demand d=1.0'!V682*(365/2)))*9.8*($C682+$D682-$B682)/3600</f>
        <v>0.41840019958333341</v>
      </c>
      <c r="Z682" s="75">
        <f>(('Node actual demand d=1.0'!W682*(365/2)))*9.8*($C682+$D682-$B682)/3600</f>
        <v>0</v>
      </c>
      <c r="AA682" s="75">
        <f>(('Node actual demand d=1.0'!X682*(365/2)))*9.8*($C682+$D682-$B682)/3600</f>
        <v>0.13946673319444447</v>
      </c>
      <c r="AB682" s="75">
        <f>(('Node actual demand d=1.0'!Y682*(365/2)))*9.8*($C682+$D682-$B682)/3600</f>
        <v>0.27893346638888894</v>
      </c>
    </row>
    <row r="683" spans="1:28">
      <c r="A683" t="s">
        <v>792</v>
      </c>
      <c r="B683" s="21">
        <f>Fornecida!$C$1</f>
        <v>3.38</v>
      </c>
      <c r="C683" s="79">
        <v>9.5077999999999996</v>
      </c>
      <c r="D683">
        <v>20</v>
      </c>
      <c r="E683" s="75">
        <f>(('Node actual demand d=1.0'!B683*(365/2)))*9.8*($C683+$D683-$B683)/3600</f>
        <v>0.12980436194444447</v>
      </c>
      <c r="F683" s="75">
        <f>(('Node actual demand d=1.0'!C683*(365/2)))*9.8*($C683+$D683-$B683)/3600</f>
        <v>0.12980436194444447</v>
      </c>
      <c r="G683" s="75">
        <f>(('Node actual demand d=1.0'!D683*(365/2)))*9.8*($C683+$D683-$B683)/3600</f>
        <v>0</v>
      </c>
      <c r="H683" s="75">
        <f>(('Node actual demand d=1.0'!E683*(365/2)))*9.8*($C683+$D683-$B683)/3600</f>
        <v>0</v>
      </c>
      <c r="I683" s="75">
        <f>(('Node actual demand d=1.0'!F683*(365/2)))*9.8*($C683+$D683-$B683)/3600</f>
        <v>0.12980436194444447</v>
      </c>
      <c r="J683" s="75">
        <f>(('Node actual demand d=1.0'!G683*(365/2)))*9.8*($C683+$D683-$B683)/3600</f>
        <v>0.5192174477777779</v>
      </c>
      <c r="K683" s="75">
        <f>(('Node actual demand d=1.0'!H683*(365/2)))*9.8*($C683+$D683-$B683)/3600</f>
        <v>0.25960872388888895</v>
      </c>
      <c r="L683" s="75">
        <f>(('Node actual demand d=1.0'!I683*(365/2)))*9.8*($C683+$D683-$B683)/3600</f>
        <v>0.64902180972222234</v>
      </c>
      <c r="M683" s="75">
        <f>(('Node actual demand d=1.0'!J683*(365/2)))*9.8*($C683+$D683-$B683)/3600</f>
        <v>0.5192174477777779</v>
      </c>
      <c r="N683" s="75">
        <f>(('Node actual demand d=1.0'!K683*(365/2)))*9.8*($C683+$D683-$B683)/3600</f>
        <v>0.77882617166666668</v>
      </c>
      <c r="O683" s="75">
        <f>(('Node actual demand d=1.0'!L683*(365/2)))*9.8*($C683+$D683-$B683)/3600</f>
        <v>0.25960872388888895</v>
      </c>
      <c r="P683" s="75">
        <f>(('Node actual demand d=1.0'!M683*(365/2)))*9.8*($C683+$D683-$B683)/3600</f>
        <v>0.38941308583333334</v>
      </c>
      <c r="Q683" s="75">
        <f>(('Node actual demand d=1.0'!N683*(365/2)))*9.8*($C683+$D683-$B683)/3600</f>
        <v>0.25960872388888895</v>
      </c>
      <c r="R683" s="75">
        <f>(('Node actual demand d=1.0'!O683*(365/2)))*9.8*($C683+$D683-$B683)/3600</f>
        <v>0.25960872388888895</v>
      </c>
      <c r="S683" s="75">
        <f>(('Node actual demand d=1.0'!P683*(365/2)))*9.8*($C683+$D683-$B683)/3600</f>
        <v>0.25960872388888895</v>
      </c>
      <c r="T683" s="75">
        <f>(('Node actual demand d=1.0'!Q683*(365/2)))*9.8*($C683+$D683-$B683)/3600</f>
        <v>0.38941308583333334</v>
      </c>
      <c r="U683" s="75">
        <f>(('Node actual demand d=1.0'!R683*(365/2)))*9.8*($C683+$D683-$B683)/3600</f>
        <v>0.64902180972222234</v>
      </c>
      <c r="V683" s="75">
        <f>(('Node actual demand d=1.0'!S683*(365/2)))*9.8*($C683+$D683-$B683)/3600</f>
        <v>0.64902180972222234</v>
      </c>
      <c r="W683" s="75">
        <f>(('Node actual demand d=1.0'!T683*(365/2)))*9.8*($C683+$D683-$B683)/3600</f>
        <v>0.25960872388888895</v>
      </c>
      <c r="X683" s="75">
        <f>(('Node actual demand d=1.0'!U683*(365/2)))*9.8*($C683+$D683-$B683)/3600</f>
        <v>0</v>
      </c>
      <c r="Y683" s="75">
        <f>(('Node actual demand d=1.0'!V683*(365/2)))*9.8*($C683+$D683-$B683)/3600</f>
        <v>0.12980436194444447</v>
      </c>
      <c r="Z683" s="75">
        <f>(('Node actual demand d=1.0'!W683*(365/2)))*9.8*($C683+$D683-$B683)/3600</f>
        <v>0.25960872388888895</v>
      </c>
      <c r="AA683" s="75">
        <f>(('Node actual demand d=1.0'!X683*(365/2)))*9.8*($C683+$D683-$B683)/3600</f>
        <v>0.12980436194444447</v>
      </c>
      <c r="AB683" s="75">
        <f>(('Node actual demand d=1.0'!Y683*(365/2)))*9.8*($C683+$D683-$B683)/3600</f>
        <v>0.12980436194444447</v>
      </c>
    </row>
    <row r="684" spans="1:28">
      <c r="A684" t="s">
        <v>793</v>
      </c>
      <c r="B684" s="21">
        <f>Fornecida!$C$1</f>
        <v>3.38</v>
      </c>
      <c r="C684" s="79">
        <v>9.1506000000000007</v>
      </c>
      <c r="D684">
        <v>20</v>
      </c>
      <c r="E684" s="75">
        <f>(('Node actual demand d=1.0'!B684*(365/2)))*9.8*($C684+$D684-$B684)/3600</f>
        <v>0.12802977250000003</v>
      </c>
      <c r="F684" s="75">
        <f>(('Node actual demand d=1.0'!C684*(365/2)))*9.8*($C684+$D684-$B684)/3600</f>
        <v>0</v>
      </c>
      <c r="G684" s="75">
        <f>(('Node actual demand d=1.0'!D684*(365/2)))*9.8*($C684+$D684-$B684)/3600</f>
        <v>0</v>
      </c>
      <c r="H684" s="75">
        <f>(('Node actual demand d=1.0'!E684*(365/2)))*9.8*($C684+$D684-$B684)/3600</f>
        <v>0</v>
      </c>
      <c r="I684" s="75">
        <f>(('Node actual demand d=1.0'!F684*(365/2)))*9.8*($C684+$D684-$B684)/3600</f>
        <v>0</v>
      </c>
      <c r="J684" s="75">
        <f>(('Node actual demand d=1.0'!G684*(365/2)))*9.8*($C684+$D684-$B684)/3600</f>
        <v>0</v>
      </c>
      <c r="K684" s="75">
        <f>(('Node actual demand d=1.0'!H684*(365/2)))*9.8*($C684+$D684-$B684)/3600</f>
        <v>0.12802977250000003</v>
      </c>
      <c r="L684" s="75">
        <f>(('Node actual demand d=1.0'!I684*(365/2)))*9.8*($C684+$D684-$B684)/3600</f>
        <v>0.38408931750000003</v>
      </c>
      <c r="M684" s="75">
        <f>(('Node actual demand d=1.0'!J684*(365/2)))*9.8*($C684+$D684-$B684)/3600</f>
        <v>0.51211909000000011</v>
      </c>
      <c r="N684" s="75">
        <f>(('Node actual demand d=1.0'!K684*(365/2)))*9.8*($C684+$D684-$B684)/3600</f>
        <v>0.76817863500000005</v>
      </c>
      <c r="O684" s="75">
        <f>(('Node actual demand d=1.0'!L684*(365/2)))*9.8*($C684+$D684-$B684)/3600</f>
        <v>0.51211909000000011</v>
      </c>
      <c r="P684" s="75">
        <f>(('Node actual demand d=1.0'!M684*(365/2)))*9.8*($C684+$D684-$B684)/3600</f>
        <v>0.51211909000000011</v>
      </c>
      <c r="Q684" s="75">
        <f>(('Node actual demand d=1.0'!N684*(365/2)))*9.8*($C684+$D684-$B684)/3600</f>
        <v>0.38408931750000003</v>
      </c>
      <c r="R684" s="75">
        <f>(('Node actual demand d=1.0'!O684*(365/2)))*9.8*($C684+$D684-$B684)/3600</f>
        <v>0.25605954500000006</v>
      </c>
      <c r="S684" s="75">
        <f>(('Node actual demand d=1.0'!P684*(365/2)))*9.8*($C684+$D684-$B684)/3600</f>
        <v>0.38408931750000003</v>
      </c>
      <c r="T684" s="75">
        <f>(('Node actual demand d=1.0'!Q684*(365/2)))*9.8*($C684+$D684-$B684)/3600</f>
        <v>0.64014886250000014</v>
      </c>
      <c r="U684" s="75">
        <f>(('Node actual demand d=1.0'!R684*(365/2)))*9.8*($C684+$D684-$B684)/3600</f>
        <v>0.38408931750000003</v>
      </c>
      <c r="V684" s="75">
        <f>(('Node actual demand d=1.0'!S684*(365/2)))*9.8*($C684+$D684-$B684)/3600</f>
        <v>1.0242381800000002</v>
      </c>
      <c r="W684" s="75">
        <f>(('Node actual demand d=1.0'!T684*(365/2)))*9.8*($C684+$D684-$B684)/3600</f>
        <v>0.51211909000000011</v>
      </c>
      <c r="X684" s="75">
        <f>(('Node actual demand d=1.0'!U684*(365/2)))*9.8*($C684+$D684-$B684)/3600</f>
        <v>0.38408931750000003</v>
      </c>
      <c r="Y684" s="75">
        <f>(('Node actual demand d=1.0'!V684*(365/2)))*9.8*($C684+$D684-$B684)/3600</f>
        <v>0.12802977250000003</v>
      </c>
      <c r="Z684" s="75">
        <f>(('Node actual demand d=1.0'!W684*(365/2)))*9.8*($C684+$D684-$B684)/3600</f>
        <v>0.25605954500000006</v>
      </c>
      <c r="AA684" s="75">
        <f>(('Node actual demand d=1.0'!X684*(365/2)))*9.8*($C684+$D684-$B684)/3600</f>
        <v>0.25605954500000006</v>
      </c>
      <c r="AB684" s="75">
        <f>(('Node actual demand d=1.0'!Y684*(365/2)))*9.8*($C684+$D684-$B684)/3600</f>
        <v>0</v>
      </c>
    </row>
    <row r="685" spans="1:28">
      <c r="A685" t="s">
        <v>794</v>
      </c>
      <c r="B685" s="21">
        <f>Fornecida!$C$1</f>
        <v>3.38</v>
      </c>
      <c r="C685" s="79">
        <v>8.6188000000000002</v>
      </c>
      <c r="D685">
        <v>20</v>
      </c>
      <c r="E685" s="75">
        <f>(('Node actual demand d=1.0'!B685*(365/2)))*9.8*($C685+$D685-$B685)/3600</f>
        <v>0</v>
      </c>
      <c r="F685" s="75">
        <f>(('Node actual demand d=1.0'!C685*(365/2)))*9.8*($C685+$D685-$B685)/3600</f>
        <v>0</v>
      </c>
      <c r="G685" s="75">
        <f>(('Node actual demand d=1.0'!D685*(365/2)))*9.8*($C685+$D685-$B685)/3600</f>
        <v>0</v>
      </c>
      <c r="H685" s="75">
        <f>(('Node actual demand d=1.0'!E685*(365/2)))*9.8*($C685+$D685-$B685)/3600</f>
        <v>0</v>
      </c>
      <c r="I685" s="75">
        <f>(('Node actual demand d=1.0'!F685*(365/2)))*9.8*($C685+$D685-$B685)/3600</f>
        <v>0</v>
      </c>
      <c r="J685" s="75">
        <f>(('Node actual demand d=1.0'!G685*(365/2)))*9.8*($C685+$D685-$B685)/3600</f>
        <v>0</v>
      </c>
      <c r="K685" s="75">
        <f>(('Node actual demand d=1.0'!H685*(365/2)))*9.8*($C685+$D685-$B685)/3600</f>
        <v>0</v>
      </c>
      <c r="L685" s="75">
        <f>(('Node actual demand d=1.0'!I685*(365/2)))*9.8*($C685+$D685-$B685)/3600</f>
        <v>0.37616328166666668</v>
      </c>
      <c r="M685" s="75">
        <f>(('Node actual demand d=1.0'!J685*(365/2)))*9.8*($C685+$D685-$B685)/3600</f>
        <v>0.62693880277777791</v>
      </c>
      <c r="N685" s="75">
        <f>(('Node actual demand d=1.0'!K685*(365/2)))*9.8*($C685+$D685-$B685)/3600</f>
        <v>0.37616328166666668</v>
      </c>
      <c r="O685" s="75">
        <f>(('Node actual demand d=1.0'!L685*(365/2)))*9.8*($C685+$D685-$B685)/3600</f>
        <v>0.25077552111111112</v>
      </c>
      <c r="P685" s="75">
        <f>(('Node actual demand d=1.0'!M685*(365/2)))*9.8*($C685+$D685-$B685)/3600</f>
        <v>0</v>
      </c>
      <c r="Q685" s="75">
        <f>(('Node actual demand d=1.0'!N685*(365/2)))*9.8*($C685+$D685-$B685)/3600</f>
        <v>0.12538776055555556</v>
      </c>
      <c r="R685" s="75">
        <f>(('Node actual demand d=1.0'!O685*(365/2)))*9.8*($C685+$D685-$B685)/3600</f>
        <v>0.12538776055555556</v>
      </c>
      <c r="S685" s="75">
        <f>(('Node actual demand d=1.0'!P685*(365/2)))*9.8*($C685+$D685-$B685)/3600</f>
        <v>0.12538776055555556</v>
      </c>
      <c r="T685" s="75">
        <f>(('Node actual demand d=1.0'!Q685*(365/2)))*9.8*($C685+$D685-$B685)/3600</f>
        <v>0.25077552111111112</v>
      </c>
      <c r="U685" s="75">
        <f>(('Node actual demand d=1.0'!R685*(365/2)))*9.8*($C685+$D685-$B685)/3600</f>
        <v>0</v>
      </c>
      <c r="V685" s="75">
        <f>(('Node actual demand d=1.0'!S685*(365/2)))*9.8*($C685+$D685-$B685)/3600</f>
        <v>0.12538776055555556</v>
      </c>
      <c r="W685" s="75">
        <f>(('Node actual demand d=1.0'!T685*(365/2)))*9.8*($C685+$D685-$B685)/3600</f>
        <v>0.12538776055555556</v>
      </c>
      <c r="X685" s="75">
        <f>(('Node actual demand d=1.0'!U685*(365/2)))*9.8*($C685+$D685-$B685)/3600</f>
        <v>0.12538776055555556</v>
      </c>
      <c r="Y685" s="75">
        <f>(('Node actual demand d=1.0'!V685*(365/2)))*9.8*($C685+$D685-$B685)/3600</f>
        <v>0</v>
      </c>
      <c r="Z685" s="75">
        <f>(('Node actual demand d=1.0'!W685*(365/2)))*9.8*($C685+$D685-$B685)/3600</f>
        <v>0.25077552111111112</v>
      </c>
      <c r="AA685" s="75">
        <f>(('Node actual demand d=1.0'!X685*(365/2)))*9.8*($C685+$D685-$B685)/3600</f>
        <v>0.25077552111111112</v>
      </c>
      <c r="AB685" s="75">
        <f>(('Node actual demand d=1.0'!Y685*(365/2)))*9.8*($C685+$D685-$B685)/3600</f>
        <v>0</v>
      </c>
    </row>
    <row r="686" spans="1:28">
      <c r="A686" t="s">
        <v>795</v>
      </c>
      <c r="B686" s="21">
        <f>Fornecida!$C$1</f>
        <v>3.38</v>
      </c>
      <c r="C686" s="79">
        <v>8.1102000000000007</v>
      </c>
      <c r="D686">
        <v>20</v>
      </c>
      <c r="E686" s="75">
        <f>(('Node actual demand d=1.0'!B686*(365/2)))*9.8*($C686+$D686-$B686)/3600</f>
        <v>0</v>
      </c>
      <c r="F686" s="75">
        <f>(('Node actual demand d=1.0'!C686*(365/2)))*9.8*($C686+$D686-$B686)/3600</f>
        <v>0</v>
      </c>
      <c r="G686" s="75">
        <f>(('Node actual demand d=1.0'!D686*(365/2)))*9.8*($C686+$D686-$B686)/3600</f>
        <v>0</v>
      </c>
      <c r="H686" s="75">
        <f>(('Node actual demand d=1.0'!E686*(365/2)))*9.8*($C686+$D686-$B686)/3600</f>
        <v>0</v>
      </c>
      <c r="I686" s="75">
        <f>(('Node actual demand d=1.0'!F686*(365/2)))*9.8*($C686+$D686-$B686)/3600</f>
        <v>0</v>
      </c>
      <c r="J686" s="75">
        <f>(('Node actual demand d=1.0'!G686*(365/2)))*9.8*($C686+$D686-$B686)/3600</f>
        <v>0</v>
      </c>
      <c r="K686" s="75">
        <f>(('Node actual demand d=1.0'!H686*(365/2)))*9.8*($C686+$D686-$B686)/3600</f>
        <v>0</v>
      </c>
      <c r="L686" s="75">
        <f>(('Node actual demand d=1.0'!I686*(365/2)))*9.8*($C686+$D686-$B686)/3600</f>
        <v>0</v>
      </c>
      <c r="M686" s="75">
        <f>(('Node actual demand d=1.0'!J686*(365/2)))*9.8*($C686+$D686-$B686)/3600</f>
        <v>0.12286100750000001</v>
      </c>
      <c r="N686" s="75">
        <f>(('Node actual demand d=1.0'!K686*(365/2)))*9.8*($C686+$D686-$B686)/3600</f>
        <v>0</v>
      </c>
      <c r="O686" s="75">
        <f>(('Node actual demand d=1.0'!L686*(365/2)))*9.8*($C686+$D686-$B686)/3600</f>
        <v>0</v>
      </c>
      <c r="P686" s="75">
        <f>(('Node actual demand d=1.0'!M686*(365/2)))*9.8*($C686+$D686-$B686)/3600</f>
        <v>0</v>
      </c>
      <c r="Q686" s="75">
        <f>(('Node actual demand d=1.0'!N686*(365/2)))*9.8*($C686+$D686-$B686)/3600</f>
        <v>0</v>
      </c>
      <c r="R686" s="75">
        <f>(('Node actual demand d=1.0'!O686*(365/2)))*9.8*($C686+$D686-$B686)/3600</f>
        <v>0</v>
      </c>
      <c r="S686" s="75">
        <f>(('Node actual demand d=1.0'!P686*(365/2)))*9.8*($C686+$D686-$B686)/3600</f>
        <v>0.24572201500000002</v>
      </c>
      <c r="T686" s="75">
        <f>(('Node actual demand d=1.0'!Q686*(365/2)))*9.8*($C686+$D686-$B686)/3600</f>
        <v>0.12286100750000001</v>
      </c>
      <c r="U686" s="75">
        <f>(('Node actual demand d=1.0'!R686*(365/2)))*9.8*($C686+$D686-$B686)/3600</f>
        <v>0</v>
      </c>
      <c r="V686" s="75">
        <f>(('Node actual demand d=1.0'!S686*(365/2)))*9.8*($C686+$D686-$B686)/3600</f>
        <v>0</v>
      </c>
      <c r="W686" s="75">
        <f>(('Node actual demand d=1.0'!T686*(365/2)))*9.8*($C686+$D686-$B686)/3600</f>
        <v>0</v>
      </c>
      <c r="X686" s="75">
        <f>(('Node actual demand d=1.0'!U686*(365/2)))*9.8*($C686+$D686-$B686)/3600</f>
        <v>0</v>
      </c>
      <c r="Y686" s="75">
        <f>(('Node actual demand d=1.0'!V686*(365/2)))*9.8*($C686+$D686-$B686)/3600</f>
        <v>0</v>
      </c>
      <c r="Z686" s="75">
        <f>(('Node actual demand d=1.0'!W686*(365/2)))*9.8*($C686+$D686-$B686)/3600</f>
        <v>0</v>
      </c>
      <c r="AA686" s="75">
        <f>(('Node actual demand d=1.0'!X686*(365/2)))*9.8*($C686+$D686-$B686)/3600</f>
        <v>0</v>
      </c>
      <c r="AB686" s="75">
        <f>(('Node actual demand d=1.0'!Y686*(365/2)))*9.8*($C686+$D686-$B686)/3600</f>
        <v>0</v>
      </c>
    </row>
    <row r="687" spans="1:28">
      <c r="A687" t="s">
        <v>796</v>
      </c>
      <c r="B687" s="21">
        <f>Fornecida!$C$1</f>
        <v>3.38</v>
      </c>
      <c r="C687" s="79">
        <v>7.6165000000000003</v>
      </c>
      <c r="D687">
        <v>20</v>
      </c>
      <c r="E687" s="75">
        <f>(('Node actual demand d=1.0'!B687*(365/2)))*9.8*($C687+$D687-$B687)/3600</f>
        <v>0</v>
      </c>
      <c r="F687" s="75">
        <f>(('Node actual demand d=1.0'!C687*(365/2)))*9.8*($C687+$D687-$B687)/3600</f>
        <v>0</v>
      </c>
      <c r="G687" s="75">
        <f>(('Node actual demand d=1.0'!D687*(365/2)))*9.8*($C687+$D687-$B687)/3600</f>
        <v>0</v>
      </c>
      <c r="H687" s="75">
        <f>(('Node actual demand d=1.0'!E687*(365/2)))*9.8*($C687+$D687-$B687)/3600</f>
        <v>0</v>
      </c>
      <c r="I687" s="75">
        <f>(('Node actual demand d=1.0'!F687*(365/2)))*9.8*($C687+$D687-$B687)/3600</f>
        <v>0</v>
      </c>
      <c r="J687" s="75">
        <f>(('Node actual demand d=1.0'!G687*(365/2)))*9.8*($C687+$D687-$B687)/3600</f>
        <v>0</v>
      </c>
      <c r="K687" s="75">
        <f>(('Node actual demand d=1.0'!H687*(365/2)))*9.8*($C687+$D687-$B687)/3600</f>
        <v>0</v>
      </c>
      <c r="L687" s="75">
        <f>(('Node actual demand d=1.0'!I687*(365/2)))*9.8*($C687+$D687-$B687)/3600</f>
        <v>0.12040827847222224</v>
      </c>
      <c r="M687" s="75">
        <f>(('Node actual demand d=1.0'!J687*(365/2)))*9.8*($C687+$D687-$B687)/3600</f>
        <v>0.12040827847222224</v>
      </c>
      <c r="N687" s="75">
        <f>(('Node actual demand d=1.0'!K687*(365/2)))*9.8*($C687+$D687-$B687)/3600</f>
        <v>0.12040827847222224</v>
      </c>
      <c r="O687" s="75">
        <f>(('Node actual demand d=1.0'!L687*(365/2)))*9.8*($C687+$D687-$B687)/3600</f>
        <v>0.12040827847222224</v>
      </c>
      <c r="P687" s="75">
        <f>(('Node actual demand d=1.0'!M687*(365/2)))*9.8*($C687+$D687-$B687)/3600</f>
        <v>0.12040827847222224</v>
      </c>
      <c r="Q687" s="75">
        <f>(('Node actual demand d=1.0'!N687*(365/2)))*9.8*($C687+$D687-$B687)/3600</f>
        <v>0.12040827847222224</v>
      </c>
      <c r="R687" s="75">
        <f>(('Node actual demand d=1.0'!O687*(365/2)))*9.8*($C687+$D687-$B687)/3600</f>
        <v>0.12040827847222224</v>
      </c>
      <c r="S687" s="75">
        <f>(('Node actual demand d=1.0'!P687*(365/2)))*9.8*($C687+$D687-$B687)/3600</f>
        <v>0.12040827847222224</v>
      </c>
      <c r="T687" s="75">
        <f>(('Node actual demand d=1.0'!Q687*(365/2)))*9.8*($C687+$D687-$B687)/3600</f>
        <v>0.12040827847222224</v>
      </c>
      <c r="U687" s="75">
        <f>(('Node actual demand d=1.0'!R687*(365/2)))*9.8*($C687+$D687-$B687)/3600</f>
        <v>0.12040827847222224</v>
      </c>
      <c r="V687" s="75">
        <f>(('Node actual demand d=1.0'!S687*(365/2)))*9.8*($C687+$D687-$B687)/3600</f>
        <v>0.12040827847222224</v>
      </c>
      <c r="W687" s="75">
        <f>(('Node actual demand d=1.0'!T687*(365/2)))*9.8*($C687+$D687-$B687)/3600</f>
        <v>0.24081655694444448</v>
      </c>
      <c r="X687" s="75">
        <f>(('Node actual demand d=1.0'!U687*(365/2)))*9.8*($C687+$D687-$B687)/3600</f>
        <v>0.12040827847222224</v>
      </c>
      <c r="Y687" s="75">
        <f>(('Node actual demand d=1.0'!V687*(365/2)))*9.8*($C687+$D687-$B687)/3600</f>
        <v>0</v>
      </c>
      <c r="Z687" s="75">
        <f>(('Node actual demand d=1.0'!W687*(365/2)))*9.8*($C687+$D687-$B687)/3600</f>
        <v>0</v>
      </c>
      <c r="AA687" s="75">
        <f>(('Node actual demand d=1.0'!X687*(365/2)))*9.8*($C687+$D687-$B687)/3600</f>
        <v>0.12040827847222224</v>
      </c>
      <c r="AB687" s="75">
        <f>(('Node actual demand d=1.0'!Y687*(365/2)))*9.8*($C687+$D687-$B687)/3600</f>
        <v>0</v>
      </c>
    </row>
    <row r="688" spans="1:28">
      <c r="A688" t="s">
        <v>797</v>
      </c>
      <c r="B688" s="21">
        <f>Fornecida!$C$1</f>
        <v>3.38</v>
      </c>
      <c r="C688" s="79">
        <v>7.8083</v>
      </c>
      <c r="D688">
        <v>20</v>
      </c>
      <c r="E688" s="75">
        <f>(('Node actual demand d=1.0'!B688*(365/2)))*9.8*($C688+$D688-$B688)/3600</f>
        <v>0</v>
      </c>
      <c r="F688" s="75">
        <f>(('Node actual demand d=1.0'!C688*(365/2)))*9.8*($C688+$D688-$B688)/3600</f>
        <v>0</v>
      </c>
      <c r="G688" s="75">
        <f>(('Node actual demand d=1.0'!D688*(365/2)))*9.8*($C688+$D688-$B688)/3600</f>
        <v>0</v>
      </c>
      <c r="H688" s="75">
        <f>(('Node actual demand d=1.0'!E688*(365/2)))*9.8*($C688+$D688-$B688)/3600</f>
        <v>0</v>
      </c>
      <c r="I688" s="75">
        <f>(('Node actual demand d=1.0'!F688*(365/2)))*9.8*($C688+$D688-$B688)/3600</f>
        <v>0</v>
      </c>
      <c r="J688" s="75">
        <f>(('Node actual demand d=1.0'!G688*(365/2)))*9.8*($C688+$D688-$B688)/3600</f>
        <v>0</v>
      </c>
      <c r="K688" s="75">
        <f>(('Node actual demand d=1.0'!H688*(365/2)))*9.8*($C688+$D688-$B688)/3600</f>
        <v>0.12136115152777779</v>
      </c>
      <c r="L688" s="75">
        <f>(('Node actual demand d=1.0'!I688*(365/2)))*9.8*($C688+$D688-$B688)/3600</f>
        <v>0.24272230305555559</v>
      </c>
      <c r="M688" s="75">
        <f>(('Node actual demand d=1.0'!J688*(365/2)))*9.8*($C688+$D688-$B688)/3600</f>
        <v>0.36408345458333335</v>
      </c>
      <c r="N688" s="75">
        <f>(('Node actual demand d=1.0'!K688*(365/2)))*9.8*($C688+$D688-$B688)/3600</f>
        <v>0.36408345458333335</v>
      </c>
      <c r="O688" s="75">
        <f>(('Node actual demand d=1.0'!L688*(365/2)))*9.8*($C688+$D688-$B688)/3600</f>
        <v>0.24272230305555559</v>
      </c>
      <c r="P688" s="75">
        <f>(('Node actual demand d=1.0'!M688*(365/2)))*9.8*($C688+$D688-$B688)/3600</f>
        <v>0.12136115152777779</v>
      </c>
      <c r="Q688" s="75">
        <f>(('Node actual demand d=1.0'!N688*(365/2)))*9.8*($C688+$D688-$B688)/3600</f>
        <v>0.48544460611111118</v>
      </c>
      <c r="R688" s="75">
        <f>(('Node actual demand d=1.0'!O688*(365/2)))*9.8*($C688+$D688-$B688)/3600</f>
        <v>0.24272230305555559</v>
      </c>
      <c r="S688" s="75">
        <f>(('Node actual demand d=1.0'!P688*(365/2)))*9.8*($C688+$D688-$B688)/3600</f>
        <v>0.24272230305555559</v>
      </c>
      <c r="T688" s="75">
        <f>(('Node actual demand d=1.0'!Q688*(365/2)))*9.8*($C688+$D688-$B688)/3600</f>
        <v>0.12136115152777779</v>
      </c>
      <c r="U688" s="75">
        <f>(('Node actual demand d=1.0'!R688*(365/2)))*9.8*($C688+$D688-$B688)/3600</f>
        <v>0.24272230305555559</v>
      </c>
      <c r="V688" s="75">
        <f>(('Node actual demand d=1.0'!S688*(365/2)))*9.8*($C688+$D688-$B688)/3600</f>
        <v>0.36408345458333335</v>
      </c>
      <c r="W688" s="75">
        <f>(('Node actual demand d=1.0'!T688*(365/2)))*9.8*($C688+$D688-$B688)/3600</f>
        <v>0.12136115152777779</v>
      </c>
      <c r="X688" s="75">
        <f>(('Node actual demand d=1.0'!U688*(365/2)))*9.8*($C688+$D688-$B688)/3600</f>
        <v>0</v>
      </c>
      <c r="Y688" s="75">
        <f>(('Node actual demand d=1.0'!V688*(365/2)))*9.8*($C688+$D688-$B688)/3600</f>
        <v>0.12136115152777779</v>
      </c>
      <c r="Z688" s="75">
        <f>(('Node actual demand d=1.0'!W688*(365/2)))*9.8*($C688+$D688-$B688)/3600</f>
        <v>0.12136115152777779</v>
      </c>
      <c r="AA688" s="75">
        <f>(('Node actual demand d=1.0'!X688*(365/2)))*9.8*($C688+$D688-$B688)/3600</f>
        <v>0.12136115152777779</v>
      </c>
      <c r="AB688" s="75">
        <f>(('Node actual demand d=1.0'!Y688*(365/2)))*9.8*($C688+$D688-$B688)/3600</f>
        <v>0.12136115152777779</v>
      </c>
    </row>
    <row r="689" spans="1:28">
      <c r="A689" t="s">
        <v>798</v>
      </c>
      <c r="B689" s="21">
        <f>Fornecida!$C$1</f>
        <v>3.38</v>
      </c>
      <c r="C689" s="79">
        <v>12.046799999999999</v>
      </c>
      <c r="D689">
        <v>20</v>
      </c>
      <c r="E689" s="75">
        <f>(('Node actual demand d=1.0'!B689*(365/2)))*9.8*($C689+$D689-$B689)/3600</f>
        <v>0</v>
      </c>
      <c r="F689" s="75">
        <f>(('Node actual demand d=1.0'!C689*(365/2)))*9.8*($C689+$D689-$B689)/3600</f>
        <v>0</v>
      </c>
      <c r="G689" s="75">
        <f>(('Node actual demand d=1.0'!D689*(365/2)))*9.8*($C689+$D689-$B689)/3600</f>
        <v>0</v>
      </c>
      <c r="H689" s="75">
        <f>(('Node actual demand d=1.0'!E689*(365/2)))*9.8*($C689+$D689-$B689)/3600</f>
        <v>0</v>
      </c>
      <c r="I689" s="75">
        <f>(('Node actual demand d=1.0'!F689*(365/2)))*9.8*($C689+$D689-$B689)/3600</f>
        <v>0</v>
      </c>
      <c r="J689" s="75">
        <f>(('Node actual demand d=1.0'!G689*(365/2)))*9.8*($C689+$D689-$B689)/3600</f>
        <v>0</v>
      </c>
      <c r="K689" s="75">
        <f>(('Node actual demand d=1.0'!H689*(365/2)))*9.8*($C689+$D689-$B689)/3600</f>
        <v>0.28483651000000004</v>
      </c>
      <c r="L689" s="75">
        <f>(('Node actual demand d=1.0'!I689*(365/2)))*9.8*($C689+$D689-$B689)/3600</f>
        <v>0.85450952999999996</v>
      </c>
      <c r="M689" s="75">
        <f>(('Node actual demand d=1.0'!J689*(365/2)))*9.8*($C689+$D689-$B689)/3600</f>
        <v>0.85450952999999996</v>
      </c>
      <c r="N689" s="75">
        <f>(('Node actual demand d=1.0'!K689*(365/2)))*9.8*($C689+$D689-$B689)/3600</f>
        <v>0.42725476499999998</v>
      </c>
      <c r="O689" s="75">
        <f>(('Node actual demand d=1.0'!L689*(365/2)))*9.8*($C689+$D689-$B689)/3600</f>
        <v>0.14241825500000002</v>
      </c>
      <c r="P689" s="75">
        <f>(('Node actual demand d=1.0'!M689*(365/2)))*9.8*($C689+$D689-$B689)/3600</f>
        <v>0.42725476499999998</v>
      </c>
      <c r="Q689" s="75">
        <f>(('Node actual demand d=1.0'!N689*(365/2)))*9.8*($C689+$D689-$B689)/3600</f>
        <v>0.28483651000000004</v>
      </c>
      <c r="R689" s="75">
        <f>(('Node actual demand d=1.0'!O689*(365/2)))*9.8*($C689+$D689-$B689)/3600</f>
        <v>0.14241825500000002</v>
      </c>
      <c r="S689" s="75">
        <f>(('Node actual demand d=1.0'!P689*(365/2)))*9.8*($C689+$D689-$B689)/3600</f>
        <v>0.14241825500000002</v>
      </c>
      <c r="T689" s="75">
        <f>(('Node actual demand d=1.0'!Q689*(365/2)))*9.8*($C689+$D689-$B689)/3600</f>
        <v>0.28483651000000004</v>
      </c>
      <c r="U689" s="75">
        <f>(('Node actual demand d=1.0'!R689*(365/2)))*9.8*($C689+$D689-$B689)/3600</f>
        <v>0.42725476499999998</v>
      </c>
      <c r="V689" s="75">
        <f>(('Node actual demand d=1.0'!S689*(365/2)))*9.8*($C689+$D689-$B689)/3600</f>
        <v>0.71209127500000013</v>
      </c>
      <c r="W689" s="75">
        <f>(('Node actual demand d=1.0'!T689*(365/2)))*9.8*($C689+$D689-$B689)/3600</f>
        <v>0.42725476499999998</v>
      </c>
      <c r="X689" s="75">
        <f>(('Node actual demand d=1.0'!U689*(365/2)))*9.8*($C689+$D689-$B689)/3600</f>
        <v>0.42725476499999998</v>
      </c>
      <c r="Y689" s="75">
        <f>(('Node actual demand d=1.0'!V689*(365/2)))*9.8*($C689+$D689-$B689)/3600</f>
        <v>0.28483651000000004</v>
      </c>
      <c r="Z689" s="75">
        <f>(('Node actual demand d=1.0'!W689*(365/2)))*9.8*($C689+$D689-$B689)/3600</f>
        <v>0.14241825500000002</v>
      </c>
      <c r="AA689" s="75">
        <f>(('Node actual demand d=1.0'!X689*(365/2)))*9.8*($C689+$D689-$B689)/3600</f>
        <v>0.14241825500000002</v>
      </c>
      <c r="AB689" s="75">
        <f>(('Node actual demand d=1.0'!Y689*(365/2)))*9.8*($C689+$D689-$B689)/3600</f>
        <v>0.14241825500000002</v>
      </c>
    </row>
    <row r="690" spans="1:28">
      <c r="A690" t="s">
        <v>799</v>
      </c>
      <c r="B690" s="21">
        <f>Fornecida!$C$1</f>
        <v>3.38</v>
      </c>
      <c r="C690" s="79">
        <v>12.4556</v>
      </c>
      <c r="D690">
        <v>20</v>
      </c>
      <c r="E690" s="75">
        <f>(('Node actual demand d=1.0'!B690*(365/2)))*9.8*($C690+$D690-$B690)/3600</f>
        <v>0</v>
      </c>
      <c r="F690" s="75">
        <f>(('Node actual demand d=1.0'!C690*(365/2)))*9.8*($C690+$D690-$B690)/3600</f>
        <v>0</v>
      </c>
      <c r="G690" s="75">
        <f>(('Node actual demand d=1.0'!D690*(365/2)))*9.8*($C690+$D690-$B690)/3600</f>
        <v>0</v>
      </c>
      <c r="H690" s="75">
        <f>(('Node actual demand d=1.0'!E690*(365/2)))*9.8*($C690+$D690-$B690)/3600</f>
        <v>0</v>
      </c>
      <c r="I690" s="75">
        <f>(('Node actual demand d=1.0'!F690*(365/2)))*9.8*($C690+$D690-$B690)/3600</f>
        <v>0</v>
      </c>
      <c r="J690" s="75">
        <f>(('Node actual demand d=1.0'!G690*(365/2)))*9.8*($C690+$D690-$B690)/3600</f>
        <v>0</v>
      </c>
      <c r="K690" s="75">
        <f>(('Node actual demand d=1.0'!H690*(365/2)))*9.8*($C690+$D690-$B690)/3600</f>
        <v>0</v>
      </c>
      <c r="L690" s="75">
        <f>(('Node actual demand d=1.0'!I690*(365/2)))*9.8*($C690+$D690-$B690)/3600</f>
        <v>0</v>
      </c>
      <c r="M690" s="75">
        <f>(('Node actual demand d=1.0'!J690*(365/2)))*9.8*($C690+$D690-$B690)/3600</f>
        <v>0</v>
      </c>
      <c r="N690" s="75">
        <f>(('Node actual demand d=1.0'!K690*(365/2)))*9.8*($C690+$D690-$B690)/3600</f>
        <v>0</v>
      </c>
      <c r="O690" s="75">
        <f>(('Node actual demand d=1.0'!L690*(365/2)))*9.8*($C690+$D690-$B690)/3600</f>
        <v>0</v>
      </c>
      <c r="P690" s="75">
        <f>(('Node actual demand d=1.0'!M690*(365/2)))*9.8*($C690+$D690-$B690)/3600</f>
        <v>0</v>
      </c>
      <c r="Q690" s="75">
        <f>(('Node actual demand d=1.0'!N690*(365/2)))*9.8*($C690+$D690-$B690)/3600</f>
        <v>0</v>
      </c>
      <c r="R690" s="75">
        <f>(('Node actual demand d=1.0'!O690*(365/2)))*9.8*($C690+$D690-$B690)/3600</f>
        <v>0</v>
      </c>
      <c r="S690" s="75">
        <f>(('Node actual demand d=1.0'!P690*(365/2)))*9.8*($C690+$D690-$B690)/3600</f>
        <v>0</v>
      </c>
      <c r="T690" s="75">
        <f>(('Node actual demand d=1.0'!Q690*(365/2)))*9.8*($C690+$D690-$B690)/3600</f>
        <v>0</v>
      </c>
      <c r="U690" s="75">
        <f>(('Node actual demand d=1.0'!R690*(365/2)))*9.8*($C690+$D690-$B690)/3600</f>
        <v>0</v>
      </c>
      <c r="V690" s="75">
        <f>(('Node actual demand d=1.0'!S690*(365/2)))*9.8*($C690+$D690-$B690)/3600</f>
        <v>0</v>
      </c>
      <c r="W690" s="75">
        <f>(('Node actual demand d=1.0'!T690*(365/2)))*9.8*($C690+$D690-$B690)/3600</f>
        <v>0</v>
      </c>
      <c r="X690" s="75">
        <f>(('Node actual demand d=1.0'!U690*(365/2)))*9.8*($C690+$D690-$B690)/3600</f>
        <v>0</v>
      </c>
      <c r="Y690" s="75">
        <f>(('Node actual demand d=1.0'!V690*(365/2)))*9.8*($C690+$D690-$B690)/3600</f>
        <v>0</v>
      </c>
      <c r="Z690" s="75">
        <f>(('Node actual demand d=1.0'!W690*(365/2)))*9.8*($C690+$D690-$B690)/3600</f>
        <v>0</v>
      </c>
      <c r="AA690" s="75">
        <f>(('Node actual demand d=1.0'!X690*(365/2)))*9.8*($C690+$D690-$B690)/3600</f>
        <v>0</v>
      </c>
      <c r="AB690" s="75">
        <f>(('Node actual demand d=1.0'!Y690*(365/2)))*9.8*($C690+$D690-$B690)/3600</f>
        <v>0</v>
      </c>
    </row>
    <row r="691" spans="1:28">
      <c r="A691" t="s">
        <v>800</v>
      </c>
      <c r="B691" s="21">
        <f>Fornecida!$C$1</f>
        <v>3.38</v>
      </c>
      <c r="C691" s="79">
        <v>13.148400000000001</v>
      </c>
      <c r="D691">
        <v>20</v>
      </c>
      <c r="E691" s="75">
        <f>(('Node actual demand d=1.0'!B691*(365/2)))*9.8*($C691+$D691-$B691)/3600</f>
        <v>0</v>
      </c>
      <c r="F691" s="75">
        <f>(('Node actual demand d=1.0'!C691*(365/2)))*9.8*($C691+$D691-$B691)/3600</f>
        <v>0</v>
      </c>
      <c r="G691" s="75">
        <f>(('Node actual demand d=1.0'!D691*(365/2)))*9.8*($C691+$D691-$B691)/3600</f>
        <v>0</v>
      </c>
      <c r="H691" s="75">
        <f>(('Node actual demand d=1.0'!E691*(365/2)))*9.8*($C691+$D691-$B691)/3600</f>
        <v>0</v>
      </c>
      <c r="I691" s="75">
        <f>(('Node actual demand d=1.0'!F691*(365/2)))*9.8*($C691+$D691-$B691)/3600</f>
        <v>0</v>
      </c>
      <c r="J691" s="75">
        <f>(('Node actual demand d=1.0'!G691*(365/2)))*9.8*($C691+$D691-$B691)/3600</f>
        <v>0</v>
      </c>
      <c r="K691" s="75">
        <f>(('Node actual demand d=1.0'!H691*(365/2)))*9.8*($C691+$D691-$B691)/3600</f>
        <v>0</v>
      </c>
      <c r="L691" s="75">
        <f>(('Node actual demand d=1.0'!I691*(365/2)))*9.8*($C691+$D691-$B691)/3600</f>
        <v>0</v>
      </c>
      <c r="M691" s="75">
        <f>(('Node actual demand d=1.0'!J691*(365/2)))*9.8*($C691+$D691-$B691)/3600</f>
        <v>0</v>
      </c>
      <c r="N691" s="75">
        <f>(('Node actual demand d=1.0'!K691*(365/2)))*9.8*($C691+$D691-$B691)/3600</f>
        <v>0</v>
      </c>
      <c r="O691" s="75">
        <f>(('Node actual demand d=1.0'!L691*(365/2)))*9.8*($C691+$D691-$B691)/3600</f>
        <v>0.14789106500000002</v>
      </c>
      <c r="P691" s="75">
        <f>(('Node actual demand d=1.0'!M691*(365/2)))*9.8*($C691+$D691-$B691)/3600</f>
        <v>0</v>
      </c>
      <c r="Q691" s="75">
        <f>(('Node actual demand d=1.0'!N691*(365/2)))*9.8*($C691+$D691-$B691)/3600</f>
        <v>0</v>
      </c>
      <c r="R691" s="75">
        <f>(('Node actual demand d=1.0'!O691*(365/2)))*9.8*($C691+$D691-$B691)/3600</f>
        <v>0</v>
      </c>
      <c r="S691" s="75">
        <f>(('Node actual demand d=1.0'!P691*(365/2)))*9.8*($C691+$D691-$B691)/3600</f>
        <v>0</v>
      </c>
      <c r="T691" s="75">
        <f>(('Node actual demand d=1.0'!Q691*(365/2)))*9.8*($C691+$D691-$B691)/3600</f>
        <v>0</v>
      </c>
      <c r="U691" s="75">
        <f>(('Node actual demand d=1.0'!R691*(365/2)))*9.8*($C691+$D691-$B691)/3600</f>
        <v>0</v>
      </c>
      <c r="V691" s="75">
        <f>(('Node actual demand d=1.0'!S691*(365/2)))*9.8*($C691+$D691-$B691)/3600</f>
        <v>0.14789106500000002</v>
      </c>
      <c r="W691" s="75">
        <f>(('Node actual demand d=1.0'!T691*(365/2)))*9.8*($C691+$D691-$B691)/3600</f>
        <v>0.14789106500000002</v>
      </c>
      <c r="X691" s="75">
        <f>(('Node actual demand d=1.0'!U691*(365/2)))*9.8*($C691+$D691-$B691)/3600</f>
        <v>0</v>
      </c>
      <c r="Y691" s="75">
        <f>(('Node actual demand d=1.0'!V691*(365/2)))*9.8*($C691+$D691-$B691)/3600</f>
        <v>0</v>
      </c>
      <c r="Z691" s="75">
        <f>(('Node actual demand d=1.0'!W691*(365/2)))*9.8*($C691+$D691-$B691)/3600</f>
        <v>0</v>
      </c>
      <c r="AA691" s="75">
        <f>(('Node actual demand d=1.0'!X691*(365/2)))*9.8*($C691+$D691-$B691)/3600</f>
        <v>0</v>
      </c>
      <c r="AB691" s="75">
        <f>(('Node actual demand d=1.0'!Y691*(365/2)))*9.8*($C691+$D691-$B691)/3600</f>
        <v>0</v>
      </c>
    </row>
    <row r="692" spans="1:28">
      <c r="A692" t="s">
        <v>801</v>
      </c>
      <c r="B692" s="21">
        <f>Fornecida!$C$1</f>
        <v>3.38</v>
      </c>
      <c r="C692" s="79">
        <v>6.1346999999999996</v>
      </c>
      <c r="D692">
        <v>20</v>
      </c>
      <c r="E692" s="75">
        <f>(('Node actual demand d=1.0'!B692*(365/2)))*9.8*($C692+$D692-$B692)/3600</f>
        <v>0</v>
      </c>
      <c r="F692" s="75">
        <f>(('Node actual demand d=1.0'!C692*(365/2)))*9.8*($C692+$D692-$B692)/3600</f>
        <v>0</v>
      </c>
      <c r="G692" s="75">
        <f>(('Node actual demand d=1.0'!D692*(365/2)))*9.8*($C692+$D692-$B692)/3600</f>
        <v>0</v>
      </c>
      <c r="H692" s="75">
        <f>(('Node actual demand d=1.0'!E692*(365/2)))*9.8*($C692+$D692-$B692)/3600</f>
        <v>0</v>
      </c>
      <c r="I692" s="75">
        <f>(('Node actual demand d=1.0'!F692*(365/2)))*9.8*($C692+$D692-$B692)/3600</f>
        <v>0</v>
      </c>
      <c r="J692" s="75">
        <f>(('Node actual demand d=1.0'!G692*(365/2)))*9.8*($C692+$D692-$B692)/3600</f>
        <v>0</v>
      </c>
      <c r="K692" s="75">
        <f>(('Node actual demand d=1.0'!H692*(365/2)))*9.8*($C692+$D692-$B692)/3600</f>
        <v>0</v>
      </c>
      <c r="L692" s="75">
        <f>(('Node actual demand d=1.0'!I692*(365/2)))*9.8*($C692+$D692-$B692)/3600</f>
        <v>0</v>
      </c>
      <c r="M692" s="75">
        <f>(('Node actual demand d=1.0'!J692*(365/2)))*9.8*($C692+$D692-$B692)/3600</f>
        <v>0</v>
      </c>
      <c r="N692" s="75">
        <f>(('Node actual demand d=1.0'!K692*(365/2)))*9.8*($C692+$D692-$B692)/3600</f>
        <v>0</v>
      </c>
      <c r="O692" s="75">
        <f>(('Node actual demand d=1.0'!L692*(365/2)))*9.8*($C692+$D692-$B692)/3600</f>
        <v>0</v>
      </c>
      <c r="P692" s="75">
        <f>(('Node actual demand d=1.0'!M692*(365/2)))*9.8*($C692+$D692-$B692)/3600</f>
        <v>0</v>
      </c>
      <c r="Q692" s="75">
        <f>(('Node actual demand d=1.0'!N692*(365/2)))*9.8*($C692+$D692-$B692)/3600</f>
        <v>0</v>
      </c>
      <c r="R692" s="75">
        <f>(('Node actual demand d=1.0'!O692*(365/2)))*9.8*($C692+$D692-$B692)/3600</f>
        <v>0.11304661375000001</v>
      </c>
      <c r="S692" s="75">
        <f>(('Node actual demand d=1.0'!P692*(365/2)))*9.8*($C692+$D692-$B692)/3600</f>
        <v>0</v>
      </c>
      <c r="T692" s="75">
        <f>(('Node actual demand d=1.0'!Q692*(365/2)))*9.8*($C692+$D692-$B692)/3600</f>
        <v>0</v>
      </c>
      <c r="U692" s="75">
        <f>(('Node actual demand d=1.0'!R692*(365/2)))*9.8*($C692+$D692-$B692)/3600</f>
        <v>0</v>
      </c>
      <c r="V692" s="75">
        <f>(('Node actual demand d=1.0'!S692*(365/2)))*9.8*($C692+$D692-$B692)/3600</f>
        <v>0</v>
      </c>
      <c r="W692" s="75">
        <f>(('Node actual demand d=1.0'!T692*(365/2)))*9.8*($C692+$D692-$B692)/3600</f>
        <v>0</v>
      </c>
      <c r="X692" s="75">
        <f>(('Node actual demand d=1.0'!U692*(365/2)))*9.8*($C692+$D692-$B692)/3600</f>
        <v>0</v>
      </c>
      <c r="Y692" s="75">
        <f>(('Node actual demand d=1.0'!V692*(365/2)))*9.8*($C692+$D692-$B692)/3600</f>
        <v>0</v>
      </c>
      <c r="Z692" s="75">
        <f>(('Node actual demand d=1.0'!W692*(365/2)))*9.8*($C692+$D692-$B692)/3600</f>
        <v>0</v>
      </c>
      <c r="AA692" s="75">
        <f>(('Node actual demand d=1.0'!X692*(365/2)))*9.8*($C692+$D692-$B692)/3600</f>
        <v>0</v>
      </c>
      <c r="AB692" s="75">
        <f>(('Node actual demand d=1.0'!Y692*(365/2)))*9.8*($C692+$D692-$B692)/3600</f>
        <v>0</v>
      </c>
    </row>
    <row r="693" spans="1:28">
      <c r="A693" t="s">
        <v>802</v>
      </c>
      <c r="B693" s="21">
        <f>Fornecida!$C$1</f>
        <v>3.38</v>
      </c>
      <c r="C693" s="79">
        <v>6.6535000000000002</v>
      </c>
      <c r="D693">
        <v>20</v>
      </c>
      <c r="E693" s="75">
        <f>(('Node actual demand d=1.0'!B693*(365/2)))*9.8*($C693+$D693-$B693)/3600</f>
        <v>0</v>
      </c>
      <c r="F693" s="75">
        <f>(('Node actual demand d=1.0'!C693*(365/2)))*9.8*($C693+$D693-$B693)/3600</f>
        <v>0</v>
      </c>
      <c r="G693" s="75">
        <f>(('Node actual demand d=1.0'!D693*(365/2)))*9.8*($C693+$D693-$B693)/3600</f>
        <v>0</v>
      </c>
      <c r="H693" s="75">
        <f>(('Node actual demand d=1.0'!E693*(365/2)))*9.8*($C693+$D693-$B693)/3600</f>
        <v>0</v>
      </c>
      <c r="I693" s="75">
        <f>(('Node actual demand d=1.0'!F693*(365/2)))*9.8*($C693+$D693-$B693)/3600</f>
        <v>0</v>
      </c>
      <c r="J693" s="75">
        <f>(('Node actual demand d=1.0'!G693*(365/2)))*9.8*($C693+$D693-$B693)/3600</f>
        <v>0</v>
      </c>
      <c r="K693" s="75">
        <f>(('Node actual demand d=1.0'!H693*(365/2)))*9.8*($C693+$D693-$B693)/3600</f>
        <v>0</v>
      </c>
      <c r="L693" s="75">
        <f>(('Node actual demand d=1.0'!I693*(365/2)))*9.8*($C693+$D693-$B693)/3600</f>
        <v>0.11562404097222224</v>
      </c>
      <c r="M693" s="75">
        <f>(('Node actual demand d=1.0'!J693*(365/2)))*9.8*($C693+$D693-$B693)/3600</f>
        <v>0.11562404097222224</v>
      </c>
      <c r="N693" s="75">
        <f>(('Node actual demand d=1.0'!K693*(365/2)))*9.8*($C693+$D693-$B693)/3600</f>
        <v>0.23124808194444449</v>
      </c>
      <c r="O693" s="75">
        <f>(('Node actual demand d=1.0'!L693*(365/2)))*9.8*($C693+$D693-$B693)/3600</f>
        <v>0.11562404097222224</v>
      </c>
      <c r="P693" s="75">
        <f>(('Node actual demand d=1.0'!M693*(365/2)))*9.8*($C693+$D693-$B693)/3600</f>
        <v>0.11562404097222224</v>
      </c>
      <c r="Q693" s="75">
        <f>(('Node actual demand d=1.0'!N693*(365/2)))*9.8*($C693+$D693-$B693)/3600</f>
        <v>0.11562404097222224</v>
      </c>
      <c r="R693" s="75">
        <f>(('Node actual demand d=1.0'!O693*(365/2)))*9.8*($C693+$D693-$B693)/3600</f>
        <v>0.11562404097222224</v>
      </c>
      <c r="S693" s="75">
        <f>(('Node actual demand d=1.0'!P693*(365/2)))*9.8*($C693+$D693-$B693)/3600</f>
        <v>0.11562404097222224</v>
      </c>
      <c r="T693" s="75">
        <f>(('Node actual demand d=1.0'!Q693*(365/2)))*9.8*($C693+$D693-$B693)/3600</f>
        <v>0.11562404097222224</v>
      </c>
      <c r="U693" s="75">
        <f>(('Node actual demand d=1.0'!R693*(365/2)))*9.8*($C693+$D693-$B693)/3600</f>
        <v>0.23124808194444449</v>
      </c>
      <c r="V693" s="75">
        <f>(('Node actual demand d=1.0'!S693*(365/2)))*9.8*($C693+$D693-$B693)/3600</f>
        <v>0</v>
      </c>
      <c r="W693" s="75">
        <f>(('Node actual demand d=1.0'!T693*(365/2)))*9.8*($C693+$D693-$B693)/3600</f>
        <v>0</v>
      </c>
      <c r="X693" s="75">
        <f>(('Node actual demand d=1.0'!U693*(365/2)))*9.8*($C693+$D693-$B693)/3600</f>
        <v>0</v>
      </c>
      <c r="Y693" s="75">
        <f>(('Node actual demand d=1.0'!V693*(365/2)))*9.8*($C693+$D693-$B693)/3600</f>
        <v>0.11562404097222224</v>
      </c>
      <c r="Z693" s="75">
        <f>(('Node actual demand d=1.0'!W693*(365/2)))*9.8*($C693+$D693-$B693)/3600</f>
        <v>0</v>
      </c>
      <c r="AA693" s="75">
        <f>(('Node actual demand d=1.0'!X693*(365/2)))*9.8*($C693+$D693-$B693)/3600</f>
        <v>0</v>
      </c>
      <c r="AB693" s="75">
        <f>(('Node actual demand d=1.0'!Y693*(365/2)))*9.8*($C693+$D693-$B693)/3600</f>
        <v>0</v>
      </c>
    </row>
    <row r="694" spans="1:28">
      <c r="A694" t="s">
        <v>803</v>
      </c>
      <c r="B694" s="21">
        <f>Fornecida!$C$1</f>
        <v>3.38</v>
      </c>
      <c r="C694" s="79">
        <v>7.0750000000000002</v>
      </c>
      <c r="D694">
        <v>20</v>
      </c>
      <c r="E694" s="75">
        <f>(('Node actual demand d=1.0'!B694*(365/2)))*9.8*($C694+$D694-$B694)/3600</f>
        <v>0</v>
      </c>
      <c r="F694" s="75">
        <f>(('Node actual demand d=1.0'!C694*(365/2)))*9.8*($C694+$D694-$B694)/3600</f>
        <v>0</v>
      </c>
      <c r="G694" s="75">
        <f>(('Node actual demand d=1.0'!D694*(365/2)))*9.8*($C694+$D694-$B694)/3600</f>
        <v>0</v>
      </c>
      <c r="H694" s="75">
        <f>(('Node actual demand d=1.0'!E694*(365/2)))*9.8*($C694+$D694-$B694)/3600</f>
        <v>0</v>
      </c>
      <c r="I694" s="75">
        <f>(('Node actual demand d=1.0'!F694*(365/2)))*9.8*($C694+$D694-$B694)/3600</f>
        <v>0</v>
      </c>
      <c r="J694" s="75">
        <f>(('Node actual demand d=1.0'!G694*(365/2)))*9.8*($C694+$D694-$B694)/3600</f>
        <v>0</v>
      </c>
      <c r="K694" s="75">
        <f>(('Node actual demand d=1.0'!H694*(365/2)))*9.8*($C694+$D694-$B694)/3600</f>
        <v>0</v>
      </c>
      <c r="L694" s="75">
        <f>(('Node actual demand d=1.0'!I694*(365/2)))*9.8*($C694+$D694-$B694)/3600</f>
        <v>0.23543615277777782</v>
      </c>
      <c r="M694" s="75">
        <f>(('Node actual demand d=1.0'!J694*(365/2)))*9.8*($C694+$D694-$B694)/3600</f>
        <v>0.11771807638888891</v>
      </c>
      <c r="N694" s="75">
        <f>(('Node actual demand d=1.0'!K694*(365/2)))*9.8*($C694+$D694-$B694)/3600</f>
        <v>0.11771807638888891</v>
      </c>
      <c r="O694" s="75">
        <f>(('Node actual demand d=1.0'!L694*(365/2)))*9.8*($C694+$D694-$B694)/3600</f>
        <v>0</v>
      </c>
      <c r="P694" s="75">
        <f>(('Node actual demand d=1.0'!M694*(365/2)))*9.8*($C694+$D694-$B694)/3600</f>
        <v>0.11771807638888891</v>
      </c>
      <c r="Q694" s="75">
        <f>(('Node actual demand d=1.0'!N694*(365/2)))*9.8*($C694+$D694-$B694)/3600</f>
        <v>0</v>
      </c>
      <c r="R694" s="75">
        <f>(('Node actual demand d=1.0'!O694*(365/2)))*9.8*($C694+$D694-$B694)/3600</f>
        <v>0.11771807638888891</v>
      </c>
      <c r="S694" s="75">
        <f>(('Node actual demand d=1.0'!P694*(365/2)))*9.8*($C694+$D694-$B694)/3600</f>
        <v>0</v>
      </c>
      <c r="T694" s="75">
        <f>(('Node actual demand d=1.0'!Q694*(365/2)))*9.8*($C694+$D694-$B694)/3600</f>
        <v>0</v>
      </c>
      <c r="U694" s="75">
        <f>(('Node actual demand d=1.0'!R694*(365/2)))*9.8*($C694+$D694-$B694)/3600</f>
        <v>0.11771807638888891</v>
      </c>
      <c r="V694" s="75">
        <f>(('Node actual demand d=1.0'!S694*(365/2)))*9.8*($C694+$D694-$B694)/3600</f>
        <v>0.11771807638888891</v>
      </c>
      <c r="W694" s="75">
        <f>(('Node actual demand d=1.0'!T694*(365/2)))*9.8*($C694+$D694-$B694)/3600</f>
        <v>0.11771807638888891</v>
      </c>
      <c r="X694" s="75">
        <f>(('Node actual demand d=1.0'!U694*(365/2)))*9.8*($C694+$D694-$B694)/3600</f>
        <v>0</v>
      </c>
      <c r="Y694" s="75">
        <f>(('Node actual demand d=1.0'!V694*(365/2)))*9.8*($C694+$D694-$B694)/3600</f>
        <v>0.11771807638888891</v>
      </c>
      <c r="Z694" s="75">
        <f>(('Node actual demand d=1.0'!W694*(365/2)))*9.8*($C694+$D694-$B694)/3600</f>
        <v>0.35315422916666667</v>
      </c>
      <c r="AA694" s="75">
        <f>(('Node actual demand d=1.0'!X694*(365/2)))*9.8*($C694+$D694-$B694)/3600</f>
        <v>0.11771807638888891</v>
      </c>
      <c r="AB694" s="75">
        <f>(('Node actual demand d=1.0'!Y694*(365/2)))*9.8*($C694+$D694-$B694)/3600</f>
        <v>0.11771807638888891</v>
      </c>
    </row>
    <row r="695" spans="1:28">
      <c r="A695" t="s">
        <v>804</v>
      </c>
      <c r="B695" s="21">
        <f>Fornecida!$C$1</f>
        <v>3.38</v>
      </c>
      <c r="C695" s="79">
        <v>8.1180000000000003</v>
      </c>
      <c r="D695">
        <v>20</v>
      </c>
      <c r="E695" s="75">
        <f>(('Node actual demand d=1.0'!B695*(365/2)))*9.8*($C695+$D695-$B695)/3600</f>
        <v>0</v>
      </c>
      <c r="F695" s="75">
        <f>(('Node actual demand d=1.0'!C695*(365/2)))*9.8*($C695+$D695-$B695)/3600</f>
        <v>0</v>
      </c>
      <c r="G695" s="75">
        <f>(('Node actual demand d=1.0'!D695*(365/2)))*9.8*($C695+$D695-$B695)/3600</f>
        <v>0</v>
      </c>
      <c r="H695" s="75">
        <f>(('Node actual demand d=1.0'!E695*(365/2)))*9.8*($C695+$D695-$B695)/3600</f>
        <v>0</v>
      </c>
      <c r="I695" s="75">
        <f>(('Node actual demand d=1.0'!F695*(365/2)))*9.8*($C695+$D695-$B695)/3600</f>
        <v>0</v>
      </c>
      <c r="J695" s="75">
        <f>(('Node actual demand d=1.0'!G695*(365/2)))*9.8*($C695+$D695-$B695)/3600</f>
        <v>0</v>
      </c>
      <c r="K695" s="75">
        <f>(('Node actual demand d=1.0'!H695*(365/2)))*9.8*($C695+$D695-$B695)/3600</f>
        <v>0</v>
      </c>
      <c r="L695" s="75">
        <f>(('Node actual demand d=1.0'!I695*(365/2)))*9.8*($C695+$D695-$B695)/3600</f>
        <v>0</v>
      </c>
      <c r="M695" s="75">
        <f>(('Node actual demand d=1.0'!J695*(365/2)))*9.8*($C695+$D695-$B695)/3600</f>
        <v>0</v>
      </c>
      <c r="N695" s="75">
        <f>(('Node actual demand d=1.0'!K695*(365/2)))*9.8*($C695+$D695-$B695)/3600</f>
        <v>0.12289975833333336</v>
      </c>
      <c r="O695" s="75">
        <f>(('Node actual demand d=1.0'!L695*(365/2)))*9.8*($C695+$D695-$B695)/3600</f>
        <v>0.12289975833333336</v>
      </c>
      <c r="P695" s="75">
        <f>(('Node actual demand d=1.0'!M695*(365/2)))*9.8*($C695+$D695-$B695)/3600</f>
        <v>0</v>
      </c>
      <c r="Q695" s="75">
        <f>(('Node actual demand d=1.0'!N695*(365/2)))*9.8*($C695+$D695-$B695)/3600</f>
        <v>0.12289975833333336</v>
      </c>
      <c r="R695" s="75">
        <f>(('Node actual demand d=1.0'!O695*(365/2)))*9.8*($C695+$D695-$B695)/3600</f>
        <v>0.36869927500000005</v>
      </c>
      <c r="S695" s="75">
        <f>(('Node actual demand d=1.0'!P695*(365/2)))*9.8*($C695+$D695-$B695)/3600</f>
        <v>0</v>
      </c>
      <c r="T695" s="75">
        <f>(('Node actual demand d=1.0'!Q695*(365/2)))*9.8*($C695+$D695-$B695)/3600</f>
        <v>0</v>
      </c>
      <c r="U695" s="75">
        <f>(('Node actual demand d=1.0'!R695*(365/2)))*9.8*($C695+$D695-$B695)/3600</f>
        <v>0</v>
      </c>
      <c r="V695" s="75">
        <f>(('Node actual demand d=1.0'!S695*(365/2)))*9.8*($C695+$D695-$B695)/3600</f>
        <v>0.12289975833333336</v>
      </c>
      <c r="W695" s="75">
        <f>(('Node actual demand d=1.0'!T695*(365/2)))*9.8*($C695+$D695-$B695)/3600</f>
        <v>0.12289975833333336</v>
      </c>
      <c r="X695" s="75">
        <f>(('Node actual demand d=1.0'!U695*(365/2)))*9.8*($C695+$D695-$B695)/3600</f>
        <v>0</v>
      </c>
      <c r="Y695" s="75">
        <f>(('Node actual demand d=1.0'!V695*(365/2)))*9.8*($C695+$D695-$B695)/3600</f>
        <v>0</v>
      </c>
      <c r="Z695" s="75">
        <f>(('Node actual demand d=1.0'!W695*(365/2)))*9.8*($C695+$D695-$B695)/3600</f>
        <v>0</v>
      </c>
      <c r="AA695" s="75">
        <f>(('Node actual demand d=1.0'!X695*(365/2)))*9.8*($C695+$D695-$B695)/3600</f>
        <v>0</v>
      </c>
      <c r="AB695" s="75">
        <f>(('Node actual demand d=1.0'!Y695*(365/2)))*9.8*($C695+$D695-$B695)/3600</f>
        <v>0</v>
      </c>
    </row>
    <row r="696" spans="1:28">
      <c r="A696" t="s">
        <v>805</v>
      </c>
      <c r="B696" s="21">
        <f>Fornecida!$C$1</f>
        <v>3.38</v>
      </c>
      <c r="C696" s="79">
        <v>8.2553000000000001</v>
      </c>
      <c r="D696">
        <v>20</v>
      </c>
      <c r="E696" s="75">
        <f>(('Node actual demand d=1.0'!B696*(365/2)))*9.8*($C696+$D696-$B696)/3600</f>
        <v>0</v>
      </c>
      <c r="F696" s="75">
        <f>(('Node actual demand d=1.0'!C696*(365/2)))*9.8*($C696+$D696-$B696)/3600</f>
        <v>0</v>
      </c>
      <c r="G696" s="75">
        <f>(('Node actual demand d=1.0'!D696*(365/2)))*9.8*($C696+$D696-$B696)/3600</f>
        <v>0</v>
      </c>
      <c r="H696" s="75">
        <f>(('Node actual demand d=1.0'!E696*(365/2)))*9.8*($C696+$D696-$B696)/3600</f>
        <v>0</v>
      </c>
      <c r="I696" s="75">
        <f>(('Node actual demand d=1.0'!F696*(365/2)))*9.8*($C696+$D696-$B696)/3600</f>
        <v>0</v>
      </c>
      <c r="J696" s="75">
        <f>(('Node actual demand d=1.0'!G696*(365/2)))*9.8*($C696+$D696-$B696)/3600</f>
        <v>0.12358187236111111</v>
      </c>
      <c r="K696" s="75">
        <f>(('Node actual demand d=1.0'!H696*(365/2)))*9.8*($C696+$D696-$B696)/3600</f>
        <v>0.37074561708333331</v>
      </c>
      <c r="L696" s="75">
        <f>(('Node actual demand d=1.0'!I696*(365/2)))*9.8*($C696+$D696-$B696)/3600</f>
        <v>0.37074561708333331</v>
      </c>
      <c r="M696" s="75">
        <f>(('Node actual demand d=1.0'!J696*(365/2)))*9.8*($C696+$D696-$B696)/3600</f>
        <v>0.37074561708333331</v>
      </c>
      <c r="N696" s="75">
        <f>(('Node actual demand d=1.0'!K696*(365/2)))*9.8*($C696+$D696-$B696)/3600</f>
        <v>0.37074561708333331</v>
      </c>
      <c r="O696" s="75">
        <f>(('Node actual demand d=1.0'!L696*(365/2)))*9.8*($C696+$D696-$B696)/3600</f>
        <v>0.24716374472222222</v>
      </c>
      <c r="P696" s="75">
        <f>(('Node actual demand d=1.0'!M696*(365/2)))*9.8*($C696+$D696-$B696)/3600</f>
        <v>0.24716374472222222</v>
      </c>
      <c r="Q696" s="75">
        <f>(('Node actual demand d=1.0'!N696*(365/2)))*9.8*($C696+$D696-$B696)/3600</f>
        <v>0.24716374472222222</v>
      </c>
      <c r="R696" s="75">
        <f>(('Node actual demand d=1.0'!O696*(365/2)))*9.8*($C696+$D696-$B696)/3600</f>
        <v>0.12358187236111111</v>
      </c>
      <c r="S696" s="75">
        <f>(('Node actual demand d=1.0'!P696*(365/2)))*9.8*($C696+$D696-$B696)/3600</f>
        <v>0.12358187236111111</v>
      </c>
      <c r="T696" s="75">
        <f>(('Node actual demand d=1.0'!Q696*(365/2)))*9.8*($C696+$D696-$B696)/3600</f>
        <v>0.37074561708333331</v>
      </c>
      <c r="U696" s="75">
        <f>(('Node actual demand d=1.0'!R696*(365/2)))*9.8*($C696+$D696-$B696)/3600</f>
        <v>0.49432748944444443</v>
      </c>
      <c r="V696" s="75">
        <f>(('Node actual demand d=1.0'!S696*(365/2)))*9.8*($C696+$D696-$B696)/3600</f>
        <v>0.37074561708333331</v>
      </c>
      <c r="W696" s="75">
        <f>(('Node actual demand d=1.0'!T696*(365/2)))*9.8*($C696+$D696-$B696)/3600</f>
        <v>0.12358187236111111</v>
      </c>
      <c r="X696" s="75">
        <f>(('Node actual demand d=1.0'!U696*(365/2)))*9.8*($C696+$D696-$B696)/3600</f>
        <v>0.12358187236111111</v>
      </c>
      <c r="Y696" s="75">
        <f>(('Node actual demand d=1.0'!V696*(365/2)))*9.8*($C696+$D696-$B696)/3600</f>
        <v>0.12358187236111111</v>
      </c>
      <c r="Z696" s="75">
        <f>(('Node actual demand d=1.0'!W696*(365/2)))*9.8*($C696+$D696-$B696)/3600</f>
        <v>0.24716374472222222</v>
      </c>
      <c r="AA696" s="75">
        <f>(('Node actual demand d=1.0'!X696*(365/2)))*9.8*($C696+$D696-$B696)/3600</f>
        <v>0</v>
      </c>
      <c r="AB696" s="75">
        <f>(('Node actual demand d=1.0'!Y696*(365/2)))*9.8*($C696+$D696-$B696)/3600</f>
        <v>0</v>
      </c>
    </row>
    <row r="697" spans="1:28">
      <c r="A697" t="s">
        <v>806</v>
      </c>
      <c r="B697" s="21">
        <f>Fornecida!$C$1</f>
        <v>3.38</v>
      </c>
      <c r="C697" s="79">
        <v>7.3967000000000001</v>
      </c>
      <c r="D697">
        <v>20</v>
      </c>
      <c r="E697" s="75">
        <f>(('Node actual demand d=1.0'!B697*(365/2)))*9.8*($C697+$D697-$B697)/3600</f>
        <v>0</v>
      </c>
      <c r="F697" s="75">
        <f>(('Node actual demand d=1.0'!C697*(365/2)))*9.8*($C697+$D697-$B697)/3600</f>
        <v>0</v>
      </c>
      <c r="G697" s="75">
        <f>(('Node actual demand d=1.0'!D697*(365/2)))*9.8*($C697+$D697-$B697)/3600</f>
        <v>0</v>
      </c>
      <c r="H697" s="75">
        <f>(('Node actual demand d=1.0'!E697*(365/2)))*9.8*($C697+$D697-$B697)/3600</f>
        <v>0</v>
      </c>
      <c r="I697" s="75">
        <f>(('Node actual demand d=1.0'!F697*(365/2)))*9.8*($C697+$D697-$B697)/3600</f>
        <v>0</v>
      </c>
      <c r="J697" s="75">
        <f>(('Node actual demand d=1.0'!G697*(365/2)))*9.8*($C697+$D697-$B697)/3600</f>
        <v>0</v>
      </c>
      <c r="K697" s="75">
        <f>(('Node actual demand d=1.0'!H697*(365/2)))*9.8*($C697+$D697-$B697)/3600</f>
        <v>0.23863259972222226</v>
      </c>
      <c r="L697" s="75">
        <f>(('Node actual demand d=1.0'!I697*(365/2)))*9.8*($C697+$D697-$B697)/3600</f>
        <v>0.47726519944444451</v>
      </c>
      <c r="M697" s="75">
        <f>(('Node actual demand d=1.0'!J697*(365/2)))*9.8*($C697+$D697-$B697)/3600</f>
        <v>0.47726519944444451</v>
      </c>
      <c r="N697" s="75">
        <f>(('Node actual demand d=1.0'!K697*(365/2)))*9.8*($C697+$D697-$B697)/3600</f>
        <v>0.35794889958333337</v>
      </c>
      <c r="O697" s="75">
        <f>(('Node actual demand d=1.0'!L697*(365/2)))*9.8*($C697+$D697-$B697)/3600</f>
        <v>0.11931629986111113</v>
      </c>
      <c r="P697" s="75">
        <f>(('Node actual demand d=1.0'!M697*(365/2)))*9.8*($C697+$D697-$B697)/3600</f>
        <v>0.11931629986111113</v>
      </c>
      <c r="Q697" s="75">
        <f>(('Node actual demand d=1.0'!N697*(365/2)))*9.8*($C697+$D697-$B697)/3600</f>
        <v>0.23863259972222226</v>
      </c>
      <c r="R697" s="75">
        <f>(('Node actual demand d=1.0'!O697*(365/2)))*9.8*($C697+$D697-$B697)/3600</f>
        <v>0.23863259972222226</v>
      </c>
      <c r="S697" s="75">
        <f>(('Node actual demand d=1.0'!P697*(365/2)))*9.8*($C697+$D697-$B697)/3600</f>
        <v>0.35794889958333337</v>
      </c>
      <c r="T697" s="75">
        <f>(('Node actual demand d=1.0'!Q697*(365/2)))*9.8*($C697+$D697-$B697)/3600</f>
        <v>0.23863259972222226</v>
      </c>
      <c r="U697" s="75">
        <f>(('Node actual demand d=1.0'!R697*(365/2)))*9.8*($C697+$D697-$B697)/3600</f>
        <v>0.23863259972222226</v>
      </c>
      <c r="V697" s="75">
        <f>(('Node actual demand d=1.0'!S697*(365/2)))*9.8*($C697+$D697-$B697)/3600</f>
        <v>0.35794889958333337</v>
      </c>
      <c r="W697" s="75">
        <f>(('Node actual demand d=1.0'!T697*(365/2)))*9.8*($C697+$D697-$B697)/3600</f>
        <v>0.23863259972222226</v>
      </c>
      <c r="X697" s="75">
        <f>(('Node actual demand d=1.0'!U697*(365/2)))*9.8*($C697+$D697-$B697)/3600</f>
        <v>0.11931629986111113</v>
      </c>
      <c r="Y697" s="75">
        <f>(('Node actual demand d=1.0'!V697*(365/2)))*9.8*($C697+$D697-$B697)/3600</f>
        <v>0.11931629986111113</v>
      </c>
      <c r="Z697" s="75">
        <f>(('Node actual demand d=1.0'!W697*(365/2)))*9.8*($C697+$D697-$B697)/3600</f>
        <v>0.23863259972222226</v>
      </c>
      <c r="AA697" s="75">
        <f>(('Node actual demand d=1.0'!X697*(365/2)))*9.8*($C697+$D697-$B697)/3600</f>
        <v>0.47726519944444451</v>
      </c>
      <c r="AB697" s="75">
        <f>(('Node actual demand d=1.0'!Y697*(365/2)))*9.8*($C697+$D697-$B697)/3600</f>
        <v>0.11931629986111113</v>
      </c>
    </row>
    <row r="698" spans="1:28">
      <c r="A698" t="s">
        <v>807</v>
      </c>
      <c r="B698" s="21">
        <f>Fornecida!$C$1</f>
        <v>3.38</v>
      </c>
      <c r="C698" s="79">
        <v>7.9314999999999998</v>
      </c>
      <c r="D698">
        <v>20</v>
      </c>
      <c r="E698" s="75">
        <f>(('Node actual demand d=1.0'!B698*(365/2)))*9.8*($C698+$D698-$B698)/3600</f>
        <v>0</v>
      </c>
      <c r="F698" s="75">
        <f>(('Node actual demand d=1.0'!C698*(365/2)))*9.8*($C698+$D698-$B698)/3600</f>
        <v>0</v>
      </c>
      <c r="G698" s="75">
        <f>(('Node actual demand d=1.0'!D698*(365/2)))*9.8*($C698+$D698-$B698)/3600</f>
        <v>0</v>
      </c>
      <c r="H698" s="75">
        <f>(('Node actual demand d=1.0'!E698*(365/2)))*9.8*($C698+$D698-$B698)/3600</f>
        <v>0</v>
      </c>
      <c r="I698" s="75">
        <f>(('Node actual demand d=1.0'!F698*(365/2)))*9.8*($C698+$D698-$B698)/3600</f>
        <v>0</v>
      </c>
      <c r="J698" s="75">
        <f>(('Node actual demand d=1.0'!G698*(365/2)))*9.8*($C698+$D698-$B698)/3600</f>
        <v>0</v>
      </c>
      <c r="K698" s="75">
        <f>(('Node actual demand d=1.0'!H698*(365/2)))*9.8*($C698+$D698-$B698)/3600</f>
        <v>0.12197321597222223</v>
      </c>
      <c r="L698" s="75">
        <f>(('Node actual demand d=1.0'!I698*(365/2)))*9.8*($C698+$D698-$B698)/3600</f>
        <v>0</v>
      </c>
      <c r="M698" s="75">
        <f>(('Node actual demand d=1.0'!J698*(365/2)))*9.8*($C698+$D698-$B698)/3600</f>
        <v>0.3659196479166667</v>
      </c>
      <c r="N698" s="75">
        <f>(('Node actual demand d=1.0'!K698*(365/2)))*9.8*($C698+$D698-$B698)/3600</f>
        <v>0.24394643194444446</v>
      </c>
      <c r="O698" s="75">
        <f>(('Node actual demand d=1.0'!L698*(365/2)))*9.8*($C698+$D698-$B698)/3600</f>
        <v>0.12197321597222223</v>
      </c>
      <c r="P698" s="75">
        <f>(('Node actual demand d=1.0'!M698*(365/2)))*9.8*($C698+$D698-$B698)/3600</f>
        <v>0.24394643194444446</v>
      </c>
      <c r="Q698" s="75">
        <f>(('Node actual demand d=1.0'!N698*(365/2)))*9.8*($C698+$D698-$B698)/3600</f>
        <v>0.3659196479166667</v>
      </c>
      <c r="R698" s="75">
        <f>(('Node actual demand d=1.0'!O698*(365/2)))*9.8*($C698+$D698-$B698)/3600</f>
        <v>0.24394643194444446</v>
      </c>
      <c r="S698" s="75">
        <f>(('Node actual demand d=1.0'!P698*(365/2)))*9.8*($C698+$D698-$B698)/3600</f>
        <v>0.24394643194444446</v>
      </c>
      <c r="T698" s="75">
        <f>(('Node actual demand d=1.0'!Q698*(365/2)))*9.8*($C698+$D698-$B698)/3600</f>
        <v>0.12197321597222223</v>
      </c>
      <c r="U698" s="75">
        <f>(('Node actual demand d=1.0'!R698*(365/2)))*9.8*($C698+$D698-$B698)/3600</f>
        <v>0.12197321597222223</v>
      </c>
      <c r="V698" s="75">
        <f>(('Node actual demand d=1.0'!S698*(365/2)))*9.8*($C698+$D698-$B698)/3600</f>
        <v>0</v>
      </c>
      <c r="W698" s="75">
        <f>(('Node actual demand d=1.0'!T698*(365/2)))*9.8*($C698+$D698-$B698)/3600</f>
        <v>0</v>
      </c>
      <c r="X698" s="75">
        <f>(('Node actual demand d=1.0'!U698*(365/2)))*9.8*($C698+$D698-$B698)/3600</f>
        <v>0</v>
      </c>
      <c r="Y698" s="75">
        <f>(('Node actual demand d=1.0'!V698*(365/2)))*9.8*($C698+$D698-$B698)/3600</f>
        <v>0</v>
      </c>
      <c r="Z698" s="75">
        <f>(('Node actual demand d=1.0'!W698*(365/2)))*9.8*($C698+$D698-$B698)/3600</f>
        <v>0</v>
      </c>
      <c r="AA698" s="75">
        <f>(('Node actual demand d=1.0'!X698*(365/2)))*9.8*($C698+$D698-$B698)/3600</f>
        <v>0</v>
      </c>
      <c r="AB698" s="75">
        <f>(('Node actual demand d=1.0'!Y698*(365/2)))*9.8*($C698+$D698-$B698)/3600</f>
        <v>0</v>
      </c>
    </row>
    <row r="699" spans="1:28">
      <c r="A699" t="s">
        <v>808</v>
      </c>
      <c r="B699" s="21">
        <f>Fornecida!$C$1</f>
        <v>3.38</v>
      </c>
      <c r="C699" s="79">
        <v>6.9829999999999997</v>
      </c>
      <c r="D699">
        <v>20</v>
      </c>
      <c r="E699" s="75">
        <f>(('Node actual demand d=1.0'!B699*(365/2)))*9.8*($C699+$D699-$B699)/3600</f>
        <v>0.23452203055555559</v>
      </c>
      <c r="F699" s="75">
        <f>(('Node actual demand d=1.0'!C699*(365/2)))*9.8*($C699+$D699-$B699)/3600</f>
        <v>0.23452203055555559</v>
      </c>
      <c r="G699" s="75">
        <f>(('Node actual demand d=1.0'!D699*(365/2)))*9.8*($C699+$D699-$B699)/3600</f>
        <v>0.23452203055555559</v>
      </c>
      <c r="H699" s="75">
        <f>(('Node actual demand d=1.0'!E699*(365/2)))*9.8*($C699+$D699-$B699)/3600</f>
        <v>0.1172610152777778</v>
      </c>
      <c r="I699" s="75">
        <f>(('Node actual demand d=1.0'!F699*(365/2)))*9.8*($C699+$D699-$B699)/3600</f>
        <v>0</v>
      </c>
      <c r="J699" s="75">
        <f>(('Node actual demand d=1.0'!G699*(365/2)))*9.8*($C699+$D699-$B699)/3600</f>
        <v>0.1172610152777778</v>
      </c>
      <c r="K699" s="75">
        <f>(('Node actual demand d=1.0'!H699*(365/2)))*9.8*($C699+$D699-$B699)/3600</f>
        <v>0.23452203055555559</v>
      </c>
      <c r="L699" s="75">
        <f>(('Node actual demand d=1.0'!I699*(365/2)))*9.8*($C699+$D699-$B699)/3600</f>
        <v>0.58630507638888896</v>
      </c>
      <c r="M699" s="75">
        <f>(('Node actual demand d=1.0'!J699*(365/2)))*9.8*($C699+$D699-$B699)/3600</f>
        <v>1.1726101527777779</v>
      </c>
      <c r="N699" s="75">
        <f>(('Node actual demand d=1.0'!K699*(365/2)))*9.8*($C699+$D699-$B699)/3600</f>
        <v>1.6416542138888892</v>
      </c>
      <c r="O699" s="75">
        <f>(('Node actual demand d=1.0'!L699*(365/2)))*9.8*($C699+$D699-$B699)/3600</f>
        <v>2.1106982750000003</v>
      </c>
      <c r="P699" s="75">
        <f>(('Node actual demand d=1.0'!M699*(365/2)))*9.8*($C699+$D699-$B699)/3600</f>
        <v>1.5243931986111114</v>
      </c>
      <c r="Q699" s="75">
        <f>(('Node actual demand d=1.0'!N699*(365/2)))*9.8*($C699+$D699-$B699)/3600</f>
        <v>1.0553491375000001</v>
      </c>
      <c r="R699" s="75">
        <f>(('Node actual demand d=1.0'!O699*(365/2)))*9.8*($C699+$D699-$B699)/3600</f>
        <v>1.6416542138888892</v>
      </c>
      <c r="S699" s="75">
        <f>(('Node actual demand d=1.0'!P699*(365/2)))*9.8*($C699+$D699-$B699)/3600</f>
        <v>1.758915229166667</v>
      </c>
      <c r="T699" s="75">
        <f>(('Node actual demand d=1.0'!Q699*(365/2)))*9.8*($C699+$D699-$B699)/3600</f>
        <v>1.758915229166667</v>
      </c>
      <c r="U699" s="75">
        <f>(('Node actual demand d=1.0'!R699*(365/2)))*9.8*($C699+$D699-$B699)/3600</f>
        <v>1.2898711680555557</v>
      </c>
      <c r="V699" s="75">
        <f>(('Node actual demand d=1.0'!S699*(365/2)))*9.8*($C699+$D699-$B699)/3600</f>
        <v>1.2898711680555557</v>
      </c>
      <c r="W699" s="75">
        <f>(('Node actual demand d=1.0'!T699*(365/2)))*9.8*($C699+$D699-$B699)/3600</f>
        <v>1.2898711680555557</v>
      </c>
      <c r="X699" s="75">
        <f>(('Node actual demand d=1.0'!U699*(365/2)))*9.8*($C699+$D699-$B699)/3600</f>
        <v>1.0553491375000001</v>
      </c>
      <c r="Y699" s="75">
        <f>(('Node actual demand d=1.0'!V699*(365/2)))*9.8*($C699+$D699-$B699)/3600</f>
        <v>0.46904406111111119</v>
      </c>
      <c r="Z699" s="75">
        <f>(('Node actual demand d=1.0'!W699*(365/2)))*9.8*($C699+$D699-$B699)/3600</f>
        <v>0.35178304583333336</v>
      </c>
      <c r="AA699" s="75">
        <f>(('Node actual demand d=1.0'!X699*(365/2)))*9.8*($C699+$D699-$B699)/3600</f>
        <v>0.23452203055555559</v>
      </c>
      <c r="AB699" s="75">
        <f>(('Node actual demand d=1.0'!Y699*(365/2)))*9.8*($C699+$D699-$B699)/3600</f>
        <v>0.23452203055555559</v>
      </c>
    </row>
    <row r="700" spans="1:28">
      <c r="A700" t="s">
        <v>809</v>
      </c>
      <c r="B700" s="21">
        <f>Fornecida!$C$1</f>
        <v>3.38</v>
      </c>
      <c r="C700" s="79">
        <v>6.4867999999999997</v>
      </c>
      <c r="D700">
        <v>20</v>
      </c>
      <c r="E700" s="75">
        <f>(('Node actual demand d=1.0'!B700*(365/2)))*9.8*($C700+$D700-$B700)/3600</f>
        <v>32.716821841666672</v>
      </c>
      <c r="F700" s="75">
        <f>(('Node actual demand d=1.0'!C700*(365/2)))*9.8*($C700+$D700-$B700)/3600</f>
        <v>13.545912201111111</v>
      </c>
      <c r="G700" s="75">
        <f>(('Node actual demand d=1.0'!D700*(365/2)))*9.8*($C700+$D700-$B700)/3600</f>
        <v>1.9515297238888891</v>
      </c>
      <c r="H700" s="75">
        <f>(('Node actual demand d=1.0'!E700*(365/2)))*9.8*($C700+$D700-$B700)/3600</f>
        <v>1.8367338577777779</v>
      </c>
      <c r="I700" s="75">
        <f>(('Node actual demand d=1.0'!F700*(365/2)))*9.8*($C700+$D700-$B700)/3600</f>
        <v>20.54846003388889</v>
      </c>
      <c r="J700" s="75">
        <f>(('Node actual demand d=1.0'!G700*(365/2)))*9.8*($C700+$D700-$B700)/3600</f>
        <v>25.140294678333333</v>
      </c>
      <c r="K700" s="75">
        <f>(('Node actual demand d=1.0'!H700*(365/2)))*9.8*($C700+$D700-$B700)/3600</f>
        <v>1.9515297238888891</v>
      </c>
      <c r="L700" s="75">
        <f>(('Node actual demand d=1.0'!I700*(365/2)))*9.8*($C700+$D700-$B700)/3600</f>
        <v>3.9030594477777782</v>
      </c>
      <c r="M700" s="75">
        <f>(('Node actual demand d=1.0'!J700*(365/2)))*9.8*($C700+$D700-$B700)/3600</f>
        <v>3.0994883850000008</v>
      </c>
      <c r="N700" s="75">
        <f>(('Node actual demand d=1.0'!K700*(365/2)))*9.8*($C700+$D700-$B700)/3600</f>
        <v>2.5255090544444445</v>
      </c>
      <c r="O700" s="75">
        <f>(('Node actual demand d=1.0'!L700*(365/2)))*9.8*($C700+$D700-$B700)/3600</f>
        <v>3.329080117222222</v>
      </c>
      <c r="P700" s="75">
        <f>(('Node actual demand d=1.0'!M700*(365/2)))*9.8*($C700+$D700-$B700)/3600</f>
        <v>1.8367338577777779</v>
      </c>
      <c r="Q700" s="75">
        <f>(('Node actual demand d=1.0'!N700*(365/2)))*9.8*($C700+$D700-$B700)/3600</f>
        <v>2.0663255900000004</v>
      </c>
      <c r="R700" s="75">
        <f>(('Node actual demand d=1.0'!O700*(365/2)))*9.8*($C700+$D700-$B700)/3600</f>
        <v>3.4438759833333341</v>
      </c>
      <c r="S700" s="75">
        <f>(('Node actual demand d=1.0'!P700*(365/2)))*9.8*($C700+$D700-$B700)/3600</f>
        <v>3.9030594477777782</v>
      </c>
      <c r="T700" s="75">
        <f>(('Node actual demand d=1.0'!Q700*(365/2)))*9.8*($C700+$D700-$B700)/3600</f>
        <v>2.6403049205555553</v>
      </c>
      <c r="U700" s="75">
        <f>(('Node actual demand d=1.0'!R700*(365/2)))*9.8*($C700+$D700-$B700)/3600</f>
        <v>4.2474470461111116</v>
      </c>
      <c r="V700" s="75">
        <f>(('Node actual demand d=1.0'!S700*(365/2)))*9.8*($C700+$D700-$B700)/3600</f>
        <v>3.329080117222222</v>
      </c>
      <c r="W700" s="75">
        <f>(('Node actual demand d=1.0'!T700*(365/2)))*9.8*($C700+$D700-$B700)/3600</f>
        <v>2.2959173222222224</v>
      </c>
      <c r="X700" s="75">
        <f>(('Node actual demand d=1.0'!U700*(365/2)))*9.8*($C700+$D700-$B700)/3600</f>
        <v>2.0663255900000004</v>
      </c>
      <c r="Y700" s="75">
        <f>(('Node actual demand d=1.0'!V700*(365/2)))*9.8*($C700+$D700-$B700)/3600</f>
        <v>1.7219379916666671</v>
      </c>
      <c r="Z700" s="75">
        <f>(('Node actual demand d=1.0'!W700*(365/2)))*9.8*($C700+$D700-$B700)/3600</f>
        <v>1.6071421255555556</v>
      </c>
      <c r="AA700" s="75">
        <f>(('Node actual demand d=1.0'!X700*(365/2)))*9.8*($C700+$D700-$B700)/3600</f>
        <v>1.7219379916666671</v>
      </c>
      <c r="AB700" s="75">
        <f>(('Node actual demand d=1.0'!Y700*(365/2)))*9.8*($C700+$D700-$B700)/3600</f>
        <v>12.857137004444445</v>
      </c>
    </row>
    <row r="701" spans="1:28">
      <c r="A701" t="s">
        <v>810</v>
      </c>
      <c r="B701" s="21">
        <f>Fornecida!$C$1</f>
        <v>3.38</v>
      </c>
      <c r="C701" s="79">
        <v>6.5377999999999998</v>
      </c>
      <c r="D701">
        <v>20</v>
      </c>
      <c r="E701" s="75">
        <f>(('Node actual demand d=1.0'!B701*(365/2)))*9.8*($C701+$D701-$B701)/3600</f>
        <v>0.23009847388888893</v>
      </c>
      <c r="F701" s="75">
        <f>(('Node actual demand d=1.0'!C701*(365/2)))*9.8*($C701+$D701-$B701)/3600</f>
        <v>0.3451477108333334</v>
      </c>
      <c r="G701" s="75">
        <f>(('Node actual demand d=1.0'!D701*(365/2)))*9.8*($C701+$D701-$B701)/3600</f>
        <v>0.3451477108333334</v>
      </c>
      <c r="H701" s="75">
        <f>(('Node actual demand d=1.0'!E701*(365/2)))*9.8*($C701+$D701-$B701)/3600</f>
        <v>0.23009847388888893</v>
      </c>
      <c r="I701" s="75">
        <f>(('Node actual demand d=1.0'!F701*(365/2)))*9.8*($C701+$D701-$B701)/3600</f>
        <v>0.11504923694444447</v>
      </c>
      <c r="J701" s="75">
        <f>(('Node actual demand d=1.0'!G701*(365/2)))*9.8*($C701+$D701-$B701)/3600</f>
        <v>6.3277080319444465</v>
      </c>
      <c r="K701" s="75">
        <f>(('Node actual demand d=1.0'!H701*(365/2)))*9.8*($C701+$D701-$B701)/3600</f>
        <v>20.938961123888895</v>
      </c>
      <c r="L701" s="75">
        <f>(('Node actual demand d=1.0'!I701*(365/2)))*9.8*($C701+$D701-$B701)/3600</f>
        <v>0.57524618472222233</v>
      </c>
      <c r="M701" s="75">
        <f>(('Node actual demand d=1.0'!J701*(365/2)))*9.8*($C701+$D701-$B701)/3600</f>
        <v>0.6902954216666668</v>
      </c>
      <c r="N701" s="75">
        <f>(('Node actual demand d=1.0'!K701*(365/2)))*9.8*($C701+$D701-$B701)/3600</f>
        <v>1.4956400802777778</v>
      </c>
      <c r="O701" s="75">
        <f>(('Node actual demand d=1.0'!L701*(365/2)))*9.8*($C701+$D701-$B701)/3600</f>
        <v>0.92039389555555573</v>
      </c>
      <c r="P701" s="75">
        <f>(('Node actual demand d=1.0'!M701*(365/2)))*9.8*($C701+$D701-$B701)/3600</f>
        <v>6.5578065058333337</v>
      </c>
      <c r="Q701" s="75">
        <f>(('Node actual demand d=1.0'!N701*(365/2)))*9.8*($C701+$D701-$B701)/3600</f>
        <v>20.363714939166666</v>
      </c>
      <c r="R701" s="75">
        <f>(('Node actual demand d=1.0'!O701*(365/2)))*9.8*($C701+$D701-$B701)/3600</f>
        <v>0.57524618472222233</v>
      </c>
      <c r="S701" s="75">
        <f>(('Node actual demand d=1.0'!P701*(365/2)))*9.8*($C701+$D701-$B701)/3600</f>
        <v>3.451477108333334</v>
      </c>
      <c r="T701" s="75">
        <f>(('Node actual demand d=1.0'!Q701*(365/2)))*9.8*($C701+$D701-$B701)/3600</f>
        <v>4.3718710038888888</v>
      </c>
      <c r="U701" s="75">
        <f>(('Node actual demand d=1.0'!R701*(365/2)))*9.8*($C701+$D701-$B701)/3600</f>
        <v>0.92039389555555573</v>
      </c>
      <c r="V701" s="75">
        <f>(('Node actual demand d=1.0'!S701*(365/2)))*9.8*($C701+$D701-$B701)/3600</f>
        <v>0.92039389555555573</v>
      </c>
      <c r="W701" s="75">
        <f>(('Node actual demand d=1.0'!T701*(365/2)))*9.8*($C701+$D701-$B701)/3600</f>
        <v>0.46019694777777786</v>
      </c>
      <c r="X701" s="75">
        <f>(('Node actual demand d=1.0'!U701*(365/2)))*9.8*($C701+$D701-$B701)/3600</f>
        <v>3.2213786344444446</v>
      </c>
      <c r="Y701" s="75">
        <f>(('Node actual demand d=1.0'!V701*(365/2)))*9.8*($C701+$D701-$B701)/3600</f>
        <v>18.292828674166667</v>
      </c>
      <c r="Z701" s="75">
        <f>(('Node actual demand d=1.0'!W701*(365/2)))*9.8*($C701+$D701-$B701)/3600</f>
        <v>5.0621664255555565</v>
      </c>
      <c r="AA701" s="75">
        <f>(('Node actual demand d=1.0'!X701*(365/2)))*9.8*($C701+$D701-$B701)/3600</f>
        <v>0.46019694777777786</v>
      </c>
      <c r="AB701" s="75">
        <f>(('Node actual demand d=1.0'!Y701*(365/2)))*9.8*($C701+$D701-$B701)/3600</f>
        <v>0.23009847388888893</v>
      </c>
    </row>
    <row r="702" spans="1:28">
      <c r="A702" t="s">
        <v>811</v>
      </c>
      <c r="B702" s="21">
        <f>Fornecida!$C$1</f>
        <v>3.38</v>
      </c>
      <c r="C702" s="79">
        <v>6.4336000000000002</v>
      </c>
      <c r="D702">
        <v>20</v>
      </c>
      <c r="E702" s="75">
        <f>(('Node actual demand d=1.0'!B702*(365/2)))*9.8*($C702+$D702-$B702)/3600</f>
        <v>0.11453156555555556</v>
      </c>
      <c r="F702" s="75">
        <f>(('Node actual demand d=1.0'!C702*(365/2)))*9.8*($C702+$D702-$B702)/3600</f>
        <v>0.11453156555555556</v>
      </c>
      <c r="G702" s="75">
        <f>(('Node actual demand d=1.0'!D702*(365/2)))*9.8*($C702+$D702-$B702)/3600</f>
        <v>0.11453156555555556</v>
      </c>
      <c r="H702" s="75">
        <f>(('Node actual demand d=1.0'!E702*(365/2)))*9.8*($C702+$D702-$B702)/3600</f>
        <v>0.11453156555555556</v>
      </c>
      <c r="I702" s="75">
        <f>(('Node actual demand d=1.0'!F702*(365/2)))*9.8*($C702+$D702-$B702)/3600</f>
        <v>14.774571956666669</v>
      </c>
      <c r="J702" s="75">
        <f>(('Node actual demand d=1.0'!G702*(365/2)))*9.8*($C702+$D702-$B702)/3600</f>
        <v>14.889103522222223</v>
      </c>
      <c r="K702" s="75">
        <f>(('Node actual demand d=1.0'!H702*(365/2)))*9.8*($C702+$D702-$B702)/3600</f>
        <v>11.453156555555557</v>
      </c>
      <c r="L702" s="75">
        <f>(('Node actual demand d=1.0'!I702*(365/2)))*9.8*($C702+$D702-$B702)/3600</f>
        <v>0.11453156555555556</v>
      </c>
      <c r="M702" s="75">
        <f>(('Node actual demand d=1.0'!J702*(365/2)))*9.8*($C702+$D702-$B702)/3600</f>
        <v>0.11453156555555556</v>
      </c>
      <c r="N702" s="75">
        <f>(('Node actual demand d=1.0'!K702*(365/2)))*9.8*($C702+$D702-$B702)/3600</f>
        <v>0.11453156555555556</v>
      </c>
      <c r="O702" s="75">
        <f>(('Node actual demand d=1.0'!L702*(365/2)))*9.8*($C702+$D702-$B702)/3600</f>
        <v>0.91625252444444449</v>
      </c>
      <c r="P702" s="75">
        <f>(('Node actual demand d=1.0'!M702*(365/2)))*9.8*($C702+$D702-$B702)/3600</f>
        <v>0.11453156555555556</v>
      </c>
      <c r="Q702" s="75">
        <f>(('Node actual demand d=1.0'!N702*(365/2)))*9.8*($C702+$D702-$B702)/3600</f>
        <v>0.57265782777777785</v>
      </c>
      <c r="R702" s="75">
        <f>(('Node actual demand d=1.0'!O702*(365/2)))*9.8*($C702+$D702-$B702)/3600</f>
        <v>0.22906313111111112</v>
      </c>
      <c r="S702" s="75">
        <f>(('Node actual demand d=1.0'!P702*(365/2)))*9.8*($C702+$D702-$B702)/3600</f>
        <v>0.11453156555555556</v>
      </c>
      <c r="T702" s="75">
        <f>(('Node actual demand d=1.0'!Q702*(365/2)))*9.8*($C702+$D702-$B702)/3600</f>
        <v>0.11453156555555556</v>
      </c>
      <c r="U702" s="75">
        <f>(('Node actual demand d=1.0'!R702*(365/2)))*9.8*($C702+$D702-$B702)/3600</f>
        <v>0.11453156555555556</v>
      </c>
      <c r="V702" s="75">
        <f>(('Node actual demand d=1.0'!S702*(365/2)))*9.8*($C702+$D702-$B702)/3600</f>
        <v>0.22906313111111112</v>
      </c>
      <c r="W702" s="75">
        <f>(('Node actual demand d=1.0'!T702*(365/2)))*9.8*($C702+$D702-$B702)/3600</f>
        <v>20.959276496666668</v>
      </c>
      <c r="X702" s="75">
        <f>(('Node actual demand d=1.0'!U702*(365/2)))*9.8*($C702+$D702-$B702)/3600</f>
        <v>23.249907807777777</v>
      </c>
      <c r="Y702" s="75">
        <f>(('Node actual demand d=1.0'!V702*(365/2)))*9.8*($C702+$D702-$B702)/3600</f>
        <v>16.263482308888889</v>
      </c>
      <c r="Z702" s="75">
        <f>(('Node actual demand d=1.0'!W702*(365/2)))*9.8*($C702+$D702-$B702)/3600</f>
        <v>0</v>
      </c>
      <c r="AA702" s="75">
        <f>(('Node actual demand d=1.0'!X702*(365/2)))*9.8*($C702+$D702-$B702)/3600</f>
        <v>0.11453156555555556</v>
      </c>
      <c r="AB702" s="75">
        <f>(('Node actual demand d=1.0'!Y702*(365/2)))*9.8*($C702+$D702-$B702)/3600</f>
        <v>0.11453156555555556</v>
      </c>
    </row>
    <row r="703" spans="1:28">
      <c r="A703" t="s">
        <v>812</v>
      </c>
      <c r="B703" s="21">
        <f>Fornecida!$C$1</f>
        <v>3.38</v>
      </c>
      <c r="C703" s="79">
        <v>6.8201000000000001</v>
      </c>
      <c r="D703">
        <v>20</v>
      </c>
      <c r="E703" s="75">
        <f>(('Node actual demand d=1.0'!B703*(365/2)))*9.8*($C703+$D703-$B703)/3600</f>
        <v>0.34935515708333337</v>
      </c>
      <c r="F703" s="75">
        <f>(('Node actual demand d=1.0'!C703*(365/2)))*9.8*($C703+$D703-$B703)/3600</f>
        <v>0.34935515708333337</v>
      </c>
      <c r="G703" s="75">
        <f>(('Node actual demand d=1.0'!D703*(365/2)))*9.8*($C703+$D703-$B703)/3600</f>
        <v>0.34935515708333337</v>
      </c>
      <c r="H703" s="75">
        <f>(('Node actual demand d=1.0'!E703*(365/2)))*9.8*($C703+$D703-$B703)/3600</f>
        <v>0.23290343805555558</v>
      </c>
      <c r="I703" s="75">
        <f>(('Node actual demand d=1.0'!F703*(365/2)))*9.8*($C703+$D703-$B703)/3600</f>
        <v>0.23290343805555558</v>
      </c>
      <c r="J703" s="75">
        <f>(('Node actual demand d=1.0'!G703*(365/2)))*9.8*($C703+$D703-$B703)/3600</f>
        <v>0.23290343805555558</v>
      </c>
      <c r="K703" s="75">
        <f>(('Node actual demand d=1.0'!H703*(365/2)))*9.8*($C703+$D703-$B703)/3600</f>
        <v>0.23290343805555558</v>
      </c>
      <c r="L703" s="75">
        <f>(('Node actual demand d=1.0'!I703*(365/2)))*9.8*($C703+$D703-$B703)/3600</f>
        <v>0.34935515708333337</v>
      </c>
      <c r="M703" s="75">
        <f>(('Node actual demand d=1.0'!J703*(365/2)))*9.8*($C703+$D703-$B703)/3600</f>
        <v>0.81516203319444458</v>
      </c>
      <c r="N703" s="75">
        <f>(('Node actual demand d=1.0'!K703*(365/2)))*9.8*($C703+$D703-$B703)/3600</f>
        <v>1.2809689093055556</v>
      </c>
      <c r="O703" s="75">
        <f>(('Node actual demand d=1.0'!L703*(365/2)))*9.8*($C703+$D703-$B703)/3600</f>
        <v>1.0480654712500004</v>
      </c>
      <c r="P703" s="75">
        <f>(('Node actual demand d=1.0'!M703*(365/2)))*9.8*($C703+$D703-$B703)/3600</f>
        <v>1.164517190277778</v>
      </c>
      <c r="Q703" s="75">
        <f>(('Node actual demand d=1.0'!N703*(365/2)))*9.8*($C703+$D703-$B703)/3600</f>
        <v>0.46580687611111116</v>
      </c>
      <c r="R703" s="75">
        <f>(('Node actual demand d=1.0'!O703*(365/2)))*9.8*($C703+$D703-$B703)/3600</f>
        <v>0.46580687611111116</v>
      </c>
      <c r="S703" s="75">
        <f>(('Node actual demand d=1.0'!P703*(365/2)))*9.8*($C703+$D703-$B703)/3600</f>
        <v>0.34935515708333337</v>
      </c>
      <c r="T703" s="75">
        <f>(('Node actual demand d=1.0'!Q703*(365/2)))*9.8*($C703+$D703-$B703)/3600</f>
        <v>0.34935515708333337</v>
      </c>
      <c r="U703" s="75">
        <f>(('Node actual demand d=1.0'!R703*(365/2)))*9.8*($C703+$D703-$B703)/3600</f>
        <v>0.34935515708333337</v>
      </c>
      <c r="V703" s="75">
        <f>(('Node actual demand d=1.0'!S703*(365/2)))*9.8*($C703+$D703-$B703)/3600</f>
        <v>0.34935515708333337</v>
      </c>
      <c r="W703" s="75">
        <f>(('Node actual demand d=1.0'!T703*(365/2)))*9.8*($C703+$D703-$B703)/3600</f>
        <v>0.34935515708333337</v>
      </c>
      <c r="X703" s="75">
        <f>(('Node actual demand d=1.0'!U703*(365/2)))*9.8*($C703+$D703-$B703)/3600</f>
        <v>0.34935515708333337</v>
      </c>
      <c r="Y703" s="75">
        <f>(('Node actual demand d=1.0'!V703*(365/2)))*9.8*($C703+$D703-$B703)/3600</f>
        <v>0.34935515708333337</v>
      </c>
      <c r="Z703" s="75">
        <f>(('Node actual demand d=1.0'!W703*(365/2)))*9.8*($C703+$D703-$B703)/3600</f>
        <v>0.34935515708333337</v>
      </c>
      <c r="AA703" s="75">
        <f>(('Node actual demand d=1.0'!X703*(365/2)))*9.8*($C703+$D703-$B703)/3600</f>
        <v>0.23290343805555558</v>
      </c>
      <c r="AB703" s="75">
        <f>(('Node actual demand d=1.0'!Y703*(365/2)))*9.8*($C703+$D703-$B703)/3600</f>
        <v>0.34935515708333337</v>
      </c>
    </row>
    <row r="704" spans="1:28">
      <c r="A704" t="s">
        <v>813</v>
      </c>
      <c r="B704" s="21">
        <f>Fornecida!$C$1</f>
        <v>3.38</v>
      </c>
      <c r="C704" s="79">
        <v>6.3406000000000002</v>
      </c>
      <c r="D704">
        <v>20</v>
      </c>
      <c r="E704" s="75">
        <f>(('Node actual demand d=1.0'!B704*(365/2)))*9.8*($C704+$D704-$B704)/3600</f>
        <v>0</v>
      </c>
      <c r="F704" s="75">
        <f>(('Node actual demand d=1.0'!C704*(365/2)))*9.8*($C704+$D704-$B704)/3600</f>
        <v>0</v>
      </c>
      <c r="G704" s="75">
        <f>(('Node actual demand d=1.0'!D704*(365/2)))*9.8*($C704+$D704-$B704)/3600</f>
        <v>0</v>
      </c>
      <c r="H704" s="75">
        <f>(('Node actual demand d=1.0'!E704*(365/2)))*9.8*($C704+$D704-$B704)/3600</f>
        <v>0</v>
      </c>
      <c r="I704" s="75">
        <f>(('Node actual demand d=1.0'!F704*(365/2)))*9.8*($C704+$D704-$B704)/3600</f>
        <v>0</v>
      </c>
      <c r="J704" s="75">
        <f>(('Node actual demand d=1.0'!G704*(365/2)))*9.8*($C704+$D704-$B704)/3600</f>
        <v>0</v>
      </c>
      <c r="K704" s="75">
        <f>(('Node actual demand d=1.0'!H704*(365/2)))*9.8*($C704+$D704-$B704)/3600</f>
        <v>0.11406953638888892</v>
      </c>
      <c r="L704" s="75">
        <f>(('Node actual demand d=1.0'!I704*(365/2)))*9.8*($C704+$D704-$B704)/3600</f>
        <v>0.11406953638888892</v>
      </c>
      <c r="M704" s="75">
        <f>(('Node actual demand d=1.0'!J704*(365/2)))*9.8*($C704+$D704-$B704)/3600</f>
        <v>0.22813907277777784</v>
      </c>
      <c r="N704" s="75">
        <f>(('Node actual demand d=1.0'!K704*(365/2)))*9.8*($C704+$D704-$B704)/3600</f>
        <v>0.11406953638888892</v>
      </c>
      <c r="O704" s="75">
        <f>(('Node actual demand d=1.0'!L704*(365/2)))*9.8*($C704+$D704-$B704)/3600</f>
        <v>0.22813907277777784</v>
      </c>
      <c r="P704" s="75">
        <f>(('Node actual demand d=1.0'!M704*(365/2)))*9.8*($C704+$D704-$B704)/3600</f>
        <v>0.68441721833333347</v>
      </c>
      <c r="Q704" s="75">
        <f>(('Node actual demand d=1.0'!N704*(365/2)))*9.8*($C704+$D704-$B704)/3600</f>
        <v>0.11406953638888892</v>
      </c>
      <c r="R704" s="75">
        <f>(('Node actual demand d=1.0'!O704*(365/2)))*9.8*($C704+$D704-$B704)/3600</f>
        <v>1.1406953638888893</v>
      </c>
      <c r="S704" s="75">
        <f>(('Node actual demand d=1.0'!P704*(365/2)))*9.8*($C704+$D704-$B704)/3600</f>
        <v>1.3688344366666669</v>
      </c>
      <c r="T704" s="75">
        <f>(('Node actual demand d=1.0'!Q704*(365/2)))*9.8*($C704+$D704-$B704)/3600</f>
        <v>1.5969735094444448</v>
      </c>
      <c r="U704" s="75">
        <f>(('Node actual demand d=1.0'!R704*(365/2)))*9.8*($C704+$D704-$B704)/3600</f>
        <v>0.57034768194444463</v>
      </c>
      <c r="V704" s="75">
        <f>(('Node actual demand d=1.0'!S704*(365/2)))*9.8*($C704+$D704-$B704)/3600</f>
        <v>0.11406953638888892</v>
      </c>
      <c r="W704" s="75">
        <f>(('Node actual demand d=1.0'!T704*(365/2)))*9.8*($C704+$D704-$B704)/3600</f>
        <v>0.34220860916666673</v>
      </c>
      <c r="X704" s="75">
        <f>(('Node actual demand d=1.0'!U704*(365/2)))*9.8*($C704+$D704-$B704)/3600</f>
        <v>0.11406953638888892</v>
      </c>
      <c r="Y704" s="75">
        <f>(('Node actual demand d=1.0'!V704*(365/2)))*9.8*($C704+$D704-$B704)/3600</f>
        <v>0.11406953638888892</v>
      </c>
      <c r="Z704" s="75">
        <f>(('Node actual demand d=1.0'!W704*(365/2)))*9.8*($C704+$D704-$B704)/3600</f>
        <v>0</v>
      </c>
      <c r="AA704" s="75">
        <f>(('Node actual demand d=1.0'!X704*(365/2)))*9.8*($C704+$D704-$B704)/3600</f>
        <v>0</v>
      </c>
      <c r="AB704" s="75">
        <f>(('Node actual demand d=1.0'!Y704*(365/2)))*9.8*($C704+$D704-$B704)/3600</f>
        <v>0</v>
      </c>
    </row>
    <row r="705" spans="1:28">
      <c r="A705" t="s">
        <v>814</v>
      </c>
      <c r="B705" s="21">
        <f>Fornecida!$C$1</f>
        <v>3.38</v>
      </c>
      <c r="C705" s="79">
        <v>6.5347</v>
      </c>
      <c r="D705">
        <v>20</v>
      </c>
      <c r="E705" s="75">
        <f>(('Node actual demand d=1.0'!B705*(365/2)))*9.8*($C705+$D705-$B705)/3600</f>
        <v>0.11503383597222225</v>
      </c>
      <c r="F705" s="75">
        <f>(('Node actual demand d=1.0'!C705*(365/2)))*9.8*($C705+$D705-$B705)/3600</f>
        <v>0.11503383597222225</v>
      </c>
      <c r="G705" s="75">
        <f>(('Node actual demand d=1.0'!D705*(365/2)))*9.8*($C705+$D705-$B705)/3600</f>
        <v>0.11503383597222225</v>
      </c>
      <c r="H705" s="75">
        <f>(('Node actual demand d=1.0'!E705*(365/2)))*9.8*($C705+$D705-$B705)/3600</f>
        <v>0</v>
      </c>
      <c r="I705" s="75">
        <f>(('Node actual demand d=1.0'!F705*(365/2)))*9.8*($C705+$D705-$B705)/3600</f>
        <v>0</v>
      </c>
      <c r="J705" s="75">
        <f>(('Node actual demand d=1.0'!G705*(365/2)))*9.8*($C705+$D705-$B705)/3600</f>
        <v>0.46013534388888899</v>
      </c>
      <c r="K705" s="75">
        <f>(('Node actual demand d=1.0'!H705*(365/2)))*9.8*($C705+$D705-$B705)/3600</f>
        <v>0.46013534388888899</v>
      </c>
      <c r="L705" s="75">
        <f>(('Node actual demand d=1.0'!I705*(365/2)))*9.8*($C705+$D705-$B705)/3600</f>
        <v>0.46013534388888899</v>
      </c>
      <c r="M705" s="75">
        <f>(('Node actual demand d=1.0'!J705*(365/2)))*9.8*($C705+$D705-$B705)/3600</f>
        <v>0.34510150791666672</v>
      </c>
      <c r="N705" s="75">
        <f>(('Node actual demand d=1.0'!K705*(365/2)))*9.8*($C705+$D705-$B705)/3600</f>
        <v>0.2300676719444445</v>
      </c>
      <c r="O705" s="75">
        <f>(('Node actual demand d=1.0'!L705*(365/2)))*9.8*($C705+$D705-$B705)/3600</f>
        <v>0.57516917986111127</v>
      </c>
      <c r="P705" s="75">
        <f>(('Node actual demand d=1.0'!M705*(365/2)))*9.8*($C705+$D705-$B705)/3600</f>
        <v>0.69020301583333343</v>
      </c>
      <c r="Q705" s="75">
        <f>(('Node actual demand d=1.0'!N705*(365/2)))*9.8*($C705+$D705-$B705)/3600</f>
        <v>0.69020301583333343</v>
      </c>
      <c r="R705" s="75">
        <f>(('Node actual demand d=1.0'!O705*(365/2)))*9.8*($C705+$D705-$B705)/3600</f>
        <v>0.92027068777777798</v>
      </c>
      <c r="S705" s="75">
        <f>(('Node actual demand d=1.0'!P705*(365/2)))*9.8*($C705+$D705-$B705)/3600</f>
        <v>0.80523685180555571</v>
      </c>
      <c r="T705" s="75">
        <f>(('Node actual demand d=1.0'!Q705*(365/2)))*9.8*($C705+$D705-$B705)/3600</f>
        <v>1.0353045237500003</v>
      </c>
      <c r="U705" s="75">
        <f>(('Node actual demand d=1.0'!R705*(365/2)))*9.8*($C705+$D705-$B705)/3600</f>
        <v>0.92027068777777798</v>
      </c>
      <c r="V705" s="75">
        <f>(('Node actual demand d=1.0'!S705*(365/2)))*9.8*($C705+$D705-$B705)/3600</f>
        <v>0.80523685180555571</v>
      </c>
      <c r="W705" s="75">
        <f>(('Node actual demand d=1.0'!T705*(365/2)))*9.8*($C705+$D705-$B705)/3600</f>
        <v>0.69020301583333343</v>
      </c>
      <c r="X705" s="75">
        <f>(('Node actual demand d=1.0'!U705*(365/2)))*9.8*($C705+$D705-$B705)/3600</f>
        <v>0.69020301583333343</v>
      </c>
      <c r="Y705" s="75">
        <f>(('Node actual demand d=1.0'!V705*(365/2)))*9.8*($C705+$D705-$B705)/3600</f>
        <v>0.69020301583333343</v>
      </c>
      <c r="Z705" s="75">
        <f>(('Node actual demand d=1.0'!W705*(365/2)))*9.8*($C705+$D705-$B705)/3600</f>
        <v>0.69020301583333343</v>
      </c>
      <c r="AA705" s="75">
        <f>(('Node actual demand d=1.0'!X705*(365/2)))*9.8*($C705+$D705-$B705)/3600</f>
        <v>0.57516917986111127</v>
      </c>
      <c r="AB705" s="75">
        <f>(('Node actual demand d=1.0'!Y705*(365/2)))*9.8*($C705+$D705-$B705)/3600</f>
        <v>0.11503383597222225</v>
      </c>
    </row>
    <row r="706" spans="1:28">
      <c r="A706" t="s">
        <v>815</v>
      </c>
      <c r="B706" s="21">
        <f>Fornecida!$C$1</f>
        <v>3.38</v>
      </c>
      <c r="C706" s="79">
        <v>6.0021000000000004</v>
      </c>
      <c r="D706">
        <v>20</v>
      </c>
      <c r="E706" s="75">
        <f>(('Node actual demand d=1.0'!B706*(365/2)))*9.8*($C706+$D706-$B706)/3600</f>
        <v>0</v>
      </c>
      <c r="F706" s="75">
        <f>(('Node actual demand d=1.0'!C706*(365/2)))*9.8*($C706+$D706-$B706)/3600</f>
        <v>0</v>
      </c>
      <c r="G706" s="75">
        <f>(('Node actual demand d=1.0'!D706*(365/2)))*9.8*($C706+$D706-$B706)/3600</f>
        <v>0</v>
      </c>
      <c r="H706" s="75">
        <f>(('Node actual demand d=1.0'!E706*(365/2)))*9.8*($C706+$D706-$B706)/3600</f>
        <v>0</v>
      </c>
      <c r="I706" s="75">
        <f>(('Node actual demand d=1.0'!F706*(365/2)))*9.8*($C706+$D706-$B706)/3600</f>
        <v>0</v>
      </c>
      <c r="J706" s="75">
        <f>(('Node actual demand d=1.0'!G706*(365/2)))*9.8*($C706+$D706-$B706)/3600</f>
        <v>0</v>
      </c>
      <c r="K706" s="75">
        <f>(('Node actual demand d=1.0'!H706*(365/2)))*9.8*($C706+$D706-$B706)/3600</f>
        <v>0.11238784958333334</v>
      </c>
      <c r="L706" s="75">
        <f>(('Node actual demand d=1.0'!I706*(365/2)))*9.8*($C706+$D706-$B706)/3600</f>
        <v>0.11238784958333334</v>
      </c>
      <c r="M706" s="75">
        <f>(('Node actual demand d=1.0'!J706*(365/2)))*9.8*($C706+$D706-$B706)/3600</f>
        <v>0.33716354874999999</v>
      </c>
      <c r="N706" s="75">
        <f>(('Node actual demand d=1.0'!K706*(365/2)))*9.8*($C706+$D706-$B706)/3600</f>
        <v>0.22477569916666668</v>
      </c>
      <c r="O706" s="75">
        <f>(('Node actual demand d=1.0'!L706*(365/2)))*9.8*($C706+$D706-$B706)/3600</f>
        <v>0.11238784958333334</v>
      </c>
      <c r="P706" s="75">
        <f>(('Node actual demand d=1.0'!M706*(365/2)))*9.8*($C706+$D706-$B706)/3600</f>
        <v>0.11238784958333334</v>
      </c>
      <c r="Q706" s="75">
        <f>(('Node actual demand d=1.0'!N706*(365/2)))*9.8*($C706+$D706-$B706)/3600</f>
        <v>0.11238784958333334</v>
      </c>
      <c r="R706" s="75">
        <f>(('Node actual demand d=1.0'!O706*(365/2)))*9.8*($C706+$D706-$B706)/3600</f>
        <v>0</v>
      </c>
      <c r="S706" s="75">
        <f>(('Node actual demand d=1.0'!P706*(365/2)))*9.8*($C706+$D706-$B706)/3600</f>
        <v>0.67432709749999997</v>
      </c>
      <c r="T706" s="75">
        <f>(('Node actual demand d=1.0'!Q706*(365/2)))*9.8*($C706+$D706-$B706)/3600</f>
        <v>0.22477569916666668</v>
      </c>
      <c r="U706" s="75">
        <f>(('Node actual demand d=1.0'!R706*(365/2)))*9.8*($C706+$D706-$B706)/3600</f>
        <v>0.11238784958333334</v>
      </c>
      <c r="V706" s="75">
        <f>(('Node actual demand d=1.0'!S706*(365/2)))*9.8*($C706+$D706-$B706)/3600</f>
        <v>0.22477569916666668</v>
      </c>
      <c r="W706" s="75">
        <f>(('Node actual demand d=1.0'!T706*(365/2)))*9.8*($C706+$D706-$B706)/3600</f>
        <v>0.22477569916666668</v>
      </c>
      <c r="X706" s="75">
        <f>(('Node actual demand d=1.0'!U706*(365/2)))*9.8*($C706+$D706-$B706)/3600</f>
        <v>0.11238784958333334</v>
      </c>
      <c r="Y706" s="75">
        <f>(('Node actual demand d=1.0'!V706*(365/2)))*9.8*($C706+$D706-$B706)/3600</f>
        <v>0.11238784958333334</v>
      </c>
      <c r="Z706" s="75">
        <f>(('Node actual demand d=1.0'!W706*(365/2)))*9.8*($C706+$D706-$B706)/3600</f>
        <v>0.11238784958333334</v>
      </c>
      <c r="AA706" s="75">
        <f>(('Node actual demand d=1.0'!X706*(365/2)))*9.8*($C706+$D706-$B706)/3600</f>
        <v>0</v>
      </c>
      <c r="AB706" s="75">
        <f>(('Node actual demand d=1.0'!Y706*(365/2)))*9.8*($C706+$D706-$B706)/3600</f>
        <v>0</v>
      </c>
    </row>
    <row r="707" spans="1:28">
      <c r="A707" t="s">
        <v>816</v>
      </c>
      <c r="B707" s="21">
        <f>Fornecida!$C$1</f>
        <v>3.38</v>
      </c>
      <c r="C707" s="79">
        <v>5.1836000000000002</v>
      </c>
      <c r="D707">
        <v>20</v>
      </c>
      <c r="E707" s="75">
        <f>(('Node actual demand d=1.0'!B707*(365/2)))*9.8*($C707+$D707-$B707)/3600</f>
        <v>8.0157907122222234</v>
      </c>
      <c r="F707" s="75">
        <f>(('Node actual demand d=1.0'!C707*(365/2)))*9.8*($C707+$D707-$B707)/3600</f>
        <v>0.43328598444444449</v>
      </c>
      <c r="G707" s="75">
        <f>(('Node actual demand d=1.0'!D707*(365/2)))*9.8*($C707+$D707-$B707)/3600</f>
        <v>0.10832149611111112</v>
      </c>
      <c r="H707" s="75">
        <f>(('Node actual demand d=1.0'!E707*(365/2)))*9.8*($C707+$D707-$B707)/3600</f>
        <v>0</v>
      </c>
      <c r="I707" s="75">
        <f>(('Node actual demand d=1.0'!F707*(365/2)))*9.8*($C707+$D707-$B707)/3600</f>
        <v>20.039476780555557</v>
      </c>
      <c r="J707" s="75">
        <f>(('Node actual demand d=1.0'!G707*(365/2)))*9.8*($C707+$D707-$B707)/3600</f>
        <v>0.75825047277777791</v>
      </c>
      <c r="K707" s="75">
        <f>(('Node actual demand d=1.0'!H707*(365/2)))*9.8*($C707+$D707-$B707)/3600</f>
        <v>0.21664299222222225</v>
      </c>
      <c r="L707" s="75">
        <f>(('Node actual demand d=1.0'!I707*(365/2)))*9.8*($C707+$D707-$B707)/3600</f>
        <v>0.3249644883333333</v>
      </c>
      <c r="M707" s="75">
        <f>(('Node actual demand d=1.0'!J707*(365/2)))*9.8*($C707+$D707-$B707)/3600</f>
        <v>0.54160748055555563</v>
      </c>
      <c r="N707" s="75">
        <f>(('Node actual demand d=1.0'!K707*(365/2)))*9.8*($C707+$D707-$B707)/3600</f>
        <v>0.97489346500000007</v>
      </c>
      <c r="O707" s="75">
        <f>(('Node actual demand d=1.0'!L707*(365/2)))*9.8*($C707+$D707-$B707)/3600</f>
        <v>0.97489346500000007</v>
      </c>
      <c r="P707" s="75">
        <f>(('Node actual demand d=1.0'!M707*(365/2)))*9.8*($C707+$D707-$B707)/3600</f>
        <v>0.21664299222222225</v>
      </c>
      <c r="Q707" s="75">
        <f>(('Node actual demand d=1.0'!N707*(365/2)))*9.8*($C707+$D707-$B707)/3600</f>
        <v>0.10832149611111112</v>
      </c>
      <c r="R707" s="75">
        <f>(('Node actual demand d=1.0'!O707*(365/2)))*9.8*($C707+$D707-$B707)/3600</f>
        <v>0.6499289766666666</v>
      </c>
      <c r="S707" s="75">
        <f>(('Node actual demand d=1.0'!P707*(365/2)))*9.8*($C707+$D707-$B707)/3600</f>
        <v>0.43328598444444449</v>
      </c>
      <c r="T707" s="75">
        <f>(('Node actual demand d=1.0'!Q707*(365/2)))*9.8*($C707+$D707-$B707)/3600</f>
        <v>0.6499289766666666</v>
      </c>
      <c r="U707" s="75">
        <f>(('Node actual demand d=1.0'!R707*(365/2)))*9.8*($C707+$D707-$B707)/3600</f>
        <v>0.10832149611111112</v>
      </c>
      <c r="V707" s="75">
        <f>(('Node actual demand d=1.0'!S707*(365/2)))*9.8*($C707+$D707-$B707)/3600</f>
        <v>0.54160748055555563</v>
      </c>
      <c r="W707" s="75">
        <f>(('Node actual demand d=1.0'!T707*(365/2)))*9.8*($C707+$D707-$B707)/3600</f>
        <v>0.10832149611111112</v>
      </c>
      <c r="X707" s="75">
        <f>(('Node actual demand d=1.0'!U707*(365/2)))*9.8*($C707+$D707-$B707)/3600</f>
        <v>0</v>
      </c>
      <c r="Y707" s="75">
        <f>(('Node actual demand d=1.0'!V707*(365/2)))*9.8*($C707+$D707-$B707)/3600</f>
        <v>0</v>
      </c>
      <c r="Z707" s="75">
        <f>(('Node actual demand d=1.0'!W707*(365/2)))*9.8*($C707+$D707-$B707)/3600</f>
        <v>0</v>
      </c>
      <c r="AA707" s="75">
        <f>(('Node actual demand d=1.0'!X707*(365/2)))*9.8*($C707+$D707-$B707)/3600</f>
        <v>5.6327177977777785</v>
      </c>
      <c r="AB707" s="75">
        <f>(('Node actual demand d=1.0'!Y707*(365/2)))*9.8*($C707+$D707-$B707)/3600</f>
        <v>14.515080478888889</v>
      </c>
    </row>
    <row r="708" spans="1:28">
      <c r="A708" t="s">
        <v>817</v>
      </c>
      <c r="B708" s="21">
        <f>Fornecida!$C$1</f>
        <v>3.38</v>
      </c>
      <c r="C708" s="79">
        <v>6.0244999999999997</v>
      </c>
      <c r="D708">
        <v>20</v>
      </c>
      <c r="E708" s="75">
        <f>(('Node actual demand d=1.0'!B708*(365/2)))*9.8*($C708+$D708-$B708)/3600</f>
        <v>0.11249913402777778</v>
      </c>
      <c r="F708" s="75">
        <f>(('Node actual demand d=1.0'!C708*(365/2)))*9.8*($C708+$D708-$B708)/3600</f>
        <v>0.11249913402777778</v>
      </c>
      <c r="G708" s="75">
        <f>(('Node actual demand d=1.0'!D708*(365/2)))*9.8*($C708+$D708-$B708)/3600</f>
        <v>0.44999653611111112</v>
      </c>
      <c r="H708" s="75">
        <f>(('Node actual demand d=1.0'!E708*(365/2)))*9.8*($C708+$D708-$B708)/3600</f>
        <v>0.67499480416666668</v>
      </c>
      <c r="I708" s="75">
        <f>(('Node actual demand d=1.0'!F708*(365/2)))*9.8*($C708+$D708-$B708)/3600</f>
        <v>0.33749740208333334</v>
      </c>
      <c r="J708" s="75">
        <f>(('Node actual demand d=1.0'!G708*(365/2)))*9.8*($C708+$D708-$B708)/3600</f>
        <v>0</v>
      </c>
      <c r="K708" s="75">
        <f>(('Node actual demand d=1.0'!H708*(365/2)))*9.8*($C708+$D708-$B708)/3600</f>
        <v>0.33749740208333334</v>
      </c>
      <c r="L708" s="75">
        <f>(('Node actual demand d=1.0'!I708*(365/2)))*9.8*($C708+$D708-$B708)/3600</f>
        <v>0.22499826805555556</v>
      </c>
      <c r="M708" s="75">
        <f>(('Node actual demand d=1.0'!J708*(365/2)))*9.8*($C708+$D708-$B708)/3600</f>
        <v>0.33749740208333334</v>
      </c>
      <c r="N708" s="75">
        <f>(('Node actual demand d=1.0'!K708*(365/2)))*9.8*($C708+$D708-$B708)/3600</f>
        <v>0.67499480416666668</v>
      </c>
      <c r="O708" s="75">
        <f>(('Node actual demand d=1.0'!L708*(365/2)))*9.8*($C708+$D708-$B708)/3600</f>
        <v>0.89999307222222225</v>
      </c>
      <c r="P708" s="75">
        <f>(('Node actual demand d=1.0'!M708*(365/2)))*9.8*($C708+$D708-$B708)/3600</f>
        <v>0.67499480416666668</v>
      </c>
      <c r="Q708" s="75">
        <f>(('Node actual demand d=1.0'!N708*(365/2)))*9.8*($C708+$D708-$B708)/3600</f>
        <v>0.67499480416666668</v>
      </c>
      <c r="R708" s="75">
        <f>(('Node actual demand d=1.0'!O708*(365/2)))*9.8*($C708+$D708-$B708)/3600</f>
        <v>0.78749393819444446</v>
      </c>
      <c r="S708" s="75">
        <f>(('Node actual demand d=1.0'!P708*(365/2)))*9.8*($C708+$D708-$B708)/3600</f>
        <v>0.89999307222222225</v>
      </c>
      <c r="T708" s="75">
        <f>(('Node actual demand d=1.0'!Q708*(365/2)))*9.8*($C708+$D708-$B708)/3600</f>
        <v>0.67499480416666668</v>
      </c>
      <c r="U708" s="75">
        <f>(('Node actual demand d=1.0'!R708*(365/2)))*9.8*($C708+$D708-$B708)/3600</f>
        <v>0.67499480416666668</v>
      </c>
      <c r="V708" s="75">
        <f>(('Node actual demand d=1.0'!S708*(365/2)))*9.8*($C708+$D708-$B708)/3600</f>
        <v>0.56249567013888901</v>
      </c>
      <c r="W708" s="75">
        <f>(('Node actual demand d=1.0'!T708*(365/2)))*9.8*($C708+$D708-$B708)/3600</f>
        <v>0.78749393819444446</v>
      </c>
      <c r="X708" s="75">
        <f>(('Node actual demand d=1.0'!U708*(365/2)))*9.8*($C708+$D708-$B708)/3600</f>
        <v>1.3499896083333334</v>
      </c>
      <c r="Y708" s="75">
        <f>(('Node actual demand d=1.0'!V708*(365/2)))*9.8*($C708+$D708-$B708)/3600</f>
        <v>0.44999653611111112</v>
      </c>
      <c r="Z708" s="75">
        <f>(('Node actual demand d=1.0'!W708*(365/2)))*9.8*($C708+$D708-$B708)/3600</f>
        <v>0.44999653611111112</v>
      </c>
      <c r="AA708" s="75">
        <f>(('Node actual demand d=1.0'!X708*(365/2)))*9.8*($C708+$D708-$B708)/3600</f>
        <v>0.11249913402777778</v>
      </c>
      <c r="AB708" s="75">
        <f>(('Node actual demand d=1.0'!Y708*(365/2)))*9.8*($C708+$D708-$B708)/3600</f>
        <v>0.22499826805555556</v>
      </c>
    </row>
    <row r="709" spans="1:28">
      <c r="A709" t="s">
        <v>818</v>
      </c>
      <c r="B709" s="21">
        <f>Fornecida!$C$1</f>
        <v>3.38</v>
      </c>
      <c r="C709" s="79">
        <v>6.0042</v>
      </c>
      <c r="D709">
        <v>20</v>
      </c>
      <c r="E709" s="75">
        <f>(('Node actual demand d=1.0'!B709*(365/2)))*9.8*($C709+$D709-$B709)/3600</f>
        <v>23.940834172500004</v>
      </c>
      <c r="F709" s="75">
        <f>(('Node actual demand d=1.0'!C709*(365/2)))*9.8*($C709+$D709-$B709)/3600</f>
        <v>27.649977495000002</v>
      </c>
      <c r="G709" s="75">
        <f>(('Node actual demand d=1.0'!D709*(365/2)))*9.8*($C709+$D709-$B709)/3600</f>
        <v>0.22479656500000003</v>
      </c>
      <c r="H709" s="75">
        <f>(('Node actual demand d=1.0'!E709*(365/2)))*9.8*($C709+$D709-$B709)/3600</f>
        <v>0.22479656500000003</v>
      </c>
      <c r="I709" s="75">
        <f>(('Node actual demand d=1.0'!F709*(365/2)))*9.8*($C709+$D709-$B709)/3600</f>
        <v>20.344089132499999</v>
      </c>
      <c r="J709" s="75">
        <f>(('Node actual demand d=1.0'!G709*(365/2)))*9.8*($C709+$D709-$B709)/3600</f>
        <v>21.692868522500003</v>
      </c>
      <c r="K709" s="75">
        <f>(('Node actual demand d=1.0'!H709*(365/2)))*9.8*($C709+$D709-$B709)/3600</f>
        <v>0.56199141250000018</v>
      </c>
      <c r="L709" s="75">
        <f>(('Node actual demand d=1.0'!I709*(365/2)))*9.8*($C709+$D709-$B709)/3600</f>
        <v>0.33719484750000006</v>
      </c>
      <c r="M709" s="75">
        <f>(('Node actual demand d=1.0'!J709*(365/2)))*9.8*($C709+$D709-$B709)/3600</f>
        <v>0.44959313000000006</v>
      </c>
      <c r="N709" s="75">
        <f>(('Node actual demand d=1.0'!K709*(365/2)))*9.8*($C709+$D709-$B709)/3600</f>
        <v>0.44959313000000006</v>
      </c>
      <c r="O709" s="75">
        <f>(('Node actual demand d=1.0'!L709*(365/2)))*9.8*($C709+$D709-$B709)/3600</f>
        <v>0.56199141250000018</v>
      </c>
      <c r="P709" s="75">
        <f>(('Node actual demand d=1.0'!M709*(365/2)))*9.8*($C709+$D709-$B709)/3600</f>
        <v>0.33719484750000006</v>
      </c>
      <c r="Q709" s="75">
        <f>(('Node actual demand d=1.0'!N709*(365/2)))*9.8*($C709+$D709-$B709)/3600</f>
        <v>0.33719484750000006</v>
      </c>
      <c r="R709" s="75">
        <f>(('Node actual demand d=1.0'!O709*(365/2)))*9.8*($C709+$D709-$B709)/3600</f>
        <v>0.44959313000000006</v>
      </c>
      <c r="S709" s="75">
        <f>(('Node actual demand d=1.0'!P709*(365/2)))*9.8*($C709+$D709-$B709)/3600</f>
        <v>0.67438969500000012</v>
      </c>
      <c r="T709" s="75">
        <f>(('Node actual demand d=1.0'!Q709*(365/2)))*9.8*($C709+$D709-$B709)/3600</f>
        <v>0.56199141250000018</v>
      </c>
      <c r="U709" s="75">
        <f>(('Node actual demand d=1.0'!R709*(365/2)))*9.8*($C709+$D709-$B709)/3600</f>
        <v>0.33719484750000006</v>
      </c>
      <c r="V709" s="75">
        <f>(('Node actual demand d=1.0'!S709*(365/2)))*9.8*($C709+$D709-$B709)/3600</f>
        <v>0.56199141250000018</v>
      </c>
      <c r="W709" s="75">
        <f>(('Node actual demand d=1.0'!T709*(365/2)))*9.8*($C709+$D709-$B709)/3600</f>
        <v>0.56199141250000018</v>
      </c>
      <c r="X709" s="75">
        <f>(('Node actual demand d=1.0'!U709*(365/2)))*9.8*($C709+$D709-$B709)/3600</f>
        <v>0.89918626000000013</v>
      </c>
      <c r="Y709" s="75">
        <f>(('Node actual demand d=1.0'!V709*(365/2)))*9.8*($C709+$D709-$B709)/3600</f>
        <v>0.56199141250000018</v>
      </c>
      <c r="Z709" s="75">
        <f>(('Node actual demand d=1.0'!W709*(365/2)))*9.8*($C709+$D709-$B709)/3600</f>
        <v>0.44959313000000006</v>
      </c>
      <c r="AA709" s="75">
        <f>(('Node actual demand d=1.0'!X709*(365/2)))*9.8*($C709+$D709-$B709)/3600</f>
        <v>0.33719484750000006</v>
      </c>
      <c r="AB709" s="75">
        <f>(('Node actual demand d=1.0'!Y709*(365/2)))*9.8*($C709+$D709-$B709)/3600</f>
        <v>0.33719484750000006</v>
      </c>
    </row>
    <row r="710" spans="1:28">
      <c r="A710" t="s">
        <v>819</v>
      </c>
      <c r="B710" s="21">
        <f>Fornecida!$C$1</f>
        <v>3.38</v>
      </c>
      <c r="C710" s="79">
        <v>5.6014999999999997</v>
      </c>
      <c r="D710">
        <v>20</v>
      </c>
      <c r="E710" s="75">
        <f>(('Node actual demand d=1.0'!B710*(365/2)))*9.8*($C710+$D710-$B710)/3600</f>
        <v>0</v>
      </c>
      <c r="F710" s="75">
        <f>(('Node actual demand d=1.0'!C710*(365/2)))*9.8*($C710+$D710-$B710)/3600</f>
        <v>0</v>
      </c>
      <c r="G710" s="75">
        <f>(('Node actual demand d=1.0'!D710*(365/2)))*9.8*($C710+$D710-$B710)/3600</f>
        <v>0</v>
      </c>
      <c r="H710" s="75">
        <f>(('Node actual demand d=1.0'!E710*(365/2)))*9.8*($C710+$D710-$B710)/3600</f>
        <v>0</v>
      </c>
      <c r="I710" s="75">
        <f>(('Node actual demand d=1.0'!F710*(365/2)))*9.8*($C710+$D710-$B710)/3600</f>
        <v>0</v>
      </c>
      <c r="J710" s="75">
        <f>(('Node actual demand d=1.0'!G710*(365/2)))*9.8*($C710+$D710-$B710)/3600</f>
        <v>0</v>
      </c>
      <c r="K710" s="75">
        <f>(('Node actual demand d=1.0'!H710*(365/2)))*9.8*($C710+$D710-$B710)/3600</f>
        <v>0.44159058611111118</v>
      </c>
      <c r="L710" s="75">
        <f>(('Node actual demand d=1.0'!I710*(365/2)))*9.8*($C710+$D710-$B710)/3600</f>
        <v>0.3311929395833334</v>
      </c>
      <c r="M710" s="75">
        <f>(('Node actual demand d=1.0'!J710*(365/2)))*9.8*($C710+$D710-$B710)/3600</f>
        <v>0.55198823263888896</v>
      </c>
      <c r="N710" s="75">
        <f>(('Node actual demand d=1.0'!K710*(365/2)))*9.8*($C710+$D710-$B710)/3600</f>
        <v>0.3311929395833334</v>
      </c>
      <c r="O710" s="75">
        <f>(('Node actual demand d=1.0'!L710*(365/2)))*9.8*($C710+$D710-$B710)/3600</f>
        <v>0.44159058611111118</v>
      </c>
      <c r="P710" s="75">
        <f>(('Node actual demand d=1.0'!M710*(365/2)))*9.8*($C710+$D710-$B710)/3600</f>
        <v>0.3311929395833334</v>
      </c>
      <c r="Q710" s="75">
        <f>(('Node actual demand d=1.0'!N710*(365/2)))*9.8*($C710+$D710-$B710)/3600</f>
        <v>0.22079529305555559</v>
      </c>
      <c r="R710" s="75">
        <f>(('Node actual demand d=1.0'!O710*(365/2)))*9.8*($C710+$D710-$B710)/3600</f>
        <v>0.6623858791666668</v>
      </c>
      <c r="S710" s="75">
        <f>(('Node actual demand d=1.0'!P710*(365/2)))*9.8*($C710+$D710-$B710)/3600</f>
        <v>0.99357881875000031</v>
      </c>
      <c r="T710" s="75">
        <f>(('Node actual demand d=1.0'!Q710*(365/2)))*9.8*($C710+$D710-$B710)/3600</f>
        <v>0.44159058611111118</v>
      </c>
      <c r="U710" s="75">
        <f>(('Node actual demand d=1.0'!R710*(365/2)))*9.8*($C710+$D710-$B710)/3600</f>
        <v>0.3311929395833334</v>
      </c>
      <c r="V710" s="75">
        <f>(('Node actual demand d=1.0'!S710*(365/2)))*9.8*($C710+$D710-$B710)/3600</f>
        <v>0.1103976465277778</v>
      </c>
      <c r="W710" s="75">
        <f>(('Node actual demand d=1.0'!T710*(365/2)))*9.8*($C710+$D710-$B710)/3600</f>
        <v>0</v>
      </c>
      <c r="X710" s="75">
        <f>(('Node actual demand d=1.0'!U710*(365/2)))*9.8*($C710+$D710-$B710)/3600</f>
        <v>0.1103976465277778</v>
      </c>
      <c r="Y710" s="75">
        <f>(('Node actual demand d=1.0'!V710*(365/2)))*9.8*($C710+$D710-$B710)/3600</f>
        <v>0.1103976465277778</v>
      </c>
      <c r="Z710" s="75">
        <f>(('Node actual demand d=1.0'!W710*(365/2)))*9.8*($C710+$D710-$B710)/3600</f>
        <v>0</v>
      </c>
      <c r="AA710" s="75">
        <f>(('Node actual demand d=1.0'!X710*(365/2)))*9.8*($C710+$D710-$B710)/3600</f>
        <v>0.1103976465277778</v>
      </c>
      <c r="AB710" s="75">
        <f>(('Node actual demand d=1.0'!Y710*(365/2)))*9.8*($C710+$D710-$B710)/3600</f>
        <v>0.1103976465277778</v>
      </c>
    </row>
    <row r="711" spans="1:28">
      <c r="A711" t="s">
        <v>820</v>
      </c>
      <c r="B711" s="21">
        <f>Fornecida!$C$1</f>
        <v>3.38</v>
      </c>
      <c r="C711" s="79">
        <v>6</v>
      </c>
      <c r="D711">
        <v>20</v>
      </c>
      <c r="E711" s="75">
        <f>(('Node actual demand d=1.0'!B711*(365/2)))*9.8*($C711+$D711-$B711)/3600</f>
        <v>0</v>
      </c>
      <c r="F711" s="75">
        <f>(('Node actual demand d=1.0'!C711*(365/2)))*9.8*($C711+$D711-$B711)/3600</f>
        <v>0</v>
      </c>
      <c r="G711" s="75">
        <f>(('Node actual demand d=1.0'!D711*(365/2)))*9.8*($C711+$D711-$B711)/3600</f>
        <v>0</v>
      </c>
      <c r="H711" s="75">
        <f>(('Node actual demand d=1.0'!E711*(365/2)))*9.8*($C711+$D711-$B711)/3600</f>
        <v>0</v>
      </c>
      <c r="I711" s="75">
        <f>(('Node actual demand d=1.0'!F711*(365/2)))*9.8*($C711+$D711-$B711)/3600</f>
        <v>0</v>
      </c>
      <c r="J711" s="75">
        <f>(('Node actual demand d=1.0'!G711*(365/2)))*9.8*($C711+$D711-$B711)/3600</f>
        <v>0</v>
      </c>
      <c r="K711" s="75">
        <f>(('Node actual demand d=1.0'!H711*(365/2)))*9.8*($C711+$D711-$B711)/3600</f>
        <v>0</v>
      </c>
      <c r="L711" s="75">
        <f>(('Node actual demand d=1.0'!I711*(365/2)))*9.8*($C711+$D711-$B711)/3600</f>
        <v>0</v>
      </c>
      <c r="M711" s="75">
        <f>(('Node actual demand d=1.0'!J711*(365/2)))*9.8*($C711+$D711-$B711)/3600</f>
        <v>0</v>
      </c>
      <c r="N711" s="75">
        <f>(('Node actual demand d=1.0'!K711*(365/2)))*9.8*($C711+$D711-$B711)/3600</f>
        <v>0</v>
      </c>
      <c r="O711" s="75">
        <f>(('Node actual demand d=1.0'!L711*(365/2)))*9.8*($C711+$D711-$B711)/3600</f>
        <v>0.11237741666666667</v>
      </c>
      <c r="P711" s="75">
        <f>(('Node actual demand d=1.0'!M711*(365/2)))*9.8*($C711+$D711-$B711)/3600</f>
        <v>0</v>
      </c>
      <c r="Q711" s="75">
        <f>(('Node actual demand d=1.0'!N711*(365/2)))*9.8*($C711+$D711-$B711)/3600</f>
        <v>0</v>
      </c>
      <c r="R711" s="75">
        <f>(('Node actual demand d=1.0'!O711*(365/2)))*9.8*($C711+$D711-$B711)/3600</f>
        <v>0</v>
      </c>
      <c r="S711" s="75">
        <f>(('Node actual demand d=1.0'!P711*(365/2)))*9.8*($C711+$D711-$B711)/3600</f>
        <v>0.11237741666666667</v>
      </c>
      <c r="T711" s="75">
        <f>(('Node actual demand d=1.0'!Q711*(365/2)))*9.8*($C711+$D711-$B711)/3600</f>
        <v>0</v>
      </c>
      <c r="U711" s="75">
        <f>(('Node actual demand d=1.0'!R711*(365/2)))*9.8*($C711+$D711-$B711)/3600</f>
        <v>0</v>
      </c>
      <c r="V711" s="75">
        <f>(('Node actual demand d=1.0'!S711*(365/2)))*9.8*($C711+$D711-$B711)/3600</f>
        <v>0</v>
      </c>
      <c r="W711" s="75">
        <f>(('Node actual demand d=1.0'!T711*(365/2)))*9.8*($C711+$D711-$B711)/3600</f>
        <v>0</v>
      </c>
      <c r="X711" s="75">
        <f>(('Node actual demand d=1.0'!U711*(365/2)))*9.8*($C711+$D711-$B711)/3600</f>
        <v>0</v>
      </c>
      <c r="Y711" s="75">
        <f>(('Node actual demand d=1.0'!V711*(365/2)))*9.8*($C711+$D711-$B711)/3600</f>
        <v>0</v>
      </c>
      <c r="Z711" s="75">
        <f>(('Node actual demand d=1.0'!W711*(365/2)))*9.8*($C711+$D711-$B711)/3600</f>
        <v>0</v>
      </c>
      <c r="AA711" s="75">
        <f>(('Node actual demand d=1.0'!X711*(365/2)))*9.8*($C711+$D711-$B711)/3600</f>
        <v>0</v>
      </c>
      <c r="AB711" s="75">
        <f>(('Node actual demand d=1.0'!Y711*(365/2)))*9.8*($C711+$D711-$B711)/3600</f>
        <v>0</v>
      </c>
    </row>
    <row r="712" spans="1:28">
      <c r="A712" t="s">
        <v>821</v>
      </c>
      <c r="B712" s="21">
        <f>Fornecida!$C$1</f>
        <v>3.38</v>
      </c>
      <c r="C712" s="79">
        <v>6</v>
      </c>
      <c r="D712">
        <v>20</v>
      </c>
      <c r="E712" s="75">
        <f>(('Node actual demand d=1.0'!B712*(365/2)))*9.8*($C712+$D712-$B712)/3600</f>
        <v>0</v>
      </c>
      <c r="F712" s="75">
        <f>(('Node actual demand d=1.0'!C712*(365/2)))*9.8*($C712+$D712-$B712)/3600</f>
        <v>0</v>
      </c>
      <c r="G712" s="75">
        <f>(('Node actual demand d=1.0'!D712*(365/2)))*9.8*($C712+$D712-$B712)/3600</f>
        <v>0</v>
      </c>
      <c r="H712" s="75">
        <f>(('Node actual demand d=1.0'!E712*(365/2)))*9.8*($C712+$D712-$B712)/3600</f>
        <v>0</v>
      </c>
      <c r="I712" s="75">
        <f>(('Node actual demand d=1.0'!F712*(365/2)))*9.8*($C712+$D712-$B712)/3600</f>
        <v>0</v>
      </c>
      <c r="J712" s="75">
        <f>(('Node actual demand d=1.0'!G712*(365/2)))*9.8*($C712+$D712-$B712)/3600</f>
        <v>0</v>
      </c>
      <c r="K712" s="75">
        <f>(('Node actual demand d=1.0'!H712*(365/2)))*9.8*($C712+$D712-$B712)/3600</f>
        <v>0</v>
      </c>
      <c r="L712" s="75">
        <f>(('Node actual demand d=1.0'!I712*(365/2)))*9.8*($C712+$D712-$B712)/3600</f>
        <v>0.33713225000000002</v>
      </c>
      <c r="M712" s="75">
        <f>(('Node actual demand d=1.0'!J712*(365/2)))*9.8*($C712+$D712-$B712)/3600</f>
        <v>0.78664191666666672</v>
      </c>
      <c r="N712" s="75">
        <f>(('Node actual demand d=1.0'!K712*(365/2)))*9.8*($C712+$D712-$B712)/3600</f>
        <v>0.33713225000000002</v>
      </c>
      <c r="O712" s="75">
        <f>(('Node actual demand d=1.0'!L712*(365/2)))*9.8*($C712+$D712-$B712)/3600</f>
        <v>0.22475483333333335</v>
      </c>
      <c r="P712" s="75">
        <f>(('Node actual demand d=1.0'!M712*(365/2)))*9.8*($C712+$D712-$B712)/3600</f>
        <v>1.0113967500000003</v>
      </c>
      <c r="Q712" s="75">
        <f>(('Node actual demand d=1.0'!N712*(365/2)))*9.8*($C712+$D712-$B712)/3600</f>
        <v>11.79962875</v>
      </c>
      <c r="R712" s="75">
        <f>(('Node actual demand d=1.0'!O712*(365/2)))*9.8*($C712+$D712-$B712)/3600</f>
        <v>0.11237741666666667</v>
      </c>
      <c r="S712" s="75">
        <f>(('Node actual demand d=1.0'!P712*(365/2)))*9.8*($C712+$D712-$B712)/3600</f>
        <v>0.89901933333333339</v>
      </c>
      <c r="T712" s="75">
        <f>(('Node actual demand d=1.0'!Q712*(365/2)))*9.8*($C712+$D712-$B712)/3600</f>
        <v>0.4495096666666667</v>
      </c>
      <c r="U712" s="75">
        <f>(('Node actual demand d=1.0'!R712*(365/2)))*9.8*($C712+$D712-$B712)/3600</f>
        <v>0.78664191666666672</v>
      </c>
      <c r="V712" s="75">
        <f>(('Node actual demand d=1.0'!S712*(365/2)))*9.8*($C712+$D712-$B712)/3600</f>
        <v>0</v>
      </c>
      <c r="W712" s="75">
        <f>(('Node actual demand d=1.0'!T712*(365/2)))*9.8*($C712+$D712-$B712)/3600</f>
        <v>0</v>
      </c>
      <c r="X712" s="75">
        <f>(('Node actual demand d=1.0'!U712*(365/2)))*9.8*($C712+$D712-$B712)/3600</f>
        <v>0.89901933333333339</v>
      </c>
      <c r="Y712" s="75">
        <f>(('Node actual demand d=1.0'!V712*(365/2)))*9.8*($C712+$D712-$B712)/3600</f>
        <v>14.27193191666667</v>
      </c>
      <c r="Z712" s="75">
        <f>(('Node actual demand d=1.0'!W712*(365/2)))*9.8*($C712+$D712-$B712)/3600</f>
        <v>0</v>
      </c>
      <c r="AA712" s="75">
        <f>(('Node actual demand d=1.0'!X712*(365/2)))*9.8*($C712+$D712-$B712)/3600</f>
        <v>0</v>
      </c>
      <c r="AB712" s="75">
        <f>(('Node actual demand d=1.0'!Y712*(365/2)))*9.8*($C712+$D712-$B712)/3600</f>
        <v>0</v>
      </c>
    </row>
    <row r="713" spans="1:28">
      <c r="A713" t="s">
        <v>822</v>
      </c>
      <c r="B713" s="21">
        <f>Fornecida!$C$1</f>
        <v>3.38</v>
      </c>
      <c r="C713" s="79">
        <v>6</v>
      </c>
      <c r="D713">
        <v>20</v>
      </c>
      <c r="E713" s="75">
        <f>(('Node actual demand d=1.0'!B713*(365/2)))*9.8*($C713+$D713-$B713)/3600</f>
        <v>0.22475483333333335</v>
      </c>
      <c r="F713" s="75">
        <f>(('Node actual demand d=1.0'!C713*(365/2)))*9.8*($C713+$D713-$B713)/3600</f>
        <v>0.22475483333333335</v>
      </c>
      <c r="G713" s="75">
        <f>(('Node actual demand d=1.0'!D713*(365/2)))*9.8*($C713+$D713-$B713)/3600</f>
        <v>0.22475483333333335</v>
      </c>
      <c r="H713" s="75">
        <f>(('Node actual demand d=1.0'!E713*(365/2)))*9.8*($C713+$D713-$B713)/3600</f>
        <v>0.11237741666666667</v>
      </c>
      <c r="I713" s="75">
        <f>(('Node actual demand d=1.0'!F713*(365/2)))*9.8*($C713+$D713-$B713)/3600</f>
        <v>0.11237741666666667</v>
      </c>
      <c r="J713" s="75">
        <f>(('Node actual demand d=1.0'!G713*(365/2)))*9.8*($C713+$D713-$B713)/3600</f>
        <v>0.22475483333333335</v>
      </c>
      <c r="K713" s="75">
        <f>(('Node actual demand d=1.0'!H713*(365/2)))*9.8*($C713+$D713-$B713)/3600</f>
        <v>0.78664191666666672</v>
      </c>
      <c r="L713" s="75">
        <f>(('Node actual demand d=1.0'!I713*(365/2)))*9.8*($C713+$D713-$B713)/3600</f>
        <v>0.78664191666666672</v>
      </c>
      <c r="M713" s="75">
        <f>(('Node actual demand d=1.0'!J713*(365/2)))*9.8*($C713+$D713-$B713)/3600</f>
        <v>0.67426450000000004</v>
      </c>
      <c r="N713" s="75">
        <f>(('Node actual demand d=1.0'!K713*(365/2)))*9.8*($C713+$D713-$B713)/3600</f>
        <v>0.67426450000000004</v>
      </c>
      <c r="O713" s="75">
        <f>(('Node actual demand d=1.0'!L713*(365/2)))*9.8*($C713+$D713-$B713)/3600</f>
        <v>0.56188708333333348</v>
      </c>
      <c r="P713" s="75">
        <f>(('Node actual demand d=1.0'!M713*(365/2)))*9.8*($C713+$D713-$B713)/3600</f>
        <v>0.89901933333333339</v>
      </c>
      <c r="Q713" s="75">
        <f>(('Node actual demand d=1.0'!N713*(365/2)))*9.8*($C713+$D713-$B713)/3600</f>
        <v>0.78664191666666672</v>
      </c>
      <c r="R713" s="75">
        <f>(('Node actual demand d=1.0'!O713*(365/2)))*9.8*($C713+$D713-$B713)/3600</f>
        <v>0.89901933333333339</v>
      </c>
      <c r="S713" s="75">
        <f>(('Node actual demand d=1.0'!P713*(365/2)))*9.8*($C713+$D713-$B713)/3600</f>
        <v>0.78664191666666672</v>
      </c>
      <c r="T713" s="75">
        <f>(('Node actual demand d=1.0'!Q713*(365/2)))*9.8*($C713+$D713-$B713)/3600</f>
        <v>1.2361515833333336</v>
      </c>
      <c r="U713" s="75">
        <f>(('Node actual demand d=1.0'!R713*(365/2)))*9.8*($C713+$D713-$B713)/3600</f>
        <v>0.67426450000000004</v>
      </c>
      <c r="V713" s="75">
        <f>(('Node actual demand d=1.0'!S713*(365/2)))*9.8*($C713+$D713-$B713)/3600</f>
        <v>0.56188708333333348</v>
      </c>
      <c r="W713" s="75">
        <f>(('Node actual demand d=1.0'!T713*(365/2)))*9.8*($C713+$D713-$B713)/3600</f>
        <v>1.0113967500000003</v>
      </c>
      <c r="X713" s="75">
        <f>(('Node actual demand d=1.0'!U713*(365/2)))*9.8*($C713+$D713-$B713)/3600</f>
        <v>0.33713225000000002</v>
      </c>
      <c r="Y713" s="75">
        <f>(('Node actual demand d=1.0'!V713*(365/2)))*9.8*($C713+$D713-$B713)/3600</f>
        <v>0.22475483333333335</v>
      </c>
      <c r="Z713" s="75">
        <f>(('Node actual demand d=1.0'!W713*(365/2)))*9.8*($C713+$D713-$B713)/3600</f>
        <v>0.33713225000000002</v>
      </c>
      <c r="AA713" s="75">
        <f>(('Node actual demand d=1.0'!X713*(365/2)))*9.8*($C713+$D713-$B713)/3600</f>
        <v>0.33713225000000002</v>
      </c>
      <c r="AB713" s="75">
        <f>(('Node actual demand d=1.0'!Y713*(365/2)))*9.8*($C713+$D713-$B713)/3600</f>
        <v>0.22475483333333335</v>
      </c>
    </row>
    <row r="714" spans="1:28">
      <c r="A714" t="s">
        <v>823</v>
      </c>
      <c r="B714" s="21">
        <f>Fornecida!$C$1</f>
        <v>3.38</v>
      </c>
      <c r="C714" s="79">
        <v>6.2610000000000001</v>
      </c>
      <c r="D714">
        <v>20</v>
      </c>
      <c r="E714" s="75">
        <f>(('Node actual demand d=1.0'!B714*(365/2)))*9.8*($C714+$D714-$B714)/3600</f>
        <v>0.45469631666666671</v>
      </c>
      <c r="F714" s="75">
        <f>(('Node actual demand d=1.0'!C714*(365/2)))*9.8*($C714+$D714-$B714)/3600</f>
        <v>0.34102223749999999</v>
      </c>
      <c r="G714" s="75">
        <f>(('Node actual demand d=1.0'!D714*(365/2)))*9.8*($C714+$D714-$B714)/3600</f>
        <v>13.640889500000002</v>
      </c>
      <c r="H714" s="75">
        <f>(('Node actual demand d=1.0'!E714*(365/2)))*9.8*($C714+$D714-$B714)/3600</f>
        <v>0.11367407916666668</v>
      </c>
      <c r="I714" s="75">
        <f>(('Node actual demand d=1.0'!F714*(365/2)))*9.8*($C714+$D714-$B714)/3600</f>
        <v>0.11367407916666668</v>
      </c>
      <c r="J714" s="75">
        <f>(('Node actual demand d=1.0'!G714*(365/2)))*9.8*($C714+$D714-$B714)/3600</f>
        <v>0.22734815833333336</v>
      </c>
      <c r="K714" s="75">
        <f>(('Node actual demand d=1.0'!H714*(365/2)))*9.8*($C714+$D714-$B714)/3600</f>
        <v>0.34102223749999999</v>
      </c>
      <c r="L714" s="75">
        <f>(('Node actual demand d=1.0'!I714*(365/2)))*9.8*($C714+$D714-$B714)/3600</f>
        <v>35.352638620833332</v>
      </c>
      <c r="M714" s="75">
        <f>(('Node actual demand d=1.0'!J714*(365/2)))*9.8*($C714+$D714-$B714)/3600</f>
        <v>4.2059409291666672</v>
      </c>
      <c r="N714" s="75">
        <f>(('Node actual demand d=1.0'!K714*(365/2)))*9.8*($C714+$D714-$B714)/3600</f>
        <v>0.68204447499999998</v>
      </c>
      <c r="O714" s="75">
        <f>(('Node actual demand d=1.0'!L714*(365/2)))*9.8*($C714+$D714-$B714)/3600</f>
        <v>0.68204447499999998</v>
      </c>
      <c r="P714" s="75">
        <f>(('Node actual demand d=1.0'!M714*(365/2)))*9.8*($C714+$D714-$B714)/3600</f>
        <v>0.7957185541666667</v>
      </c>
      <c r="Q714" s="75">
        <f>(('Node actual demand d=1.0'!N714*(365/2)))*9.8*($C714+$D714-$B714)/3600</f>
        <v>0.34102223749999999</v>
      </c>
      <c r="R714" s="75">
        <f>(('Node actual demand d=1.0'!O714*(365/2)))*9.8*($C714+$D714-$B714)/3600</f>
        <v>0.56837039583333338</v>
      </c>
      <c r="S714" s="75">
        <f>(('Node actual demand d=1.0'!P714*(365/2)))*9.8*($C714+$D714-$B714)/3600</f>
        <v>0.68204447499999998</v>
      </c>
      <c r="T714" s="75">
        <f>(('Node actual demand d=1.0'!Q714*(365/2)))*9.8*($C714+$D714-$B714)/3600</f>
        <v>0.45469631666666671</v>
      </c>
      <c r="U714" s="75">
        <f>(('Node actual demand d=1.0'!R714*(365/2)))*9.8*($C714+$D714-$B714)/3600</f>
        <v>1.1367407916666668</v>
      </c>
      <c r="V714" s="75">
        <f>(('Node actual demand d=1.0'!S714*(365/2)))*9.8*($C714+$D714-$B714)/3600</f>
        <v>1.2504148708333336</v>
      </c>
      <c r="W714" s="75">
        <f>(('Node actual demand d=1.0'!T714*(365/2)))*9.8*($C714+$D714-$B714)/3600</f>
        <v>0.56837039583333338</v>
      </c>
      <c r="X714" s="75">
        <f>(('Node actual demand d=1.0'!U714*(365/2)))*9.8*($C714+$D714-$B714)/3600</f>
        <v>0.68204447499999998</v>
      </c>
      <c r="Y714" s="75">
        <f>(('Node actual demand d=1.0'!V714*(365/2)))*9.8*($C714+$D714-$B714)/3600</f>
        <v>0.56837039583333338</v>
      </c>
      <c r="Z714" s="75">
        <f>(('Node actual demand d=1.0'!W714*(365/2)))*9.8*($C714+$D714-$B714)/3600</f>
        <v>1.1367407916666668</v>
      </c>
      <c r="AA714" s="75">
        <f>(('Node actual demand d=1.0'!X714*(365/2)))*9.8*($C714+$D714-$B714)/3600</f>
        <v>13.640889500000002</v>
      </c>
      <c r="AB714" s="75">
        <f>(('Node actual demand d=1.0'!Y714*(365/2)))*9.8*($C714+$D714-$B714)/3600</f>
        <v>24.667275179166669</v>
      </c>
    </row>
    <row r="715" spans="1:28">
      <c r="A715" t="s">
        <v>824</v>
      </c>
      <c r="B715" s="21">
        <f>Fornecida!$C$1</f>
        <v>3.38</v>
      </c>
      <c r="C715" s="79">
        <v>6.8583999999999996</v>
      </c>
      <c r="D715">
        <v>20</v>
      </c>
      <c r="E715" s="75">
        <f>(('Node actual demand d=1.0'!B715*(365/2)))*9.8*($C715+$D715-$B715)/3600</f>
        <v>0</v>
      </c>
      <c r="F715" s="75">
        <f>(('Node actual demand d=1.0'!C715*(365/2)))*9.8*($C715+$D715-$B715)/3600</f>
        <v>0</v>
      </c>
      <c r="G715" s="75">
        <f>(('Node actual demand d=1.0'!D715*(365/2)))*9.8*($C715+$D715-$B715)/3600</f>
        <v>0</v>
      </c>
      <c r="H715" s="75">
        <f>(('Node actual demand d=1.0'!E715*(365/2)))*9.8*($C715+$D715-$B715)/3600</f>
        <v>0</v>
      </c>
      <c r="I715" s="75">
        <f>(('Node actual demand d=1.0'!F715*(365/2)))*9.8*($C715+$D715-$B715)/3600</f>
        <v>20.412349222222222</v>
      </c>
      <c r="J715" s="75">
        <f>(('Node actual demand d=1.0'!G715*(365/2)))*9.8*($C715+$D715-$B715)/3600</f>
        <v>4.1991118400000014</v>
      </c>
      <c r="K715" s="75">
        <f>(('Node actual demand d=1.0'!H715*(365/2)))*9.8*($C715+$D715-$B715)/3600</f>
        <v>0.11664199555555557</v>
      </c>
      <c r="L715" s="75">
        <f>(('Node actual demand d=1.0'!I715*(365/2)))*9.8*($C715+$D715-$B715)/3600</f>
        <v>0.46656798222222229</v>
      </c>
      <c r="M715" s="75">
        <f>(('Node actual demand d=1.0'!J715*(365/2)))*9.8*($C715+$D715-$B715)/3600</f>
        <v>1.3997039466666668</v>
      </c>
      <c r="N715" s="75">
        <f>(('Node actual demand d=1.0'!K715*(365/2)))*9.8*($C715+$D715-$B715)/3600</f>
        <v>0.23328399111111114</v>
      </c>
      <c r="O715" s="75">
        <f>(('Node actual demand d=1.0'!L715*(365/2)))*9.8*($C715+$D715-$B715)/3600</f>
        <v>1.5163459422222225</v>
      </c>
      <c r="P715" s="75">
        <f>(('Node actual demand d=1.0'!M715*(365/2)))*9.8*($C715+$D715-$B715)/3600</f>
        <v>1.0497779600000003</v>
      </c>
      <c r="Q715" s="75">
        <f>(('Node actual demand d=1.0'!N715*(365/2)))*9.8*($C715+$D715-$B715)/3600</f>
        <v>0.81649396888888903</v>
      </c>
      <c r="R715" s="75">
        <f>(('Node actual demand d=1.0'!O715*(365/2)))*9.8*($C715+$D715-$B715)/3600</f>
        <v>2.0995559200000007</v>
      </c>
      <c r="S715" s="75">
        <f>(('Node actual demand d=1.0'!P715*(365/2)))*9.8*($C715+$D715-$B715)/3600</f>
        <v>1.1664199555555557</v>
      </c>
      <c r="T715" s="75">
        <f>(('Node actual demand d=1.0'!Q715*(365/2)))*9.8*($C715+$D715-$B715)/3600</f>
        <v>0.34992598666666669</v>
      </c>
      <c r="U715" s="75">
        <f>(('Node actual demand d=1.0'!R715*(365/2)))*9.8*($C715+$D715-$B715)/3600</f>
        <v>0.58320997777777783</v>
      </c>
      <c r="V715" s="75">
        <f>(('Node actual demand d=1.0'!S715*(365/2)))*9.8*($C715+$D715-$B715)/3600</f>
        <v>0.46656798222222229</v>
      </c>
      <c r="W715" s="75">
        <f>(('Node actual demand d=1.0'!T715*(365/2)))*9.8*($C715+$D715-$B715)/3600</f>
        <v>0.46656798222222229</v>
      </c>
      <c r="X715" s="75">
        <f>(('Node actual demand d=1.0'!U715*(365/2)))*9.8*($C715+$D715-$B715)/3600</f>
        <v>0.11664199555555557</v>
      </c>
      <c r="Y715" s="75">
        <f>(('Node actual demand d=1.0'!V715*(365/2)))*9.8*($C715+$D715-$B715)/3600</f>
        <v>0.11664199555555557</v>
      </c>
      <c r="Z715" s="75">
        <f>(('Node actual demand d=1.0'!W715*(365/2)))*9.8*($C715+$D715-$B715)/3600</f>
        <v>26.477732991111111</v>
      </c>
      <c r="AA715" s="75">
        <f>(('Node actual demand d=1.0'!X715*(365/2)))*9.8*($C715+$D715-$B715)/3600</f>
        <v>0.23328399111111114</v>
      </c>
      <c r="AB715" s="75">
        <f>(('Node actual demand d=1.0'!Y715*(365/2)))*9.8*($C715+$D715-$B715)/3600</f>
        <v>0</v>
      </c>
    </row>
    <row r="716" spans="1:28">
      <c r="A716" t="s">
        <v>825</v>
      </c>
      <c r="B716" s="21">
        <f>Fornecida!$C$1</f>
        <v>3.38</v>
      </c>
      <c r="C716" s="79">
        <v>7.6132</v>
      </c>
      <c r="D716">
        <v>20</v>
      </c>
      <c r="E716" s="75">
        <f>(('Node actual demand d=1.0'!B716*(365/2)))*9.8*($C716+$D716-$B716)/3600</f>
        <v>0.1203918838888889</v>
      </c>
      <c r="F716" s="75">
        <f>(('Node actual demand d=1.0'!C716*(365/2)))*9.8*($C716+$D716-$B716)/3600</f>
        <v>0.2407837677777778</v>
      </c>
      <c r="G716" s="75">
        <f>(('Node actual demand d=1.0'!D716*(365/2)))*9.8*($C716+$D716-$B716)/3600</f>
        <v>0.1203918838888889</v>
      </c>
      <c r="H716" s="75">
        <f>(('Node actual demand d=1.0'!E716*(365/2)))*9.8*($C716+$D716-$B716)/3600</f>
        <v>0.1203918838888889</v>
      </c>
      <c r="I716" s="75">
        <f>(('Node actual demand d=1.0'!F716*(365/2)))*9.8*($C716+$D716-$B716)/3600</f>
        <v>25.643471268333332</v>
      </c>
      <c r="J716" s="75">
        <f>(('Node actual demand d=1.0'!G716*(365/2)))*9.8*($C716+$D716-$B716)/3600</f>
        <v>1.2039188388888888</v>
      </c>
      <c r="K716" s="75">
        <f>(('Node actual demand d=1.0'!H716*(365/2)))*9.8*($C716+$D716-$B716)/3600</f>
        <v>0</v>
      </c>
      <c r="L716" s="75">
        <f>(('Node actual demand d=1.0'!I716*(365/2)))*9.8*($C716+$D716-$B716)/3600</f>
        <v>0.1203918838888889</v>
      </c>
      <c r="M716" s="75">
        <f>(('Node actual demand d=1.0'!J716*(365/2)))*9.8*($C716+$D716-$B716)/3600</f>
        <v>0.1203918838888889</v>
      </c>
      <c r="N716" s="75">
        <f>(('Node actual demand d=1.0'!K716*(365/2)))*9.8*($C716+$D716-$B716)/3600</f>
        <v>0.60195941944444442</v>
      </c>
      <c r="O716" s="75">
        <f>(('Node actual demand d=1.0'!L716*(365/2)))*9.8*($C716+$D716-$B716)/3600</f>
        <v>0.72235130333333331</v>
      </c>
      <c r="P716" s="75">
        <f>(('Node actual demand d=1.0'!M716*(365/2)))*9.8*($C716+$D716-$B716)/3600</f>
        <v>1.0835269550000002</v>
      </c>
      <c r="Q716" s="75">
        <f>(('Node actual demand d=1.0'!N716*(365/2)))*9.8*($C716+$D716-$B716)/3600</f>
        <v>26.486214455555562</v>
      </c>
      <c r="R716" s="75">
        <f>(('Node actual demand d=1.0'!O716*(365/2)))*9.8*($C716+$D716-$B716)/3600</f>
        <v>7.4642968011111126</v>
      </c>
      <c r="S716" s="75">
        <f>(('Node actual demand d=1.0'!P716*(365/2)))*9.8*($C716+$D716-$B716)/3600</f>
        <v>0.2407837677777778</v>
      </c>
      <c r="T716" s="75">
        <f>(('Node actual demand d=1.0'!Q716*(365/2)))*9.8*($C716+$D716-$B716)/3600</f>
        <v>0.60195941944444442</v>
      </c>
      <c r="U716" s="75">
        <f>(('Node actual demand d=1.0'!R716*(365/2)))*9.8*($C716+$D716-$B716)/3600</f>
        <v>0.72235130333333331</v>
      </c>
      <c r="V716" s="75">
        <f>(('Node actual demand d=1.0'!S716*(365/2)))*9.8*($C716+$D716-$B716)/3600</f>
        <v>0.60195941944444442</v>
      </c>
      <c r="W716" s="75">
        <f>(('Node actual demand d=1.0'!T716*(365/2)))*9.8*($C716+$D716-$B716)/3600</f>
        <v>0.60195941944444442</v>
      </c>
      <c r="X716" s="75">
        <f>(('Node actual demand d=1.0'!U716*(365/2)))*9.8*($C716+$D716-$B716)/3600</f>
        <v>0.36117565166666665</v>
      </c>
      <c r="Y716" s="75">
        <f>(('Node actual demand d=1.0'!V716*(365/2)))*9.8*($C716+$D716-$B716)/3600</f>
        <v>0.2407837677777778</v>
      </c>
      <c r="Z716" s="75">
        <f>(('Node actual demand d=1.0'!W716*(365/2)))*9.8*($C716+$D716-$B716)/3600</f>
        <v>0.1203918838888889</v>
      </c>
      <c r="AA716" s="75">
        <f>(('Node actual demand d=1.0'!X716*(365/2)))*9.8*($C716+$D716-$B716)/3600</f>
        <v>0.1203918838888889</v>
      </c>
      <c r="AB716" s="75">
        <f>(('Node actual demand d=1.0'!Y716*(365/2)))*9.8*($C716+$D716-$B716)/3600</f>
        <v>0.1203918838888889</v>
      </c>
    </row>
    <row r="717" spans="1:28">
      <c r="A717" t="s">
        <v>826</v>
      </c>
      <c r="B717" s="21">
        <f>Fornecida!$C$1</f>
        <v>3.38</v>
      </c>
      <c r="C717" s="79">
        <v>8</v>
      </c>
      <c r="D717">
        <v>20</v>
      </c>
      <c r="E717" s="75">
        <f>(('Node actual demand d=1.0'!B717*(365/2)))*9.8*($C717+$D717-$B717)/3600</f>
        <v>0.12231352777777781</v>
      </c>
      <c r="F717" s="75">
        <f>(('Node actual demand d=1.0'!C717*(365/2)))*9.8*($C717+$D717-$B717)/3600</f>
        <v>0.24462705555555561</v>
      </c>
      <c r="G717" s="75">
        <f>(('Node actual demand d=1.0'!D717*(365/2)))*9.8*($C717+$D717-$B717)/3600</f>
        <v>0.24462705555555561</v>
      </c>
      <c r="H717" s="75">
        <f>(('Node actual demand d=1.0'!E717*(365/2)))*9.8*($C717+$D717-$B717)/3600</f>
        <v>0.12231352777777781</v>
      </c>
      <c r="I717" s="75">
        <f>(('Node actual demand d=1.0'!F717*(365/2)))*9.8*($C717+$D717-$B717)/3600</f>
        <v>0</v>
      </c>
      <c r="J717" s="75">
        <f>(('Node actual demand d=1.0'!G717*(365/2)))*9.8*($C717+$D717-$B717)/3600</f>
        <v>24.585019083333336</v>
      </c>
      <c r="K717" s="75">
        <f>(('Node actual demand d=1.0'!H717*(365/2)))*9.8*($C717+$D717-$B717)/3600</f>
        <v>0.6115676388888891</v>
      </c>
      <c r="L717" s="75">
        <f>(('Node actual demand d=1.0'!I717*(365/2)))*9.8*($C717+$D717-$B717)/3600</f>
        <v>0.24462705555555561</v>
      </c>
      <c r="M717" s="75">
        <f>(('Node actual demand d=1.0'!J717*(365/2)))*9.8*($C717+$D717-$B717)/3600</f>
        <v>0.6115676388888891</v>
      </c>
      <c r="N717" s="75">
        <f>(('Node actual demand d=1.0'!K717*(365/2)))*9.8*($C717+$D717-$B717)/3600</f>
        <v>0.7338811666666667</v>
      </c>
      <c r="O717" s="75">
        <f>(('Node actual demand d=1.0'!L717*(365/2)))*9.8*($C717+$D717-$B717)/3600</f>
        <v>0.48925411111111122</v>
      </c>
      <c r="P717" s="75">
        <f>(('Node actual demand d=1.0'!M717*(365/2)))*9.8*($C717+$D717-$B717)/3600</f>
        <v>0.36694058333333335</v>
      </c>
      <c r="Q717" s="75">
        <f>(('Node actual demand d=1.0'!N717*(365/2)))*9.8*($C717+$D717-$B717)/3600</f>
        <v>0.36694058333333335</v>
      </c>
      <c r="R717" s="75">
        <f>(('Node actual demand d=1.0'!O717*(365/2)))*9.8*($C717+$D717-$B717)/3600</f>
        <v>1.2231352777777782</v>
      </c>
      <c r="S717" s="75">
        <f>(('Node actual demand d=1.0'!P717*(365/2)))*9.8*($C717+$D717-$B717)/3600</f>
        <v>1.4677623333333334</v>
      </c>
      <c r="T717" s="75">
        <f>(('Node actual demand d=1.0'!Q717*(365/2)))*9.8*($C717+$D717-$B717)/3600</f>
        <v>1.3454488055555556</v>
      </c>
      <c r="U717" s="75">
        <f>(('Node actual demand d=1.0'!R717*(365/2)))*9.8*($C717+$D717-$B717)/3600</f>
        <v>0.48925411111111122</v>
      </c>
      <c r="V717" s="75">
        <f>(('Node actual demand d=1.0'!S717*(365/2)))*9.8*($C717+$D717-$B717)/3600</f>
        <v>0.6115676388888891</v>
      </c>
      <c r="W717" s="75">
        <f>(('Node actual demand d=1.0'!T717*(365/2)))*9.8*($C717+$D717-$B717)/3600</f>
        <v>0.6115676388888891</v>
      </c>
      <c r="X717" s="75">
        <f>(('Node actual demand d=1.0'!U717*(365/2)))*9.8*($C717+$D717-$B717)/3600</f>
        <v>0.48925411111111122</v>
      </c>
      <c r="Y717" s="75">
        <f>(('Node actual demand d=1.0'!V717*(365/2)))*9.8*($C717+$D717-$B717)/3600</f>
        <v>0.24462705555555561</v>
      </c>
      <c r="Z717" s="75">
        <f>(('Node actual demand d=1.0'!W717*(365/2)))*9.8*($C717+$D717-$B717)/3600</f>
        <v>0.12231352777777781</v>
      </c>
      <c r="AA717" s="75">
        <f>(('Node actual demand d=1.0'!X717*(365/2)))*9.8*($C717+$D717-$B717)/3600</f>
        <v>0.12231352777777781</v>
      </c>
      <c r="AB717" s="75">
        <f>(('Node actual demand d=1.0'!Y717*(365/2)))*9.8*($C717+$D717-$B717)/3600</f>
        <v>6.4826169722222238</v>
      </c>
    </row>
    <row r="718" spans="1:28">
      <c r="A718" t="s">
        <v>827</v>
      </c>
      <c r="B718" s="21">
        <f>Fornecida!$C$1</f>
        <v>3.38</v>
      </c>
      <c r="C718" s="79">
        <v>8.0688999999999993</v>
      </c>
      <c r="D718">
        <v>20</v>
      </c>
      <c r="E718" s="75">
        <f>(('Node actual demand d=1.0'!B718*(365/2)))*9.8*($C718+$D718-$B718)/3600</f>
        <v>0.12265582680555556</v>
      </c>
      <c r="F718" s="75">
        <f>(('Node actual demand d=1.0'!C718*(365/2)))*9.8*($C718+$D718-$B718)/3600</f>
        <v>0.24531165361111112</v>
      </c>
      <c r="G718" s="75">
        <f>(('Node actual demand d=1.0'!D718*(365/2)))*9.8*($C718+$D718-$B718)/3600</f>
        <v>0.24531165361111112</v>
      </c>
      <c r="H718" s="75">
        <f>(('Node actual demand d=1.0'!E718*(365/2)))*9.8*($C718+$D718-$B718)/3600</f>
        <v>0.24531165361111112</v>
      </c>
      <c r="I718" s="75">
        <f>(('Node actual demand d=1.0'!F718*(365/2)))*9.8*($C718+$D718-$B718)/3600</f>
        <v>15.086666697083334</v>
      </c>
      <c r="J718" s="75">
        <f>(('Node actual demand d=1.0'!G718*(365/2)))*9.8*($C718+$D718-$B718)/3600</f>
        <v>4.9062330722222232</v>
      </c>
      <c r="K718" s="75">
        <f>(('Node actual demand d=1.0'!H718*(365/2)))*9.8*($C718+$D718-$B718)/3600</f>
        <v>0.24531165361111112</v>
      </c>
      <c r="L718" s="75">
        <f>(('Node actual demand d=1.0'!I718*(365/2)))*9.8*($C718+$D718-$B718)/3600</f>
        <v>0.36796748041666666</v>
      </c>
      <c r="M718" s="75">
        <f>(('Node actual demand d=1.0'!J718*(365/2)))*9.8*($C718+$D718-$B718)/3600</f>
        <v>0.49062330722222225</v>
      </c>
      <c r="N718" s="75">
        <f>(('Node actual demand d=1.0'!K718*(365/2)))*9.8*($C718+$D718-$B718)/3600</f>
        <v>1.3492140948611111</v>
      </c>
      <c r="O718" s="75">
        <f>(('Node actual demand d=1.0'!L718*(365/2)))*9.8*($C718+$D718-$B718)/3600</f>
        <v>0.9812466144444445</v>
      </c>
      <c r="P718" s="75">
        <f>(('Node actual demand d=1.0'!M718*(365/2)))*9.8*($C718+$D718-$B718)/3600</f>
        <v>1.2265582680555558</v>
      </c>
      <c r="Q718" s="75">
        <f>(('Node actual demand d=1.0'!N718*(365/2)))*9.8*($C718+$D718-$B718)/3600</f>
        <v>0.73593496083333332</v>
      </c>
      <c r="R718" s="75">
        <f>(('Node actual demand d=1.0'!O718*(365/2)))*9.8*($C718+$D718-$B718)/3600</f>
        <v>0.85859078763888896</v>
      </c>
      <c r="S718" s="75">
        <f>(('Node actual demand d=1.0'!P718*(365/2)))*9.8*($C718+$D718-$B718)/3600</f>
        <v>0.49062330722222225</v>
      </c>
      <c r="T718" s="75">
        <f>(('Node actual demand d=1.0'!Q718*(365/2)))*9.8*($C718+$D718-$B718)/3600</f>
        <v>0.61327913402777789</v>
      </c>
      <c r="U718" s="75">
        <f>(('Node actual demand d=1.0'!R718*(365/2)))*9.8*($C718+$D718-$B718)/3600</f>
        <v>0.61327913402777789</v>
      </c>
      <c r="V718" s="75">
        <f>(('Node actual demand d=1.0'!S718*(365/2)))*9.8*($C718+$D718-$B718)/3600</f>
        <v>1.2265582680555558</v>
      </c>
      <c r="W718" s="75">
        <f>(('Node actual demand d=1.0'!T718*(365/2)))*9.8*($C718+$D718-$B718)/3600</f>
        <v>1.1039024412500003</v>
      </c>
      <c r="X718" s="75">
        <f>(('Node actual demand d=1.0'!U718*(365/2)))*9.8*($C718+$D718-$B718)/3600</f>
        <v>8.4632520495833337</v>
      </c>
      <c r="Y718" s="75">
        <f>(('Node actual demand d=1.0'!V718*(365/2)))*9.8*($C718+$D718-$B718)/3600</f>
        <v>17.539783233194445</v>
      </c>
      <c r="Z718" s="75">
        <f>(('Node actual demand d=1.0'!W718*(365/2)))*9.8*($C718+$D718-$B718)/3600</f>
        <v>0.24531165361111112</v>
      </c>
      <c r="AA718" s="75">
        <f>(('Node actual demand d=1.0'!X718*(365/2)))*9.8*($C718+$D718-$B718)/3600</f>
        <v>0.24531165361111112</v>
      </c>
      <c r="AB718" s="75">
        <f>(('Node actual demand d=1.0'!Y718*(365/2)))*9.8*($C718+$D718-$B718)/3600</f>
        <v>0.24531165361111112</v>
      </c>
    </row>
    <row r="719" spans="1:28">
      <c r="A719" t="s">
        <v>828</v>
      </c>
      <c r="B719" s="21">
        <f>Fornecida!$C$1</f>
        <v>3.38</v>
      </c>
      <c r="C719" s="79">
        <v>8.2266999999999992</v>
      </c>
      <c r="D719">
        <v>20</v>
      </c>
      <c r="E719" s="75">
        <f>(('Node actual demand d=1.0'!B719*(365/2)))*9.8*($C719+$D719-$B719)/3600</f>
        <v>34.439700286250009</v>
      </c>
      <c r="F719" s="75">
        <f>(('Node actual demand d=1.0'!C719*(365/2)))*9.8*($C719+$D719-$B719)/3600</f>
        <v>10.245502235694447</v>
      </c>
      <c r="G719" s="75">
        <f>(('Node actual demand d=1.0'!D719*(365/2)))*9.8*($C719+$D719-$B719)/3600</f>
        <v>0</v>
      </c>
      <c r="H719" s="75">
        <f>(('Node actual demand d=1.0'!E719*(365/2)))*9.8*($C719+$D719-$B719)/3600</f>
        <v>0</v>
      </c>
      <c r="I719" s="75">
        <f>(('Node actual demand d=1.0'!F719*(365/2)))*9.8*($C719+$D719-$B719)/3600</f>
        <v>0</v>
      </c>
      <c r="J719" s="75">
        <f>(('Node actual demand d=1.0'!G719*(365/2)))*9.8*($C719+$D719-$B719)/3600</f>
        <v>0</v>
      </c>
      <c r="K719" s="75">
        <f>(('Node actual demand d=1.0'!H719*(365/2)))*9.8*($C719+$D719-$B719)/3600</f>
        <v>0.24687957194444449</v>
      </c>
      <c r="L719" s="75">
        <f>(('Node actual demand d=1.0'!I719*(365/2)))*9.8*($C719+$D719-$B719)/3600</f>
        <v>0.98751828777777795</v>
      </c>
      <c r="M719" s="75">
        <f>(('Node actual demand d=1.0'!J719*(365/2)))*9.8*($C719+$D719-$B719)/3600</f>
        <v>1.1109580737500004</v>
      </c>
      <c r="N719" s="75">
        <f>(('Node actual demand d=1.0'!K719*(365/2)))*9.8*($C719+$D719-$B719)/3600</f>
        <v>1.4812774316666668</v>
      </c>
      <c r="O719" s="75">
        <f>(('Node actual demand d=1.0'!L719*(365/2)))*9.8*($C719+$D719-$B719)/3600</f>
        <v>1.3578376456944445</v>
      </c>
      <c r="P719" s="75">
        <f>(('Node actual demand d=1.0'!M719*(365/2)))*9.8*($C719+$D719-$B719)/3600</f>
        <v>1.1109580737500004</v>
      </c>
      <c r="Q719" s="75">
        <f>(('Node actual demand d=1.0'!N719*(365/2)))*9.8*($C719+$D719-$B719)/3600</f>
        <v>7.9001463022222236</v>
      </c>
      <c r="R719" s="75">
        <f>(('Node actual demand d=1.0'!O719*(365/2)))*9.8*($C719+$D719-$B719)/3600</f>
        <v>10.739261379583334</v>
      </c>
      <c r="S719" s="75">
        <f>(('Node actual demand d=1.0'!P719*(365/2)))*9.8*($C719+$D719-$B719)/3600</f>
        <v>0.74063871583333341</v>
      </c>
      <c r="T719" s="75">
        <f>(('Node actual demand d=1.0'!Q719*(365/2)))*9.8*($C719+$D719-$B719)/3600</f>
        <v>1.1109580737500004</v>
      </c>
      <c r="U719" s="75">
        <f>(('Node actual demand d=1.0'!R719*(365/2)))*9.8*($C719+$D719-$B719)/3600</f>
        <v>1.4812774316666668</v>
      </c>
      <c r="V719" s="75">
        <f>(('Node actual demand d=1.0'!S719*(365/2)))*9.8*($C719+$D719-$B719)/3600</f>
        <v>0.98751828777777795</v>
      </c>
      <c r="W719" s="75">
        <f>(('Node actual demand d=1.0'!T719*(365/2)))*9.8*($C719+$D719-$B719)/3600</f>
        <v>0.74063871583333341</v>
      </c>
      <c r="X719" s="75">
        <f>(('Node actual demand d=1.0'!U719*(365/2)))*9.8*($C719+$D719-$B719)/3600</f>
        <v>0.24687957194444449</v>
      </c>
      <c r="Y719" s="75">
        <f>(('Node actual demand d=1.0'!V719*(365/2)))*9.8*($C719+$D719-$B719)/3600</f>
        <v>0</v>
      </c>
      <c r="Z719" s="75">
        <f>(('Node actual demand d=1.0'!W719*(365/2)))*9.8*($C719+$D719-$B719)/3600</f>
        <v>0.12343978597222224</v>
      </c>
      <c r="AA719" s="75">
        <f>(('Node actual demand d=1.0'!X719*(365/2)))*9.8*($C719+$D719-$B719)/3600</f>
        <v>0.12343978597222224</v>
      </c>
      <c r="AB719" s="75">
        <f>(('Node actual demand d=1.0'!Y719*(365/2)))*9.8*($C719+$D719-$B719)/3600</f>
        <v>0</v>
      </c>
    </row>
    <row r="720" spans="1:28">
      <c r="A720" t="s">
        <v>829</v>
      </c>
      <c r="B720" s="21">
        <f>Fornecida!$C$1</f>
        <v>3.38</v>
      </c>
      <c r="C720" s="79">
        <v>8.5978999999999992</v>
      </c>
      <c r="D720">
        <v>20</v>
      </c>
      <c r="E720" s="75">
        <f>(('Node actual demand d=1.0'!B720*(365/2)))*9.8*($C720+$D720-$B720)/3600</f>
        <v>0</v>
      </c>
      <c r="F720" s="75">
        <f>(('Node actual demand d=1.0'!C720*(365/2)))*9.8*($C720+$D720-$B720)/3600</f>
        <v>0</v>
      </c>
      <c r="G720" s="75">
        <f>(('Node actual demand d=1.0'!D720*(365/2)))*9.8*($C720+$D720-$B720)/3600</f>
        <v>0</v>
      </c>
      <c r="H720" s="75">
        <f>(('Node actual demand d=1.0'!E720*(365/2)))*9.8*($C720+$D720-$B720)/3600</f>
        <v>3.5079499894444446</v>
      </c>
      <c r="I720" s="75">
        <f>(('Node actual demand d=1.0'!F720*(365/2)))*9.8*($C720+$D720-$B720)/3600</f>
        <v>11.526121393888889</v>
      </c>
      <c r="J720" s="75">
        <f>(('Node actual demand d=1.0'!G720*(365/2)))*9.8*($C720+$D720-$B720)/3600</f>
        <v>3.7585178458333339</v>
      </c>
      <c r="K720" s="75">
        <f>(('Node actual demand d=1.0'!H720*(365/2)))*9.8*($C720+$D720-$B720)/3600</f>
        <v>0.37585178458333335</v>
      </c>
      <c r="L720" s="75">
        <f>(('Node actual demand d=1.0'!I720*(365/2)))*9.8*($C720+$D720-$B720)/3600</f>
        <v>0.12528392819444445</v>
      </c>
      <c r="M720" s="75">
        <f>(('Node actual demand d=1.0'!J720*(365/2)))*9.8*($C720+$D720-$B720)/3600</f>
        <v>0.12528392819444445</v>
      </c>
      <c r="N720" s="75">
        <f>(('Node actual demand d=1.0'!K720*(365/2)))*9.8*($C720+$D720-$B720)/3600</f>
        <v>0.12528392819444445</v>
      </c>
      <c r="O720" s="75">
        <f>(('Node actual demand d=1.0'!L720*(365/2)))*9.8*($C720+$D720-$B720)/3600</f>
        <v>1.7539749947222223</v>
      </c>
      <c r="P720" s="75">
        <f>(('Node actual demand d=1.0'!M720*(365/2)))*9.8*($C720+$D720-$B720)/3600</f>
        <v>0.12528392819444445</v>
      </c>
      <c r="Q720" s="75">
        <f>(('Node actual demand d=1.0'!N720*(365/2)))*9.8*($C720+$D720-$B720)/3600</f>
        <v>0.2505678563888889</v>
      </c>
      <c r="R720" s="75">
        <f>(('Node actual demand d=1.0'!O720*(365/2)))*9.8*($C720+$D720-$B720)/3600</f>
        <v>0.7517035691666667</v>
      </c>
      <c r="S720" s="75">
        <f>(('Node actual demand d=1.0'!P720*(365/2)))*9.8*($C720+$D720-$B720)/3600</f>
        <v>1.5034071383333334</v>
      </c>
      <c r="T720" s="75">
        <f>(('Node actual demand d=1.0'!Q720*(365/2)))*9.8*($C720+$D720-$B720)/3600</f>
        <v>0.87698749736111115</v>
      </c>
      <c r="U720" s="75">
        <f>(('Node actual demand d=1.0'!R720*(365/2)))*9.8*($C720+$D720-$B720)/3600</f>
        <v>0</v>
      </c>
      <c r="V720" s="75">
        <f>(('Node actual demand d=1.0'!S720*(365/2)))*9.8*($C720+$D720-$B720)/3600</f>
        <v>0.12528392819444445</v>
      </c>
      <c r="W720" s="75">
        <f>(('Node actual demand d=1.0'!T720*(365/2)))*9.8*($C720+$D720-$B720)/3600</f>
        <v>0</v>
      </c>
      <c r="X720" s="75">
        <f>(('Node actual demand d=1.0'!U720*(365/2)))*9.8*($C720+$D720-$B720)/3600</f>
        <v>0</v>
      </c>
      <c r="Y720" s="75">
        <f>(('Node actual demand d=1.0'!V720*(365/2)))*9.8*($C720+$D720-$B720)/3600</f>
        <v>0</v>
      </c>
      <c r="Z720" s="75">
        <f>(('Node actual demand d=1.0'!W720*(365/2)))*9.8*($C720+$D720-$B720)/3600</f>
        <v>0</v>
      </c>
      <c r="AA720" s="75">
        <f>(('Node actual demand d=1.0'!X720*(365/2)))*9.8*($C720+$D720-$B720)/3600</f>
        <v>0</v>
      </c>
      <c r="AB720" s="75">
        <f>(('Node actual demand d=1.0'!Y720*(365/2)))*9.8*($C720+$D720-$B720)/3600</f>
        <v>0</v>
      </c>
    </row>
    <row r="721" spans="1:28">
      <c r="A721" t="s">
        <v>830</v>
      </c>
      <c r="B721" s="21">
        <f>Fornecida!$C$1</f>
        <v>3.38</v>
      </c>
      <c r="C721" s="79">
        <v>9.2422000000000004</v>
      </c>
      <c r="D721">
        <v>20</v>
      </c>
      <c r="E721" s="75">
        <f>(('Node actual demand d=1.0'!B721*(365/2)))*9.8*($C721+$D721-$B721)/3600</f>
        <v>10.021818018333335</v>
      </c>
      <c r="F721" s="75">
        <f>(('Node actual demand d=1.0'!C721*(365/2)))*9.8*($C721+$D721-$B721)/3600</f>
        <v>1.2848484638888891</v>
      </c>
      <c r="G721" s="75">
        <f>(('Node actual demand d=1.0'!D721*(365/2)))*9.8*($C721+$D721-$B721)/3600</f>
        <v>7.323636244166666</v>
      </c>
      <c r="H721" s="75">
        <f>(('Node actual demand d=1.0'!E721*(365/2)))*9.8*($C721+$D721-$B721)/3600</f>
        <v>1.6703030030555559</v>
      </c>
      <c r="I721" s="75">
        <f>(('Node actual demand d=1.0'!F721*(365/2)))*9.8*($C721+$D721-$B721)/3600</f>
        <v>0.38545453916666672</v>
      </c>
      <c r="J721" s="75">
        <f>(('Node actual demand d=1.0'!G721*(365/2)))*9.8*($C721+$D721-$B721)/3600</f>
        <v>6.9381817050000016</v>
      </c>
      <c r="K721" s="75">
        <f>(('Node actual demand d=1.0'!H721*(365/2)))*9.8*($C721+$D721-$B721)/3600</f>
        <v>12.591514946111113</v>
      </c>
      <c r="L721" s="75">
        <f>(('Node actual demand d=1.0'!I721*(365/2)))*9.8*($C721+$D721-$B721)/3600</f>
        <v>3.0836363133333338</v>
      </c>
      <c r="M721" s="75">
        <f>(('Node actual demand d=1.0'!J721*(365/2)))*9.8*($C721+$D721-$B721)/3600</f>
        <v>3.4690908525000008</v>
      </c>
      <c r="N721" s="75">
        <f>(('Node actual demand d=1.0'!K721*(365/2)))*9.8*($C721+$D721-$B721)/3600</f>
        <v>2.5696969277777781</v>
      </c>
      <c r="O721" s="75">
        <f>(('Node actual demand d=1.0'!L721*(365/2)))*9.8*($C721+$D721-$B721)/3600</f>
        <v>2.5696969277777781</v>
      </c>
      <c r="P721" s="75">
        <f>(('Node actual demand d=1.0'!M721*(365/2)))*9.8*($C721+$D721-$B721)/3600</f>
        <v>2.9551514669444447</v>
      </c>
      <c r="Q721" s="75">
        <f>(('Node actual demand d=1.0'!N721*(365/2)))*9.8*($C721+$D721-$B721)/3600</f>
        <v>2.0557575422222225</v>
      </c>
      <c r="R721" s="75">
        <f>(('Node actual demand d=1.0'!O721*(365/2)))*9.8*($C721+$D721-$B721)/3600</f>
        <v>2.3127272350000005</v>
      </c>
      <c r="S721" s="75">
        <f>(('Node actual demand d=1.0'!P721*(365/2)))*9.8*($C721+$D721-$B721)/3600</f>
        <v>2.1842423886111115</v>
      </c>
      <c r="T721" s="75">
        <f>(('Node actual demand d=1.0'!Q721*(365/2)))*9.8*($C721+$D721-$B721)/3600</f>
        <v>1.7987878494444445</v>
      </c>
      <c r="U721" s="75">
        <f>(('Node actual demand d=1.0'!R721*(365/2)))*9.8*($C721+$D721-$B721)/3600</f>
        <v>12.976969485277779</v>
      </c>
      <c r="V721" s="75">
        <f>(('Node actual demand d=1.0'!S721*(365/2)))*9.8*($C721+$D721-$B721)/3600</f>
        <v>5.3963635483333334</v>
      </c>
      <c r="W721" s="75">
        <f>(('Node actual demand d=1.0'!T721*(365/2)))*9.8*($C721+$D721-$B721)/3600</f>
        <v>2.5696969277777781</v>
      </c>
      <c r="X721" s="75">
        <f>(('Node actual demand d=1.0'!U721*(365/2)))*9.8*($C721+$D721-$B721)/3600</f>
        <v>2.5696969277777781</v>
      </c>
      <c r="Y721" s="75">
        <f>(('Node actual demand d=1.0'!V721*(365/2)))*9.8*($C721+$D721-$B721)/3600</f>
        <v>1.4133333102777781</v>
      </c>
      <c r="Z721" s="75">
        <f>(('Node actual demand d=1.0'!W721*(365/2)))*9.8*($C721+$D721-$B721)/3600</f>
        <v>10.921211943055557</v>
      </c>
      <c r="AA721" s="75">
        <f>(('Node actual demand d=1.0'!X721*(365/2)))*9.8*($C721+$D721-$B721)/3600</f>
        <v>7.5806059369444467</v>
      </c>
      <c r="AB721" s="75">
        <f>(('Node actual demand d=1.0'!Y721*(365/2)))*9.8*($C721+$D721-$B721)/3600</f>
        <v>12.976969485277779</v>
      </c>
    </row>
    <row r="722" spans="1:28">
      <c r="A722" t="s">
        <v>831</v>
      </c>
      <c r="B722" s="21">
        <f>Fornecida!$C$1</f>
        <v>3.38</v>
      </c>
      <c r="C722" s="79">
        <v>9.3564000000000007</v>
      </c>
      <c r="D722">
        <v>20</v>
      </c>
      <c r="E722" s="75">
        <f>(('Node actual demand d=1.0'!B722*(365/2)))*9.8*($C722+$D722-$B722)/3600</f>
        <v>0.12905219833333334</v>
      </c>
      <c r="F722" s="75">
        <f>(('Node actual demand d=1.0'!C722*(365/2)))*9.8*($C722+$D722-$B722)/3600</f>
        <v>0.25810439666666668</v>
      </c>
      <c r="G722" s="75">
        <f>(('Node actual demand d=1.0'!D722*(365/2)))*9.8*($C722+$D722-$B722)/3600</f>
        <v>0.25810439666666668</v>
      </c>
      <c r="H722" s="75">
        <f>(('Node actual demand d=1.0'!E722*(365/2)))*9.8*($C722+$D722-$B722)/3600</f>
        <v>0.12905219833333334</v>
      </c>
      <c r="I722" s="75">
        <f>(('Node actual demand d=1.0'!F722*(365/2)))*9.8*($C722+$D722-$B722)/3600</f>
        <v>0.12905219833333334</v>
      </c>
      <c r="J722" s="75">
        <f>(('Node actual demand d=1.0'!G722*(365/2)))*9.8*($C722+$D722-$B722)/3600</f>
        <v>0.12905219833333334</v>
      </c>
      <c r="K722" s="75">
        <f>(('Node actual demand d=1.0'!H722*(365/2)))*9.8*($C722+$D722-$B722)/3600</f>
        <v>15.228159403333336</v>
      </c>
      <c r="L722" s="75">
        <f>(('Node actual demand d=1.0'!I722*(365/2)))*9.8*($C722+$D722-$B722)/3600</f>
        <v>0.12905219833333334</v>
      </c>
      <c r="M722" s="75">
        <f>(('Node actual demand d=1.0'!J722*(365/2)))*9.8*($C722+$D722-$B722)/3600</f>
        <v>1.9357829750000004</v>
      </c>
      <c r="N722" s="75">
        <f>(('Node actual demand d=1.0'!K722*(365/2)))*9.8*($C722+$D722-$B722)/3600</f>
        <v>2.0648351733333334</v>
      </c>
      <c r="O722" s="75">
        <f>(('Node actual demand d=1.0'!L722*(365/2)))*9.8*($C722+$D722-$B722)/3600</f>
        <v>1.1614697850000004</v>
      </c>
      <c r="P722" s="75">
        <f>(('Node actual demand d=1.0'!M722*(365/2)))*9.8*($C722+$D722-$B722)/3600</f>
        <v>2.5810439666666674</v>
      </c>
      <c r="Q722" s="75">
        <f>(('Node actual demand d=1.0'!N722*(365/2)))*9.8*($C722+$D722-$B722)/3600</f>
        <v>2.9682005616666669</v>
      </c>
      <c r="R722" s="75">
        <f>(('Node actual demand d=1.0'!O722*(365/2)))*9.8*($C722+$D722-$B722)/3600</f>
        <v>4.1296703466666669</v>
      </c>
      <c r="S722" s="75">
        <f>(('Node actual demand d=1.0'!P722*(365/2)))*9.8*($C722+$D722-$B722)/3600</f>
        <v>3.4844093550000008</v>
      </c>
      <c r="T722" s="75">
        <f>(('Node actual demand d=1.0'!Q722*(365/2)))*9.8*($C722+$D722-$B722)/3600</f>
        <v>0.90336538833333346</v>
      </c>
      <c r="U722" s="75">
        <f>(('Node actual demand d=1.0'!R722*(365/2)))*9.8*($C722+$D722-$B722)/3600</f>
        <v>1.1614697850000004</v>
      </c>
      <c r="V722" s="75">
        <f>(('Node actual demand d=1.0'!S722*(365/2)))*9.8*($C722+$D722-$B722)/3600</f>
        <v>2.0648351733333334</v>
      </c>
      <c r="W722" s="75">
        <f>(('Node actual demand d=1.0'!T722*(365/2)))*9.8*($C722+$D722-$B722)/3600</f>
        <v>1.9357829750000004</v>
      </c>
      <c r="X722" s="75">
        <f>(('Node actual demand d=1.0'!U722*(365/2)))*9.8*($C722+$D722-$B722)/3600</f>
        <v>2.3229395700000008</v>
      </c>
      <c r="Y722" s="75">
        <f>(('Node actual demand d=1.0'!V722*(365/2)))*9.8*($C722+$D722-$B722)/3600</f>
        <v>21.68076932</v>
      </c>
      <c r="Z722" s="75">
        <f>(('Node actual demand d=1.0'!W722*(365/2)))*9.8*($C722+$D722-$B722)/3600</f>
        <v>0.12905219833333334</v>
      </c>
      <c r="AA722" s="75">
        <f>(('Node actual demand d=1.0'!X722*(365/2)))*9.8*($C722+$D722-$B722)/3600</f>
        <v>0.12905219833333334</v>
      </c>
      <c r="AB722" s="75">
        <f>(('Node actual demand d=1.0'!Y722*(365/2)))*9.8*($C722+$D722-$B722)/3600</f>
        <v>0.12905219833333334</v>
      </c>
    </row>
    <row r="723" spans="1:28">
      <c r="A723" t="s">
        <v>832</v>
      </c>
      <c r="B723" s="21">
        <f>Fornecida!$C$1</f>
        <v>3.38</v>
      </c>
      <c r="C723" s="79">
        <v>9.5167999999999999</v>
      </c>
      <c r="D723">
        <v>20</v>
      </c>
      <c r="E723" s="75">
        <f>(('Node actual demand d=1.0'!B723*(365/2)))*9.8*($C723+$D723-$B723)/3600</f>
        <v>0</v>
      </c>
      <c r="F723" s="75">
        <f>(('Node actual demand d=1.0'!C723*(365/2)))*9.8*($C723+$D723-$B723)/3600</f>
        <v>0</v>
      </c>
      <c r="G723" s="75">
        <f>(('Node actual demand d=1.0'!D723*(365/2)))*9.8*($C723+$D723-$B723)/3600</f>
        <v>0</v>
      </c>
      <c r="H723" s="75">
        <f>(('Node actual demand d=1.0'!E723*(365/2)))*9.8*($C723+$D723-$B723)/3600</f>
        <v>0</v>
      </c>
      <c r="I723" s="75">
        <f>(('Node actual demand d=1.0'!F723*(365/2)))*9.8*($C723+$D723-$B723)/3600</f>
        <v>0</v>
      </c>
      <c r="J723" s="75">
        <f>(('Node actual demand d=1.0'!G723*(365/2)))*9.8*($C723+$D723-$B723)/3600</f>
        <v>0</v>
      </c>
      <c r="K723" s="75">
        <f>(('Node actual demand d=1.0'!H723*(365/2)))*9.8*($C723+$D723-$B723)/3600</f>
        <v>0</v>
      </c>
      <c r="L723" s="75">
        <f>(('Node actual demand d=1.0'!I723*(365/2)))*9.8*($C723+$D723-$B723)/3600</f>
        <v>0</v>
      </c>
      <c r="M723" s="75">
        <f>(('Node actual demand d=1.0'!J723*(365/2)))*9.8*($C723+$D723-$B723)/3600</f>
        <v>0</v>
      </c>
      <c r="N723" s="75">
        <f>(('Node actual demand d=1.0'!K723*(365/2)))*9.8*($C723+$D723-$B723)/3600</f>
        <v>0</v>
      </c>
      <c r="O723" s="75">
        <f>(('Node actual demand d=1.0'!L723*(365/2)))*9.8*($C723+$D723-$B723)/3600</f>
        <v>0</v>
      </c>
      <c r="P723" s="75">
        <f>(('Node actual demand d=1.0'!M723*(365/2)))*9.8*($C723+$D723-$B723)/3600</f>
        <v>0</v>
      </c>
      <c r="Q723" s="75">
        <f>(('Node actual demand d=1.0'!N723*(365/2)))*9.8*($C723+$D723-$B723)/3600</f>
        <v>0</v>
      </c>
      <c r="R723" s="75">
        <f>(('Node actual demand d=1.0'!O723*(365/2)))*9.8*($C723+$D723-$B723)/3600</f>
        <v>0</v>
      </c>
      <c r="S723" s="75">
        <f>(('Node actual demand d=1.0'!P723*(365/2)))*9.8*($C723+$D723-$B723)/3600</f>
        <v>0</v>
      </c>
      <c r="T723" s="75">
        <f>(('Node actual demand d=1.0'!Q723*(365/2)))*9.8*($C723+$D723-$B723)/3600</f>
        <v>0</v>
      </c>
      <c r="U723" s="75">
        <f>(('Node actual demand d=1.0'!R723*(365/2)))*9.8*($C723+$D723-$B723)/3600</f>
        <v>0</v>
      </c>
      <c r="V723" s="75">
        <f>(('Node actual demand d=1.0'!S723*(365/2)))*9.8*($C723+$D723-$B723)/3600</f>
        <v>0</v>
      </c>
      <c r="W723" s="75">
        <f>(('Node actual demand d=1.0'!T723*(365/2)))*9.8*($C723+$D723-$B723)/3600</f>
        <v>0</v>
      </c>
      <c r="X723" s="75">
        <f>(('Node actual demand d=1.0'!U723*(365/2)))*9.8*($C723+$D723-$B723)/3600</f>
        <v>0</v>
      </c>
      <c r="Y723" s="75">
        <f>(('Node actual demand d=1.0'!V723*(365/2)))*9.8*($C723+$D723-$B723)/3600</f>
        <v>0</v>
      </c>
      <c r="Z723" s="75">
        <f>(('Node actual demand d=1.0'!W723*(365/2)))*9.8*($C723+$D723-$B723)/3600</f>
        <v>0</v>
      </c>
      <c r="AA723" s="75">
        <f>(('Node actual demand d=1.0'!X723*(365/2)))*9.8*($C723+$D723-$B723)/3600</f>
        <v>0</v>
      </c>
      <c r="AB723" s="75">
        <f>(('Node actual demand d=1.0'!Y723*(365/2)))*9.8*($C723+$D723-$B723)/3600</f>
        <v>0</v>
      </c>
    </row>
    <row r="724" spans="1:28">
      <c r="A724" t="s">
        <v>833</v>
      </c>
      <c r="B724" s="21">
        <f>Fornecida!$C$1</f>
        <v>3.38</v>
      </c>
      <c r="C724" s="79">
        <v>9.6195000000000004</v>
      </c>
      <c r="D724">
        <v>20</v>
      </c>
      <c r="E724" s="75">
        <f>(('Node actual demand d=1.0'!B724*(365/2)))*9.8*($C724+$D724-$B724)/3600</f>
        <v>0.52143717500000009</v>
      </c>
      <c r="F724" s="75">
        <f>(('Node actual demand d=1.0'!C724*(365/2)))*9.8*($C724+$D724-$B724)/3600</f>
        <v>0.78215576250000018</v>
      </c>
      <c r="G724" s="75">
        <f>(('Node actual demand d=1.0'!D724*(365/2)))*9.8*($C724+$D724-$B724)/3600</f>
        <v>0.78215576250000018</v>
      </c>
      <c r="H724" s="75">
        <f>(('Node actual demand d=1.0'!E724*(365/2)))*9.8*($C724+$D724-$B724)/3600</f>
        <v>0.65179646875000019</v>
      </c>
      <c r="I724" s="75">
        <f>(('Node actual demand d=1.0'!F724*(365/2)))*9.8*($C724+$D724-$B724)/3600</f>
        <v>0.39107788125000009</v>
      </c>
      <c r="J724" s="75">
        <f>(('Node actual demand d=1.0'!G724*(365/2)))*9.8*($C724+$D724-$B724)/3600</f>
        <v>0.39107788125000009</v>
      </c>
      <c r="K724" s="75">
        <f>(('Node actual demand d=1.0'!H724*(365/2)))*9.8*($C724+$D724-$B724)/3600</f>
        <v>0.52143717500000009</v>
      </c>
      <c r="L724" s="75">
        <f>(('Node actual demand d=1.0'!I724*(365/2)))*9.8*($C724+$D724-$B724)/3600</f>
        <v>4.3018566937500005</v>
      </c>
      <c r="M724" s="75">
        <f>(('Node actual demand d=1.0'!J724*(365/2)))*9.8*($C724+$D724-$B724)/3600</f>
        <v>4.9536531625000002</v>
      </c>
      <c r="N724" s="75">
        <f>(('Node actual demand d=1.0'!K724*(365/2)))*9.8*($C724+$D724-$B724)/3600</f>
        <v>5.3447310437500004</v>
      </c>
      <c r="O724" s="75">
        <f>(('Node actual demand d=1.0'!L724*(365/2)))*9.8*($C724+$D724-$B724)/3600</f>
        <v>8.3429948000000014</v>
      </c>
      <c r="P724" s="75">
        <f>(('Node actual demand d=1.0'!M724*(365/2)))*9.8*($C724+$D724-$B724)/3600</f>
        <v>9.516228443750002</v>
      </c>
      <c r="Q724" s="75">
        <f>(('Node actual demand d=1.0'!N724*(365/2)))*9.8*($C724+$D724-$B724)/3600</f>
        <v>7.9519169187500021</v>
      </c>
      <c r="R724" s="75">
        <f>(('Node actual demand d=1.0'!O724*(365/2)))*9.8*($C724+$D724-$B724)/3600</f>
        <v>8.6037133875000009</v>
      </c>
      <c r="S724" s="75">
        <f>(('Node actual demand d=1.0'!P724*(365/2)))*9.8*($C724+$D724-$B724)/3600</f>
        <v>9.3858691500000031</v>
      </c>
      <c r="T724" s="75">
        <f>(('Node actual demand d=1.0'!Q724*(365/2)))*9.8*($C724+$D724-$B724)/3600</f>
        <v>10.428743500000003</v>
      </c>
      <c r="U724" s="75">
        <f>(('Node actual demand d=1.0'!R724*(365/2)))*9.8*($C724+$D724-$B724)/3600</f>
        <v>1.0428743500000002</v>
      </c>
      <c r="V724" s="75">
        <f>(('Node actual demand d=1.0'!S724*(365/2)))*9.8*($C724+$D724-$B724)/3600</f>
        <v>0.91251505625000007</v>
      </c>
      <c r="W724" s="75">
        <f>(('Node actual demand d=1.0'!T724*(365/2)))*9.8*($C724+$D724-$B724)/3600</f>
        <v>0.91251505625000007</v>
      </c>
      <c r="X724" s="75">
        <f>(('Node actual demand d=1.0'!U724*(365/2)))*9.8*($C724+$D724-$B724)/3600</f>
        <v>0.91251505625000007</v>
      </c>
      <c r="Y724" s="75">
        <f>(('Node actual demand d=1.0'!V724*(365/2)))*9.8*($C724+$D724-$B724)/3600</f>
        <v>0.78215576250000018</v>
      </c>
      <c r="Z724" s="75">
        <f>(('Node actual demand d=1.0'!W724*(365/2)))*9.8*($C724+$D724-$B724)/3600</f>
        <v>0.65179646875000019</v>
      </c>
      <c r="AA724" s="75">
        <f>(('Node actual demand d=1.0'!X724*(365/2)))*9.8*($C724+$D724-$B724)/3600</f>
        <v>0.52143717500000009</v>
      </c>
      <c r="AB724" s="75">
        <f>(('Node actual demand d=1.0'!Y724*(365/2)))*9.8*($C724+$D724-$B724)/3600</f>
        <v>0.52143717500000009</v>
      </c>
    </row>
    <row r="725" spans="1:28">
      <c r="A725" t="s">
        <v>834</v>
      </c>
      <c r="B725" s="21">
        <f>Fornecida!$C$1</f>
        <v>3.38</v>
      </c>
      <c r="C725" s="79">
        <v>9.7268000000000008</v>
      </c>
      <c r="D725">
        <v>20</v>
      </c>
      <c r="E725" s="75">
        <f>(('Node actual demand d=1.0'!B725*(365/2)))*9.8*($C725+$D725-$B725)/3600</f>
        <v>0</v>
      </c>
      <c r="F725" s="75">
        <f>(('Node actual demand d=1.0'!C725*(365/2)))*9.8*($C725+$D725-$B725)/3600</f>
        <v>0</v>
      </c>
      <c r="G725" s="75">
        <f>(('Node actual demand d=1.0'!D725*(365/2)))*9.8*($C725+$D725-$B725)/3600</f>
        <v>0</v>
      </c>
      <c r="H725" s="75">
        <f>(('Node actual demand d=1.0'!E725*(365/2)))*9.8*($C725+$D725-$B725)/3600</f>
        <v>0</v>
      </c>
      <c r="I725" s="75">
        <f>(('Node actual demand d=1.0'!F725*(365/2)))*9.8*($C725+$D725-$B725)/3600</f>
        <v>0</v>
      </c>
      <c r="J725" s="75">
        <f>(('Node actual demand d=1.0'!G725*(365/2)))*9.8*($C725+$D725-$B725)/3600</f>
        <v>0</v>
      </c>
      <c r="K725" s="75">
        <f>(('Node actual demand d=1.0'!H725*(365/2)))*9.8*($C725+$D725-$B725)/3600</f>
        <v>0.39267709833333336</v>
      </c>
      <c r="L725" s="75">
        <f>(('Node actual demand d=1.0'!I725*(365/2)))*9.8*($C725+$D725-$B725)/3600</f>
        <v>0.65446183055555573</v>
      </c>
      <c r="M725" s="75">
        <f>(('Node actual demand d=1.0'!J725*(365/2)))*9.8*($C725+$D725-$B725)/3600</f>
        <v>1.7016007594444447</v>
      </c>
      <c r="N725" s="75">
        <f>(('Node actual demand d=1.0'!K725*(365/2)))*9.8*($C725+$D725-$B725)/3600</f>
        <v>1.8324931255555559</v>
      </c>
      <c r="O725" s="75">
        <f>(('Node actual demand d=1.0'!L725*(365/2)))*9.8*($C725+$D725-$B725)/3600</f>
        <v>2.356062590000001</v>
      </c>
      <c r="P725" s="75">
        <f>(('Node actual demand d=1.0'!M725*(365/2)))*9.8*($C725+$D725-$B725)/3600</f>
        <v>1.9633854916666671</v>
      </c>
      <c r="Q725" s="75">
        <f>(('Node actual demand d=1.0'!N725*(365/2)))*9.8*($C725+$D725-$B725)/3600</f>
        <v>1.4398160272222222</v>
      </c>
      <c r="R725" s="75">
        <f>(('Node actual demand d=1.0'!O725*(365/2)))*9.8*($C725+$D725-$B725)/3600</f>
        <v>1.4398160272222222</v>
      </c>
      <c r="S725" s="75">
        <f>(('Node actual demand d=1.0'!P725*(365/2)))*9.8*($C725+$D725-$B725)/3600</f>
        <v>1.047138928888889</v>
      </c>
      <c r="T725" s="75">
        <f>(('Node actual demand d=1.0'!Q725*(365/2)))*9.8*($C725+$D725-$B725)/3600</f>
        <v>1.5707083933333335</v>
      </c>
      <c r="U725" s="75">
        <f>(('Node actual demand d=1.0'!R725*(365/2)))*9.8*($C725+$D725-$B725)/3600</f>
        <v>1.1780312950000005</v>
      </c>
      <c r="V725" s="75">
        <f>(('Node actual demand d=1.0'!S725*(365/2)))*9.8*($C725+$D725-$B725)/3600</f>
        <v>1.1780312950000005</v>
      </c>
      <c r="W725" s="75">
        <f>(('Node actual demand d=1.0'!T725*(365/2)))*9.8*($C725+$D725-$B725)/3600</f>
        <v>0.78535419666666673</v>
      </c>
      <c r="X725" s="75">
        <f>(('Node actual demand d=1.0'!U725*(365/2)))*9.8*($C725+$D725-$B725)/3600</f>
        <v>1.047138928888889</v>
      </c>
      <c r="Y725" s="75">
        <f>(('Node actual demand d=1.0'!V725*(365/2)))*9.8*($C725+$D725-$B725)/3600</f>
        <v>0.39267709833333336</v>
      </c>
      <c r="Z725" s="75">
        <f>(('Node actual demand d=1.0'!W725*(365/2)))*9.8*($C725+$D725-$B725)/3600</f>
        <v>0.13089236611111113</v>
      </c>
      <c r="AA725" s="75">
        <f>(('Node actual demand d=1.0'!X725*(365/2)))*9.8*($C725+$D725-$B725)/3600</f>
        <v>0</v>
      </c>
      <c r="AB725" s="75">
        <f>(('Node actual demand d=1.0'!Y725*(365/2)))*9.8*($C725+$D725-$B725)/3600</f>
        <v>0</v>
      </c>
    </row>
    <row r="726" spans="1:28">
      <c r="A726" t="s">
        <v>835</v>
      </c>
      <c r="B726" s="21">
        <f>Fornecida!$C$1</f>
        <v>3.38</v>
      </c>
      <c r="C726" s="79">
        <v>9.6852</v>
      </c>
      <c r="D726">
        <v>20</v>
      </c>
      <c r="E726" s="75">
        <f>(('Node actual demand d=1.0'!B726*(365/2)))*9.8*($C726+$D726-$B726)/3600</f>
        <v>0</v>
      </c>
      <c r="F726" s="75">
        <f>(('Node actual demand d=1.0'!C726*(365/2)))*9.8*($C726+$D726-$B726)/3600</f>
        <v>0</v>
      </c>
      <c r="G726" s="75">
        <f>(('Node actual demand d=1.0'!D726*(365/2)))*9.8*($C726+$D726-$B726)/3600</f>
        <v>0</v>
      </c>
      <c r="H726" s="75">
        <f>(('Node actual demand d=1.0'!E726*(365/2)))*9.8*($C726+$D726-$B726)/3600</f>
        <v>0</v>
      </c>
      <c r="I726" s="75">
        <f>(('Node actual demand d=1.0'!F726*(365/2)))*9.8*($C726+$D726-$B726)/3600</f>
        <v>0</v>
      </c>
      <c r="J726" s="75">
        <f>(('Node actual demand d=1.0'!G726*(365/2)))*9.8*($C726+$D726-$B726)/3600</f>
        <v>0</v>
      </c>
      <c r="K726" s="75">
        <f>(('Node actual demand d=1.0'!H726*(365/2)))*9.8*($C726+$D726-$B726)/3600</f>
        <v>0</v>
      </c>
      <c r="L726" s="75">
        <f>(('Node actual demand d=1.0'!I726*(365/2)))*9.8*($C726+$D726-$B726)/3600</f>
        <v>0</v>
      </c>
      <c r="M726" s="75">
        <f>(('Node actual demand d=1.0'!J726*(365/2)))*9.8*($C726+$D726-$B726)/3600</f>
        <v>0</v>
      </c>
      <c r="N726" s="75">
        <f>(('Node actual demand d=1.0'!K726*(365/2)))*9.8*($C726+$D726-$B726)/3600</f>
        <v>0</v>
      </c>
      <c r="O726" s="75">
        <f>(('Node actual demand d=1.0'!L726*(365/2)))*9.8*($C726+$D726-$B726)/3600</f>
        <v>0</v>
      </c>
      <c r="P726" s="75">
        <f>(('Node actual demand d=1.0'!M726*(365/2)))*9.8*($C726+$D726-$B726)/3600</f>
        <v>0</v>
      </c>
      <c r="Q726" s="75">
        <f>(('Node actual demand d=1.0'!N726*(365/2)))*9.8*($C726+$D726-$B726)/3600</f>
        <v>0</v>
      </c>
      <c r="R726" s="75">
        <f>(('Node actual demand d=1.0'!O726*(365/2)))*9.8*($C726+$D726-$B726)/3600</f>
        <v>0</v>
      </c>
      <c r="S726" s="75">
        <f>(('Node actual demand d=1.0'!P726*(365/2)))*9.8*($C726+$D726-$B726)/3600</f>
        <v>0</v>
      </c>
      <c r="T726" s="75">
        <f>(('Node actual demand d=1.0'!Q726*(365/2)))*9.8*($C726+$D726-$B726)/3600</f>
        <v>0</v>
      </c>
      <c r="U726" s="75">
        <f>(('Node actual demand d=1.0'!R726*(365/2)))*9.8*($C726+$D726-$B726)/3600</f>
        <v>0</v>
      </c>
      <c r="V726" s="75">
        <f>(('Node actual demand d=1.0'!S726*(365/2)))*9.8*($C726+$D726-$B726)/3600</f>
        <v>0</v>
      </c>
      <c r="W726" s="75">
        <f>(('Node actual demand d=1.0'!T726*(365/2)))*9.8*($C726+$D726-$B726)/3600</f>
        <v>0</v>
      </c>
      <c r="X726" s="75">
        <f>(('Node actual demand d=1.0'!U726*(365/2)))*9.8*($C726+$D726-$B726)/3600</f>
        <v>0</v>
      </c>
      <c r="Y726" s="75">
        <f>(('Node actual demand d=1.0'!V726*(365/2)))*9.8*($C726+$D726-$B726)/3600</f>
        <v>0</v>
      </c>
      <c r="Z726" s="75">
        <f>(('Node actual demand d=1.0'!W726*(365/2)))*9.8*($C726+$D726-$B726)/3600</f>
        <v>0</v>
      </c>
      <c r="AA726" s="75">
        <f>(('Node actual demand d=1.0'!X726*(365/2)))*9.8*($C726+$D726-$B726)/3600</f>
        <v>0</v>
      </c>
      <c r="AB726" s="75">
        <f>(('Node actual demand d=1.0'!Y726*(365/2)))*9.8*($C726+$D726-$B726)/3600</f>
        <v>0</v>
      </c>
    </row>
    <row r="727" spans="1:28">
      <c r="A727" t="s">
        <v>836</v>
      </c>
      <c r="B727" s="21">
        <f>Fornecida!$C$1</f>
        <v>3.38</v>
      </c>
      <c r="C727" s="79">
        <v>9.6897000000000002</v>
      </c>
      <c r="D727">
        <v>20</v>
      </c>
      <c r="E727" s="75">
        <f>(('Node actual demand d=1.0'!B727*(365/2)))*9.8*($C727+$D727-$B727)/3600</f>
        <v>0</v>
      </c>
      <c r="F727" s="75">
        <f>(('Node actual demand d=1.0'!C727*(365/2)))*9.8*($C727+$D727-$B727)/3600</f>
        <v>0</v>
      </c>
      <c r="G727" s="75">
        <f>(('Node actual demand d=1.0'!D727*(365/2)))*9.8*($C727+$D727-$B727)/3600</f>
        <v>0</v>
      </c>
      <c r="H727" s="75">
        <f>(('Node actual demand d=1.0'!E727*(365/2)))*9.8*($C727+$D727-$B727)/3600</f>
        <v>0</v>
      </c>
      <c r="I727" s="75">
        <f>(('Node actual demand d=1.0'!F727*(365/2)))*9.8*($C727+$D727-$B727)/3600</f>
        <v>0</v>
      </c>
      <c r="J727" s="75">
        <f>(('Node actual demand d=1.0'!G727*(365/2)))*9.8*($C727+$D727-$B727)/3600</f>
        <v>0.13070805125000001</v>
      </c>
      <c r="K727" s="75">
        <f>(('Node actual demand d=1.0'!H727*(365/2)))*9.8*($C727+$D727-$B727)/3600</f>
        <v>0.13070805125000001</v>
      </c>
      <c r="L727" s="75">
        <f>(('Node actual demand d=1.0'!I727*(365/2)))*9.8*($C727+$D727-$B727)/3600</f>
        <v>0.26141610250000002</v>
      </c>
      <c r="M727" s="75">
        <f>(('Node actual demand d=1.0'!J727*(365/2)))*9.8*($C727+$D727-$B727)/3600</f>
        <v>0.39212415375000004</v>
      </c>
      <c r="N727" s="75">
        <f>(('Node actual demand d=1.0'!K727*(365/2)))*9.8*($C727+$D727-$B727)/3600</f>
        <v>0.13070805125000001</v>
      </c>
      <c r="O727" s="75">
        <f>(('Node actual demand d=1.0'!L727*(365/2)))*9.8*($C727+$D727-$B727)/3600</f>
        <v>0.39212415375000004</v>
      </c>
      <c r="P727" s="75">
        <f>(('Node actual demand d=1.0'!M727*(365/2)))*9.8*($C727+$D727-$B727)/3600</f>
        <v>0.52283220500000005</v>
      </c>
      <c r="Q727" s="75">
        <f>(('Node actual demand d=1.0'!N727*(365/2)))*9.8*($C727+$D727-$B727)/3600</f>
        <v>0.26141610250000002</v>
      </c>
      <c r="R727" s="75">
        <f>(('Node actual demand d=1.0'!O727*(365/2)))*9.8*($C727+$D727-$B727)/3600</f>
        <v>0.52283220500000005</v>
      </c>
      <c r="S727" s="75">
        <f>(('Node actual demand d=1.0'!P727*(365/2)))*9.8*($C727+$D727-$B727)/3600</f>
        <v>0.52283220500000005</v>
      </c>
      <c r="T727" s="75">
        <f>(('Node actual demand d=1.0'!Q727*(365/2)))*9.8*($C727+$D727-$B727)/3600</f>
        <v>0.13070805125000001</v>
      </c>
      <c r="U727" s="75">
        <f>(('Node actual demand d=1.0'!R727*(365/2)))*9.8*($C727+$D727-$B727)/3600</f>
        <v>0.26141610250000002</v>
      </c>
      <c r="V727" s="75">
        <f>(('Node actual demand d=1.0'!S727*(365/2)))*9.8*($C727+$D727-$B727)/3600</f>
        <v>0.65354025625000012</v>
      </c>
      <c r="W727" s="75">
        <f>(('Node actual demand d=1.0'!T727*(365/2)))*9.8*($C727+$D727-$B727)/3600</f>
        <v>0.65354025625000012</v>
      </c>
      <c r="X727" s="75">
        <f>(('Node actual demand d=1.0'!U727*(365/2)))*9.8*($C727+$D727-$B727)/3600</f>
        <v>0.13070805125000001</v>
      </c>
      <c r="Y727" s="75">
        <f>(('Node actual demand d=1.0'!V727*(365/2)))*9.8*($C727+$D727-$B727)/3600</f>
        <v>0.13070805125000001</v>
      </c>
      <c r="Z727" s="75">
        <f>(('Node actual demand d=1.0'!W727*(365/2)))*9.8*($C727+$D727-$B727)/3600</f>
        <v>0.13070805125000001</v>
      </c>
      <c r="AA727" s="75">
        <f>(('Node actual demand d=1.0'!X727*(365/2)))*9.8*($C727+$D727-$B727)/3600</f>
        <v>0.13070805125000001</v>
      </c>
      <c r="AB727" s="75">
        <f>(('Node actual demand d=1.0'!Y727*(365/2)))*9.8*($C727+$D727-$B727)/3600</f>
        <v>0</v>
      </c>
    </row>
    <row r="728" spans="1:28">
      <c r="A728" t="s">
        <v>837</v>
      </c>
      <c r="B728" s="21">
        <f>Fornecida!$C$1</f>
        <v>3.38</v>
      </c>
      <c r="C728" s="79">
        <v>9.5343999999999998</v>
      </c>
      <c r="D728">
        <v>20</v>
      </c>
      <c r="E728" s="75">
        <f>(('Node actual demand d=1.0'!B728*(365/2)))*9.8*($C728+$D728-$B728)/3600</f>
        <v>0</v>
      </c>
      <c r="F728" s="75">
        <f>(('Node actual demand d=1.0'!C728*(365/2)))*9.8*($C728+$D728-$B728)/3600</f>
        <v>0</v>
      </c>
      <c r="G728" s="75">
        <f>(('Node actual demand d=1.0'!D728*(365/2)))*9.8*($C728+$D728-$B728)/3600</f>
        <v>0</v>
      </c>
      <c r="H728" s="75">
        <f>(('Node actual demand d=1.0'!E728*(365/2)))*9.8*($C728+$D728-$B728)/3600</f>
        <v>0</v>
      </c>
      <c r="I728" s="75">
        <f>(('Node actual demand d=1.0'!F728*(365/2)))*9.8*($C728+$D728-$B728)/3600</f>
        <v>0</v>
      </c>
      <c r="J728" s="75">
        <f>(('Node actual demand d=1.0'!G728*(365/2)))*9.8*($C728+$D728-$B728)/3600</f>
        <v>0.12993651222222224</v>
      </c>
      <c r="K728" s="75">
        <f>(('Node actual demand d=1.0'!H728*(365/2)))*9.8*($C728+$D728-$B728)/3600</f>
        <v>0.38980953666666662</v>
      </c>
      <c r="L728" s="75">
        <f>(('Node actual demand d=1.0'!I728*(365/2)))*9.8*($C728+$D728-$B728)/3600</f>
        <v>0.51974604888888898</v>
      </c>
      <c r="M728" s="75">
        <f>(('Node actual demand d=1.0'!J728*(365/2)))*9.8*($C728+$D728-$B728)/3600</f>
        <v>0.12993651222222224</v>
      </c>
      <c r="N728" s="75">
        <f>(('Node actual demand d=1.0'!K728*(365/2)))*9.8*($C728+$D728-$B728)/3600</f>
        <v>0.64968256111111122</v>
      </c>
      <c r="O728" s="75">
        <f>(('Node actual demand d=1.0'!L728*(365/2)))*9.8*($C728+$D728-$B728)/3600</f>
        <v>0.51974604888888898</v>
      </c>
      <c r="P728" s="75">
        <f>(('Node actual demand d=1.0'!M728*(365/2)))*9.8*($C728+$D728-$B728)/3600</f>
        <v>1.2993651222222224</v>
      </c>
      <c r="Q728" s="75">
        <f>(('Node actual demand d=1.0'!N728*(365/2)))*9.8*($C728+$D728-$B728)/3600</f>
        <v>0.38980953666666662</v>
      </c>
      <c r="R728" s="75">
        <f>(('Node actual demand d=1.0'!O728*(365/2)))*9.8*($C728+$D728-$B728)/3600</f>
        <v>1.689174658888889</v>
      </c>
      <c r="S728" s="75">
        <f>(('Node actual demand d=1.0'!P728*(365/2)))*9.8*($C728+$D728-$B728)/3600</f>
        <v>0.51974604888888898</v>
      </c>
      <c r="T728" s="75">
        <f>(('Node actual demand d=1.0'!Q728*(365/2)))*9.8*($C728+$D728-$B728)/3600</f>
        <v>0.64968256111111122</v>
      </c>
      <c r="U728" s="75">
        <f>(('Node actual demand d=1.0'!R728*(365/2)))*9.8*($C728+$D728-$B728)/3600</f>
        <v>0.38980953666666662</v>
      </c>
      <c r="V728" s="75">
        <f>(('Node actual demand d=1.0'!S728*(365/2)))*9.8*($C728+$D728-$B728)/3600</f>
        <v>2.9885397811111107</v>
      </c>
      <c r="W728" s="75">
        <f>(('Node actual demand d=1.0'!T728*(365/2)))*9.8*($C728+$D728-$B728)/3600</f>
        <v>0.9095555855555556</v>
      </c>
      <c r="X728" s="75">
        <f>(('Node actual demand d=1.0'!U728*(365/2)))*9.8*($C728+$D728-$B728)/3600</f>
        <v>0.51974604888888898</v>
      </c>
      <c r="Y728" s="75">
        <f>(('Node actual demand d=1.0'!V728*(365/2)))*9.8*($C728+$D728-$B728)/3600</f>
        <v>0.12993651222222224</v>
      </c>
      <c r="Z728" s="75">
        <f>(('Node actual demand d=1.0'!W728*(365/2)))*9.8*($C728+$D728-$B728)/3600</f>
        <v>0.12993651222222224</v>
      </c>
      <c r="AA728" s="75">
        <f>(('Node actual demand d=1.0'!X728*(365/2)))*9.8*($C728+$D728-$B728)/3600</f>
        <v>0.12993651222222224</v>
      </c>
      <c r="AB728" s="75">
        <f>(('Node actual demand d=1.0'!Y728*(365/2)))*9.8*($C728+$D728-$B728)/3600</f>
        <v>0.12993651222222224</v>
      </c>
    </row>
    <row r="729" spans="1:28">
      <c r="A729" t="s">
        <v>838</v>
      </c>
      <c r="B729" s="21">
        <f>Fornecida!$C$1</f>
        <v>3.38</v>
      </c>
      <c r="C729" s="79">
        <v>9.4865999999999993</v>
      </c>
      <c r="D729">
        <v>20</v>
      </c>
      <c r="E729" s="75">
        <f>(('Node actual demand d=1.0'!B729*(365/2)))*9.8*($C729+$D729-$B729)/3600</f>
        <v>0</v>
      </c>
      <c r="F729" s="75">
        <f>(('Node actual demand d=1.0'!C729*(365/2)))*9.8*($C729+$D729-$B729)/3600</f>
        <v>0</v>
      </c>
      <c r="G729" s="75">
        <f>(('Node actual demand d=1.0'!D729*(365/2)))*9.8*($C729+$D729-$B729)/3600</f>
        <v>0</v>
      </c>
      <c r="H729" s="75">
        <f>(('Node actual demand d=1.0'!E729*(365/2)))*9.8*($C729+$D729-$B729)/3600</f>
        <v>0</v>
      </c>
      <c r="I729" s="75">
        <f>(('Node actual demand d=1.0'!F729*(365/2)))*9.8*($C729+$D729-$B729)/3600</f>
        <v>0</v>
      </c>
      <c r="J729" s="75">
        <f>(('Node actual demand d=1.0'!G729*(365/2)))*9.8*($C729+$D729-$B729)/3600</f>
        <v>0.12969903916666667</v>
      </c>
      <c r="K729" s="75">
        <f>(('Node actual demand d=1.0'!H729*(365/2)))*9.8*($C729+$D729-$B729)/3600</f>
        <v>0.77819423500000007</v>
      </c>
      <c r="L729" s="75">
        <f>(('Node actual demand d=1.0'!I729*(365/2)))*9.8*($C729+$D729-$B729)/3600</f>
        <v>0.25939807833333334</v>
      </c>
      <c r="M729" s="75">
        <f>(('Node actual demand d=1.0'!J729*(365/2)))*9.8*($C729+$D729-$B729)/3600</f>
        <v>0.38909711750000003</v>
      </c>
      <c r="N729" s="75">
        <f>(('Node actual demand d=1.0'!K729*(365/2)))*9.8*($C729+$D729-$B729)/3600</f>
        <v>0.51879615666666667</v>
      </c>
      <c r="O729" s="75">
        <f>(('Node actual demand d=1.0'!L729*(365/2)))*9.8*($C729+$D729-$B729)/3600</f>
        <v>0.51879615666666667</v>
      </c>
      <c r="P729" s="75">
        <f>(('Node actual demand d=1.0'!M729*(365/2)))*9.8*($C729+$D729-$B729)/3600</f>
        <v>0.51879615666666667</v>
      </c>
      <c r="Q729" s="75">
        <f>(('Node actual demand d=1.0'!N729*(365/2)))*9.8*($C729+$D729-$B729)/3600</f>
        <v>0.51879615666666667</v>
      </c>
      <c r="R729" s="75">
        <f>(('Node actual demand d=1.0'!O729*(365/2)))*9.8*($C729+$D729-$B729)/3600</f>
        <v>0.77819423500000007</v>
      </c>
      <c r="S729" s="75">
        <f>(('Node actual demand d=1.0'!P729*(365/2)))*9.8*($C729+$D729-$B729)/3600</f>
        <v>0.64849519583333337</v>
      </c>
      <c r="T729" s="75">
        <f>(('Node actual demand d=1.0'!Q729*(365/2)))*9.8*($C729+$D729-$B729)/3600</f>
        <v>0.38909711750000003</v>
      </c>
      <c r="U729" s="75">
        <f>(('Node actual demand d=1.0'!R729*(365/2)))*9.8*($C729+$D729-$B729)/3600</f>
        <v>0.25939807833333334</v>
      </c>
      <c r="V729" s="75">
        <f>(('Node actual demand d=1.0'!S729*(365/2)))*9.8*($C729+$D729-$B729)/3600</f>
        <v>0.12969903916666667</v>
      </c>
      <c r="W729" s="75">
        <f>(('Node actual demand d=1.0'!T729*(365/2)))*9.8*($C729+$D729-$B729)/3600</f>
        <v>0.51879615666666667</v>
      </c>
      <c r="X729" s="75">
        <f>(('Node actual demand d=1.0'!U729*(365/2)))*9.8*($C729+$D729-$B729)/3600</f>
        <v>0.25939807833333334</v>
      </c>
      <c r="Y729" s="75">
        <f>(('Node actual demand d=1.0'!V729*(365/2)))*9.8*($C729+$D729-$B729)/3600</f>
        <v>0.38909711750000003</v>
      </c>
      <c r="Z729" s="75">
        <f>(('Node actual demand d=1.0'!W729*(365/2)))*9.8*($C729+$D729-$B729)/3600</f>
        <v>0.51879615666666667</v>
      </c>
      <c r="AA729" s="75">
        <f>(('Node actual demand d=1.0'!X729*(365/2)))*9.8*($C729+$D729-$B729)/3600</f>
        <v>0.12969903916666667</v>
      </c>
      <c r="AB729" s="75">
        <f>(('Node actual demand d=1.0'!Y729*(365/2)))*9.8*($C729+$D729-$B729)/3600</f>
        <v>0.12969903916666667</v>
      </c>
    </row>
    <row r="730" spans="1:28">
      <c r="A730" t="s">
        <v>839</v>
      </c>
      <c r="B730" s="21">
        <f>Fornecida!$C$1</f>
        <v>3.38</v>
      </c>
      <c r="C730" s="79">
        <v>9.5627999999999993</v>
      </c>
      <c r="D730">
        <v>20</v>
      </c>
      <c r="E730" s="75">
        <f>(('Node actual demand d=1.0'!B730*(365/2)))*9.8*($C730+$D730-$B730)/3600</f>
        <v>0.91054323500000012</v>
      </c>
      <c r="F730" s="75">
        <f>(('Node actual demand d=1.0'!C730*(365/2)))*9.8*($C730+$D730-$B730)/3600</f>
        <v>0</v>
      </c>
      <c r="G730" s="75">
        <f>(('Node actual demand d=1.0'!D730*(365/2)))*9.8*($C730+$D730-$B730)/3600</f>
        <v>0</v>
      </c>
      <c r="H730" s="75">
        <f>(('Node actual demand d=1.0'!E730*(365/2)))*9.8*($C730+$D730-$B730)/3600</f>
        <v>0</v>
      </c>
      <c r="I730" s="75">
        <f>(('Node actual demand d=1.0'!F730*(365/2)))*9.8*($C730+$D730-$B730)/3600</f>
        <v>6.8941130650000018</v>
      </c>
      <c r="J730" s="75">
        <f>(('Node actual demand d=1.0'!G730*(365/2)))*9.8*($C730+$D730-$B730)/3600</f>
        <v>0</v>
      </c>
      <c r="K730" s="75">
        <f>(('Node actual demand d=1.0'!H730*(365/2)))*9.8*($C730+$D730-$B730)/3600</f>
        <v>0.13007760500000001</v>
      </c>
      <c r="L730" s="75">
        <f>(('Node actual demand d=1.0'!I730*(365/2)))*9.8*($C730+$D730-$B730)/3600</f>
        <v>0.52031042000000005</v>
      </c>
      <c r="M730" s="75">
        <f>(('Node actual demand d=1.0'!J730*(365/2)))*9.8*($C730+$D730-$B730)/3600</f>
        <v>0.78046563000000002</v>
      </c>
      <c r="N730" s="75">
        <f>(('Node actual demand d=1.0'!K730*(365/2)))*9.8*($C730+$D730-$B730)/3600</f>
        <v>0.65038802500000015</v>
      </c>
      <c r="O730" s="75">
        <f>(('Node actual demand d=1.0'!L730*(365/2)))*9.8*($C730+$D730-$B730)/3600</f>
        <v>0.26015521000000003</v>
      </c>
      <c r="P730" s="75">
        <f>(('Node actual demand d=1.0'!M730*(365/2)))*9.8*($C730+$D730-$B730)/3600</f>
        <v>0.13007760500000001</v>
      </c>
      <c r="Q730" s="75">
        <f>(('Node actual demand d=1.0'!N730*(365/2)))*9.8*($C730+$D730-$B730)/3600</f>
        <v>0.13007760500000001</v>
      </c>
      <c r="R730" s="75">
        <f>(('Node actual demand d=1.0'!O730*(365/2)))*9.8*($C730+$D730-$B730)/3600</f>
        <v>0.26015521000000003</v>
      </c>
      <c r="S730" s="75">
        <f>(('Node actual demand d=1.0'!P730*(365/2)))*9.8*($C730+$D730-$B730)/3600</f>
        <v>0.26015521000000003</v>
      </c>
      <c r="T730" s="75">
        <f>(('Node actual demand d=1.0'!Q730*(365/2)))*9.8*($C730+$D730-$B730)/3600</f>
        <v>0.52031042000000005</v>
      </c>
      <c r="U730" s="75">
        <f>(('Node actual demand d=1.0'!R730*(365/2)))*9.8*($C730+$D730-$B730)/3600</f>
        <v>0.26015521000000003</v>
      </c>
      <c r="V730" s="75">
        <f>(('Node actual demand d=1.0'!S730*(365/2)))*9.8*($C730+$D730-$B730)/3600</f>
        <v>0.65038802500000015</v>
      </c>
      <c r="W730" s="75">
        <f>(('Node actual demand d=1.0'!T730*(365/2)))*9.8*($C730+$D730-$B730)/3600</f>
        <v>0.52031042000000005</v>
      </c>
      <c r="X730" s="75">
        <f>(('Node actual demand d=1.0'!U730*(365/2)))*9.8*($C730+$D730-$B730)/3600</f>
        <v>0.39023281500000001</v>
      </c>
      <c r="Y730" s="75">
        <f>(('Node actual demand d=1.0'!V730*(365/2)))*9.8*($C730+$D730-$B730)/3600</f>
        <v>0.26015521000000003</v>
      </c>
      <c r="Z730" s="75">
        <f>(('Node actual demand d=1.0'!W730*(365/2)))*9.8*($C730+$D730-$B730)/3600</f>
        <v>0.39023281500000001</v>
      </c>
      <c r="AA730" s="75">
        <f>(('Node actual demand d=1.0'!X730*(365/2)))*9.8*($C730+$D730-$B730)/3600</f>
        <v>0.13007760500000001</v>
      </c>
      <c r="AB730" s="75">
        <f>(('Node actual demand d=1.0'!Y730*(365/2)))*9.8*($C730+$D730-$B730)/3600</f>
        <v>6.2437250400000002</v>
      </c>
    </row>
    <row r="731" spans="1:28">
      <c r="A731" t="s">
        <v>840</v>
      </c>
      <c r="B731" s="21">
        <f>Fornecida!$C$1</f>
        <v>3.38</v>
      </c>
      <c r="C731" s="79">
        <v>9.8853000000000009</v>
      </c>
      <c r="D731">
        <v>20</v>
      </c>
      <c r="E731" s="75">
        <f>(('Node actual demand d=1.0'!B731*(365/2)))*9.8*($C731+$D731-$B731)/3600</f>
        <v>0.79007881750000009</v>
      </c>
      <c r="F731" s="75">
        <f>(('Node actual demand d=1.0'!C731*(365/2)))*9.8*($C731+$D731-$B731)/3600</f>
        <v>26.862679795000005</v>
      </c>
      <c r="G731" s="75">
        <f>(('Node actual demand d=1.0'!D731*(365/2)))*9.8*($C731+$D731-$B731)/3600</f>
        <v>0.1316798029166667</v>
      </c>
      <c r="H731" s="75">
        <f>(('Node actual demand d=1.0'!E731*(365/2)))*9.8*($C731+$D731-$B731)/3600</f>
        <v>0.1316798029166667</v>
      </c>
      <c r="I731" s="75">
        <f>(('Node actual demand d=1.0'!F731*(365/2)))*9.8*($C731+$D731-$B731)/3600</f>
        <v>0.65839901458333339</v>
      </c>
      <c r="J731" s="75">
        <f>(('Node actual demand d=1.0'!G731*(365/2)))*9.8*($C731+$D731-$B731)/3600</f>
        <v>20.410369452083334</v>
      </c>
      <c r="K731" s="75">
        <f>(('Node actual demand d=1.0'!H731*(365/2)))*9.8*($C731+$D731-$B731)/3600</f>
        <v>0</v>
      </c>
      <c r="L731" s="75">
        <f>(('Node actual demand d=1.0'!I731*(365/2)))*9.8*($C731+$D731-$B731)/3600</f>
        <v>0.2633596058333334</v>
      </c>
      <c r="M731" s="75">
        <f>(('Node actual demand d=1.0'!J731*(365/2)))*9.8*($C731+$D731-$B731)/3600</f>
        <v>0.2633596058333334</v>
      </c>
      <c r="N731" s="75">
        <f>(('Node actual demand d=1.0'!K731*(365/2)))*9.8*($C731+$D731-$B731)/3600</f>
        <v>0.5267192116666668</v>
      </c>
      <c r="O731" s="75">
        <f>(('Node actual demand d=1.0'!L731*(365/2)))*9.8*($C731+$D731-$B731)/3600</f>
        <v>0.39503940875000004</v>
      </c>
      <c r="P731" s="75">
        <f>(('Node actual demand d=1.0'!M731*(365/2)))*9.8*($C731+$D731-$B731)/3600</f>
        <v>0.39503940875000004</v>
      </c>
      <c r="Q731" s="75">
        <f>(('Node actual demand d=1.0'!N731*(365/2)))*9.8*($C731+$D731-$B731)/3600</f>
        <v>0.1316798029166667</v>
      </c>
      <c r="R731" s="75">
        <f>(('Node actual demand d=1.0'!O731*(365/2)))*9.8*($C731+$D731-$B731)/3600</f>
        <v>0.1316798029166667</v>
      </c>
      <c r="S731" s="75">
        <f>(('Node actual demand d=1.0'!P731*(365/2)))*9.8*($C731+$D731-$B731)/3600</f>
        <v>0.2633596058333334</v>
      </c>
      <c r="T731" s="75">
        <f>(('Node actual demand d=1.0'!Q731*(365/2)))*9.8*($C731+$D731-$B731)/3600</f>
        <v>0.65839901458333339</v>
      </c>
      <c r="U731" s="75">
        <f>(('Node actual demand d=1.0'!R731*(365/2)))*9.8*($C731+$D731-$B731)/3600</f>
        <v>1.4484778320833336</v>
      </c>
      <c r="V731" s="75">
        <f>(('Node actual demand d=1.0'!S731*(365/2)))*9.8*($C731+$D731-$B731)/3600</f>
        <v>0.79007881750000009</v>
      </c>
      <c r="W731" s="75">
        <f>(('Node actual demand d=1.0'!T731*(365/2)))*9.8*($C731+$D731-$B731)/3600</f>
        <v>1.0534384233333336</v>
      </c>
      <c r="X731" s="75">
        <f>(('Node actual demand d=1.0'!U731*(365/2)))*9.8*($C731+$D731-$B731)/3600</f>
        <v>0.39503940875000004</v>
      </c>
      <c r="Y731" s="75">
        <f>(('Node actual demand d=1.0'!V731*(365/2)))*9.8*($C731+$D731-$B731)/3600</f>
        <v>0.2633596058333334</v>
      </c>
      <c r="Z731" s="75">
        <f>(('Node actual demand d=1.0'!W731*(365/2)))*9.8*($C731+$D731-$B731)/3600</f>
        <v>0.2633596058333334</v>
      </c>
      <c r="AA731" s="75">
        <f>(('Node actual demand d=1.0'!X731*(365/2)))*9.8*($C731+$D731-$B731)/3600</f>
        <v>0.2633596058333334</v>
      </c>
      <c r="AB731" s="75">
        <f>(('Node actual demand d=1.0'!Y731*(365/2)))*9.8*($C731+$D731-$B731)/3600</f>
        <v>0.2633596058333334</v>
      </c>
    </row>
    <row r="732" spans="1:28">
      <c r="A732" t="s">
        <v>841</v>
      </c>
      <c r="B732" s="21">
        <f>Fornecida!$C$1</f>
        <v>3.38</v>
      </c>
      <c r="C732" s="79">
        <v>10.192299999999999</v>
      </c>
      <c r="D732">
        <v>20</v>
      </c>
      <c r="E732" s="75">
        <f>(('Node actual demand d=1.0'!B732*(365/2)))*9.8*($C732+$D732-$B732)/3600</f>
        <v>0</v>
      </c>
      <c r="F732" s="75">
        <f>(('Node actual demand d=1.0'!C732*(365/2)))*9.8*($C732+$D732-$B732)/3600</f>
        <v>0</v>
      </c>
      <c r="G732" s="75">
        <f>(('Node actual demand d=1.0'!D732*(365/2)))*9.8*($C732+$D732-$B732)/3600</f>
        <v>0</v>
      </c>
      <c r="H732" s="75">
        <f>(('Node actual demand d=1.0'!E732*(365/2)))*9.8*($C732+$D732-$B732)/3600</f>
        <v>0</v>
      </c>
      <c r="I732" s="75">
        <f>(('Node actual demand d=1.0'!F732*(365/2)))*9.8*($C732+$D732-$B732)/3600</f>
        <v>0</v>
      </c>
      <c r="J732" s="75">
        <f>(('Node actual demand d=1.0'!G732*(365/2)))*9.8*($C732+$D732-$B732)/3600</f>
        <v>12.654474617361112</v>
      </c>
      <c r="K732" s="75">
        <f>(('Node actual demand d=1.0'!H732*(365/2)))*9.8*($C732+$D732-$B732)/3600</f>
        <v>0.26640999194444448</v>
      </c>
      <c r="L732" s="75">
        <f>(('Node actual demand d=1.0'!I732*(365/2)))*9.8*($C732+$D732-$B732)/3600</f>
        <v>0.66602497986111131</v>
      </c>
      <c r="M732" s="75">
        <f>(('Node actual demand d=1.0'!J732*(365/2)))*9.8*($C732+$D732-$B732)/3600</f>
        <v>0.53281998388888896</v>
      </c>
      <c r="N732" s="75">
        <f>(('Node actual demand d=1.0'!K732*(365/2)))*9.8*($C732+$D732-$B732)/3600</f>
        <v>0.93243497180555568</v>
      </c>
      <c r="O732" s="75">
        <f>(('Node actual demand d=1.0'!L732*(365/2)))*9.8*($C732+$D732-$B732)/3600</f>
        <v>1.9980749395833335</v>
      </c>
      <c r="P732" s="75">
        <f>(('Node actual demand d=1.0'!M732*(365/2)))*9.8*($C732+$D732-$B732)/3600</f>
        <v>1.9980749395833335</v>
      </c>
      <c r="Q732" s="75">
        <f>(('Node actual demand d=1.0'!N732*(365/2)))*9.8*($C732+$D732-$B732)/3600</f>
        <v>0.53281998388888896</v>
      </c>
      <c r="R732" s="75">
        <f>(('Node actual demand d=1.0'!O732*(365/2)))*9.8*($C732+$D732-$B732)/3600</f>
        <v>0.93243497180555568</v>
      </c>
      <c r="S732" s="75">
        <f>(('Node actual demand d=1.0'!P732*(365/2)))*9.8*($C732+$D732-$B732)/3600</f>
        <v>0.26640999194444448</v>
      </c>
      <c r="T732" s="75">
        <f>(('Node actual demand d=1.0'!Q732*(365/2)))*9.8*($C732+$D732-$B732)/3600</f>
        <v>0.26640999194444448</v>
      </c>
      <c r="U732" s="75">
        <f>(('Node actual demand d=1.0'!R732*(365/2)))*9.8*($C732+$D732-$B732)/3600</f>
        <v>0.39961498791666666</v>
      </c>
      <c r="V732" s="75">
        <f>(('Node actual demand d=1.0'!S732*(365/2)))*9.8*($C732+$D732-$B732)/3600</f>
        <v>0.79922997583333333</v>
      </c>
      <c r="W732" s="75">
        <f>(('Node actual demand d=1.0'!T732*(365/2)))*9.8*($C732+$D732-$B732)/3600</f>
        <v>1.0656399677777779</v>
      </c>
      <c r="X732" s="75">
        <f>(('Node actual demand d=1.0'!U732*(365/2)))*9.8*($C732+$D732-$B732)/3600</f>
        <v>0.66602497986111131</v>
      </c>
      <c r="Y732" s="75">
        <f>(('Node actual demand d=1.0'!V732*(365/2)))*9.8*($C732+$D732-$B732)/3600</f>
        <v>0.26640999194444448</v>
      </c>
      <c r="Z732" s="75">
        <f>(('Node actual demand d=1.0'!W732*(365/2)))*9.8*($C732+$D732-$B732)/3600</f>
        <v>0.26640999194444448</v>
      </c>
      <c r="AA732" s="75">
        <f>(('Node actual demand d=1.0'!X732*(365/2)))*9.8*($C732+$D732-$B732)/3600</f>
        <v>0.39961498791666666</v>
      </c>
      <c r="AB732" s="75">
        <f>(('Node actual demand d=1.0'!Y732*(365/2)))*9.8*($C732+$D732-$B732)/3600</f>
        <v>12.920884609305558</v>
      </c>
    </row>
    <row r="733" spans="1:28">
      <c r="A733" t="s">
        <v>842</v>
      </c>
      <c r="B733" s="21">
        <f>Fornecida!$C$1</f>
        <v>3.38</v>
      </c>
      <c r="C733" s="79">
        <v>10.002599999999999</v>
      </c>
      <c r="D733">
        <v>20</v>
      </c>
      <c r="E733" s="75">
        <f>(('Node actual demand d=1.0'!B733*(365/2)))*9.8*($C733+$D733-$B733)/3600</f>
        <v>4.2324017866666672</v>
      </c>
      <c r="F733" s="75">
        <f>(('Node actual demand d=1.0'!C733*(365/2)))*9.8*($C733+$D733-$B733)/3600</f>
        <v>0.2645251116666667</v>
      </c>
      <c r="G733" s="75">
        <f>(('Node actual demand d=1.0'!D733*(365/2)))*9.8*($C733+$D733-$B733)/3600</f>
        <v>0.2645251116666667</v>
      </c>
      <c r="H733" s="75">
        <f>(('Node actual demand d=1.0'!E733*(365/2)))*9.8*($C733+$D733-$B733)/3600</f>
        <v>30.684912953333331</v>
      </c>
      <c r="I733" s="75">
        <f>(('Node actual demand d=1.0'!F733*(365/2)))*9.8*($C733+$D733-$B733)/3600</f>
        <v>0.2645251116666667</v>
      </c>
      <c r="J733" s="75">
        <f>(('Node actual demand d=1.0'!G733*(365/2)))*9.8*($C733+$D733-$B733)/3600</f>
        <v>0.13226255583333335</v>
      </c>
      <c r="K733" s="75">
        <f>(('Node actual demand d=1.0'!H733*(365/2)))*9.8*($C733+$D733-$B733)/3600</f>
        <v>0.2645251116666667</v>
      </c>
      <c r="L733" s="75">
        <f>(('Node actual demand d=1.0'!I733*(365/2)))*9.8*($C733+$D733-$B733)/3600</f>
        <v>0.39678766750000005</v>
      </c>
      <c r="M733" s="75">
        <f>(('Node actual demand d=1.0'!J733*(365/2)))*9.8*($C733+$D733-$B733)/3600</f>
        <v>0.5290502233333334</v>
      </c>
      <c r="N733" s="75">
        <f>(('Node actual demand d=1.0'!K733*(365/2)))*9.8*($C733+$D733-$B733)/3600</f>
        <v>0.66131277916666675</v>
      </c>
      <c r="O733" s="75">
        <f>(('Node actual demand d=1.0'!L733*(365/2)))*9.8*($C733+$D733-$B733)/3600</f>
        <v>0.5290502233333334</v>
      </c>
      <c r="P733" s="75">
        <f>(('Node actual demand d=1.0'!M733*(365/2)))*9.8*($C733+$D733-$B733)/3600</f>
        <v>1.5871506700000002</v>
      </c>
      <c r="Q733" s="75">
        <f>(('Node actual demand d=1.0'!N733*(365/2)))*9.8*($C733+$D733-$B733)/3600</f>
        <v>1.1903630025000005</v>
      </c>
      <c r="R733" s="75">
        <f>(('Node actual demand d=1.0'!O733*(365/2)))*9.8*($C733+$D733-$B733)/3600</f>
        <v>1.3226255583333335</v>
      </c>
      <c r="S733" s="75">
        <f>(('Node actual demand d=1.0'!P733*(365/2)))*9.8*($C733+$D733-$B733)/3600</f>
        <v>2.2484634491666671</v>
      </c>
      <c r="T733" s="75">
        <f>(('Node actual demand d=1.0'!Q733*(365/2)))*9.8*($C733+$D733-$B733)/3600</f>
        <v>0.7935753350000001</v>
      </c>
      <c r="U733" s="75">
        <f>(('Node actual demand d=1.0'!R733*(365/2)))*9.8*($C733+$D733-$B733)/3600</f>
        <v>0.7935753350000001</v>
      </c>
      <c r="V733" s="75">
        <f>(('Node actual demand d=1.0'!S733*(365/2)))*9.8*($C733+$D733-$B733)/3600</f>
        <v>0.5290502233333334</v>
      </c>
      <c r="W733" s="75">
        <f>(('Node actual demand d=1.0'!T733*(365/2)))*9.8*($C733+$D733-$B733)/3600</f>
        <v>0.66131277916666675</v>
      </c>
      <c r="X733" s="75">
        <f>(('Node actual demand d=1.0'!U733*(365/2)))*9.8*($C733+$D733-$B733)/3600</f>
        <v>0.39678766750000005</v>
      </c>
      <c r="Y733" s="75">
        <f>(('Node actual demand d=1.0'!V733*(365/2)))*9.8*($C733+$D733-$B733)/3600</f>
        <v>0.2645251116666667</v>
      </c>
      <c r="Z733" s="75">
        <f>(('Node actual demand d=1.0'!W733*(365/2)))*9.8*($C733+$D733-$B733)/3600</f>
        <v>0.39678766750000005</v>
      </c>
      <c r="AA733" s="75">
        <f>(('Node actual demand d=1.0'!X733*(365/2)))*9.8*($C733+$D733-$B733)/3600</f>
        <v>0.5290502233333334</v>
      </c>
      <c r="AB733" s="75">
        <f>(('Node actual demand d=1.0'!Y733*(365/2)))*9.8*($C733+$D733-$B733)/3600</f>
        <v>22.352371935833336</v>
      </c>
    </row>
    <row r="734" spans="1:28">
      <c r="A734" t="s">
        <v>843</v>
      </c>
      <c r="B734" s="21">
        <f>Fornecida!$C$1</f>
        <v>3.38</v>
      </c>
      <c r="C734" s="79">
        <v>10.452999999999999</v>
      </c>
      <c r="D734">
        <v>20</v>
      </c>
      <c r="E734" s="75">
        <f>(('Node actual demand d=1.0'!B734*(365/2)))*9.8*($C734+$D734-$B734)/3600</f>
        <v>0</v>
      </c>
      <c r="F734" s="75">
        <f>(('Node actual demand d=1.0'!C734*(365/2)))*9.8*($C734+$D734-$B734)/3600</f>
        <v>0</v>
      </c>
      <c r="G734" s="75">
        <f>(('Node actual demand d=1.0'!D734*(365/2)))*9.8*($C734+$D734-$B734)/3600</f>
        <v>0</v>
      </c>
      <c r="H734" s="75">
        <f>(('Node actual demand d=1.0'!E734*(365/2)))*9.8*($C734+$D734-$B734)/3600</f>
        <v>0</v>
      </c>
      <c r="I734" s="75">
        <f>(('Node actual demand d=1.0'!F734*(365/2)))*9.8*($C734+$D734-$B734)/3600</f>
        <v>0</v>
      </c>
      <c r="J734" s="75">
        <f>(('Node actual demand d=1.0'!G734*(365/2)))*9.8*($C734+$D734-$B734)/3600</f>
        <v>0</v>
      </c>
      <c r="K734" s="75">
        <f>(('Node actual demand d=1.0'!H734*(365/2)))*9.8*($C734+$D734-$B734)/3600</f>
        <v>0</v>
      </c>
      <c r="L734" s="75">
        <f>(('Node actual demand d=1.0'!I734*(365/2)))*9.8*($C734+$D734-$B734)/3600</f>
        <v>0</v>
      </c>
      <c r="M734" s="75">
        <f>(('Node actual demand d=1.0'!J734*(365/2)))*9.8*($C734+$D734-$B734)/3600</f>
        <v>0</v>
      </c>
      <c r="N734" s="75">
        <f>(('Node actual demand d=1.0'!K734*(365/2)))*9.8*($C734+$D734-$B734)/3600</f>
        <v>0</v>
      </c>
      <c r="O734" s="75">
        <f>(('Node actual demand d=1.0'!L734*(365/2)))*9.8*($C734+$D734-$B734)/3600</f>
        <v>0</v>
      </c>
      <c r="P734" s="75">
        <f>(('Node actual demand d=1.0'!M734*(365/2)))*9.8*($C734+$D734-$B734)/3600</f>
        <v>0</v>
      </c>
      <c r="Q734" s="75">
        <f>(('Node actual demand d=1.0'!N734*(365/2)))*9.8*($C734+$D734-$B734)/3600</f>
        <v>0</v>
      </c>
      <c r="R734" s="75">
        <f>(('Node actual demand d=1.0'!O734*(365/2)))*9.8*($C734+$D734-$B734)/3600</f>
        <v>0</v>
      </c>
      <c r="S734" s="75">
        <f>(('Node actual demand d=1.0'!P734*(365/2)))*9.8*($C734+$D734-$B734)/3600</f>
        <v>0</v>
      </c>
      <c r="T734" s="75">
        <f>(('Node actual demand d=1.0'!Q734*(365/2)))*9.8*($C734+$D734-$B734)/3600</f>
        <v>0.13450016805555556</v>
      </c>
      <c r="U734" s="75">
        <f>(('Node actual demand d=1.0'!R734*(365/2)))*9.8*($C734+$D734-$B734)/3600</f>
        <v>0</v>
      </c>
      <c r="V734" s="75">
        <f>(('Node actual demand d=1.0'!S734*(365/2)))*9.8*($C734+$D734-$B734)/3600</f>
        <v>0</v>
      </c>
      <c r="W734" s="75">
        <f>(('Node actual demand d=1.0'!T734*(365/2)))*9.8*($C734+$D734-$B734)/3600</f>
        <v>0</v>
      </c>
      <c r="X734" s="75">
        <f>(('Node actual demand d=1.0'!U734*(365/2)))*9.8*($C734+$D734-$B734)/3600</f>
        <v>0</v>
      </c>
      <c r="Y734" s="75">
        <f>(('Node actual demand d=1.0'!V734*(365/2)))*9.8*($C734+$D734-$B734)/3600</f>
        <v>0</v>
      </c>
      <c r="Z734" s="75">
        <f>(('Node actual demand d=1.0'!W734*(365/2)))*9.8*($C734+$D734-$B734)/3600</f>
        <v>0</v>
      </c>
      <c r="AA734" s="75">
        <f>(('Node actual demand d=1.0'!X734*(365/2)))*9.8*($C734+$D734-$B734)/3600</f>
        <v>0</v>
      </c>
      <c r="AB734" s="75">
        <f>(('Node actual demand d=1.0'!Y734*(365/2)))*9.8*($C734+$D734-$B734)/3600</f>
        <v>0</v>
      </c>
    </row>
    <row r="735" spans="1:28">
      <c r="A735" t="s">
        <v>844</v>
      </c>
      <c r="B735" s="21">
        <f>Fornecida!$C$1</f>
        <v>3.38</v>
      </c>
      <c r="C735" s="79">
        <v>10.5739</v>
      </c>
      <c r="D735">
        <v>20</v>
      </c>
      <c r="E735" s="75">
        <f>(('Node actual demand d=1.0'!B735*(365/2)))*9.8*($C735+$D735-$B735)/3600</f>
        <v>0.13510080597222224</v>
      </c>
      <c r="F735" s="75">
        <f>(('Node actual demand d=1.0'!C735*(365/2)))*9.8*($C735+$D735-$B735)/3600</f>
        <v>0</v>
      </c>
      <c r="G735" s="75">
        <f>(('Node actual demand d=1.0'!D735*(365/2)))*9.8*($C735+$D735-$B735)/3600</f>
        <v>0</v>
      </c>
      <c r="H735" s="75">
        <f>(('Node actual demand d=1.0'!E735*(365/2)))*9.8*($C735+$D735-$B735)/3600</f>
        <v>0</v>
      </c>
      <c r="I735" s="75">
        <f>(('Node actual demand d=1.0'!F735*(365/2)))*9.8*($C735+$D735-$B735)/3600</f>
        <v>0</v>
      </c>
      <c r="J735" s="75">
        <f>(('Node actual demand d=1.0'!G735*(365/2)))*9.8*($C735+$D735-$B735)/3600</f>
        <v>0</v>
      </c>
      <c r="K735" s="75">
        <f>(('Node actual demand d=1.0'!H735*(365/2)))*9.8*($C735+$D735-$B735)/3600</f>
        <v>0</v>
      </c>
      <c r="L735" s="75">
        <f>(('Node actual demand d=1.0'!I735*(365/2)))*9.8*($C735+$D735-$B735)/3600</f>
        <v>0.40530241791666671</v>
      </c>
      <c r="M735" s="75">
        <f>(('Node actual demand d=1.0'!J735*(365/2)))*9.8*($C735+$D735-$B735)/3600</f>
        <v>0.40530241791666671</v>
      </c>
      <c r="N735" s="75">
        <f>(('Node actual demand d=1.0'!K735*(365/2)))*9.8*($C735+$D735-$B735)/3600</f>
        <v>0.13510080597222224</v>
      </c>
      <c r="O735" s="75">
        <f>(('Node actual demand d=1.0'!L735*(365/2)))*9.8*($C735+$D735-$B735)/3600</f>
        <v>0</v>
      </c>
      <c r="P735" s="75">
        <f>(('Node actual demand d=1.0'!M735*(365/2)))*9.8*($C735+$D735-$B735)/3600</f>
        <v>0.13510080597222224</v>
      </c>
      <c r="Q735" s="75">
        <f>(('Node actual demand d=1.0'!N735*(365/2)))*9.8*($C735+$D735-$B735)/3600</f>
        <v>0</v>
      </c>
      <c r="R735" s="75">
        <f>(('Node actual demand d=1.0'!O735*(365/2)))*9.8*($C735+$D735-$B735)/3600</f>
        <v>0</v>
      </c>
      <c r="S735" s="75">
        <f>(('Node actual demand d=1.0'!P735*(365/2)))*9.8*($C735+$D735-$B735)/3600</f>
        <v>0</v>
      </c>
      <c r="T735" s="75">
        <f>(('Node actual demand d=1.0'!Q735*(365/2)))*9.8*($C735+$D735-$B735)/3600</f>
        <v>0</v>
      </c>
      <c r="U735" s="75">
        <f>(('Node actual demand d=1.0'!R735*(365/2)))*9.8*($C735+$D735-$B735)/3600</f>
        <v>0.13510080597222224</v>
      </c>
      <c r="V735" s="75">
        <f>(('Node actual demand d=1.0'!S735*(365/2)))*9.8*($C735+$D735-$B735)/3600</f>
        <v>0.13510080597222224</v>
      </c>
      <c r="W735" s="75">
        <f>(('Node actual demand d=1.0'!T735*(365/2)))*9.8*($C735+$D735-$B735)/3600</f>
        <v>0</v>
      </c>
      <c r="X735" s="75">
        <f>(('Node actual demand d=1.0'!U735*(365/2)))*9.8*($C735+$D735-$B735)/3600</f>
        <v>0.27020161194444448</v>
      </c>
      <c r="Y735" s="75">
        <f>(('Node actual demand d=1.0'!V735*(365/2)))*9.8*($C735+$D735-$B735)/3600</f>
        <v>0.40530241791666671</v>
      </c>
      <c r="Z735" s="75">
        <f>(('Node actual demand d=1.0'!W735*(365/2)))*9.8*($C735+$D735-$B735)/3600</f>
        <v>0.13510080597222224</v>
      </c>
      <c r="AA735" s="75">
        <f>(('Node actual demand d=1.0'!X735*(365/2)))*9.8*($C735+$D735-$B735)/3600</f>
        <v>0.13510080597222224</v>
      </c>
      <c r="AB735" s="75">
        <f>(('Node actual demand d=1.0'!Y735*(365/2)))*9.8*($C735+$D735-$B735)/3600</f>
        <v>0.13510080597222224</v>
      </c>
    </row>
    <row r="736" spans="1:28">
      <c r="A736" t="s">
        <v>845</v>
      </c>
      <c r="B736" s="21">
        <f>Fornecida!$C$1</f>
        <v>3.38</v>
      </c>
      <c r="C736" s="79">
        <v>10.741400000000001</v>
      </c>
      <c r="D736">
        <v>20</v>
      </c>
      <c r="E736" s="75">
        <f>(('Node actual demand d=1.0'!B736*(365/2)))*9.8*($C736+$D736-$B736)/3600</f>
        <v>0</v>
      </c>
      <c r="F736" s="75">
        <f>(('Node actual demand d=1.0'!C736*(365/2)))*9.8*($C736+$D736-$B736)/3600</f>
        <v>0</v>
      </c>
      <c r="G736" s="75">
        <f>(('Node actual demand d=1.0'!D736*(365/2)))*9.8*($C736+$D736-$B736)/3600</f>
        <v>0</v>
      </c>
      <c r="H736" s="75">
        <f>(('Node actual demand d=1.0'!E736*(365/2)))*9.8*($C736+$D736-$B736)/3600</f>
        <v>0</v>
      </c>
      <c r="I736" s="75">
        <f>(('Node actual demand d=1.0'!F736*(365/2)))*9.8*($C736+$D736-$B736)/3600</f>
        <v>0</v>
      </c>
      <c r="J736" s="75">
        <f>(('Node actual demand d=1.0'!G736*(365/2)))*9.8*($C736+$D736-$B736)/3600</f>
        <v>0</v>
      </c>
      <c r="K736" s="75">
        <f>(('Node actual demand d=1.0'!H736*(365/2)))*9.8*($C736+$D736-$B736)/3600</f>
        <v>0</v>
      </c>
      <c r="L736" s="75">
        <f>(('Node actual demand d=1.0'!I736*(365/2)))*9.8*($C736+$D736-$B736)/3600</f>
        <v>0.27186591055555559</v>
      </c>
      <c r="M736" s="75">
        <f>(('Node actual demand d=1.0'!J736*(365/2)))*9.8*($C736+$D736-$B736)/3600</f>
        <v>0.54373182111111118</v>
      </c>
      <c r="N736" s="75">
        <f>(('Node actual demand d=1.0'!K736*(365/2)))*9.8*($C736+$D736-$B736)/3600</f>
        <v>0.67966477638888889</v>
      </c>
      <c r="O736" s="75">
        <f>(('Node actual demand d=1.0'!L736*(365/2)))*9.8*($C736+$D736-$B736)/3600</f>
        <v>0.54373182111111118</v>
      </c>
      <c r="P736" s="75">
        <f>(('Node actual demand d=1.0'!M736*(365/2)))*9.8*($C736+$D736-$B736)/3600</f>
        <v>0.27186591055555559</v>
      </c>
      <c r="Q736" s="75">
        <f>(('Node actual demand d=1.0'!N736*(365/2)))*9.8*($C736+$D736-$B736)/3600</f>
        <v>0</v>
      </c>
      <c r="R736" s="75">
        <f>(('Node actual demand d=1.0'!O736*(365/2)))*9.8*($C736+$D736-$B736)/3600</f>
        <v>0.67966477638888889</v>
      </c>
      <c r="S736" s="75">
        <f>(('Node actual demand d=1.0'!P736*(365/2)))*9.8*($C736+$D736-$B736)/3600</f>
        <v>0.54373182111111118</v>
      </c>
      <c r="T736" s="75">
        <f>(('Node actual demand d=1.0'!Q736*(365/2)))*9.8*($C736+$D736-$B736)/3600</f>
        <v>0.27186591055555559</v>
      </c>
      <c r="U736" s="75">
        <f>(('Node actual demand d=1.0'!R736*(365/2)))*9.8*($C736+$D736-$B736)/3600</f>
        <v>0.27186591055555559</v>
      </c>
      <c r="V736" s="75">
        <f>(('Node actual demand d=1.0'!S736*(365/2)))*9.8*($C736+$D736-$B736)/3600</f>
        <v>0.40779886583333336</v>
      </c>
      <c r="W736" s="75">
        <f>(('Node actual demand d=1.0'!T736*(365/2)))*9.8*($C736+$D736-$B736)/3600</f>
        <v>1.0874636422222224</v>
      </c>
      <c r="X736" s="75">
        <f>(('Node actual demand d=1.0'!U736*(365/2)))*9.8*($C736+$D736-$B736)/3600</f>
        <v>0.40779886583333336</v>
      </c>
      <c r="Y736" s="75">
        <f>(('Node actual demand d=1.0'!V736*(365/2)))*9.8*($C736+$D736-$B736)/3600</f>
        <v>0.13593295527777779</v>
      </c>
      <c r="Z736" s="75">
        <f>(('Node actual demand d=1.0'!W736*(365/2)))*9.8*($C736+$D736-$B736)/3600</f>
        <v>0.13593295527777779</v>
      </c>
      <c r="AA736" s="75">
        <f>(('Node actual demand d=1.0'!X736*(365/2)))*9.8*($C736+$D736-$B736)/3600</f>
        <v>5.4373182111111111</v>
      </c>
      <c r="AB736" s="75">
        <f>(('Node actual demand d=1.0'!Y736*(365/2)))*9.8*($C736+$D736-$B736)/3600</f>
        <v>0.13593295527777779</v>
      </c>
    </row>
    <row r="737" spans="1:28">
      <c r="A737" t="s">
        <v>846</v>
      </c>
      <c r="B737" s="21">
        <f>Fornecida!$C$1</f>
        <v>3.38</v>
      </c>
      <c r="C737" s="79">
        <v>7.9812000000000003</v>
      </c>
      <c r="D737">
        <v>20</v>
      </c>
      <c r="E737" s="75">
        <f>(('Node actual demand d=1.0'!B737*(365/2)))*9.8*($C737+$D737-$B737)/3600</f>
        <v>0</v>
      </c>
      <c r="F737" s="75">
        <f>(('Node actual demand d=1.0'!C737*(365/2)))*9.8*($C737+$D737-$B737)/3600</f>
        <v>0</v>
      </c>
      <c r="G737" s="75">
        <f>(('Node actual demand d=1.0'!D737*(365/2)))*9.8*($C737+$D737-$B737)/3600</f>
        <v>0</v>
      </c>
      <c r="H737" s="75">
        <f>(('Node actual demand d=1.0'!E737*(365/2)))*9.8*($C737+$D737-$B737)/3600</f>
        <v>0</v>
      </c>
      <c r="I737" s="75">
        <f>(('Node actual demand d=1.0'!F737*(365/2)))*9.8*($C737+$D737-$B737)/3600</f>
        <v>0.12222012833333336</v>
      </c>
      <c r="J737" s="75">
        <f>(('Node actual demand d=1.0'!G737*(365/2)))*9.8*($C737+$D737-$B737)/3600</f>
        <v>12.955333603333337</v>
      </c>
      <c r="K737" s="75">
        <f>(('Node actual demand d=1.0'!H737*(365/2)))*9.8*($C737+$D737-$B737)/3600</f>
        <v>0</v>
      </c>
      <c r="L737" s="75">
        <f>(('Node actual demand d=1.0'!I737*(365/2)))*9.8*($C737+$D737-$B737)/3600</f>
        <v>0</v>
      </c>
      <c r="M737" s="75">
        <f>(('Node actual demand d=1.0'!J737*(365/2)))*9.8*($C737+$D737-$B737)/3600</f>
        <v>0</v>
      </c>
      <c r="N737" s="75">
        <f>(('Node actual demand d=1.0'!K737*(365/2)))*9.8*($C737+$D737-$B737)/3600</f>
        <v>0</v>
      </c>
      <c r="O737" s="75">
        <f>(('Node actual demand d=1.0'!L737*(365/2)))*9.8*($C737+$D737-$B737)/3600</f>
        <v>0</v>
      </c>
      <c r="P737" s="75">
        <f>(('Node actual demand d=1.0'!M737*(365/2)))*9.8*($C737+$D737-$B737)/3600</f>
        <v>0</v>
      </c>
      <c r="Q737" s="75">
        <f>(('Node actual demand d=1.0'!N737*(365/2)))*9.8*($C737+$D737-$B737)/3600</f>
        <v>0.48888051333333343</v>
      </c>
      <c r="R737" s="75">
        <f>(('Node actual demand d=1.0'!O737*(365/2)))*9.8*($C737+$D737-$B737)/3600</f>
        <v>0</v>
      </c>
      <c r="S737" s="75">
        <f>(('Node actual demand d=1.0'!P737*(365/2)))*9.8*($C737+$D737-$B737)/3600</f>
        <v>0</v>
      </c>
      <c r="T737" s="75">
        <f>(('Node actual demand d=1.0'!Q737*(365/2)))*9.8*($C737+$D737-$B737)/3600</f>
        <v>0</v>
      </c>
      <c r="U737" s="75">
        <f>(('Node actual demand d=1.0'!R737*(365/2)))*9.8*($C737+$D737-$B737)/3600</f>
        <v>0</v>
      </c>
      <c r="V737" s="75">
        <f>(('Node actual demand d=1.0'!S737*(365/2)))*9.8*($C737+$D737-$B737)/3600</f>
        <v>0</v>
      </c>
      <c r="W737" s="75">
        <f>(('Node actual demand d=1.0'!T737*(365/2)))*9.8*($C737+$D737-$B737)/3600</f>
        <v>0</v>
      </c>
      <c r="X737" s="75">
        <f>(('Node actual demand d=1.0'!U737*(365/2)))*9.8*($C737+$D737-$B737)/3600</f>
        <v>16.74415758166667</v>
      </c>
      <c r="Y737" s="75">
        <f>(('Node actual demand d=1.0'!V737*(365/2)))*9.8*($C737+$D737-$B737)/3600</f>
        <v>0</v>
      </c>
      <c r="Z737" s="75">
        <f>(('Node actual demand d=1.0'!W737*(365/2)))*9.8*($C737+$D737-$B737)/3600</f>
        <v>0</v>
      </c>
      <c r="AA737" s="75">
        <f>(('Node actual demand d=1.0'!X737*(365/2)))*9.8*($C737+$D737-$B737)/3600</f>
        <v>0</v>
      </c>
      <c r="AB737" s="75">
        <f>(('Node actual demand d=1.0'!Y737*(365/2)))*9.8*($C737+$D737-$B737)/3600</f>
        <v>0</v>
      </c>
    </row>
    <row r="738" spans="1:28">
      <c r="A738" t="s">
        <v>847</v>
      </c>
      <c r="B738" s="21">
        <f>Fornecida!$C$1</f>
        <v>3.38</v>
      </c>
      <c r="C738" s="79">
        <v>6.6600999999999999</v>
      </c>
      <c r="D738">
        <v>20</v>
      </c>
      <c r="E738" s="75">
        <f>(('Node actual demand d=1.0'!B738*(365/2)))*9.8*($C738+$D738-$B738)/3600</f>
        <v>0.1156568301388889</v>
      </c>
      <c r="F738" s="75">
        <f>(('Node actual demand d=1.0'!C738*(365/2)))*9.8*($C738+$D738-$B738)/3600</f>
        <v>0.1156568301388889</v>
      </c>
      <c r="G738" s="75">
        <f>(('Node actual demand d=1.0'!D738*(365/2)))*9.8*($C738+$D738-$B738)/3600</f>
        <v>0</v>
      </c>
      <c r="H738" s="75">
        <f>(('Node actual demand d=1.0'!E738*(365/2)))*9.8*($C738+$D738-$B738)/3600</f>
        <v>0</v>
      </c>
      <c r="I738" s="75">
        <f>(('Node actual demand d=1.0'!F738*(365/2)))*9.8*($C738+$D738-$B738)/3600</f>
        <v>0</v>
      </c>
      <c r="J738" s="75">
        <f>(('Node actual demand d=1.0'!G738*(365/2)))*9.8*($C738+$D738-$B738)/3600</f>
        <v>0</v>
      </c>
      <c r="K738" s="75">
        <f>(('Node actual demand d=1.0'!H738*(365/2)))*9.8*($C738+$D738-$B738)/3600</f>
        <v>0.1156568301388889</v>
      </c>
      <c r="L738" s="75">
        <f>(('Node actual demand d=1.0'!I738*(365/2)))*9.8*($C738+$D738-$B738)/3600</f>
        <v>0.46262732055555561</v>
      </c>
      <c r="M738" s="75">
        <f>(('Node actual demand d=1.0'!J738*(365/2)))*9.8*($C738+$D738-$B738)/3600</f>
        <v>0.46262732055555561</v>
      </c>
      <c r="N738" s="75">
        <f>(('Node actual demand d=1.0'!K738*(365/2)))*9.8*($C738+$D738-$B738)/3600</f>
        <v>0.69394098083333333</v>
      </c>
      <c r="O738" s="75">
        <f>(('Node actual demand d=1.0'!L738*(365/2)))*9.8*($C738+$D738-$B738)/3600</f>
        <v>0.34697049041666667</v>
      </c>
      <c r="P738" s="75">
        <f>(('Node actual demand d=1.0'!M738*(365/2)))*9.8*($C738+$D738-$B738)/3600</f>
        <v>0.23131366027777781</v>
      </c>
      <c r="Q738" s="75">
        <f>(('Node actual demand d=1.0'!N738*(365/2)))*9.8*($C738+$D738-$B738)/3600</f>
        <v>0.1156568301388889</v>
      </c>
      <c r="R738" s="75">
        <f>(('Node actual demand d=1.0'!O738*(365/2)))*9.8*($C738+$D738-$B738)/3600</f>
        <v>0.23131366027777781</v>
      </c>
      <c r="S738" s="75">
        <f>(('Node actual demand d=1.0'!P738*(365/2)))*9.8*($C738+$D738-$B738)/3600</f>
        <v>0.1156568301388889</v>
      </c>
      <c r="T738" s="75">
        <f>(('Node actual demand d=1.0'!Q738*(365/2)))*9.8*($C738+$D738-$B738)/3600</f>
        <v>0.23131366027777781</v>
      </c>
      <c r="U738" s="75">
        <f>(('Node actual demand d=1.0'!R738*(365/2)))*9.8*($C738+$D738-$B738)/3600</f>
        <v>0.23131366027777781</v>
      </c>
      <c r="V738" s="75">
        <f>(('Node actual demand d=1.0'!S738*(365/2)))*9.8*($C738+$D738-$B738)/3600</f>
        <v>0.57828415069444461</v>
      </c>
      <c r="W738" s="75">
        <f>(('Node actual demand d=1.0'!T738*(365/2)))*9.8*($C738+$D738-$B738)/3600</f>
        <v>0.92525464111111122</v>
      </c>
      <c r="X738" s="75">
        <f>(('Node actual demand d=1.0'!U738*(365/2)))*9.8*($C738+$D738-$B738)/3600</f>
        <v>0.34697049041666667</v>
      </c>
      <c r="Y738" s="75">
        <f>(('Node actual demand d=1.0'!V738*(365/2)))*9.8*($C738+$D738-$B738)/3600</f>
        <v>0.1156568301388889</v>
      </c>
      <c r="Z738" s="75">
        <f>(('Node actual demand d=1.0'!W738*(365/2)))*9.8*($C738+$D738-$B738)/3600</f>
        <v>2.7757639233333333</v>
      </c>
      <c r="AA738" s="75">
        <f>(('Node actual demand d=1.0'!X738*(365/2)))*9.8*($C738+$D738-$B738)/3600</f>
        <v>22.900052367500006</v>
      </c>
      <c r="AB738" s="75">
        <f>(('Node actual demand d=1.0'!Y738*(365/2)))*9.8*($C738+$D738-$B738)/3600</f>
        <v>0</v>
      </c>
    </row>
    <row r="739" spans="1:28">
      <c r="A739" t="s">
        <v>848</v>
      </c>
      <c r="B739" s="21">
        <f>Fornecida!$C$1</f>
        <v>3.38</v>
      </c>
      <c r="C739" s="79">
        <v>6.0911</v>
      </c>
      <c r="D739">
        <v>20</v>
      </c>
      <c r="E739" s="75">
        <f>(('Node actual demand d=1.0'!B739*(365/2)))*9.8*($C739+$D739-$B739)/3600</f>
        <v>0</v>
      </c>
      <c r="F739" s="75">
        <f>(('Node actual demand d=1.0'!C739*(365/2)))*9.8*($C739+$D739-$B739)/3600</f>
        <v>0</v>
      </c>
      <c r="G739" s="75">
        <f>(('Node actual demand d=1.0'!D739*(365/2)))*9.8*($C739+$D739-$B739)/3600</f>
        <v>0</v>
      </c>
      <c r="H739" s="75">
        <f>(('Node actual demand d=1.0'!E739*(365/2)))*9.8*($C739+$D739-$B739)/3600</f>
        <v>0</v>
      </c>
      <c r="I739" s="75">
        <f>(('Node actual demand d=1.0'!F739*(365/2)))*9.8*($C739+$D739-$B739)/3600</f>
        <v>0.45132002611111116</v>
      </c>
      <c r="J739" s="75">
        <f>(('Node actual demand d=1.0'!G739*(365/2)))*9.8*($C739+$D739-$B739)/3600</f>
        <v>10.154700587500002</v>
      </c>
      <c r="K739" s="75">
        <f>(('Node actual demand d=1.0'!H739*(365/2)))*9.8*($C739+$D739-$B739)/3600</f>
        <v>4.0618802350000012</v>
      </c>
      <c r="L739" s="75">
        <f>(('Node actual demand d=1.0'!I739*(365/2)))*9.8*($C739+$D739-$B739)/3600</f>
        <v>23.242981344722224</v>
      </c>
      <c r="M739" s="75">
        <f>(('Node actual demand d=1.0'!J739*(365/2)))*9.8*($C739+$D739-$B739)/3600</f>
        <v>14.667900848611113</v>
      </c>
      <c r="N739" s="75">
        <f>(('Node actual demand d=1.0'!K739*(365/2)))*9.8*($C739+$D739-$B739)/3600</f>
        <v>0.22566001305555558</v>
      </c>
      <c r="O739" s="75">
        <f>(('Node actual demand d=1.0'!L739*(365/2)))*9.8*($C739+$D739-$B739)/3600</f>
        <v>0.56415003263888908</v>
      </c>
      <c r="P739" s="75">
        <f>(('Node actual demand d=1.0'!M739*(365/2)))*9.8*($C739+$D739-$B739)/3600</f>
        <v>0.11283000652777779</v>
      </c>
      <c r="Q739" s="75">
        <f>(('Node actual demand d=1.0'!N739*(365/2)))*9.8*($C739+$D739-$B739)/3600</f>
        <v>0.11283000652777779</v>
      </c>
      <c r="R739" s="75">
        <f>(('Node actual demand d=1.0'!O739*(365/2)))*9.8*($C739+$D739-$B739)/3600</f>
        <v>0.22566001305555558</v>
      </c>
      <c r="S739" s="75">
        <f>(('Node actual demand d=1.0'!P739*(365/2)))*9.8*($C739+$D739-$B739)/3600</f>
        <v>0.56415003263888908</v>
      </c>
      <c r="T739" s="75">
        <f>(('Node actual demand d=1.0'!Q739*(365/2)))*9.8*($C739+$D739-$B739)/3600</f>
        <v>2.4822601436111111</v>
      </c>
      <c r="U739" s="75">
        <f>(('Node actual demand d=1.0'!R739*(365/2)))*9.8*($C739+$D739-$B739)/3600</f>
        <v>1.0154700587500003</v>
      </c>
      <c r="V739" s="75">
        <f>(('Node actual demand d=1.0'!S739*(365/2)))*9.8*($C739+$D739-$B739)/3600</f>
        <v>0</v>
      </c>
      <c r="W739" s="75">
        <f>(('Node actual demand d=1.0'!T739*(365/2)))*9.8*($C739+$D739-$B739)/3600</f>
        <v>0</v>
      </c>
      <c r="X739" s="75">
        <f>(('Node actual demand d=1.0'!U739*(365/2)))*9.8*($C739+$D739-$B739)/3600</f>
        <v>0</v>
      </c>
      <c r="Y739" s="75">
        <f>(('Node actual demand d=1.0'!V739*(365/2)))*9.8*($C739+$D739-$B739)/3600</f>
        <v>0</v>
      </c>
      <c r="Z739" s="75">
        <f>(('Node actual demand d=1.0'!W739*(365/2)))*9.8*($C739+$D739-$B739)/3600</f>
        <v>0.56415003263888908</v>
      </c>
      <c r="AA739" s="75">
        <f>(('Node actual demand d=1.0'!X739*(365/2)))*9.8*($C739+$D739-$B739)/3600</f>
        <v>10.944510633194447</v>
      </c>
      <c r="AB739" s="75">
        <f>(('Node actual demand d=1.0'!Y739*(365/2)))*9.8*($C739+$D739-$B739)/3600</f>
        <v>0</v>
      </c>
    </row>
    <row r="740" spans="1:28">
      <c r="A740" t="s">
        <v>849</v>
      </c>
      <c r="B740" s="21">
        <f>Fornecida!$C$1</f>
        <v>3.38</v>
      </c>
      <c r="C740" s="79">
        <v>7.2230999999999996</v>
      </c>
      <c r="D740">
        <v>20</v>
      </c>
      <c r="E740" s="75">
        <f>(('Node actual demand d=1.0'!B740*(365/2)))*9.8*($C740+$D740-$B740)/3600</f>
        <v>0</v>
      </c>
      <c r="F740" s="75">
        <f>(('Node actual demand d=1.0'!C740*(365/2)))*9.8*($C740+$D740-$B740)/3600</f>
        <v>1.1845384541666668</v>
      </c>
      <c r="G740" s="75">
        <f>(('Node actual demand d=1.0'!D740*(365/2)))*9.8*($C740+$D740-$B740)/3600</f>
        <v>0</v>
      </c>
      <c r="H740" s="75">
        <f>(('Node actual demand d=1.0'!E740*(365/2)))*9.8*($C740+$D740-$B740)/3600</f>
        <v>0</v>
      </c>
      <c r="I740" s="75">
        <f>(('Node actual demand d=1.0'!F740*(365/2)))*9.8*($C740+$D740-$B740)/3600</f>
        <v>0.11845384541666668</v>
      </c>
      <c r="J740" s="75">
        <f>(('Node actual demand d=1.0'!G740*(365/2)))*9.8*($C740+$D740-$B740)/3600</f>
        <v>12.911469150416668</v>
      </c>
      <c r="K740" s="75">
        <f>(('Node actual demand d=1.0'!H740*(365/2)))*9.8*($C740+$D740-$B740)/3600</f>
        <v>0.23690769083333335</v>
      </c>
      <c r="L740" s="75">
        <f>(('Node actual demand d=1.0'!I740*(365/2)))*9.8*($C740+$D740-$B740)/3600</f>
        <v>0.35536153625000005</v>
      </c>
      <c r="M740" s="75">
        <f>(('Node actual demand d=1.0'!J740*(365/2)))*9.8*($C740+$D740-$B740)/3600</f>
        <v>0.35536153625000005</v>
      </c>
      <c r="N740" s="75">
        <f>(('Node actual demand d=1.0'!K740*(365/2)))*9.8*($C740+$D740-$B740)/3600</f>
        <v>0.5922692270833334</v>
      </c>
      <c r="O740" s="75">
        <f>(('Node actual demand d=1.0'!L740*(365/2)))*9.8*($C740+$D740-$B740)/3600</f>
        <v>0.5922692270833334</v>
      </c>
      <c r="P740" s="75">
        <f>(('Node actual demand d=1.0'!M740*(365/2)))*9.8*($C740+$D740-$B740)/3600</f>
        <v>0.35536153625000005</v>
      </c>
      <c r="Q740" s="75">
        <f>(('Node actual demand d=1.0'!N740*(365/2)))*9.8*($C740+$D740-$B740)/3600</f>
        <v>0.23690769083333335</v>
      </c>
      <c r="R740" s="75">
        <f>(('Node actual demand d=1.0'!O740*(365/2)))*9.8*($C740+$D740-$B740)/3600</f>
        <v>0.35536153625000005</v>
      </c>
      <c r="S740" s="75">
        <f>(('Node actual demand d=1.0'!P740*(365/2)))*9.8*($C740+$D740-$B740)/3600</f>
        <v>0.71072307250000011</v>
      </c>
      <c r="T740" s="75">
        <f>(('Node actual demand d=1.0'!Q740*(365/2)))*9.8*($C740+$D740-$B740)/3600</f>
        <v>1.0660846087500002</v>
      </c>
      <c r="U740" s="75">
        <f>(('Node actual demand d=1.0'!R740*(365/2)))*9.8*($C740+$D740-$B740)/3600</f>
        <v>0.4738153816666667</v>
      </c>
      <c r="V740" s="75">
        <f>(('Node actual demand d=1.0'!S740*(365/2)))*9.8*($C740+$D740-$B740)/3600</f>
        <v>0.23690769083333335</v>
      </c>
      <c r="W740" s="75">
        <f>(('Node actual demand d=1.0'!T740*(365/2)))*9.8*($C740+$D740-$B740)/3600</f>
        <v>0.23690769083333335</v>
      </c>
      <c r="X740" s="75">
        <f>(('Node actual demand d=1.0'!U740*(365/2)))*9.8*($C740+$D740-$B740)/3600</f>
        <v>0.11845384541666668</v>
      </c>
      <c r="Y740" s="75">
        <f>(('Node actual demand d=1.0'!V740*(365/2)))*9.8*($C740+$D740-$B740)/3600</f>
        <v>0.11845384541666668</v>
      </c>
      <c r="Z740" s="75">
        <f>(('Node actual demand d=1.0'!W740*(365/2)))*9.8*($C740+$D740-$B740)/3600</f>
        <v>0.11845384541666668</v>
      </c>
      <c r="AA740" s="75">
        <f>(('Node actual demand d=1.0'!X740*(365/2)))*9.8*($C740+$D740-$B740)/3600</f>
        <v>0.23690769083333335</v>
      </c>
      <c r="AB740" s="75">
        <f>(('Node actual demand d=1.0'!Y740*(365/2)))*9.8*($C740+$D740-$B740)/3600</f>
        <v>13.266830686666667</v>
      </c>
    </row>
    <row r="741" spans="1:28">
      <c r="A741" t="s">
        <v>850</v>
      </c>
      <c r="B741" s="21">
        <f>Fornecida!$C$1</f>
        <v>3.38</v>
      </c>
      <c r="C741" s="79">
        <v>8.9383999999999997</v>
      </c>
      <c r="D741">
        <v>20</v>
      </c>
      <c r="E741" s="75">
        <f>(('Node actual demand d=1.0'!B741*(365/2)))*9.8*($C741+$D741-$B741)/3600</f>
        <v>0</v>
      </c>
      <c r="F741" s="75">
        <f>(('Node actual demand d=1.0'!C741*(365/2)))*9.8*($C741+$D741-$B741)/3600</f>
        <v>0</v>
      </c>
      <c r="G741" s="75">
        <f>(('Node actual demand d=1.0'!D741*(365/2)))*9.8*($C741+$D741-$B741)/3600</f>
        <v>0</v>
      </c>
      <c r="H741" s="75">
        <f>(('Node actual demand d=1.0'!E741*(365/2)))*9.8*($C741+$D741-$B741)/3600</f>
        <v>0</v>
      </c>
      <c r="I741" s="75">
        <f>(('Node actual demand d=1.0'!F741*(365/2)))*9.8*($C741+$D741-$B741)/3600</f>
        <v>0</v>
      </c>
      <c r="J741" s="75">
        <f>(('Node actual demand d=1.0'!G741*(365/2)))*9.8*($C741+$D741-$B741)/3600</f>
        <v>0.12697555111111114</v>
      </c>
      <c r="K741" s="75">
        <f>(('Node actual demand d=1.0'!H741*(365/2)))*9.8*($C741+$D741-$B741)/3600</f>
        <v>0.25395110222222228</v>
      </c>
      <c r="L741" s="75">
        <f>(('Node actual demand d=1.0'!I741*(365/2)))*9.8*($C741+$D741-$B741)/3600</f>
        <v>0.38092665333333336</v>
      </c>
      <c r="M741" s="75">
        <f>(('Node actual demand d=1.0'!J741*(365/2)))*9.8*($C741+$D741-$B741)/3600</f>
        <v>0.6348777555555557</v>
      </c>
      <c r="N741" s="75">
        <f>(('Node actual demand d=1.0'!K741*(365/2)))*9.8*($C741+$D741-$B741)/3600</f>
        <v>0.50790220444444456</v>
      </c>
      <c r="O741" s="75">
        <f>(('Node actual demand d=1.0'!L741*(365/2)))*9.8*($C741+$D741-$B741)/3600</f>
        <v>0.50790220444444456</v>
      </c>
      <c r="P741" s="75">
        <f>(('Node actual demand d=1.0'!M741*(365/2)))*9.8*($C741+$D741-$B741)/3600</f>
        <v>0.25395110222222228</v>
      </c>
      <c r="Q741" s="75">
        <f>(('Node actual demand d=1.0'!N741*(365/2)))*9.8*($C741+$D741-$B741)/3600</f>
        <v>0.12697555111111114</v>
      </c>
      <c r="R741" s="75">
        <f>(('Node actual demand d=1.0'!O741*(365/2)))*9.8*($C741+$D741-$B741)/3600</f>
        <v>0.38092665333333336</v>
      </c>
      <c r="S741" s="75">
        <f>(('Node actual demand d=1.0'!P741*(365/2)))*9.8*($C741+$D741-$B741)/3600</f>
        <v>0.50790220444444456</v>
      </c>
      <c r="T741" s="75">
        <f>(('Node actual demand d=1.0'!Q741*(365/2)))*9.8*($C741+$D741-$B741)/3600</f>
        <v>0.12697555111111114</v>
      </c>
      <c r="U741" s="75">
        <f>(('Node actual demand d=1.0'!R741*(365/2)))*9.8*($C741+$D741-$B741)/3600</f>
        <v>0.50790220444444456</v>
      </c>
      <c r="V741" s="75">
        <f>(('Node actual demand d=1.0'!S741*(365/2)))*9.8*($C741+$D741-$B741)/3600</f>
        <v>0.38092665333333336</v>
      </c>
      <c r="W741" s="75">
        <f>(('Node actual demand d=1.0'!T741*(365/2)))*9.8*($C741+$D741-$B741)/3600</f>
        <v>0.12697555111111114</v>
      </c>
      <c r="X741" s="75">
        <f>(('Node actual demand d=1.0'!U741*(365/2)))*9.8*($C741+$D741-$B741)/3600</f>
        <v>0</v>
      </c>
      <c r="Y741" s="75">
        <f>(('Node actual demand d=1.0'!V741*(365/2)))*9.8*($C741+$D741-$B741)/3600</f>
        <v>0</v>
      </c>
      <c r="Z741" s="75">
        <f>(('Node actual demand d=1.0'!W741*(365/2)))*9.8*($C741+$D741-$B741)/3600</f>
        <v>0</v>
      </c>
      <c r="AA741" s="75">
        <f>(('Node actual demand d=1.0'!X741*(365/2)))*9.8*($C741+$D741-$B741)/3600</f>
        <v>0</v>
      </c>
      <c r="AB741" s="75">
        <f>(('Node actual demand d=1.0'!Y741*(365/2)))*9.8*($C741+$D741-$B741)/3600</f>
        <v>22.093745893333338</v>
      </c>
    </row>
    <row r="742" spans="1:28">
      <c r="A742" t="s">
        <v>851</v>
      </c>
      <c r="B742" s="21">
        <f>Fornecida!$C$1</f>
        <v>3.38</v>
      </c>
      <c r="C742" s="79">
        <v>8.1388999999999996</v>
      </c>
      <c r="D742">
        <v>20</v>
      </c>
      <c r="E742" s="75">
        <f>(('Node actual demand d=1.0'!B742*(365/2)))*9.8*($C742+$D742-$B742)/3600</f>
        <v>2.0910610418055557</v>
      </c>
      <c r="F742" s="75">
        <f>(('Node actual demand d=1.0'!C742*(365/2)))*9.8*($C742+$D742-$B742)/3600</f>
        <v>0</v>
      </c>
      <c r="G742" s="75">
        <f>(('Node actual demand d=1.0'!D742*(365/2)))*9.8*($C742+$D742-$B742)/3600</f>
        <v>0</v>
      </c>
      <c r="H742" s="75">
        <f>(('Node actual demand d=1.0'!E742*(365/2)))*9.8*($C742+$D742-$B742)/3600</f>
        <v>0</v>
      </c>
      <c r="I742" s="75">
        <f>(('Node actual demand d=1.0'!F742*(365/2)))*9.8*($C742+$D742-$B742)/3600</f>
        <v>0</v>
      </c>
      <c r="J742" s="75">
        <f>(('Node actual demand d=1.0'!G742*(365/2)))*9.8*($C742+$D742-$B742)/3600</f>
        <v>0</v>
      </c>
      <c r="K742" s="75">
        <f>(('Node actual demand d=1.0'!H742*(365/2)))*9.8*($C742+$D742-$B742)/3600</f>
        <v>0.12300359069444446</v>
      </c>
      <c r="L742" s="75">
        <f>(('Node actual demand d=1.0'!I742*(365/2)))*9.8*($C742+$D742-$B742)/3600</f>
        <v>0</v>
      </c>
      <c r="M742" s="75">
        <f>(('Node actual demand d=1.0'!J742*(365/2)))*9.8*($C742+$D742-$B742)/3600</f>
        <v>0.36901077208333333</v>
      </c>
      <c r="N742" s="75">
        <f>(('Node actual demand d=1.0'!K742*(365/2)))*9.8*($C742+$D742-$B742)/3600</f>
        <v>0.61501795347222232</v>
      </c>
      <c r="O742" s="75">
        <f>(('Node actual demand d=1.0'!L742*(365/2)))*9.8*($C742+$D742-$B742)/3600</f>
        <v>0.86102513486111121</v>
      </c>
      <c r="P742" s="75">
        <f>(('Node actual demand d=1.0'!M742*(365/2)))*9.8*($C742+$D742-$B742)/3600</f>
        <v>0</v>
      </c>
      <c r="Q742" s="75">
        <f>(('Node actual demand d=1.0'!N742*(365/2)))*9.8*($C742+$D742-$B742)/3600</f>
        <v>0.12300359069444446</v>
      </c>
      <c r="R742" s="75">
        <f>(('Node actual demand d=1.0'!O742*(365/2)))*9.8*($C742+$D742-$B742)/3600</f>
        <v>0.12300359069444446</v>
      </c>
      <c r="S742" s="75">
        <f>(('Node actual demand d=1.0'!P742*(365/2)))*9.8*($C742+$D742-$B742)/3600</f>
        <v>0.24600718138888891</v>
      </c>
      <c r="T742" s="75">
        <f>(('Node actual demand d=1.0'!Q742*(365/2)))*9.8*($C742+$D742-$B742)/3600</f>
        <v>0.24600718138888891</v>
      </c>
      <c r="U742" s="75">
        <f>(('Node actual demand d=1.0'!R742*(365/2)))*9.8*($C742+$D742-$B742)/3600</f>
        <v>0.24600718138888891</v>
      </c>
      <c r="V742" s="75">
        <f>(('Node actual demand d=1.0'!S742*(365/2)))*9.8*($C742+$D742-$B742)/3600</f>
        <v>12.054351888055555</v>
      </c>
      <c r="W742" s="75">
        <f>(('Node actual demand d=1.0'!T742*(365/2)))*9.8*($C742+$D742-$B742)/3600</f>
        <v>1.1070323162500002</v>
      </c>
      <c r="X742" s="75">
        <f>(('Node actual demand d=1.0'!U742*(365/2)))*9.8*($C742+$D742-$B742)/3600</f>
        <v>0.24600718138888891</v>
      </c>
      <c r="Y742" s="75">
        <f>(('Node actual demand d=1.0'!V742*(365/2)))*9.8*($C742+$D742-$B742)/3600</f>
        <v>0</v>
      </c>
      <c r="Z742" s="75">
        <f>(('Node actual demand d=1.0'!W742*(365/2)))*9.8*($C742+$D742-$B742)/3600</f>
        <v>0</v>
      </c>
      <c r="AA742" s="75">
        <f>(('Node actual demand d=1.0'!X742*(365/2)))*9.8*($C742+$D742-$B742)/3600</f>
        <v>0.12300359069444446</v>
      </c>
      <c r="AB742" s="75">
        <f>(('Node actual demand d=1.0'!Y742*(365/2)))*9.8*($C742+$D742-$B742)/3600</f>
        <v>0.12300359069444446</v>
      </c>
    </row>
    <row r="743" spans="1:28">
      <c r="A743" t="s">
        <v>852</v>
      </c>
      <c r="B743" s="21">
        <f>Fornecida!$C$1</f>
        <v>3.38</v>
      </c>
      <c r="C743" s="79">
        <v>8.0449999999999999</v>
      </c>
      <c r="D743">
        <v>20</v>
      </c>
      <c r="E743" s="75">
        <f>(('Node actual demand d=1.0'!B743*(365/2)))*9.8*($C743+$D743-$B743)/3600</f>
        <v>0</v>
      </c>
      <c r="F743" s="75">
        <f>(('Node actual demand d=1.0'!C743*(365/2)))*9.8*($C743+$D743-$B743)/3600</f>
        <v>0</v>
      </c>
      <c r="G743" s="75">
        <f>(('Node actual demand d=1.0'!D743*(365/2)))*9.8*($C743+$D743-$B743)/3600</f>
        <v>0</v>
      </c>
      <c r="H743" s="75">
        <f>(('Node actual demand d=1.0'!E743*(365/2)))*9.8*($C743+$D743-$B743)/3600</f>
        <v>0</v>
      </c>
      <c r="I743" s="75">
        <f>(('Node actual demand d=1.0'!F743*(365/2)))*9.8*($C743+$D743-$B743)/3600</f>
        <v>0</v>
      </c>
      <c r="J743" s="75">
        <f>(('Node actual demand d=1.0'!G743*(365/2)))*9.8*($C743+$D743-$B743)/3600</f>
        <v>0</v>
      </c>
      <c r="K743" s="75">
        <f>(('Node actual demand d=1.0'!H743*(365/2)))*9.8*($C743+$D743-$B743)/3600</f>
        <v>0</v>
      </c>
      <c r="L743" s="75">
        <f>(('Node actual demand d=1.0'!I743*(365/2)))*9.8*($C743+$D743-$B743)/3600</f>
        <v>0</v>
      </c>
      <c r="M743" s="75">
        <f>(('Node actual demand d=1.0'!J743*(365/2)))*9.8*($C743+$D743-$B743)/3600</f>
        <v>0</v>
      </c>
      <c r="N743" s="75">
        <f>(('Node actual demand d=1.0'!K743*(365/2)))*9.8*($C743+$D743-$B743)/3600</f>
        <v>0</v>
      </c>
      <c r="O743" s="75">
        <f>(('Node actual demand d=1.0'!L743*(365/2)))*9.8*($C743+$D743-$B743)/3600</f>
        <v>0.1225370902777778</v>
      </c>
      <c r="P743" s="75">
        <f>(('Node actual demand d=1.0'!M743*(365/2)))*9.8*($C743+$D743-$B743)/3600</f>
        <v>0</v>
      </c>
      <c r="Q743" s="75">
        <f>(('Node actual demand d=1.0'!N743*(365/2)))*9.8*($C743+$D743-$B743)/3600</f>
        <v>0</v>
      </c>
      <c r="R743" s="75">
        <f>(('Node actual demand d=1.0'!O743*(365/2)))*9.8*($C743+$D743-$B743)/3600</f>
        <v>0</v>
      </c>
      <c r="S743" s="75">
        <f>(('Node actual demand d=1.0'!P743*(365/2)))*9.8*($C743+$D743-$B743)/3600</f>
        <v>0</v>
      </c>
      <c r="T743" s="75">
        <f>(('Node actual demand d=1.0'!Q743*(365/2)))*9.8*($C743+$D743-$B743)/3600</f>
        <v>0</v>
      </c>
      <c r="U743" s="75">
        <f>(('Node actual demand d=1.0'!R743*(365/2)))*9.8*($C743+$D743-$B743)/3600</f>
        <v>0</v>
      </c>
      <c r="V743" s="75">
        <f>(('Node actual demand d=1.0'!S743*(365/2)))*9.8*($C743+$D743-$B743)/3600</f>
        <v>0</v>
      </c>
      <c r="W743" s="75">
        <f>(('Node actual demand d=1.0'!T743*(365/2)))*9.8*($C743+$D743-$B743)/3600</f>
        <v>0</v>
      </c>
      <c r="X743" s="75">
        <f>(('Node actual demand d=1.0'!U743*(365/2)))*9.8*($C743+$D743-$B743)/3600</f>
        <v>0</v>
      </c>
      <c r="Y743" s="75">
        <f>(('Node actual demand d=1.0'!V743*(365/2)))*9.8*($C743+$D743-$B743)/3600</f>
        <v>0</v>
      </c>
      <c r="Z743" s="75">
        <f>(('Node actual demand d=1.0'!W743*(365/2)))*9.8*($C743+$D743-$B743)/3600</f>
        <v>0</v>
      </c>
      <c r="AA743" s="75">
        <f>(('Node actual demand d=1.0'!X743*(365/2)))*9.8*($C743+$D743-$B743)/3600</f>
        <v>10.783263944444448</v>
      </c>
      <c r="AB743" s="75">
        <f>(('Node actual demand d=1.0'!Y743*(365/2)))*9.8*($C743+$D743-$B743)/3600</f>
        <v>0</v>
      </c>
    </row>
    <row r="744" spans="1:28">
      <c r="A744" t="s">
        <v>853</v>
      </c>
      <c r="B744" s="21">
        <f>Fornecida!$C$1</f>
        <v>3.38</v>
      </c>
      <c r="C744" s="79">
        <v>8.2996999999999996</v>
      </c>
      <c r="D744">
        <v>20</v>
      </c>
      <c r="E744" s="75">
        <f>(('Node actual demand d=1.0'!B744*(365/2)))*9.8*($C744+$D744-$B744)/3600</f>
        <v>0</v>
      </c>
      <c r="F744" s="75">
        <f>(('Node actual demand d=1.0'!C744*(365/2)))*9.8*($C744+$D744-$B744)/3600</f>
        <v>0</v>
      </c>
      <c r="G744" s="75">
        <f>(('Node actual demand d=1.0'!D744*(365/2)))*9.8*($C744+$D744-$B744)/3600</f>
        <v>0</v>
      </c>
      <c r="H744" s="75">
        <f>(('Node actual demand d=1.0'!E744*(365/2)))*9.8*($C744+$D744-$B744)/3600</f>
        <v>0</v>
      </c>
      <c r="I744" s="75">
        <f>(('Node actual demand d=1.0'!F744*(365/2)))*9.8*($C744+$D744-$B744)/3600</f>
        <v>0</v>
      </c>
      <c r="J744" s="75">
        <f>(('Node actual demand d=1.0'!G744*(365/2)))*9.8*($C744+$D744-$B744)/3600</f>
        <v>0.1238024540277778</v>
      </c>
      <c r="K744" s="75">
        <f>(('Node actual demand d=1.0'!H744*(365/2)))*9.8*($C744+$D744-$B744)/3600</f>
        <v>0.1238024540277778</v>
      </c>
      <c r="L744" s="75">
        <f>(('Node actual demand d=1.0'!I744*(365/2)))*9.8*($C744+$D744-$B744)/3600</f>
        <v>0.4952098161111112</v>
      </c>
      <c r="M744" s="75">
        <f>(('Node actual demand d=1.0'!J744*(365/2)))*9.8*($C744+$D744-$B744)/3600</f>
        <v>0.1238024540277778</v>
      </c>
      <c r="N744" s="75">
        <f>(('Node actual demand d=1.0'!K744*(365/2)))*9.8*($C744+$D744-$B744)/3600</f>
        <v>0.4952098161111112</v>
      </c>
      <c r="O744" s="75">
        <f>(('Node actual demand d=1.0'!L744*(365/2)))*9.8*($C744+$D744-$B744)/3600</f>
        <v>0.4952098161111112</v>
      </c>
      <c r="P744" s="75">
        <f>(('Node actual demand d=1.0'!M744*(365/2)))*9.8*($C744+$D744-$B744)/3600</f>
        <v>0.2476049080555556</v>
      </c>
      <c r="Q744" s="75">
        <f>(('Node actual demand d=1.0'!N744*(365/2)))*9.8*($C744+$D744-$B744)/3600</f>
        <v>0.1238024540277778</v>
      </c>
      <c r="R744" s="75">
        <f>(('Node actual demand d=1.0'!O744*(365/2)))*9.8*($C744+$D744-$B744)/3600</f>
        <v>0.2476049080555556</v>
      </c>
      <c r="S744" s="75">
        <f>(('Node actual demand d=1.0'!P744*(365/2)))*9.8*($C744+$D744-$B744)/3600</f>
        <v>0.4952098161111112</v>
      </c>
      <c r="T744" s="75">
        <f>(('Node actual demand d=1.0'!Q744*(365/2)))*9.8*($C744+$D744-$B744)/3600</f>
        <v>0.4952098161111112</v>
      </c>
      <c r="U744" s="75">
        <f>(('Node actual demand d=1.0'!R744*(365/2)))*9.8*($C744+$D744-$B744)/3600</f>
        <v>0.2476049080555556</v>
      </c>
      <c r="V744" s="75">
        <f>(('Node actual demand d=1.0'!S744*(365/2)))*9.8*($C744+$D744-$B744)/3600</f>
        <v>0.4952098161111112</v>
      </c>
      <c r="W744" s="75">
        <f>(('Node actual demand d=1.0'!T744*(365/2)))*9.8*($C744+$D744-$B744)/3600</f>
        <v>0.1238024540277778</v>
      </c>
      <c r="X744" s="75">
        <f>(('Node actual demand d=1.0'!U744*(365/2)))*9.8*($C744+$D744-$B744)/3600</f>
        <v>0</v>
      </c>
      <c r="Y744" s="75">
        <f>(('Node actual demand d=1.0'!V744*(365/2)))*9.8*($C744+$D744-$B744)/3600</f>
        <v>0</v>
      </c>
      <c r="Z744" s="75">
        <f>(('Node actual demand d=1.0'!W744*(365/2)))*9.8*($C744+$D744-$B744)/3600</f>
        <v>0.4952098161111112</v>
      </c>
      <c r="AA744" s="75">
        <f>(('Node actual demand d=1.0'!X744*(365/2)))*9.8*($C744+$D744-$B744)/3600</f>
        <v>0.61901227013888904</v>
      </c>
      <c r="AB744" s="75">
        <f>(('Node actual demand d=1.0'!Y744*(365/2)))*9.8*($C744+$D744-$B744)/3600</f>
        <v>0</v>
      </c>
    </row>
    <row r="745" spans="1:28">
      <c r="A745" t="s">
        <v>854</v>
      </c>
      <c r="B745" s="21">
        <f>Fornecida!$C$1</f>
        <v>3.38</v>
      </c>
      <c r="C745" s="79">
        <v>11.678000000000001</v>
      </c>
      <c r="D745">
        <v>20</v>
      </c>
      <c r="E745" s="75">
        <f>(('Node actual demand d=1.0'!B745*(365/2)))*9.8*($C745+$D745-$B745)/3600</f>
        <v>0</v>
      </c>
      <c r="F745" s="75">
        <f>(('Node actual demand d=1.0'!C745*(365/2)))*9.8*($C745+$D745-$B745)/3600</f>
        <v>0</v>
      </c>
      <c r="G745" s="75">
        <f>(('Node actual demand d=1.0'!D745*(365/2)))*9.8*($C745+$D745-$B745)/3600</f>
        <v>0</v>
      </c>
      <c r="H745" s="75">
        <f>(('Node actual demand d=1.0'!E745*(365/2)))*9.8*($C745+$D745-$B745)/3600</f>
        <v>0</v>
      </c>
      <c r="I745" s="75">
        <f>(('Node actual demand d=1.0'!F745*(365/2)))*9.8*($C745+$D745-$B745)/3600</f>
        <v>0.14058603611111112</v>
      </c>
      <c r="J745" s="75">
        <f>(('Node actual demand d=1.0'!G745*(365/2)))*9.8*($C745+$D745-$B745)/3600</f>
        <v>9.7004364916666681</v>
      </c>
      <c r="K745" s="75">
        <f>(('Node actual demand d=1.0'!H745*(365/2)))*9.8*($C745+$D745-$B745)/3600</f>
        <v>0.28117207222222224</v>
      </c>
      <c r="L745" s="75">
        <f>(('Node actual demand d=1.0'!I745*(365/2)))*9.8*($C745+$D745-$B745)/3600</f>
        <v>0.98410225277777785</v>
      </c>
      <c r="M745" s="75">
        <f>(('Node actual demand d=1.0'!J745*(365/2)))*9.8*($C745+$D745-$B745)/3600</f>
        <v>0.56234414444444447</v>
      </c>
      <c r="N745" s="75">
        <f>(('Node actual demand d=1.0'!K745*(365/2)))*9.8*($C745+$D745-$B745)/3600</f>
        <v>0.70293018055555578</v>
      </c>
      <c r="O745" s="75">
        <f>(('Node actual demand d=1.0'!L745*(365/2)))*9.8*($C745+$D745-$B745)/3600</f>
        <v>0.28117207222222224</v>
      </c>
      <c r="P745" s="75">
        <f>(('Node actual demand d=1.0'!M745*(365/2)))*9.8*($C745+$D745-$B745)/3600</f>
        <v>0.42175810833333338</v>
      </c>
      <c r="Q745" s="75">
        <f>(('Node actual demand d=1.0'!N745*(365/2)))*9.8*($C745+$D745-$B745)/3600</f>
        <v>0.14058603611111112</v>
      </c>
      <c r="R745" s="75">
        <f>(('Node actual demand d=1.0'!O745*(365/2)))*9.8*($C745+$D745-$B745)/3600</f>
        <v>0.98410225277777785</v>
      </c>
      <c r="S745" s="75">
        <f>(('Node actual demand d=1.0'!P745*(365/2)))*9.8*($C745+$D745-$B745)/3600</f>
        <v>0.28117207222222224</v>
      </c>
      <c r="T745" s="75">
        <f>(('Node actual demand d=1.0'!Q745*(365/2)))*9.8*($C745+$D745-$B745)/3600</f>
        <v>0.56234414444444447</v>
      </c>
      <c r="U745" s="75">
        <f>(('Node actual demand d=1.0'!R745*(365/2)))*9.8*($C745+$D745-$B745)/3600</f>
        <v>0.70293018055555578</v>
      </c>
      <c r="V745" s="75">
        <f>(('Node actual demand d=1.0'!S745*(365/2)))*9.8*($C745+$D745-$B745)/3600</f>
        <v>0.42175810833333338</v>
      </c>
      <c r="W745" s="75">
        <f>(('Node actual demand d=1.0'!T745*(365/2)))*9.8*($C745+$D745-$B745)/3600</f>
        <v>0.84351621666666676</v>
      </c>
      <c r="X745" s="75">
        <f>(('Node actual demand d=1.0'!U745*(365/2)))*9.8*($C745+$D745-$B745)/3600</f>
        <v>0.56234414444444447</v>
      </c>
      <c r="Y745" s="75">
        <f>(('Node actual demand d=1.0'!V745*(365/2)))*9.8*($C745+$D745-$B745)/3600</f>
        <v>0.42175810833333338</v>
      </c>
      <c r="Z745" s="75">
        <f>(('Node actual demand d=1.0'!W745*(365/2)))*9.8*($C745+$D745-$B745)/3600</f>
        <v>0.28117207222222224</v>
      </c>
      <c r="AA745" s="75">
        <f>(('Node actual demand d=1.0'!X745*(365/2)))*9.8*($C745+$D745-$B745)/3600</f>
        <v>0.14058603611111112</v>
      </c>
      <c r="AB745" s="75">
        <f>(('Node actual demand d=1.0'!Y745*(365/2)))*9.8*($C745+$D745-$B745)/3600</f>
        <v>9.9816085638888907</v>
      </c>
    </row>
    <row r="746" spans="1:28">
      <c r="A746" t="s">
        <v>855</v>
      </c>
      <c r="B746" s="21">
        <f>Fornecida!$C$1</f>
        <v>3.38</v>
      </c>
      <c r="C746" s="79">
        <v>10.730499999999999</v>
      </c>
      <c r="D746">
        <v>20</v>
      </c>
      <c r="E746" s="75">
        <f>(('Node actual demand d=1.0'!B746*(365/2)))*9.8*($C746+$D746-$B746)/3600</f>
        <v>0</v>
      </c>
      <c r="F746" s="75">
        <f>(('Node actual demand d=1.0'!C746*(365/2)))*9.8*($C746+$D746-$B746)/3600</f>
        <v>0</v>
      </c>
      <c r="G746" s="75">
        <f>(('Node actual demand d=1.0'!D746*(365/2)))*9.8*($C746+$D746-$B746)/3600</f>
        <v>0</v>
      </c>
      <c r="H746" s="75">
        <f>(('Node actual demand d=1.0'!E746*(365/2)))*9.8*($C746+$D746-$B746)/3600</f>
        <v>0</v>
      </c>
      <c r="I746" s="75">
        <f>(('Node actual demand d=1.0'!F746*(365/2)))*9.8*($C746+$D746-$B746)/3600</f>
        <v>0</v>
      </c>
      <c r="J746" s="75">
        <f>(('Node actual demand d=1.0'!G746*(365/2)))*9.8*($C746+$D746-$B746)/3600</f>
        <v>0.13587880347222223</v>
      </c>
      <c r="K746" s="75">
        <f>(('Node actual demand d=1.0'!H746*(365/2)))*9.8*($C746+$D746-$B746)/3600</f>
        <v>0</v>
      </c>
      <c r="L746" s="75">
        <f>(('Node actual demand d=1.0'!I746*(365/2)))*9.8*($C746+$D746-$B746)/3600</f>
        <v>0.13587880347222223</v>
      </c>
      <c r="M746" s="75">
        <f>(('Node actual demand d=1.0'!J746*(365/2)))*9.8*($C746+$D746-$B746)/3600</f>
        <v>1.0870304277777778</v>
      </c>
      <c r="N746" s="75">
        <f>(('Node actual demand d=1.0'!K746*(365/2)))*9.8*($C746+$D746-$B746)/3600</f>
        <v>0.40763641041666671</v>
      </c>
      <c r="O746" s="75">
        <f>(('Node actual demand d=1.0'!L746*(365/2)))*9.8*($C746+$D746-$B746)/3600</f>
        <v>0.67939401736111116</v>
      </c>
      <c r="P746" s="75">
        <f>(('Node actual demand d=1.0'!M746*(365/2)))*9.8*($C746+$D746-$B746)/3600</f>
        <v>0.5435152138888889</v>
      </c>
      <c r="Q746" s="75">
        <f>(('Node actual demand d=1.0'!N746*(365/2)))*9.8*($C746+$D746-$B746)/3600</f>
        <v>0.13587880347222223</v>
      </c>
      <c r="R746" s="75">
        <f>(('Node actual demand d=1.0'!O746*(365/2)))*9.8*($C746+$D746-$B746)/3600</f>
        <v>0.13587880347222223</v>
      </c>
      <c r="S746" s="75">
        <f>(('Node actual demand d=1.0'!P746*(365/2)))*9.8*($C746+$D746-$B746)/3600</f>
        <v>0.13587880347222223</v>
      </c>
      <c r="T746" s="75">
        <f>(('Node actual demand d=1.0'!Q746*(365/2)))*9.8*($C746+$D746-$B746)/3600</f>
        <v>0.81527282083333341</v>
      </c>
      <c r="U746" s="75">
        <f>(('Node actual demand d=1.0'!R746*(365/2)))*9.8*($C746+$D746-$B746)/3600</f>
        <v>1.0870304277777778</v>
      </c>
      <c r="V746" s="75">
        <f>(('Node actual demand d=1.0'!S746*(365/2)))*9.8*($C746+$D746-$B746)/3600</f>
        <v>0.5435152138888889</v>
      </c>
      <c r="W746" s="75">
        <f>(('Node actual demand d=1.0'!T746*(365/2)))*9.8*($C746+$D746-$B746)/3600</f>
        <v>1.9023032486111113</v>
      </c>
      <c r="X746" s="75">
        <f>(('Node actual demand d=1.0'!U746*(365/2)))*9.8*($C746+$D746-$B746)/3600</f>
        <v>1.3587880347222223</v>
      </c>
      <c r="Y746" s="75">
        <f>(('Node actual demand d=1.0'!V746*(365/2)))*9.8*($C746+$D746-$B746)/3600</f>
        <v>0.27175760694444445</v>
      </c>
      <c r="Z746" s="75">
        <f>(('Node actual demand d=1.0'!W746*(365/2)))*9.8*($C746+$D746-$B746)/3600</f>
        <v>11.277940688194446</v>
      </c>
      <c r="AA746" s="75">
        <f>(('Node actual demand d=1.0'!X746*(365/2)))*9.8*($C746+$D746-$B746)/3600</f>
        <v>0</v>
      </c>
      <c r="AB746" s="75">
        <f>(('Node actual demand d=1.0'!Y746*(365/2)))*9.8*($C746+$D746-$B746)/3600</f>
        <v>0</v>
      </c>
    </row>
    <row r="747" spans="1:28">
      <c r="A747" t="s">
        <v>856</v>
      </c>
      <c r="B747" s="21">
        <f>Fornecida!$C$1</f>
        <v>3.38</v>
      </c>
      <c r="C747" s="79">
        <v>9.9853000000000005</v>
      </c>
      <c r="D747">
        <v>20</v>
      </c>
      <c r="E747" s="75">
        <f>(('Node actual demand d=1.0'!B747*(365/2)))*9.8*($C747+$D747-$B747)/3600</f>
        <v>0</v>
      </c>
      <c r="F747" s="75">
        <f>(('Node actual demand d=1.0'!C747*(365/2)))*9.8*($C747+$D747-$B747)/3600</f>
        <v>0</v>
      </c>
      <c r="G747" s="75">
        <f>(('Node actual demand d=1.0'!D747*(365/2)))*9.8*($C747+$D747-$B747)/3600</f>
        <v>0</v>
      </c>
      <c r="H747" s="75">
        <f>(('Node actual demand d=1.0'!E747*(365/2)))*9.8*($C747+$D747-$B747)/3600</f>
        <v>0</v>
      </c>
      <c r="I747" s="75">
        <f>(('Node actual demand d=1.0'!F747*(365/2)))*9.8*($C747+$D747-$B747)/3600</f>
        <v>0.39652982541666676</v>
      </c>
      <c r="J747" s="75">
        <f>(('Node actual demand d=1.0'!G747*(365/2)))*9.8*($C747+$D747-$B747)/3600</f>
        <v>0.26435321694444447</v>
      </c>
      <c r="K747" s="75">
        <f>(('Node actual demand d=1.0'!H747*(365/2)))*9.8*($C747+$D747-$B747)/3600</f>
        <v>0.26435321694444447</v>
      </c>
      <c r="L747" s="75">
        <f>(('Node actual demand d=1.0'!I747*(365/2)))*9.8*($C747+$D747-$B747)/3600</f>
        <v>0.39652982541666676</v>
      </c>
      <c r="M747" s="75">
        <f>(('Node actual demand d=1.0'!J747*(365/2)))*9.8*($C747+$D747-$B747)/3600</f>
        <v>7.9305965083333358</v>
      </c>
      <c r="N747" s="75">
        <f>(('Node actual demand d=1.0'!K747*(365/2)))*9.8*($C747+$D747-$B747)/3600</f>
        <v>0.52870643388888894</v>
      </c>
      <c r="O747" s="75">
        <f>(('Node actual demand d=1.0'!L747*(365/2)))*9.8*($C747+$D747-$B747)/3600</f>
        <v>0.39652982541666676</v>
      </c>
      <c r="P747" s="75">
        <f>(('Node actual demand d=1.0'!M747*(365/2)))*9.8*($C747+$D747-$B747)/3600</f>
        <v>0.13217660847222223</v>
      </c>
      <c r="Q747" s="75">
        <f>(('Node actual demand d=1.0'!N747*(365/2)))*9.8*($C747+$D747-$B747)/3600</f>
        <v>8.7236561591666675</v>
      </c>
      <c r="R747" s="75">
        <f>(('Node actual demand d=1.0'!O747*(365/2)))*9.8*($C747+$D747-$B747)/3600</f>
        <v>0.79305965083333352</v>
      </c>
      <c r="S747" s="75">
        <f>(('Node actual demand d=1.0'!P747*(365/2)))*9.8*($C747+$D747-$B747)/3600</f>
        <v>0.26435321694444447</v>
      </c>
      <c r="T747" s="75">
        <f>(('Node actual demand d=1.0'!Q747*(365/2)))*9.8*($C747+$D747-$B747)/3600</f>
        <v>5.4192409473611116</v>
      </c>
      <c r="U747" s="75">
        <f>(('Node actual demand d=1.0'!R747*(365/2)))*9.8*($C747+$D747-$B747)/3600</f>
        <v>0.52870643388888894</v>
      </c>
      <c r="V747" s="75">
        <f>(('Node actual demand d=1.0'!S747*(365/2)))*9.8*($C747+$D747-$B747)/3600</f>
        <v>0.39652982541666676</v>
      </c>
      <c r="W747" s="75">
        <f>(('Node actual demand d=1.0'!T747*(365/2)))*9.8*($C747+$D747-$B747)/3600</f>
        <v>8.9880093761111137</v>
      </c>
      <c r="X747" s="75">
        <f>(('Node actual demand d=1.0'!U747*(365/2)))*9.8*($C747+$D747-$B747)/3600</f>
        <v>0.52870643388888894</v>
      </c>
      <c r="Y747" s="75">
        <f>(('Node actual demand d=1.0'!V747*(365/2)))*9.8*($C747+$D747-$B747)/3600</f>
        <v>0.13217660847222223</v>
      </c>
      <c r="Z747" s="75">
        <f>(('Node actual demand d=1.0'!W747*(365/2)))*9.8*($C747+$D747-$B747)/3600</f>
        <v>1.1895894762500003</v>
      </c>
      <c r="AA747" s="75">
        <f>(('Node actual demand d=1.0'!X747*(365/2)))*9.8*($C747+$D747-$B747)/3600</f>
        <v>0.13217660847222223</v>
      </c>
      <c r="AB747" s="75">
        <f>(('Node actual demand d=1.0'!Y747*(365/2)))*9.8*($C747+$D747-$B747)/3600</f>
        <v>0</v>
      </c>
    </row>
    <row r="748" spans="1:28">
      <c r="A748" t="s">
        <v>857</v>
      </c>
      <c r="B748" s="21">
        <f>Fornecida!$C$1</f>
        <v>3.38</v>
      </c>
      <c r="C748" s="79">
        <v>9.1348000000000003</v>
      </c>
      <c r="D748">
        <v>20</v>
      </c>
      <c r="E748" s="75">
        <f>(('Node actual demand d=1.0'!B748*(365/2)))*9.8*($C748+$D748-$B748)/3600</f>
        <v>7.421174078888888</v>
      </c>
      <c r="F748" s="75">
        <f>(('Node actual demand d=1.0'!C748*(365/2)))*9.8*($C748+$D748-$B748)/3600</f>
        <v>0</v>
      </c>
      <c r="G748" s="75">
        <f>(('Node actual demand d=1.0'!D748*(365/2)))*9.8*($C748+$D748-$B748)/3600</f>
        <v>0</v>
      </c>
      <c r="H748" s="75">
        <f>(('Node actual demand d=1.0'!E748*(365/2)))*9.8*($C748+$D748-$B748)/3600</f>
        <v>0</v>
      </c>
      <c r="I748" s="75">
        <f>(('Node actual demand d=1.0'!F748*(365/2)))*9.8*($C748+$D748-$B748)/3600</f>
        <v>0</v>
      </c>
      <c r="J748" s="75">
        <f>(('Node actual demand d=1.0'!G748*(365/2)))*9.8*($C748+$D748-$B748)/3600</f>
        <v>11.515614950000002</v>
      </c>
      <c r="K748" s="75">
        <f>(('Node actual demand d=1.0'!H748*(365/2)))*9.8*($C748+$D748-$B748)/3600</f>
        <v>0.3838538316666667</v>
      </c>
      <c r="L748" s="75">
        <f>(('Node actual demand d=1.0'!I748*(365/2)))*9.8*($C748+$D748-$B748)/3600</f>
        <v>0.25590255444444449</v>
      </c>
      <c r="M748" s="75">
        <f>(('Node actual demand d=1.0'!J748*(365/2)))*9.8*($C748+$D748-$B748)/3600</f>
        <v>0.51180510888888897</v>
      </c>
      <c r="N748" s="75">
        <f>(('Node actual demand d=1.0'!K748*(365/2)))*9.8*($C748+$D748-$B748)/3600</f>
        <v>1.0236102177777779</v>
      </c>
      <c r="O748" s="75">
        <f>(('Node actual demand d=1.0'!L748*(365/2)))*9.8*($C748+$D748-$B748)/3600</f>
        <v>1.0236102177777779</v>
      </c>
      <c r="P748" s="75">
        <f>(('Node actual demand d=1.0'!M748*(365/2)))*9.8*($C748+$D748-$B748)/3600</f>
        <v>0.51180510888888897</v>
      </c>
      <c r="Q748" s="75">
        <f>(('Node actual demand d=1.0'!N748*(365/2)))*9.8*($C748+$D748-$B748)/3600</f>
        <v>0.3838538316666667</v>
      </c>
      <c r="R748" s="75">
        <f>(('Node actual demand d=1.0'!O748*(365/2)))*9.8*($C748+$D748-$B748)/3600</f>
        <v>0.3838538316666667</v>
      </c>
      <c r="S748" s="75">
        <f>(('Node actual demand d=1.0'!P748*(365/2)))*9.8*($C748+$D748-$B748)/3600</f>
        <v>0.3838538316666667</v>
      </c>
      <c r="T748" s="75">
        <f>(('Node actual demand d=1.0'!Q748*(365/2)))*9.8*($C748+$D748-$B748)/3600</f>
        <v>0.63975638611111119</v>
      </c>
      <c r="U748" s="75">
        <f>(('Node actual demand d=1.0'!R748*(365/2)))*9.8*($C748+$D748-$B748)/3600</f>
        <v>0.63975638611111119</v>
      </c>
      <c r="V748" s="75">
        <f>(('Node actual demand d=1.0'!S748*(365/2)))*9.8*($C748+$D748-$B748)/3600</f>
        <v>0.63975638611111119</v>
      </c>
      <c r="W748" s="75">
        <f>(('Node actual demand d=1.0'!T748*(365/2)))*9.8*($C748+$D748-$B748)/3600</f>
        <v>0.89565894055555562</v>
      </c>
      <c r="X748" s="75">
        <f>(('Node actual demand d=1.0'!U748*(365/2)))*9.8*($C748+$D748-$B748)/3600</f>
        <v>0.63975638611111119</v>
      </c>
      <c r="Y748" s="75">
        <f>(('Node actual demand d=1.0'!V748*(365/2)))*9.8*($C748+$D748-$B748)/3600</f>
        <v>0.25590255444444449</v>
      </c>
      <c r="Z748" s="75">
        <f>(('Node actual demand d=1.0'!W748*(365/2)))*9.8*($C748+$D748-$B748)/3600</f>
        <v>0.3838538316666667</v>
      </c>
      <c r="AA748" s="75">
        <f>(('Node actual demand d=1.0'!X748*(365/2)))*9.8*($C748+$D748-$B748)/3600</f>
        <v>0.12795127722222224</v>
      </c>
      <c r="AB748" s="75">
        <f>(('Node actual demand d=1.0'!Y748*(365/2)))*9.8*($C748+$D748-$B748)/3600</f>
        <v>5.6298561977777775</v>
      </c>
    </row>
    <row r="749" spans="1:28">
      <c r="A749" t="s">
        <v>858</v>
      </c>
      <c r="B749" s="21">
        <f>Fornecida!$C$1</f>
        <v>3.38</v>
      </c>
      <c r="C749" s="79">
        <v>12.8109</v>
      </c>
      <c r="D749">
        <v>20</v>
      </c>
      <c r="E749" s="75">
        <f>(('Node actual demand d=1.0'!B749*(365/2)))*9.8*($C749+$D749-$B749)/3600</f>
        <v>0</v>
      </c>
      <c r="F749" s="75">
        <f>(('Node actual demand d=1.0'!C749*(365/2)))*9.8*($C749+$D749-$B749)/3600</f>
        <v>0</v>
      </c>
      <c r="G749" s="75">
        <f>(('Node actual demand d=1.0'!D749*(365/2)))*9.8*($C749+$D749-$B749)/3600</f>
        <v>0</v>
      </c>
      <c r="H749" s="75">
        <f>(('Node actual demand d=1.0'!E749*(365/2)))*9.8*($C749+$D749-$B749)/3600</f>
        <v>0</v>
      </c>
      <c r="I749" s="75">
        <f>(('Node actual demand d=1.0'!F749*(365/2)))*9.8*($C749+$D749-$B749)/3600</f>
        <v>10.819861622500003</v>
      </c>
      <c r="J749" s="75">
        <f>(('Node actual demand d=1.0'!G749*(365/2)))*9.8*($C749+$D749-$B749)/3600</f>
        <v>0.14621434625000004</v>
      </c>
      <c r="K749" s="75">
        <f>(('Node actual demand d=1.0'!H749*(365/2)))*9.8*($C749+$D749-$B749)/3600</f>
        <v>0</v>
      </c>
      <c r="L749" s="75">
        <f>(('Node actual demand d=1.0'!I749*(365/2)))*9.8*($C749+$D749-$B749)/3600</f>
        <v>0.29242869250000009</v>
      </c>
      <c r="M749" s="75">
        <f>(('Node actual demand d=1.0'!J749*(365/2)))*9.8*($C749+$D749-$B749)/3600</f>
        <v>0.43864303875000005</v>
      </c>
      <c r="N749" s="75">
        <f>(('Node actual demand d=1.0'!K749*(365/2)))*9.8*($C749+$D749-$B749)/3600</f>
        <v>0.58485738500000017</v>
      </c>
      <c r="O749" s="75">
        <f>(('Node actual demand d=1.0'!L749*(365/2)))*9.8*($C749+$D749-$B749)/3600</f>
        <v>1.6083578087500003</v>
      </c>
      <c r="P749" s="75">
        <f>(('Node actual demand d=1.0'!M749*(365/2)))*9.8*($C749+$D749-$B749)/3600</f>
        <v>1.4621434625000003</v>
      </c>
      <c r="Q749" s="75">
        <f>(('Node actual demand d=1.0'!N749*(365/2)))*9.8*($C749+$D749-$B749)/3600</f>
        <v>0.14621434625000004</v>
      </c>
      <c r="R749" s="75">
        <f>(('Node actual demand d=1.0'!O749*(365/2)))*9.8*($C749+$D749-$B749)/3600</f>
        <v>0.58485738500000017</v>
      </c>
      <c r="S749" s="75">
        <f>(('Node actual demand d=1.0'!P749*(365/2)))*9.8*($C749+$D749-$B749)/3600</f>
        <v>2.0470008475000006</v>
      </c>
      <c r="T749" s="75">
        <f>(('Node actual demand d=1.0'!Q749*(365/2)))*9.8*($C749+$D749-$B749)/3600</f>
        <v>2.3394295400000007</v>
      </c>
      <c r="U749" s="75">
        <f>(('Node actual demand d=1.0'!R749*(365/2)))*9.8*($C749+$D749-$B749)/3600</f>
        <v>0.14621434625000004</v>
      </c>
      <c r="V749" s="75">
        <f>(('Node actual demand d=1.0'!S749*(365/2)))*9.8*($C749+$D749-$B749)/3600</f>
        <v>0.43864303875000005</v>
      </c>
      <c r="W749" s="75">
        <f>(('Node actual demand d=1.0'!T749*(365/2)))*9.8*($C749+$D749-$B749)/3600</f>
        <v>0.43864303875000005</v>
      </c>
      <c r="X749" s="75">
        <f>(('Node actual demand d=1.0'!U749*(365/2)))*9.8*($C749+$D749-$B749)/3600</f>
        <v>0.14621434625000004</v>
      </c>
      <c r="Y749" s="75">
        <f>(('Node actual demand d=1.0'!V749*(365/2)))*9.8*($C749+$D749-$B749)/3600</f>
        <v>0</v>
      </c>
      <c r="Z749" s="75">
        <f>(('Node actual demand d=1.0'!W749*(365/2)))*9.8*($C749+$D749-$B749)/3600</f>
        <v>0.14621434625000004</v>
      </c>
      <c r="AA749" s="75">
        <f>(('Node actual demand d=1.0'!X749*(365/2)))*9.8*($C749+$D749-$B749)/3600</f>
        <v>0.14621434625000004</v>
      </c>
      <c r="AB749" s="75">
        <f>(('Node actual demand d=1.0'!Y749*(365/2)))*9.8*($C749+$D749-$B749)/3600</f>
        <v>10.819861622500003</v>
      </c>
    </row>
    <row r="750" spans="1:28">
      <c r="A750" t="s">
        <v>859</v>
      </c>
      <c r="B750" s="21">
        <f>Fornecida!$C$1</f>
        <v>3.38</v>
      </c>
      <c r="C750" s="79">
        <v>12.000500000000001</v>
      </c>
      <c r="D750">
        <v>20</v>
      </c>
      <c r="E750" s="75">
        <f>(('Node actual demand d=1.0'!B750*(365/2)))*9.8*($C750+$D750-$B750)/3600</f>
        <v>0.1421882340277778</v>
      </c>
      <c r="F750" s="75">
        <f>(('Node actual demand d=1.0'!C750*(365/2)))*9.8*($C750+$D750-$B750)/3600</f>
        <v>0.1421882340277778</v>
      </c>
      <c r="G750" s="75">
        <f>(('Node actual demand d=1.0'!D750*(365/2)))*9.8*($C750+$D750-$B750)/3600</f>
        <v>0.1421882340277778</v>
      </c>
      <c r="H750" s="75">
        <f>(('Node actual demand d=1.0'!E750*(365/2)))*9.8*($C750+$D750-$B750)/3600</f>
        <v>1.421882340277778</v>
      </c>
      <c r="I750" s="75">
        <f>(('Node actual demand d=1.0'!F750*(365/2)))*9.8*($C750+$D750-$B750)/3600</f>
        <v>13.50788223263889</v>
      </c>
      <c r="J750" s="75">
        <f>(('Node actual demand d=1.0'!G750*(365/2)))*9.8*($C750+$D750-$B750)/3600</f>
        <v>0.1421882340277778</v>
      </c>
      <c r="K750" s="75">
        <f>(('Node actual demand d=1.0'!H750*(365/2)))*9.8*($C750+$D750-$B750)/3600</f>
        <v>0.28437646805555561</v>
      </c>
      <c r="L750" s="75">
        <f>(('Node actual demand d=1.0'!I750*(365/2)))*9.8*($C750+$D750-$B750)/3600</f>
        <v>0.85312940416666683</v>
      </c>
      <c r="M750" s="75">
        <f>(('Node actual demand d=1.0'!J750*(365/2)))*9.8*($C750+$D750-$B750)/3600</f>
        <v>1.1375058722222224</v>
      </c>
      <c r="N750" s="75">
        <f>(('Node actual demand d=1.0'!K750*(365/2)))*9.8*($C750+$D750-$B750)/3600</f>
        <v>0.85312940416666683</v>
      </c>
      <c r="O750" s="75">
        <f>(('Node actual demand d=1.0'!L750*(365/2)))*9.8*($C750+$D750-$B750)/3600</f>
        <v>0.71094117013888902</v>
      </c>
      <c r="P750" s="75">
        <f>(('Node actual demand d=1.0'!M750*(365/2)))*9.8*($C750+$D750-$B750)/3600</f>
        <v>0.42656470208333341</v>
      </c>
      <c r="Q750" s="75">
        <f>(('Node actual demand d=1.0'!N750*(365/2)))*9.8*($C750+$D750-$B750)/3600</f>
        <v>0.28437646805555561</v>
      </c>
      <c r="R750" s="75">
        <f>(('Node actual demand d=1.0'!O750*(365/2)))*9.8*($C750+$D750-$B750)/3600</f>
        <v>0.42656470208333341</v>
      </c>
      <c r="S750" s="75">
        <f>(('Node actual demand d=1.0'!P750*(365/2)))*9.8*($C750+$D750-$B750)/3600</f>
        <v>0.42656470208333341</v>
      </c>
      <c r="T750" s="75">
        <f>(('Node actual demand d=1.0'!Q750*(365/2)))*9.8*($C750+$D750-$B750)/3600</f>
        <v>0.28437646805555561</v>
      </c>
      <c r="U750" s="75">
        <f>(('Node actual demand d=1.0'!R750*(365/2)))*9.8*($C750+$D750-$B750)/3600</f>
        <v>0.56875293611111122</v>
      </c>
      <c r="V750" s="75">
        <f>(('Node actual demand d=1.0'!S750*(365/2)))*9.8*($C750+$D750-$B750)/3600</f>
        <v>0.56875293611111122</v>
      </c>
      <c r="W750" s="75">
        <f>(('Node actual demand d=1.0'!T750*(365/2)))*9.8*($C750+$D750-$B750)/3600</f>
        <v>0.85312940416666683</v>
      </c>
      <c r="X750" s="75">
        <f>(('Node actual demand d=1.0'!U750*(365/2)))*9.8*($C750+$D750-$B750)/3600</f>
        <v>0.1421882340277778</v>
      </c>
      <c r="Y750" s="75">
        <f>(('Node actual demand d=1.0'!V750*(365/2)))*9.8*($C750+$D750-$B750)/3600</f>
        <v>0.28437646805555561</v>
      </c>
      <c r="Z750" s="75">
        <f>(('Node actual demand d=1.0'!W750*(365/2)))*9.8*($C750+$D750-$B750)/3600</f>
        <v>10.237552850000004</v>
      </c>
      <c r="AA750" s="75">
        <f>(('Node actual demand d=1.0'!X750*(365/2)))*9.8*($C750+$D750-$B750)/3600</f>
        <v>5.2609646590277794</v>
      </c>
      <c r="AB750" s="75">
        <f>(('Node actual demand d=1.0'!Y750*(365/2)))*9.8*($C750+$D750-$B750)/3600</f>
        <v>0.1421882340277778</v>
      </c>
    </row>
    <row r="751" spans="1:28">
      <c r="A751" t="s">
        <v>860</v>
      </c>
      <c r="B751" s="21">
        <f>Fornecida!$C$1</f>
        <v>3.38</v>
      </c>
      <c r="C751" s="79">
        <v>12.3003</v>
      </c>
      <c r="D751">
        <v>20</v>
      </c>
      <c r="E751" s="75">
        <f>(('Node actual demand d=1.0'!B751*(365/2)))*9.8*($C751+$D751-$B751)/3600</f>
        <v>0</v>
      </c>
      <c r="F751" s="75">
        <f>(('Node actual demand d=1.0'!C751*(365/2)))*9.8*($C751+$D751-$B751)/3600</f>
        <v>0</v>
      </c>
      <c r="G751" s="75">
        <f>(('Node actual demand d=1.0'!D751*(365/2)))*9.8*($C751+$D751-$B751)/3600</f>
        <v>0</v>
      </c>
      <c r="H751" s="75">
        <f>(('Node actual demand d=1.0'!E751*(365/2)))*9.8*($C751+$D751-$B751)/3600</f>
        <v>0.28735531416666671</v>
      </c>
      <c r="I751" s="75">
        <f>(('Node actual demand d=1.0'!F751*(365/2)))*9.8*($C751+$D751-$B751)/3600</f>
        <v>3.4482637700000001</v>
      </c>
      <c r="J751" s="75">
        <f>(('Node actual demand d=1.0'!G751*(365/2)))*9.8*($C751+$D751-$B751)/3600</f>
        <v>0</v>
      </c>
      <c r="K751" s="75">
        <f>(('Node actual demand d=1.0'!H751*(365/2)))*9.8*($C751+$D751-$B751)/3600</f>
        <v>0.14367765708333335</v>
      </c>
      <c r="L751" s="75">
        <f>(('Node actual demand d=1.0'!I751*(365/2)))*9.8*($C751+$D751-$B751)/3600</f>
        <v>0.14367765708333335</v>
      </c>
      <c r="M751" s="75">
        <f>(('Node actual demand d=1.0'!J751*(365/2)))*9.8*($C751+$D751-$B751)/3600</f>
        <v>0.28735531416666671</v>
      </c>
      <c r="N751" s="75">
        <f>(('Node actual demand d=1.0'!K751*(365/2)))*9.8*($C751+$D751-$B751)/3600</f>
        <v>0.57471062833333342</v>
      </c>
      <c r="O751" s="75">
        <f>(('Node actual demand d=1.0'!L751*(365/2)))*9.8*($C751+$D751-$B751)/3600</f>
        <v>0.43103297125000001</v>
      </c>
      <c r="P751" s="75">
        <f>(('Node actual demand d=1.0'!M751*(365/2)))*9.8*($C751+$D751-$B751)/3600</f>
        <v>0.43103297125000001</v>
      </c>
      <c r="Q751" s="75">
        <f>(('Node actual demand d=1.0'!N751*(365/2)))*9.8*($C751+$D751-$B751)/3600</f>
        <v>0.28735531416666671</v>
      </c>
      <c r="R751" s="75">
        <f>(('Node actual demand d=1.0'!O751*(365/2)))*9.8*($C751+$D751-$B751)/3600</f>
        <v>0.43103297125000001</v>
      </c>
      <c r="S751" s="75">
        <f>(('Node actual demand d=1.0'!P751*(365/2)))*9.8*($C751+$D751-$B751)/3600</f>
        <v>0.28735531416666671</v>
      </c>
      <c r="T751" s="75">
        <f>(('Node actual demand d=1.0'!Q751*(365/2)))*9.8*($C751+$D751-$B751)/3600</f>
        <v>0.28735531416666671</v>
      </c>
      <c r="U751" s="75">
        <f>(('Node actual demand d=1.0'!R751*(365/2)))*9.8*($C751+$D751-$B751)/3600</f>
        <v>0.28735531416666671</v>
      </c>
      <c r="V751" s="75">
        <f>(('Node actual demand d=1.0'!S751*(365/2)))*9.8*($C751+$D751-$B751)/3600</f>
        <v>0.43103297125000001</v>
      </c>
      <c r="W751" s="75">
        <f>(('Node actual demand d=1.0'!T751*(365/2)))*9.8*($C751+$D751-$B751)/3600</f>
        <v>0.43103297125000001</v>
      </c>
      <c r="X751" s="75">
        <f>(('Node actual demand d=1.0'!U751*(365/2)))*9.8*($C751+$D751-$B751)/3600</f>
        <v>0.14367765708333335</v>
      </c>
      <c r="Y751" s="75">
        <f>(('Node actual demand d=1.0'!V751*(365/2)))*9.8*($C751+$D751-$B751)/3600</f>
        <v>0.43103297125000001</v>
      </c>
      <c r="Z751" s="75">
        <f>(('Node actual demand d=1.0'!W751*(365/2)))*9.8*($C751+$D751-$B751)/3600</f>
        <v>3.8792967412500006</v>
      </c>
      <c r="AA751" s="75">
        <f>(('Node actual demand d=1.0'!X751*(365/2)))*9.8*($C751+$D751-$B751)/3600</f>
        <v>0.14367765708333335</v>
      </c>
      <c r="AB751" s="75">
        <f>(('Node actual demand d=1.0'!Y751*(365/2)))*9.8*($C751+$D751-$B751)/3600</f>
        <v>0</v>
      </c>
    </row>
    <row r="752" spans="1:28">
      <c r="A752" t="s">
        <v>861</v>
      </c>
      <c r="B752" s="21">
        <f>Fornecida!$C$1</f>
        <v>3.38</v>
      </c>
      <c r="C752" s="79">
        <v>11.770799999999999</v>
      </c>
      <c r="D752">
        <v>20</v>
      </c>
      <c r="E752" s="75">
        <f>(('Node actual demand d=1.0'!B752*(365/2)))*9.8*($C752+$D752-$B752)/3600</f>
        <v>0.28209414333333338</v>
      </c>
      <c r="F752" s="75">
        <f>(('Node actual demand d=1.0'!C752*(365/2)))*9.8*($C752+$D752-$B752)/3600</f>
        <v>0.14104707166666669</v>
      </c>
      <c r="G752" s="75">
        <f>(('Node actual demand d=1.0'!D752*(365/2)))*9.8*($C752+$D752-$B752)/3600</f>
        <v>0.14104707166666669</v>
      </c>
      <c r="H752" s="75">
        <f>(('Node actual demand d=1.0'!E752*(365/2)))*9.8*($C752+$D752-$B752)/3600</f>
        <v>0</v>
      </c>
      <c r="I752" s="75">
        <f>(('Node actual demand d=1.0'!F752*(365/2)))*9.8*($C752+$D752-$B752)/3600</f>
        <v>0</v>
      </c>
      <c r="J752" s="75">
        <f>(('Node actual demand d=1.0'!G752*(365/2)))*9.8*($C752+$D752-$B752)/3600</f>
        <v>17.489836886666669</v>
      </c>
      <c r="K752" s="75">
        <f>(('Node actual demand d=1.0'!H752*(365/2)))*9.8*($C752+$D752-$B752)/3600</f>
        <v>0</v>
      </c>
      <c r="L752" s="75">
        <f>(('Node actual demand d=1.0'!I752*(365/2)))*9.8*($C752+$D752-$B752)/3600</f>
        <v>0</v>
      </c>
      <c r="M752" s="75">
        <f>(('Node actual demand d=1.0'!J752*(365/2)))*9.8*($C752+$D752-$B752)/3600</f>
        <v>0</v>
      </c>
      <c r="N752" s="75">
        <f>(('Node actual demand d=1.0'!K752*(365/2)))*9.8*($C752+$D752-$B752)/3600</f>
        <v>0.14104707166666669</v>
      </c>
      <c r="O752" s="75">
        <f>(('Node actual demand d=1.0'!L752*(365/2)))*9.8*($C752+$D752-$B752)/3600</f>
        <v>1.1283765733333335</v>
      </c>
      <c r="P752" s="75">
        <f>(('Node actual demand d=1.0'!M752*(365/2)))*9.8*($C752+$D752-$B752)/3600</f>
        <v>0.14104707166666669</v>
      </c>
      <c r="Q752" s="75">
        <f>(('Node actual demand d=1.0'!N752*(365/2)))*9.8*($C752+$D752-$B752)/3600</f>
        <v>0.14104707166666669</v>
      </c>
      <c r="R752" s="75">
        <f>(('Node actual demand d=1.0'!O752*(365/2)))*9.8*($C752+$D752-$B752)/3600</f>
        <v>0.70523535833333351</v>
      </c>
      <c r="S752" s="75">
        <f>(('Node actual demand d=1.0'!P752*(365/2)))*9.8*($C752+$D752-$B752)/3600</f>
        <v>0.70523535833333351</v>
      </c>
      <c r="T752" s="75">
        <f>(('Node actual demand d=1.0'!Q752*(365/2)))*9.8*($C752+$D752-$B752)/3600</f>
        <v>1.410470716666667</v>
      </c>
      <c r="U752" s="75">
        <f>(('Node actual demand d=1.0'!R752*(365/2)))*9.8*($C752+$D752-$B752)/3600</f>
        <v>0.70523535833333351</v>
      </c>
      <c r="V752" s="75">
        <f>(('Node actual demand d=1.0'!S752*(365/2)))*9.8*($C752+$D752-$B752)/3600</f>
        <v>0.14104707166666669</v>
      </c>
      <c r="W752" s="75">
        <f>(('Node actual demand d=1.0'!T752*(365/2)))*9.8*($C752+$D752-$B752)/3600</f>
        <v>0.28209414333333338</v>
      </c>
      <c r="X752" s="75">
        <f>(('Node actual demand d=1.0'!U752*(365/2)))*9.8*($C752+$D752-$B752)/3600</f>
        <v>0.28209414333333338</v>
      </c>
      <c r="Y752" s="75">
        <f>(('Node actual demand d=1.0'!V752*(365/2)))*9.8*($C752+$D752-$B752)/3600</f>
        <v>0</v>
      </c>
      <c r="Z752" s="75">
        <f>(('Node actual demand d=1.0'!W752*(365/2)))*9.8*($C752+$D752-$B752)/3600</f>
        <v>0</v>
      </c>
      <c r="AA752" s="75">
        <f>(('Node actual demand d=1.0'!X752*(365/2)))*9.8*($C752+$D752-$B752)/3600</f>
        <v>0</v>
      </c>
      <c r="AB752" s="75">
        <f>(('Node actual demand d=1.0'!Y752*(365/2)))*9.8*($C752+$D752-$B752)/3600</f>
        <v>21.721249036666674</v>
      </c>
    </row>
    <row r="753" spans="1:28">
      <c r="A753" t="s">
        <v>862</v>
      </c>
      <c r="B753" s="21">
        <f>Fornecida!$C$1</f>
        <v>3.38</v>
      </c>
      <c r="C753" s="79">
        <v>10.731199999999999</v>
      </c>
      <c r="D753">
        <v>20</v>
      </c>
      <c r="E753" s="75">
        <f>(('Node actual demand d=1.0'!B753*(365/2)))*9.8*($C753+$D753-$B753)/3600</f>
        <v>0.13588228111111114</v>
      </c>
      <c r="F753" s="75">
        <f>(('Node actual demand d=1.0'!C753*(365/2)))*9.8*($C753+$D753-$B753)/3600</f>
        <v>0.13588228111111114</v>
      </c>
      <c r="G753" s="75">
        <f>(('Node actual demand d=1.0'!D753*(365/2)))*9.8*($C753+$D753-$B753)/3600</f>
        <v>0.13588228111111114</v>
      </c>
      <c r="H753" s="75">
        <f>(('Node actual demand d=1.0'!E753*(365/2)))*9.8*($C753+$D753-$B753)/3600</f>
        <v>0.13588228111111114</v>
      </c>
      <c r="I753" s="75">
        <f>(('Node actual demand d=1.0'!F753*(365/2)))*9.8*($C753+$D753-$B753)/3600</f>
        <v>3.5329393088888894</v>
      </c>
      <c r="J753" s="75">
        <f>(('Node actual demand d=1.0'!G753*(365/2)))*9.8*($C753+$D753-$B753)/3600</f>
        <v>0.13588228111111114</v>
      </c>
      <c r="K753" s="75">
        <f>(('Node actual demand d=1.0'!H753*(365/2)))*9.8*($C753+$D753-$B753)/3600</f>
        <v>0.27176456222222228</v>
      </c>
      <c r="L753" s="75">
        <f>(('Node actual demand d=1.0'!I753*(365/2)))*9.8*($C753+$D753-$B753)/3600</f>
        <v>0.67941140555555568</v>
      </c>
      <c r="M753" s="75">
        <f>(('Node actual demand d=1.0'!J753*(365/2)))*9.8*($C753+$D753-$B753)/3600</f>
        <v>0.67941140555555568</v>
      </c>
      <c r="N753" s="75">
        <f>(('Node actual demand d=1.0'!K753*(365/2)))*9.8*($C753+$D753-$B753)/3600</f>
        <v>0.54352912444444457</v>
      </c>
      <c r="O753" s="75">
        <f>(('Node actual demand d=1.0'!L753*(365/2)))*9.8*($C753+$D753-$B753)/3600</f>
        <v>0.95117596777777791</v>
      </c>
      <c r="P753" s="75">
        <f>(('Node actual demand d=1.0'!M753*(365/2)))*9.8*($C753+$D753-$B753)/3600</f>
        <v>0.4076468433333334</v>
      </c>
      <c r="Q753" s="75">
        <f>(('Node actual demand d=1.0'!N753*(365/2)))*9.8*($C753+$D753-$B753)/3600</f>
        <v>0.27176456222222228</v>
      </c>
      <c r="R753" s="75">
        <f>(('Node actual demand d=1.0'!O753*(365/2)))*9.8*($C753+$D753-$B753)/3600</f>
        <v>0.27176456222222228</v>
      </c>
      <c r="S753" s="75">
        <f>(('Node actual demand d=1.0'!P753*(365/2)))*9.8*($C753+$D753-$B753)/3600</f>
        <v>0.4076468433333334</v>
      </c>
      <c r="T753" s="75">
        <f>(('Node actual demand d=1.0'!Q753*(365/2)))*9.8*($C753+$D753-$B753)/3600</f>
        <v>0.54352912444444457</v>
      </c>
      <c r="U753" s="75">
        <f>(('Node actual demand d=1.0'!R753*(365/2)))*9.8*($C753+$D753-$B753)/3600</f>
        <v>0.54352912444444457</v>
      </c>
      <c r="V753" s="75">
        <f>(('Node actual demand d=1.0'!S753*(365/2)))*9.8*($C753+$D753-$B753)/3600</f>
        <v>0.81529368666666679</v>
      </c>
      <c r="W753" s="75">
        <f>(('Node actual demand d=1.0'!T753*(365/2)))*9.8*($C753+$D753-$B753)/3600</f>
        <v>0.4076468433333334</v>
      </c>
      <c r="X753" s="75">
        <f>(('Node actual demand d=1.0'!U753*(365/2)))*9.8*($C753+$D753-$B753)/3600</f>
        <v>0.4076468433333334</v>
      </c>
      <c r="Y753" s="75">
        <f>(('Node actual demand d=1.0'!V753*(365/2)))*9.8*($C753+$D753-$B753)/3600</f>
        <v>0.27176456222222228</v>
      </c>
      <c r="Z753" s="75">
        <f>(('Node actual demand d=1.0'!W753*(365/2)))*9.8*($C753+$D753-$B753)/3600</f>
        <v>3.9405861522222221</v>
      </c>
      <c r="AA753" s="75">
        <f>(('Node actual demand d=1.0'!X753*(365/2)))*9.8*($C753+$D753-$B753)/3600</f>
        <v>22.692340945555557</v>
      </c>
      <c r="AB753" s="75">
        <f>(('Node actual demand d=1.0'!Y753*(365/2)))*9.8*($C753+$D753-$B753)/3600</f>
        <v>5.7070558066666672</v>
      </c>
    </row>
    <row r="754" spans="1:28">
      <c r="A754" t="s">
        <v>863</v>
      </c>
      <c r="B754" s="21">
        <f>Fornecida!$C$1</f>
        <v>3.38</v>
      </c>
      <c r="C754" s="79">
        <v>12.0268</v>
      </c>
      <c r="D754">
        <v>20</v>
      </c>
      <c r="E754" s="75">
        <f>(('Node actual demand d=1.0'!B754*(365/2)))*9.8*($C754+$D754-$B754)/3600</f>
        <v>0</v>
      </c>
      <c r="F754" s="75">
        <f>(('Node actual demand d=1.0'!C754*(365/2)))*9.8*($C754+$D754-$B754)/3600</f>
        <v>0</v>
      </c>
      <c r="G754" s="75">
        <f>(('Node actual demand d=1.0'!D754*(365/2)))*9.8*($C754+$D754-$B754)/3600</f>
        <v>0</v>
      </c>
      <c r="H754" s="75">
        <f>(('Node actual demand d=1.0'!E754*(365/2)))*9.8*($C754+$D754-$B754)/3600</f>
        <v>0</v>
      </c>
      <c r="I754" s="75">
        <f>(('Node actual demand d=1.0'!F754*(365/2)))*9.8*($C754+$D754-$B754)/3600</f>
        <v>0</v>
      </c>
      <c r="J754" s="75">
        <f>(('Node actual demand d=1.0'!G754*(365/2)))*9.8*($C754+$D754-$B754)/3600</f>
        <v>0</v>
      </c>
      <c r="K754" s="75">
        <f>(('Node actual demand d=1.0'!H754*(365/2)))*9.8*($C754+$D754-$B754)/3600</f>
        <v>0.99623225722222242</v>
      </c>
      <c r="L754" s="75">
        <f>(('Node actual demand d=1.0'!I754*(365/2)))*9.8*($C754+$D754-$B754)/3600</f>
        <v>0.14231889388888894</v>
      </c>
      <c r="M754" s="75">
        <f>(('Node actual demand d=1.0'!J754*(365/2)))*9.8*($C754+$D754-$B754)/3600</f>
        <v>0.14231889388888894</v>
      </c>
      <c r="N754" s="75">
        <f>(('Node actual demand d=1.0'!K754*(365/2)))*9.8*($C754+$D754-$B754)/3600</f>
        <v>0.14231889388888894</v>
      </c>
      <c r="O754" s="75">
        <f>(('Node actual demand d=1.0'!L754*(365/2)))*9.8*($C754+$D754-$B754)/3600</f>
        <v>0.14231889388888894</v>
      </c>
      <c r="P754" s="75">
        <f>(('Node actual demand d=1.0'!M754*(365/2)))*9.8*($C754+$D754-$B754)/3600</f>
        <v>0</v>
      </c>
      <c r="Q754" s="75">
        <f>(('Node actual demand d=1.0'!N754*(365/2)))*9.8*($C754+$D754-$B754)/3600</f>
        <v>0.14231889388888894</v>
      </c>
      <c r="R754" s="75">
        <f>(('Node actual demand d=1.0'!O754*(365/2)))*9.8*($C754+$D754-$B754)/3600</f>
        <v>0.14231889388888894</v>
      </c>
      <c r="S754" s="75">
        <f>(('Node actual demand d=1.0'!P754*(365/2)))*9.8*($C754+$D754-$B754)/3600</f>
        <v>0</v>
      </c>
      <c r="T754" s="75">
        <f>(('Node actual demand d=1.0'!Q754*(365/2)))*9.8*($C754+$D754-$B754)/3600</f>
        <v>0.14231889388888894</v>
      </c>
      <c r="U754" s="75">
        <f>(('Node actual demand d=1.0'!R754*(365/2)))*9.8*($C754+$D754-$B754)/3600</f>
        <v>0.14231889388888894</v>
      </c>
      <c r="V754" s="75">
        <f>(('Node actual demand d=1.0'!S754*(365/2)))*9.8*($C754+$D754-$B754)/3600</f>
        <v>0.14231889388888894</v>
      </c>
      <c r="W754" s="75">
        <f>(('Node actual demand d=1.0'!T754*(365/2)))*9.8*($C754+$D754-$B754)/3600</f>
        <v>0.14231889388888894</v>
      </c>
      <c r="X754" s="75">
        <f>(('Node actual demand d=1.0'!U754*(365/2)))*9.8*($C754+$D754-$B754)/3600</f>
        <v>0.42695668166666673</v>
      </c>
      <c r="Y754" s="75">
        <f>(('Node actual demand d=1.0'!V754*(365/2)))*9.8*($C754+$D754-$B754)/3600</f>
        <v>0.99623225722222242</v>
      </c>
      <c r="Z754" s="75">
        <f>(('Node actual demand d=1.0'!W754*(365/2)))*9.8*($C754+$D754-$B754)/3600</f>
        <v>0.14231889388888894</v>
      </c>
      <c r="AA754" s="75">
        <f>(('Node actual demand d=1.0'!X754*(365/2)))*9.8*($C754+$D754-$B754)/3600</f>
        <v>0.14231889388888894</v>
      </c>
      <c r="AB754" s="75">
        <f>(('Node actual demand d=1.0'!Y754*(365/2)))*9.8*($C754+$D754-$B754)/3600</f>
        <v>4.554204604444446</v>
      </c>
    </row>
    <row r="755" spans="1:28">
      <c r="A755" t="s">
        <v>864</v>
      </c>
      <c r="B755" s="21">
        <f>Fornecida!$C$1</f>
        <v>3.38</v>
      </c>
      <c r="C755" s="79">
        <v>11.971500000000001</v>
      </c>
      <c r="D755">
        <v>20</v>
      </c>
      <c r="E755" s="75">
        <f>(('Node actual demand d=1.0'!B755*(365/2)))*9.8*($C755+$D755-$B755)/3600</f>
        <v>0.14204416041666668</v>
      </c>
      <c r="F755" s="75">
        <f>(('Node actual demand d=1.0'!C755*(365/2)))*9.8*($C755+$D755-$B755)/3600</f>
        <v>0.28408832083333335</v>
      </c>
      <c r="G755" s="75">
        <f>(('Node actual demand d=1.0'!D755*(365/2)))*9.8*($C755+$D755-$B755)/3600</f>
        <v>0.28408832083333335</v>
      </c>
      <c r="H755" s="75">
        <f>(('Node actual demand d=1.0'!E755*(365/2)))*9.8*($C755+$D755-$B755)/3600</f>
        <v>0.14204416041666668</v>
      </c>
      <c r="I755" s="75">
        <f>(('Node actual demand d=1.0'!F755*(365/2)))*9.8*($C755+$D755-$B755)/3600</f>
        <v>15.908945966666668</v>
      </c>
      <c r="J755" s="75">
        <f>(('Node actual demand d=1.0'!G755*(365/2)))*9.8*($C755+$D755-$B755)/3600</f>
        <v>0.14204416041666668</v>
      </c>
      <c r="K755" s="75">
        <f>(('Node actual demand d=1.0'!H755*(365/2)))*9.8*($C755+$D755-$B755)/3600</f>
        <v>0.14204416041666668</v>
      </c>
      <c r="L755" s="75">
        <f>(('Node actual demand d=1.0'!I755*(365/2)))*9.8*($C755+$D755-$B755)/3600</f>
        <v>0.14204416041666668</v>
      </c>
      <c r="M755" s="75">
        <f>(('Node actual demand d=1.0'!J755*(365/2)))*9.8*($C755+$D755-$B755)/3600</f>
        <v>0.28408832083333335</v>
      </c>
      <c r="N755" s="75">
        <f>(('Node actual demand d=1.0'!K755*(365/2)))*9.8*($C755+$D755-$B755)/3600</f>
        <v>0.85226496250000006</v>
      </c>
      <c r="O755" s="75">
        <f>(('Node actual demand d=1.0'!L755*(365/2)))*9.8*($C755+$D755-$B755)/3600</f>
        <v>0.85226496250000006</v>
      </c>
      <c r="P755" s="75">
        <f>(('Node actual demand d=1.0'!M755*(365/2)))*9.8*($C755+$D755-$B755)/3600</f>
        <v>0.42613248125000003</v>
      </c>
      <c r="Q755" s="75">
        <f>(('Node actual demand d=1.0'!N755*(365/2)))*9.8*($C755+$D755-$B755)/3600</f>
        <v>0.42613248125000003</v>
      </c>
      <c r="R755" s="75">
        <f>(('Node actual demand d=1.0'!O755*(365/2)))*9.8*($C755+$D755-$B755)/3600</f>
        <v>0.5681766416666667</v>
      </c>
      <c r="S755" s="75">
        <f>(('Node actual demand d=1.0'!P755*(365/2)))*9.8*($C755+$D755-$B755)/3600</f>
        <v>0.42613248125000003</v>
      </c>
      <c r="T755" s="75">
        <f>(('Node actual demand d=1.0'!Q755*(365/2)))*9.8*($C755+$D755-$B755)/3600</f>
        <v>0.42613248125000003</v>
      </c>
      <c r="U755" s="75">
        <f>(('Node actual demand d=1.0'!R755*(365/2)))*9.8*($C755+$D755-$B755)/3600</f>
        <v>0.28408832083333335</v>
      </c>
      <c r="V755" s="75">
        <f>(('Node actual demand d=1.0'!S755*(365/2)))*9.8*($C755+$D755-$B755)/3600</f>
        <v>0.42613248125000003</v>
      </c>
      <c r="W755" s="75">
        <f>(('Node actual demand d=1.0'!T755*(365/2)))*9.8*($C755+$D755-$B755)/3600</f>
        <v>0.28408832083333335</v>
      </c>
      <c r="X755" s="75">
        <f>(('Node actual demand d=1.0'!U755*(365/2)))*9.8*($C755+$D755-$B755)/3600</f>
        <v>0.28408832083333335</v>
      </c>
      <c r="Y755" s="75">
        <f>(('Node actual demand d=1.0'!V755*(365/2)))*9.8*($C755+$D755-$B755)/3600</f>
        <v>18.891873335416669</v>
      </c>
      <c r="Z755" s="75">
        <f>(('Node actual demand d=1.0'!W755*(365/2)))*9.8*($C755+$D755-$B755)/3600</f>
        <v>0.28408832083333335</v>
      </c>
      <c r="AA755" s="75">
        <f>(('Node actual demand d=1.0'!X755*(365/2)))*9.8*($C755+$D755-$B755)/3600</f>
        <v>0</v>
      </c>
      <c r="AB755" s="75">
        <f>(('Node actual demand d=1.0'!Y755*(365/2)))*9.8*($C755+$D755-$B755)/3600</f>
        <v>0</v>
      </c>
    </row>
    <row r="756" spans="1:28">
      <c r="A756" t="s">
        <v>865</v>
      </c>
      <c r="B756" s="21">
        <f>Fornecida!$C$1</f>
        <v>3.38</v>
      </c>
      <c r="C756" s="79">
        <v>13.7033</v>
      </c>
      <c r="D756">
        <v>20</v>
      </c>
      <c r="E756" s="75">
        <f>(('Node actual demand d=1.0'!B756*(365/2)))*9.8*($C756+$D756-$B756)/3600</f>
        <v>0</v>
      </c>
      <c r="F756" s="75">
        <f>(('Node actual demand d=1.0'!C756*(365/2)))*9.8*($C756+$D756-$B756)/3600</f>
        <v>0</v>
      </c>
      <c r="G756" s="75">
        <f>(('Node actual demand d=1.0'!D756*(365/2)))*9.8*($C756+$D756-$B756)/3600</f>
        <v>0</v>
      </c>
      <c r="H756" s="75">
        <f>(('Node actual demand d=1.0'!E756*(365/2)))*9.8*($C756+$D756-$B756)/3600</f>
        <v>0.60259135611111114</v>
      </c>
      <c r="I756" s="75">
        <f>(('Node actual demand d=1.0'!F756*(365/2)))*9.8*($C756+$D756-$B756)/3600</f>
        <v>11.298587927083334</v>
      </c>
      <c r="J756" s="75">
        <f>(('Node actual demand d=1.0'!G756*(365/2)))*9.8*($C756+$D756-$B756)/3600</f>
        <v>7.9843354684722243</v>
      </c>
      <c r="K756" s="75">
        <f>(('Node actual demand d=1.0'!H756*(365/2)))*9.8*($C756+$D756-$B756)/3600</f>
        <v>0.15064783902777779</v>
      </c>
      <c r="L756" s="75">
        <f>(('Node actual demand d=1.0'!I756*(365/2)))*9.8*($C756+$D756-$B756)/3600</f>
        <v>0.15064783902777779</v>
      </c>
      <c r="M756" s="75">
        <f>(('Node actual demand d=1.0'!J756*(365/2)))*9.8*($C756+$D756-$B756)/3600</f>
        <v>0.15064783902777779</v>
      </c>
      <c r="N756" s="75">
        <f>(('Node actual demand d=1.0'!K756*(365/2)))*9.8*($C756+$D756-$B756)/3600</f>
        <v>0.45194351708333336</v>
      </c>
      <c r="O756" s="75">
        <f>(('Node actual demand d=1.0'!L756*(365/2)))*9.8*($C756+$D756-$B756)/3600</f>
        <v>0.30129567805555557</v>
      </c>
      <c r="P756" s="75">
        <f>(('Node actual demand d=1.0'!M756*(365/2)))*9.8*($C756+$D756-$B756)/3600</f>
        <v>0.15064783902777779</v>
      </c>
      <c r="Q756" s="75">
        <f>(('Node actual demand d=1.0'!N756*(365/2)))*9.8*($C756+$D756-$B756)/3600</f>
        <v>0.15064783902777779</v>
      </c>
      <c r="R756" s="75">
        <f>(('Node actual demand d=1.0'!O756*(365/2)))*9.8*($C756+$D756-$B756)/3600</f>
        <v>0.30129567805555557</v>
      </c>
      <c r="S756" s="75">
        <f>(('Node actual demand d=1.0'!P756*(365/2)))*9.8*($C756+$D756-$B756)/3600</f>
        <v>0.15064783902777779</v>
      </c>
      <c r="T756" s="75">
        <f>(('Node actual demand d=1.0'!Q756*(365/2)))*9.8*($C756+$D756-$B756)/3600</f>
        <v>0</v>
      </c>
      <c r="U756" s="75">
        <f>(('Node actual demand d=1.0'!R756*(365/2)))*9.8*($C756+$D756-$B756)/3600</f>
        <v>0.15064783902777779</v>
      </c>
      <c r="V756" s="75">
        <f>(('Node actual demand d=1.0'!S756*(365/2)))*9.8*($C756+$D756-$B756)/3600</f>
        <v>0.45194351708333336</v>
      </c>
      <c r="W756" s="75">
        <f>(('Node actual demand d=1.0'!T756*(365/2)))*9.8*($C756+$D756-$B756)/3600</f>
        <v>0.30129567805555557</v>
      </c>
      <c r="X756" s="75">
        <f>(('Node actual demand d=1.0'!U756*(365/2)))*9.8*($C756+$D756-$B756)/3600</f>
        <v>0.15064783902777779</v>
      </c>
      <c r="Y756" s="75">
        <f>(('Node actual demand d=1.0'!V756*(365/2)))*9.8*($C756+$D756-$B756)/3600</f>
        <v>1.6571262293055558</v>
      </c>
      <c r="Z756" s="75">
        <f>(('Node actual demand d=1.0'!W756*(365/2)))*9.8*($C756+$D756-$B756)/3600</f>
        <v>20.337458268750002</v>
      </c>
      <c r="AA756" s="75">
        <f>(('Node actual demand d=1.0'!X756*(365/2)))*9.8*($C756+$D756-$B756)/3600</f>
        <v>0</v>
      </c>
      <c r="AB756" s="75">
        <f>(('Node actual demand d=1.0'!Y756*(365/2)))*9.8*($C756+$D756-$B756)/3600</f>
        <v>0</v>
      </c>
    </row>
    <row r="757" spans="1:28">
      <c r="A757" t="s">
        <v>866</v>
      </c>
      <c r="B757" s="21">
        <f>Fornecida!$C$1</f>
        <v>3.38</v>
      </c>
      <c r="C757" s="79">
        <v>13.6928</v>
      </c>
      <c r="D757">
        <v>20</v>
      </c>
      <c r="E757" s="75">
        <f>(('Node actual demand d=1.0'!B757*(365/2)))*9.8*($C757+$D757-$B757)/3600</f>
        <v>5.2708486055555559</v>
      </c>
      <c r="F757" s="75">
        <f>(('Node actual demand d=1.0'!C757*(365/2)))*9.8*($C757+$D757-$B757)/3600</f>
        <v>0</v>
      </c>
      <c r="G757" s="75">
        <f>(('Node actual demand d=1.0'!D757*(365/2)))*9.8*($C757+$D757-$B757)/3600</f>
        <v>0.7529783722222223</v>
      </c>
      <c r="H757" s="75">
        <f>(('Node actual demand d=1.0'!E757*(365/2)))*9.8*($C757+$D757-$B757)/3600</f>
        <v>6.3250183266666662</v>
      </c>
      <c r="I757" s="75">
        <f>(('Node actual demand d=1.0'!F757*(365/2)))*9.8*($C757+$D757-$B757)/3600</f>
        <v>0</v>
      </c>
      <c r="J757" s="75">
        <f>(('Node actual demand d=1.0'!G757*(365/2)))*9.8*($C757+$D757-$B757)/3600</f>
        <v>0</v>
      </c>
      <c r="K757" s="75">
        <f>(('Node actual demand d=1.0'!H757*(365/2)))*9.8*($C757+$D757-$B757)/3600</f>
        <v>0.60238269777777786</v>
      </c>
      <c r="L757" s="75">
        <f>(('Node actual demand d=1.0'!I757*(365/2)))*9.8*($C757+$D757-$B757)/3600</f>
        <v>0.7529783722222223</v>
      </c>
      <c r="M757" s="75">
        <f>(('Node actual demand d=1.0'!J757*(365/2)))*9.8*($C757+$D757-$B757)/3600</f>
        <v>1.0541697211111112</v>
      </c>
      <c r="N757" s="75">
        <f>(('Node actual demand d=1.0'!K757*(365/2)))*9.8*($C757+$D757-$B757)/3600</f>
        <v>0.7529783722222223</v>
      </c>
      <c r="O757" s="75">
        <f>(('Node actual demand d=1.0'!L757*(365/2)))*9.8*($C757+$D757-$B757)/3600</f>
        <v>0.60238269777777786</v>
      </c>
      <c r="P757" s="75">
        <f>(('Node actual demand d=1.0'!M757*(365/2)))*9.8*($C757+$D757-$B757)/3600</f>
        <v>0.7529783722222223</v>
      </c>
      <c r="Q757" s="75">
        <f>(('Node actual demand d=1.0'!N757*(365/2)))*9.8*($C757+$D757-$B757)/3600</f>
        <v>0.7529783722222223</v>
      </c>
      <c r="R757" s="75">
        <f>(('Node actual demand d=1.0'!O757*(365/2)))*9.8*($C757+$D757-$B757)/3600</f>
        <v>0.45178702333333332</v>
      </c>
      <c r="S757" s="75">
        <f>(('Node actual demand d=1.0'!P757*(365/2)))*9.8*($C757+$D757-$B757)/3600</f>
        <v>0.60238269777777786</v>
      </c>
      <c r="T757" s="75">
        <f>(('Node actual demand d=1.0'!Q757*(365/2)))*9.8*($C757+$D757-$B757)/3600</f>
        <v>0.45178702333333332</v>
      </c>
      <c r="U757" s="75">
        <f>(('Node actual demand d=1.0'!R757*(365/2)))*9.8*($C757+$D757-$B757)/3600</f>
        <v>0.7529783722222223</v>
      </c>
      <c r="V757" s="75">
        <f>(('Node actual demand d=1.0'!S757*(365/2)))*9.8*($C757+$D757-$B757)/3600</f>
        <v>0.90357404666666663</v>
      </c>
      <c r="W757" s="75">
        <f>(('Node actual demand d=1.0'!T757*(365/2)))*9.8*($C757+$D757-$B757)/3600</f>
        <v>1.3553610700000003</v>
      </c>
      <c r="X757" s="75">
        <f>(('Node actual demand d=1.0'!U757*(365/2)))*9.8*($C757+$D757-$B757)/3600</f>
        <v>1.0541697211111112</v>
      </c>
      <c r="Y757" s="75">
        <f>(('Node actual demand d=1.0'!V757*(365/2)))*9.8*($C757+$D757-$B757)/3600</f>
        <v>0.60238269777777786</v>
      </c>
      <c r="Z757" s="75">
        <f>(('Node actual demand d=1.0'!W757*(365/2)))*9.8*($C757+$D757-$B757)/3600</f>
        <v>0.60238269777777786</v>
      </c>
      <c r="AA757" s="75">
        <f>(('Node actual demand d=1.0'!X757*(365/2)))*9.8*($C757+$D757-$B757)/3600</f>
        <v>0.45178702333333332</v>
      </c>
      <c r="AB757" s="75">
        <f>(('Node actual demand d=1.0'!Y757*(365/2)))*9.8*($C757+$D757-$B757)/3600</f>
        <v>0.60238269777777786</v>
      </c>
    </row>
    <row r="758" spans="1:28">
      <c r="A758" t="s">
        <v>867</v>
      </c>
      <c r="B758" s="21">
        <f>Fornecida!$C$1</f>
        <v>3.38</v>
      </c>
      <c r="C758" s="79">
        <v>17.2563</v>
      </c>
      <c r="D758">
        <v>20</v>
      </c>
      <c r="E758" s="75">
        <f>(('Node actual demand d=1.0'!B758*(365/2)))*9.8*($C758+$D758-$B758)/3600</f>
        <v>0</v>
      </c>
      <c r="F758" s="75">
        <f>(('Node actual demand d=1.0'!C758*(365/2)))*9.8*($C758+$D758-$B758)/3600</f>
        <v>0.16829934041666664</v>
      </c>
      <c r="G758" s="75">
        <f>(('Node actual demand d=1.0'!D758*(365/2)))*9.8*($C758+$D758-$B758)/3600</f>
        <v>0.16829934041666664</v>
      </c>
      <c r="H758" s="75">
        <f>(('Node actual demand d=1.0'!E758*(365/2)))*9.8*($C758+$D758-$B758)/3600</f>
        <v>0</v>
      </c>
      <c r="I758" s="75">
        <f>(('Node actual demand d=1.0'!F758*(365/2)))*9.8*($C758+$D758-$B758)/3600</f>
        <v>0</v>
      </c>
      <c r="J758" s="75">
        <f>(('Node actual demand d=1.0'!G758*(365/2)))*9.8*($C758+$D758-$B758)/3600</f>
        <v>0.16829934041666664</v>
      </c>
      <c r="K758" s="75">
        <f>(('Node actual demand d=1.0'!H758*(365/2)))*9.8*($C758+$D758-$B758)/3600</f>
        <v>0.33659868083333327</v>
      </c>
      <c r="L758" s="75">
        <f>(('Node actual demand d=1.0'!I758*(365/2)))*9.8*($C758+$D758-$B758)/3600</f>
        <v>1.0097960424999999</v>
      </c>
      <c r="M758" s="75">
        <f>(('Node actual demand d=1.0'!J758*(365/2)))*9.8*($C758+$D758-$B758)/3600</f>
        <v>1.1780953829166665</v>
      </c>
      <c r="N758" s="75">
        <f>(('Node actual demand d=1.0'!K758*(365/2)))*9.8*($C758+$D758-$B758)/3600</f>
        <v>1.1780953829166665</v>
      </c>
      <c r="O758" s="75">
        <f>(('Node actual demand d=1.0'!L758*(365/2)))*9.8*($C758+$D758-$B758)/3600</f>
        <v>1.3463947233333331</v>
      </c>
      <c r="P758" s="75">
        <f>(('Node actual demand d=1.0'!M758*(365/2)))*9.8*($C758+$D758-$B758)/3600</f>
        <v>0.84149670208333327</v>
      </c>
      <c r="Q758" s="75">
        <f>(('Node actual demand d=1.0'!N758*(365/2)))*9.8*($C758+$D758-$B758)/3600</f>
        <v>1.3463947233333331</v>
      </c>
      <c r="R758" s="75">
        <f>(('Node actual demand d=1.0'!O758*(365/2)))*9.8*($C758+$D758-$B758)/3600</f>
        <v>1.3463947233333331</v>
      </c>
      <c r="S758" s="75">
        <f>(('Node actual demand d=1.0'!P758*(365/2)))*9.8*($C758+$D758-$B758)/3600</f>
        <v>0.84149670208333327</v>
      </c>
      <c r="T758" s="75">
        <f>(('Node actual demand d=1.0'!Q758*(365/2)))*9.8*($C758+$D758-$B758)/3600</f>
        <v>1.0097960424999999</v>
      </c>
      <c r="U758" s="75">
        <f>(('Node actual demand d=1.0'!R758*(365/2)))*9.8*($C758+$D758-$B758)/3600</f>
        <v>1.3463947233333331</v>
      </c>
      <c r="V758" s="75">
        <f>(('Node actual demand d=1.0'!S758*(365/2)))*9.8*($C758+$D758-$B758)/3600</f>
        <v>1.0097960424999999</v>
      </c>
      <c r="W758" s="75">
        <f>(('Node actual demand d=1.0'!T758*(365/2)))*9.8*($C758+$D758-$B758)/3600</f>
        <v>1.6829934041666665</v>
      </c>
      <c r="X758" s="75">
        <f>(('Node actual demand d=1.0'!U758*(365/2)))*9.8*($C758+$D758-$B758)/3600</f>
        <v>0.84149670208333327</v>
      </c>
      <c r="Y758" s="75">
        <f>(('Node actual demand d=1.0'!V758*(365/2)))*9.8*($C758+$D758-$B758)/3600</f>
        <v>0.50489802124999994</v>
      </c>
      <c r="Z758" s="75">
        <f>(('Node actual demand d=1.0'!W758*(365/2)))*9.8*($C758+$D758-$B758)/3600</f>
        <v>0.33659868083333327</v>
      </c>
      <c r="AA758" s="75">
        <f>(('Node actual demand d=1.0'!X758*(365/2)))*9.8*($C758+$D758-$B758)/3600</f>
        <v>0.16829934041666664</v>
      </c>
      <c r="AB758" s="75">
        <f>(('Node actual demand d=1.0'!Y758*(365/2)))*9.8*($C758+$D758-$B758)/3600</f>
        <v>9.4247630633333319</v>
      </c>
    </row>
    <row r="759" spans="1:28">
      <c r="A759" t="s">
        <v>868</v>
      </c>
      <c r="B759" s="21">
        <f>Fornecida!$C$1</f>
        <v>3.38</v>
      </c>
      <c r="C759" s="79">
        <v>19.311599999999999</v>
      </c>
      <c r="D759">
        <v>20</v>
      </c>
      <c r="E759" s="75">
        <f>(('Node actual demand d=1.0'!B759*(365/2)))*9.8*($C759+$D759-$B759)/3600</f>
        <v>1.6065916650000001</v>
      </c>
      <c r="F759" s="75">
        <f>(('Node actual demand d=1.0'!C759*(365/2)))*9.8*($C759+$D759-$B759)/3600</f>
        <v>0</v>
      </c>
      <c r="G759" s="75">
        <f>(('Node actual demand d=1.0'!D759*(365/2)))*9.8*($C759+$D759-$B759)/3600</f>
        <v>0</v>
      </c>
      <c r="H759" s="75">
        <f>(('Node actual demand d=1.0'!E759*(365/2)))*9.8*($C759+$D759-$B759)/3600</f>
        <v>0</v>
      </c>
      <c r="I759" s="75">
        <f>(('Node actual demand d=1.0'!F759*(365/2)))*9.8*($C759+$D759-$B759)/3600</f>
        <v>0</v>
      </c>
      <c r="J759" s="75">
        <f>(('Node actual demand d=1.0'!G759*(365/2)))*9.8*($C759+$D759-$B759)/3600</f>
        <v>12.49571295</v>
      </c>
      <c r="K759" s="75">
        <f>(('Node actual demand d=1.0'!H759*(365/2)))*9.8*($C759+$D759-$B759)/3600</f>
        <v>0.17851018499999999</v>
      </c>
      <c r="L759" s="75">
        <f>(('Node actual demand d=1.0'!I759*(365/2)))*9.8*($C759+$D759-$B759)/3600</f>
        <v>0.17851018499999999</v>
      </c>
      <c r="M759" s="75">
        <f>(('Node actual demand d=1.0'!J759*(365/2)))*9.8*($C759+$D759-$B759)/3600</f>
        <v>0.35702036999999998</v>
      </c>
      <c r="N759" s="75">
        <f>(('Node actual demand d=1.0'!K759*(365/2)))*9.8*($C759+$D759-$B759)/3600</f>
        <v>0.17851018499999999</v>
      </c>
      <c r="O759" s="75">
        <f>(('Node actual demand d=1.0'!L759*(365/2)))*9.8*($C759+$D759-$B759)/3600</f>
        <v>0.53553055499999991</v>
      </c>
      <c r="P759" s="75">
        <f>(('Node actual demand d=1.0'!M759*(365/2)))*9.8*($C759+$D759-$B759)/3600</f>
        <v>0</v>
      </c>
      <c r="Q759" s="75">
        <f>(('Node actual demand d=1.0'!N759*(365/2)))*9.8*($C759+$D759-$B759)/3600</f>
        <v>0.17851018499999999</v>
      </c>
      <c r="R759" s="75">
        <f>(('Node actual demand d=1.0'!O759*(365/2)))*9.8*($C759+$D759-$B759)/3600</f>
        <v>0.71404073999999995</v>
      </c>
      <c r="S759" s="75">
        <f>(('Node actual demand d=1.0'!P759*(365/2)))*9.8*($C759+$D759-$B759)/3600</f>
        <v>0.53553055499999991</v>
      </c>
      <c r="T759" s="75">
        <f>(('Node actual demand d=1.0'!Q759*(365/2)))*9.8*($C759+$D759-$B759)/3600</f>
        <v>0.71404073999999995</v>
      </c>
      <c r="U759" s="75">
        <f>(('Node actual demand d=1.0'!R759*(365/2)))*9.8*($C759+$D759-$B759)/3600</f>
        <v>0.17851018499999999</v>
      </c>
      <c r="V759" s="75">
        <f>(('Node actual demand d=1.0'!S759*(365/2)))*9.8*($C759+$D759-$B759)/3600</f>
        <v>0.53553055499999991</v>
      </c>
      <c r="W759" s="75">
        <f>(('Node actual demand d=1.0'!T759*(365/2)))*9.8*($C759+$D759-$B759)/3600</f>
        <v>0.17851018499999999</v>
      </c>
      <c r="X759" s="75">
        <f>(('Node actual demand d=1.0'!U759*(365/2)))*9.8*($C759+$D759-$B759)/3600</f>
        <v>0</v>
      </c>
      <c r="Y759" s="75">
        <f>(('Node actual demand d=1.0'!V759*(365/2)))*9.8*($C759+$D759-$B759)/3600</f>
        <v>0</v>
      </c>
      <c r="Z759" s="75">
        <f>(('Node actual demand d=1.0'!W759*(365/2)))*9.8*($C759+$D759-$B759)/3600</f>
        <v>0</v>
      </c>
      <c r="AA759" s="75">
        <f>(('Node actual demand d=1.0'!X759*(365/2)))*9.8*($C759+$D759-$B759)/3600</f>
        <v>0</v>
      </c>
      <c r="AB759" s="75">
        <f>(('Node actual demand d=1.0'!Y759*(365/2)))*9.8*($C759+$D759-$B759)/3600</f>
        <v>12.138692580000001</v>
      </c>
    </row>
    <row r="760" spans="1:28">
      <c r="A760" t="s">
        <v>869</v>
      </c>
      <c r="B760" s="21">
        <f>Fornecida!$C$1</f>
        <v>3.38</v>
      </c>
      <c r="C760" s="79">
        <v>22.928899999999999</v>
      </c>
      <c r="D760">
        <v>20</v>
      </c>
      <c r="E760" s="75">
        <f>(('Node actual demand d=1.0'!B760*(365/2)))*9.8*($C760+$D760-$B760)/3600</f>
        <v>0</v>
      </c>
      <c r="F760" s="75">
        <f>(('Node actual demand d=1.0'!C760*(365/2)))*9.8*($C760+$D760-$B760)/3600</f>
        <v>0</v>
      </c>
      <c r="G760" s="75">
        <f>(('Node actual demand d=1.0'!D760*(365/2)))*9.8*($C760+$D760-$B760)/3600</f>
        <v>0</v>
      </c>
      <c r="H760" s="75">
        <f>(('Node actual demand d=1.0'!E760*(365/2)))*9.8*($C760+$D760-$B760)/3600</f>
        <v>0</v>
      </c>
      <c r="I760" s="75">
        <f>(('Node actual demand d=1.0'!F760*(365/2)))*9.8*($C760+$D760-$B760)/3600</f>
        <v>0</v>
      </c>
      <c r="J760" s="75">
        <f>(('Node actual demand d=1.0'!G760*(365/2)))*9.8*($C760+$D760-$B760)/3600</f>
        <v>16.897377383055552</v>
      </c>
      <c r="K760" s="75">
        <f>(('Node actual demand d=1.0'!H760*(365/2)))*9.8*($C760+$D760-$B760)/3600</f>
        <v>0</v>
      </c>
      <c r="L760" s="75">
        <f>(('Node actual demand d=1.0'!I760*(365/2)))*9.8*($C760+$D760-$B760)/3600</f>
        <v>0</v>
      </c>
      <c r="M760" s="75">
        <f>(('Node actual demand d=1.0'!J760*(365/2)))*9.8*($C760+$D760-$B760)/3600</f>
        <v>0</v>
      </c>
      <c r="N760" s="75">
        <f>(('Node actual demand d=1.0'!K760*(365/2)))*9.8*($C760+$D760-$B760)/3600</f>
        <v>0</v>
      </c>
      <c r="O760" s="75">
        <f>(('Node actual demand d=1.0'!L760*(365/2)))*9.8*($C760+$D760-$B760)/3600</f>
        <v>0</v>
      </c>
      <c r="P760" s="75">
        <f>(('Node actual demand d=1.0'!M760*(365/2)))*9.8*($C760+$D760-$B760)/3600</f>
        <v>0</v>
      </c>
      <c r="Q760" s="75">
        <f>(('Node actual demand d=1.0'!N760*(365/2)))*9.8*($C760+$D760-$B760)/3600</f>
        <v>0</v>
      </c>
      <c r="R760" s="75">
        <f>(('Node actual demand d=1.0'!O760*(365/2)))*9.8*($C760+$D760-$B760)/3600</f>
        <v>0</v>
      </c>
      <c r="S760" s="75">
        <f>(('Node actual demand d=1.0'!P760*(365/2)))*9.8*($C760+$D760-$B760)/3600</f>
        <v>0</v>
      </c>
      <c r="T760" s="75">
        <f>(('Node actual demand d=1.0'!Q760*(365/2)))*9.8*($C760+$D760-$B760)/3600</f>
        <v>0</v>
      </c>
      <c r="U760" s="75">
        <f>(('Node actual demand d=1.0'!R760*(365/2)))*9.8*($C760+$D760-$B760)/3600</f>
        <v>0</v>
      </c>
      <c r="V760" s="75">
        <f>(('Node actual demand d=1.0'!S760*(365/2)))*9.8*($C760+$D760-$B760)/3600</f>
        <v>0</v>
      </c>
      <c r="W760" s="75">
        <f>(('Node actual demand d=1.0'!T760*(365/2)))*9.8*($C760+$D760-$B760)/3600</f>
        <v>0</v>
      </c>
      <c r="X760" s="75">
        <f>(('Node actual demand d=1.0'!U760*(365/2)))*9.8*($C760+$D760-$B760)/3600</f>
        <v>0</v>
      </c>
      <c r="Y760" s="75">
        <f>(('Node actual demand d=1.0'!V760*(365/2)))*9.8*($C760+$D760-$B760)/3600</f>
        <v>0</v>
      </c>
      <c r="Z760" s="75">
        <f>(('Node actual demand d=1.0'!W760*(365/2)))*9.8*($C760+$D760-$B760)/3600</f>
        <v>0</v>
      </c>
      <c r="AA760" s="75">
        <f>(('Node actual demand d=1.0'!X760*(365/2)))*9.8*($C760+$D760-$B760)/3600</f>
        <v>0</v>
      </c>
      <c r="AB760" s="75">
        <f>(('Node actual demand d=1.0'!Y760*(365/2)))*9.8*($C760+$D760-$B760)/3600</f>
        <v>0</v>
      </c>
    </row>
    <row r="761" spans="1:28">
      <c r="A761" t="s">
        <v>870</v>
      </c>
      <c r="B761" s="21">
        <f>Fornecida!$C$1</f>
        <v>3.38</v>
      </c>
      <c r="C761" s="79">
        <v>19.962199999999999</v>
      </c>
      <c r="D761">
        <v>20</v>
      </c>
      <c r="E761" s="75">
        <f>(('Node actual demand d=1.0'!B761*(365/2)))*9.8*($C761+$D761-$B761)/3600</f>
        <v>0.18174240194444441</v>
      </c>
      <c r="F761" s="75">
        <f>(('Node actual demand d=1.0'!C761*(365/2)))*9.8*($C761+$D761-$B761)/3600</f>
        <v>0</v>
      </c>
      <c r="G761" s="75">
        <f>(('Node actual demand d=1.0'!D761*(365/2)))*9.8*($C761+$D761-$B761)/3600</f>
        <v>0</v>
      </c>
      <c r="H761" s="75">
        <f>(('Node actual demand d=1.0'!E761*(365/2)))*9.8*($C761+$D761-$B761)/3600</f>
        <v>0</v>
      </c>
      <c r="I761" s="75">
        <f>(('Node actual demand d=1.0'!F761*(365/2)))*9.8*($C761+$D761-$B761)/3600</f>
        <v>0</v>
      </c>
      <c r="J761" s="75">
        <f>(('Node actual demand d=1.0'!G761*(365/2)))*9.8*($C761+$D761-$B761)/3600</f>
        <v>11.268028920555555</v>
      </c>
      <c r="K761" s="75">
        <f>(('Node actual demand d=1.0'!H761*(365/2)))*9.8*($C761+$D761-$B761)/3600</f>
        <v>0</v>
      </c>
      <c r="L761" s="75">
        <f>(('Node actual demand d=1.0'!I761*(365/2)))*9.8*($C761+$D761-$B761)/3600</f>
        <v>0</v>
      </c>
      <c r="M761" s="75">
        <f>(('Node actual demand d=1.0'!J761*(365/2)))*9.8*($C761+$D761-$B761)/3600</f>
        <v>0.18174240194444441</v>
      </c>
      <c r="N761" s="75">
        <f>(('Node actual demand d=1.0'!K761*(365/2)))*9.8*($C761+$D761-$B761)/3600</f>
        <v>0.18174240194444441</v>
      </c>
      <c r="O761" s="75">
        <f>(('Node actual demand d=1.0'!L761*(365/2)))*9.8*($C761+$D761-$B761)/3600</f>
        <v>0.18174240194444441</v>
      </c>
      <c r="P761" s="75">
        <f>(('Node actual demand d=1.0'!M761*(365/2)))*9.8*($C761+$D761-$B761)/3600</f>
        <v>0.18174240194444441</v>
      </c>
      <c r="Q761" s="75">
        <f>(('Node actual demand d=1.0'!N761*(365/2)))*9.8*($C761+$D761-$B761)/3600</f>
        <v>0.36348480388888882</v>
      </c>
      <c r="R761" s="75">
        <f>(('Node actual demand d=1.0'!O761*(365/2)))*9.8*($C761+$D761-$B761)/3600</f>
        <v>0.36348480388888882</v>
      </c>
      <c r="S761" s="75">
        <f>(('Node actual demand d=1.0'!P761*(365/2)))*9.8*($C761+$D761-$B761)/3600</f>
        <v>0.18174240194444441</v>
      </c>
      <c r="T761" s="75">
        <f>(('Node actual demand d=1.0'!Q761*(365/2)))*9.8*($C761+$D761-$B761)/3600</f>
        <v>0.18174240194444441</v>
      </c>
      <c r="U761" s="75">
        <f>(('Node actual demand d=1.0'!R761*(365/2)))*9.8*($C761+$D761-$B761)/3600</f>
        <v>0.36348480388888882</v>
      </c>
      <c r="V761" s="75">
        <f>(('Node actual demand d=1.0'!S761*(365/2)))*9.8*($C761+$D761-$B761)/3600</f>
        <v>1.9991664213888887</v>
      </c>
      <c r="W761" s="75">
        <f>(('Node actual demand d=1.0'!T761*(365/2)))*9.8*($C761+$D761-$B761)/3600</f>
        <v>1.0904544116666663</v>
      </c>
      <c r="X761" s="75">
        <f>(('Node actual demand d=1.0'!U761*(365/2)))*9.8*($C761+$D761-$B761)/3600</f>
        <v>0</v>
      </c>
      <c r="Y761" s="75">
        <f>(('Node actual demand d=1.0'!V761*(365/2)))*9.8*($C761+$D761-$B761)/3600</f>
        <v>0</v>
      </c>
      <c r="Z761" s="75">
        <f>(('Node actual demand d=1.0'!W761*(365/2)))*9.8*($C761+$D761-$B761)/3600</f>
        <v>0.36348480388888882</v>
      </c>
      <c r="AA761" s="75">
        <f>(('Node actual demand d=1.0'!X761*(365/2)))*9.8*($C761+$D761-$B761)/3600</f>
        <v>0.18174240194444441</v>
      </c>
      <c r="AB761" s="75">
        <f>(('Node actual demand d=1.0'!Y761*(365/2)))*9.8*($C761+$D761-$B761)/3600</f>
        <v>0.18174240194444441</v>
      </c>
    </row>
    <row r="762" spans="1:28">
      <c r="A762" t="s">
        <v>871</v>
      </c>
      <c r="B762" s="21">
        <f>Fornecida!$C$1</f>
        <v>3.38</v>
      </c>
      <c r="C762" s="79">
        <v>19.666799999999999</v>
      </c>
      <c r="D762">
        <v>20</v>
      </c>
      <c r="E762" s="75">
        <f>(('Node actual demand d=1.0'!B762*(365/2)))*9.8*($C762+$D762-$B762)/3600</f>
        <v>3.9660464433333331</v>
      </c>
      <c r="F762" s="75">
        <f>(('Node actual demand d=1.0'!C762*(365/2)))*9.8*($C762+$D762-$B762)/3600</f>
        <v>4.3265961199999996</v>
      </c>
      <c r="G762" s="75">
        <f>(('Node actual demand d=1.0'!D762*(365/2)))*9.8*($C762+$D762-$B762)/3600</f>
        <v>4.3265961199999996</v>
      </c>
      <c r="H762" s="75">
        <f>(('Node actual demand d=1.0'!E762*(365/2)))*9.8*($C762+$D762-$B762)/3600</f>
        <v>3.9660464433333331</v>
      </c>
      <c r="I762" s="75">
        <f>(('Node actual demand d=1.0'!F762*(365/2)))*9.8*($C762+$D762-$B762)/3600</f>
        <v>3.4252219283333325</v>
      </c>
      <c r="J762" s="75">
        <f>(('Node actual demand d=1.0'!G762*(365/2)))*9.8*($C762+$D762-$B762)/3600</f>
        <v>30.105898001666663</v>
      </c>
      <c r="K762" s="75">
        <f>(('Node actual demand d=1.0'!H762*(365/2)))*9.8*($C762+$D762-$B762)/3600</f>
        <v>8.8334670783333316</v>
      </c>
      <c r="L762" s="75">
        <f>(('Node actual demand d=1.0'!I762*(365/2)))*9.8*($C762+$D762-$B762)/3600</f>
        <v>3.785771604999999</v>
      </c>
      <c r="M762" s="75">
        <f>(('Node actual demand d=1.0'!J762*(365/2)))*9.8*($C762+$D762-$B762)/3600</f>
        <v>3.6054967666666662</v>
      </c>
      <c r="N762" s="75">
        <f>(('Node actual demand d=1.0'!K762*(365/2)))*9.8*($C762+$D762-$B762)/3600</f>
        <v>3.9660464433333331</v>
      </c>
      <c r="O762" s="75">
        <f>(('Node actual demand d=1.0'!L762*(365/2)))*9.8*($C762+$D762-$B762)/3600</f>
        <v>4.6871457966666661</v>
      </c>
      <c r="P762" s="75">
        <f>(('Node actual demand d=1.0'!M762*(365/2)))*9.8*($C762+$D762-$B762)/3600</f>
        <v>4.8674206349999993</v>
      </c>
      <c r="Q762" s="75">
        <f>(('Node actual demand d=1.0'!N762*(365/2)))*9.8*($C762+$D762-$B762)/3600</f>
        <v>3.2449470900000001</v>
      </c>
      <c r="R762" s="75">
        <f>(('Node actual demand d=1.0'!O762*(365/2)))*9.8*($C762+$D762-$B762)/3600</f>
        <v>3.2449470900000001</v>
      </c>
      <c r="S762" s="75">
        <f>(('Node actual demand d=1.0'!P762*(365/2)))*9.8*($C762+$D762-$B762)/3600</f>
        <v>3.2449470900000001</v>
      </c>
      <c r="T762" s="75">
        <f>(('Node actual demand d=1.0'!Q762*(365/2)))*9.8*($C762+$D762-$B762)/3600</f>
        <v>3.9660464433333331</v>
      </c>
      <c r="U762" s="75">
        <f>(('Node actual demand d=1.0'!R762*(365/2)))*9.8*($C762+$D762-$B762)/3600</f>
        <v>4.3265961199999996</v>
      </c>
      <c r="V762" s="75">
        <f>(('Node actual demand d=1.0'!S762*(365/2)))*9.8*($C762+$D762-$B762)/3600</f>
        <v>4.8674206349999993</v>
      </c>
      <c r="W762" s="75">
        <f>(('Node actual demand d=1.0'!T762*(365/2)))*9.8*($C762+$D762-$B762)/3600</f>
        <v>4.6871457966666661</v>
      </c>
      <c r="X762" s="75">
        <f>(('Node actual demand d=1.0'!U762*(365/2)))*9.8*($C762+$D762-$B762)/3600</f>
        <v>4.3265961199999996</v>
      </c>
      <c r="Y762" s="75">
        <f>(('Node actual demand d=1.0'!V762*(365/2)))*9.8*($C762+$D762-$B762)/3600</f>
        <v>4.1463212816666664</v>
      </c>
      <c r="Z762" s="75">
        <f>(('Node actual demand d=1.0'!W762*(365/2)))*9.8*($C762+$D762-$B762)/3600</f>
        <v>32.990295414999999</v>
      </c>
      <c r="AA762" s="75">
        <f>(('Node actual demand d=1.0'!X762*(365/2)))*9.8*($C762+$D762-$B762)/3600</f>
        <v>9.3742915933333322</v>
      </c>
      <c r="AB762" s="75">
        <f>(('Node actual demand d=1.0'!Y762*(365/2)))*9.8*($C762+$D762-$B762)/3600</f>
        <v>3.6054967666666662</v>
      </c>
    </row>
    <row r="763" spans="1:28">
      <c r="A763" t="s">
        <v>872</v>
      </c>
      <c r="B763" s="21">
        <f>Fornecida!$C$1</f>
        <v>3.38</v>
      </c>
      <c r="C763" s="79">
        <v>17.831099999999999</v>
      </c>
      <c r="D763">
        <v>20</v>
      </c>
      <c r="E763" s="75">
        <f>(('Node actual demand d=1.0'!B763*(365/2)))*9.8*($C763+$D763-$B763)/3600</f>
        <v>0.34230995750000004</v>
      </c>
      <c r="F763" s="75">
        <f>(('Node actual demand d=1.0'!C763*(365/2)))*9.8*($C763+$D763-$B763)/3600</f>
        <v>0.17115497875000002</v>
      </c>
      <c r="G763" s="75">
        <f>(('Node actual demand d=1.0'!D763*(365/2)))*9.8*($C763+$D763-$B763)/3600</f>
        <v>0.17115497875000002</v>
      </c>
      <c r="H763" s="75">
        <f>(('Node actual demand d=1.0'!E763*(365/2)))*9.8*($C763+$D763-$B763)/3600</f>
        <v>0</v>
      </c>
      <c r="I763" s="75">
        <f>(('Node actual demand d=1.0'!F763*(365/2)))*9.8*($C763+$D763-$B763)/3600</f>
        <v>0.34230995750000004</v>
      </c>
      <c r="J763" s="75">
        <f>(('Node actual demand d=1.0'!G763*(365/2)))*9.8*($C763+$D763-$B763)/3600</f>
        <v>16.088568002499997</v>
      </c>
      <c r="K763" s="75">
        <f>(('Node actual demand d=1.0'!H763*(365/2)))*9.8*($C763+$D763-$B763)/3600</f>
        <v>0.51346493624999989</v>
      </c>
      <c r="L763" s="75">
        <f>(('Node actual demand d=1.0'!I763*(365/2)))*9.8*($C763+$D763-$B763)/3600</f>
        <v>0.51346493624999989</v>
      </c>
      <c r="M763" s="75">
        <f>(('Node actual demand d=1.0'!J763*(365/2)))*9.8*($C763+$D763-$B763)/3600</f>
        <v>0.85577489375000004</v>
      </c>
      <c r="N763" s="75">
        <f>(('Node actual demand d=1.0'!K763*(365/2)))*9.8*($C763+$D763-$B763)/3600</f>
        <v>1.0269298724999998</v>
      </c>
      <c r="O763" s="75">
        <f>(('Node actual demand d=1.0'!L763*(365/2)))*9.8*($C763+$D763-$B763)/3600</f>
        <v>1.0269298724999998</v>
      </c>
      <c r="P763" s="75">
        <f>(('Node actual demand d=1.0'!M763*(365/2)))*9.8*($C763+$D763-$B763)/3600</f>
        <v>1.1980848512499997</v>
      </c>
      <c r="Q763" s="75">
        <f>(('Node actual demand d=1.0'!N763*(365/2)))*9.8*($C763+$D763-$B763)/3600</f>
        <v>1.5403948087500001</v>
      </c>
      <c r="R763" s="75">
        <f>(('Node actual demand d=1.0'!O763*(365/2)))*9.8*($C763+$D763-$B763)/3600</f>
        <v>1.5403948087500001</v>
      </c>
      <c r="S763" s="75">
        <f>(('Node actual demand d=1.0'!P763*(365/2)))*9.8*($C763+$D763-$B763)/3600</f>
        <v>2.7384796600000003</v>
      </c>
      <c r="T763" s="75">
        <f>(('Node actual demand d=1.0'!Q763*(365/2)))*9.8*($C763+$D763-$B763)/3600</f>
        <v>3.7654095325000001</v>
      </c>
      <c r="U763" s="75">
        <f>(('Node actual demand d=1.0'!R763*(365/2)))*9.8*($C763+$D763-$B763)/3600</f>
        <v>3.0807896175000002</v>
      </c>
      <c r="V763" s="75">
        <f>(('Node actual demand d=1.0'!S763*(365/2)))*9.8*($C763+$D763-$B763)/3600</f>
        <v>1.0269298724999998</v>
      </c>
      <c r="W763" s="75">
        <f>(('Node actual demand d=1.0'!T763*(365/2)))*9.8*($C763+$D763-$B763)/3600</f>
        <v>1.5403948087500001</v>
      </c>
      <c r="X763" s="75">
        <f>(('Node actual demand d=1.0'!U763*(365/2)))*9.8*($C763+$D763-$B763)/3600</f>
        <v>1.8827047662500001</v>
      </c>
      <c r="Y763" s="75">
        <f>(('Node actual demand d=1.0'!V763*(365/2)))*9.8*($C763+$D763-$B763)/3600</f>
        <v>2.0538597449999996</v>
      </c>
      <c r="Z763" s="75">
        <f>(('Node actual demand d=1.0'!W763*(365/2)))*9.8*($C763+$D763-$B763)/3600</f>
        <v>0.34230995750000004</v>
      </c>
      <c r="AA763" s="75">
        <f>(('Node actual demand d=1.0'!X763*(365/2)))*9.8*($C763+$D763-$B763)/3600</f>
        <v>0.34230995750000004</v>
      </c>
      <c r="AB763" s="75">
        <f>(('Node actual demand d=1.0'!Y763*(365/2)))*9.8*($C763+$D763-$B763)/3600</f>
        <v>17.286652853749999</v>
      </c>
    </row>
    <row r="764" spans="1:28">
      <c r="A764" t="s">
        <v>873</v>
      </c>
      <c r="B764" s="21">
        <f>Fornecida!$C$1</f>
        <v>3.38</v>
      </c>
      <c r="C764" s="79">
        <v>18.2638</v>
      </c>
      <c r="D764">
        <v>20</v>
      </c>
      <c r="E764" s="75">
        <f>(('Node actual demand d=1.0'!B764*(365/2)))*9.8*($C764+$D764-$B764)/3600</f>
        <v>5.7190536608333344</v>
      </c>
      <c r="F764" s="75">
        <f>(('Node actual demand d=1.0'!C764*(365/2)))*9.8*($C764+$D764-$B764)/3600</f>
        <v>0</v>
      </c>
      <c r="G764" s="75">
        <f>(('Node actual demand d=1.0'!D764*(365/2)))*9.8*($C764+$D764-$B764)/3600</f>
        <v>0</v>
      </c>
      <c r="H764" s="75">
        <f>(('Node actual demand d=1.0'!E764*(365/2)))*9.8*($C764+$D764-$B764)/3600</f>
        <v>0</v>
      </c>
      <c r="I764" s="75">
        <f>(('Node actual demand d=1.0'!F764*(365/2)))*9.8*($C764+$D764-$B764)/3600</f>
        <v>0</v>
      </c>
      <c r="J764" s="75">
        <f>(('Node actual demand d=1.0'!G764*(365/2)))*9.8*($C764+$D764-$B764)/3600</f>
        <v>6.9321862555555569</v>
      </c>
      <c r="K764" s="75">
        <f>(('Node actual demand d=1.0'!H764*(365/2)))*9.8*($C764+$D764-$B764)/3600</f>
        <v>0</v>
      </c>
      <c r="L764" s="75">
        <f>(('Node actual demand d=1.0'!I764*(365/2)))*9.8*($C764+$D764-$B764)/3600</f>
        <v>0.34660931277777784</v>
      </c>
      <c r="M764" s="75">
        <f>(('Node actual demand d=1.0'!J764*(365/2)))*9.8*($C764+$D764-$B764)/3600</f>
        <v>0.69321862555555569</v>
      </c>
      <c r="N764" s="75">
        <f>(('Node actual demand d=1.0'!K764*(365/2)))*9.8*($C764+$D764-$B764)/3600</f>
        <v>0.86652328194444461</v>
      </c>
      <c r="O764" s="75">
        <f>(('Node actual demand d=1.0'!L764*(365/2)))*9.8*($C764+$D764-$B764)/3600</f>
        <v>0.86652328194444461</v>
      </c>
      <c r="P764" s="75">
        <f>(('Node actual demand d=1.0'!M764*(365/2)))*9.8*($C764+$D764-$B764)/3600</f>
        <v>0.86652328194444461</v>
      </c>
      <c r="Q764" s="75">
        <f>(('Node actual demand d=1.0'!N764*(365/2)))*9.8*($C764+$D764-$B764)/3600</f>
        <v>0.69321862555555569</v>
      </c>
      <c r="R764" s="75">
        <f>(('Node actual demand d=1.0'!O764*(365/2)))*9.8*($C764+$D764-$B764)/3600</f>
        <v>0.69321862555555569</v>
      </c>
      <c r="S764" s="75">
        <f>(('Node actual demand d=1.0'!P764*(365/2)))*9.8*($C764+$D764-$B764)/3600</f>
        <v>0.51991396916666666</v>
      </c>
      <c r="T764" s="75">
        <f>(('Node actual demand d=1.0'!Q764*(365/2)))*9.8*($C764+$D764-$B764)/3600</f>
        <v>0.17330465638888892</v>
      </c>
      <c r="U764" s="75">
        <f>(('Node actual demand d=1.0'!R764*(365/2)))*9.8*($C764+$D764-$B764)/3600</f>
        <v>0.17330465638888892</v>
      </c>
      <c r="V764" s="75">
        <f>(('Node actual demand d=1.0'!S764*(365/2)))*9.8*($C764+$D764-$B764)/3600</f>
        <v>1.2131325947222222</v>
      </c>
      <c r="W764" s="75">
        <f>(('Node actual demand d=1.0'!T764*(365/2)))*9.8*($C764+$D764-$B764)/3600</f>
        <v>1.9063512202777779</v>
      </c>
      <c r="X764" s="75">
        <f>(('Node actual demand d=1.0'!U764*(365/2)))*9.8*($C764+$D764-$B764)/3600</f>
        <v>1.2131325947222222</v>
      </c>
      <c r="Y764" s="75">
        <f>(('Node actual demand d=1.0'!V764*(365/2)))*9.8*($C764+$D764-$B764)/3600</f>
        <v>0.34660931277777784</v>
      </c>
      <c r="Z764" s="75">
        <f>(('Node actual demand d=1.0'!W764*(365/2)))*9.8*($C764+$D764-$B764)/3600</f>
        <v>0.34660931277777784</v>
      </c>
      <c r="AA764" s="75">
        <f>(('Node actual demand d=1.0'!X764*(365/2)))*9.8*($C764+$D764-$B764)/3600</f>
        <v>0.34660931277777784</v>
      </c>
      <c r="AB764" s="75">
        <f>(('Node actual demand d=1.0'!Y764*(365/2)))*9.8*($C764+$D764-$B764)/3600</f>
        <v>2.0796558766666666</v>
      </c>
    </row>
    <row r="765" spans="1:28">
      <c r="A765" t="s">
        <v>874</v>
      </c>
      <c r="B765" s="21">
        <f>Fornecida!$C$1</f>
        <v>3.38</v>
      </c>
      <c r="C765" s="79">
        <v>24.547000000000001</v>
      </c>
      <c r="D765">
        <v>20</v>
      </c>
      <c r="E765" s="75">
        <f>(('Node actual demand d=1.0'!B765*(365/2)))*9.8*($C765+$D765-$B765)/3600</f>
        <v>2.2497193736111112</v>
      </c>
      <c r="F765" s="75">
        <f>(('Node actual demand d=1.0'!C765*(365/2)))*9.8*($C765+$D765-$B765)/3600</f>
        <v>0.20451994305555554</v>
      </c>
      <c r="G765" s="75">
        <f>(('Node actual demand d=1.0'!D765*(365/2)))*9.8*($C765+$D765-$B765)/3600</f>
        <v>0.20451994305555554</v>
      </c>
      <c r="H765" s="75">
        <f>(('Node actual demand d=1.0'!E765*(365/2)))*9.8*($C765+$D765-$B765)/3600</f>
        <v>0.20451994305555554</v>
      </c>
      <c r="I765" s="75">
        <f>(('Node actual demand d=1.0'!F765*(365/2)))*9.8*($C765+$D765-$B765)/3600</f>
        <v>0.20451994305555554</v>
      </c>
      <c r="J765" s="75">
        <f>(('Node actual demand d=1.0'!G765*(365/2)))*9.8*($C765+$D765-$B765)/3600</f>
        <v>44.380827643055554</v>
      </c>
      <c r="K765" s="75">
        <f>(('Node actual demand d=1.0'!H765*(365/2)))*9.8*($C765+$D765-$B765)/3600</f>
        <v>0</v>
      </c>
      <c r="L765" s="75">
        <f>(('Node actual demand d=1.0'!I765*(365/2)))*9.8*($C765+$D765-$B765)/3600</f>
        <v>0.81807977222222217</v>
      </c>
      <c r="M765" s="75">
        <f>(('Node actual demand d=1.0'!J765*(365/2)))*9.8*($C765+$D765-$B765)/3600</f>
        <v>1.0225997152777777</v>
      </c>
      <c r="N765" s="75">
        <f>(('Node actual demand d=1.0'!K765*(365/2)))*9.8*($C765+$D765-$B765)/3600</f>
        <v>0.81807977222222217</v>
      </c>
      <c r="O765" s="75">
        <f>(('Node actual demand d=1.0'!L765*(365/2)))*9.8*($C765+$D765-$B765)/3600</f>
        <v>0.81807977222222217</v>
      </c>
      <c r="P765" s="75">
        <f>(('Node actual demand d=1.0'!M765*(365/2)))*9.8*($C765+$D765-$B765)/3600</f>
        <v>0.81807977222222217</v>
      </c>
      <c r="Q765" s="75">
        <f>(('Node actual demand d=1.0'!N765*(365/2)))*9.8*($C765+$D765-$B765)/3600</f>
        <v>0.40903988611111108</v>
      </c>
      <c r="R765" s="75">
        <f>(('Node actual demand d=1.0'!O765*(365/2)))*9.8*($C765+$D765-$B765)/3600</f>
        <v>3.476839031944444</v>
      </c>
      <c r="S765" s="75">
        <f>(('Node actual demand d=1.0'!P765*(365/2)))*9.8*($C765+$D765-$B765)/3600</f>
        <v>4.7039586902777772</v>
      </c>
      <c r="T765" s="75">
        <f>(('Node actual demand d=1.0'!Q765*(365/2)))*9.8*($C765+$D765-$B765)/3600</f>
        <v>4.0903988611111108</v>
      </c>
      <c r="U765" s="75">
        <f>(('Node actual demand d=1.0'!R765*(365/2)))*9.8*($C765+$D765-$B765)/3600</f>
        <v>1.4316396013888888</v>
      </c>
      <c r="V765" s="75">
        <f>(('Node actual demand d=1.0'!S765*(365/2)))*9.8*($C765+$D765-$B765)/3600</f>
        <v>0.81807977222222217</v>
      </c>
      <c r="W765" s="75">
        <f>(('Node actual demand d=1.0'!T765*(365/2)))*9.8*($C765+$D765-$B765)/3600</f>
        <v>0.81807977222222217</v>
      </c>
      <c r="X765" s="75">
        <f>(('Node actual demand d=1.0'!U765*(365/2)))*9.8*($C765+$D765-$B765)/3600</f>
        <v>0.81807977222222217</v>
      </c>
      <c r="Y765" s="75">
        <f>(('Node actual demand d=1.0'!V765*(365/2)))*9.8*($C765+$D765-$B765)/3600</f>
        <v>0.61355982916666663</v>
      </c>
      <c r="Z765" s="75">
        <f>(('Node actual demand d=1.0'!W765*(365/2)))*9.8*($C765+$D765-$B765)/3600</f>
        <v>0.61355982916666663</v>
      </c>
      <c r="AA765" s="75">
        <f>(('Node actual demand d=1.0'!X765*(365/2)))*9.8*($C765+$D765-$B765)/3600</f>
        <v>0.20451994305555554</v>
      </c>
      <c r="AB765" s="75">
        <f>(('Node actual demand d=1.0'!Y765*(365/2)))*9.8*($C765+$D765-$B765)/3600</f>
        <v>46.0169871875</v>
      </c>
    </row>
    <row r="766" spans="1:28">
      <c r="A766" t="s">
        <v>875</v>
      </c>
      <c r="B766" s="21">
        <f>Fornecida!$C$1</f>
        <v>3.38</v>
      </c>
      <c r="C766" s="79">
        <v>23.968599999999999</v>
      </c>
      <c r="D766">
        <v>20</v>
      </c>
      <c r="E766" s="75">
        <f>(('Node actual demand d=1.0'!B766*(365/2)))*9.8*($C766+$D766-$B766)/3600</f>
        <v>2.8230498761111109</v>
      </c>
      <c r="F766" s="75">
        <f>(('Node actual demand d=1.0'!C766*(365/2)))*9.8*($C766+$D766-$B766)/3600</f>
        <v>41.740808882499998</v>
      </c>
      <c r="G766" s="75">
        <f>(('Node actual demand d=1.0'!D766*(365/2)))*9.8*($C766+$D766-$B766)/3600</f>
        <v>0</v>
      </c>
      <c r="H766" s="75">
        <f>(('Node actual demand d=1.0'!E766*(365/2)))*9.8*($C766+$D766-$B766)/3600</f>
        <v>28.83543802027777</v>
      </c>
      <c r="I766" s="75">
        <f>(('Node actual demand d=1.0'!F766*(365/2)))*9.8*($C766+$D766-$B766)/3600</f>
        <v>10.082320986111112</v>
      </c>
      <c r="J766" s="75">
        <f>(('Node actual demand d=1.0'!G766*(365/2)))*9.8*($C766+$D766-$B766)/3600</f>
        <v>0.20164641972222222</v>
      </c>
      <c r="K766" s="75">
        <f>(('Node actual demand d=1.0'!H766*(365/2)))*9.8*($C766+$D766-$B766)/3600</f>
        <v>0.20164641972222222</v>
      </c>
      <c r="L766" s="75">
        <f>(('Node actual demand d=1.0'!I766*(365/2)))*9.8*($C766+$D766-$B766)/3600</f>
        <v>0.60493925916666647</v>
      </c>
      <c r="M766" s="75">
        <f>(('Node actual demand d=1.0'!J766*(365/2)))*9.8*($C766+$D766-$B766)/3600</f>
        <v>1.0082320986111111</v>
      </c>
      <c r="N766" s="75">
        <f>(('Node actual demand d=1.0'!K766*(365/2)))*9.8*($C766+$D766-$B766)/3600</f>
        <v>0.80658567888888888</v>
      </c>
      <c r="O766" s="75">
        <f>(('Node actual demand d=1.0'!L766*(365/2)))*9.8*($C766+$D766-$B766)/3600</f>
        <v>0.40329283944444444</v>
      </c>
      <c r="P766" s="75">
        <f>(('Node actual demand d=1.0'!M766*(365/2)))*9.8*($C766+$D766-$B766)/3600</f>
        <v>0.20164641972222222</v>
      </c>
      <c r="Q766" s="75">
        <f>(('Node actual demand d=1.0'!N766*(365/2)))*9.8*($C766+$D766-$B766)/3600</f>
        <v>0.20164641972222222</v>
      </c>
      <c r="R766" s="75">
        <f>(('Node actual demand d=1.0'!O766*(365/2)))*9.8*($C766+$D766-$B766)/3600</f>
        <v>0.20164641972222222</v>
      </c>
      <c r="S766" s="75">
        <f>(('Node actual demand d=1.0'!P766*(365/2)))*9.8*($C766+$D766-$B766)/3600</f>
        <v>0</v>
      </c>
      <c r="T766" s="75">
        <f>(('Node actual demand d=1.0'!Q766*(365/2)))*9.8*($C766+$D766-$B766)/3600</f>
        <v>0.20164641972222222</v>
      </c>
      <c r="U766" s="75">
        <f>(('Node actual demand d=1.0'!R766*(365/2)))*9.8*($C766+$D766-$B766)/3600</f>
        <v>1.2098785183333329</v>
      </c>
      <c r="V766" s="75">
        <f>(('Node actual demand d=1.0'!S766*(365/2)))*9.8*($C766+$D766-$B766)/3600</f>
        <v>1.6131713577777778</v>
      </c>
      <c r="W766" s="75">
        <f>(('Node actual demand d=1.0'!T766*(365/2)))*9.8*($C766+$D766-$B766)/3600</f>
        <v>1.4115249380555555</v>
      </c>
      <c r="X766" s="75">
        <f>(('Node actual demand d=1.0'!U766*(365/2)))*9.8*($C766+$D766-$B766)/3600</f>
        <v>0.20164641972222222</v>
      </c>
      <c r="Y766" s="75">
        <f>(('Node actual demand d=1.0'!V766*(365/2)))*9.8*($C766+$D766-$B766)/3600</f>
        <v>0</v>
      </c>
      <c r="Z766" s="75">
        <f>(('Node actual demand d=1.0'!W766*(365/2)))*9.8*($C766+$D766-$B766)/3600</f>
        <v>0.20164641972222222</v>
      </c>
      <c r="AA766" s="75">
        <f>(('Node actual demand d=1.0'!X766*(365/2)))*9.8*($C766+$D766-$B766)/3600</f>
        <v>0.20164641972222222</v>
      </c>
      <c r="AB766" s="75">
        <f>(('Node actual demand d=1.0'!Y766*(365/2)))*9.8*($C766+$D766-$B766)/3600</f>
        <v>0</v>
      </c>
    </row>
    <row r="767" spans="1:28">
      <c r="A767" t="s">
        <v>876</v>
      </c>
      <c r="B767" s="21">
        <f>Fornecida!$C$1</f>
        <v>3.38</v>
      </c>
      <c r="C767" s="79">
        <v>22.3246</v>
      </c>
      <c r="D767">
        <v>20</v>
      </c>
      <c r="E767" s="75">
        <f>(('Node actual demand d=1.0'!B767*(365/2)))*9.8*($C767+$D767-$B767)/3600</f>
        <v>0</v>
      </c>
      <c r="F767" s="75">
        <f>(('Node actual demand d=1.0'!C767*(365/2)))*9.8*($C767+$D767-$B767)/3600</f>
        <v>0</v>
      </c>
      <c r="G767" s="75">
        <f>(('Node actual demand d=1.0'!D767*(365/2)))*9.8*($C767+$D767-$B767)/3600</f>
        <v>0</v>
      </c>
      <c r="H767" s="75">
        <f>(('Node actual demand d=1.0'!E767*(365/2)))*9.8*($C767+$D767-$B767)/3600</f>
        <v>0</v>
      </c>
      <c r="I767" s="75">
        <f>(('Node actual demand d=1.0'!F767*(365/2)))*9.8*($C767+$D767-$B767)/3600</f>
        <v>13.350046610833335</v>
      </c>
      <c r="J767" s="75">
        <f>(('Node actual demand d=1.0'!G767*(365/2)))*9.8*($C767+$D767-$B767)/3600</f>
        <v>0</v>
      </c>
      <c r="K767" s="75">
        <f>(('Node actual demand d=1.0'!H767*(365/2)))*9.8*($C767+$D767-$B767)/3600</f>
        <v>0</v>
      </c>
      <c r="L767" s="75">
        <f>(('Node actual demand d=1.0'!I767*(365/2)))*9.8*($C767+$D767-$B767)/3600</f>
        <v>0</v>
      </c>
      <c r="M767" s="75">
        <f>(('Node actual demand d=1.0'!J767*(365/2)))*9.8*($C767+$D767-$B767)/3600</f>
        <v>0.38695787277777788</v>
      </c>
      <c r="N767" s="75">
        <f>(('Node actual demand d=1.0'!K767*(365/2)))*9.8*($C767+$D767-$B767)/3600</f>
        <v>0.38695787277777788</v>
      </c>
      <c r="O767" s="75">
        <f>(('Node actual demand d=1.0'!L767*(365/2)))*9.8*($C767+$D767-$B767)/3600</f>
        <v>0.19347893638888894</v>
      </c>
      <c r="P767" s="75">
        <f>(('Node actual demand d=1.0'!M767*(365/2)))*9.8*($C767+$D767-$B767)/3600</f>
        <v>0.19347893638888894</v>
      </c>
      <c r="Q767" s="75">
        <f>(('Node actual demand d=1.0'!N767*(365/2)))*9.8*($C767+$D767-$B767)/3600</f>
        <v>0.19347893638888894</v>
      </c>
      <c r="R767" s="75">
        <f>(('Node actual demand d=1.0'!O767*(365/2)))*9.8*($C767+$D767-$B767)/3600</f>
        <v>0.19347893638888894</v>
      </c>
      <c r="S767" s="75">
        <f>(('Node actual demand d=1.0'!P767*(365/2)))*9.8*($C767+$D767-$B767)/3600</f>
        <v>0.19347893638888894</v>
      </c>
      <c r="T767" s="75">
        <f>(('Node actual demand d=1.0'!Q767*(365/2)))*9.8*($C767+$D767-$B767)/3600</f>
        <v>0</v>
      </c>
      <c r="U767" s="75">
        <f>(('Node actual demand d=1.0'!R767*(365/2)))*9.8*($C767+$D767-$B767)/3600</f>
        <v>0.19347893638888894</v>
      </c>
      <c r="V767" s="75">
        <f>(('Node actual demand d=1.0'!S767*(365/2)))*9.8*($C767+$D767-$B767)/3600</f>
        <v>0.58043680916666673</v>
      </c>
      <c r="W767" s="75">
        <f>(('Node actual demand d=1.0'!T767*(365/2)))*9.8*($C767+$D767-$B767)/3600</f>
        <v>0.38695787277777788</v>
      </c>
      <c r="X767" s="75">
        <f>(('Node actual demand d=1.0'!U767*(365/2)))*9.8*($C767+$D767-$B767)/3600</f>
        <v>0.38695787277777788</v>
      </c>
      <c r="Y767" s="75">
        <f>(('Node actual demand d=1.0'!V767*(365/2)))*9.8*($C767+$D767-$B767)/3600</f>
        <v>0.19347893638888894</v>
      </c>
      <c r="Z767" s="75">
        <f>(('Node actual demand d=1.0'!W767*(365/2)))*9.8*($C767+$D767-$B767)/3600</f>
        <v>8.3195942647222214</v>
      </c>
      <c r="AA767" s="75">
        <f>(('Node actual demand d=1.0'!X767*(365/2)))*9.8*($C767+$D767-$B767)/3600</f>
        <v>5.4174102188888895</v>
      </c>
      <c r="AB767" s="75">
        <f>(('Node actual demand d=1.0'!Y767*(365/2)))*9.8*($C767+$D767-$B767)/3600</f>
        <v>0</v>
      </c>
    </row>
    <row r="768" spans="1:28">
      <c r="A768" t="s">
        <v>877</v>
      </c>
      <c r="B768" s="21">
        <f>Fornecida!$C$1</f>
        <v>3.38</v>
      </c>
      <c r="C768" s="79">
        <v>14.710900000000001</v>
      </c>
      <c r="D768">
        <v>20</v>
      </c>
      <c r="E768" s="75">
        <f>(('Node actual demand d=1.0'!B768*(365/2)))*9.8*($C768+$D768-$B768)/3600</f>
        <v>8.5609508493055575</v>
      </c>
      <c r="F768" s="75">
        <f>(('Node actual demand d=1.0'!C768*(365/2)))*9.8*($C768+$D768-$B768)/3600</f>
        <v>0</v>
      </c>
      <c r="G768" s="75">
        <f>(('Node actual demand d=1.0'!D768*(365/2)))*9.8*($C768+$D768-$B768)/3600</f>
        <v>0</v>
      </c>
      <c r="H768" s="75">
        <f>(('Node actual demand d=1.0'!E768*(365/2)))*9.8*($C768+$D768-$B768)/3600</f>
        <v>0</v>
      </c>
      <c r="I768" s="75">
        <f>(('Node actual demand d=1.0'!F768*(365/2)))*9.8*($C768+$D768-$B768)/3600</f>
        <v>0.46696095541666677</v>
      </c>
      <c r="J768" s="75">
        <f>(('Node actual demand d=1.0'!G768*(365/2)))*9.8*($C768+$D768-$B768)/3600</f>
        <v>7.6270289384722227</v>
      </c>
      <c r="K768" s="75">
        <f>(('Node actual demand d=1.0'!H768*(365/2)))*9.8*($C768+$D768-$B768)/3600</f>
        <v>0.15565365180555557</v>
      </c>
      <c r="L768" s="75">
        <f>(('Node actual demand d=1.0'!I768*(365/2)))*9.8*($C768+$D768-$B768)/3600</f>
        <v>0.31130730361111114</v>
      </c>
      <c r="M768" s="75">
        <f>(('Node actual demand d=1.0'!J768*(365/2)))*9.8*($C768+$D768-$B768)/3600</f>
        <v>0.31130730361111114</v>
      </c>
      <c r="N768" s="75">
        <f>(('Node actual demand d=1.0'!K768*(365/2)))*9.8*($C768+$D768-$B768)/3600</f>
        <v>0.62261460722222228</v>
      </c>
      <c r="O768" s="75">
        <f>(('Node actual demand d=1.0'!L768*(365/2)))*9.8*($C768+$D768-$B768)/3600</f>
        <v>0.46696095541666677</v>
      </c>
      <c r="P768" s="75">
        <f>(('Node actual demand d=1.0'!M768*(365/2)))*9.8*($C768+$D768-$B768)/3600</f>
        <v>0.31130730361111114</v>
      </c>
      <c r="Q768" s="75">
        <f>(('Node actual demand d=1.0'!N768*(365/2)))*9.8*($C768+$D768-$B768)/3600</f>
        <v>0.31130730361111114</v>
      </c>
      <c r="R768" s="75">
        <f>(('Node actual demand d=1.0'!O768*(365/2)))*9.8*($C768+$D768-$B768)/3600</f>
        <v>0.46696095541666677</v>
      </c>
      <c r="S768" s="75">
        <f>(('Node actual demand d=1.0'!P768*(365/2)))*9.8*($C768+$D768-$B768)/3600</f>
        <v>1.089575562638889</v>
      </c>
      <c r="T768" s="75">
        <f>(('Node actual demand d=1.0'!Q768*(365/2)))*9.8*($C768+$D768-$B768)/3600</f>
        <v>0.62261460722222228</v>
      </c>
      <c r="U768" s="75">
        <f>(('Node actual demand d=1.0'!R768*(365/2)))*9.8*($C768+$D768-$B768)/3600</f>
        <v>0.62261460722222228</v>
      </c>
      <c r="V768" s="75">
        <f>(('Node actual demand d=1.0'!S768*(365/2)))*9.8*($C768+$D768-$B768)/3600</f>
        <v>0.46696095541666677</v>
      </c>
      <c r="W768" s="75">
        <f>(('Node actual demand d=1.0'!T768*(365/2)))*9.8*($C768+$D768-$B768)/3600</f>
        <v>0.46696095541666677</v>
      </c>
      <c r="X768" s="75">
        <f>(('Node actual demand d=1.0'!U768*(365/2)))*9.8*($C768+$D768-$B768)/3600</f>
        <v>0.77826825902777785</v>
      </c>
      <c r="Y768" s="75">
        <f>(('Node actual demand d=1.0'!V768*(365/2)))*9.8*($C768+$D768-$B768)/3600</f>
        <v>0.15565365180555557</v>
      </c>
      <c r="Z768" s="75">
        <f>(('Node actual demand d=1.0'!W768*(365/2)))*9.8*($C768+$D768-$B768)/3600</f>
        <v>0.31130730361111114</v>
      </c>
      <c r="AA768" s="75">
        <f>(('Node actual demand d=1.0'!X768*(365/2)))*9.8*($C768+$D768-$B768)/3600</f>
        <v>0.15565365180555557</v>
      </c>
      <c r="AB768" s="75">
        <f>(('Node actual demand d=1.0'!Y768*(365/2)))*9.8*($C768+$D768-$B768)/3600</f>
        <v>0.62261460722222228</v>
      </c>
    </row>
    <row r="769" spans="1:28">
      <c r="A769" t="s">
        <v>878</v>
      </c>
      <c r="B769" s="21">
        <f>Fornecida!$C$1</f>
        <v>3.38</v>
      </c>
      <c r="C769" s="79">
        <v>13.523400000000001</v>
      </c>
      <c r="D769">
        <v>20</v>
      </c>
      <c r="E769" s="75">
        <f>(('Node actual demand d=1.0'!B769*(365/2)))*9.8*($C769+$D769-$B769)/3600</f>
        <v>0</v>
      </c>
      <c r="F769" s="75">
        <f>(('Node actual demand d=1.0'!C769*(365/2)))*9.8*($C769+$D769-$B769)/3600</f>
        <v>0</v>
      </c>
      <c r="G769" s="75">
        <f>(('Node actual demand d=1.0'!D769*(365/2)))*9.8*($C769+$D769-$B769)/3600</f>
        <v>0</v>
      </c>
      <c r="H769" s="75">
        <f>(('Node actual demand d=1.0'!E769*(365/2)))*9.8*($C769+$D769-$B769)/3600</f>
        <v>0</v>
      </c>
      <c r="I769" s="75">
        <f>(('Node actual demand d=1.0'!F769*(365/2)))*9.8*($C769+$D769-$B769)/3600</f>
        <v>14.825654497500004</v>
      </c>
      <c r="J769" s="75">
        <f>(('Node actual demand d=1.0'!G769*(365/2)))*9.8*($C769+$D769-$B769)/3600</f>
        <v>9.2847533216666687</v>
      </c>
      <c r="K769" s="75">
        <f>(('Node actual demand d=1.0'!H769*(365/2)))*9.8*($C769+$D769-$B769)/3600</f>
        <v>0.4492622575000001</v>
      </c>
      <c r="L769" s="75">
        <f>(('Node actual demand d=1.0'!I769*(365/2)))*9.8*($C769+$D769-$B769)/3600</f>
        <v>0.29950817166666671</v>
      </c>
      <c r="M769" s="75">
        <f>(('Node actual demand d=1.0'!J769*(365/2)))*9.8*($C769+$D769-$B769)/3600</f>
        <v>0.29950817166666671</v>
      </c>
      <c r="N769" s="75">
        <f>(('Node actual demand d=1.0'!K769*(365/2)))*9.8*($C769+$D769-$B769)/3600</f>
        <v>1.4975408583333336</v>
      </c>
      <c r="O769" s="75">
        <f>(('Node actual demand d=1.0'!L769*(365/2)))*9.8*($C769+$D769-$B769)/3600</f>
        <v>0.14975408583333336</v>
      </c>
      <c r="P769" s="75">
        <f>(('Node actual demand d=1.0'!M769*(365/2)))*9.8*($C769+$D769-$B769)/3600</f>
        <v>0.14975408583333336</v>
      </c>
      <c r="Q769" s="75">
        <f>(('Node actual demand d=1.0'!N769*(365/2)))*9.8*($C769+$D769-$B769)/3600</f>
        <v>0.14975408583333336</v>
      </c>
      <c r="R769" s="75">
        <f>(('Node actual demand d=1.0'!O769*(365/2)))*9.8*($C769+$D769-$B769)/3600</f>
        <v>0.14975408583333336</v>
      </c>
      <c r="S769" s="75">
        <f>(('Node actual demand d=1.0'!P769*(365/2)))*9.8*($C769+$D769-$B769)/3600</f>
        <v>0</v>
      </c>
      <c r="T769" s="75">
        <f>(('Node actual demand d=1.0'!Q769*(365/2)))*9.8*($C769+$D769-$B769)/3600</f>
        <v>0</v>
      </c>
      <c r="U769" s="75">
        <f>(('Node actual demand d=1.0'!R769*(365/2)))*9.8*($C769+$D769-$B769)/3600</f>
        <v>0.89852451500000019</v>
      </c>
      <c r="V769" s="75">
        <f>(('Node actual demand d=1.0'!S769*(365/2)))*9.8*($C769+$D769-$B769)/3600</f>
        <v>0.29950817166666671</v>
      </c>
      <c r="W769" s="75">
        <f>(('Node actual demand d=1.0'!T769*(365/2)))*9.8*($C769+$D769-$B769)/3600</f>
        <v>0.29950817166666671</v>
      </c>
      <c r="X769" s="75">
        <f>(('Node actual demand d=1.0'!U769*(365/2)))*9.8*($C769+$D769-$B769)/3600</f>
        <v>0.14975408583333336</v>
      </c>
      <c r="Y769" s="75">
        <f>(('Node actual demand d=1.0'!V769*(365/2)))*9.8*($C769+$D769-$B769)/3600</f>
        <v>0</v>
      </c>
      <c r="Z769" s="75">
        <f>(('Node actual demand d=1.0'!W769*(365/2)))*9.8*($C769+$D769-$B769)/3600</f>
        <v>13.627621810833338</v>
      </c>
      <c r="AA769" s="75">
        <f>(('Node actual demand d=1.0'!X769*(365/2)))*9.8*($C769+$D769-$B769)/3600</f>
        <v>4.1931144033333343</v>
      </c>
      <c r="AB769" s="75">
        <f>(('Node actual demand d=1.0'!Y769*(365/2)))*9.8*($C769+$D769-$B769)/3600</f>
        <v>0.14975408583333336</v>
      </c>
    </row>
    <row r="770" spans="1:28">
      <c r="A770" t="s">
        <v>879</v>
      </c>
      <c r="B770" s="21">
        <f>Fornecida!$C$1</f>
        <v>3.38</v>
      </c>
      <c r="C770" s="79">
        <v>13.199199999999999</v>
      </c>
      <c r="D770">
        <v>20</v>
      </c>
      <c r="E770" s="75">
        <f>(('Node actual demand d=1.0'!B770*(365/2)))*9.8*($C770+$D770-$B770)/3600</f>
        <v>0</v>
      </c>
      <c r="F770" s="75">
        <f>(('Node actual demand d=1.0'!C770*(365/2)))*9.8*($C770+$D770-$B770)/3600</f>
        <v>0.14814344222222223</v>
      </c>
      <c r="G770" s="75">
        <f>(('Node actual demand d=1.0'!D770*(365/2)))*9.8*($C770+$D770-$B770)/3600</f>
        <v>0</v>
      </c>
      <c r="H770" s="75">
        <f>(('Node actual demand d=1.0'!E770*(365/2)))*9.8*($C770+$D770-$B770)/3600</f>
        <v>0.14814344222222223</v>
      </c>
      <c r="I770" s="75">
        <f>(('Node actual demand d=1.0'!F770*(365/2)))*9.8*($C770+$D770-$B770)/3600</f>
        <v>13.629196684444445</v>
      </c>
      <c r="J770" s="75">
        <f>(('Node actual demand d=1.0'!G770*(365/2)))*9.8*($C770+$D770-$B770)/3600</f>
        <v>1.6295778644444443</v>
      </c>
      <c r="K770" s="75">
        <f>(('Node actual demand d=1.0'!H770*(365/2)))*9.8*($C770+$D770-$B770)/3600</f>
        <v>0.14814344222222223</v>
      </c>
      <c r="L770" s="75">
        <f>(('Node actual demand d=1.0'!I770*(365/2)))*9.8*($C770+$D770-$B770)/3600</f>
        <v>0</v>
      </c>
      <c r="M770" s="75">
        <f>(('Node actual demand d=1.0'!J770*(365/2)))*9.8*($C770+$D770-$B770)/3600</f>
        <v>0.29628688444444445</v>
      </c>
      <c r="N770" s="75">
        <f>(('Node actual demand d=1.0'!K770*(365/2)))*9.8*($C770+$D770-$B770)/3600</f>
        <v>0.44443032666666665</v>
      </c>
      <c r="O770" s="75">
        <f>(('Node actual demand d=1.0'!L770*(365/2)))*9.8*($C770+$D770-$B770)/3600</f>
        <v>0.44443032666666665</v>
      </c>
      <c r="P770" s="75">
        <f>(('Node actual demand d=1.0'!M770*(365/2)))*9.8*($C770+$D770-$B770)/3600</f>
        <v>0.74071721111111122</v>
      </c>
      <c r="Q770" s="75">
        <f>(('Node actual demand d=1.0'!N770*(365/2)))*9.8*($C770+$D770-$B770)/3600</f>
        <v>0.29628688444444445</v>
      </c>
      <c r="R770" s="75">
        <f>(('Node actual demand d=1.0'!O770*(365/2)))*9.8*($C770+$D770-$B770)/3600</f>
        <v>1.4814344222222224</v>
      </c>
      <c r="S770" s="75">
        <f>(('Node actual demand d=1.0'!P770*(365/2)))*9.8*($C770+$D770-$B770)/3600</f>
        <v>1.1851475377777778</v>
      </c>
      <c r="T770" s="75">
        <f>(('Node actual demand d=1.0'!Q770*(365/2)))*9.8*($C770+$D770-$B770)/3600</f>
        <v>0.29628688444444445</v>
      </c>
      <c r="U770" s="75">
        <f>(('Node actual demand d=1.0'!R770*(365/2)))*9.8*($C770+$D770-$B770)/3600</f>
        <v>1.3332909800000003</v>
      </c>
      <c r="V770" s="75">
        <f>(('Node actual demand d=1.0'!S770*(365/2)))*9.8*($C770+$D770-$B770)/3600</f>
        <v>0.88886065333333331</v>
      </c>
      <c r="W770" s="75">
        <f>(('Node actual demand d=1.0'!T770*(365/2)))*9.8*($C770+$D770-$B770)/3600</f>
        <v>0.44443032666666665</v>
      </c>
      <c r="X770" s="75">
        <f>(('Node actual demand d=1.0'!U770*(365/2)))*9.8*($C770+$D770-$B770)/3600</f>
        <v>0.14814344222222223</v>
      </c>
      <c r="Y770" s="75">
        <f>(('Node actual demand d=1.0'!V770*(365/2)))*9.8*($C770+$D770-$B770)/3600</f>
        <v>0.14814344222222223</v>
      </c>
      <c r="Z770" s="75">
        <f>(('Node actual demand d=1.0'!W770*(365/2)))*9.8*($C770+$D770-$B770)/3600</f>
        <v>0.14814344222222223</v>
      </c>
      <c r="AA770" s="75">
        <f>(('Node actual demand d=1.0'!X770*(365/2)))*9.8*($C770+$D770-$B770)/3600</f>
        <v>8.5923196488888873</v>
      </c>
      <c r="AB770" s="75">
        <f>(('Node actual demand d=1.0'!Y770*(365/2)))*9.8*($C770+$D770-$B770)/3600</f>
        <v>7.1108852266666664</v>
      </c>
    </row>
    <row r="771" spans="1:28">
      <c r="A771" t="s">
        <v>880</v>
      </c>
      <c r="B771" s="21">
        <f>Fornecida!$C$1</f>
        <v>3.38</v>
      </c>
      <c r="C771" s="79">
        <v>12.2882</v>
      </c>
      <c r="D771">
        <v>20</v>
      </c>
      <c r="E771" s="75">
        <f>(('Node actual demand d=1.0'!B771*(365/2)))*9.8*($C771+$D771-$B771)/3600</f>
        <v>1.4361754361111116</v>
      </c>
      <c r="F771" s="75">
        <f>(('Node actual demand d=1.0'!C771*(365/2)))*9.8*($C771+$D771-$B771)/3600</f>
        <v>1.4361754361111116</v>
      </c>
      <c r="G771" s="75">
        <f>(('Node actual demand d=1.0'!D771*(365/2)))*9.8*($C771+$D771-$B771)/3600</f>
        <v>1.5797929797222225</v>
      </c>
      <c r="H771" s="75">
        <f>(('Node actual demand d=1.0'!E771*(365/2)))*9.8*($C771+$D771-$B771)/3600</f>
        <v>1.4361754361111116</v>
      </c>
      <c r="I771" s="75">
        <f>(('Node actual demand d=1.0'!F771*(365/2)))*9.8*($C771+$D771-$B771)/3600</f>
        <v>2.441498241388889</v>
      </c>
      <c r="J771" s="75">
        <f>(('Node actual demand d=1.0'!G771*(365/2)))*9.8*($C771+$D771-$B771)/3600</f>
        <v>7.8989648986111138</v>
      </c>
      <c r="K771" s="75">
        <f>(('Node actual demand d=1.0'!H771*(365/2)))*9.8*($C771+$D771-$B771)/3600</f>
        <v>1.148940348888889</v>
      </c>
      <c r="L771" s="75">
        <f>(('Node actual demand d=1.0'!I771*(365/2)))*9.8*($C771+$D771-$B771)/3600</f>
        <v>1.2925578925000003</v>
      </c>
      <c r="M771" s="75">
        <f>(('Node actual demand d=1.0'!J771*(365/2)))*9.8*($C771+$D771-$B771)/3600</f>
        <v>1.5797929797222225</v>
      </c>
      <c r="N771" s="75">
        <f>(('Node actual demand d=1.0'!K771*(365/2)))*9.8*($C771+$D771-$B771)/3600</f>
        <v>1.8670280669444448</v>
      </c>
      <c r="O771" s="75">
        <f>(('Node actual demand d=1.0'!L771*(365/2)))*9.8*($C771+$D771-$B771)/3600</f>
        <v>1.4361754361111116</v>
      </c>
      <c r="P771" s="75">
        <f>(('Node actual demand d=1.0'!M771*(365/2)))*9.8*($C771+$D771-$B771)/3600</f>
        <v>1.7234105233333337</v>
      </c>
      <c r="Q771" s="75">
        <f>(('Node actual demand d=1.0'!N771*(365/2)))*9.8*($C771+$D771-$B771)/3600</f>
        <v>1.148940348888889</v>
      </c>
      <c r="R771" s="75">
        <f>(('Node actual demand d=1.0'!O771*(365/2)))*9.8*($C771+$D771-$B771)/3600</f>
        <v>1.2925578925000003</v>
      </c>
      <c r="S771" s="75">
        <f>(('Node actual demand d=1.0'!P771*(365/2)))*9.8*($C771+$D771-$B771)/3600</f>
        <v>1.2925578925000003</v>
      </c>
      <c r="T771" s="75">
        <f>(('Node actual demand d=1.0'!Q771*(365/2)))*9.8*($C771+$D771-$B771)/3600</f>
        <v>1.4361754361111116</v>
      </c>
      <c r="U771" s="75">
        <f>(('Node actual demand d=1.0'!R771*(365/2)))*9.8*($C771+$D771-$B771)/3600</f>
        <v>1.7234105233333337</v>
      </c>
      <c r="V771" s="75">
        <f>(('Node actual demand d=1.0'!S771*(365/2)))*9.8*($C771+$D771-$B771)/3600</f>
        <v>2.441498241388889</v>
      </c>
      <c r="W771" s="75">
        <f>(('Node actual demand d=1.0'!T771*(365/2)))*9.8*($C771+$D771-$B771)/3600</f>
        <v>1.8670280669444448</v>
      </c>
      <c r="X771" s="75">
        <f>(('Node actual demand d=1.0'!U771*(365/2)))*9.8*($C771+$D771-$B771)/3600</f>
        <v>1.2925578925000003</v>
      </c>
      <c r="Y771" s="75">
        <f>(('Node actual demand d=1.0'!V771*(365/2)))*9.8*($C771+$D771-$B771)/3600</f>
        <v>1.148940348888889</v>
      </c>
      <c r="Z771" s="75">
        <f>(('Node actual demand d=1.0'!W771*(365/2)))*9.8*($C771+$D771-$B771)/3600</f>
        <v>1.2925578925000003</v>
      </c>
      <c r="AA771" s="75">
        <f>(('Node actual demand d=1.0'!X771*(365/2)))*9.8*($C771+$D771-$B771)/3600</f>
        <v>2.5851157850000006</v>
      </c>
      <c r="AB771" s="75">
        <f>(('Node actual demand d=1.0'!Y771*(365/2)))*9.8*($C771+$D771-$B771)/3600</f>
        <v>8.3298175294444459</v>
      </c>
    </row>
    <row r="772" spans="1:28">
      <c r="A772" t="s">
        <v>881</v>
      </c>
      <c r="B772" s="21">
        <f>Fornecida!$C$1</f>
        <v>3.38</v>
      </c>
      <c r="C772" s="79">
        <v>12.291600000000001</v>
      </c>
      <c r="D772">
        <v>20</v>
      </c>
      <c r="E772" s="75">
        <f>(('Node actual demand d=1.0'!B772*(365/2)))*9.8*($C772+$D772-$B772)/3600</f>
        <v>11.347120365000004</v>
      </c>
      <c r="F772" s="75">
        <f>(('Node actual demand d=1.0'!C772*(365/2)))*9.8*($C772+$D772-$B772)/3600</f>
        <v>10.198044885000002</v>
      </c>
      <c r="G772" s="75">
        <f>(('Node actual demand d=1.0'!D772*(365/2)))*9.8*($C772+$D772-$B772)/3600</f>
        <v>0.43090330500000007</v>
      </c>
      <c r="H772" s="75">
        <f>(('Node actual demand d=1.0'!E772*(365/2)))*9.8*($C772+$D772-$B772)/3600</f>
        <v>0.43090330500000007</v>
      </c>
      <c r="I772" s="75">
        <f>(('Node actual demand d=1.0'!F772*(365/2)))*9.8*($C772+$D772-$B772)/3600</f>
        <v>0.28726887000000007</v>
      </c>
      <c r="J772" s="75">
        <f>(('Node actual demand d=1.0'!G772*(365/2)))*9.8*($C772+$D772-$B772)/3600</f>
        <v>0.28726887000000007</v>
      </c>
      <c r="K772" s="75">
        <f>(('Node actual demand d=1.0'!H772*(365/2)))*9.8*($C772+$D772-$B772)/3600</f>
        <v>0.28726887000000007</v>
      </c>
      <c r="L772" s="75">
        <f>(('Node actual demand d=1.0'!I772*(365/2)))*9.8*($C772+$D772-$B772)/3600</f>
        <v>0.57453774000000013</v>
      </c>
      <c r="M772" s="75">
        <f>(('Node actual demand d=1.0'!J772*(365/2)))*9.8*($C772+$D772-$B772)/3600</f>
        <v>0.71817217500000019</v>
      </c>
      <c r="N772" s="75">
        <f>(('Node actual demand d=1.0'!K772*(365/2)))*9.8*($C772+$D772-$B772)/3600</f>
        <v>0.71817217500000019</v>
      </c>
      <c r="O772" s="75">
        <f>(('Node actual demand d=1.0'!L772*(365/2)))*9.8*($C772+$D772-$B772)/3600</f>
        <v>1.2927099150000003</v>
      </c>
      <c r="P772" s="75">
        <f>(('Node actual demand d=1.0'!M772*(365/2)))*9.8*($C772+$D772-$B772)/3600</f>
        <v>3.5908608750000011</v>
      </c>
      <c r="Q772" s="75">
        <f>(('Node actual demand d=1.0'!N772*(365/2)))*9.8*($C772+$D772-$B772)/3600</f>
        <v>9.0489694050000029</v>
      </c>
      <c r="R772" s="75">
        <f>(('Node actual demand d=1.0'!O772*(365/2)))*9.8*($C772+$D772-$B772)/3600</f>
        <v>1.8672476550000006</v>
      </c>
      <c r="S772" s="75">
        <f>(('Node actual demand d=1.0'!P772*(365/2)))*9.8*($C772+$D772-$B772)/3600</f>
        <v>0.43090330500000007</v>
      </c>
      <c r="T772" s="75">
        <f>(('Node actual demand d=1.0'!Q772*(365/2)))*9.8*($C772+$D772-$B772)/3600</f>
        <v>0.43090330500000007</v>
      </c>
      <c r="U772" s="75">
        <f>(('Node actual demand d=1.0'!R772*(365/2)))*9.8*($C772+$D772-$B772)/3600</f>
        <v>0.43090330500000007</v>
      </c>
      <c r="V772" s="75">
        <f>(('Node actual demand d=1.0'!S772*(365/2)))*9.8*($C772+$D772-$B772)/3600</f>
        <v>0.86180661000000014</v>
      </c>
      <c r="W772" s="75">
        <f>(('Node actual demand d=1.0'!T772*(365/2)))*9.8*($C772+$D772-$B772)/3600</f>
        <v>0.57453774000000013</v>
      </c>
      <c r="X772" s="75">
        <f>(('Node actual demand d=1.0'!U772*(365/2)))*9.8*($C772+$D772-$B772)/3600</f>
        <v>0.43090330500000007</v>
      </c>
      <c r="Y772" s="75">
        <f>(('Node actual demand d=1.0'!V772*(365/2)))*9.8*($C772+$D772-$B772)/3600</f>
        <v>0.43090330500000007</v>
      </c>
      <c r="Z772" s="75">
        <f>(('Node actual demand d=1.0'!W772*(365/2)))*9.8*($C772+$D772-$B772)/3600</f>
        <v>0.43090330500000007</v>
      </c>
      <c r="AA772" s="75">
        <f>(('Node actual demand d=1.0'!X772*(365/2)))*9.8*($C772+$D772-$B772)/3600</f>
        <v>0.28726887000000007</v>
      </c>
      <c r="AB772" s="75">
        <f>(('Node actual demand d=1.0'!Y772*(365/2)))*9.8*($C772+$D772-$B772)/3600</f>
        <v>0.28726887000000007</v>
      </c>
    </row>
    <row r="773" spans="1:28">
      <c r="A773" t="s">
        <v>882</v>
      </c>
      <c r="B773" s="21">
        <f>Fornecida!$C$1</f>
        <v>3.38</v>
      </c>
      <c r="C773" s="79">
        <v>14.65</v>
      </c>
      <c r="D773">
        <v>20</v>
      </c>
      <c r="E773" s="75">
        <f>(('Node actual demand d=1.0'!B773*(365/2)))*9.8*($C773+$D773-$B773)/3600</f>
        <v>0.31070219444444447</v>
      </c>
      <c r="F773" s="75">
        <f>(('Node actual demand d=1.0'!C773*(365/2)))*9.8*($C773+$D773-$B773)/3600</f>
        <v>0.31070219444444447</v>
      </c>
      <c r="G773" s="75">
        <f>(('Node actual demand d=1.0'!D773*(365/2)))*9.8*($C773+$D773-$B773)/3600</f>
        <v>0.31070219444444447</v>
      </c>
      <c r="H773" s="75">
        <f>(('Node actual demand d=1.0'!E773*(365/2)))*9.8*($C773+$D773-$B773)/3600</f>
        <v>0.31070219444444447</v>
      </c>
      <c r="I773" s="75">
        <f>(('Node actual demand d=1.0'!F773*(365/2)))*9.8*($C773+$D773-$B773)/3600</f>
        <v>0.15535109722222223</v>
      </c>
      <c r="J773" s="75">
        <f>(('Node actual demand d=1.0'!G773*(365/2)))*9.8*($C773+$D773-$B773)/3600</f>
        <v>0.15535109722222223</v>
      </c>
      <c r="K773" s="75">
        <f>(('Node actual demand d=1.0'!H773*(365/2)))*9.8*($C773+$D773-$B773)/3600</f>
        <v>0.15535109722222223</v>
      </c>
      <c r="L773" s="75">
        <f>(('Node actual demand d=1.0'!I773*(365/2)))*9.8*($C773+$D773-$B773)/3600</f>
        <v>0.15535109722222223</v>
      </c>
      <c r="M773" s="75">
        <f>(('Node actual demand d=1.0'!J773*(365/2)))*9.8*($C773+$D773-$B773)/3600</f>
        <v>0.4660532916666667</v>
      </c>
      <c r="N773" s="75">
        <f>(('Node actual demand d=1.0'!K773*(365/2)))*9.8*($C773+$D773-$B773)/3600</f>
        <v>0.9321065833333334</v>
      </c>
      <c r="O773" s="75">
        <f>(('Node actual demand d=1.0'!L773*(365/2)))*9.8*($C773+$D773-$B773)/3600</f>
        <v>0.9321065833333334</v>
      </c>
      <c r="P773" s="75">
        <f>(('Node actual demand d=1.0'!M773*(365/2)))*9.8*($C773+$D773-$B773)/3600</f>
        <v>0.15535109722222223</v>
      </c>
      <c r="Q773" s="75">
        <f>(('Node actual demand d=1.0'!N773*(365/2)))*9.8*($C773+$D773-$B773)/3600</f>
        <v>28.273899694444449</v>
      </c>
      <c r="R773" s="75">
        <f>(('Node actual demand d=1.0'!O773*(365/2)))*9.8*($C773+$D773-$B773)/3600</f>
        <v>0.15535109722222223</v>
      </c>
      <c r="S773" s="75">
        <f>(('Node actual demand d=1.0'!P773*(365/2)))*9.8*($C773+$D773-$B773)/3600</f>
        <v>0.15535109722222223</v>
      </c>
      <c r="T773" s="75">
        <f>(('Node actual demand d=1.0'!Q773*(365/2)))*9.8*($C773+$D773-$B773)/3600</f>
        <v>1.0874576805555556</v>
      </c>
      <c r="U773" s="75">
        <f>(('Node actual demand d=1.0'!R773*(365/2)))*9.8*($C773+$D773-$B773)/3600</f>
        <v>1.0874576805555556</v>
      </c>
      <c r="V773" s="75">
        <f>(('Node actual demand d=1.0'!S773*(365/2)))*9.8*($C773+$D773-$B773)/3600</f>
        <v>30.138112861111118</v>
      </c>
      <c r="W773" s="75">
        <f>(('Node actual demand d=1.0'!T773*(365/2)))*9.8*($C773+$D773-$B773)/3600</f>
        <v>0.31070219444444447</v>
      </c>
      <c r="X773" s="75">
        <f>(('Node actual demand d=1.0'!U773*(365/2)))*9.8*($C773+$D773-$B773)/3600</f>
        <v>0.31070219444444447</v>
      </c>
      <c r="Y773" s="75">
        <f>(('Node actual demand d=1.0'!V773*(365/2)))*9.8*($C773+$D773-$B773)/3600</f>
        <v>0.31070219444444447</v>
      </c>
      <c r="Z773" s="75">
        <f>(('Node actual demand d=1.0'!W773*(365/2)))*9.8*($C773+$D773-$B773)/3600</f>
        <v>0.31070219444444447</v>
      </c>
      <c r="AA773" s="75">
        <f>(('Node actual demand d=1.0'!X773*(365/2)))*9.8*($C773+$D773-$B773)/3600</f>
        <v>0.15535109722222223</v>
      </c>
      <c r="AB773" s="75">
        <f>(('Node actual demand d=1.0'!Y773*(365/2)))*9.8*($C773+$D773-$B773)/3600</f>
        <v>0.15535109722222223</v>
      </c>
    </row>
    <row r="774" spans="1:28">
      <c r="A774" t="s">
        <v>883</v>
      </c>
      <c r="B774" s="21">
        <f>Fornecida!$C$1</f>
        <v>3.38</v>
      </c>
      <c r="C774" s="79">
        <v>12.985900000000001</v>
      </c>
      <c r="D774">
        <v>20</v>
      </c>
      <c r="E774" s="75">
        <f>(('Node actual demand d=1.0'!B774*(365/2)))*9.8*($C774+$D774-$B774)/3600</f>
        <v>0</v>
      </c>
      <c r="F774" s="75">
        <f>(('Node actual demand d=1.0'!C774*(365/2)))*9.8*($C774+$D774-$B774)/3600</f>
        <v>0.29416751194444452</v>
      </c>
      <c r="G774" s="75">
        <f>(('Node actual demand d=1.0'!D774*(365/2)))*9.8*($C774+$D774-$B774)/3600</f>
        <v>0</v>
      </c>
      <c r="H774" s="75">
        <f>(('Node actual demand d=1.0'!E774*(365/2)))*9.8*($C774+$D774-$B774)/3600</f>
        <v>0</v>
      </c>
      <c r="I774" s="75">
        <f>(('Node actual demand d=1.0'!F774*(365/2)))*9.8*($C774+$D774-$B774)/3600</f>
        <v>1.9120888276388892</v>
      </c>
      <c r="J774" s="75">
        <f>(('Node actual demand d=1.0'!G774*(365/2)))*9.8*($C774+$D774-$B774)/3600</f>
        <v>0</v>
      </c>
      <c r="K774" s="75">
        <f>(('Node actual demand d=1.0'!H774*(365/2)))*9.8*($C774+$D774-$B774)/3600</f>
        <v>0</v>
      </c>
      <c r="L774" s="75">
        <f>(('Node actual demand d=1.0'!I774*(365/2)))*9.8*($C774+$D774-$B774)/3600</f>
        <v>0.14708375597222226</v>
      </c>
      <c r="M774" s="75">
        <f>(('Node actual demand d=1.0'!J774*(365/2)))*9.8*($C774+$D774-$B774)/3600</f>
        <v>0</v>
      </c>
      <c r="N774" s="75">
        <f>(('Node actual demand d=1.0'!K774*(365/2)))*9.8*($C774+$D774-$B774)/3600</f>
        <v>0.29416751194444452</v>
      </c>
      <c r="O774" s="75">
        <f>(('Node actual demand d=1.0'!L774*(365/2)))*9.8*($C774+$D774-$B774)/3600</f>
        <v>0</v>
      </c>
      <c r="P774" s="75">
        <f>(('Node actual demand d=1.0'!M774*(365/2)))*9.8*($C774+$D774-$B774)/3600</f>
        <v>0.29416751194444452</v>
      </c>
      <c r="Q774" s="75">
        <f>(('Node actual demand d=1.0'!N774*(365/2)))*9.8*($C774+$D774-$B774)/3600</f>
        <v>0.88250253583333349</v>
      </c>
      <c r="R774" s="75">
        <f>(('Node actual demand d=1.0'!O774*(365/2)))*9.8*($C774+$D774-$B774)/3600</f>
        <v>0</v>
      </c>
      <c r="S774" s="75">
        <f>(('Node actual demand d=1.0'!P774*(365/2)))*9.8*($C774+$D774-$B774)/3600</f>
        <v>0</v>
      </c>
      <c r="T774" s="75">
        <f>(('Node actual demand d=1.0'!Q774*(365/2)))*9.8*($C774+$D774-$B774)/3600</f>
        <v>0</v>
      </c>
      <c r="U774" s="75">
        <f>(('Node actual demand d=1.0'!R774*(365/2)))*9.8*($C774+$D774-$B774)/3600</f>
        <v>0</v>
      </c>
      <c r="V774" s="75">
        <f>(('Node actual demand d=1.0'!S774*(365/2)))*9.8*($C774+$D774-$B774)/3600</f>
        <v>0</v>
      </c>
      <c r="W774" s="75">
        <f>(('Node actual demand d=1.0'!T774*(365/2)))*9.8*($C774+$D774-$B774)/3600</f>
        <v>0.44125126791666675</v>
      </c>
      <c r="X774" s="75">
        <f>(('Node actual demand d=1.0'!U774*(365/2)))*9.8*($C774+$D774-$B774)/3600</f>
        <v>0</v>
      </c>
      <c r="Y774" s="75">
        <f>(('Node actual demand d=1.0'!V774*(365/2)))*9.8*($C774+$D774-$B774)/3600</f>
        <v>0.44125126791666675</v>
      </c>
      <c r="Z774" s="75">
        <f>(('Node actual demand d=1.0'!W774*(365/2)))*9.8*($C774+$D774-$B774)/3600</f>
        <v>0.29416751194444452</v>
      </c>
      <c r="AA774" s="75">
        <f>(('Node actual demand d=1.0'!X774*(365/2)))*9.8*($C774+$D774-$B774)/3600</f>
        <v>2.0591725836111112</v>
      </c>
      <c r="AB774" s="75">
        <f>(('Node actual demand d=1.0'!Y774*(365/2)))*9.8*($C774+$D774-$B774)/3600</f>
        <v>0</v>
      </c>
    </row>
    <row r="775" spans="1:28">
      <c r="A775" t="s">
        <v>884</v>
      </c>
      <c r="B775" s="21">
        <f>Fornecida!$C$1</f>
        <v>3.38</v>
      </c>
      <c r="C775" s="79">
        <v>12.909000000000001</v>
      </c>
      <c r="D775">
        <v>20</v>
      </c>
      <c r="E775" s="75">
        <f>(('Node actual demand d=1.0'!B775*(365/2)))*9.8*($C775+$D775-$B775)/3600</f>
        <v>0.73350856250000007</v>
      </c>
      <c r="F775" s="75">
        <f>(('Node actual demand d=1.0'!C775*(365/2)))*9.8*($C775+$D775-$B775)/3600</f>
        <v>0.293403425</v>
      </c>
      <c r="G775" s="75">
        <f>(('Node actual demand d=1.0'!D775*(365/2)))*9.8*($C775+$D775-$B775)/3600</f>
        <v>0.1467017125</v>
      </c>
      <c r="H775" s="75">
        <f>(('Node actual demand d=1.0'!E775*(365/2)))*9.8*($C775+$D775-$B775)/3600</f>
        <v>0.73350856250000007</v>
      </c>
      <c r="I775" s="75">
        <f>(('Node actual demand d=1.0'!F775*(365/2)))*9.8*($C775+$D775-$B775)/3600</f>
        <v>0.58680684999999999</v>
      </c>
      <c r="J775" s="75">
        <f>(('Node actual demand d=1.0'!G775*(365/2)))*9.8*($C775+$D775-$B775)/3600</f>
        <v>43.717110325000007</v>
      </c>
      <c r="K775" s="75">
        <f>(('Node actual demand d=1.0'!H775*(365/2)))*9.8*($C775+$D775-$B775)/3600</f>
        <v>1.0269119874999999</v>
      </c>
      <c r="L775" s="75">
        <f>(('Node actual demand d=1.0'!I775*(365/2)))*9.8*($C775+$D775-$B775)/3600</f>
        <v>1.3203154125000003</v>
      </c>
      <c r="M775" s="75">
        <f>(('Node actual demand d=1.0'!J775*(365/2)))*9.8*($C775+$D775-$B775)/3600</f>
        <v>0.58680684999999999</v>
      </c>
      <c r="N775" s="75">
        <f>(('Node actual demand d=1.0'!K775*(365/2)))*9.8*($C775+$D775-$B775)/3600</f>
        <v>1.3203154125000003</v>
      </c>
      <c r="O775" s="75">
        <f>(('Node actual demand d=1.0'!L775*(365/2)))*9.8*($C775+$D775-$B775)/3600</f>
        <v>2.0538239749999998</v>
      </c>
      <c r="P775" s="75">
        <f>(('Node actual demand d=1.0'!M775*(365/2)))*9.8*($C775+$D775-$B775)/3600</f>
        <v>0.73350856250000007</v>
      </c>
      <c r="Q775" s="75">
        <f>(('Node actual demand d=1.0'!N775*(365/2)))*9.8*($C775+$D775-$B775)/3600</f>
        <v>1.1736137</v>
      </c>
      <c r="R775" s="75">
        <f>(('Node actual demand d=1.0'!O775*(365/2)))*9.8*($C775+$D775-$B775)/3600</f>
        <v>0.44010513749999997</v>
      </c>
      <c r="S775" s="75">
        <f>(('Node actual demand d=1.0'!P775*(365/2)))*9.8*($C775+$D775-$B775)/3600</f>
        <v>1.3203154125000003</v>
      </c>
      <c r="T775" s="75">
        <f>(('Node actual demand d=1.0'!Q775*(365/2)))*9.8*($C775+$D775-$B775)/3600</f>
        <v>1.4670171250000001</v>
      </c>
      <c r="U775" s="75">
        <f>(('Node actual demand d=1.0'!R775*(365/2)))*9.8*($C775+$D775-$B775)/3600</f>
        <v>1.6137188375</v>
      </c>
      <c r="V775" s="75">
        <f>(('Node actual demand d=1.0'!S775*(365/2)))*9.8*($C775+$D775-$B775)/3600</f>
        <v>0.58680684999999999</v>
      </c>
      <c r="W775" s="75">
        <f>(('Node actual demand d=1.0'!T775*(365/2)))*9.8*($C775+$D775-$B775)/3600</f>
        <v>1.0269119874999999</v>
      </c>
      <c r="X775" s="75">
        <f>(('Node actual demand d=1.0'!U775*(365/2)))*9.8*($C775+$D775-$B775)/3600</f>
        <v>0.44010513749999997</v>
      </c>
      <c r="Y775" s="75">
        <f>(('Node actual demand d=1.0'!V775*(365/2)))*9.8*($C775+$D775-$B775)/3600</f>
        <v>0.44010513749999997</v>
      </c>
      <c r="Z775" s="75">
        <f>(('Node actual demand d=1.0'!W775*(365/2)))*9.8*($C775+$D775-$B775)/3600</f>
        <v>0.293403425</v>
      </c>
      <c r="AA775" s="75">
        <f>(('Node actual demand d=1.0'!X775*(365/2)))*9.8*($C775+$D775-$B775)/3600</f>
        <v>0.1467017125</v>
      </c>
      <c r="AB775" s="75">
        <f>(('Node actual demand d=1.0'!Y775*(365/2)))*9.8*($C775+$D775-$B775)/3600</f>
        <v>0.88021027499999993</v>
      </c>
    </row>
    <row r="776" spans="1:28">
      <c r="A776" t="s">
        <v>885</v>
      </c>
      <c r="B776" s="21">
        <f>Fornecida!$C$1</f>
        <v>3.38</v>
      </c>
      <c r="C776" s="79">
        <v>12.1029</v>
      </c>
      <c r="D776">
        <v>20</v>
      </c>
      <c r="E776" s="75">
        <f>(('Node actual demand d=1.0'!B776*(365/2)))*9.8*($C776+$D776-$B776)/3600</f>
        <v>0</v>
      </c>
      <c r="F776" s="75">
        <f>(('Node actual demand d=1.0'!C776*(365/2)))*9.8*($C776+$D776-$B776)/3600</f>
        <v>0</v>
      </c>
      <c r="G776" s="75">
        <f>(('Node actual demand d=1.0'!D776*(365/2)))*9.8*($C776+$D776-$B776)/3600</f>
        <v>0</v>
      </c>
      <c r="H776" s="75">
        <f>(('Node actual demand d=1.0'!E776*(365/2)))*9.8*($C776+$D776-$B776)/3600</f>
        <v>0</v>
      </c>
      <c r="I776" s="75">
        <f>(('Node actual demand d=1.0'!F776*(365/2)))*9.8*($C776+$D776-$B776)/3600</f>
        <v>5.5651815537499996</v>
      </c>
      <c r="J776" s="75">
        <f>(('Node actual demand d=1.0'!G776*(365/2)))*9.8*($C776+$D776-$B776)/3600</f>
        <v>0.1426969629166667</v>
      </c>
      <c r="K776" s="75">
        <f>(('Node actual demand d=1.0'!H776*(365/2)))*9.8*($C776+$D776-$B776)/3600</f>
        <v>0.1426969629166667</v>
      </c>
      <c r="L776" s="75">
        <f>(('Node actual demand d=1.0'!I776*(365/2)))*9.8*($C776+$D776-$B776)/3600</f>
        <v>0.1426969629166667</v>
      </c>
      <c r="M776" s="75">
        <f>(('Node actual demand d=1.0'!J776*(365/2)))*9.8*($C776+$D776-$B776)/3600</f>
        <v>0.1426969629166667</v>
      </c>
      <c r="N776" s="75">
        <f>(('Node actual demand d=1.0'!K776*(365/2)))*9.8*($C776+$D776-$B776)/3600</f>
        <v>0</v>
      </c>
      <c r="O776" s="75">
        <f>(('Node actual demand d=1.0'!L776*(365/2)))*9.8*($C776+$D776-$B776)/3600</f>
        <v>0</v>
      </c>
      <c r="P776" s="75">
        <f>(('Node actual demand d=1.0'!M776*(365/2)))*9.8*($C776+$D776-$B776)/3600</f>
        <v>0.1426969629166667</v>
      </c>
      <c r="Q776" s="75">
        <f>(('Node actual demand d=1.0'!N776*(365/2)))*9.8*($C776+$D776-$B776)/3600</f>
        <v>0</v>
      </c>
      <c r="R776" s="75">
        <f>(('Node actual demand d=1.0'!O776*(365/2)))*9.8*($C776+$D776-$B776)/3600</f>
        <v>0</v>
      </c>
      <c r="S776" s="75">
        <f>(('Node actual demand d=1.0'!P776*(365/2)))*9.8*($C776+$D776-$B776)/3600</f>
        <v>0</v>
      </c>
      <c r="T776" s="75">
        <f>(('Node actual demand d=1.0'!Q776*(365/2)))*9.8*($C776+$D776-$B776)/3600</f>
        <v>0</v>
      </c>
      <c r="U776" s="75">
        <f>(('Node actual demand d=1.0'!R776*(365/2)))*9.8*($C776+$D776-$B776)/3600</f>
        <v>0</v>
      </c>
      <c r="V776" s="75">
        <f>(('Node actual demand d=1.0'!S776*(365/2)))*9.8*($C776+$D776-$B776)/3600</f>
        <v>0.1426969629166667</v>
      </c>
      <c r="W776" s="75">
        <f>(('Node actual demand d=1.0'!T776*(365/2)))*9.8*($C776+$D776-$B776)/3600</f>
        <v>0</v>
      </c>
      <c r="X776" s="75">
        <f>(('Node actual demand d=1.0'!U776*(365/2)))*9.8*($C776+$D776-$B776)/3600</f>
        <v>5.7078785166666677</v>
      </c>
      <c r="Y776" s="75">
        <f>(('Node actual demand d=1.0'!V776*(365/2)))*9.8*($C776+$D776-$B776)/3600</f>
        <v>0</v>
      </c>
      <c r="Z776" s="75">
        <f>(('Node actual demand d=1.0'!W776*(365/2)))*9.8*($C776+$D776-$B776)/3600</f>
        <v>0.1426969629166667</v>
      </c>
      <c r="AA776" s="75">
        <f>(('Node actual demand d=1.0'!X776*(365/2)))*9.8*($C776+$D776-$B776)/3600</f>
        <v>0.1426969629166667</v>
      </c>
      <c r="AB776" s="75">
        <f>(('Node actual demand d=1.0'!Y776*(365/2)))*9.8*($C776+$D776-$B776)/3600</f>
        <v>0</v>
      </c>
    </row>
    <row r="777" spans="1:28">
      <c r="A777" t="s">
        <v>886</v>
      </c>
      <c r="B777" s="21">
        <f>Fornecida!$C$1</f>
        <v>3.38</v>
      </c>
      <c r="C777" s="79">
        <v>11.627599999999999</v>
      </c>
      <c r="D777">
        <v>20</v>
      </c>
      <c r="E777" s="75">
        <f>(('Node actual demand d=1.0'!B777*(365/2)))*9.8*($C777+$D777-$B777)/3600</f>
        <v>0</v>
      </c>
      <c r="F777" s="75">
        <f>(('Node actual demand d=1.0'!C777*(365/2)))*9.8*($C777+$D777-$B777)/3600</f>
        <v>0</v>
      </c>
      <c r="G777" s="75">
        <f>(('Node actual demand d=1.0'!D777*(365/2)))*9.8*($C777+$D777-$B777)/3600</f>
        <v>0</v>
      </c>
      <c r="H777" s="75">
        <f>(('Node actual demand d=1.0'!E777*(365/2)))*9.8*($C777+$D777-$B777)/3600</f>
        <v>0</v>
      </c>
      <c r="I777" s="75">
        <f>(('Node actual demand d=1.0'!F777*(365/2)))*9.8*($C777+$D777-$B777)/3600</f>
        <v>0.56134258444444451</v>
      </c>
      <c r="J777" s="75">
        <f>(('Node actual demand d=1.0'!G777*(365/2)))*9.8*($C777+$D777-$B777)/3600</f>
        <v>0.28067129222222226</v>
      </c>
      <c r="K777" s="75">
        <f>(('Node actual demand d=1.0'!H777*(365/2)))*9.8*($C777+$D777-$B777)/3600</f>
        <v>0.14033564611111113</v>
      </c>
      <c r="L777" s="75">
        <f>(('Node actual demand d=1.0'!I777*(365/2)))*9.8*($C777+$D777-$B777)/3600</f>
        <v>0.28067129222222226</v>
      </c>
      <c r="M777" s="75">
        <f>(('Node actual demand d=1.0'!J777*(365/2)))*9.8*($C777+$D777-$B777)/3600</f>
        <v>0.56134258444444451</v>
      </c>
      <c r="N777" s="75">
        <f>(('Node actual demand d=1.0'!K777*(365/2)))*9.8*($C777+$D777-$B777)/3600</f>
        <v>0.70167823055555578</v>
      </c>
      <c r="O777" s="75">
        <f>(('Node actual demand d=1.0'!L777*(365/2)))*9.8*($C777+$D777-$B777)/3600</f>
        <v>0.70167823055555578</v>
      </c>
      <c r="P777" s="75">
        <f>(('Node actual demand d=1.0'!M777*(365/2)))*9.8*($C777+$D777-$B777)/3600</f>
        <v>0.56134258444444451</v>
      </c>
      <c r="Q777" s="75">
        <f>(('Node actual demand d=1.0'!N777*(365/2)))*9.8*($C777+$D777-$B777)/3600</f>
        <v>0.56134258444444451</v>
      </c>
      <c r="R777" s="75">
        <f>(('Node actual demand d=1.0'!O777*(365/2)))*9.8*($C777+$D777-$B777)/3600</f>
        <v>0.84201387666666672</v>
      </c>
      <c r="S777" s="75">
        <f>(('Node actual demand d=1.0'!P777*(365/2)))*9.8*($C777+$D777-$B777)/3600</f>
        <v>0.28067129222222226</v>
      </c>
      <c r="T777" s="75">
        <f>(('Node actual demand d=1.0'!Q777*(365/2)))*9.8*($C777+$D777-$B777)/3600</f>
        <v>0.28067129222222226</v>
      </c>
      <c r="U777" s="75">
        <f>(('Node actual demand d=1.0'!R777*(365/2)))*9.8*($C777+$D777-$B777)/3600</f>
        <v>0.56134258444444451</v>
      </c>
      <c r="V777" s="75">
        <f>(('Node actual demand d=1.0'!S777*(365/2)))*9.8*($C777+$D777-$B777)/3600</f>
        <v>0.28067129222222226</v>
      </c>
      <c r="W777" s="75">
        <f>(('Node actual demand d=1.0'!T777*(365/2)))*9.8*($C777+$D777-$B777)/3600</f>
        <v>0.28067129222222226</v>
      </c>
      <c r="X777" s="75">
        <f>(('Node actual demand d=1.0'!U777*(365/2)))*9.8*($C777+$D777-$B777)/3600</f>
        <v>0.28067129222222226</v>
      </c>
      <c r="Y777" s="75">
        <f>(('Node actual demand d=1.0'!V777*(365/2)))*9.8*($C777+$D777-$B777)/3600</f>
        <v>0.14033564611111113</v>
      </c>
      <c r="Z777" s="75">
        <f>(('Node actual demand d=1.0'!W777*(365/2)))*9.8*($C777+$D777-$B777)/3600</f>
        <v>0.14033564611111113</v>
      </c>
      <c r="AA777" s="75">
        <f>(('Node actual demand d=1.0'!X777*(365/2)))*9.8*($C777+$D777-$B777)/3600</f>
        <v>0.14033564611111113</v>
      </c>
      <c r="AB777" s="75">
        <f>(('Node actual demand d=1.0'!Y777*(365/2)))*9.8*($C777+$D777-$B777)/3600</f>
        <v>0.14033564611111113</v>
      </c>
    </row>
    <row r="778" spans="1:28">
      <c r="A778" t="s">
        <v>887</v>
      </c>
      <c r="B778" s="21">
        <f>Fornecida!$C$1</f>
        <v>3.38</v>
      </c>
      <c r="C778" s="79">
        <v>12.276400000000001</v>
      </c>
      <c r="D778">
        <v>20</v>
      </c>
      <c r="E778" s="75">
        <f>(('Node actual demand d=1.0'!B778*(365/2)))*9.8*($C778+$D778-$B778)/3600</f>
        <v>0</v>
      </c>
      <c r="F778" s="75">
        <f>(('Node actual demand d=1.0'!C778*(365/2)))*9.8*($C778+$D778-$B778)/3600</f>
        <v>0</v>
      </c>
      <c r="G778" s="75">
        <f>(('Node actual demand d=1.0'!D778*(365/2)))*9.8*($C778+$D778-$B778)/3600</f>
        <v>1.5791481261111115</v>
      </c>
      <c r="H778" s="75">
        <f>(('Node actual demand d=1.0'!E778*(365/2)))*9.8*($C778+$D778-$B778)/3600</f>
        <v>10.049124438888891</v>
      </c>
      <c r="I778" s="75">
        <f>(('Node actual demand d=1.0'!F778*(365/2)))*9.8*($C778+$D778-$B778)/3600</f>
        <v>0</v>
      </c>
      <c r="J778" s="75">
        <f>(('Node actual demand d=1.0'!G778*(365/2)))*9.8*($C778+$D778-$B778)/3600</f>
        <v>0</v>
      </c>
      <c r="K778" s="75">
        <f>(('Node actual demand d=1.0'!H778*(365/2)))*9.8*($C778+$D778-$B778)/3600</f>
        <v>0</v>
      </c>
      <c r="L778" s="75">
        <f>(('Node actual demand d=1.0'!I778*(365/2)))*9.8*($C778+$D778-$B778)/3600</f>
        <v>0</v>
      </c>
      <c r="M778" s="75">
        <f>(('Node actual demand d=1.0'!J778*(365/2)))*9.8*($C778+$D778-$B778)/3600</f>
        <v>0</v>
      </c>
      <c r="N778" s="75">
        <f>(('Node actual demand d=1.0'!K778*(365/2)))*9.8*($C778+$D778-$B778)/3600</f>
        <v>0</v>
      </c>
      <c r="O778" s="75">
        <f>(('Node actual demand d=1.0'!L778*(365/2)))*9.8*($C778+$D778-$B778)/3600</f>
        <v>0</v>
      </c>
      <c r="P778" s="75">
        <f>(('Node actual demand d=1.0'!M778*(365/2)))*9.8*($C778+$D778-$B778)/3600</f>
        <v>0</v>
      </c>
      <c r="Q778" s="75">
        <f>(('Node actual demand d=1.0'!N778*(365/2)))*9.8*($C778+$D778-$B778)/3600</f>
        <v>0.14355892055555558</v>
      </c>
      <c r="R778" s="75">
        <f>(('Node actual demand d=1.0'!O778*(365/2)))*9.8*($C778+$D778-$B778)/3600</f>
        <v>0.14355892055555558</v>
      </c>
      <c r="S778" s="75">
        <f>(('Node actual demand d=1.0'!P778*(365/2)))*9.8*($C778+$D778-$B778)/3600</f>
        <v>0.14355892055555558</v>
      </c>
      <c r="T778" s="75">
        <f>(('Node actual demand d=1.0'!Q778*(365/2)))*9.8*($C778+$D778-$B778)/3600</f>
        <v>0</v>
      </c>
      <c r="U778" s="75">
        <f>(('Node actual demand d=1.0'!R778*(365/2)))*9.8*($C778+$D778-$B778)/3600</f>
        <v>0</v>
      </c>
      <c r="V778" s="75">
        <f>(('Node actual demand d=1.0'!S778*(365/2)))*9.8*($C778+$D778-$B778)/3600</f>
        <v>0</v>
      </c>
      <c r="W778" s="75">
        <f>(('Node actual demand d=1.0'!T778*(365/2)))*9.8*($C778+$D778-$B778)/3600</f>
        <v>0.14355892055555558</v>
      </c>
      <c r="X778" s="75">
        <f>(('Node actual demand d=1.0'!U778*(365/2)))*9.8*($C778+$D778-$B778)/3600</f>
        <v>0</v>
      </c>
      <c r="Y778" s="75">
        <f>(('Node actual demand d=1.0'!V778*(365/2)))*9.8*($C778+$D778-$B778)/3600</f>
        <v>0</v>
      </c>
      <c r="Z778" s="75">
        <f>(('Node actual demand d=1.0'!W778*(365/2)))*9.8*($C778+$D778-$B778)/3600</f>
        <v>0</v>
      </c>
      <c r="AA778" s="75">
        <f>(('Node actual demand d=1.0'!X778*(365/2)))*9.8*($C778+$D778-$B778)/3600</f>
        <v>0</v>
      </c>
      <c r="AB778" s="75">
        <f>(('Node actual demand d=1.0'!Y778*(365/2)))*9.8*($C778+$D778-$B778)/3600</f>
        <v>0</v>
      </c>
    </row>
    <row r="779" spans="1:28">
      <c r="A779" t="s">
        <v>888</v>
      </c>
      <c r="B779" s="21">
        <f>Fornecida!$C$1</f>
        <v>3.38</v>
      </c>
      <c r="C779" s="79">
        <v>12.9779</v>
      </c>
      <c r="D779">
        <v>20</v>
      </c>
      <c r="E779" s="75">
        <f>(('Node actual demand d=1.0'!B779*(365/2)))*9.8*($C779+$D779-$B779)/3600</f>
        <v>0.1470440115277778</v>
      </c>
      <c r="F779" s="75">
        <f>(('Node actual demand d=1.0'!C779*(365/2)))*9.8*($C779+$D779-$B779)/3600</f>
        <v>0.29408802305555559</v>
      </c>
      <c r="G779" s="75">
        <f>(('Node actual demand d=1.0'!D779*(365/2)))*9.8*($C779+$D779-$B779)/3600</f>
        <v>0.29408802305555559</v>
      </c>
      <c r="H779" s="75">
        <f>(('Node actual demand d=1.0'!E779*(365/2)))*9.8*($C779+$D779-$B779)/3600</f>
        <v>4.1172323227777783</v>
      </c>
      <c r="I779" s="75">
        <f>(('Node actual demand d=1.0'!F779*(365/2)))*9.8*($C779+$D779-$B779)/3600</f>
        <v>0.1470440115277778</v>
      </c>
      <c r="J779" s="75">
        <f>(('Node actual demand d=1.0'!G779*(365/2)))*9.8*($C779+$D779-$B779)/3600</f>
        <v>0.29408802305555559</v>
      </c>
      <c r="K779" s="75">
        <f>(('Node actual demand d=1.0'!H779*(365/2)))*9.8*($C779+$D779-$B779)/3600</f>
        <v>0.58817604611111118</v>
      </c>
      <c r="L779" s="75">
        <f>(('Node actual demand d=1.0'!I779*(365/2)))*9.8*($C779+$D779-$B779)/3600</f>
        <v>0.73522005763888898</v>
      </c>
      <c r="M779" s="75">
        <f>(('Node actual demand d=1.0'!J779*(365/2)))*9.8*($C779+$D779-$B779)/3600</f>
        <v>1.1763520922222224</v>
      </c>
      <c r="N779" s="75">
        <f>(('Node actual demand d=1.0'!K779*(365/2)))*9.8*($C779+$D779-$B779)/3600</f>
        <v>0.88226406916666666</v>
      </c>
      <c r="O779" s="75">
        <f>(('Node actual demand d=1.0'!L779*(365/2)))*9.8*($C779+$D779-$B779)/3600</f>
        <v>0.73522005763888898</v>
      </c>
      <c r="P779" s="75">
        <f>(('Node actual demand d=1.0'!M779*(365/2)))*9.8*($C779+$D779-$B779)/3600</f>
        <v>0.58817604611111118</v>
      </c>
      <c r="Q779" s="75">
        <f>(('Node actual demand d=1.0'!N779*(365/2)))*9.8*($C779+$D779-$B779)/3600</f>
        <v>0.44113203458333333</v>
      </c>
      <c r="R779" s="75">
        <f>(('Node actual demand d=1.0'!O779*(365/2)))*9.8*($C779+$D779-$B779)/3600</f>
        <v>0.58817604611111118</v>
      </c>
      <c r="S779" s="75">
        <f>(('Node actual demand d=1.0'!P779*(365/2)))*9.8*($C779+$D779-$B779)/3600</f>
        <v>0.44113203458333333</v>
      </c>
      <c r="T779" s="75">
        <f>(('Node actual demand d=1.0'!Q779*(365/2)))*9.8*($C779+$D779-$B779)/3600</f>
        <v>0.1470440115277778</v>
      </c>
      <c r="U779" s="75">
        <f>(('Node actual demand d=1.0'!R779*(365/2)))*9.8*($C779+$D779-$B779)/3600</f>
        <v>0.29408802305555559</v>
      </c>
      <c r="V779" s="75">
        <f>(('Node actual demand d=1.0'!S779*(365/2)))*9.8*($C779+$D779-$B779)/3600</f>
        <v>0.29408802305555559</v>
      </c>
      <c r="W779" s="75">
        <f>(('Node actual demand d=1.0'!T779*(365/2)))*9.8*($C779+$D779-$B779)/3600</f>
        <v>0.44113203458333333</v>
      </c>
      <c r="X779" s="75">
        <f>(('Node actual demand d=1.0'!U779*(365/2)))*9.8*($C779+$D779-$B779)/3600</f>
        <v>0.44113203458333333</v>
      </c>
      <c r="Y779" s="75">
        <f>(('Node actual demand d=1.0'!V779*(365/2)))*9.8*($C779+$D779-$B779)/3600</f>
        <v>0.29408802305555559</v>
      </c>
      <c r="Z779" s="75">
        <f>(('Node actual demand d=1.0'!W779*(365/2)))*9.8*($C779+$D779-$B779)/3600</f>
        <v>0.29408802305555559</v>
      </c>
      <c r="AA779" s="75">
        <f>(('Node actual demand d=1.0'!X779*(365/2)))*9.8*($C779+$D779-$B779)/3600</f>
        <v>0.44113203458333333</v>
      </c>
      <c r="AB779" s="75">
        <f>(('Node actual demand d=1.0'!Y779*(365/2)))*9.8*($C779+$D779-$B779)/3600</f>
        <v>0.29408802305555559</v>
      </c>
    </row>
    <row r="780" spans="1:28">
      <c r="A780" t="s">
        <v>889</v>
      </c>
      <c r="B780" s="21">
        <f>Fornecida!$C$1</f>
        <v>3.38</v>
      </c>
      <c r="C780" s="79">
        <v>12.2613</v>
      </c>
      <c r="D780">
        <v>20</v>
      </c>
      <c r="E780" s="75">
        <f>(('Node actual demand d=1.0'!B780*(365/2)))*9.8*($C780+$D780-$B780)/3600</f>
        <v>0</v>
      </c>
      <c r="F780" s="75">
        <f>(('Node actual demand d=1.0'!C780*(365/2)))*9.8*($C780+$D780-$B780)/3600</f>
        <v>0</v>
      </c>
      <c r="G780" s="75">
        <f>(('Node actual demand d=1.0'!D780*(365/2)))*9.8*($C780+$D780-$B780)/3600</f>
        <v>3.1566458641666668</v>
      </c>
      <c r="H780" s="75">
        <f>(('Node actual demand d=1.0'!E780*(365/2)))*9.8*($C780+$D780-$B780)/3600</f>
        <v>0</v>
      </c>
      <c r="I780" s="75">
        <f>(('Node actual demand d=1.0'!F780*(365/2)))*9.8*($C780+$D780-$B780)/3600</f>
        <v>0</v>
      </c>
      <c r="J780" s="75">
        <f>(('Node actual demand d=1.0'!G780*(365/2)))*9.8*($C780+$D780-$B780)/3600</f>
        <v>0</v>
      </c>
      <c r="K780" s="75">
        <f>(('Node actual demand d=1.0'!H780*(365/2)))*9.8*($C780+$D780-$B780)/3600</f>
        <v>0</v>
      </c>
      <c r="L780" s="75">
        <f>(('Node actual demand d=1.0'!I780*(365/2)))*9.8*($C780+$D780-$B780)/3600</f>
        <v>0</v>
      </c>
      <c r="M780" s="75">
        <f>(('Node actual demand d=1.0'!J780*(365/2)))*9.8*($C780+$D780-$B780)/3600</f>
        <v>0</v>
      </c>
      <c r="N780" s="75">
        <f>(('Node actual demand d=1.0'!K780*(365/2)))*9.8*($C780+$D780-$B780)/3600</f>
        <v>0</v>
      </c>
      <c r="O780" s="75">
        <f>(('Node actual demand d=1.0'!L780*(365/2)))*9.8*($C780+$D780-$B780)/3600</f>
        <v>0</v>
      </c>
      <c r="P780" s="75">
        <f>(('Node actual demand d=1.0'!M780*(365/2)))*9.8*($C780+$D780-$B780)/3600</f>
        <v>0</v>
      </c>
      <c r="Q780" s="75">
        <f>(('Node actual demand d=1.0'!N780*(365/2)))*9.8*($C780+$D780-$B780)/3600</f>
        <v>0</v>
      </c>
      <c r="R780" s="75">
        <f>(('Node actual demand d=1.0'!O780*(365/2)))*9.8*($C780+$D780-$B780)/3600</f>
        <v>0</v>
      </c>
      <c r="S780" s="75">
        <f>(('Node actual demand d=1.0'!P780*(365/2)))*9.8*($C780+$D780-$B780)/3600</f>
        <v>0</v>
      </c>
      <c r="T780" s="75">
        <f>(('Node actual demand d=1.0'!Q780*(365/2)))*9.8*($C780+$D780-$B780)/3600</f>
        <v>0</v>
      </c>
      <c r="U780" s="75">
        <f>(('Node actual demand d=1.0'!R780*(365/2)))*9.8*($C780+$D780-$B780)/3600</f>
        <v>0</v>
      </c>
      <c r="V780" s="75">
        <f>(('Node actual demand d=1.0'!S780*(365/2)))*9.8*($C780+$D780-$B780)/3600</f>
        <v>0</v>
      </c>
      <c r="W780" s="75">
        <f>(('Node actual demand d=1.0'!T780*(365/2)))*9.8*($C780+$D780-$B780)/3600</f>
        <v>0</v>
      </c>
      <c r="X780" s="75">
        <f>(('Node actual demand d=1.0'!U780*(365/2)))*9.8*($C780+$D780-$B780)/3600</f>
        <v>0</v>
      </c>
      <c r="Y780" s="75">
        <f>(('Node actual demand d=1.0'!V780*(365/2)))*9.8*($C780+$D780-$B780)/3600</f>
        <v>0</v>
      </c>
      <c r="Z780" s="75">
        <f>(('Node actual demand d=1.0'!W780*(365/2)))*9.8*($C780+$D780-$B780)/3600</f>
        <v>0</v>
      </c>
      <c r="AA780" s="75">
        <f>(('Node actual demand d=1.0'!X780*(365/2)))*9.8*($C780+$D780-$B780)/3600</f>
        <v>0</v>
      </c>
      <c r="AB780" s="75">
        <f>(('Node actual demand d=1.0'!Y780*(365/2)))*9.8*($C780+$D780-$B780)/3600</f>
        <v>0</v>
      </c>
    </row>
    <row r="781" spans="1:28">
      <c r="A781" t="s">
        <v>890</v>
      </c>
      <c r="B781" s="21">
        <f>Fornecida!$C$1</f>
        <v>3.38</v>
      </c>
      <c r="C781" s="79">
        <v>12.262600000000001</v>
      </c>
      <c r="D781">
        <v>20</v>
      </c>
      <c r="E781" s="75">
        <f>(('Node actual demand d=1.0'!B781*(365/2)))*9.8*($C781+$D781-$B781)/3600</f>
        <v>0</v>
      </c>
      <c r="F781" s="75">
        <f>(('Node actual demand d=1.0'!C781*(365/2)))*9.8*($C781+$D781-$B781)/3600</f>
        <v>0</v>
      </c>
      <c r="G781" s="75">
        <f>(('Node actual demand d=1.0'!D781*(365/2)))*9.8*($C781+$D781-$B781)/3600</f>
        <v>0</v>
      </c>
      <c r="H781" s="75">
        <f>(('Node actual demand d=1.0'!E781*(365/2)))*9.8*($C781+$D781-$B781)/3600</f>
        <v>0</v>
      </c>
      <c r="I781" s="75">
        <f>(('Node actual demand d=1.0'!F781*(365/2)))*9.8*($C781+$D781-$B781)/3600</f>
        <v>0</v>
      </c>
      <c r="J781" s="75">
        <f>(('Node actual demand d=1.0'!G781*(365/2)))*9.8*($C781+$D781-$B781)/3600</f>
        <v>0</v>
      </c>
      <c r="K781" s="75">
        <f>(('Node actual demand d=1.0'!H781*(365/2)))*9.8*($C781+$D781-$B781)/3600</f>
        <v>0</v>
      </c>
      <c r="L781" s="75">
        <f>(('Node actual demand d=1.0'!I781*(365/2)))*9.8*($C781+$D781-$B781)/3600</f>
        <v>0</v>
      </c>
      <c r="M781" s="75">
        <f>(('Node actual demand d=1.0'!J781*(365/2)))*9.8*($C781+$D781-$B781)/3600</f>
        <v>0</v>
      </c>
      <c r="N781" s="75">
        <f>(('Node actual demand d=1.0'!K781*(365/2)))*9.8*($C781+$D781-$B781)/3600</f>
        <v>0</v>
      </c>
      <c r="O781" s="75">
        <f>(('Node actual demand d=1.0'!L781*(365/2)))*9.8*($C781+$D781-$B781)/3600</f>
        <v>0</v>
      </c>
      <c r="P781" s="75">
        <f>(('Node actual demand d=1.0'!M781*(365/2)))*9.8*($C781+$D781-$B781)/3600</f>
        <v>0</v>
      </c>
      <c r="Q781" s="75">
        <f>(('Node actual demand d=1.0'!N781*(365/2)))*9.8*($C781+$D781-$B781)/3600</f>
        <v>0</v>
      </c>
      <c r="R781" s="75">
        <f>(('Node actual demand d=1.0'!O781*(365/2)))*9.8*($C781+$D781-$B781)/3600</f>
        <v>0</v>
      </c>
      <c r="S781" s="75">
        <f>(('Node actual demand d=1.0'!P781*(365/2)))*9.8*($C781+$D781-$B781)/3600</f>
        <v>0</v>
      </c>
      <c r="T781" s="75">
        <f>(('Node actual demand d=1.0'!Q781*(365/2)))*9.8*($C781+$D781-$B781)/3600</f>
        <v>0</v>
      </c>
      <c r="U781" s="75">
        <f>(('Node actual demand d=1.0'!R781*(365/2)))*9.8*($C781+$D781-$B781)/3600</f>
        <v>0</v>
      </c>
      <c r="V781" s="75">
        <f>(('Node actual demand d=1.0'!S781*(365/2)))*9.8*($C781+$D781-$B781)/3600</f>
        <v>0</v>
      </c>
      <c r="W781" s="75">
        <f>(('Node actual demand d=1.0'!T781*(365/2)))*9.8*($C781+$D781-$B781)/3600</f>
        <v>0</v>
      </c>
      <c r="X781" s="75">
        <f>(('Node actual demand d=1.0'!U781*(365/2)))*9.8*($C781+$D781-$B781)/3600</f>
        <v>0</v>
      </c>
      <c r="Y781" s="75">
        <f>(('Node actual demand d=1.0'!V781*(365/2)))*9.8*($C781+$D781-$B781)/3600</f>
        <v>0</v>
      </c>
      <c r="Z781" s="75">
        <f>(('Node actual demand d=1.0'!W781*(365/2)))*9.8*($C781+$D781-$B781)/3600</f>
        <v>0</v>
      </c>
      <c r="AA781" s="75">
        <f>(('Node actual demand d=1.0'!X781*(365/2)))*9.8*($C781+$D781-$B781)/3600</f>
        <v>0</v>
      </c>
      <c r="AB781" s="75">
        <f>(('Node actual demand d=1.0'!Y781*(365/2)))*9.8*($C781+$D781-$B781)/3600</f>
        <v>0</v>
      </c>
    </row>
    <row r="782" spans="1:28">
      <c r="A782" t="s">
        <v>891</v>
      </c>
      <c r="B782" s="21">
        <f>Fornecida!$C$1</f>
        <v>3.38</v>
      </c>
      <c r="C782" s="79">
        <v>9.5417000000000005</v>
      </c>
      <c r="D782">
        <v>20</v>
      </c>
      <c r="E782" s="75">
        <f>(('Node actual demand d=1.0'!B782*(365/2)))*9.8*($C782+$D782-$B782)/3600</f>
        <v>0.12997277902777779</v>
      </c>
      <c r="F782" s="75">
        <f>(('Node actual demand d=1.0'!C782*(365/2)))*9.8*($C782+$D782-$B782)/3600</f>
        <v>0.12997277902777779</v>
      </c>
      <c r="G782" s="75">
        <f>(('Node actual demand d=1.0'!D782*(365/2)))*9.8*($C782+$D782-$B782)/3600</f>
        <v>0.12997277902777779</v>
      </c>
      <c r="H782" s="75">
        <f>(('Node actual demand d=1.0'!E782*(365/2)))*9.8*($C782+$D782-$B782)/3600</f>
        <v>0</v>
      </c>
      <c r="I782" s="75">
        <f>(('Node actual demand d=1.0'!F782*(365/2)))*9.8*($C782+$D782-$B782)/3600</f>
        <v>0</v>
      </c>
      <c r="J782" s="75">
        <f>(('Node actual demand d=1.0'!G782*(365/2)))*9.8*($C782+$D782-$B782)/3600</f>
        <v>0</v>
      </c>
      <c r="K782" s="75">
        <f>(('Node actual demand d=1.0'!H782*(365/2)))*9.8*($C782+$D782-$B782)/3600</f>
        <v>0</v>
      </c>
      <c r="L782" s="75">
        <f>(('Node actual demand d=1.0'!I782*(365/2)))*9.8*($C782+$D782-$B782)/3600</f>
        <v>0.12997277902777779</v>
      </c>
      <c r="M782" s="75">
        <f>(('Node actual demand d=1.0'!J782*(365/2)))*9.8*($C782+$D782-$B782)/3600</f>
        <v>0.38991833708333329</v>
      </c>
      <c r="N782" s="75">
        <f>(('Node actual demand d=1.0'!K782*(365/2)))*9.8*($C782+$D782-$B782)/3600</f>
        <v>0.25994555805555558</v>
      </c>
      <c r="O782" s="75">
        <f>(('Node actual demand d=1.0'!L782*(365/2)))*9.8*($C782+$D782-$B782)/3600</f>
        <v>0.25994555805555558</v>
      </c>
      <c r="P782" s="75">
        <f>(('Node actual demand d=1.0'!M782*(365/2)))*9.8*($C782+$D782-$B782)/3600</f>
        <v>0.25994555805555558</v>
      </c>
      <c r="Q782" s="75">
        <f>(('Node actual demand d=1.0'!N782*(365/2)))*9.8*($C782+$D782-$B782)/3600</f>
        <v>0.25994555805555558</v>
      </c>
      <c r="R782" s="75">
        <f>(('Node actual demand d=1.0'!O782*(365/2)))*9.8*($C782+$D782-$B782)/3600</f>
        <v>0.12997277902777779</v>
      </c>
      <c r="S782" s="75">
        <f>(('Node actual demand d=1.0'!P782*(365/2)))*9.8*($C782+$D782-$B782)/3600</f>
        <v>0.12997277902777779</v>
      </c>
      <c r="T782" s="75">
        <f>(('Node actual demand d=1.0'!Q782*(365/2)))*9.8*($C782+$D782-$B782)/3600</f>
        <v>0.12997277902777779</v>
      </c>
      <c r="U782" s="75">
        <f>(('Node actual demand d=1.0'!R782*(365/2)))*9.8*($C782+$D782-$B782)/3600</f>
        <v>0.12997277902777779</v>
      </c>
      <c r="V782" s="75">
        <f>(('Node actual demand d=1.0'!S782*(365/2)))*9.8*($C782+$D782-$B782)/3600</f>
        <v>0</v>
      </c>
      <c r="W782" s="75">
        <f>(('Node actual demand d=1.0'!T782*(365/2)))*9.8*($C782+$D782-$B782)/3600</f>
        <v>0.12997277902777779</v>
      </c>
      <c r="X782" s="75">
        <f>(('Node actual demand d=1.0'!U782*(365/2)))*9.8*($C782+$D782-$B782)/3600</f>
        <v>0.12997277902777779</v>
      </c>
      <c r="Y782" s="75">
        <f>(('Node actual demand d=1.0'!V782*(365/2)))*9.8*($C782+$D782-$B782)/3600</f>
        <v>0.12997277902777779</v>
      </c>
      <c r="Z782" s="75">
        <f>(('Node actual demand d=1.0'!W782*(365/2)))*9.8*($C782+$D782-$B782)/3600</f>
        <v>0</v>
      </c>
      <c r="AA782" s="75">
        <f>(('Node actual demand d=1.0'!X782*(365/2)))*9.8*($C782+$D782-$B782)/3600</f>
        <v>0</v>
      </c>
      <c r="AB782" s="75">
        <f>(('Node actual demand d=1.0'!Y782*(365/2)))*9.8*($C782+$D782-$B782)/3600</f>
        <v>0.12997277902777779</v>
      </c>
    </row>
    <row r="783" spans="1:28">
      <c r="A783" t="s">
        <v>892</v>
      </c>
      <c r="B783" s="21">
        <f>Fornecida!$C$1</f>
        <v>3.38</v>
      </c>
      <c r="C783" s="79">
        <v>9.5139999999999993</v>
      </c>
      <c r="D783">
        <v>20</v>
      </c>
      <c r="E783" s="75">
        <f>(('Node actual demand d=1.0'!B783*(365/2)))*9.8*($C783+$D783-$B783)/3600</f>
        <v>0</v>
      </c>
      <c r="F783" s="75">
        <f>(('Node actual demand d=1.0'!C783*(365/2)))*9.8*($C783+$D783-$B783)/3600</f>
        <v>0</v>
      </c>
      <c r="G783" s="75">
        <f>(('Node actual demand d=1.0'!D783*(365/2)))*9.8*($C783+$D783-$B783)/3600</f>
        <v>0</v>
      </c>
      <c r="H783" s="75">
        <f>(('Node actual demand d=1.0'!E783*(365/2)))*9.8*($C783+$D783-$B783)/3600</f>
        <v>0</v>
      </c>
      <c r="I783" s="75">
        <f>(('Node actual demand d=1.0'!F783*(365/2)))*9.8*($C783+$D783-$B783)/3600</f>
        <v>0</v>
      </c>
      <c r="J783" s="75">
        <f>(('Node actual demand d=1.0'!G783*(365/2)))*9.8*($C783+$D783-$B783)/3600</f>
        <v>0</v>
      </c>
      <c r="K783" s="75">
        <f>(('Node actual demand d=1.0'!H783*(365/2)))*9.8*($C783+$D783-$B783)/3600</f>
        <v>0</v>
      </c>
      <c r="L783" s="75">
        <f>(('Node actual demand d=1.0'!I783*(365/2)))*9.8*($C783+$D783-$B783)/3600</f>
        <v>0</v>
      </c>
      <c r="M783" s="75">
        <f>(('Node actual demand d=1.0'!J783*(365/2)))*9.8*($C783+$D783-$B783)/3600</f>
        <v>0.12983516388888891</v>
      </c>
      <c r="N783" s="75">
        <f>(('Node actual demand d=1.0'!K783*(365/2)))*9.8*($C783+$D783-$B783)/3600</f>
        <v>0.12983516388888891</v>
      </c>
      <c r="O783" s="75">
        <f>(('Node actual demand d=1.0'!L783*(365/2)))*9.8*($C783+$D783-$B783)/3600</f>
        <v>0</v>
      </c>
      <c r="P783" s="75">
        <f>(('Node actual demand d=1.0'!M783*(365/2)))*9.8*($C783+$D783-$B783)/3600</f>
        <v>0</v>
      </c>
      <c r="Q783" s="75">
        <f>(('Node actual demand d=1.0'!N783*(365/2)))*9.8*($C783+$D783-$B783)/3600</f>
        <v>0</v>
      </c>
      <c r="R783" s="75">
        <f>(('Node actual demand d=1.0'!O783*(365/2)))*9.8*($C783+$D783-$B783)/3600</f>
        <v>0</v>
      </c>
      <c r="S783" s="75">
        <f>(('Node actual demand d=1.0'!P783*(365/2)))*9.8*($C783+$D783-$B783)/3600</f>
        <v>0</v>
      </c>
      <c r="T783" s="75">
        <f>(('Node actual demand d=1.0'!Q783*(365/2)))*9.8*($C783+$D783-$B783)/3600</f>
        <v>0</v>
      </c>
      <c r="U783" s="75">
        <f>(('Node actual demand d=1.0'!R783*(365/2)))*9.8*($C783+$D783-$B783)/3600</f>
        <v>0</v>
      </c>
      <c r="V783" s="75">
        <f>(('Node actual demand d=1.0'!S783*(365/2)))*9.8*($C783+$D783-$B783)/3600</f>
        <v>0</v>
      </c>
      <c r="W783" s="75">
        <f>(('Node actual demand d=1.0'!T783*(365/2)))*9.8*($C783+$D783-$B783)/3600</f>
        <v>0</v>
      </c>
      <c r="X783" s="75">
        <f>(('Node actual demand d=1.0'!U783*(365/2)))*9.8*($C783+$D783-$B783)/3600</f>
        <v>0</v>
      </c>
      <c r="Y783" s="75">
        <f>(('Node actual demand d=1.0'!V783*(365/2)))*9.8*($C783+$D783-$B783)/3600</f>
        <v>0</v>
      </c>
      <c r="Z783" s="75">
        <f>(('Node actual demand d=1.0'!W783*(365/2)))*9.8*($C783+$D783-$B783)/3600</f>
        <v>0</v>
      </c>
      <c r="AA783" s="75">
        <f>(('Node actual demand d=1.0'!X783*(365/2)))*9.8*($C783+$D783-$B783)/3600</f>
        <v>0</v>
      </c>
      <c r="AB783" s="75">
        <f>(('Node actual demand d=1.0'!Y783*(365/2)))*9.8*($C783+$D783-$B783)/3600</f>
        <v>0</v>
      </c>
    </row>
    <row r="784" spans="1:28">
      <c r="A784" t="s">
        <v>893</v>
      </c>
      <c r="B784" s="21">
        <f>Fornecida!$C$1</f>
        <v>3.38</v>
      </c>
      <c r="C784" s="79">
        <v>15.033899999999999</v>
      </c>
      <c r="D784">
        <v>20</v>
      </c>
      <c r="E784" s="75">
        <f>(('Node actual demand d=1.0'!B784*(365/2)))*9.8*($C784+$D784-$B784)/3600</f>
        <v>0</v>
      </c>
      <c r="F784" s="75">
        <f>(('Node actual demand d=1.0'!C784*(365/2)))*9.8*($C784+$D784-$B784)/3600</f>
        <v>0</v>
      </c>
      <c r="G784" s="75">
        <f>(('Node actual demand d=1.0'!D784*(365/2)))*9.8*($C784+$D784-$B784)/3600</f>
        <v>0.15725833375000003</v>
      </c>
      <c r="H784" s="75">
        <f>(('Node actual demand d=1.0'!E784*(365/2)))*9.8*($C784+$D784-$B784)/3600</f>
        <v>0</v>
      </c>
      <c r="I784" s="75">
        <f>(('Node actual demand d=1.0'!F784*(365/2)))*9.8*($C784+$D784-$B784)/3600</f>
        <v>0</v>
      </c>
      <c r="J784" s="75">
        <f>(('Node actual demand d=1.0'!G784*(365/2)))*9.8*($C784+$D784-$B784)/3600</f>
        <v>0</v>
      </c>
      <c r="K784" s="75">
        <f>(('Node actual demand d=1.0'!H784*(365/2)))*9.8*($C784+$D784-$B784)/3600</f>
        <v>0.31451666750000007</v>
      </c>
      <c r="L784" s="75">
        <f>(('Node actual demand d=1.0'!I784*(365/2)))*9.8*($C784+$D784-$B784)/3600</f>
        <v>0.31451666750000007</v>
      </c>
      <c r="M784" s="75">
        <f>(('Node actual demand d=1.0'!J784*(365/2)))*9.8*($C784+$D784-$B784)/3600</f>
        <v>0.15725833375000003</v>
      </c>
      <c r="N784" s="75">
        <f>(('Node actual demand d=1.0'!K784*(365/2)))*9.8*($C784+$D784-$B784)/3600</f>
        <v>0.31451666750000007</v>
      </c>
      <c r="O784" s="75">
        <f>(('Node actual demand d=1.0'!L784*(365/2)))*9.8*($C784+$D784-$B784)/3600</f>
        <v>0.15725833375000003</v>
      </c>
      <c r="P784" s="75">
        <f>(('Node actual demand d=1.0'!M784*(365/2)))*9.8*($C784+$D784-$B784)/3600</f>
        <v>0.15725833375000003</v>
      </c>
      <c r="Q784" s="75">
        <f>(('Node actual demand d=1.0'!N784*(365/2)))*9.8*($C784+$D784-$B784)/3600</f>
        <v>0.15725833375000003</v>
      </c>
      <c r="R784" s="75">
        <f>(('Node actual demand d=1.0'!O784*(365/2)))*9.8*($C784+$D784-$B784)/3600</f>
        <v>0.15725833375000003</v>
      </c>
      <c r="S784" s="75">
        <f>(('Node actual demand d=1.0'!P784*(365/2)))*9.8*($C784+$D784-$B784)/3600</f>
        <v>0.15725833375000003</v>
      </c>
      <c r="T784" s="75">
        <f>(('Node actual demand d=1.0'!Q784*(365/2)))*9.8*($C784+$D784-$B784)/3600</f>
        <v>0.15725833375000003</v>
      </c>
      <c r="U784" s="75">
        <f>(('Node actual demand d=1.0'!R784*(365/2)))*9.8*($C784+$D784-$B784)/3600</f>
        <v>0.15725833375000003</v>
      </c>
      <c r="V784" s="75">
        <f>(('Node actual demand d=1.0'!S784*(365/2)))*9.8*($C784+$D784-$B784)/3600</f>
        <v>0.15725833375000003</v>
      </c>
      <c r="W784" s="75">
        <f>(('Node actual demand d=1.0'!T784*(365/2)))*9.8*($C784+$D784-$B784)/3600</f>
        <v>0.31451666750000007</v>
      </c>
      <c r="X784" s="75">
        <f>(('Node actual demand d=1.0'!U784*(365/2)))*9.8*($C784+$D784-$B784)/3600</f>
        <v>0.15725833375000003</v>
      </c>
      <c r="Y784" s="75">
        <f>(('Node actual demand d=1.0'!V784*(365/2)))*9.8*($C784+$D784-$B784)/3600</f>
        <v>0.15725833375000003</v>
      </c>
      <c r="Z784" s="75">
        <f>(('Node actual demand d=1.0'!W784*(365/2)))*9.8*($C784+$D784-$B784)/3600</f>
        <v>0.15725833375000003</v>
      </c>
      <c r="AA784" s="75">
        <f>(('Node actual demand d=1.0'!X784*(365/2)))*9.8*($C784+$D784-$B784)/3600</f>
        <v>0.15725833375000003</v>
      </c>
      <c r="AB784" s="75">
        <f>(('Node actual demand d=1.0'!Y784*(365/2)))*9.8*($C784+$D784-$B784)/3600</f>
        <v>0</v>
      </c>
    </row>
    <row r="785" spans="1:28">
      <c r="A785" t="s">
        <v>894</v>
      </c>
      <c r="B785" s="21">
        <f>Fornecida!$C$1</f>
        <v>3.38</v>
      </c>
      <c r="C785" s="79">
        <v>14.7156</v>
      </c>
      <c r="D785">
        <v>20</v>
      </c>
      <c r="E785" s="75">
        <f>(('Node actual demand d=1.0'!B785*(365/2)))*9.8*($C785+$D785-$B785)/3600</f>
        <v>0.15567700166666668</v>
      </c>
      <c r="F785" s="75">
        <f>(('Node actual demand d=1.0'!C785*(365/2)))*9.8*($C785+$D785-$B785)/3600</f>
        <v>0.15567700166666668</v>
      </c>
      <c r="G785" s="75">
        <f>(('Node actual demand d=1.0'!D785*(365/2)))*9.8*($C785+$D785-$B785)/3600</f>
        <v>0</v>
      </c>
      <c r="H785" s="75">
        <f>(('Node actual demand d=1.0'!E785*(365/2)))*9.8*($C785+$D785-$B785)/3600</f>
        <v>0</v>
      </c>
      <c r="I785" s="75">
        <f>(('Node actual demand d=1.0'!F785*(365/2)))*9.8*($C785+$D785-$B785)/3600</f>
        <v>0</v>
      </c>
      <c r="J785" s="75">
        <f>(('Node actual demand d=1.0'!G785*(365/2)))*9.8*($C785+$D785-$B785)/3600</f>
        <v>0.15567700166666668</v>
      </c>
      <c r="K785" s="75">
        <f>(('Node actual demand d=1.0'!H785*(365/2)))*9.8*($C785+$D785-$B785)/3600</f>
        <v>0.15567700166666668</v>
      </c>
      <c r="L785" s="75">
        <f>(('Node actual demand d=1.0'!I785*(365/2)))*9.8*($C785+$D785-$B785)/3600</f>
        <v>0.31135400333333335</v>
      </c>
      <c r="M785" s="75">
        <f>(('Node actual demand d=1.0'!J785*(365/2)))*9.8*($C785+$D785-$B785)/3600</f>
        <v>0.6227080066666667</v>
      </c>
      <c r="N785" s="75">
        <f>(('Node actual demand d=1.0'!K785*(365/2)))*9.8*($C785+$D785-$B785)/3600</f>
        <v>1.0897390116666668</v>
      </c>
      <c r="O785" s="75">
        <f>(('Node actual demand d=1.0'!L785*(365/2)))*9.8*($C785+$D785-$B785)/3600</f>
        <v>0.93406201000000011</v>
      </c>
      <c r="P785" s="75">
        <f>(('Node actual demand d=1.0'!M785*(365/2)))*9.8*($C785+$D785-$B785)/3600</f>
        <v>1.0897390116666668</v>
      </c>
      <c r="Q785" s="75">
        <f>(('Node actual demand d=1.0'!N785*(365/2)))*9.8*($C785+$D785-$B785)/3600</f>
        <v>0.6227080066666667</v>
      </c>
      <c r="R785" s="75">
        <f>(('Node actual demand d=1.0'!O785*(365/2)))*9.8*($C785+$D785-$B785)/3600</f>
        <v>0.93406201000000011</v>
      </c>
      <c r="S785" s="75">
        <f>(('Node actual demand d=1.0'!P785*(365/2)))*9.8*($C785+$D785-$B785)/3600</f>
        <v>0.6227080066666667</v>
      </c>
      <c r="T785" s="75">
        <f>(('Node actual demand d=1.0'!Q785*(365/2)))*9.8*($C785+$D785-$B785)/3600</f>
        <v>0.46703100500000005</v>
      </c>
      <c r="U785" s="75">
        <f>(('Node actual demand d=1.0'!R785*(365/2)))*9.8*($C785+$D785-$B785)/3600</f>
        <v>0.31135400333333335</v>
      </c>
      <c r="V785" s="75">
        <f>(('Node actual demand d=1.0'!S785*(365/2)))*9.8*($C785+$D785-$B785)/3600</f>
        <v>0.46703100500000005</v>
      </c>
      <c r="W785" s="75">
        <f>(('Node actual demand d=1.0'!T785*(365/2)))*9.8*($C785+$D785-$B785)/3600</f>
        <v>1.4010930150000005</v>
      </c>
      <c r="X785" s="75">
        <f>(('Node actual demand d=1.0'!U785*(365/2)))*9.8*($C785+$D785-$B785)/3600</f>
        <v>0.93406201000000011</v>
      </c>
      <c r="Y785" s="75">
        <f>(('Node actual demand d=1.0'!V785*(365/2)))*9.8*($C785+$D785-$B785)/3600</f>
        <v>1.0897390116666668</v>
      </c>
      <c r="Z785" s="75">
        <f>(('Node actual demand d=1.0'!W785*(365/2)))*9.8*($C785+$D785-$B785)/3600</f>
        <v>1.2454160133333334</v>
      </c>
      <c r="AA785" s="75">
        <f>(('Node actual demand d=1.0'!X785*(365/2)))*9.8*($C785+$D785-$B785)/3600</f>
        <v>0.77838500833333357</v>
      </c>
      <c r="AB785" s="75">
        <f>(('Node actual demand d=1.0'!Y785*(365/2)))*9.8*($C785+$D785-$B785)/3600</f>
        <v>0.31135400333333335</v>
      </c>
    </row>
    <row r="786" spans="1:28">
      <c r="A786" t="s">
        <v>895</v>
      </c>
      <c r="B786" s="21">
        <f>Fornecida!$C$1</f>
        <v>3.38</v>
      </c>
      <c r="C786" s="79">
        <v>11.9953</v>
      </c>
      <c r="D786">
        <v>20</v>
      </c>
      <c r="E786" s="75">
        <f>(('Node actual demand d=1.0'!B786*(365/2)))*9.8*($C786+$D786-$B786)/3600</f>
        <v>0</v>
      </c>
      <c r="F786" s="75">
        <f>(('Node actual demand d=1.0'!C786*(365/2)))*9.8*($C786+$D786-$B786)/3600</f>
        <v>0</v>
      </c>
      <c r="G786" s="75">
        <f>(('Node actual demand d=1.0'!D786*(365/2)))*9.8*($C786+$D786-$B786)/3600</f>
        <v>0</v>
      </c>
      <c r="H786" s="75">
        <f>(('Node actual demand d=1.0'!E786*(365/2)))*9.8*($C786+$D786-$B786)/3600</f>
        <v>0</v>
      </c>
      <c r="I786" s="75">
        <f>(('Node actual demand d=1.0'!F786*(365/2)))*9.8*($C786+$D786-$B786)/3600</f>
        <v>9.2405560090277792</v>
      </c>
      <c r="J786" s="75">
        <f>(('Node actual demand d=1.0'!G786*(365/2)))*9.8*($C786+$D786-$B786)/3600</f>
        <v>0</v>
      </c>
      <c r="K786" s="75">
        <f>(('Node actual demand d=1.0'!H786*(365/2)))*9.8*($C786+$D786-$B786)/3600</f>
        <v>0</v>
      </c>
      <c r="L786" s="75">
        <f>(('Node actual demand d=1.0'!I786*(365/2)))*9.8*($C786+$D786-$B786)/3600</f>
        <v>0</v>
      </c>
      <c r="M786" s="75">
        <f>(('Node actual demand d=1.0'!J786*(365/2)))*9.8*($C786+$D786-$B786)/3600</f>
        <v>0</v>
      </c>
      <c r="N786" s="75">
        <f>(('Node actual demand d=1.0'!K786*(365/2)))*9.8*($C786+$D786-$B786)/3600</f>
        <v>0</v>
      </c>
      <c r="O786" s="75">
        <f>(('Node actual demand d=1.0'!L786*(365/2)))*9.8*($C786+$D786-$B786)/3600</f>
        <v>0.14216240013888892</v>
      </c>
      <c r="P786" s="75">
        <f>(('Node actual demand d=1.0'!M786*(365/2)))*9.8*($C786+$D786-$B786)/3600</f>
        <v>0.42648720041666671</v>
      </c>
      <c r="Q786" s="75">
        <f>(('Node actual demand d=1.0'!N786*(365/2)))*9.8*($C786+$D786-$B786)/3600</f>
        <v>0.28432480027777784</v>
      </c>
      <c r="R786" s="75">
        <f>(('Node actual demand d=1.0'!O786*(365/2)))*9.8*($C786+$D786-$B786)/3600</f>
        <v>0.14216240013888892</v>
      </c>
      <c r="S786" s="75">
        <f>(('Node actual demand d=1.0'!P786*(365/2)))*9.8*($C786+$D786-$B786)/3600</f>
        <v>0.42648720041666671</v>
      </c>
      <c r="T786" s="75">
        <f>(('Node actual demand d=1.0'!Q786*(365/2)))*9.8*($C786+$D786-$B786)/3600</f>
        <v>0.56864960055555569</v>
      </c>
      <c r="U786" s="75">
        <f>(('Node actual demand d=1.0'!R786*(365/2)))*9.8*($C786+$D786-$B786)/3600</f>
        <v>0.14216240013888892</v>
      </c>
      <c r="V786" s="75">
        <f>(('Node actual demand d=1.0'!S786*(365/2)))*9.8*($C786+$D786-$B786)/3600</f>
        <v>0</v>
      </c>
      <c r="W786" s="75">
        <f>(('Node actual demand d=1.0'!T786*(365/2)))*9.8*($C786+$D786-$B786)/3600</f>
        <v>0</v>
      </c>
      <c r="X786" s="75">
        <f>(('Node actual demand d=1.0'!U786*(365/2)))*9.8*($C786+$D786-$B786)/3600</f>
        <v>0</v>
      </c>
      <c r="Y786" s="75">
        <f>(('Node actual demand d=1.0'!V786*(365/2)))*9.8*($C786+$D786-$B786)/3600</f>
        <v>0</v>
      </c>
      <c r="Z786" s="75">
        <f>(('Node actual demand d=1.0'!W786*(365/2)))*9.8*($C786+$D786-$B786)/3600</f>
        <v>0</v>
      </c>
      <c r="AA786" s="75">
        <f>(('Node actual demand d=1.0'!X786*(365/2)))*9.8*($C786+$D786-$B786)/3600</f>
        <v>0</v>
      </c>
      <c r="AB786" s="75">
        <f>(('Node actual demand d=1.0'!Y786*(365/2)))*9.8*($C786+$D786-$B786)/3600</f>
        <v>0</v>
      </c>
    </row>
    <row r="787" spans="1:28">
      <c r="A787" t="s">
        <v>896</v>
      </c>
      <c r="B787" s="21">
        <f>Fornecida!$C$1</f>
        <v>3.38</v>
      </c>
      <c r="C787" s="79">
        <v>12.639099999999999</v>
      </c>
      <c r="D787">
        <v>20</v>
      </c>
      <c r="E787" s="75">
        <f>(('Node actual demand d=1.0'!B787*(365/2)))*9.8*($C787+$D787-$B787)/3600</f>
        <v>0</v>
      </c>
      <c r="F787" s="75">
        <f>(('Node actual demand d=1.0'!C787*(365/2)))*9.8*($C787+$D787-$B787)/3600</f>
        <v>0</v>
      </c>
      <c r="G787" s="75">
        <f>(('Node actual demand d=1.0'!D787*(365/2)))*9.8*($C787+$D787-$B787)/3600</f>
        <v>0</v>
      </c>
      <c r="H787" s="75">
        <f>(('Node actual demand d=1.0'!E787*(365/2)))*9.8*($C787+$D787-$B787)/3600</f>
        <v>0</v>
      </c>
      <c r="I787" s="75">
        <f>(('Node actual demand d=1.0'!F787*(365/2)))*9.8*($C787+$D787-$B787)/3600</f>
        <v>0</v>
      </c>
      <c r="J787" s="75">
        <f>(('Node actual demand d=1.0'!G787*(365/2)))*9.8*($C787+$D787-$B787)/3600</f>
        <v>0</v>
      </c>
      <c r="K787" s="75">
        <f>(('Node actual demand d=1.0'!H787*(365/2)))*9.8*($C787+$D787-$B787)/3600</f>
        <v>0</v>
      </c>
      <c r="L787" s="75">
        <f>(('Node actual demand d=1.0'!I787*(365/2)))*9.8*($C787+$D787-$B787)/3600</f>
        <v>0</v>
      </c>
      <c r="M787" s="75">
        <f>(('Node actual demand d=1.0'!J787*(365/2)))*9.8*($C787+$D787-$B787)/3600</f>
        <v>0</v>
      </c>
      <c r="N787" s="75">
        <f>(('Node actual demand d=1.0'!K787*(365/2)))*9.8*($C787+$D787-$B787)/3600</f>
        <v>0</v>
      </c>
      <c r="O787" s="75">
        <f>(('Node actual demand d=1.0'!L787*(365/2)))*9.8*($C787+$D787-$B787)/3600</f>
        <v>0</v>
      </c>
      <c r="P787" s="75">
        <f>(('Node actual demand d=1.0'!M787*(365/2)))*9.8*($C787+$D787-$B787)/3600</f>
        <v>0</v>
      </c>
      <c r="Q787" s="75">
        <f>(('Node actual demand d=1.0'!N787*(365/2)))*9.8*($C787+$D787-$B787)/3600</f>
        <v>0</v>
      </c>
      <c r="R787" s="75">
        <f>(('Node actual demand d=1.0'!O787*(365/2)))*9.8*($C787+$D787-$B787)/3600</f>
        <v>0</v>
      </c>
      <c r="S787" s="75">
        <f>(('Node actual demand d=1.0'!P787*(365/2)))*9.8*($C787+$D787-$B787)/3600</f>
        <v>0</v>
      </c>
      <c r="T787" s="75">
        <f>(('Node actual demand d=1.0'!Q787*(365/2)))*9.8*($C787+$D787-$B787)/3600</f>
        <v>0</v>
      </c>
      <c r="U787" s="75">
        <f>(('Node actual demand d=1.0'!R787*(365/2)))*9.8*($C787+$D787-$B787)/3600</f>
        <v>0</v>
      </c>
      <c r="V787" s="75">
        <f>(('Node actual demand d=1.0'!S787*(365/2)))*9.8*($C787+$D787-$B787)/3600</f>
        <v>0</v>
      </c>
      <c r="W787" s="75">
        <f>(('Node actual demand d=1.0'!T787*(365/2)))*9.8*($C787+$D787-$B787)/3600</f>
        <v>0</v>
      </c>
      <c r="X787" s="75">
        <f>(('Node actual demand d=1.0'!U787*(365/2)))*9.8*($C787+$D787-$B787)/3600</f>
        <v>0</v>
      </c>
      <c r="Y787" s="75">
        <f>(('Node actual demand d=1.0'!V787*(365/2)))*9.8*($C787+$D787-$B787)/3600</f>
        <v>0</v>
      </c>
      <c r="Z787" s="75">
        <f>(('Node actual demand d=1.0'!W787*(365/2)))*9.8*($C787+$D787-$B787)/3600</f>
        <v>0</v>
      </c>
      <c r="AA787" s="75">
        <f>(('Node actual demand d=1.0'!X787*(365/2)))*9.8*($C787+$D787-$B787)/3600</f>
        <v>0</v>
      </c>
      <c r="AB787" s="75">
        <f>(('Node actual demand d=1.0'!Y787*(365/2)))*9.8*($C787+$D787-$B787)/3600</f>
        <v>0</v>
      </c>
    </row>
    <row r="788" spans="1:28">
      <c r="A788" t="s">
        <v>897</v>
      </c>
      <c r="B788" s="21">
        <f>Fornecida!$C$1</f>
        <v>3.38</v>
      </c>
      <c r="C788" s="79">
        <v>13.097799999999999</v>
      </c>
      <c r="D788">
        <v>20</v>
      </c>
      <c r="E788" s="75">
        <f>(('Node actual demand d=1.0'!B788*(365/2)))*9.8*($C788+$D788-$B788)/3600</f>
        <v>0</v>
      </c>
      <c r="F788" s="75">
        <f>(('Node actual demand d=1.0'!C788*(365/2)))*9.8*($C788+$D788-$B788)/3600</f>
        <v>0</v>
      </c>
      <c r="G788" s="75">
        <f>(('Node actual demand d=1.0'!D788*(365/2)))*9.8*($C788+$D788-$B788)/3600</f>
        <v>0</v>
      </c>
      <c r="H788" s="75">
        <f>(('Node actual demand d=1.0'!E788*(365/2)))*9.8*($C788+$D788-$B788)/3600</f>
        <v>0</v>
      </c>
      <c r="I788" s="75">
        <f>(('Node actual demand d=1.0'!F788*(365/2)))*9.8*($C788+$D788-$B788)/3600</f>
        <v>0</v>
      </c>
      <c r="J788" s="75">
        <f>(('Node actual demand d=1.0'!G788*(365/2)))*9.8*($C788+$D788-$B788)/3600</f>
        <v>8.4154618391666673</v>
      </c>
      <c r="K788" s="75">
        <f>(('Node actual demand d=1.0'!H788*(365/2)))*9.8*($C788+$D788-$B788)/3600</f>
        <v>0</v>
      </c>
      <c r="L788" s="75">
        <f>(('Node actual demand d=1.0'!I788*(365/2)))*9.8*($C788+$D788-$B788)/3600</f>
        <v>0</v>
      </c>
      <c r="M788" s="75">
        <f>(('Node actual demand d=1.0'!J788*(365/2)))*9.8*($C788+$D788-$B788)/3600</f>
        <v>0</v>
      </c>
      <c r="N788" s="75">
        <f>(('Node actual demand d=1.0'!K788*(365/2)))*9.8*($C788+$D788-$B788)/3600</f>
        <v>0</v>
      </c>
      <c r="O788" s="75">
        <f>(('Node actual demand d=1.0'!L788*(365/2)))*9.8*($C788+$D788-$B788)/3600</f>
        <v>0</v>
      </c>
      <c r="P788" s="75">
        <f>(('Node actual demand d=1.0'!M788*(365/2)))*9.8*($C788+$D788-$B788)/3600</f>
        <v>0</v>
      </c>
      <c r="Q788" s="75">
        <f>(('Node actual demand d=1.0'!N788*(365/2)))*9.8*($C788+$D788-$B788)/3600</f>
        <v>0</v>
      </c>
      <c r="R788" s="75">
        <f>(('Node actual demand d=1.0'!O788*(365/2)))*9.8*($C788+$D788-$B788)/3600</f>
        <v>0</v>
      </c>
      <c r="S788" s="75">
        <f>(('Node actual demand d=1.0'!P788*(365/2)))*9.8*($C788+$D788-$B788)/3600</f>
        <v>0</v>
      </c>
      <c r="T788" s="75">
        <f>(('Node actual demand d=1.0'!Q788*(365/2)))*9.8*($C788+$D788-$B788)/3600</f>
        <v>0</v>
      </c>
      <c r="U788" s="75">
        <f>(('Node actual demand d=1.0'!R788*(365/2)))*9.8*($C788+$D788-$B788)/3600</f>
        <v>0</v>
      </c>
      <c r="V788" s="75">
        <f>(('Node actual demand d=1.0'!S788*(365/2)))*9.8*($C788+$D788-$B788)/3600</f>
        <v>0</v>
      </c>
      <c r="W788" s="75">
        <f>(('Node actual demand d=1.0'!T788*(365/2)))*9.8*($C788+$D788-$B788)/3600</f>
        <v>0</v>
      </c>
      <c r="X788" s="75">
        <f>(('Node actual demand d=1.0'!U788*(365/2)))*9.8*($C788+$D788-$B788)/3600</f>
        <v>0</v>
      </c>
      <c r="Y788" s="75">
        <f>(('Node actual demand d=1.0'!V788*(365/2)))*9.8*($C788+$D788-$B788)/3600</f>
        <v>0</v>
      </c>
      <c r="Z788" s="75">
        <f>(('Node actual demand d=1.0'!W788*(365/2)))*9.8*($C788+$D788-$B788)/3600</f>
        <v>7.2343443880555558</v>
      </c>
      <c r="AA788" s="75">
        <f>(('Node actual demand d=1.0'!X788*(365/2)))*9.8*($C788+$D788-$B788)/3600</f>
        <v>1.7716761766666669</v>
      </c>
      <c r="AB788" s="75">
        <f>(('Node actual demand d=1.0'!Y788*(365/2)))*9.8*($C788+$D788-$B788)/3600</f>
        <v>0</v>
      </c>
    </row>
    <row r="789" spans="1:28">
      <c r="A789" t="s">
        <v>898</v>
      </c>
      <c r="B789" s="21">
        <f>Fornecida!$C$1</f>
        <v>3.38</v>
      </c>
      <c r="C789" s="79">
        <v>9.8613999999999997</v>
      </c>
      <c r="D789">
        <v>20</v>
      </c>
      <c r="E789" s="75">
        <f>(('Node actual demand d=1.0'!B789*(365/2)))*9.8*($C789+$D789-$B789)/3600</f>
        <v>0</v>
      </c>
      <c r="F789" s="75">
        <f>(('Node actual demand d=1.0'!C789*(365/2)))*9.8*($C789+$D789-$B789)/3600</f>
        <v>0</v>
      </c>
      <c r="G789" s="75">
        <f>(('Node actual demand d=1.0'!D789*(365/2)))*9.8*($C789+$D789-$B789)/3600</f>
        <v>0</v>
      </c>
      <c r="H789" s="75">
        <f>(('Node actual demand d=1.0'!E789*(365/2)))*9.8*($C789+$D789-$B789)/3600</f>
        <v>0</v>
      </c>
      <c r="I789" s="75">
        <f>(('Node actual demand d=1.0'!F789*(365/2)))*9.8*($C789+$D789-$B789)/3600</f>
        <v>0</v>
      </c>
      <c r="J789" s="75">
        <f>(('Node actual demand d=1.0'!G789*(365/2)))*9.8*($C789+$D789-$B789)/3600</f>
        <v>0.2631221327777778</v>
      </c>
      <c r="K789" s="75">
        <f>(('Node actual demand d=1.0'!H789*(365/2)))*9.8*($C789+$D789-$B789)/3600</f>
        <v>6.7096143858333344</v>
      </c>
      <c r="L789" s="75">
        <f>(('Node actual demand d=1.0'!I789*(365/2)))*9.8*($C789+$D789-$B789)/3600</f>
        <v>0.52624426555555559</v>
      </c>
      <c r="M789" s="75">
        <f>(('Node actual demand d=1.0'!J789*(365/2)))*9.8*($C789+$D789-$B789)/3600</f>
        <v>0.1315610663888889</v>
      </c>
      <c r="N789" s="75">
        <f>(('Node actual demand d=1.0'!K789*(365/2)))*9.8*($C789+$D789-$B789)/3600</f>
        <v>0</v>
      </c>
      <c r="O789" s="75">
        <f>(('Node actual demand d=1.0'!L789*(365/2)))*9.8*($C789+$D789-$B789)/3600</f>
        <v>0</v>
      </c>
      <c r="P789" s="75">
        <f>(('Node actual demand d=1.0'!M789*(365/2)))*9.8*($C789+$D789-$B789)/3600</f>
        <v>0.1315610663888889</v>
      </c>
      <c r="Q789" s="75">
        <f>(('Node actual demand d=1.0'!N789*(365/2)))*9.8*($C789+$D789-$B789)/3600</f>
        <v>0.1315610663888889</v>
      </c>
      <c r="R789" s="75">
        <f>(('Node actual demand d=1.0'!O789*(365/2)))*9.8*($C789+$D789-$B789)/3600</f>
        <v>0</v>
      </c>
      <c r="S789" s="75">
        <f>(('Node actual demand d=1.0'!P789*(365/2)))*9.8*($C789+$D789-$B789)/3600</f>
        <v>0</v>
      </c>
      <c r="T789" s="75">
        <f>(('Node actual demand d=1.0'!Q789*(365/2)))*9.8*($C789+$D789-$B789)/3600</f>
        <v>0.1315610663888889</v>
      </c>
      <c r="U789" s="75">
        <f>(('Node actual demand d=1.0'!R789*(365/2)))*9.8*($C789+$D789-$B789)/3600</f>
        <v>0.1315610663888889</v>
      </c>
      <c r="V789" s="75">
        <f>(('Node actual demand d=1.0'!S789*(365/2)))*9.8*($C789+$D789-$B789)/3600</f>
        <v>0.1315610663888889</v>
      </c>
      <c r="W789" s="75">
        <f>(('Node actual demand d=1.0'!T789*(365/2)))*9.8*($C789+$D789-$B789)/3600</f>
        <v>0.1315610663888889</v>
      </c>
      <c r="X789" s="75">
        <f>(('Node actual demand d=1.0'!U789*(365/2)))*9.8*($C789+$D789-$B789)/3600</f>
        <v>0.2631221327777778</v>
      </c>
      <c r="Y789" s="75">
        <f>(('Node actual demand d=1.0'!V789*(365/2)))*9.8*($C789+$D789-$B789)/3600</f>
        <v>0.2631221327777778</v>
      </c>
      <c r="Z789" s="75">
        <f>(('Node actual demand d=1.0'!W789*(365/2)))*9.8*($C789+$D789-$B789)/3600</f>
        <v>0.1315610663888889</v>
      </c>
      <c r="AA789" s="75">
        <f>(('Node actual demand d=1.0'!X789*(365/2)))*9.8*($C789+$D789-$B789)/3600</f>
        <v>6.4464922530555553</v>
      </c>
      <c r="AB789" s="75">
        <f>(('Node actual demand d=1.0'!Y789*(365/2)))*9.8*($C789+$D789-$B789)/3600</f>
        <v>0</v>
      </c>
    </row>
    <row r="790" spans="1:28">
      <c r="A790" t="s">
        <v>899</v>
      </c>
      <c r="B790" s="21">
        <f>Fornecida!$C$1</f>
        <v>3.38</v>
      </c>
      <c r="C790" s="79">
        <v>9.9194999999999993</v>
      </c>
      <c r="D790">
        <v>20</v>
      </c>
      <c r="E790" s="75">
        <f>(('Node actual demand d=1.0'!B790*(365/2)))*9.8*($C790+$D790-$B790)/3600</f>
        <v>5.9332369687500011</v>
      </c>
      <c r="F790" s="75">
        <f>(('Node actual demand d=1.0'!C790*(365/2)))*9.8*($C790+$D790-$B790)/3600</f>
        <v>0.13184971041666668</v>
      </c>
      <c r="G790" s="75">
        <f>(('Node actual demand d=1.0'!D790*(365/2)))*9.8*($C790+$D790-$B790)/3600</f>
        <v>0</v>
      </c>
      <c r="H790" s="75">
        <f>(('Node actual demand d=1.0'!E790*(365/2)))*9.8*($C790+$D790-$B790)/3600</f>
        <v>9.6250288604166663</v>
      </c>
      <c r="I790" s="75">
        <f>(('Node actual demand d=1.0'!F790*(365/2)))*9.8*($C790+$D790-$B790)/3600</f>
        <v>0</v>
      </c>
      <c r="J790" s="75">
        <f>(('Node actual demand d=1.0'!G790*(365/2)))*9.8*($C790+$D790-$B790)/3600</f>
        <v>0</v>
      </c>
      <c r="K790" s="75">
        <f>(('Node actual demand d=1.0'!H790*(365/2)))*9.8*($C790+$D790-$B790)/3600</f>
        <v>0</v>
      </c>
      <c r="L790" s="75">
        <f>(('Node actual demand d=1.0'!I790*(365/2)))*9.8*($C790+$D790-$B790)/3600</f>
        <v>0</v>
      </c>
      <c r="M790" s="75">
        <f>(('Node actual demand d=1.0'!J790*(365/2)))*9.8*($C790+$D790-$B790)/3600</f>
        <v>0.26369942083333336</v>
      </c>
      <c r="N790" s="75">
        <f>(('Node actual demand d=1.0'!K790*(365/2)))*9.8*($C790+$D790-$B790)/3600</f>
        <v>0.39554913125000002</v>
      </c>
      <c r="O790" s="75">
        <f>(('Node actual demand d=1.0'!L790*(365/2)))*9.8*($C790+$D790-$B790)/3600</f>
        <v>0.39554913125000002</v>
      </c>
      <c r="P790" s="75">
        <f>(('Node actual demand d=1.0'!M790*(365/2)))*9.8*($C790+$D790-$B790)/3600</f>
        <v>0.92294797291666664</v>
      </c>
      <c r="Q790" s="75">
        <f>(('Node actual demand d=1.0'!N790*(365/2)))*9.8*($C790+$D790-$B790)/3600</f>
        <v>0.79109826250000004</v>
      </c>
      <c r="R790" s="75">
        <f>(('Node actual demand d=1.0'!O790*(365/2)))*9.8*($C790+$D790-$B790)/3600</f>
        <v>0.13184971041666668</v>
      </c>
      <c r="S790" s="75">
        <f>(('Node actual demand d=1.0'!P790*(365/2)))*9.8*($C790+$D790-$B790)/3600</f>
        <v>0.65924855208333344</v>
      </c>
      <c r="T790" s="75">
        <f>(('Node actual demand d=1.0'!Q790*(365/2)))*9.8*($C790+$D790-$B790)/3600</f>
        <v>0.13184971041666668</v>
      </c>
      <c r="U790" s="75">
        <f>(('Node actual demand d=1.0'!R790*(365/2)))*9.8*($C790+$D790-$B790)/3600</f>
        <v>0.39554913125000002</v>
      </c>
      <c r="V790" s="75">
        <f>(('Node actual demand d=1.0'!S790*(365/2)))*9.8*($C790+$D790-$B790)/3600</f>
        <v>0.52739884166666673</v>
      </c>
      <c r="W790" s="75">
        <f>(('Node actual demand d=1.0'!T790*(365/2)))*9.8*($C790+$D790-$B790)/3600</f>
        <v>1.1866473937500004</v>
      </c>
      <c r="X790" s="75">
        <f>(('Node actual demand d=1.0'!U790*(365/2)))*9.8*($C790+$D790-$B790)/3600</f>
        <v>1.3184971041666669</v>
      </c>
      <c r="Y790" s="75">
        <f>(('Node actual demand d=1.0'!V790*(365/2)))*9.8*($C790+$D790-$B790)/3600</f>
        <v>0.65924855208333344</v>
      </c>
      <c r="Z790" s="75">
        <f>(('Node actual demand d=1.0'!W790*(365/2)))*9.8*($C790+$D790-$B790)/3600</f>
        <v>0.52739884166666673</v>
      </c>
      <c r="AA790" s="75">
        <f>(('Node actual demand d=1.0'!X790*(365/2)))*9.8*($C790+$D790-$B790)/3600</f>
        <v>0.13184971041666668</v>
      </c>
      <c r="AB790" s="75">
        <f>(('Node actual demand d=1.0'!Y790*(365/2)))*9.8*($C790+$D790-$B790)/3600</f>
        <v>0.13184971041666668</v>
      </c>
    </row>
    <row r="791" spans="1:28">
      <c r="A791" t="s">
        <v>900</v>
      </c>
      <c r="B791" s="21">
        <f>Fornecida!$C$1</f>
        <v>3.38</v>
      </c>
      <c r="C791" s="79">
        <v>9.9981000000000009</v>
      </c>
      <c r="D791">
        <v>20</v>
      </c>
      <c r="E791" s="75">
        <f>(('Node actual demand d=1.0'!B791*(365/2)))*9.8*($C791+$D791-$B791)/3600</f>
        <v>0</v>
      </c>
      <c r="F791" s="75">
        <f>(('Node actual demand d=1.0'!C791*(365/2)))*9.8*($C791+$D791-$B791)/3600</f>
        <v>0</v>
      </c>
      <c r="G791" s="75">
        <f>(('Node actual demand d=1.0'!D791*(365/2)))*9.8*($C791+$D791-$B791)/3600</f>
        <v>0</v>
      </c>
      <c r="H791" s="75">
        <f>(('Node actual demand d=1.0'!E791*(365/2)))*9.8*($C791+$D791-$B791)/3600</f>
        <v>0</v>
      </c>
      <c r="I791" s="75">
        <f>(('Node actual demand d=1.0'!F791*(365/2)))*9.8*($C791+$D791-$B791)/3600</f>
        <v>0</v>
      </c>
      <c r="J791" s="75">
        <f>(('Node actual demand d=1.0'!G791*(365/2)))*9.8*($C791+$D791-$B791)/3600</f>
        <v>0</v>
      </c>
      <c r="K791" s="75">
        <f>(('Node actual demand d=1.0'!H791*(365/2)))*9.8*($C791+$D791-$B791)/3600</f>
        <v>0</v>
      </c>
      <c r="L791" s="75">
        <f>(('Node actual demand d=1.0'!I791*(365/2)))*9.8*($C791+$D791-$B791)/3600</f>
        <v>0.26448039916666671</v>
      </c>
      <c r="M791" s="75">
        <f>(('Node actual demand d=1.0'!J791*(365/2)))*9.8*($C791+$D791-$B791)/3600</f>
        <v>0.26448039916666671</v>
      </c>
      <c r="N791" s="75">
        <f>(('Node actual demand d=1.0'!K791*(365/2)))*9.8*($C791+$D791-$B791)/3600</f>
        <v>0.13224019958333336</v>
      </c>
      <c r="O791" s="75">
        <f>(('Node actual demand d=1.0'!L791*(365/2)))*9.8*($C791+$D791-$B791)/3600</f>
        <v>0.26448039916666671</v>
      </c>
      <c r="P791" s="75">
        <f>(('Node actual demand d=1.0'!M791*(365/2)))*9.8*($C791+$D791-$B791)/3600</f>
        <v>0.26448039916666671</v>
      </c>
      <c r="Q791" s="75">
        <f>(('Node actual demand d=1.0'!N791*(365/2)))*9.8*($C791+$D791-$B791)/3600</f>
        <v>0.13224019958333336</v>
      </c>
      <c r="R791" s="75">
        <f>(('Node actual demand d=1.0'!O791*(365/2)))*9.8*($C791+$D791-$B791)/3600</f>
        <v>0.13224019958333336</v>
      </c>
      <c r="S791" s="75">
        <f>(('Node actual demand d=1.0'!P791*(365/2)))*9.8*($C791+$D791-$B791)/3600</f>
        <v>0</v>
      </c>
      <c r="T791" s="75">
        <f>(('Node actual demand d=1.0'!Q791*(365/2)))*9.8*($C791+$D791-$B791)/3600</f>
        <v>0.26448039916666671</v>
      </c>
      <c r="U791" s="75">
        <f>(('Node actual demand d=1.0'!R791*(365/2)))*9.8*($C791+$D791-$B791)/3600</f>
        <v>0.39672059875000004</v>
      </c>
      <c r="V791" s="75">
        <f>(('Node actual demand d=1.0'!S791*(365/2)))*9.8*($C791+$D791-$B791)/3600</f>
        <v>0.13224019958333336</v>
      </c>
      <c r="W791" s="75">
        <f>(('Node actual demand d=1.0'!T791*(365/2)))*9.8*($C791+$D791-$B791)/3600</f>
        <v>0.26448039916666671</v>
      </c>
      <c r="X791" s="75">
        <f>(('Node actual demand d=1.0'!U791*(365/2)))*9.8*($C791+$D791-$B791)/3600</f>
        <v>0.26448039916666671</v>
      </c>
      <c r="Y791" s="75">
        <f>(('Node actual demand d=1.0'!V791*(365/2)))*9.8*($C791+$D791-$B791)/3600</f>
        <v>0.79344119750000008</v>
      </c>
      <c r="Z791" s="75">
        <f>(('Node actual demand d=1.0'!W791*(365/2)))*9.8*($C791+$D791-$B791)/3600</f>
        <v>0.66120099791666676</v>
      </c>
      <c r="AA791" s="75">
        <f>(('Node actual demand d=1.0'!X791*(365/2)))*9.8*($C791+$D791-$B791)/3600</f>
        <v>0.13224019958333336</v>
      </c>
      <c r="AB791" s="75">
        <f>(('Node actual demand d=1.0'!Y791*(365/2)))*9.8*($C791+$D791-$B791)/3600</f>
        <v>0</v>
      </c>
    </row>
    <row r="792" spans="1:28">
      <c r="A792" t="s">
        <v>901</v>
      </c>
      <c r="B792" s="21">
        <f>Fornecida!$C$1</f>
        <v>3.38</v>
      </c>
      <c r="C792" s="79">
        <v>13.2372</v>
      </c>
      <c r="D792">
        <v>20</v>
      </c>
      <c r="E792" s="75">
        <f>(('Node actual demand d=1.0'!B792*(365/2)))*9.8*($C792+$D792-$B792)/3600</f>
        <v>0</v>
      </c>
      <c r="F792" s="75">
        <f>(('Node actual demand d=1.0'!C792*(365/2)))*9.8*($C792+$D792-$B792)/3600</f>
        <v>0</v>
      </c>
      <c r="G792" s="75">
        <f>(('Node actual demand d=1.0'!D792*(365/2)))*9.8*($C792+$D792-$B792)/3600</f>
        <v>0</v>
      </c>
      <c r="H792" s="75">
        <f>(('Node actual demand d=1.0'!E792*(365/2)))*9.8*($C792+$D792-$B792)/3600</f>
        <v>10.383255983333335</v>
      </c>
      <c r="I792" s="75">
        <f>(('Node actual demand d=1.0'!F792*(365/2)))*9.8*($C792+$D792-$B792)/3600</f>
        <v>0</v>
      </c>
      <c r="J792" s="75">
        <f>(('Node actual demand d=1.0'!G792*(365/2)))*9.8*($C792+$D792-$B792)/3600</f>
        <v>0</v>
      </c>
      <c r="K792" s="75">
        <f>(('Node actual demand d=1.0'!H792*(365/2)))*9.8*($C792+$D792-$B792)/3600</f>
        <v>0</v>
      </c>
      <c r="L792" s="75">
        <f>(('Node actual demand d=1.0'!I792*(365/2)))*9.8*($C792+$D792-$B792)/3600</f>
        <v>0</v>
      </c>
      <c r="M792" s="75">
        <f>(('Node actual demand d=1.0'!J792*(365/2)))*9.8*($C792+$D792-$B792)/3600</f>
        <v>0.14833222833333334</v>
      </c>
      <c r="N792" s="75">
        <f>(('Node actual demand d=1.0'!K792*(365/2)))*9.8*($C792+$D792-$B792)/3600</f>
        <v>0</v>
      </c>
      <c r="O792" s="75">
        <f>(('Node actual demand d=1.0'!L792*(365/2)))*9.8*($C792+$D792-$B792)/3600</f>
        <v>0</v>
      </c>
      <c r="P792" s="75">
        <f>(('Node actual demand d=1.0'!M792*(365/2)))*9.8*($C792+$D792-$B792)/3600</f>
        <v>0</v>
      </c>
      <c r="Q792" s="75">
        <f>(('Node actual demand d=1.0'!N792*(365/2)))*9.8*($C792+$D792-$B792)/3600</f>
        <v>0</v>
      </c>
      <c r="R792" s="75">
        <f>(('Node actual demand d=1.0'!O792*(365/2)))*9.8*($C792+$D792-$B792)/3600</f>
        <v>0.14833222833333334</v>
      </c>
      <c r="S792" s="75">
        <f>(('Node actual demand d=1.0'!P792*(365/2)))*9.8*($C792+$D792-$B792)/3600</f>
        <v>0</v>
      </c>
      <c r="T792" s="75">
        <f>(('Node actual demand d=1.0'!Q792*(365/2)))*9.8*($C792+$D792-$B792)/3600</f>
        <v>0</v>
      </c>
      <c r="U792" s="75">
        <f>(('Node actual demand d=1.0'!R792*(365/2)))*9.8*($C792+$D792-$B792)/3600</f>
        <v>0</v>
      </c>
      <c r="V792" s="75">
        <f>(('Node actual demand d=1.0'!S792*(365/2)))*9.8*($C792+$D792-$B792)/3600</f>
        <v>0</v>
      </c>
      <c r="W792" s="75">
        <f>(('Node actual demand d=1.0'!T792*(365/2)))*9.8*($C792+$D792-$B792)/3600</f>
        <v>0</v>
      </c>
      <c r="X792" s="75">
        <f>(('Node actual demand d=1.0'!U792*(365/2)))*9.8*($C792+$D792-$B792)/3600</f>
        <v>0</v>
      </c>
      <c r="Y792" s="75">
        <f>(('Node actual demand d=1.0'!V792*(365/2)))*9.8*($C792+$D792-$B792)/3600</f>
        <v>0</v>
      </c>
      <c r="Z792" s="75">
        <f>(('Node actual demand d=1.0'!W792*(365/2)))*9.8*($C792+$D792-$B792)/3600</f>
        <v>0</v>
      </c>
      <c r="AA792" s="75">
        <f>(('Node actual demand d=1.0'!X792*(365/2)))*9.8*($C792+$D792-$B792)/3600</f>
        <v>0</v>
      </c>
      <c r="AB792" s="75">
        <f>(('Node actual demand d=1.0'!Y792*(365/2)))*9.8*($C792+$D792-$B792)/3600</f>
        <v>0</v>
      </c>
    </row>
    <row r="793" spans="1:28">
      <c r="A793" t="s">
        <v>902</v>
      </c>
      <c r="B793" s="21">
        <f>Fornecida!$C$1</f>
        <v>3.38</v>
      </c>
      <c r="C793" s="79">
        <v>13.365399999999999</v>
      </c>
      <c r="D793">
        <v>20</v>
      </c>
      <c r="E793" s="75">
        <f>(('Node actual demand d=1.0'!B793*(365/2)))*9.8*($C793+$D793-$B793)/3600</f>
        <v>0</v>
      </c>
      <c r="F793" s="75">
        <f>(('Node actual demand d=1.0'!C793*(365/2)))*9.8*($C793+$D793-$B793)/3600</f>
        <v>0</v>
      </c>
      <c r="G793" s="75">
        <f>(('Node actual demand d=1.0'!D793*(365/2)))*9.8*($C793+$D793-$B793)/3600</f>
        <v>0</v>
      </c>
      <c r="H793" s="75">
        <f>(('Node actual demand d=1.0'!E793*(365/2)))*9.8*($C793+$D793-$B793)/3600</f>
        <v>0</v>
      </c>
      <c r="I793" s="75">
        <f>(('Node actual demand d=1.0'!F793*(365/2)))*9.8*($C793+$D793-$B793)/3600</f>
        <v>7.0015492536111115</v>
      </c>
      <c r="J793" s="75">
        <f>(('Node actual demand d=1.0'!G793*(365/2)))*9.8*($C793+$D793-$B793)/3600</f>
        <v>0</v>
      </c>
      <c r="K793" s="75">
        <f>(('Node actual demand d=1.0'!H793*(365/2)))*9.8*($C793+$D793-$B793)/3600</f>
        <v>0.14896913305555556</v>
      </c>
      <c r="L793" s="75">
        <f>(('Node actual demand d=1.0'!I793*(365/2)))*9.8*($C793+$D793-$B793)/3600</f>
        <v>0.14896913305555556</v>
      </c>
      <c r="M793" s="75">
        <f>(('Node actual demand d=1.0'!J793*(365/2)))*9.8*($C793+$D793-$B793)/3600</f>
        <v>0.14896913305555556</v>
      </c>
      <c r="N793" s="75">
        <f>(('Node actual demand d=1.0'!K793*(365/2)))*9.8*($C793+$D793-$B793)/3600</f>
        <v>0.14896913305555556</v>
      </c>
      <c r="O793" s="75">
        <f>(('Node actual demand d=1.0'!L793*(365/2)))*9.8*($C793+$D793-$B793)/3600</f>
        <v>0</v>
      </c>
      <c r="P793" s="75">
        <f>(('Node actual demand d=1.0'!M793*(365/2)))*9.8*($C793+$D793-$B793)/3600</f>
        <v>0.14896913305555556</v>
      </c>
      <c r="Q793" s="75">
        <f>(('Node actual demand d=1.0'!N793*(365/2)))*9.8*($C793+$D793-$B793)/3600</f>
        <v>0</v>
      </c>
      <c r="R793" s="75">
        <f>(('Node actual demand d=1.0'!O793*(365/2)))*9.8*($C793+$D793-$B793)/3600</f>
        <v>0</v>
      </c>
      <c r="S793" s="75">
        <f>(('Node actual demand d=1.0'!P793*(365/2)))*9.8*($C793+$D793-$B793)/3600</f>
        <v>0</v>
      </c>
      <c r="T793" s="75">
        <f>(('Node actual demand d=1.0'!Q793*(365/2)))*9.8*($C793+$D793-$B793)/3600</f>
        <v>0.14896913305555556</v>
      </c>
      <c r="U793" s="75">
        <f>(('Node actual demand d=1.0'!R793*(365/2)))*9.8*($C793+$D793-$B793)/3600</f>
        <v>0.14896913305555556</v>
      </c>
      <c r="V793" s="75">
        <f>(('Node actual demand d=1.0'!S793*(365/2)))*9.8*($C793+$D793-$B793)/3600</f>
        <v>0</v>
      </c>
      <c r="W793" s="75">
        <f>(('Node actual demand d=1.0'!T793*(365/2)))*9.8*($C793+$D793-$B793)/3600</f>
        <v>0</v>
      </c>
      <c r="X793" s="75">
        <f>(('Node actual demand d=1.0'!U793*(365/2)))*9.8*($C793+$D793-$B793)/3600</f>
        <v>0</v>
      </c>
      <c r="Y793" s="75">
        <f>(('Node actual demand d=1.0'!V793*(365/2)))*9.8*($C793+$D793-$B793)/3600</f>
        <v>0</v>
      </c>
      <c r="Z793" s="75">
        <f>(('Node actual demand d=1.0'!W793*(365/2)))*9.8*($C793+$D793-$B793)/3600</f>
        <v>0</v>
      </c>
      <c r="AA793" s="75">
        <f>(('Node actual demand d=1.0'!X793*(365/2)))*9.8*($C793+$D793-$B793)/3600</f>
        <v>0</v>
      </c>
      <c r="AB793" s="75">
        <f>(('Node actual demand d=1.0'!Y793*(365/2)))*9.8*($C793+$D793-$B793)/3600</f>
        <v>0</v>
      </c>
    </row>
    <row r="794" spans="1:28">
      <c r="A794" t="s">
        <v>903</v>
      </c>
      <c r="B794" s="21">
        <f>Fornecida!$C$1</f>
        <v>3.38</v>
      </c>
      <c r="C794" s="79">
        <v>13.4697</v>
      </c>
      <c r="D794">
        <v>20</v>
      </c>
      <c r="E794" s="75">
        <f>(('Node actual demand d=1.0'!B794*(365/2)))*9.8*($C794+$D794-$B794)/3600</f>
        <v>0</v>
      </c>
      <c r="F794" s="75">
        <f>(('Node actual demand d=1.0'!C794*(365/2)))*9.8*($C794+$D794-$B794)/3600</f>
        <v>0</v>
      </c>
      <c r="G794" s="75">
        <f>(('Node actual demand d=1.0'!D794*(365/2)))*9.8*($C794+$D794-$B794)/3600</f>
        <v>0</v>
      </c>
      <c r="H794" s="75">
        <f>(('Node actual demand d=1.0'!E794*(365/2)))*9.8*($C794+$D794-$B794)/3600</f>
        <v>0</v>
      </c>
      <c r="I794" s="75">
        <f>(('Node actual demand d=1.0'!F794*(365/2)))*9.8*($C794+$D794-$B794)/3600</f>
        <v>0</v>
      </c>
      <c r="J794" s="75">
        <f>(('Node actual demand d=1.0'!G794*(365/2)))*9.8*($C794+$D794-$B794)/3600</f>
        <v>2.2423095187500004</v>
      </c>
      <c r="K794" s="75">
        <f>(('Node actual demand d=1.0'!H794*(365/2)))*9.8*($C794+$D794-$B794)/3600</f>
        <v>0</v>
      </c>
      <c r="L794" s="75">
        <f>(('Node actual demand d=1.0'!I794*(365/2)))*9.8*($C794+$D794-$B794)/3600</f>
        <v>0</v>
      </c>
      <c r="M794" s="75">
        <f>(('Node actual demand d=1.0'!J794*(365/2)))*9.8*($C794+$D794-$B794)/3600</f>
        <v>0</v>
      </c>
      <c r="N794" s="75">
        <f>(('Node actual demand d=1.0'!K794*(365/2)))*9.8*($C794+$D794-$B794)/3600</f>
        <v>0</v>
      </c>
      <c r="O794" s="75">
        <f>(('Node actual demand d=1.0'!L794*(365/2)))*9.8*($C794+$D794-$B794)/3600</f>
        <v>0.44846190375000006</v>
      </c>
      <c r="P794" s="75">
        <f>(('Node actual demand d=1.0'!M794*(365/2)))*9.8*($C794+$D794-$B794)/3600</f>
        <v>0.44846190375000006</v>
      </c>
      <c r="Q794" s="75">
        <f>(('Node actual demand d=1.0'!N794*(365/2)))*9.8*($C794+$D794-$B794)/3600</f>
        <v>0</v>
      </c>
      <c r="R794" s="75">
        <f>(('Node actual demand d=1.0'!O794*(365/2)))*9.8*($C794+$D794-$B794)/3600</f>
        <v>0</v>
      </c>
      <c r="S794" s="75">
        <f>(('Node actual demand d=1.0'!P794*(365/2)))*9.8*($C794+$D794-$B794)/3600</f>
        <v>0</v>
      </c>
      <c r="T794" s="75">
        <f>(('Node actual demand d=1.0'!Q794*(365/2)))*9.8*($C794+$D794-$B794)/3600</f>
        <v>0.14948730125000004</v>
      </c>
      <c r="U794" s="75">
        <f>(('Node actual demand d=1.0'!R794*(365/2)))*9.8*($C794+$D794-$B794)/3600</f>
        <v>0.29897460250000008</v>
      </c>
      <c r="V794" s="75">
        <f>(('Node actual demand d=1.0'!S794*(365/2)))*9.8*($C794+$D794-$B794)/3600</f>
        <v>0</v>
      </c>
      <c r="W794" s="75">
        <f>(('Node actual demand d=1.0'!T794*(365/2)))*9.8*($C794+$D794-$B794)/3600</f>
        <v>0</v>
      </c>
      <c r="X794" s="75">
        <f>(('Node actual demand d=1.0'!U794*(365/2)))*9.8*($C794+$D794-$B794)/3600</f>
        <v>2.989746025000001</v>
      </c>
      <c r="Y794" s="75">
        <f>(('Node actual demand d=1.0'!V794*(365/2)))*9.8*($C794+$D794-$B794)/3600</f>
        <v>0.44846190375000006</v>
      </c>
      <c r="Z794" s="75">
        <f>(('Node actual demand d=1.0'!W794*(365/2)))*9.8*($C794+$D794-$B794)/3600</f>
        <v>0</v>
      </c>
      <c r="AA794" s="75">
        <f>(('Node actual demand d=1.0'!X794*(365/2)))*9.8*($C794+$D794-$B794)/3600</f>
        <v>0</v>
      </c>
      <c r="AB794" s="75">
        <f>(('Node actual demand d=1.0'!Y794*(365/2)))*9.8*($C794+$D794-$B794)/3600</f>
        <v>0</v>
      </c>
    </row>
    <row r="795" spans="1:28">
      <c r="A795" t="s">
        <v>904</v>
      </c>
      <c r="B795" s="21">
        <f>Fornecida!$C$1</f>
        <v>3.38</v>
      </c>
      <c r="C795" s="79">
        <v>13.555400000000001</v>
      </c>
      <c r="D795">
        <v>20</v>
      </c>
      <c r="E795" s="75">
        <f>(('Node actual demand d=1.0'!B795*(365/2)))*9.8*($C795+$D795-$B795)/3600</f>
        <v>0</v>
      </c>
      <c r="F795" s="75">
        <f>(('Node actual demand d=1.0'!C795*(365/2)))*9.8*($C795+$D795-$B795)/3600</f>
        <v>0.14991306361111112</v>
      </c>
      <c r="G795" s="75">
        <f>(('Node actual demand d=1.0'!D795*(365/2)))*9.8*($C795+$D795-$B795)/3600</f>
        <v>0</v>
      </c>
      <c r="H795" s="75">
        <f>(('Node actual demand d=1.0'!E795*(365/2)))*9.8*($C795+$D795-$B795)/3600</f>
        <v>0</v>
      </c>
      <c r="I795" s="75">
        <f>(('Node actual demand d=1.0'!F795*(365/2)))*9.8*($C795+$D795-$B795)/3600</f>
        <v>0</v>
      </c>
      <c r="J795" s="75">
        <f>(('Node actual demand d=1.0'!G795*(365/2)))*9.8*($C795+$D795-$B795)/3600</f>
        <v>0.14991306361111112</v>
      </c>
      <c r="K795" s="75">
        <f>(('Node actual demand d=1.0'!H795*(365/2)))*9.8*($C795+$D795-$B795)/3600</f>
        <v>0</v>
      </c>
      <c r="L795" s="75">
        <f>(('Node actual demand d=1.0'!I795*(365/2)))*9.8*($C795+$D795-$B795)/3600</f>
        <v>0.14991306361111112</v>
      </c>
      <c r="M795" s="75">
        <f>(('Node actual demand d=1.0'!J795*(365/2)))*9.8*($C795+$D795-$B795)/3600</f>
        <v>0.14991306361111112</v>
      </c>
      <c r="N795" s="75">
        <f>(('Node actual demand d=1.0'!K795*(365/2)))*9.8*($C795+$D795-$B795)/3600</f>
        <v>0.29982612722222224</v>
      </c>
      <c r="O795" s="75">
        <f>(('Node actual demand d=1.0'!L795*(365/2)))*9.8*($C795+$D795-$B795)/3600</f>
        <v>0.14991306361111112</v>
      </c>
      <c r="P795" s="75">
        <f>(('Node actual demand d=1.0'!M795*(365/2)))*9.8*($C795+$D795-$B795)/3600</f>
        <v>0.29982612722222224</v>
      </c>
      <c r="Q795" s="75">
        <f>(('Node actual demand d=1.0'!N795*(365/2)))*9.8*($C795+$D795-$B795)/3600</f>
        <v>0.29982612722222224</v>
      </c>
      <c r="R795" s="75">
        <f>(('Node actual demand d=1.0'!O795*(365/2)))*9.8*($C795+$D795-$B795)/3600</f>
        <v>0.44973919083333336</v>
      </c>
      <c r="S795" s="75">
        <f>(('Node actual demand d=1.0'!P795*(365/2)))*9.8*($C795+$D795-$B795)/3600</f>
        <v>0.44973919083333336</v>
      </c>
      <c r="T795" s="75">
        <f>(('Node actual demand d=1.0'!Q795*(365/2)))*9.8*($C795+$D795-$B795)/3600</f>
        <v>0.14991306361111112</v>
      </c>
      <c r="U795" s="75">
        <f>(('Node actual demand d=1.0'!R795*(365/2)))*9.8*($C795+$D795-$B795)/3600</f>
        <v>0.14991306361111112</v>
      </c>
      <c r="V795" s="75">
        <f>(('Node actual demand d=1.0'!S795*(365/2)))*9.8*($C795+$D795-$B795)/3600</f>
        <v>0.59965225444444448</v>
      </c>
      <c r="W795" s="75">
        <f>(('Node actual demand d=1.0'!T795*(365/2)))*9.8*($C795+$D795-$B795)/3600</f>
        <v>0.44973919083333336</v>
      </c>
      <c r="X795" s="75">
        <f>(('Node actual demand d=1.0'!U795*(365/2)))*9.8*($C795+$D795-$B795)/3600</f>
        <v>0.14991306361111112</v>
      </c>
      <c r="Y795" s="75">
        <f>(('Node actual demand d=1.0'!V795*(365/2)))*9.8*($C795+$D795-$B795)/3600</f>
        <v>0.14991306361111112</v>
      </c>
      <c r="Z795" s="75">
        <f>(('Node actual demand d=1.0'!W795*(365/2)))*9.8*($C795+$D795-$B795)/3600</f>
        <v>0.14991306361111112</v>
      </c>
      <c r="AA795" s="75">
        <f>(('Node actual demand d=1.0'!X795*(365/2)))*9.8*($C795+$D795-$B795)/3600</f>
        <v>0.14991306361111112</v>
      </c>
      <c r="AB795" s="75">
        <f>(('Node actual demand d=1.0'!Y795*(365/2)))*9.8*($C795+$D795-$B795)/3600</f>
        <v>0.14991306361111112</v>
      </c>
    </row>
    <row r="796" spans="1:28">
      <c r="A796" t="s">
        <v>905</v>
      </c>
      <c r="B796" s="21">
        <f>Fornecida!$C$1</f>
        <v>3.38</v>
      </c>
      <c r="C796" s="79">
        <v>18.895800000000001</v>
      </c>
      <c r="D796">
        <v>20</v>
      </c>
      <c r="E796" s="75">
        <f>(('Node actual demand d=1.0'!B796*(365/2)))*9.8*($C796+$D796-$B796)/3600</f>
        <v>0</v>
      </c>
      <c r="F796" s="75">
        <f>(('Node actual demand d=1.0'!C796*(365/2)))*9.8*($C796+$D796-$B796)/3600</f>
        <v>0</v>
      </c>
      <c r="G796" s="75">
        <f>(('Node actual demand d=1.0'!D796*(365/2)))*9.8*($C796+$D796-$B796)/3600</f>
        <v>0</v>
      </c>
      <c r="H796" s="75">
        <f>(('Node actual demand d=1.0'!E796*(365/2)))*9.8*($C796+$D796-$B796)/3600</f>
        <v>0</v>
      </c>
      <c r="I796" s="75">
        <f>(('Node actual demand d=1.0'!F796*(365/2)))*9.8*($C796+$D796-$B796)/3600</f>
        <v>0</v>
      </c>
      <c r="J796" s="75">
        <f>(('Node actual demand d=1.0'!G796*(365/2)))*9.8*($C796+$D796-$B796)/3600</f>
        <v>0</v>
      </c>
      <c r="K796" s="75">
        <f>(('Node actual demand d=1.0'!H796*(365/2)))*9.8*($C796+$D796-$B796)/3600</f>
        <v>0.35288893500000001</v>
      </c>
      <c r="L796" s="75">
        <f>(('Node actual demand d=1.0'!I796*(365/2)))*9.8*($C796+$D796-$B796)/3600</f>
        <v>10.057334647499999</v>
      </c>
      <c r="M796" s="75">
        <f>(('Node actual demand d=1.0'!J796*(365/2)))*9.8*($C796+$D796-$B796)/3600</f>
        <v>11.29244592</v>
      </c>
      <c r="N796" s="75">
        <f>(('Node actual demand d=1.0'!K796*(365/2)))*9.8*($C796+$D796-$B796)/3600</f>
        <v>1.5880002075000004</v>
      </c>
      <c r="O796" s="75">
        <f>(('Node actual demand d=1.0'!L796*(365/2)))*9.8*($C796+$D796-$B796)/3600</f>
        <v>0.35288893500000001</v>
      </c>
      <c r="P796" s="75">
        <f>(('Node actual demand d=1.0'!M796*(365/2)))*9.8*($C796+$D796-$B796)/3600</f>
        <v>0.70577787000000003</v>
      </c>
      <c r="Q796" s="75">
        <f>(('Node actual demand d=1.0'!N796*(365/2)))*9.8*($C796+$D796-$B796)/3600</f>
        <v>1.0586668050000001</v>
      </c>
      <c r="R796" s="75">
        <f>(('Node actual demand d=1.0'!O796*(365/2)))*9.8*($C796+$D796-$B796)/3600</f>
        <v>1.2351112725</v>
      </c>
      <c r="S796" s="75">
        <f>(('Node actual demand d=1.0'!P796*(365/2)))*9.8*($C796+$D796-$B796)/3600</f>
        <v>0.52933340250000005</v>
      </c>
      <c r="T796" s="75">
        <f>(('Node actual demand d=1.0'!Q796*(365/2)))*9.8*($C796+$D796-$B796)/3600</f>
        <v>0.35288893500000001</v>
      </c>
      <c r="U796" s="75">
        <f>(('Node actual demand d=1.0'!R796*(365/2)))*9.8*($C796+$D796-$B796)/3600</f>
        <v>0.35288893500000001</v>
      </c>
      <c r="V796" s="75">
        <f>(('Node actual demand d=1.0'!S796*(365/2)))*9.8*($C796+$D796-$B796)/3600</f>
        <v>0.52933340250000005</v>
      </c>
      <c r="W796" s="75">
        <f>(('Node actual demand d=1.0'!T796*(365/2)))*9.8*($C796+$D796-$B796)/3600</f>
        <v>0.17644446750000001</v>
      </c>
      <c r="X796" s="75">
        <f>(('Node actual demand d=1.0'!U796*(365/2)))*9.8*($C796+$D796-$B796)/3600</f>
        <v>17.997335685000003</v>
      </c>
      <c r="Y796" s="75">
        <f>(('Node actual demand d=1.0'!V796*(365/2)))*9.8*($C796+$D796-$B796)/3600</f>
        <v>2.1173336100000002</v>
      </c>
      <c r="Z796" s="75">
        <f>(('Node actual demand d=1.0'!W796*(365/2)))*9.8*($C796+$D796-$B796)/3600</f>
        <v>0.35288893500000001</v>
      </c>
      <c r="AA796" s="75">
        <f>(('Node actual demand d=1.0'!X796*(365/2)))*9.8*($C796+$D796-$B796)/3600</f>
        <v>0</v>
      </c>
      <c r="AB796" s="75">
        <f>(('Node actual demand d=1.0'!Y796*(365/2)))*9.8*($C796+$D796-$B796)/3600</f>
        <v>0</v>
      </c>
    </row>
    <row r="797" spans="1:28">
      <c r="A797" t="s">
        <v>906</v>
      </c>
      <c r="B797" s="21">
        <f>Fornecida!$C$1</f>
        <v>3.38</v>
      </c>
      <c r="C797" s="79">
        <v>19.317499999999999</v>
      </c>
      <c r="D797">
        <v>20</v>
      </c>
      <c r="E797" s="75">
        <f>(('Node actual demand d=1.0'!B797*(365/2)))*9.8*($C797+$D797-$B797)/3600</f>
        <v>0</v>
      </c>
      <c r="F797" s="75">
        <f>(('Node actual demand d=1.0'!C797*(365/2)))*9.8*($C797+$D797-$B797)/3600</f>
        <v>0</v>
      </c>
      <c r="G797" s="75">
        <f>(('Node actual demand d=1.0'!D797*(365/2)))*9.8*($C797+$D797-$B797)/3600</f>
        <v>10.890909288194445</v>
      </c>
      <c r="H797" s="75">
        <f>(('Node actual demand d=1.0'!E797*(365/2)))*9.8*($C797+$D797-$B797)/3600</f>
        <v>29.10193793402777</v>
      </c>
      <c r="I797" s="75">
        <f>(('Node actual demand d=1.0'!F797*(365/2)))*9.8*($C797+$D797-$B797)/3600</f>
        <v>0</v>
      </c>
      <c r="J797" s="75">
        <f>(('Node actual demand d=1.0'!G797*(365/2)))*9.8*($C797+$D797-$B797)/3600</f>
        <v>3.2137109375000001</v>
      </c>
      <c r="K797" s="75">
        <f>(('Node actual demand d=1.0'!H797*(365/2)))*9.8*($C797+$D797-$B797)/3600</f>
        <v>0</v>
      </c>
      <c r="L797" s="75">
        <f>(('Node actual demand d=1.0'!I797*(365/2)))*9.8*($C797+$D797-$B797)/3600</f>
        <v>0</v>
      </c>
      <c r="M797" s="75">
        <f>(('Node actual demand d=1.0'!J797*(365/2)))*9.8*($C797+$D797-$B797)/3600</f>
        <v>0</v>
      </c>
      <c r="N797" s="75">
        <f>(('Node actual demand d=1.0'!K797*(365/2)))*9.8*($C797+$D797-$B797)/3600</f>
        <v>0</v>
      </c>
      <c r="O797" s="75">
        <f>(('Node actual demand d=1.0'!L797*(365/2)))*9.8*($C797+$D797-$B797)/3600</f>
        <v>0.17853949652777776</v>
      </c>
      <c r="P797" s="75">
        <f>(('Node actual demand d=1.0'!M797*(365/2)))*9.8*($C797+$D797-$B797)/3600</f>
        <v>0.71415798611111103</v>
      </c>
      <c r="Q797" s="75">
        <f>(('Node actual demand d=1.0'!N797*(365/2)))*9.8*($C797+$D797-$B797)/3600</f>
        <v>0.89269748263888893</v>
      </c>
      <c r="R797" s="75">
        <f>(('Node actual demand d=1.0'!O797*(365/2)))*9.8*($C797+$D797-$B797)/3600</f>
        <v>0.53561848958333325</v>
      </c>
      <c r="S797" s="75">
        <f>(('Node actual demand d=1.0'!P797*(365/2)))*9.8*($C797+$D797-$B797)/3600</f>
        <v>0.35707899305555552</v>
      </c>
      <c r="T797" s="75">
        <f>(('Node actual demand d=1.0'!Q797*(365/2)))*9.8*($C797+$D797-$B797)/3600</f>
        <v>0.53561848958333325</v>
      </c>
      <c r="U797" s="75">
        <f>(('Node actual demand d=1.0'!R797*(365/2)))*9.8*($C797+$D797-$B797)/3600</f>
        <v>10.890909288194445</v>
      </c>
      <c r="V797" s="75">
        <f>(('Node actual demand d=1.0'!S797*(365/2)))*9.8*($C797+$D797-$B797)/3600</f>
        <v>35.350820312499998</v>
      </c>
      <c r="W797" s="75">
        <f>(('Node actual demand d=1.0'!T797*(365/2)))*9.8*($C797+$D797-$B797)/3600</f>
        <v>18.389568142361107</v>
      </c>
      <c r="X797" s="75">
        <f>(('Node actual demand d=1.0'!U797*(365/2)))*9.8*($C797+$D797-$B797)/3600</f>
        <v>0.89269748263888893</v>
      </c>
      <c r="Y797" s="75">
        <f>(('Node actual demand d=1.0'!V797*(365/2)))*9.8*($C797+$D797-$B797)/3600</f>
        <v>0</v>
      </c>
      <c r="Z797" s="75">
        <f>(('Node actual demand d=1.0'!W797*(365/2)))*9.8*($C797+$D797-$B797)/3600</f>
        <v>0</v>
      </c>
      <c r="AA797" s="75">
        <f>(('Node actual demand d=1.0'!X797*(365/2)))*9.8*($C797+$D797-$B797)/3600</f>
        <v>0</v>
      </c>
      <c r="AB797" s="75">
        <f>(('Node actual demand d=1.0'!Y797*(365/2)))*9.8*($C797+$D797-$B797)/3600</f>
        <v>0</v>
      </c>
    </row>
    <row r="798" spans="1:28">
      <c r="A798" t="s">
        <v>907</v>
      </c>
      <c r="B798" s="21">
        <f>Fornecida!$C$1</f>
        <v>3.38</v>
      </c>
      <c r="C798" s="79">
        <v>19.8352</v>
      </c>
      <c r="D798">
        <v>20</v>
      </c>
      <c r="E798" s="75">
        <f>(('Node actual demand d=1.0'!B798*(365/2)))*9.8*($C798+$D798-$B798)/3600</f>
        <v>0</v>
      </c>
      <c r="F798" s="75">
        <f>(('Node actual demand d=1.0'!C798*(365/2)))*9.8*($C798+$D798-$B798)/3600</f>
        <v>0</v>
      </c>
      <c r="G798" s="75">
        <f>(('Node actual demand d=1.0'!D798*(365/2)))*9.8*($C798+$D798-$B798)/3600</f>
        <v>0</v>
      </c>
      <c r="H798" s="75">
        <f>(('Node actual demand d=1.0'!E798*(365/2)))*9.8*($C798+$D798-$B798)/3600</f>
        <v>0</v>
      </c>
      <c r="I798" s="75">
        <f>(('Node actual demand d=1.0'!F798*(365/2)))*9.8*($C798+$D798-$B798)/3600</f>
        <v>0</v>
      </c>
      <c r="J798" s="75">
        <f>(('Node actual demand d=1.0'!G798*(365/2)))*9.8*($C798+$D798-$B798)/3600</f>
        <v>24.087824032222226</v>
      </c>
      <c r="K798" s="75">
        <f>(('Node actual demand d=1.0'!H798*(365/2)))*9.8*($C798+$D798-$B798)/3600</f>
        <v>26.623384456666663</v>
      </c>
      <c r="L798" s="75">
        <f>(('Node actual demand d=1.0'!I798*(365/2)))*9.8*($C798+$D798-$B798)/3600</f>
        <v>28.434499045555558</v>
      </c>
      <c r="M798" s="75">
        <f>(('Node actual demand d=1.0'!J798*(365/2)))*9.8*($C798+$D798-$B798)/3600</f>
        <v>6.7011239788888899</v>
      </c>
      <c r="N798" s="75">
        <f>(('Node actual demand d=1.0'!K798*(365/2)))*9.8*($C798+$D798-$B798)/3600</f>
        <v>0.36222291777777776</v>
      </c>
      <c r="O798" s="75">
        <f>(('Node actual demand d=1.0'!L798*(365/2)))*9.8*($C798+$D798-$B798)/3600</f>
        <v>1.2677802122222224</v>
      </c>
      <c r="P798" s="75">
        <f>(('Node actual demand d=1.0'!M798*(365/2)))*9.8*($C798+$D798-$B798)/3600</f>
        <v>1.8111145888888889</v>
      </c>
      <c r="Q798" s="75">
        <f>(('Node actual demand d=1.0'!N798*(365/2)))*9.8*($C798+$D798-$B798)/3600</f>
        <v>20.465594854444447</v>
      </c>
      <c r="R798" s="75">
        <f>(('Node actual demand d=1.0'!O798*(365/2)))*9.8*($C798+$D798-$B798)/3600</f>
        <v>8.874461485555555</v>
      </c>
      <c r="S798" s="75">
        <f>(('Node actual demand d=1.0'!P798*(365/2)))*9.8*($C798+$D798-$B798)/3600</f>
        <v>6.3389010611111107</v>
      </c>
      <c r="T798" s="75">
        <f>(('Node actual demand d=1.0'!Q798*(365/2)))*9.8*($C798+$D798-$B798)/3600</f>
        <v>5.0711208488888895</v>
      </c>
      <c r="U798" s="75">
        <f>(('Node actual demand d=1.0'!R798*(365/2)))*9.8*($C798+$D798-$B798)/3600</f>
        <v>0.36222291777777776</v>
      </c>
      <c r="V798" s="75">
        <f>(('Node actual demand d=1.0'!S798*(365/2)))*9.8*($C798+$D798-$B798)/3600</f>
        <v>0.18111145888888888</v>
      </c>
      <c r="W798" s="75">
        <f>(('Node actual demand d=1.0'!T798*(365/2)))*9.8*($C798+$D798-$B798)/3600</f>
        <v>0.18111145888888888</v>
      </c>
      <c r="X798" s="75">
        <f>(('Node actual demand d=1.0'!U798*(365/2)))*9.8*($C798+$D798-$B798)/3600</f>
        <v>13.945582334444445</v>
      </c>
      <c r="Y798" s="75">
        <f>(('Node actual demand d=1.0'!V798*(365/2)))*9.8*($C798+$D798-$B798)/3600</f>
        <v>26.80449591555556</v>
      </c>
      <c r="Z798" s="75">
        <f>(('Node actual demand d=1.0'!W798*(365/2)))*9.8*($C798+$D798-$B798)/3600</f>
        <v>26.985607374444445</v>
      </c>
      <c r="AA798" s="75">
        <f>(('Node actual demand d=1.0'!X798*(365/2)))*9.8*($C798+$D798-$B798)/3600</f>
        <v>19.378926101111112</v>
      </c>
      <c r="AB798" s="75">
        <f>(('Node actual demand d=1.0'!Y798*(365/2)))*9.8*($C798+$D798-$B798)/3600</f>
        <v>0</v>
      </c>
    </row>
    <row r="799" spans="1:28">
      <c r="A799" t="s">
        <v>908</v>
      </c>
      <c r="B799" s="21">
        <f>Fornecida!$C$1</f>
        <v>3.38</v>
      </c>
      <c r="C799" s="79">
        <v>17.401499999999999</v>
      </c>
      <c r="D799">
        <v>20</v>
      </c>
      <c r="E799" s="75">
        <f>(('Node actual demand d=1.0'!B799*(365/2)))*9.8*($C799+$D799-$B799)/3600</f>
        <v>0.16902070208333334</v>
      </c>
      <c r="F799" s="75">
        <f>(('Node actual demand d=1.0'!C799*(365/2)))*9.8*($C799+$D799-$B799)/3600</f>
        <v>0.16902070208333334</v>
      </c>
      <c r="G799" s="75">
        <f>(('Node actual demand d=1.0'!D799*(365/2)))*9.8*($C799+$D799-$B799)/3600</f>
        <v>0.16902070208333334</v>
      </c>
      <c r="H799" s="75">
        <f>(('Node actual demand d=1.0'!E799*(365/2)))*9.8*($C799+$D799-$B799)/3600</f>
        <v>0.16902070208333334</v>
      </c>
      <c r="I799" s="75">
        <f>(('Node actual demand d=1.0'!F799*(365/2)))*9.8*($C799+$D799-$B799)/3600</f>
        <v>0</v>
      </c>
      <c r="J799" s="75">
        <f>(('Node actual demand d=1.0'!G799*(365/2)))*9.8*($C799+$D799-$B799)/3600</f>
        <v>0.16902070208333334</v>
      </c>
      <c r="K799" s="75">
        <f>(('Node actual demand d=1.0'!H799*(365/2)))*9.8*($C799+$D799-$B799)/3600</f>
        <v>0.33804140416666667</v>
      </c>
      <c r="L799" s="75">
        <f>(('Node actual demand d=1.0'!I799*(365/2)))*9.8*($C799+$D799-$B799)/3600</f>
        <v>0.67608280833333334</v>
      </c>
      <c r="M799" s="75">
        <f>(('Node actual demand d=1.0'!J799*(365/2)))*9.8*($C799+$D799-$B799)/3600</f>
        <v>0.84510351041666665</v>
      </c>
      <c r="N799" s="75">
        <f>(('Node actual demand d=1.0'!K799*(365/2)))*9.8*($C799+$D799-$B799)/3600</f>
        <v>1.1831449145833333</v>
      </c>
      <c r="O799" s="75">
        <f>(('Node actual demand d=1.0'!L799*(365/2)))*9.8*($C799+$D799-$B799)/3600</f>
        <v>1.5211863187500001</v>
      </c>
      <c r="P799" s="75">
        <f>(('Node actual demand d=1.0'!M799*(365/2)))*9.8*($C799+$D799-$B799)/3600</f>
        <v>0.50706210624999992</v>
      </c>
      <c r="Q799" s="75">
        <f>(('Node actual demand d=1.0'!N799*(365/2)))*9.8*($C799+$D799-$B799)/3600</f>
        <v>0.50706210624999992</v>
      </c>
      <c r="R799" s="75">
        <f>(('Node actual demand d=1.0'!O799*(365/2)))*9.8*($C799+$D799-$B799)/3600</f>
        <v>0.84510351041666665</v>
      </c>
      <c r="S799" s="75">
        <f>(('Node actual demand d=1.0'!P799*(365/2)))*9.8*($C799+$D799-$B799)/3600</f>
        <v>0.50706210624999992</v>
      </c>
      <c r="T799" s="75">
        <f>(('Node actual demand d=1.0'!Q799*(365/2)))*9.8*($C799+$D799-$B799)/3600</f>
        <v>6.4227866791666655</v>
      </c>
      <c r="U799" s="75">
        <f>(('Node actual demand d=1.0'!R799*(365/2)))*9.8*($C799+$D799-$B799)/3600</f>
        <v>7.2678901895833325</v>
      </c>
      <c r="V799" s="75">
        <f>(('Node actual demand d=1.0'!S799*(365/2)))*9.8*($C799+$D799-$B799)/3600</f>
        <v>0.84510351041666665</v>
      </c>
      <c r="W799" s="75">
        <f>(('Node actual demand d=1.0'!T799*(365/2)))*9.8*($C799+$D799-$B799)/3600</f>
        <v>0.84510351041666665</v>
      </c>
      <c r="X799" s="75">
        <f>(('Node actual demand d=1.0'!U799*(365/2)))*9.8*($C799+$D799-$B799)/3600</f>
        <v>0.33804140416666667</v>
      </c>
      <c r="Y799" s="75">
        <f>(('Node actual demand d=1.0'!V799*(365/2)))*9.8*($C799+$D799-$B799)/3600</f>
        <v>0.33804140416666667</v>
      </c>
      <c r="Z799" s="75">
        <f>(('Node actual demand d=1.0'!W799*(365/2)))*9.8*($C799+$D799-$B799)/3600</f>
        <v>0.33804140416666667</v>
      </c>
      <c r="AA799" s="75">
        <f>(('Node actual demand d=1.0'!X799*(365/2)))*9.8*($C799+$D799-$B799)/3600</f>
        <v>1.0141242124999998</v>
      </c>
      <c r="AB799" s="75">
        <f>(('Node actual demand d=1.0'!Y799*(365/2)))*9.8*($C799+$D799-$B799)/3600</f>
        <v>0</v>
      </c>
    </row>
    <row r="800" spans="1:28">
      <c r="A800" t="s">
        <v>909</v>
      </c>
      <c r="B800" s="21">
        <f>Fornecida!$C$1</f>
        <v>3.38</v>
      </c>
      <c r="C800" s="79">
        <v>17.846</v>
      </c>
      <c r="D800">
        <v>20</v>
      </c>
      <c r="E800" s="75">
        <f>(('Node actual demand d=1.0'!B800*(365/2)))*9.8*($C800+$D800-$B800)/3600</f>
        <v>0</v>
      </c>
      <c r="F800" s="75">
        <f>(('Node actual demand d=1.0'!C800*(365/2)))*9.8*($C800+$D800-$B800)/3600</f>
        <v>0</v>
      </c>
      <c r="G800" s="75">
        <f>(('Node actual demand d=1.0'!D800*(365/2)))*9.8*($C800+$D800-$B800)/3600</f>
        <v>0</v>
      </c>
      <c r="H800" s="75">
        <f>(('Node actual demand d=1.0'!E800*(365/2)))*9.8*($C800+$D800-$B800)/3600</f>
        <v>0</v>
      </c>
      <c r="I800" s="75">
        <f>(('Node actual demand d=1.0'!F800*(365/2)))*9.8*($C800+$D800-$B800)/3600</f>
        <v>3.938267063888889</v>
      </c>
      <c r="J800" s="75">
        <f>(('Node actual demand d=1.0'!G800*(365/2)))*9.8*($C800+$D800-$B800)/3600</f>
        <v>31.334907508333337</v>
      </c>
      <c r="K800" s="75">
        <f>(('Node actual demand d=1.0'!H800*(365/2)))*9.8*($C800+$D800-$B800)/3600</f>
        <v>8.9039081444444452</v>
      </c>
      <c r="L800" s="75">
        <f>(('Node actual demand d=1.0'!I800*(365/2)))*9.8*($C800+$D800-$B800)/3600</f>
        <v>33.560884544444441</v>
      </c>
      <c r="M800" s="75">
        <f>(('Node actual demand d=1.0'!J800*(365/2)))*9.8*($C800+$D800-$B800)/3600</f>
        <v>3.253351052777778</v>
      </c>
      <c r="N800" s="75">
        <f>(('Node actual demand d=1.0'!K800*(365/2)))*9.8*($C800+$D800-$B800)/3600</f>
        <v>0.68491601111111122</v>
      </c>
      <c r="O800" s="75">
        <f>(('Node actual demand d=1.0'!L800*(365/2)))*9.8*($C800+$D800-$B800)/3600</f>
        <v>1.3698320222222224</v>
      </c>
      <c r="P800" s="75">
        <f>(('Node actual demand d=1.0'!M800*(365/2)))*9.8*($C800+$D800-$B800)/3600</f>
        <v>1.3698320222222224</v>
      </c>
      <c r="Q800" s="75">
        <f>(('Node actual demand d=1.0'!N800*(365/2)))*9.8*($C800+$D800-$B800)/3600</f>
        <v>2.2259770361111113</v>
      </c>
      <c r="R800" s="75">
        <f>(('Node actual demand d=1.0'!O800*(365/2)))*9.8*($C800+$D800-$B800)/3600</f>
        <v>0.68491601111111122</v>
      </c>
      <c r="S800" s="75">
        <f>(('Node actual demand d=1.0'!P800*(365/2)))*9.8*($C800+$D800-$B800)/3600</f>
        <v>1.7122900277777779</v>
      </c>
      <c r="T800" s="75">
        <f>(('Node actual demand d=1.0'!Q800*(365/2)))*9.8*($C800+$D800-$B800)/3600</f>
        <v>0.68491601111111122</v>
      </c>
      <c r="U800" s="75">
        <f>(('Node actual demand d=1.0'!R800*(365/2)))*9.8*($C800+$D800-$B800)/3600</f>
        <v>0.51368700833333336</v>
      </c>
      <c r="V800" s="75">
        <f>(('Node actual demand d=1.0'!S800*(365/2)))*9.8*($C800+$D800-$B800)/3600</f>
        <v>0.51368700833333336</v>
      </c>
      <c r="W800" s="75">
        <f>(('Node actual demand d=1.0'!T800*(365/2)))*9.8*($C800+$D800-$B800)/3600</f>
        <v>0.51368700833333336</v>
      </c>
      <c r="X800" s="75">
        <f>(('Node actual demand d=1.0'!U800*(365/2)))*9.8*($C800+$D800-$B800)/3600</f>
        <v>4.7944120777777783</v>
      </c>
      <c r="Y800" s="75">
        <f>(('Node actual demand d=1.0'!V800*(365/2)))*9.8*($C800+$D800-$B800)/3600</f>
        <v>35.786861580555552</v>
      </c>
      <c r="Z800" s="75">
        <f>(('Node actual demand d=1.0'!W800*(365/2)))*9.8*($C800+$D800-$B800)/3600</f>
        <v>3.7670380611111112</v>
      </c>
      <c r="AA800" s="75">
        <f>(('Node actual demand d=1.0'!X800*(365/2)))*9.8*($C800+$D800-$B800)/3600</f>
        <v>31.506136511111112</v>
      </c>
      <c r="AB800" s="75">
        <f>(('Node actual demand d=1.0'!Y800*(365/2)))*9.8*($C800+$D800-$B800)/3600</f>
        <v>2.568435041666667</v>
      </c>
    </row>
    <row r="801" spans="1:28">
      <c r="A801" t="s">
        <v>910</v>
      </c>
      <c r="B801" s="21">
        <f>Fornecida!$C$1</f>
        <v>3.38</v>
      </c>
      <c r="C801" s="79">
        <v>18.000399999999999</v>
      </c>
      <c r="D801">
        <v>20</v>
      </c>
      <c r="E801" s="75">
        <f>(('Node actual demand d=1.0'!B801*(365/2)))*9.8*($C801+$D801-$B801)/3600</f>
        <v>4.2999017638888892</v>
      </c>
      <c r="F801" s="75">
        <f>(('Node actual demand d=1.0'!C801*(365/2)))*9.8*($C801+$D801-$B801)/3600</f>
        <v>26.659390936111109</v>
      </c>
      <c r="G801" s="75">
        <f>(('Node actual demand d=1.0'!D801*(365/2)))*9.8*($C801+$D801-$B801)/3600</f>
        <v>0.51598821166666664</v>
      </c>
      <c r="H801" s="75">
        <f>(('Node actual demand d=1.0'!E801*(365/2)))*9.8*($C801+$D801-$B801)/3600</f>
        <v>25.79941058333333</v>
      </c>
      <c r="I801" s="75">
        <f>(('Node actual demand d=1.0'!F801*(365/2)))*9.8*($C801+$D801-$B801)/3600</f>
        <v>0.85998035277777785</v>
      </c>
      <c r="J801" s="75">
        <f>(('Node actual demand d=1.0'!G801*(365/2)))*9.8*($C801+$D801-$B801)/3600</f>
        <v>22.875477383888889</v>
      </c>
      <c r="K801" s="75">
        <f>(('Node actual demand d=1.0'!H801*(365/2)))*9.8*($C801+$D801-$B801)/3600</f>
        <v>4.8158899755555558</v>
      </c>
      <c r="L801" s="75">
        <f>(('Node actual demand d=1.0'!I801*(365/2)))*9.8*($C801+$D801-$B801)/3600</f>
        <v>0.34399214111111109</v>
      </c>
      <c r="M801" s="75">
        <f>(('Node actual demand d=1.0'!J801*(365/2)))*9.8*($C801+$D801-$B801)/3600</f>
        <v>0.17199607055555555</v>
      </c>
      <c r="N801" s="75">
        <f>(('Node actual demand d=1.0'!K801*(365/2)))*9.8*($C801+$D801-$B801)/3600</f>
        <v>0.34399214111111109</v>
      </c>
      <c r="O801" s="75">
        <f>(('Node actual demand d=1.0'!L801*(365/2)))*9.8*($C801+$D801-$B801)/3600</f>
        <v>0.34399214111111109</v>
      </c>
      <c r="P801" s="75">
        <f>(('Node actual demand d=1.0'!M801*(365/2)))*9.8*($C801+$D801-$B801)/3600</f>
        <v>0.51598821166666664</v>
      </c>
      <c r="Q801" s="75">
        <f>(('Node actual demand d=1.0'!N801*(365/2)))*9.8*($C801+$D801-$B801)/3600</f>
        <v>25.971406653888888</v>
      </c>
      <c r="R801" s="75">
        <f>(('Node actual demand d=1.0'!O801*(365/2)))*9.8*($C801+$D801-$B801)/3600</f>
        <v>1.0319764233333333</v>
      </c>
      <c r="S801" s="75">
        <f>(('Node actual demand d=1.0'!P801*(365/2)))*9.8*($C801+$D801-$B801)/3600</f>
        <v>26.315398795</v>
      </c>
      <c r="T801" s="75">
        <f>(('Node actual demand d=1.0'!Q801*(365/2)))*9.8*($C801+$D801-$B801)/3600</f>
        <v>0.51598821166666664</v>
      </c>
      <c r="U801" s="75">
        <f>(('Node actual demand d=1.0'!R801*(365/2)))*9.8*($C801+$D801-$B801)/3600</f>
        <v>27.519371288888891</v>
      </c>
      <c r="V801" s="75">
        <f>(('Node actual demand d=1.0'!S801*(365/2)))*9.8*($C801+$D801-$B801)/3600</f>
        <v>0.68798428222222219</v>
      </c>
      <c r="W801" s="75">
        <f>(('Node actual demand d=1.0'!T801*(365/2)))*9.8*($C801+$D801-$B801)/3600</f>
        <v>0.34399214111111109</v>
      </c>
      <c r="X801" s="75">
        <f>(('Node actual demand d=1.0'!U801*(365/2)))*9.8*($C801+$D801-$B801)/3600</f>
        <v>26.659390936111109</v>
      </c>
      <c r="Y801" s="75">
        <f>(('Node actual demand d=1.0'!V801*(365/2)))*9.8*($C801+$D801-$B801)/3600</f>
        <v>0.34399214111111109</v>
      </c>
      <c r="Z801" s="75">
        <f>(('Node actual demand d=1.0'!W801*(365/2)))*9.8*($C801+$D801-$B801)/3600</f>
        <v>24.251445948333327</v>
      </c>
      <c r="AA801" s="75">
        <f>(('Node actual demand d=1.0'!X801*(365/2)))*9.8*($C801+$D801-$B801)/3600</f>
        <v>2.5799410583333331</v>
      </c>
      <c r="AB801" s="75">
        <f>(('Node actual demand d=1.0'!Y801*(365/2)))*9.8*($C801+$D801-$B801)/3600</f>
        <v>23.56346166611111</v>
      </c>
    </row>
    <row r="802" spans="1:28">
      <c r="A802" t="s">
        <v>911</v>
      </c>
      <c r="B802" s="21">
        <f>Fornecida!$C$1</f>
        <v>3.38</v>
      </c>
      <c r="C802" s="79">
        <v>11.5884</v>
      </c>
      <c r="D802">
        <v>20</v>
      </c>
      <c r="E802" s="75">
        <f>(('Node actual demand d=1.0'!B802*(365/2)))*9.8*($C802+$D802-$B802)/3600</f>
        <v>0.70070449166666671</v>
      </c>
      <c r="F802" s="75">
        <f>(('Node actual demand d=1.0'!C802*(365/2)))*9.8*($C802+$D802-$B802)/3600</f>
        <v>0.70070449166666671</v>
      </c>
      <c r="G802" s="75">
        <f>(('Node actual demand d=1.0'!D802*(365/2)))*9.8*($C802+$D802-$B802)/3600</f>
        <v>0.70070449166666671</v>
      </c>
      <c r="H802" s="75">
        <f>(('Node actual demand d=1.0'!E802*(365/2)))*9.8*($C802+$D802-$B802)/3600</f>
        <v>0.56056359333333339</v>
      </c>
      <c r="I802" s="75">
        <f>(('Node actual demand d=1.0'!F802*(365/2)))*9.8*($C802+$D802-$B802)/3600</f>
        <v>16.116203308333336</v>
      </c>
      <c r="J802" s="75">
        <f>(('Node actual demand d=1.0'!G802*(365/2)))*9.8*($C802+$D802-$B802)/3600</f>
        <v>0.56056359333333339</v>
      </c>
      <c r="K802" s="75">
        <f>(('Node actual demand d=1.0'!H802*(365/2)))*9.8*($C802+$D802-$B802)/3600</f>
        <v>0.70070449166666671</v>
      </c>
      <c r="L802" s="75">
        <f>(('Node actual demand d=1.0'!I802*(365/2)))*9.8*($C802+$D802-$B802)/3600</f>
        <v>16.957048698333335</v>
      </c>
      <c r="M802" s="75">
        <f>(('Node actual demand d=1.0'!J802*(365/2)))*9.8*($C802+$D802-$B802)/3600</f>
        <v>3.9239451533333334</v>
      </c>
      <c r="N802" s="75">
        <f>(('Node actual demand d=1.0'!K802*(365/2)))*9.8*($C802+$D802-$B802)/3600</f>
        <v>6.1661995266666674</v>
      </c>
      <c r="O802" s="75">
        <f>(('Node actual demand d=1.0'!L802*(365/2)))*9.8*($C802+$D802-$B802)/3600</f>
        <v>6.3063404250000001</v>
      </c>
      <c r="P802" s="75">
        <f>(('Node actual demand d=1.0'!M802*(365/2)))*9.8*($C802+$D802-$B802)/3600</f>
        <v>6.1661995266666674</v>
      </c>
      <c r="Q802" s="75">
        <f>(('Node actual demand d=1.0'!N802*(365/2)))*9.8*($C802+$D802-$B802)/3600</f>
        <v>3.2232406616666669</v>
      </c>
      <c r="R802" s="75">
        <f>(('Node actual demand d=1.0'!O802*(365/2)))*9.8*($C802+$D802-$B802)/3600</f>
        <v>2.5225361700000004</v>
      </c>
      <c r="S802" s="75">
        <f>(('Node actual demand d=1.0'!P802*(365/2)))*9.8*($C802+$D802-$B802)/3600</f>
        <v>3.9239451533333334</v>
      </c>
      <c r="T802" s="75">
        <f>(('Node actual demand d=1.0'!Q802*(365/2)))*9.8*($C802+$D802-$B802)/3600</f>
        <v>3.5035224583333342</v>
      </c>
      <c r="U802" s="75">
        <f>(('Node actual demand d=1.0'!R802*(365/2)))*9.8*($C802+$D802-$B802)/3600</f>
        <v>1.8218316783333335</v>
      </c>
      <c r="V802" s="75">
        <f>(('Node actual demand d=1.0'!S802*(365/2)))*9.8*($C802+$D802-$B802)/3600</f>
        <v>1.4014089833333334</v>
      </c>
      <c r="W802" s="75">
        <f>(('Node actual demand d=1.0'!T802*(365/2)))*9.8*($C802+$D802-$B802)/3600</f>
        <v>1.2612680850000002</v>
      </c>
      <c r="X802" s="75">
        <f>(('Node actual demand d=1.0'!U802*(365/2)))*9.8*($C802+$D802-$B802)/3600</f>
        <v>1.1211271866666668</v>
      </c>
      <c r="Y802" s="75">
        <f>(('Node actual demand d=1.0'!V802*(365/2)))*9.8*($C802+$D802-$B802)/3600</f>
        <v>19.339443970000001</v>
      </c>
      <c r="Z802" s="75">
        <f>(('Node actual demand d=1.0'!W802*(365/2)))*9.8*($C802+$D802-$B802)/3600</f>
        <v>0.70070449166666671</v>
      </c>
      <c r="AA802" s="75">
        <f>(('Node actual demand d=1.0'!X802*(365/2)))*9.8*($C802+$D802-$B802)/3600</f>
        <v>18.078175885000004</v>
      </c>
      <c r="AB802" s="75">
        <f>(('Node actual demand d=1.0'!Y802*(365/2)))*9.8*($C802+$D802-$B802)/3600</f>
        <v>12.752821748333336</v>
      </c>
    </row>
    <row r="803" spans="1:28">
      <c r="A803" t="s">
        <v>912</v>
      </c>
      <c r="B803" s="21">
        <f>Fornecida!$C$1</f>
        <v>3.38</v>
      </c>
      <c r="C803" s="79">
        <v>12.189500000000001</v>
      </c>
      <c r="D803">
        <v>20</v>
      </c>
      <c r="E803" s="75">
        <f>(('Node actual demand d=1.0'!B803*(365/2)))*9.8*($C803+$D803-$B803)/3600</f>
        <v>0</v>
      </c>
      <c r="F803" s="75">
        <f>(('Node actual demand d=1.0'!C803*(365/2)))*9.8*($C803+$D803-$B803)/3600</f>
        <v>0</v>
      </c>
      <c r="G803" s="75">
        <f>(('Node actual demand d=1.0'!D803*(365/2)))*9.8*($C803+$D803-$B803)/3600</f>
        <v>0</v>
      </c>
      <c r="H803" s="75">
        <f>(('Node actual demand d=1.0'!E803*(365/2)))*9.8*($C803+$D803-$B803)/3600</f>
        <v>0</v>
      </c>
      <c r="I803" s="75">
        <f>(('Node actual demand d=1.0'!F803*(365/2)))*9.8*($C803+$D803-$B803)/3600</f>
        <v>0</v>
      </c>
      <c r="J803" s="75">
        <f>(('Node actual demand d=1.0'!G803*(365/2)))*9.8*($C803+$D803-$B803)/3600</f>
        <v>0</v>
      </c>
      <c r="K803" s="75">
        <f>(('Node actual demand d=1.0'!H803*(365/2)))*9.8*($C803+$D803-$B803)/3600</f>
        <v>0</v>
      </c>
      <c r="L803" s="75">
        <f>(('Node actual demand d=1.0'!I803*(365/2)))*9.8*($C803+$D803-$B803)/3600</f>
        <v>0</v>
      </c>
      <c r="M803" s="75">
        <f>(('Node actual demand d=1.0'!J803*(365/2)))*9.8*($C803+$D803-$B803)/3600</f>
        <v>0</v>
      </c>
      <c r="N803" s="75">
        <f>(('Node actual demand d=1.0'!K803*(365/2)))*9.8*($C803+$D803-$B803)/3600</f>
        <v>0.14312719652777781</v>
      </c>
      <c r="O803" s="75">
        <f>(('Node actual demand d=1.0'!L803*(365/2)))*9.8*($C803+$D803-$B803)/3600</f>
        <v>0.28625439305555561</v>
      </c>
      <c r="P803" s="75">
        <f>(('Node actual demand d=1.0'!M803*(365/2)))*9.8*($C803+$D803-$B803)/3600</f>
        <v>0.28625439305555561</v>
      </c>
      <c r="Q803" s="75">
        <f>(('Node actual demand d=1.0'!N803*(365/2)))*9.8*($C803+$D803-$B803)/3600</f>
        <v>0.28625439305555561</v>
      </c>
      <c r="R803" s="75">
        <f>(('Node actual demand d=1.0'!O803*(365/2)))*9.8*($C803+$D803-$B803)/3600</f>
        <v>0.42938158958333345</v>
      </c>
      <c r="S803" s="75">
        <f>(('Node actual demand d=1.0'!P803*(365/2)))*9.8*($C803+$D803-$B803)/3600</f>
        <v>0.14312719652777781</v>
      </c>
      <c r="T803" s="75">
        <f>(('Node actual demand d=1.0'!Q803*(365/2)))*9.8*($C803+$D803-$B803)/3600</f>
        <v>0.14312719652777781</v>
      </c>
      <c r="U803" s="75">
        <f>(('Node actual demand d=1.0'!R803*(365/2)))*9.8*($C803+$D803-$B803)/3600</f>
        <v>0.14312719652777781</v>
      </c>
      <c r="V803" s="75">
        <f>(('Node actual demand d=1.0'!S803*(365/2)))*9.8*($C803+$D803-$B803)/3600</f>
        <v>0.14312719652777781</v>
      </c>
      <c r="W803" s="75">
        <f>(('Node actual demand d=1.0'!T803*(365/2)))*9.8*($C803+$D803-$B803)/3600</f>
        <v>0.28625439305555561</v>
      </c>
      <c r="X803" s="75">
        <f>(('Node actual demand d=1.0'!U803*(365/2)))*9.8*($C803+$D803-$B803)/3600</f>
        <v>0.14312719652777781</v>
      </c>
      <c r="Y803" s="75">
        <f>(('Node actual demand d=1.0'!V803*(365/2)))*9.8*($C803+$D803-$B803)/3600</f>
        <v>0</v>
      </c>
      <c r="Z803" s="75">
        <f>(('Node actual demand d=1.0'!W803*(365/2)))*9.8*($C803+$D803-$B803)/3600</f>
        <v>0</v>
      </c>
      <c r="AA803" s="75">
        <f>(('Node actual demand d=1.0'!X803*(365/2)))*9.8*($C803+$D803-$B803)/3600</f>
        <v>0.14312719652777781</v>
      </c>
      <c r="AB803" s="75">
        <f>(('Node actual demand d=1.0'!Y803*(365/2)))*9.8*($C803+$D803-$B803)/3600</f>
        <v>0.14312719652777781</v>
      </c>
    </row>
    <row r="804" spans="1:28">
      <c r="A804" t="s">
        <v>913</v>
      </c>
      <c r="B804" s="21">
        <f>Fornecida!$C$1</f>
        <v>3.38</v>
      </c>
      <c r="C804" s="79">
        <v>12.5832</v>
      </c>
      <c r="D804">
        <v>20</v>
      </c>
      <c r="E804" s="75">
        <f>(('Node actual demand d=1.0'!B804*(365/2)))*9.8*($C804+$D804-$B804)/3600</f>
        <v>0</v>
      </c>
      <c r="F804" s="75">
        <f>(('Node actual demand d=1.0'!C804*(365/2)))*9.8*($C804+$D804-$B804)/3600</f>
        <v>0</v>
      </c>
      <c r="G804" s="75">
        <f>(('Node actual demand d=1.0'!D804*(365/2)))*9.8*($C804+$D804-$B804)/3600</f>
        <v>0</v>
      </c>
      <c r="H804" s="75">
        <f>(('Node actual demand d=1.0'!E804*(365/2)))*9.8*($C804+$D804-$B804)/3600</f>
        <v>0</v>
      </c>
      <c r="I804" s="75">
        <f>(('Node actual demand d=1.0'!F804*(365/2)))*9.8*($C804+$D804-$B804)/3600</f>
        <v>0</v>
      </c>
      <c r="J804" s="75">
        <f>(('Node actual demand d=1.0'!G804*(365/2)))*9.8*($C804+$D804-$B804)/3600</f>
        <v>0</v>
      </c>
      <c r="K804" s="75">
        <f>(('Node actual demand d=1.0'!H804*(365/2)))*9.8*($C804+$D804-$B804)/3600</f>
        <v>0.14508312000000001</v>
      </c>
      <c r="L804" s="75">
        <f>(('Node actual demand d=1.0'!I804*(365/2)))*9.8*($C804+$D804-$B804)/3600</f>
        <v>0</v>
      </c>
      <c r="M804" s="75">
        <f>(('Node actual demand d=1.0'!J804*(365/2)))*9.8*($C804+$D804-$B804)/3600</f>
        <v>0</v>
      </c>
      <c r="N804" s="75">
        <f>(('Node actual demand d=1.0'!K804*(365/2)))*9.8*($C804+$D804-$B804)/3600</f>
        <v>0.14508312000000001</v>
      </c>
      <c r="O804" s="75">
        <f>(('Node actual demand d=1.0'!L804*(365/2)))*9.8*($C804+$D804-$B804)/3600</f>
        <v>0.14508312000000001</v>
      </c>
      <c r="P804" s="75">
        <f>(('Node actual demand d=1.0'!M804*(365/2)))*9.8*($C804+$D804-$B804)/3600</f>
        <v>0.14508312000000001</v>
      </c>
      <c r="Q804" s="75">
        <f>(('Node actual demand d=1.0'!N804*(365/2)))*9.8*($C804+$D804-$B804)/3600</f>
        <v>0</v>
      </c>
      <c r="R804" s="75">
        <f>(('Node actual demand d=1.0'!O804*(365/2)))*9.8*($C804+$D804-$B804)/3600</f>
        <v>0</v>
      </c>
      <c r="S804" s="75">
        <f>(('Node actual demand d=1.0'!P804*(365/2)))*9.8*($C804+$D804-$B804)/3600</f>
        <v>0</v>
      </c>
      <c r="T804" s="75">
        <f>(('Node actual demand d=1.0'!Q804*(365/2)))*9.8*($C804+$D804-$B804)/3600</f>
        <v>0</v>
      </c>
      <c r="U804" s="75">
        <f>(('Node actual demand d=1.0'!R804*(365/2)))*9.8*($C804+$D804-$B804)/3600</f>
        <v>0</v>
      </c>
      <c r="V804" s="75">
        <f>(('Node actual demand d=1.0'!S804*(365/2)))*9.8*($C804+$D804-$B804)/3600</f>
        <v>0.14508312000000001</v>
      </c>
      <c r="W804" s="75">
        <f>(('Node actual demand d=1.0'!T804*(365/2)))*9.8*($C804+$D804-$B804)/3600</f>
        <v>0.14508312000000001</v>
      </c>
      <c r="X804" s="75">
        <f>(('Node actual demand d=1.0'!U804*(365/2)))*9.8*($C804+$D804-$B804)/3600</f>
        <v>0.14508312000000001</v>
      </c>
      <c r="Y804" s="75">
        <f>(('Node actual demand d=1.0'!V804*(365/2)))*9.8*($C804+$D804-$B804)/3600</f>
        <v>0.14508312000000001</v>
      </c>
      <c r="Z804" s="75">
        <f>(('Node actual demand d=1.0'!W804*(365/2)))*9.8*($C804+$D804-$B804)/3600</f>
        <v>0.14508312000000001</v>
      </c>
      <c r="AA804" s="75">
        <f>(('Node actual demand d=1.0'!X804*(365/2)))*9.8*($C804+$D804-$B804)/3600</f>
        <v>0</v>
      </c>
      <c r="AB804" s="75">
        <f>(('Node actual demand d=1.0'!Y804*(365/2)))*9.8*($C804+$D804-$B804)/3600</f>
        <v>0</v>
      </c>
    </row>
    <row r="805" spans="1:28">
      <c r="A805" t="s">
        <v>914</v>
      </c>
      <c r="B805" s="21">
        <f>Fornecida!$C$1</f>
        <v>3.38</v>
      </c>
      <c r="C805" s="79">
        <v>13.065099999999999</v>
      </c>
      <c r="D805">
        <v>20</v>
      </c>
      <c r="E805" s="75">
        <f>(('Node actual demand d=1.0'!B805*(365/2)))*9.8*($C805+$D805-$B805)/3600</f>
        <v>28.905536290555556</v>
      </c>
      <c r="F805" s="75">
        <f>(('Node actual demand d=1.0'!C805*(365/2)))*9.8*($C805+$D805-$B805)/3600</f>
        <v>16.959880986805558</v>
      </c>
      <c r="G805" s="75">
        <f>(('Node actual demand d=1.0'!D805*(365/2)))*9.8*($C805+$D805-$B805)/3600</f>
        <v>0.29495445194444447</v>
      </c>
      <c r="H805" s="75">
        <f>(('Node actual demand d=1.0'!E805*(365/2)))*9.8*($C805+$D805-$B805)/3600</f>
        <v>0.44243167791666671</v>
      </c>
      <c r="I805" s="75">
        <f>(('Node actual demand d=1.0'!F805*(365/2)))*9.8*($C805+$D805-$B805)/3600</f>
        <v>5.1617029090277784</v>
      </c>
      <c r="J805" s="75">
        <f>(('Node actual demand d=1.0'!G805*(365/2)))*9.8*($C805+$D805-$B805)/3600</f>
        <v>1.0323405818055558</v>
      </c>
      <c r="K805" s="75">
        <f>(('Node actual demand d=1.0'!H805*(365/2)))*9.8*($C805+$D805-$B805)/3600</f>
        <v>3.5394534233333337</v>
      </c>
      <c r="L805" s="75">
        <f>(('Node actual demand d=1.0'!I805*(365/2)))*9.8*($C805+$D805-$B805)/3600</f>
        <v>13.567904789444446</v>
      </c>
      <c r="M805" s="75">
        <f>(('Node actual demand d=1.0'!J805*(365/2)))*9.8*($C805+$D805-$B805)/3600</f>
        <v>14.157813693333335</v>
      </c>
      <c r="N805" s="75">
        <f>(('Node actual demand d=1.0'!K805*(365/2)))*9.8*($C805+$D805-$B805)/3600</f>
        <v>10.470883044027778</v>
      </c>
      <c r="O805" s="75">
        <f>(('Node actual demand d=1.0'!L805*(365/2)))*9.8*($C805+$D805-$B805)/3600</f>
        <v>7.5213385245833342</v>
      </c>
      <c r="P805" s="75">
        <f>(('Node actual demand d=1.0'!M805*(365/2)))*9.8*($C805+$D805-$B805)/3600</f>
        <v>5.8990890388888904</v>
      </c>
      <c r="Q805" s="75">
        <f>(('Node actual demand d=1.0'!N805*(365/2)))*9.8*($C805+$D805-$B805)/3600</f>
        <v>2.8020672934722222</v>
      </c>
      <c r="R805" s="75">
        <f>(('Node actual demand d=1.0'!O805*(365/2)))*9.8*($C805+$D805-$B805)/3600</f>
        <v>1.4747722597222226</v>
      </c>
      <c r="S805" s="75">
        <f>(('Node actual demand d=1.0'!P805*(365/2)))*9.8*($C805+$D805-$B805)/3600</f>
        <v>0.58990890388888895</v>
      </c>
      <c r="T805" s="75">
        <f>(('Node actual demand d=1.0'!Q805*(365/2)))*9.8*($C805+$D805-$B805)/3600</f>
        <v>0.73738612986111129</v>
      </c>
      <c r="U805" s="75">
        <f>(('Node actual demand d=1.0'!R805*(365/2)))*9.8*($C805+$D805-$B805)/3600</f>
        <v>2.2121583895833337</v>
      </c>
      <c r="V805" s="75">
        <f>(('Node actual demand d=1.0'!S805*(365/2)))*9.8*($C805+$D805-$B805)/3600</f>
        <v>3.2444989713888894</v>
      </c>
      <c r="W805" s="75">
        <f>(('Node actual demand d=1.0'!T805*(365/2)))*9.8*($C805+$D805-$B805)/3600</f>
        <v>2.2121583895833337</v>
      </c>
      <c r="X805" s="75">
        <f>(('Node actual demand d=1.0'!U805*(365/2)))*9.8*($C805+$D805-$B805)/3600</f>
        <v>0.88486335583333342</v>
      </c>
      <c r="Y805" s="75">
        <f>(('Node actual demand d=1.0'!V805*(365/2)))*9.8*($C805+$D805-$B805)/3600</f>
        <v>0.58990890388888895</v>
      </c>
      <c r="Z805" s="75">
        <f>(('Node actual demand d=1.0'!W805*(365/2)))*9.8*($C805+$D805-$B805)/3600</f>
        <v>0.14747722597222224</v>
      </c>
      <c r="AA805" s="75">
        <f>(('Node actual demand d=1.0'!X805*(365/2)))*9.8*($C805+$D805-$B805)/3600</f>
        <v>0.14747722597222224</v>
      </c>
      <c r="AB805" s="75">
        <f>(('Node actual demand d=1.0'!Y805*(365/2)))*9.8*($C805+$D805-$B805)/3600</f>
        <v>4.7192712311111116</v>
      </c>
    </row>
    <row r="806" spans="1:28">
      <c r="A806" t="s">
        <v>915</v>
      </c>
      <c r="B806" s="21">
        <f>Fornecida!$C$1</f>
        <v>3.38</v>
      </c>
      <c r="C806" s="79">
        <v>12.1401</v>
      </c>
      <c r="D806">
        <v>20</v>
      </c>
      <c r="E806" s="75">
        <f>(('Node actual demand d=1.0'!B806*(365/2)))*9.8*($C806+$D806-$B806)/3600</f>
        <v>0.14288177458333337</v>
      </c>
      <c r="F806" s="75">
        <f>(('Node actual demand d=1.0'!C806*(365/2)))*9.8*($C806+$D806-$B806)/3600</f>
        <v>0.14288177458333337</v>
      </c>
      <c r="G806" s="75">
        <f>(('Node actual demand d=1.0'!D806*(365/2)))*9.8*($C806+$D806-$B806)/3600</f>
        <v>0.71440887291666688</v>
      </c>
      <c r="H806" s="75">
        <f>(('Node actual demand d=1.0'!E806*(365/2)))*9.8*($C806+$D806-$B806)/3600</f>
        <v>0.14288177458333337</v>
      </c>
      <c r="I806" s="75">
        <f>(('Node actual demand d=1.0'!F806*(365/2)))*9.8*($C806+$D806-$B806)/3600</f>
        <v>0.14288177458333337</v>
      </c>
      <c r="J806" s="75">
        <f>(('Node actual demand d=1.0'!G806*(365/2)))*9.8*($C806+$D806-$B806)/3600</f>
        <v>3.0005172662500006</v>
      </c>
      <c r="K806" s="75">
        <f>(('Node actual demand d=1.0'!H806*(365/2)))*9.8*($C806+$D806-$B806)/3600</f>
        <v>4.8579803358333349</v>
      </c>
      <c r="L806" s="75">
        <f>(('Node actual demand d=1.0'!I806*(365/2)))*9.8*($C806+$D806-$B806)/3600</f>
        <v>1.0001724220833335</v>
      </c>
      <c r="M806" s="75">
        <f>(('Node actual demand d=1.0'!J806*(365/2)))*9.8*($C806+$D806-$B806)/3600</f>
        <v>1.143054196666667</v>
      </c>
      <c r="N806" s="75">
        <f>(('Node actual demand d=1.0'!K806*(365/2)))*9.8*($C806+$D806-$B806)/3600</f>
        <v>0.85729064750000017</v>
      </c>
      <c r="O806" s="75">
        <f>(('Node actual demand d=1.0'!L806*(365/2)))*9.8*($C806+$D806-$B806)/3600</f>
        <v>0.42864532375000008</v>
      </c>
      <c r="P806" s="75">
        <f>(('Node actual demand d=1.0'!M806*(365/2)))*9.8*($C806+$D806-$B806)/3600</f>
        <v>0.42864532375000008</v>
      </c>
      <c r="Q806" s="75">
        <f>(('Node actual demand d=1.0'!N806*(365/2)))*9.8*($C806+$D806-$B806)/3600</f>
        <v>1.0001724220833335</v>
      </c>
      <c r="R806" s="75">
        <f>(('Node actual demand d=1.0'!O806*(365/2)))*9.8*($C806+$D806-$B806)/3600</f>
        <v>1.7145812950000003</v>
      </c>
      <c r="S806" s="75">
        <f>(('Node actual demand d=1.0'!P806*(365/2)))*9.8*($C806+$D806-$B806)/3600</f>
        <v>2.2861083933333339</v>
      </c>
      <c r="T806" s="75">
        <f>(('Node actual demand d=1.0'!Q806*(365/2)))*9.8*($C806+$D806-$B806)/3600</f>
        <v>1.8574630695833338</v>
      </c>
      <c r="U806" s="75">
        <f>(('Node actual demand d=1.0'!R806*(365/2)))*9.8*($C806+$D806-$B806)/3600</f>
        <v>1.4288177458333338</v>
      </c>
      <c r="V806" s="75">
        <f>(('Node actual demand d=1.0'!S806*(365/2)))*9.8*($C806+$D806-$B806)/3600</f>
        <v>1.7145812950000003</v>
      </c>
      <c r="W806" s="75">
        <f>(('Node actual demand d=1.0'!T806*(365/2)))*9.8*($C806+$D806-$B806)/3600</f>
        <v>0.57152709833333348</v>
      </c>
      <c r="X806" s="75">
        <f>(('Node actual demand d=1.0'!U806*(365/2)))*9.8*($C806+$D806-$B806)/3600</f>
        <v>1.0001724220833335</v>
      </c>
      <c r="Y806" s="75">
        <f>(('Node actual demand d=1.0'!V806*(365/2)))*9.8*($C806+$D806-$B806)/3600</f>
        <v>0.57152709833333348</v>
      </c>
      <c r="Z806" s="75">
        <f>(('Node actual demand d=1.0'!W806*(365/2)))*9.8*($C806+$D806-$B806)/3600</f>
        <v>0.71440887291666688</v>
      </c>
      <c r="AA806" s="75">
        <f>(('Node actual demand d=1.0'!X806*(365/2)))*9.8*($C806+$D806-$B806)/3600</f>
        <v>0.28576354916666674</v>
      </c>
      <c r="AB806" s="75">
        <f>(('Node actual demand d=1.0'!Y806*(365/2)))*9.8*($C806+$D806-$B806)/3600</f>
        <v>0.57152709833333348</v>
      </c>
    </row>
    <row r="807" spans="1:28">
      <c r="A807" t="s">
        <v>916</v>
      </c>
      <c r="B807" s="21">
        <f>Fornecida!$C$1</f>
        <v>3.38</v>
      </c>
      <c r="C807" s="79">
        <v>12.6587</v>
      </c>
      <c r="D807">
        <v>20</v>
      </c>
      <c r="E807" s="75">
        <f>(('Node actual demand d=1.0'!B807*(365/2)))*9.8*($C807+$D807-$B807)/3600</f>
        <v>0</v>
      </c>
      <c r="F807" s="75">
        <f>(('Node actual demand d=1.0'!C807*(365/2)))*9.8*($C807+$D807-$B807)/3600</f>
        <v>0</v>
      </c>
      <c r="G807" s="75">
        <f>(('Node actual demand d=1.0'!D807*(365/2)))*9.8*($C807+$D807-$B807)/3600</f>
        <v>0</v>
      </c>
      <c r="H807" s="75">
        <f>(('Node actual demand d=1.0'!E807*(365/2)))*9.8*($C807+$D807-$B807)/3600</f>
        <v>0</v>
      </c>
      <c r="I807" s="75">
        <f>(('Node actual demand d=1.0'!F807*(365/2)))*9.8*($C807+$D807-$B807)/3600</f>
        <v>0</v>
      </c>
      <c r="J807" s="75">
        <f>(('Node actual demand d=1.0'!G807*(365/2)))*9.8*($C807+$D807-$B807)/3600</f>
        <v>0.29091641638888893</v>
      </c>
      <c r="K807" s="75">
        <f>(('Node actual demand d=1.0'!H807*(365/2)))*9.8*($C807+$D807-$B807)/3600</f>
        <v>0</v>
      </c>
      <c r="L807" s="75">
        <f>(('Node actual demand d=1.0'!I807*(365/2)))*9.8*($C807+$D807-$B807)/3600</f>
        <v>0.29091641638888893</v>
      </c>
      <c r="M807" s="75">
        <f>(('Node actual demand d=1.0'!J807*(365/2)))*9.8*($C807+$D807-$B807)/3600</f>
        <v>0.58183283277777786</v>
      </c>
      <c r="N807" s="75">
        <f>(('Node actual demand d=1.0'!K807*(365/2)))*9.8*($C807+$D807-$B807)/3600</f>
        <v>0.43637462458333326</v>
      </c>
      <c r="O807" s="75">
        <f>(('Node actual demand d=1.0'!L807*(365/2)))*9.8*($C807+$D807-$B807)/3600</f>
        <v>0</v>
      </c>
      <c r="P807" s="75">
        <f>(('Node actual demand d=1.0'!M807*(365/2)))*9.8*($C807+$D807-$B807)/3600</f>
        <v>0</v>
      </c>
      <c r="Q807" s="75">
        <f>(('Node actual demand d=1.0'!N807*(365/2)))*9.8*($C807+$D807-$B807)/3600</f>
        <v>0</v>
      </c>
      <c r="R807" s="75">
        <f>(('Node actual demand d=1.0'!O807*(365/2)))*9.8*($C807+$D807-$B807)/3600</f>
        <v>0.87274924916666652</v>
      </c>
      <c r="S807" s="75">
        <f>(('Node actual demand d=1.0'!P807*(365/2)))*9.8*($C807+$D807-$B807)/3600</f>
        <v>0.72729104097222219</v>
      </c>
      <c r="T807" s="75">
        <f>(('Node actual demand d=1.0'!Q807*(365/2)))*9.8*($C807+$D807-$B807)/3600</f>
        <v>1.1636656655555557</v>
      </c>
      <c r="U807" s="75">
        <f>(('Node actual demand d=1.0'!R807*(365/2)))*9.8*($C807+$D807-$B807)/3600</f>
        <v>0.72729104097222219</v>
      </c>
      <c r="V807" s="75">
        <f>(('Node actual demand d=1.0'!S807*(365/2)))*9.8*($C807+$D807-$B807)/3600</f>
        <v>0</v>
      </c>
      <c r="W807" s="75">
        <f>(('Node actual demand d=1.0'!T807*(365/2)))*9.8*($C807+$D807-$B807)/3600</f>
        <v>0</v>
      </c>
      <c r="X807" s="75">
        <f>(('Node actual demand d=1.0'!U807*(365/2)))*9.8*($C807+$D807-$B807)/3600</f>
        <v>0</v>
      </c>
      <c r="Y807" s="75">
        <f>(('Node actual demand d=1.0'!V807*(365/2)))*9.8*($C807+$D807-$B807)/3600</f>
        <v>0</v>
      </c>
      <c r="Z807" s="75">
        <f>(('Node actual demand d=1.0'!W807*(365/2)))*9.8*($C807+$D807-$B807)/3600</f>
        <v>0.14545820819444447</v>
      </c>
      <c r="AA807" s="75">
        <f>(('Node actual demand d=1.0'!X807*(365/2)))*9.8*($C807+$D807-$B807)/3600</f>
        <v>0.29091641638888893</v>
      </c>
      <c r="AB807" s="75">
        <f>(('Node actual demand d=1.0'!Y807*(365/2)))*9.8*($C807+$D807-$B807)/3600</f>
        <v>0</v>
      </c>
    </row>
    <row r="808" spans="1:28">
      <c r="A808" t="s">
        <v>917</v>
      </c>
      <c r="B808" s="21">
        <f>Fornecida!$C$1</f>
        <v>3.38</v>
      </c>
      <c r="C808" s="79">
        <v>13.266999999999999</v>
      </c>
      <c r="D808">
        <v>20</v>
      </c>
      <c r="E808" s="75">
        <f>(('Node actual demand d=1.0'!B808*(365/2)))*9.8*($C808+$D808-$B808)/3600</f>
        <v>0.14848027638888889</v>
      </c>
      <c r="F808" s="75">
        <f>(('Node actual demand d=1.0'!C808*(365/2)))*9.8*($C808+$D808-$B808)/3600</f>
        <v>0.29696055277777778</v>
      </c>
      <c r="G808" s="75">
        <f>(('Node actual demand d=1.0'!D808*(365/2)))*9.8*($C808+$D808-$B808)/3600</f>
        <v>0.29696055277777778</v>
      </c>
      <c r="H808" s="75">
        <f>(('Node actual demand d=1.0'!E808*(365/2)))*9.8*($C808+$D808-$B808)/3600</f>
        <v>0.14848027638888889</v>
      </c>
      <c r="I808" s="75">
        <f>(('Node actual demand d=1.0'!F808*(365/2)))*9.8*($C808+$D808-$B808)/3600</f>
        <v>0</v>
      </c>
      <c r="J808" s="75">
        <f>(('Node actual demand d=1.0'!G808*(365/2)))*9.8*($C808+$D808-$B808)/3600</f>
        <v>58.204268344444444</v>
      </c>
      <c r="K808" s="75">
        <f>(('Node actual demand d=1.0'!H808*(365/2)))*9.8*($C808+$D808-$B808)/3600</f>
        <v>77.209743722222228</v>
      </c>
      <c r="L808" s="75">
        <f>(('Node actual demand d=1.0'!I808*(365/2)))*9.8*($C808+$D808-$B808)/3600</f>
        <v>20.638758418055552</v>
      </c>
      <c r="M808" s="75">
        <f>(('Node actual demand d=1.0'!J808*(365/2)))*9.8*($C808+$D808-$B808)/3600</f>
        <v>0.14848027638888889</v>
      </c>
      <c r="N808" s="75">
        <f>(('Node actual demand d=1.0'!K808*(365/2)))*9.8*($C808+$D808-$B808)/3600</f>
        <v>0.29696055277777778</v>
      </c>
      <c r="O808" s="75">
        <f>(('Node actual demand d=1.0'!L808*(365/2)))*9.8*($C808+$D808-$B808)/3600</f>
        <v>0.44544082916666666</v>
      </c>
      <c r="P808" s="75">
        <f>(('Node actual demand d=1.0'!M808*(365/2)))*9.8*($C808+$D808-$B808)/3600</f>
        <v>0.89088165833333333</v>
      </c>
      <c r="Q808" s="75">
        <f>(('Node actual demand d=1.0'!N808*(365/2)))*9.8*($C808+$D808-$B808)/3600</f>
        <v>0.29696055277777778</v>
      </c>
      <c r="R808" s="75">
        <f>(('Node actual demand d=1.0'!O808*(365/2)))*9.8*($C808+$D808-$B808)/3600</f>
        <v>0.44544082916666666</v>
      </c>
      <c r="S808" s="75">
        <f>(('Node actual demand d=1.0'!P808*(365/2)))*9.8*($C808+$D808-$B808)/3600</f>
        <v>0.29696055277777778</v>
      </c>
      <c r="T808" s="75">
        <f>(('Node actual demand d=1.0'!Q808*(365/2)))*9.8*($C808+$D808-$B808)/3600</f>
        <v>0.29696055277777778</v>
      </c>
      <c r="U808" s="75">
        <f>(('Node actual demand d=1.0'!R808*(365/2)))*9.8*($C808+$D808-$B808)/3600</f>
        <v>0.29696055277777778</v>
      </c>
      <c r="V808" s="75">
        <f>(('Node actual demand d=1.0'!S808*(365/2)))*9.8*($C808+$D808-$B808)/3600</f>
        <v>0.29696055277777778</v>
      </c>
      <c r="W808" s="75">
        <f>(('Node actual demand d=1.0'!T808*(365/2)))*9.8*($C808+$D808-$B808)/3600</f>
        <v>0.29696055277777778</v>
      </c>
      <c r="X808" s="75">
        <f>(('Node actual demand d=1.0'!U808*(365/2)))*9.8*($C808+$D808-$B808)/3600</f>
        <v>0.29696055277777778</v>
      </c>
      <c r="Y808" s="75">
        <f>(('Node actual demand d=1.0'!V808*(365/2)))*9.8*($C808+$D808-$B808)/3600</f>
        <v>0.14848027638888889</v>
      </c>
      <c r="Z808" s="75">
        <f>(('Node actual demand d=1.0'!W808*(365/2)))*9.8*($C808+$D808-$B808)/3600</f>
        <v>0</v>
      </c>
      <c r="AA808" s="75">
        <f>(('Node actual demand d=1.0'!X808*(365/2)))*9.8*($C808+$D808-$B808)/3600</f>
        <v>0</v>
      </c>
      <c r="AB808" s="75">
        <f>(('Node actual demand d=1.0'!Y808*(365/2)))*9.8*($C808+$D808-$B808)/3600</f>
        <v>0</v>
      </c>
    </row>
    <row r="809" spans="1:28">
      <c r="A809" t="s">
        <v>918</v>
      </c>
      <c r="B809" s="21">
        <f>Fornecida!$C$1</f>
        <v>3.38</v>
      </c>
      <c r="C809" s="79">
        <v>13.8796</v>
      </c>
      <c r="D809">
        <v>20</v>
      </c>
      <c r="E809" s="75">
        <f>(('Node actual demand d=1.0'!B809*(365/2)))*9.8*($C809+$D809-$B809)/3600</f>
        <v>0.45457112166666663</v>
      </c>
      <c r="F809" s="75">
        <f>(('Node actual demand d=1.0'!C809*(365/2)))*9.8*($C809+$D809-$B809)/3600</f>
        <v>1.212189657777778</v>
      </c>
      <c r="G809" s="75">
        <f>(('Node actual demand d=1.0'!D809*(365/2)))*9.8*($C809+$D809-$B809)/3600</f>
        <v>0</v>
      </c>
      <c r="H809" s="75">
        <f>(('Node actual demand d=1.0'!E809*(365/2)))*9.8*($C809+$D809-$B809)/3600</f>
        <v>0</v>
      </c>
      <c r="I809" s="75">
        <f>(('Node actual demand d=1.0'!F809*(365/2)))*9.8*($C809+$D809-$B809)/3600</f>
        <v>0</v>
      </c>
      <c r="J809" s="75">
        <f>(('Node actual demand d=1.0'!G809*(365/2)))*9.8*($C809+$D809-$B809)/3600</f>
        <v>0</v>
      </c>
      <c r="K809" s="75">
        <f>(('Node actual demand d=1.0'!H809*(365/2)))*9.8*($C809+$D809-$B809)/3600</f>
        <v>0.3030474144444445</v>
      </c>
      <c r="L809" s="75">
        <f>(('Node actual demand d=1.0'!I809*(365/2)))*9.8*($C809+$D809-$B809)/3600</f>
        <v>1.3637133650000002</v>
      </c>
      <c r="M809" s="75">
        <f>(('Node actual demand d=1.0'!J809*(365/2)))*9.8*($C809+$D809-$B809)/3600</f>
        <v>1.9698081938888889</v>
      </c>
      <c r="N809" s="75">
        <f>(('Node actual demand d=1.0'!K809*(365/2)))*9.8*($C809+$D809-$B809)/3600</f>
        <v>0.90914224333333327</v>
      </c>
      <c r="O809" s="75">
        <f>(('Node actual demand d=1.0'!L809*(365/2)))*9.8*($C809+$D809-$B809)/3600</f>
        <v>0.90914224333333327</v>
      </c>
      <c r="P809" s="75">
        <f>(('Node actual demand d=1.0'!M809*(365/2)))*9.8*($C809+$D809-$B809)/3600</f>
        <v>0.60609482888888899</v>
      </c>
      <c r="Q809" s="75">
        <f>(('Node actual demand d=1.0'!N809*(365/2)))*9.8*($C809+$D809-$B809)/3600</f>
        <v>0</v>
      </c>
      <c r="R809" s="75">
        <f>(('Node actual demand d=1.0'!O809*(365/2)))*9.8*($C809+$D809-$B809)/3600</f>
        <v>0.90914224333333327</v>
      </c>
      <c r="S809" s="75">
        <f>(('Node actual demand d=1.0'!P809*(365/2)))*9.8*($C809+$D809-$B809)/3600</f>
        <v>0.15152370722222225</v>
      </c>
      <c r="T809" s="75">
        <f>(('Node actual demand d=1.0'!Q809*(365/2)))*9.8*($C809+$D809-$B809)/3600</f>
        <v>0.45457112166666663</v>
      </c>
      <c r="U809" s="75">
        <f>(('Node actual demand d=1.0'!R809*(365/2)))*9.8*($C809+$D809-$B809)/3600</f>
        <v>0.90914224333333327</v>
      </c>
      <c r="V809" s="75">
        <f>(('Node actual demand d=1.0'!S809*(365/2)))*9.8*($C809+$D809-$B809)/3600</f>
        <v>0.60609482888888899</v>
      </c>
      <c r="W809" s="75">
        <f>(('Node actual demand d=1.0'!T809*(365/2)))*9.8*($C809+$D809-$B809)/3600</f>
        <v>0.75761853611111118</v>
      </c>
      <c r="X809" s="75">
        <f>(('Node actual demand d=1.0'!U809*(365/2)))*9.8*($C809+$D809-$B809)/3600</f>
        <v>0.15152370722222225</v>
      </c>
      <c r="Y809" s="75">
        <f>(('Node actual demand d=1.0'!V809*(365/2)))*9.8*($C809+$D809-$B809)/3600</f>
        <v>0.15152370722222225</v>
      </c>
      <c r="Z809" s="75">
        <f>(('Node actual demand d=1.0'!W809*(365/2)))*9.8*($C809+$D809-$B809)/3600</f>
        <v>0.3030474144444445</v>
      </c>
      <c r="AA809" s="75">
        <f>(('Node actual demand d=1.0'!X809*(365/2)))*9.8*($C809+$D809-$B809)/3600</f>
        <v>0</v>
      </c>
      <c r="AB809" s="75">
        <f>(('Node actual demand d=1.0'!Y809*(365/2)))*9.8*($C809+$D809-$B809)/3600</f>
        <v>0</v>
      </c>
    </row>
    <row r="810" spans="1:28">
      <c r="A810" t="s">
        <v>919</v>
      </c>
      <c r="B810" s="21">
        <f>Fornecida!$C$1</f>
        <v>3.38</v>
      </c>
      <c r="C810" s="79">
        <v>14.0122</v>
      </c>
      <c r="D810">
        <v>20</v>
      </c>
      <c r="E810" s="75">
        <f>(('Node actual demand d=1.0'!B810*(365/2)))*9.8*($C810+$D810-$B810)/3600</f>
        <v>2.7392844850000007</v>
      </c>
      <c r="F810" s="75">
        <f>(('Node actual demand d=1.0'!C810*(365/2)))*9.8*($C810+$D810-$B810)/3600</f>
        <v>2.7392844850000007</v>
      </c>
      <c r="G810" s="75">
        <f>(('Node actual demand d=1.0'!D810*(365/2)))*9.8*($C810+$D810-$B810)/3600</f>
        <v>5.1742040272222232</v>
      </c>
      <c r="H810" s="75">
        <f>(('Node actual demand d=1.0'!E810*(365/2)))*9.8*($C810+$D810-$B810)/3600</f>
        <v>2.8914669563888893</v>
      </c>
      <c r="I810" s="75">
        <f>(('Node actual demand d=1.0'!F810*(365/2)))*9.8*($C810+$D810-$B810)/3600</f>
        <v>2.8914669563888893</v>
      </c>
      <c r="J810" s="75">
        <f>(('Node actual demand d=1.0'!G810*(365/2)))*9.8*($C810+$D810-$B810)/3600</f>
        <v>3.1958318991666665</v>
      </c>
      <c r="K810" s="75">
        <f>(('Node actual demand d=1.0'!H810*(365/2)))*9.8*($C810+$D810-$B810)/3600</f>
        <v>4.2611091988888896</v>
      </c>
      <c r="L810" s="75">
        <f>(('Node actual demand d=1.0'!I810*(365/2)))*9.8*($C810+$D810-$B810)/3600</f>
        <v>3.5001968419444447</v>
      </c>
      <c r="M810" s="75">
        <f>(('Node actual demand d=1.0'!J810*(365/2)))*9.8*($C810+$D810-$B810)/3600</f>
        <v>3.8045617847222228</v>
      </c>
      <c r="N810" s="75">
        <f>(('Node actual demand d=1.0'!K810*(365/2)))*9.8*($C810+$D810-$B810)/3600</f>
        <v>3.9567442561111119</v>
      </c>
      <c r="O810" s="75">
        <f>(('Node actual demand d=1.0'!L810*(365/2)))*9.8*($C810+$D810-$B810)/3600</f>
        <v>3.9567442561111119</v>
      </c>
      <c r="P810" s="75">
        <f>(('Node actual demand d=1.0'!M810*(365/2)))*9.8*($C810+$D810-$B810)/3600</f>
        <v>4.108926727500001</v>
      </c>
      <c r="Q810" s="75">
        <f>(('Node actual demand d=1.0'!N810*(365/2)))*9.8*($C810+$D810-$B810)/3600</f>
        <v>4.108926727500001</v>
      </c>
      <c r="R810" s="75">
        <f>(('Node actual demand d=1.0'!O810*(365/2)))*9.8*($C810+$D810-$B810)/3600</f>
        <v>4.108926727500001</v>
      </c>
      <c r="S810" s="75">
        <f>(('Node actual demand d=1.0'!P810*(365/2)))*9.8*($C810+$D810-$B810)/3600</f>
        <v>3.6523793133333338</v>
      </c>
      <c r="T810" s="75">
        <f>(('Node actual demand d=1.0'!Q810*(365/2)))*9.8*($C810+$D810-$B810)/3600</f>
        <v>3.8045617847222228</v>
      </c>
      <c r="U810" s="75">
        <f>(('Node actual demand d=1.0'!R810*(365/2)))*9.8*($C810+$D810-$B810)/3600</f>
        <v>3.5001968419444447</v>
      </c>
      <c r="V810" s="75">
        <f>(('Node actual demand d=1.0'!S810*(365/2)))*9.8*($C810+$D810-$B810)/3600</f>
        <v>3.0436494277777784</v>
      </c>
      <c r="W810" s="75">
        <f>(('Node actual demand d=1.0'!T810*(365/2)))*9.8*($C810+$D810-$B810)/3600</f>
        <v>2.5871020136111116</v>
      </c>
      <c r="X810" s="75">
        <f>(('Node actual demand d=1.0'!U810*(365/2)))*9.8*($C810+$D810-$B810)/3600</f>
        <v>2.5871020136111116</v>
      </c>
      <c r="Y810" s="75">
        <f>(('Node actual demand d=1.0'!V810*(365/2)))*9.8*($C810+$D810-$B810)/3600</f>
        <v>2.5871020136111116</v>
      </c>
      <c r="Z810" s="75">
        <f>(('Node actual demand d=1.0'!W810*(365/2)))*9.8*($C810+$D810-$B810)/3600</f>
        <v>2.5871020136111116</v>
      </c>
      <c r="AA810" s="75">
        <f>(('Node actual demand d=1.0'!X810*(365/2)))*9.8*($C810+$D810-$B810)/3600</f>
        <v>2.5871020136111116</v>
      </c>
      <c r="AB810" s="75">
        <f>(('Node actual demand d=1.0'!Y810*(365/2)))*9.8*($C810+$D810-$B810)/3600</f>
        <v>3.0436494277777784</v>
      </c>
    </row>
    <row r="811" spans="1:28">
      <c r="A811" t="s">
        <v>920</v>
      </c>
      <c r="B811" s="21">
        <f>Fornecida!$C$1</f>
        <v>3.38</v>
      </c>
      <c r="C811" s="79">
        <v>14.797000000000001</v>
      </c>
      <c r="D811">
        <v>20</v>
      </c>
      <c r="E811" s="75">
        <f>(('Node actual demand d=1.0'!B811*(365/2)))*9.8*($C811+$D811-$B811)/3600</f>
        <v>0</v>
      </c>
      <c r="F811" s="75">
        <f>(('Node actual demand d=1.0'!C811*(365/2)))*9.8*($C811+$D811-$B811)/3600</f>
        <v>0</v>
      </c>
      <c r="G811" s="75">
        <f>(('Node actual demand d=1.0'!D811*(365/2)))*9.8*($C811+$D811-$B811)/3600</f>
        <v>0</v>
      </c>
      <c r="H811" s="75">
        <f>(('Node actual demand d=1.0'!E811*(365/2)))*9.8*($C811+$D811-$B811)/3600</f>
        <v>0</v>
      </c>
      <c r="I811" s="75">
        <f>(('Node actual demand d=1.0'!F811*(365/2)))*9.8*($C811+$D811-$B811)/3600</f>
        <v>0</v>
      </c>
      <c r="J811" s="75">
        <f>(('Node actual demand d=1.0'!G811*(365/2)))*9.8*($C811+$D811-$B811)/3600</f>
        <v>0.3121628027777778</v>
      </c>
      <c r="K811" s="75">
        <f>(('Node actual demand d=1.0'!H811*(365/2)))*9.8*($C811+$D811-$B811)/3600</f>
        <v>0.3121628027777778</v>
      </c>
      <c r="L811" s="75">
        <f>(('Node actual demand d=1.0'!I811*(365/2)))*9.8*($C811+$D811-$B811)/3600</f>
        <v>0.3121628027777778</v>
      </c>
      <c r="M811" s="75">
        <f>(('Node actual demand d=1.0'!J811*(365/2)))*9.8*($C811+$D811-$B811)/3600</f>
        <v>0.78040700694444454</v>
      </c>
      <c r="N811" s="75">
        <f>(('Node actual demand d=1.0'!K811*(365/2)))*9.8*($C811+$D811-$B811)/3600</f>
        <v>0.62432560555555561</v>
      </c>
      <c r="O811" s="75">
        <f>(('Node actual demand d=1.0'!L811*(365/2)))*9.8*($C811+$D811-$B811)/3600</f>
        <v>0.78040700694444454</v>
      </c>
      <c r="P811" s="75">
        <f>(('Node actual demand d=1.0'!M811*(365/2)))*9.8*($C811+$D811-$B811)/3600</f>
        <v>0.78040700694444454</v>
      </c>
      <c r="Q811" s="75">
        <f>(('Node actual demand d=1.0'!N811*(365/2)))*9.8*($C811+$D811-$B811)/3600</f>
        <v>0.93648840833333324</v>
      </c>
      <c r="R811" s="75">
        <f>(('Node actual demand d=1.0'!O811*(365/2)))*9.8*($C811+$D811-$B811)/3600</f>
        <v>0.93648840833333324</v>
      </c>
      <c r="S811" s="75">
        <f>(('Node actual demand d=1.0'!P811*(365/2)))*9.8*($C811+$D811-$B811)/3600</f>
        <v>0.1560814013888889</v>
      </c>
      <c r="T811" s="75">
        <f>(('Node actual demand d=1.0'!Q811*(365/2)))*9.8*($C811+$D811-$B811)/3600</f>
        <v>0.3121628027777778</v>
      </c>
      <c r="U811" s="75">
        <f>(('Node actual demand d=1.0'!R811*(365/2)))*9.8*($C811+$D811-$B811)/3600</f>
        <v>0.1560814013888889</v>
      </c>
      <c r="V811" s="75">
        <f>(('Node actual demand d=1.0'!S811*(365/2)))*9.8*($C811+$D811-$B811)/3600</f>
        <v>0.1560814013888889</v>
      </c>
      <c r="W811" s="75">
        <f>(('Node actual demand d=1.0'!T811*(365/2)))*9.8*($C811+$D811-$B811)/3600</f>
        <v>0</v>
      </c>
      <c r="X811" s="75">
        <f>(('Node actual demand d=1.0'!U811*(365/2)))*9.8*($C811+$D811-$B811)/3600</f>
        <v>0</v>
      </c>
      <c r="Y811" s="75">
        <f>(('Node actual demand d=1.0'!V811*(365/2)))*9.8*($C811+$D811-$B811)/3600</f>
        <v>0</v>
      </c>
      <c r="Z811" s="75">
        <f>(('Node actual demand d=1.0'!W811*(365/2)))*9.8*($C811+$D811-$B811)/3600</f>
        <v>0</v>
      </c>
      <c r="AA811" s="75">
        <f>(('Node actual demand d=1.0'!X811*(365/2)))*9.8*($C811+$D811-$B811)/3600</f>
        <v>0</v>
      </c>
      <c r="AB811" s="75">
        <f>(('Node actual demand d=1.0'!Y811*(365/2)))*9.8*($C811+$D811-$B811)/3600</f>
        <v>0</v>
      </c>
    </row>
    <row r="812" spans="1:28">
      <c r="A812" t="s">
        <v>921</v>
      </c>
      <c r="B812" s="21">
        <f>Fornecida!$C$1</f>
        <v>3.38</v>
      </c>
      <c r="C812" s="79">
        <v>15.539</v>
      </c>
      <c r="D812">
        <v>20</v>
      </c>
      <c r="E812" s="75">
        <f>(('Node actual demand d=1.0'!B812*(365/2)))*9.8*($C812+$D812-$B812)/3600</f>
        <v>0</v>
      </c>
      <c r="F812" s="75">
        <f>(('Node actual demand d=1.0'!C812*(365/2)))*9.8*($C812+$D812-$B812)/3600</f>
        <v>0</v>
      </c>
      <c r="G812" s="75">
        <f>(('Node actual demand d=1.0'!D812*(365/2)))*9.8*($C812+$D812-$B812)/3600</f>
        <v>0</v>
      </c>
      <c r="H812" s="75">
        <f>(('Node actual demand d=1.0'!E812*(365/2)))*9.8*($C812+$D812-$B812)/3600</f>
        <v>0</v>
      </c>
      <c r="I812" s="75">
        <f>(('Node actual demand d=1.0'!F812*(365/2)))*9.8*($C812+$D812-$B812)/3600</f>
        <v>0</v>
      </c>
      <c r="J812" s="75">
        <f>(('Node actual demand d=1.0'!G812*(365/2)))*9.8*($C812+$D812-$B812)/3600</f>
        <v>0</v>
      </c>
      <c r="K812" s="75">
        <f>(('Node actual demand d=1.0'!H812*(365/2)))*9.8*($C812+$D812-$B812)/3600</f>
        <v>0.15976769861111112</v>
      </c>
      <c r="L812" s="75">
        <f>(('Node actual demand d=1.0'!I812*(365/2)))*9.8*($C812+$D812-$B812)/3600</f>
        <v>0.79883849305555565</v>
      </c>
      <c r="M812" s="75">
        <f>(('Node actual demand d=1.0'!J812*(365/2)))*9.8*($C812+$D812-$B812)/3600</f>
        <v>1.1183738902777778</v>
      </c>
      <c r="N812" s="75">
        <f>(('Node actual demand d=1.0'!K812*(365/2)))*9.8*($C812+$D812-$B812)/3600</f>
        <v>0.79883849305555565</v>
      </c>
      <c r="O812" s="75">
        <f>(('Node actual demand d=1.0'!L812*(365/2)))*9.8*($C812+$D812-$B812)/3600</f>
        <v>0.79883849305555565</v>
      </c>
      <c r="P812" s="75">
        <f>(('Node actual demand d=1.0'!M812*(365/2)))*9.8*($C812+$D812-$B812)/3600</f>
        <v>0.4793030958333333</v>
      </c>
      <c r="Q812" s="75">
        <f>(('Node actual demand d=1.0'!N812*(365/2)))*9.8*($C812+$D812-$B812)/3600</f>
        <v>0.63907079444444448</v>
      </c>
      <c r="R812" s="75">
        <f>(('Node actual demand d=1.0'!O812*(365/2)))*9.8*($C812+$D812-$B812)/3600</f>
        <v>0.63907079444444448</v>
      </c>
      <c r="S812" s="75">
        <f>(('Node actual demand d=1.0'!P812*(365/2)))*9.8*($C812+$D812-$B812)/3600</f>
        <v>0.95860619166666661</v>
      </c>
      <c r="T812" s="75">
        <f>(('Node actual demand d=1.0'!Q812*(365/2)))*9.8*($C812+$D812-$B812)/3600</f>
        <v>0.31953539722222224</v>
      </c>
      <c r="U812" s="75">
        <f>(('Node actual demand d=1.0'!R812*(365/2)))*9.8*($C812+$D812-$B812)/3600</f>
        <v>0</v>
      </c>
      <c r="V812" s="75">
        <f>(('Node actual demand d=1.0'!S812*(365/2)))*9.8*($C812+$D812-$B812)/3600</f>
        <v>0</v>
      </c>
      <c r="W812" s="75">
        <f>(('Node actual demand d=1.0'!T812*(365/2)))*9.8*($C812+$D812-$B812)/3600</f>
        <v>0</v>
      </c>
      <c r="X812" s="75">
        <f>(('Node actual demand d=1.0'!U812*(365/2)))*9.8*($C812+$D812-$B812)/3600</f>
        <v>0</v>
      </c>
      <c r="Y812" s="75">
        <f>(('Node actual demand d=1.0'!V812*(365/2)))*9.8*($C812+$D812-$B812)/3600</f>
        <v>0</v>
      </c>
      <c r="Z812" s="75">
        <f>(('Node actual demand d=1.0'!W812*(365/2)))*9.8*($C812+$D812-$B812)/3600</f>
        <v>0</v>
      </c>
      <c r="AA812" s="75">
        <f>(('Node actual demand d=1.0'!X812*(365/2)))*9.8*($C812+$D812-$B812)/3600</f>
        <v>0</v>
      </c>
      <c r="AB812" s="75">
        <f>(('Node actual demand d=1.0'!Y812*(365/2)))*9.8*($C812+$D812-$B812)/3600</f>
        <v>0</v>
      </c>
    </row>
    <row r="813" spans="1:28">
      <c r="A813" t="s">
        <v>922</v>
      </c>
      <c r="B813" s="21">
        <f>Fornecida!$C$1</f>
        <v>3.38</v>
      </c>
      <c r="C813" s="79">
        <v>16.6341</v>
      </c>
      <c r="D813">
        <v>20</v>
      </c>
      <c r="E813" s="75">
        <f>(('Node actual demand d=1.0'!B813*(365/2)))*9.8*($C813+$D813-$B813)/3600</f>
        <v>0</v>
      </c>
      <c r="F813" s="75">
        <f>(('Node actual demand d=1.0'!C813*(365/2)))*9.8*($C813+$D813-$B813)/3600</f>
        <v>0</v>
      </c>
      <c r="G813" s="75">
        <f>(('Node actual demand d=1.0'!D813*(365/2)))*9.8*($C813+$D813-$B813)/3600</f>
        <v>0</v>
      </c>
      <c r="H813" s="75">
        <f>(('Node actual demand d=1.0'!E813*(365/2)))*9.8*($C813+$D813-$B813)/3600</f>
        <v>0</v>
      </c>
      <c r="I813" s="75">
        <f>(('Node actual demand d=1.0'!F813*(365/2)))*9.8*($C813+$D813-$B813)/3600</f>
        <v>0</v>
      </c>
      <c r="J813" s="75">
        <f>(('Node actual demand d=1.0'!G813*(365/2)))*9.8*($C813+$D813-$B813)/3600</f>
        <v>0</v>
      </c>
      <c r="K813" s="75">
        <f>(('Node actual demand d=1.0'!H813*(365/2)))*9.8*($C813+$D813-$B813)/3600</f>
        <v>0</v>
      </c>
      <c r="L813" s="75">
        <f>(('Node actual demand d=1.0'!I813*(365/2)))*9.8*($C813+$D813-$B813)/3600</f>
        <v>0.16520821625000004</v>
      </c>
      <c r="M813" s="75">
        <f>(('Node actual demand d=1.0'!J813*(365/2)))*9.8*($C813+$D813-$B813)/3600</f>
        <v>0.16520821625000004</v>
      </c>
      <c r="N813" s="75">
        <f>(('Node actual demand d=1.0'!K813*(365/2)))*9.8*($C813+$D813-$B813)/3600</f>
        <v>0.16520821625000004</v>
      </c>
      <c r="O813" s="75">
        <f>(('Node actual demand d=1.0'!L813*(365/2)))*9.8*($C813+$D813-$B813)/3600</f>
        <v>0.16520821625000004</v>
      </c>
      <c r="P813" s="75">
        <f>(('Node actual demand d=1.0'!M813*(365/2)))*9.8*($C813+$D813-$B813)/3600</f>
        <v>0.16520821625000004</v>
      </c>
      <c r="Q813" s="75">
        <f>(('Node actual demand d=1.0'!N813*(365/2)))*9.8*($C813+$D813-$B813)/3600</f>
        <v>0.16520821625000004</v>
      </c>
      <c r="R813" s="75">
        <f>(('Node actual demand d=1.0'!O813*(365/2)))*9.8*($C813+$D813-$B813)/3600</f>
        <v>0.16520821625000004</v>
      </c>
      <c r="S813" s="75">
        <f>(('Node actual demand d=1.0'!P813*(365/2)))*9.8*($C813+$D813-$B813)/3600</f>
        <v>0.16520821625000004</v>
      </c>
      <c r="T813" s="75">
        <f>(('Node actual demand d=1.0'!Q813*(365/2)))*9.8*($C813+$D813-$B813)/3600</f>
        <v>0.16520821625000004</v>
      </c>
      <c r="U813" s="75">
        <f>(('Node actual demand d=1.0'!R813*(365/2)))*9.8*($C813+$D813-$B813)/3600</f>
        <v>0.16520821625000004</v>
      </c>
      <c r="V813" s="75">
        <f>(('Node actual demand d=1.0'!S813*(365/2)))*9.8*($C813+$D813-$B813)/3600</f>
        <v>0.16520821625000004</v>
      </c>
      <c r="W813" s="75">
        <f>(('Node actual demand d=1.0'!T813*(365/2)))*9.8*($C813+$D813-$B813)/3600</f>
        <v>0.16520821625000004</v>
      </c>
      <c r="X813" s="75">
        <f>(('Node actual demand d=1.0'!U813*(365/2)))*9.8*($C813+$D813-$B813)/3600</f>
        <v>0.16520821625000004</v>
      </c>
      <c r="Y813" s="75">
        <f>(('Node actual demand d=1.0'!V813*(365/2)))*9.8*($C813+$D813-$B813)/3600</f>
        <v>0.16520821625000004</v>
      </c>
      <c r="Z813" s="75">
        <f>(('Node actual demand d=1.0'!W813*(365/2)))*9.8*($C813+$D813-$B813)/3600</f>
        <v>0.16520821625000004</v>
      </c>
      <c r="AA813" s="75">
        <f>(('Node actual demand d=1.0'!X813*(365/2)))*9.8*($C813+$D813-$B813)/3600</f>
        <v>0</v>
      </c>
      <c r="AB813" s="75">
        <f>(('Node actual demand d=1.0'!Y813*(365/2)))*9.8*($C813+$D813-$B813)/3600</f>
        <v>0</v>
      </c>
    </row>
    <row r="814" spans="1:28">
      <c r="A814" t="s">
        <v>923</v>
      </c>
      <c r="B814" s="21">
        <f>Fornecida!$C$1</f>
        <v>3.38</v>
      </c>
      <c r="C814" s="79">
        <v>17.513000000000002</v>
      </c>
      <c r="D814">
        <v>20</v>
      </c>
      <c r="E814" s="75">
        <f>(('Node actual demand d=1.0'!B814*(365/2)))*9.8*($C814+$D814-$B814)/3600</f>
        <v>0</v>
      </c>
      <c r="F814" s="75">
        <f>(('Node actual demand d=1.0'!C814*(365/2)))*9.8*($C814+$D814-$B814)/3600</f>
        <v>0</v>
      </c>
      <c r="G814" s="75">
        <f>(('Node actual demand d=1.0'!D814*(365/2)))*9.8*($C814+$D814-$B814)/3600</f>
        <v>0</v>
      </c>
      <c r="H814" s="75">
        <f>(('Node actual demand d=1.0'!E814*(365/2)))*9.8*($C814+$D814-$B814)/3600</f>
        <v>0</v>
      </c>
      <c r="I814" s="75">
        <f>(('Node actual demand d=1.0'!F814*(365/2)))*9.8*($C814+$D814-$B814)/3600</f>
        <v>0</v>
      </c>
      <c r="J814" s="75">
        <f>(('Node actual demand d=1.0'!G814*(365/2)))*9.8*($C814+$D814-$B814)/3600</f>
        <v>0</v>
      </c>
      <c r="K814" s="75">
        <f>(('Node actual demand d=1.0'!H814*(365/2)))*9.8*($C814+$D814-$B814)/3600</f>
        <v>0</v>
      </c>
      <c r="L814" s="75">
        <f>(('Node actual demand d=1.0'!I814*(365/2)))*9.8*($C814+$D814-$B814)/3600</f>
        <v>0</v>
      </c>
      <c r="M814" s="75">
        <f>(('Node actual demand d=1.0'!J814*(365/2)))*9.8*($C814+$D814-$B814)/3600</f>
        <v>0</v>
      </c>
      <c r="N814" s="75">
        <f>(('Node actual demand d=1.0'!K814*(365/2)))*9.8*($C814+$D814-$B814)/3600</f>
        <v>0</v>
      </c>
      <c r="O814" s="75">
        <f>(('Node actual demand d=1.0'!L814*(365/2)))*9.8*($C814+$D814-$B814)/3600</f>
        <v>0</v>
      </c>
      <c r="P814" s="75">
        <f>(('Node actual demand d=1.0'!M814*(365/2)))*9.8*($C814+$D814-$B814)/3600</f>
        <v>0</v>
      </c>
      <c r="Q814" s="75">
        <f>(('Node actual demand d=1.0'!N814*(365/2)))*9.8*($C814+$D814-$B814)/3600</f>
        <v>0</v>
      </c>
      <c r="R814" s="75">
        <f>(('Node actual demand d=1.0'!O814*(365/2)))*9.8*($C814+$D814-$B814)/3600</f>
        <v>0</v>
      </c>
      <c r="S814" s="75">
        <f>(('Node actual demand d=1.0'!P814*(365/2)))*9.8*($C814+$D814-$B814)/3600</f>
        <v>0</v>
      </c>
      <c r="T814" s="75">
        <f>(('Node actual demand d=1.0'!Q814*(365/2)))*9.8*($C814+$D814-$B814)/3600</f>
        <v>0</v>
      </c>
      <c r="U814" s="75">
        <f>(('Node actual demand d=1.0'!R814*(365/2)))*9.8*($C814+$D814-$B814)/3600</f>
        <v>0</v>
      </c>
      <c r="V814" s="75">
        <f>(('Node actual demand d=1.0'!S814*(365/2)))*9.8*($C814+$D814-$B814)/3600</f>
        <v>0</v>
      </c>
      <c r="W814" s="75">
        <f>(('Node actual demand d=1.0'!T814*(365/2)))*9.8*($C814+$D814-$B814)/3600</f>
        <v>0</v>
      </c>
      <c r="X814" s="75">
        <f>(('Node actual demand d=1.0'!U814*(365/2)))*9.8*($C814+$D814-$B814)/3600</f>
        <v>0</v>
      </c>
      <c r="Y814" s="75">
        <f>(('Node actual demand d=1.0'!V814*(365/2)))*9.8*($C814+$D814-$B814)/3600</f>
        <v>0</v>
      </c>
      <c r="Z814" s="75">
        <f>(('Node actual demand d=1.0'!W814*(365/2)))*9.8*($C814+$D814-$B814)/3600</f>
        <v>0</v>
      </c>
      <c r="AA814" s="75">
        <f>(('Node actual demand d=1.0'!X814*(365/2)))*9.8*($C814+$D814-$B814)/3600</f>
        <v>0</v>
      </c>
      <c r="AB814" s="75">
        <f>(('Node actual demand d=1.0'!Y814*(365/2)))*9.8*($C814+$D814-$B814)/3600</f>
        <v>0</v>
      </c>
    </row>
    <row r="815" spans="1:28">
      <c r="A815" t="s">
        <v>924</v>
      </c>
      <c r="B815" s="21">
        <f>Fornecida!$C$1</f>
        <v>3.38</v>
      </c>
      <c r="C815" s="79">
        <v>19.311</v>
      </c>
      <c r="D815">
        <v>20</v>
      </c>
      <c r="E815" s="75">
        <f>(('Node actual demand d=1.0'!B815*(365/2)))*9.8*($C815+$D815-$B815)/3600</f>
        <v>28.204138258333337</v>
      </c>
      <c r="F815" s="75">
        <f>(('Node actual demand d=1.0'!C815*(365/2)))*9.8*($C815+$D815-$B815)/3600</f>
        <v>3.9271584916666669</v>
      </c>
      <c r="G815" s="75">
        <f>(('Node actual demand d=1.0'!D815*(365/2)))*9.8*($C815+$D815-$B815)/3600</f>
        <v>13.388040312499999</v>
      </c>
      <c r="H815" s="75">
        <f>(('Node actual demand d=1.0'!E815*(365/2)))*9.8*($C815+$D815-$B815)/3600</f>
        <v>2.1420864499999999</v>
      </c>
      <c r="I815" s="75">
        <f>(('Node actual demand d=1.0'!F815*(365/2)))*9.8*($C815+$D815-$B815)/3600</f>
        <v>1.9635792458333334</v>
      </c>
      <c r="J815" s="75">
        <f>(('Node actual demand d=1.0'!G815*(365/2)))*9.8*($C815+$D815-$B815)/3600</f>
        <v>19.814299662500005</v>
      </c>
      <c r="K815" s="75">
        <f>(('Node actual demand d=1.0'!H815*(365/2)))*9.8*($C815+$D815-$B815)/3600</f>
        <v>16.601169987500001</v>
      </c>
      <c r="L815" s="75">
        <f>(('Node actual demand d=1.0'!I815*(365/2)))*9.8*($C815+$D815-$B815)/3600</f>
        <v>8.7468530041666668</v>
      </c>
      <c r="M815" s="75">
        <f>(('Node actual demand d=1.0'!J815*(365/2)))*9.8*($C815+$D815-$B815)/3600</f>
        <v>17.136691599999999</v>
      </c>
      <c r="N815" s="75">
        <f>(('Node actual demand d=1.0'!K815*(365/2)))*9.8*($C815+$D815-$B815)/3600</f>
        <v>9.4608818208333343</v>
      </c>
      <c r="O815" s="75">
        <f>(('Node actual demand d=1.0'!L815*(365/2)))*9.8*($C815+$D815-$B815)/3600</f>
        <v>7.3187953708333326</v>
      </c>
      <c r="P815" s="75">
        <f>(('Node actual demand d=1.0'!M815*(365/2)))*9.8*($C815+$D815-$B815)/3600</f>
        <v>6.2477521458333332</v>
      </c>
      <c r="Q815" s="75">
        <f>(('Node actual demand d=1.0'!N815*(365/2)))*9.8*($C815+$D815-$B815)/3600</f>
        <v>24.276979766666667</v>
      </c>
      <c r="R815" s="75">
        <f>(('Node actual demand d=1.0'!O815*(365/2)))*9.8*($C815+$D815-$B815)/3600</f>
        <v>8.9253602083333341</v>
      </c>
      <c r="S815" s="75">
        <f>(('Node actual demand d=1.0'!P815*(365/2)))*9.8*($C815+$D815-$B815)/3600</f>
        <v>7.8543169833333337</v>
      </c>
      <c r="T815" s="75">
        <f>(('Node actual demand d=1.0'!Q815*(365/2)))*9.8*($C815+$D815-$B815)/3600</f>
        <v>10.71043225</v>
      </c>
      <c r="U815" s="75">
        <f>(('Node actual demand d=1.0'!R815*(365/2)))*9.8*($C815+$D815-$B815)/3600</f>
        <v>7.3187953708333326</v>
      </c>
      <c r="V815" s="75">
        <f>(('Node actual demand d=1.0'!S815*(365/2)))*9.8*($C815+$D815-$B815)/3600</f>
        <v>7.6758097791666664</v>
      </c>
      <c r="W815" s="75">
        <f>(('Node actual demand d=1.0'!T815*(365/2)))*9.8*($C815+$D815-$B815)/3600</f>
        <v>6.4262593500000014</v>
      </c>
      <c r="X815" s="75">
        <f>(('Node actual demand d=1.0'!U815*(365/2)))*9.8*($C815+$D815-$B815)/3600</f>
        <v>8.032824187500001</v>
      </c>
      <c r="Y815" s="75">
        <f>(('Node actual demand d=1.0'!V815*(365/2)))*9.8*($C815+$D815-$B815)/3600</f>
        <v>9.4608818208333343</v>
      </c>
      <c r="Z815" s="75">
        <f>(('Node actual demand d=1.0'!W815*(365/2)))*9.8*($C815+$D815-$B815)/3600</f>
        <v>9.8178962291666689</v>
      </c>
      <c r="AA815" s="75">
        <f>(('Node actual demand d=1.0'!X815*(365/2)))*9.8*($C815+$D815-$B815)/3600</f>
        <v>16.779677191666664</v>
      </c>
      <c r="AB815" s="75">
        <f>(('Node actual demand d=1.0'!Y815*(365/2)))*9.8*($C815+$D815-$B815)/3600</f>
        <v>24.455486970833334</v>
      </c>
    </row>
    <row r="816" spans="1:28">
      <c r="A816" t="s">
        <v>925</v>
      </c>
      <c r="B816" s="21">
        <f>Fornecida!$C$1</f>
        <v>3.38</v>
      </c>
      <c r="C816" s="79">
        <v>17.775300000000001</v>
      </c>
      <c r="D816">
        <v>20</v>
      </c>
      <c r="E816" s="75">
        <f>(('Node actual demand d=1.0'!B816*(365/2)))*9.8*($C816+$D816-$B816)/3600</f>
        <v>0.51263328375000006</v>
      </c>
      <c r="F816" s="75">
        <f>(('Node actual demand d=1.0'!C816*(365/2)))*9.8*($C816+$D816-$B816)/3600</f>
        <v>0.51263328375000006</v>
      </c>
      <c r="G816" s="75">
        <f>(('Node actual demand d=1.0'!D816*(365/2)))*9.8*($C816+$D816-$B816)/3600</f>
        <v>0.51263328375000006</v>
      </c>
      <c r="H816" s="75">
        <f>(('Node actual demand d=1.0'!E816*(365/2)))*9.8*($C816+$D816-$B816)/3600</f>
        <v>0.51263328375000006</v>
      </c>
      <c r="I816" s="75">
        <f>(('Node actual demand d=1.0'!F816*(365/2)))*9.8*($C816+$D816-$B816)/3600</f>
        <v>0.34175552250000002</v>
      </c>
      <c r="J816" s="75">
        <f>(('Node actual demand d=1.0'!G816*(365/2)))*9.8*($C816+$D816-$B816)/3600</f>
        <v>0.51263328375000006</v>
      </c>
      <c r="K816" s="75">
        <f>(('Node actual demand d=1.0'!H816*(365/2)))*9.8*($C816+$D816-$B816)/3600</f>
        <v>0.68351104500000004</v>
      </c>
      <c r="L816" s="75">
        <f>(('Node actual demand d=1.0'!I816*(365/2)))*9.8*($C816+$D816-$B816)/3600</f>
        <v>0.51263328375000006</v>
      </c>
      <c r="M816" s="75">
        <f>(('Node actual demand d=1.0'!J816*(365/2)))*9.8*($C816+$D816-$B816)/3600</f>
        <v>0.68351104500000004</v>
      </c>
      <c r="N816" s="75">
        <f>(('Node actual demand d=1.0'!K816*(365/2)))*9.8*($C816+$D816-$B816)/3600</f>
        <v>1.0252665675000001</v>
      </c>
      <c r="O816" s="75">
        <f>(('Node actual demand d=1.0'!L816*(365/2)))*9.8*($C816+$D816-$B816)/3600</f>
        <v>1.3670220900000001</v>
      </c>
      <c r="P816" s="75">
        <f>(('Node actual demand d=1.0'!M816*(365/2)))*9.8*($C816+$D816-$B816)/3600</f>
        <v>1.0252665675000001</v>
      </c>
      <c r="Q816" s="75">
        <f>(('Node actual demand d=1.0'!N816*(365/2)))*9.8*($C816+$D816-$B816)/3600</f>
        <v>1.19614432875</v>
      </c>
      <c r="R816" s="75">
        <f>(('Node actual demand d=1.0'!O816*(365/2)))*9.8*($C816+$D816-$B816)/3600</f>
        <v>1.19614432875</v>
      </c>
      <c r="S816" s="75">
        <f>(('Node actual demand d=1.0'!P816*(365/2)))*9.8*($C816+$D816-$B816)/3600</f>
        <v>1.3670220900000001</v>
      </c>
      <c r="T816" s="75">
        <f>(('Node actual demand d=1.0'!Q816*(365/2)))*9.8*($C816+$D816-$B816)/3600</f>
        <v>1.3670220900000001</v>
      </c>
      <c r="U816" s="75">
        <f>(('Node actual demand d=1.0'!R816*(365/2)))*9.8*($C816+$D816-$B816)/3600</f>
        <v>1.19614432875</v>
      </c>
      <c r="V816" s="75">
        <f>(('Node actual demand d=1.0'!S816*(365/2)))*9.8*($C816+$D816-$B816)/3600</f>
        <v>1.0252665675000001</v>
      </c>
      <c r="W816" s="75">
        <f>(('Node actual demand d=1.0'!T816*(365/2)))*9.8*($C816+$D816-$B816)/3600</f>
        <v>1.19614432875</v>
      </c>
      <c r="X816" s="75">
        <f>(('Node actual demand d=1.0'!U816*(365/2)))*9.8*($C816+$D816-$B816)/3600</f>
        <v>1.19614432875</v>
      </c>
      <c r="Y816" s="75">
        <f>(('Node actual demand d=1.0'!V816*(365/2)))*9.8*($C816+$D816-$B816)/3600</f>
        <v>1.0252665675000001</v>
      </c>
      <c r="Z816" s="75">
        <f>(('Node actual demand d=1.0'!W816*(365/2)))*9.8*($C816+$D816-$B816)/3600</f>
        <v>0.85438880625000013</v>
      </c>
      <c r="AA816" s="75">
        <f>(('Node actual demand d=1.0'!X816*(365/2)))*9.8*($C816+$D816-$B816)/3600</f>
        <v>0.51263328375000006</v>
      </c>
      <c r="AB816" s="75">
        <f>(('Node actual demand d=1.0'!Y816*(365/2)))*9.8*($C816+$D816-$B816)/3600</f>
        <v>0.51263328375000006</v>
      </c>
    </row>
    <row r="817" spans="1:28">
      <c r="A817" t="s">
        <v>926</v>
      </c>
      <c r="B817" s="21">
        <f>Fornecida!$C$1</f>
        <v>3.38</v>
      </c>
      <c r="C817" s="79">
        <v>24.0002</v>
      </c>
      <c r="D817">
        <v>20</v>
      </c>
      <c r="E817" s="75">
        <f>(('Node actual demand d=1.0'!B817*(365/2)))*9.8*($C817+$D817-$B817)/3600</f>
        <v>0.80721364111111116</v>
      </c>
      <c r="F817" s="75">
        <f>(('Node actual demand d=1.0'!C817*(365/2)))*9.8*($C817+$D817-$B817)/3600</f>
        <v>1.009017051388889</v>
      </c>
      <c r="G817" s="75">
        <f>(('Node actual demand d=1.0'!D817*(365/2)))*9.8*($C817+$D817-$B817)/3600</f>
        <v>1.009017051388889</v>
      </c>
      <c r="H817" s="75">
        <f>(('Node actual demand d=1.0'!E817*(365/2)))*9.8*($C817+$D817-$B817)/3600</f>
        <v>0.80721364111111116</v>
      </c>
      <c r="I817" s="75">
        <f>(('Node actual demand d=1.0'!F817*(365/2)))*9.8*($C817+$D817-$B817)/3600</f>
        <v>0.40360682055555558</v>
      </c>
      <c r="J817" s="75">
        <f>(('Node actual demand d=1.0'!G817*(365/2)))*9.8*($C817+$D817-$B817)/3600</f>
        <v>0.40360682055555558</v>
      </c>
      <c r="K817" s="75">
        <f>(('Node actual demand d=1.0'!H817*(365/2)))*9.8*($C817+$D817-$B817)/3600</f>
        <v>0.40360682055555558</v>
      </c>
      <c r="L817" s="75">
        <f>(('Node actual demand d=1.0'!I817*(365/2)))*9.8*($C817+$D817-$B817)/3600</f>
        <v>0.60541023083333334</v>
      </c>
      <c r="M817" s="75">
        <f>(('Node actual demand d=1.0'!J817*(365/2)))*9.8*($C817+$D817-$B817)/3600</f>
        <v>0.60541023083333334</v>
      </c>
      <c r="N817" s="75">
        <f>(('Node actual demand d=1.0'!K817*(365/2)))*9.8*($C817+$D817-$B817)/3600</f>
        <v>1.009017051388889</v>
      </c>
      <c r="O817" s="75">
        <f>(('Node actual demand d=1.0'!L817*(365/2)))*9.8*($C817+$D817-$B817)/3600</f>
        <v>1.2108204616666667</v>
      </c>
      <c r="P817" s="75">
        <f>(('Node actual demand d=1.0'!M817*(365/2)))*9.8*($C817+$D817-$B817)/3600</f>
        <v>1.2108204616666667</v>
      </c>
      <c r="Q817" s="75">
        <f>(('Node actual demand d=1.0'!N817*(365/2)))*9.8*($C817+$D817-$B817)/3600</f>
        <v>1.2108204616666667</v>
      </c>
      <c r="R817" s="75">
        <f>(('Node actual demand d=1.0'!O817*(365/2)))*9.8*($C817+$D817-$B817)/3600</f>
        <v>1.4126238719444444</v>
      </c>
      <c r="S817" s="75">
        <f>(('Node actual demand d=1.0'!P817*(365/2)))*9.8*($C817+$D817-$B817)/3600</f>
        <v>1.4126238719444444</v>
      </c>
      <c r="T817" s="75">
        <f>(('Node actual demand d=1.0'!Q817*(365/2)))*9.8*($C817+$D817-$B817)/3600</f>
        <v>1.2108204616666667</v>
      </c>
      <c r="U817" s="75">
        <f>(('Node actual demand d=1.0'!R817*(365/2)))*9.8*($C817+$D817-$B817)/3600</f>
        <v>1.4126238719444444</v>
      </c>
      <c r="V817" s="75">
        <f>(('Node actual demand d=1.0'!S817*(365/2)))*9.8*($C817+$D817-$B817)/3600</f>
        <v>1.2108204616666667</v>
      </c>
      <c r="W817" s="75">
        <f>(('Node actual demand d=1.0'!T817*(365/2)))*9.8*($C817+$D817-$B817)/3600</f>
        <v>1.2108204616666667</v>
      </c>
      <c r="X817" s="75">
        <f>(('Node actual demand d=1.0'!U817*(365/2)))*9.8*($C817+$D817-$B817)/3600</f>
        <v>1.2108204616666667</v>
      </c>
      <c r="Y817" s="75">
        <f>(('Node actual demand d=1.0'!V817*(365/2)))*9.8*($C817+$D817-$B817)/3600</f>
        <v>0.80721364111111116</v>
      </c>
      <c r="Z817" s="75">
        <f>(('Node actual demand d=1.0'!W817*(365/2)))*9.8*($C817+$D817-$B817)/3600</f>
        <v>0.60541023083333334</v>
      </c>
      <c r="AA817" s="75">
        <f>(('Node actual demand d=1.0'!X817*(365/2)))*9.8*($C817+$D817-$B817)/3600</f>
        <v>0.40360682055555558</v>
      </c>
      <c r="AB817" s="75">
        <f>(('Node actual demand d=1.0'!Y817*(365/2)))*9.8*($C817+$D817-$B817)/3600</f>
        <v>0.40360682055555558</v>
      </c>
    </row>
    <row r="818" spans="1:28">
      <c r="A818" t="s">
        <v>927</v>
      </c>
      <c r="B818" s="21">
        <f>Fornecida!$C$1</f>
        <v>3.38</v>
      </c>
      <c r="C818" s="79">
        <v>22.5991</v>
      </c>
      <c r="D818">
        <v>20</v>
      </c>
      <c r="E818" s="75">
        <f>(('Node actual demand d=1.0'!B818*(365/2)))*9.8*($C818+$D818-$B818)/3600</f>
        <v>0</v>
      </c>
      <c r="F818" s="75">
        <f>(('Node actual demand d=1.0'!C818*(365/2)))*9.8*($C818+$D818-$B818)/3600</f>
        <v>0</v>
      </c>
      <c r="G818" s="75">
        <f>(('Node actual demand d=1.0'!D818*(365/2)))*9.8*($C818+$D818-$B818)/3600</f>
        <v>0</v>
      </c>
      <c r="H818" s="75">
        <f>(('Node actual demand d=1.0'!E818*(365/2)))*9.8*($C818+$D818-$B818)/3600</f>
        <v>0</v>
      </c>
      <c r="I818" s="75">
        <f>(('Node actual demand d=1.0'!F818*(365/2)))*9.8*($C818+$D818-$B818)/3600</f>
        <v>0</v>
      </c>
      <c r="J818" s="75">
        <f>(('Node actual demand d=1.0'!G818*(365/2)))*9.8*($C818+$D818-$B818)/3600</f>
        <v>0</v>
      </c>
      <c r="K818" s="75">
        <f>(('Node actual demand d=1.0'!H818*(365/2)))*9.8*($C818+$D818-$B818)/3600</f>
        <v>0</v>
      </c>
      <c r="L818" s="75">
        <f>(('Node actual demand d=1.0'!I818*(365/2)))*9.8*($C818+$D818-$B818)/3600</f>
        <v>0</v>
      </c>
      <c r="M818" s="75">
        <f>(('Node actual demand d=1.0'!J818*(365/2)))*9.8*($C818+$D818-$B818)/3600</f>
        <v>0</v>
      </c>
      <c r="N818" s="75">
        <f>(('Node actual demand d=1.0'!K818*(365/2)))*9.8*($C818+$D818-$B818)/3600</f>
        <v>0</v>
      </c>
      <c r="O818" s="75">
        <f>(('Node actual demand d=1.0'!L818*(365/2)))*9.8*($C818+$D818-$B818)/3600</f>
        <v>0</v>
      </c>
      <c r="P818" s="75">
        <f>(('Node actual demand d=1.0'!M818*(365/2)))*9.8*($C818+$D818-$B818)/3600</f>
        <v>0</v>
      </c>
      <c r="Q818" s="75">
        <f>(('Node actual demand d=1.0'!N818*(365/2)))*9.8*($C818+$D818-$B818)/3600</f>
        <v>0</v>
      </c>
      <c r="R818" s="75">
        <f>(('Node actual demand d=1.0'!O818*(365/2)))*9.8*($C818+$D818-$B818)/3600</f>
        <v>0</v>
      </c>
      <c r="S818" s="75">
        <f>(('Node actual demand d=1.0'!P818*(365/2)))*9.8*($C818+$D818-$B818)/3600</f>
        <v>0</v>
      </c>
      <c r="T818" s="75">
        <f>(('Node actual demand d=1.0'!Q818*(365/2)))*9.8*($C818+$D818-$B818)/3600</f>
        <v>0</v>
      </c>
      <c r="U818" s="75">
        <f>(('Node actual demand d=1.0'!R818*(365/2)))*9.8*($C818+$D818-$B818)/3600</f>
        <v>0</v>
      </c>
      <c r="V818" s="75">
        <f>(('Node actual demand d=1.0'!S818*(365/2)))*9.8*($C818+$D818-$B818)/3600</f>
        <v>0</v>
      </c>
      <c r="W818" s="75">
        <f>(('Node actual demand d=1.0'!T818*(365/2)))*9.8*($C818+$D818-$B818)/3600</f>
        <v>0</v>
      </c>
      <c r="X818" s="75">
        <f>(('Node actual demand d=1.0'!U818*(365/2)))*9.8*($C818+$D818-$B818)/3600</f>
        <v>0</v>
      </c>
      <c r="Y818" s="75">
        <f>(('Node actual demand d=1.0'!V818*(365/2)))*9.8*($C818+$D818-$B818)/3600</f>
        <v>0</v>
      </c>
      <c r="Z818" s="75">
        <f>(('Node actual demand d=1.0'!W818*(365/2)))*9.8*($C818+$D818-$B818)/3600</f>
        <v>0</v>
      </c>
      <c r="AA818" s="75">
        <f>(('Node actual demand d=1.0'!X818*(365/2)))*9.8*($C818+$D818-$B818)/3600</f>
        <v>0</v>
      </c>
      <c r="AB818" s="75">
        <f>(('Node actual demand d=1.0'!Y818*(365/2)))*9.8*($C818+$D818-$B818)/3600</f>
        <v>0</v>
      </c>
    </row>
    <row r="819" spans="1:28">
      <c r="A819" t="s">
        <v>928</v>
      </c>
      <c r="B819" s="21">
        <f>Fornecida!$C$1</f>
        <v>3.38</v>
      </c>
      <c r="C819" s="79">
        <v>22.185300000000002</v>
      </c>
      <c r="D819">
        <v>20</v>
      </c>
      <c r="E819" s="75">
        <f>(('Node actual demand d=1.0'!B819*(365/2)))*9.8*($C819+$D819-$B819)/3600</f>
        <v>24.48393455375</v>
      </c>
      <c r="F819" s="75">
        <f>(('Node actual demand d=1.0'!C819*(365/2)))*9.8*($C819+$D819-$B819)/3600</f>
        <v>35.087213297500007</v>
      </c>
      <c r="G819" s="75">
        <f>(('Node actual demand d=1.0'!D819*(365/2)))*9.8*($C819+$D819-$B819)/3600</f>
        <v>20.24262305625</v>
      </c>
      <c r="H819" s="75">
        <f>(('Node actual demand d=1.0'!E819*(365/2)))*9.8*($C819+$D819-$B819)/3600</f>
        <v>56.100983898750002</v>
      </c>
      <c r="I819" s="75">
        <f>(('Node actual demand d=1.0'!F819*(365/2)))*9.8*($C819+$D819-$B819)/3600</f>
        <v>82.320000428749992</v>
      </c>
      <c r="J819" s="75">
        <f>(('Node actual demand d=1.0'!G819*(365/2)))*9.8*($C819+$D819-$B819)/3600</f>
        <v>27.761311620000004</v>
      </c>
      <c r="K819" s="75">
        <f>(('Node actual demand d=1.0'!H819*(365/2)))*9.8*($C819+$D819-$B819)/3600</f>
        <v>74.415738092499993</v>
      </c>
      <c r="L819" s="75">
        <f>(('Node actual demand d=1.0'!I819*(365/2)))*9.8*($C819+$D819-$B819)/3600</f>
        <v>105.06885300625</v>
      </c>
      <c r="M819" s="75">
        <f>(('Node actual demand d=1.0'!J819*(365/2)))*9.8*($C819+$D819-$B819)/3600</f>
        <v>120.87737767874998</v>
      </c>
      <c r="N819" s="75">
        <f>(('Node actual demand d=1.0'!K819*(365/2)))*9.8*($C819+$D819-$B819)/3600</f>
        <v>74.994098751250007</v>
      </c>
      <c r="O819" s="75">
        <f>(('Node actual demand d=1.0'!L819*(365/2)))*9.8*($C819+$D819-$B819)/3600</f>
        <v>113.93704977375</v>
      </c>
      <c r="P819" s="75">
        <f>(('Node actual demand d=1.0'!M819*(365/2)))*9.8*($C819+$D819-$B819)/3600</f>
        <v>90.609836537499987</v>
      </c>
      <c r="Q819" s="75">
        <f>(('Node actual demand d=1.0'!N819*(365/2)))*9.8*($C819+$D819-$B819)/3600</f>
        <v>138.80655809999999</v>
      </c>
      <c r="R819" s="75">
        <f>(('Node actual demand d=1.0'!O819*(365/2)))*9.8*($C819+$D819-$B819)/3600</f>
        <v>83.091147973749983</v>
      </c>
      <c r="S819" s="75">
        <f>(('Node actual demand d=1.0'!P819*(365/2)))*9.8*($C819+$D819-$B819)/3600</f>
        <v>70.945574139999991</v>
      </c>
      <c r="T819" s="75">
        <f>(('Node actual demand d=1.0'!Q819*(365/2)))*9.8*($C819+$D819-$B819)/3600</f>
        <v>128.01049247</v>
      </c>
      <c r="U819" s="75">
        <f>(('Node actual demand d=1.0'!R819*(365/2)))*9.8*($C819+$D819-$B819)/3600</f>
        <v>86.754098812500004</v>
      </c>
      <c r="V819" s="75">
        <f>(('Node actual demand d=1.0'!S819*(365/2)))*9.8*($C819+$D819-$B819)/3600</f>
        <v>118.75672193000001</v>
      </c>
      <c r="W819" s="75">
        <f>(('Node actual demand d=1.0'!T819*(365/2)))*9.8*($C819+$D819-$B819)/3600</f>
        <v>158.08524672499996</v>
      </c>
      <c r="X819" s="75">
        <f>(('Node actual demand d=1.0'!U819*(365/2)))*9.8*($C819+$D819-$B819)/3600</f>
        <v>51.474098628749999</v>
      </c>
      <c r="Y819" s="75">
        <f>(('Node actual demand d=1.0'!V819*(365/2)))*9.8*($C819+$D819-$B819)/3600</f>
        <v>63.234098689999989</v>
      </c>
      <c r="Z819" s="75">
        <f>(('Node actual demand d=1.0'!W819*(365/2)))*9.8*($C819+$D819-$B819)/3600</f>
        <v>72.102295457500006</v>
      </c>
      <c r="AA819" s="75">
        <f>(('Node actual demand d=1.0'!X819*(365/2)))*9.8*($C819+$D819-$B819)/3600</f>
        <v>26.219016530000001</v>
      </c>
      <c r="AB819" s="75">
        <f>(('Node actual demand d=1.0'!Y819*(365/2)))*9.8*($C819+$D819-$B819)/3600</f>
        <v>74.222951206250002</v>
      </c>
    </row>
    <row r="820" spans="1:28">
      <c r="A820" t="s">
        <v>929</v>
      </c>
      <c r="B820" s="21">
        <f>Fornecida!$C$1</f>
        <v>3.38</v>
      </c>
      <c r="C820" s="79">
        <v>22.212499999999999</v>
      </c>
      <c r="D820">
        <v>20</v>
      </c>
      <c r="E820" s="75">
        <f>(('Node actual demand d=1.0'!B820*(365/2)))*9.8*($C820+$D820-$B820)/3600</f>
        <v>0</v>
      </c>
      <c r="F820" s="75">
        <f>(('Node actual demand d=1.0'!C820*(365/2)))*9.8*($C820+$D820-$B820)/3600</f>
        <v>0</v>
      </c>
      <c r="G820" s="75">
        <f>(('Node actual demand d=1.0'!D820*(365/2)))*9.8*($C820+$D820-$B820)/3600</f>
        <v>0</v>
      </c>
      <c r="H820" s="75">
        <f>(('Node actual demand d=1.0'!E820*(365/2)))*9.8*($C820+$D820-$B820)/3600</f>
        <v>0</v>
      </c>
      <c r="I820" s="75">
        <f>(('Node actual demand d=1.0'!F820*(365/2)))*9.8*($C820+$D820-$B820)/3600</f>
        <v>0</v>
      </c>
      <c r="J820" s="75">
        <f>(('Node actual demand d=1.0'!G820*(365/2)))*9.8*($C820+$D820-$B820)/3600</f>
        <v>0.19292201736111111</v>
      </c>
      <c r="K820" s="75">
        <f>(('Node actual demand d=1.0'!H820*(365/2)))*9.8*($C820+$D820-$B820)/3600</f>
        <v>0.19292201736111111</v>
      </c>
      <c r="L820" s="75">
        <f>(('Node actual demand d=1.0'!I820*(365/2)))*9.8*($C820+$D820-$B820)/3600</f>
        <v>0.19292201736111111</v>
      </c>
      <c r="M820" s="75">
        <f>(('Node actual demand d=1.0'!J820*(365/2)))*9.8*($C820+$D820-$B820)/3600</f>
        <v>0.19292201736111111</v>
      </c>
      <c r="N820" s="75">
        <f>(('Node actual demand d=1.0'!K820*(365/2)))*9.8*($C820+$D820-$B820)/3600</f>
        <v>0.19292201736111111</v>
      </c>
      <c r="O820" s="75">
        <f>(('Node actual demand d=1.0'!L820*(365/2)))*9.8*($C820+$D820-$B820)/3600</f>
        <v>0.19292201736111111</v>
      </c>
      <c r="P820" s="75">
        <f>(('Node actual demand d=1.0'!M820*(365/2)))*9.8*($C820+$D820-$B820)/3600</f>
        <v>0.19292201736111111</v>
      </c>
      <c r="Q820" s="75">
        <f>(('Node actual demand d=1.0'!N820*(365/2)))*9.8*($C820+$D820-$B820)/3600</f>
        <v>0.19292201736111111</v>
      </c>
      <c r="R820" s="75">
        <f>(('Node actual demand d=1.0'!O820*(365/2)))*9.8*($C820+$D820-$B820)/3600</f>
        <v>0.19292201736111111</v>
      </c>
      <c r="S820" s="75">
        <f>(('Node actual demand d=1.0'!P820*(365/2)))*9.8*($C820+$D820-$B820)/3600</f>
        <v>0.19292201736111111</v>
      </c>
      <c r="T820" s="75">
        <f>(('Node actual demand d=1.0'!Q820*(365/2)))*9.8*($C820+$D820-$B820)/3600</f>
        <v>0.38584403472222223</v>
      </c>
      <c r="U820" s="75">
        <f>(('Node actual demand d=1.0'!R820*(365/2)))*9.8*($C820+$D820-$B820)/3600</f>
        <v>0</v>
      </c>
      <c r="V820" s="75">
        <f>(('Node actual demand d=1.0'!S820*(365/2)))*9.8*($C820+$D820-$B820)/3600</f>
        <v>0.19292201736111111</v>
      </c>
      <c r="W820" s="75">
        <f>(('Node actual demand d=1.0'!T820*(365/2)))*9.8*($C820+$D820-$B820)/3600</f>
        <v>0</v>
      </c>
      <c r="X820" s="75">
        <f>(('Node actual demand d=1.0'!U820*(365/2)))*9.8*($C820+$D820-$B820)/3600</f>
        <v>0</v>
      </c>
      <c r="Y820" s="75">
        <f>(('Node actual demand d=1.0'!V820*(365/2)))*9.8*($C820+$D820-$B820)/3600</f>
        <v>0</v>
      </c>
      <c r="Z820" s="75">
        <f>(('Node actual demand d=1.0'!W820*(365/2)))*9.8*($C820+$D820-$B820)/3600</f>
        <v>0</v>
      </c>
      <c r="AA820" s="75">
        <f>(('Node actual demand d=1.0'!X820*(365/2)))*9.8*($C820+$D820-$B820)/3600</f>
        <v>0</v>
      </c>
      <c r="AB820" s="75">
        <f>(('Node actual demand d=1.0'!Y820*(365/2)))*9.8*($C820+$D820-$B820)/3600</f>
        <v>0</v>
      </c>
    </row>
    <row r="821" spans="1:28">
      <c r="A821" t="s">
        <v>930</v>
      </c>
      <c r="B821" s="21">
        <f>Fornecida!$C$1</f>
        <v>3.38</v>
      </c>
      <c r="C821" s="79">
        <v>24.583100000000002</v>
      </c>
      <c r="D821">
        <v>20</v>
      </c>
      <c r="E821" s="75">
        <f>(('Node actual demand d=1.0'!B821*(365/2)))*9.8*($C821+$D821-$B821)/3600</f>
        <v>0</v>
      </c>
      <c r="F821" s="75">
        <f>(('Node actual demand d=1.0'!C821*(365/2)))*9.8*($C821+$D821-$B821)/3600</f>
        <v>0</v>
      </c>
      <c r="G821" s="75">
        <f>(('Node actual demand d=1.0'!D821*(365/2)))*9.8*($C821+$D821-$B821)/3600</f>
        <v>0</v>
      </c>
      <c r="H821" s="75">
        <f>(('Node actual demand d=1.0'!E821*(365/2)))*9.8*($C821+$D821-$B821)/3600</f>
        <v>0</v>
      </c>
      <c r="I821" s="75">
        <f>(('Node actual demand d=1.0'!F821*(365/2)))*9.8*($C821+$D821-$B821)/3600</f>
        <v>0</v>
      </c>
      <c r="J821" s="75">
        <f>(('Node actual demand d=1.0'!G821*(365/2)))*9.8*($C821+$D821-$B821)/3600</f>
        <v>0</v>
      </c>
      <c r="K821" s="75">
        <f>(('Node actual demand d=1.0'!H821*(365/2)))*9.8*($C821+$D821-$B821)/3600</f>
        <v>0</v>
      </c>
      <c r="L821" s="75">
        <f>(('Node actual demand d=1.0'!I821*(365/2)))*9.8*($C821+$D821-$B821)/3600</f>
        <v>0</v>
      </c>
      <c r="M821" s="75">
        <f>(('Node actual demand d=1.0'!J821*(365/2)))*9.8*($C821+$D821-$B821)/3600</f>
        <v>0.20469928986111113</v>
      </c>
      <c r="N821" s="75">
        <f>(('Node actual demand d=1.0'!K821*(365/2)))*9.8*($C821+$D821-$B821)/3600</f>
        <v>0.40939857972222227</v>
      </c>
      <c r="O821" s="75">
        <f>(('Node actual demand d=1.0'!L821*(365/2)))*9.8*($C821+$D821-$B821)/3600</f>
        <v>0.61409786958333334</v>
      </c>
      <c r="P821" s="75">
        <f>(('Node actual demand d=1.0'!M821*(365/2)))*9.8*($C821+$D821-$B821)/3600</f>
        <v>0.40939857972222227</v>
      </c>
      <c r="Q821" s="75">
        <f>(('Node actual demand d=1.0'!N821*(365/2)))*9.8*($C821+$D821-$B821)/3600</f>
        <v>0.40939857972222227</v>
      </c>
      <c r="R821" s="75">
        <f>(('Node actual demand d=1.0'!O821*(365/2)))*9.8*($C821+$D821-$B821)/3600</f>
        <v>0.40939857972222227</v>
      </c>
      <c r="S821" s="75">
        <f>(('Node actual demand d=1.0'!P821*(365/2)))*9.8*($C821+$D821-$B821)/3600</f>
        <v>0.20469928986111113</v>
      </c>
      <c r="T821" s="75">
        <f>(('Node actual demand d=1.0'!Q821*(365/2)))*9.8*($C821+$D821-$B821)/3600</f>
        <v>0.20469928986111113</v>
      </c>
      <c r="U821" s="75">
        <f>(('Node actual demand d=1.0'!R821*(365/2)))*9.8*($C821+$D821-$B821)/3600</f>
        <v>0</v>
      </c>
      <c r="V821" s="75">
        <f>(('Node actual demand d=1.0'!S821*(365/2)))*9.8*($C821+$D821-$B821)/3600</f>
        <v>0</v>
      </c>
      <c r="W821" s="75">
        <f>(('Node actual demand d=1.0'!T821*(365/2)))*9.8*($C821+$D821-$B821)/3600</f>
        <v>0</v>
      </c>
      <c r="X821" s="75">
        <f>(('Node actual demand d=1.0'!U821*(365/2)))*9.8*($C821+$D821-$B821)/3600</f>
        <v>0</v>
      </c>
      <c r="Y821" s="75">
        <f>(('Node actual demand d=1.0'!V821*(365/2)))*9.8*($C821+$D821-$B821)/3600</f>
        <v>0</v>
      </c>
      <c r="Z821" s="75">
        <f>(('Node actual demand d=1.0'!W821*(365/2)))*9.8*($C821+$D821-$B821)/3600</f>
        <v>0</v>
      </c>
      <c r="AA821" s="75">
        <f>(('Node actual demand d=1.0'!X821*(365/2)))*9.8*($C821+$D821-$B821)/3600</f>
        <v>0</v>
      </c>
      <c r="AB821" s="75">
        <f>(('Node actual demand d=1.0'!Y821*(365/2)))*9.8*($C821+$D821-$B821)/3600</f>
        <v>0</v>
      </c>
    </row>
    <row r="822" spans="1:28">
      <c r="A822" t="s">
        <v>931</v>
      </c>
      <c r="B822" s="21">
        <f>Fornecida!$C$1</f>
        <v>3.38</v>
      </c>
      <c r="C822" s="79">
        <v>23.825299999999999</v>
      </c>
      <c r="D822">
        <v>20</v>
      </c>
      <c r="E822" s="75">
        <f>(('Node actual demand d=1.0'!B822*(365/2)))*9.8*($C822+$D822-$B822)/3600</f>
        <v>0</v>
      </c>
      <c r="F822" s="75">
        <f>(('Node actual demand d=1.0'!C822*(365/2)))*9.8*($C822+$D822-$B822)/3600</f>
        <v>0</v>
      </c>
      <c r="G822" s="75">
        <f>(('Node actual demand d=1.0'!D822*(365/2)))*9.8*($C822+$D822-$B822)/3600</f>
        <v>0</v>
      </c>
      <c r="H822" s="75">
        <f>(('Node actual demand d=1.0'!E822*(365/2)))*9.8*($C822+$D822-$B822)/3600</f>
        <v>0</v>
      </c>
      <c r="I822" s="75">
        <f>(('Node actual demand d=1.0'!F822*(365/2)))*9.8*($C822+$D822-$B822)/3600</f>
        <v>0</v>
      </c>
      <c r="J822" s="75">
        <f>(('Node actual demand d=1.0'!G822*(365/2)))*9.8*($C822+$D822-$B822)/3600</f>
        <v>0</v>
      </c>
      <c r="K822" s="75">
        <f>(('Node actual demand d=1.0'!H822*(365/2)))*9.8*($C822+$D822-$B822)/3600</f>
        <v>0</v>
      </c>
      <c r="L822" s="75">
        <f>(('Node actual demand d=1.0'!I822*(365/2)))*9.8*($C822+$D822-$B822)/3600</f>
        <v>0</v>
      </c>
      <c r="M822" s="75">
        <f>(('Node actual demand d=1.0'!J822*(365/2)))*9.8*($C822+$D822-$B822)/3600</f>
        <v>0</v>
      </c>
      <c r="N822" s="75">
        <f>(('Node actual demand d=1.0'!K822*(365/2)))*9.8*($C822+$D822-$B822)/3600</f>
        <v>0</v>
      </c>
      <c r="O822" s="75">
        <f>(('Node actual demand d=1.0'!L822*(365/2)))*9.8*($C822+$D822-$B822)/3600</f>
        <v>0</v>
      </c>
      <c r="P822" s="75">
        <f>(('Node actual demand d=1.0'!M822*(365/2)))*9.8*($C822+$D822-$B822)/3600</f>
        <v>0</v>
      </c>
      <c r="Q822" s="75">
        <f>(('Node actual demand d=1.0'!N822*(365/2)))*9.8*($C822+$D822-$B822)/3600</f>
        <v>0</v>
      </c>
      <c r="R822" s="75">
        <f>(('Node actual demand d=1.0'!O822*(365/2)))*9.8*($C822+$D822-$B822)/3600</f>
        <v>0</v>
      </c>
      <c r="S822" s="75">
        <f>(('Node actual demand d=1.0'!P822*(365/2)))*9.8*($C822+$D822-$B822)/3600</f>
        <v>0</v>
      </c>
      <c r="T822" s="75">
        <f>(('Node actual demand d=1.0'!Q822*(365/2)))*9.8*($C822+$D822-$B822)/3600</f>
        <v>0</v>
      </c>
      <c r="U822" s="75">
        <f>(('Node actual demand d=1.0'!R822*(365/2)))*9.8*($C822+$D822-$B822)/3600</f>
        <v>0</v>
      </c>
      <c r="V822" s="75">
        <f>(('Node actual demand d=1.0'!S822*(365/2)))*9.8*($C822+$D822-$B822)/3600</f>
        <v>0</v>
      </c>
      <c r="W822" s="75">
        <f>(('Node actual demand d=1.0'!T822*(365/2)))*9.8*($C822+$D822-$B822)/3600</f>
        <v>0</v>
      </c>
      <c r="X822" s="75">
        <f>(('Node actual demand d=1.0'!U822*(365/2)))*9.8*($C822+$D822-$B822)/3600</f>
        <v>0</v>
      </c>
      <c r="Y822" s="75">
        <f>(('Node actual demand d=1.0'!V822*(365/2)))*9.8*($C822+$D822-$B822)/3600</f>
        <v>0</v>
      </c>
      <c r="Z822" s="75">
        <f>(('Node actual demand d=1.0'!W822*(365/2)))*9.8*($C822+$D822-$B822)/3600</f>
        <v>0</v>
      </c>
      <c r="AA822" s="75">
        <f>(('Node actual demand d=1.0'!X822*(365/2)))*9.8*($C822+$D822-$B822)/3600</f>
        <v>0</v>
      </c>
      <c r="AB822" s="75">
        <f>(('Node actual demand d=1.0'!Y822*(365/2)))*9.8*($C822+$D822-$B822)/3600</f>
        <v>0</v>
      </c>
    </row>
    <row r="823" spans="1:28">
      <c r="A823" t="s">
        <v>932</v>
      </c>
      <c r="B823" s="21">
        <f>Fornecida!$C$1</f>
        <v>3.38</v>
      </c>
      <c r="C823" s="79">
        <v>26.213999999999999</v>
      </c>
      <c r="D823">
        <v>20</v>
      </c>
      <c r="E823" s="75">
        <f>(('Node actual demand d=1.0'!B823*(365/2)))*9.8*($C823+$D823-$B823)/3600</f>
        <v>7.0224558250000007</v>
      </c>
      <c r="F823" s="75">
        <f>(('Node actual demand d=1.0'!C823*(365/2)))*9.8*($C823+$D823-$B823)/3600</f>
        <v>8.7248693583333328</v>
      </c>
      <c r="G823" s="75">
        <f>(('Node actual demand d=1.0'!D823*(365/2)))*9.8*($C823+$D823-$B823)/3600</f>
        <v>8.2992659749999991</v>
      </c>
      <c r="H823" s="75">
        <f>(('Node actual demand d=1.0'!E823*(365/2)))*9.8*($C823+$D823-$B823)/3600</f>
        <v>6.8096541333333338</v>
      </c>
      <c r="I823" s="75">
        <f>(('Node actual demand d=1.0'!F823*(365/2)))*9.8*($C823+$D823-$B823)/3600</f>
        <v>4.8944389083333331</v>
      </c>
      <c r="J823" s="75">
        <f>(('Node actual demand d=1.0'!G823*(365/2)))*9.8*($C823+$D823-$B823)/3600</f>
        <v>2.7664219916666668</v>
      </c>
      <c r="K823" s="75">
        <f>(('Node actual demand d=1.0'!H823*(365/2)))*9.8*($C823+$D823-$B823)/3600</f>
        <v>3.4048270666666669</v>
      </c>
      <c r="L823" s="75">
        <f>(('Node actual demand d=1.0'!I823*(365/2)))*9.8*($C823+$D823-$B823)/3600</f>
        <v>14.257713341666667</v>
      </c>
      <c r="M823" s="75">
        <f>(('Node actual demand d=1.0'!J823*(365/2)))*9.8*($C823+$D823-$B823)/3600</f>
        <v>19.577755633333332</v>
      </c>
      <c r="N823" s="75">
        <f>(('Node actual demand d=1.0'!K823*(365/2)))*9.8*($C823+$D823-$B823)/3600</f>
        <v>20.854565783333332</v>
      </c>
      <c r="O823" s="75">
        <f>(('Node actual demand d=1.0'!L823*(365/2)))*9.8*($C823+$D823-$B823)/3600</f>
        <v>24.046591158333335</v>
      </c>
      <c r="P823" s="75">
        <f>(('Node actual demand d=1.0'!M823*(365/2)))*9.8*($C823+$D823-$B823)/3600</f>
        <v>15.960126874999998</v>
      </c>
      <c r="Q823" s="75">
        <f>(('Node actual demand d=1.0'!N823*(365/2)))*9.8*($C823+$D823-$B823)/3600</f>
        <v>14.896118416666667</v>
      </c>
      <c r="R823" s="75">
        <f>(('Node actual demand d=1.0'!O823*(365/2)))*9.8*($C823+$D823-$B823)/3600</f>
        <v>14.044911650000001</v>
      </c>
      <c r="S823" s="75">
        <f>(('Node actual demand d=1.0'!P823*(365/2)))*9.8*($C823+$D823-$B823)/3600</f>
        <v>13.193704883333334</v>
      </c>
      <c r="T823" s="75">
        <f>(('Node actual demand d=1.0'!Q823*(365/2)))*9.8*($C823+$D823-$B823)/3600</f>
        <v>14.470515033333331</v>
      </c>
      <c r="U823" s="75">
        <f>(('Node actual demand d=1.0'!R823*(365/2)))*9.8*($C823+$D823-$B823)/3600</f>
        <v>10.427282891666666</v>
      </c>
      <c r="V823" s="75">
        <f>(('Node actual demand d=1.0'!S823*(365/2)))*9.8*($C823+$D823-$B823)/3600</f>
        <v>7.873662591666668</v>
      </c>
      <c r="W823" s="75">
        <f>(('Node actual demand d=1.0'!T823*(365/2)))*9.8*($C823+$D823-$B823)/3600</f>
        <v>7.2352575166666657</v>
      </c>
      <c r="X823" s="75">
        <f>(('Node actual demand d=1.0'!U823*(365/2)))*9.8*($C823+$D823-$B823)/3600</f>
        <v>5.9584473666666664</v>
      </c>
      <c r="Y823" s="75">
        <f>(('Node actual demand d=1.0'!V823*(365/2)))*9.8*($C823+$D823-$B823)/3600</f>
        <v>3.1920253750000001</v>
      </c>
      <c r="Z823" s="75">
        <f>(('Node actual demand d=1.0'!W823*(365/2)))*9.8*($C823+$D823-$B823)/3600</f>
        <v>1.27681015</v>
      </c>
      <c r="AA823" s="75">
        <f>(('Node actual demand d=1.0'!X823*(365/2)))*9.8*($C823+$D823-$B823)/3600</f>
        <v>0.63840507499999999</v>
      </c>
      <c r="AB823" s="75">
        <f>(('Node actual demand d=1.0'!Y823*(365/2)))*9.8*($C823+$D823-$B823)/3600</f>
        <v>1.4896118416666666</v>
      </c>
    </row>
    <row r="824" spans="1:28">
      <c r="A824" t="s">
        <v>933</v>
      </c>
      <c r="B824" s="21">
        <f>Fornecida!$C$1</f>
        <v>3.38</v>
      </c>
      <c r="C824" s="79">
        <v>27.144400000000001</v>
      </c>
      <c r="D824">
        <v>20</v>
      </c>
      <c r="E824" s="75">
        <f>(('Node actual demand d=1.0'!B824*(365/2)))*9.8*($C824+$D824-$B824)/3600</f>
        <v>31.961323671666666</v>
      </c>
      <c r="F824" s="75">
        <f>(('Node actual demand d=1.0'!C824*(365/2)))*9.8*($C824+$D824-$B824)/3600</f>
        <v>170.242968945</v>
      </c>
      <c r="G824" s="75">
        <f>(('Node actual demand d=1.0'!D824*(365/2)))*9.8*($C824+$D824-$B824)/3600</f>
        <v>125.45363101055554</v>
      </c>
      <c r="H824" s="75">
        <f>(('Node actual demand d=1.0'!E824*(365/2)))*9.8*($C824+$D824-$B824)/3600</f>
        <v>365.92454244500004</v>
      </c>
      <c r="I824" s="75">
        <f>(('Node actual demand d=1.0'!F824*(365/2)))*9.8*($C824+$D824-$B824)/3600</f>
        <v>393.53738670555566</v>
      </c>
      <c r="J824" s="75">
        <f>(('Node actual demand d=1.0'!G824*(365/2)))*9.8*($C824+$D824-$B824)/3600</f>
        <v>527.90540050888899</v>
      </c>
      <c r="K824" s="75">
        <f>(('Node actual demand d=1.0'!H824*(365/2)))*9.8*($C824+$D824-$B824)/3600</f>
        <v>479.4198550750001</v>
      </c>
      <c r="L824" s="75">
        <f>(('Node actual demand d=1.0'!I824*(365/2)))*9.8*($C824+$D824-$B824)/3600</f>
        <v>147.19602806611113</v>
      </c>
      <c r="M824" s="75">
        <f>(('Node actual demand d=1.0'!J824*(365/2)))*9.8*($C824+$D824-$B824)/3600</f>
        <v>45.441609846111113</v>
      </c>
      <c r="N824" s="75">
        <f>(('Node actual demand d=1.0'!K824*(365/2)))*9.8*($C824+$D824-$B824)/3600</f>
        <v>41.962826317222223</v>
      </c>
      <c r="O824" s="75">
        <f>(('Node actual demand d=1.0'!L824*(365/2)))*9.8*($C824+$D824-$B824)/3600</f>
        <v>55.877960432777776</v>
      </c>
      <c r="P824" s="75">
        <f>(('Node actual demand d=1.0'!M824*(365/2)))*9.8*($C824+$D824-$B824)/3600</f>
        <v>42.61509822888889</v>
      </c>
      <c r="Q824" s="75">
        <f>(('Node actual demand d=1.0'!N824*(365/2)))*9.8*($C824+$D824-$B824)/3600</f>
        <v>36.744651023888899</v>
      </c>
      <c r="R824" s="75">
        <f>(('Node actual demand d=1.0'!O824*(365/2)))*9.8*($C824+$D824-$B824)/3600</f>
        <v>52.3991769038889</v>
      </c>
      <c r="S824" s="75">
        <f>(('Node actual demand d=1.0'!P824*(365/2)))*9.8*($C824+$D824-$B824)/3600</f>
        <v>58.704472050000007</v>
      </c>
      <c r="T824" s="75">
        <f>(('Node actual demand d=1.0'!Q824*(365/2)))*9.8*($C824+$D824-$B824)/3600</f>
        <v>37.831770876666674</v>
      </c>
      <c r="U824" s="75">
        <f>(('Node actual demand d=1.0'!R824*(365/2)))*9.8*($C824+$D824-$B824)/3600</f>
        <v>24.134060731666672</v>
      </c>
      <c r="V824" s="75">
        <f>(('Node actual demand d=1.0'!S824*(365/2)))*9.8*($C824+$D824-$B824)/3600</f>
        <v>222.6421458488889</v>
      </c>
      <c r="W824" s="75">
        <f>(('Node actual demand d=1.0'!T824*(365/2)))*9.8*($C824+$D824-$B824)/3600</f>
        <v>146.9786040955556</v>
      </c>
      <c r="X824" s="75">
        <f>(('Node actual demand d=1.0'!U824*(365/2)))*9.8*($C824+$D824-$B824)/3600</f>
        <v>3.9136314700000008</v>
      </c>
      <c r="Y824" s="75">
        <f>(('Node actual demand d=1.0'!V824*(365/2)))*9.8*($C824+$D824-$B824)/3600</f>
        <v>3.6962074994444447</v>
      </c>
      <c r="Z824" s="75">
        <f>(('Node actual demand d=1.0'!W824*(365/2)))*9.8*($C824+$D824-$B824)/3600</f>
        <v>148.28314791888891</v>
      </c>
      <c r="AA824" s="75">
        <f>(('Node actual demand d=1.0'!X824*(365/2)))*9.8*($C824+$D824-$B824)/3600</f>
        <v>171.76493673888893</v>
      </c>
      <c r="AB824" s="75">
        <f>(('Node actual demand d=1.0'!Y824*(365/2)))*9.8*($C824+$D824-$B824)/3600</f>
        <v>90.883219692222227</v>
      </c>
    </row>
    <row r="825" spans="1:28">
      <c r="A825" t="s">
        <v>934</v>
      </c>
      <c r="B825" s="21">
        <f>Fornecida!$C$1</f>
        <v>3.38</v>
      </c>
      <c r="C825" s="79">
        <v>28.943200000000001</v>
      </c>
      <c r="D825">
        <v>20</v>
      </c>
      <c r="E825" s="75">
        <f>(('Node actual demand d=1.0'!B825*(365/2)))*9.8*($C825+$D825-$B825)/3600</f>
        <v>0</v>
      </c>
      <c r="F825" s="75">
        <f>(('Node actual demand d=1.0'!C825*(365/2)))*9.8*($C825+$D825-$B825)/3600</f>
        <v>0</v>
      </c>
      <c r="G825" s="75">
        <f>(('Node actual demand d=1.0'!D825*(365/2)))*9.8*($C825+$D825-$B825)/3600</f>
        <v>0</v>
      </c>
      <c r="H825" s="75">
        <f>(('Node actual demand d=1.0'!E825*(365/2)))*9.8*($C825+$D825-$B825)/3600</f>
        <v>0</v>
      </c>
      <c r="I825" s="75">
        <f>(('Node actual demand d=1.0'!F825*(365/2)))*9.8*($C825+$D825-$B825)/3600</f>
        <v>0</v>
      </c>
      <c r="J825" s="75">
        <f>(('Node actual demand d=1.0'!G825*(365/2)))*9.8*($C825+$D825-$B825)/3600</f>
        <v>0</v>
      </c>
      <c r="K825" s="75">
        <f>(('Node actual demand d=1.0'!H825*(365/2)))*9.8*($C825+$D825-$B825)/3600</f>
        <v>0</v>
      </c>
      <c r="L825" s="75">
        <f>(('Node actual demand d=1.0'!I825*(365/2)))*9.8*($C825+$D825-$B825)/3600</f>
        <v>0.45272101777777785</v>
      </c>
      <c r="M825" s="75">
        <f>(('Node actual demand d=1.0'!J825*(365/2)))*9.8*($C825+$D825-$B825)/3600</f>
        <v>0</v>
      </c>
      <c r="N825" s="75">
        <f>(('Node actual demand d=1.0'!K825*(365/2)))*9.8*($C825+$D825-$B825)/3600</f>
        <v>0.22636050888888892</v>
      </c>
      <c r="O825" s="75">
        <f>(('Node actual demand d=1.0'!L825*(365/2)))*9.8*($C825+$D825-$B825)/3600</f>
        <v>0.22636050888888892</v>
      </c>
      <c r="P825" s="75">
        <f>(('Node actual demand d=1.0'!M825*(365/2)))*9.8*($C825+$D825-$B825)/3600</f>
        <v>0.45272101777777785</v>
      </c>
      <c r="Q825" s="75">
        <f>(('Node actual demand d=1.0'!N825*(365/2)))*9.8*($C825+$D825-$B825)/3600</f>
        <v>1.1318025444444446</v>
      </c>
      <c r="R825" s="75">
        <f>(('Node actual demand d=1.0'!O825*(365/2)))*9.8*($C825+$D825-$B825)/3600</f>
        <v>0.22636050888888892</v>
      </c>
      <c r="S825" s="75">
        <f>(('Node actual demand d=1.0'!P825*(365/2)))*9.8*($C825+$D825-$B825)/3600</f>
        <v>0</v>
      </c>
      <c r="T825" s="75">
        <f>(('Node actual demand d=1.0'!Q825*(365/2)))*9.8*($C825+$D825-$B825)/3600</f>
        <v>0.45272101777777785</v>
      </c>
      <c r="U825" s="75">
        <f>(('Node actual demand d=1.0'!R825*(365/2)))*9.8*($C825+$D825-$B825)/3600</f>
        <v>0.45272101777777785</v>
      </c>
      <c r="V825" s="75">
        <f>(('Node actual demand d=1.0'!S825*(365/2)))*9.8*($C825+$D825-$B825)/3600</f>
        <v>0</v>
      </c>
      <c r="W825" s="75">
        <f>(('Node actual demand d=1.0'!T825*(365/2)))*9.8*($C825+$D825-$B825)/3600</f>
        <v>0</v>
      </c>
      <c r="X825" s="75">
        <f>(('Node actual demand d=1.0'!U825*(365/2)))*9.8*($C825+$D825-$B825)/3600</f>
        <v>0</v>
      </c>
      <c r="Y825" s="75">
        <f>(('Node actual demand d=1.0'!V825*(365/2)))*9.8*($C825+$D825-$B825)/3600</f>
        <v>0</v>
      </c>
      <c r="Z825" s="75">
        <f>(('Node actual demand d=1.0'!W825*(365/2)))*9.8*($C825+$D825-$B825)/3600</f>
        <v>0</v>
      </c>
      <c r="AA825" s="75">
        <f>(('Node actual demand d=1.0'!X825*(365/2)))*9.8*($C825+$D825-$B825)/3600</f>
        <v>0</v>
      </c>
      <c r="AB825" s="75">
        <f>(('Node actual demand d=1.0'!Y825*(365/2)))*9.8*($C825+$D825-$B825)/3600</f>
        <v>0</v>
      </c>
    </row>
    <row r="826" spans="1:28">
      <c r="A826" t="s">
        <v>935</v>
      </c>
      <c r="B826" s="21">
        <f>Fornecida!$C$1</f>
        <v>3.38</v>
      </c>
      <c r="C826" s="79">
        <v>29.222200000000001</v>
      </c>
      <c r="D826">
        <v>20</v>
      </c>
      <c r="E826" s="75">
        <f>(('Node actual demand d=1.0'!B826*(365/2)))*9.8*($C826+$D826-$B826)/3600</f>
        <v>126.39936099583335</v>
      </c>
      <c r="F826" s="75">
        <f>(('Node actual demand d=1.0'!C826*(365/2)))*9.8*($C826+$D826-$B826)/3600</f>
        <v>27.785084759444448</v>
      </c>
      <c r="G826" s="75">
        <f>(('Node actual demand d=1.0'!D826*(365/2)))*9.8*($C826+$D826-$B826)/3600</f>
        <v>87.682439609722223</v>
      </c>
      <c r="H826" s="75">
        <f>(('Node actual demand d=1.0'!E826*(365/2)))*9.8*($C826+$D826-$B826)/3600</f>
        <v>63.085807199722225</v>
      </c>
      <c r="I826" s="75">
        <f>(('Node actual demand d=1.0'!F826*(365/2)))*9.8*($C826+$D826-$B826)/3600</f>
        <v>243.68885813611109</v>
      </c>
      <c r="J826" s="75">
        <f>(('Node actual demand d=1.0'!G826*(365/2)))*9.8*($C826+$D826-$B826)/3600</f>
        <v>208.61588229222224</v>
      </c>
      <c r="K826" s="75">
        <f>(('Node actual demand d=1.0'!H826*(365/2)))*9.8*($C826+$D826-$B826)/3600</f>
        <v>27.557338163055555</v>
      </c>
      <c r="L826" s="75">
        <f>(('Node actual demand d=1.0'!I826*(365/2)))*9.8*($C826+$D826-$B826)/3600</f>
        <v>14.575782168888889</v>
      </c>
      <c r="M826" s="75">
        <f>(('Node actual demand d=1.0'!J826*(365/2)))*9.8*($C826+$D826-$B826)/3600</f>
        <v>14.803528765277777</v>
      </c>
      <c r="N826" s="75">
        <f>(('Node actual demand d=1.0'!K826*(365/2)))*9.8*($C826+$D826-$B826)/3600</f>
        <v>12.753809397777777</v>
      </c>
      <c r="O826" s="75">
        <f>(('Node actual demand d=1.0'!L826*(365/2)))*9.8*($C826+$D826-$B826)/3600</f>
        <v>20.041700482222222</v>
      </c>
      <c r="P826" s="75">
        <f>(('Node actual demand d=1.0'!M826*(365/2)))*9.8*($C826+$D826-$B826)/3600</f>
        <v>23.230152831666668</v>
      </c>
      <c r="Q826" s="75">
        <f>(('Node actual demand d=1.0'!N826*(365/2)))*9.8*($C826+$D826-$B826)/3600</f>
        <v>14.348035572500002</v>
      </c>
      <c r="R826" s="75">
        <f>(('Node actual demand d=1.0'!O826*(365/2)))*9.8*($C826+$D826-$B826)/3600</f>
        <v>26.874098373888891</v>
      </c>
      <c r="S826" s="75">
        <f>(('Node actual demand d=1.0'!P826*(365/2)))*9.8*($C826+$D826-$B826)/3600</f>
        <v>17.991981114722225</v>
      </c>
      <c r="T826" s="75">
        <f>(('Node actual demand d=1.0'!Q826*(365/2)))*9.8*($C826+$D826-$B826)/3600</f>
        <v>16.853248132777779</v>
      </c>
      <c r="U826" s="75">
        <f>(('Node actual demand d=1.0'!R826*(365/2)))*9.8*($C826+$D826-$B826)/3600</f>
        <v>18.675220903888889</v>
      </c>
      <c r="V826" s="75">
        <f>(('Node actual demand d=1.0'!S826*(365/2)))*9.8*($C826+$D826-$B826)/3600</f>
        <v>16.170008343611109</v>
      </c>
      <c r="W826" s="75">
        <f>(('Node actual demand d=1.0'!T826*(365/2)))*9.8*($C826+$D826-$B826)/3600</f>
        <v>89.04891918805555</v>
      </c>
      <c r="X826" s="75">
        <f>(('Node actual demand d=1.0'!U826*(365/2)))*9.8*($C826+$D826-$B826)/3600</f>
        <v>24.596632410000005</v>
      </c>
      <c r="Y826" s="75">
        <f>(('Node actual demand d=1.0'!V826*(365/2)))*9.8*($C826+$D826-$B826)/3600</f>
        <v>46.23255906694444</v>
      </c>
      <c r="Z826" s="75">
        <f>(('Node actual demand d=1.0'!W826*(365/2)))*9.8*($C826+$D826-$B826)/3600</f>
        <v>215.90377337666672</v>
      </c>
      <c r="AA826" s="75">
        <f>(('Node actual demand d=1.0'!X826*(365/2)))*9.8*($C826+$D826-$B826)/3600</f>
        <v>84.949480453055557</v>
      </c>
      <c r="AB826" s="75">
        <f>(('Node actual demand d=1.0'!Y826*(365/2)))*9.8*($C826+$D826-$B826)/3600</f>
        <v>26.190858584722225</v>
      </c>
    </row>
    <row r="827" spans="1:28">
      <c r="A827" t="s">
        <v>936</v>
      </c>
      <c r="B827" s="21">
        <f>Fornecida!$C$1</f>
        <v>3.38</v>
      </c>
      <c r="C827" s="79">
        <v>28.5444</v>
      </c>
      <c r="D827">
        <v>20</v>
      </c>
      <c r="E827" s="75">
        <f>(('Node actual demand d=1.0'!B827*(365/2)))*9.8*($C827+$D827-$B827)/3600</f>
        <v>0</v>
      </c>
      <c r="F827" s="75">
        <f>(('Node actual demand d=1.0'!C827*(365/2)))*9.8*($C827+$D827-$B827)/3600</f>
        <v>0</v>
      </c>
      <c r="G827" s="75">
        <f>(('Node actual demand d=1.0'!D827*(365/2)))*9.8*($C827+$D827-$B827)/3600</f>
        <v>0</v>
      </c>
      <c r="H827" s="75">
        <f>(('Node actual demand d=1.0'!E827*(365/2)))*9.8*($C827+$D827-$B827)/3600</f>
        <v>0</v>
      </c>
      <c r="I827" s="75">
        <f>(('Node actual demand d=1.0'!F827*(365/2)))*9.8*($C827+$D827-$B827)/3600</f>
        <v>0</v>
      </c>
      <c r="J827" s="75">
        <f>(('Node actual demand d=1.0'!G827*(365/2)))*9.8*($C827+$D827-$B827)/3600</f>
        <v>0</v>
      </c>
      <c r="K827" s="75">
        <f>(('Node actual demand d=1.0'!H827*(365/2)))*9.8*($C827+$D827-$B827)/3600</f>
        <v>0.22437924833333331</v>
      </c>
      <c r="L827" s="75">
        <f>(('Node actual demand d=1.0'!I827*(365/2)))*9.8*($C827+$D827-$B827)/3600</f>
        <v>84.36659737333332</v>
      </c>
      <c r="M827" s="75">
        <f>(('Node actual demand d=1.0'!J827*(365/2)))*9.8*($C827+$D827-$B827)/3600</f>
        <v>805.29712226833328</v>
      </c>
      <c r="N827" s="75">
        <f>(('Node actual demand d=1.0'!K827*(365/2)))*9.8*($C827+$D827-$B827)/3600</f>
        <v>476.58152345999991</v>
      </c>
      <c r="O827" s="75">
        <f>(('Node actual demand d=1.0'!L827*(365/2)))*9.8*($C827+$D827-$B827)/3600</f>
        <v>201.04380650666664</v>
      </c>
      <c r="P827" s="75">
        <f>(('Node actual demand d=1.0'!M827*(365/2)))*9.8*($C827+$D827-$B827)/3600</f>
        <v>118.47224311999999</v>
      </c>
      <c r="Q827" s="75">
        <f>(('Node actual demand d=1.0'!N827*(365/2)))*9.8*($C827+$D827-$B827)/3600</f>
        <v>48.465917640000001</v>
      </c>
      <c r="R827" s="75">
        <f>(('Node actual demand d=1.0'!O827*(365/2)))*9.8*($C827+$D827-$B827)/3600</f>
        <v>32.534991008333336</v>
      </c>
      <c r="S827" s="75">
        <f>(('Node actual demand d=1.0'!P827*(365/2)))*9.8*($C827+$D827-$B827)/3600</f>
        <v>0</v>
      </c>
      <c r="T827" s="75">
        <f>(('Node actual demand d=1.0'!Q827*(365/2)))*9.8*($C827+$D827-$B827)/3600</f>
        <v>0</v>
      </c>
      <c r="U827" s="75">
        <f>(('Node actual demand d=1.0'!R827*(365/2)))*9.8*($C827+$D827-$B827)/3600</f>
        <v>18.847856859999997</v>
      </c>
      <c r="V827" s="75">
        <f>(('Node actual demand d=1.0'!S827*(365/2)))*9.8*($C827+$D827-$B827)/3600</f>
        <v>13.911513396666667</v>
      </c>
      <c r="W827" s="75">
        <f>(('Node actual demand d=1.0'!T827*(365/2)))*9.8*($C827+$D827-$B827)/3600</f>
        <v>0</v>
      </c>
      <c r="X827" s="75">
        <f>(('Node actual demand d=1.0'!U827*(365/2)))*9.8*($C827+$D827-$B827)/3600</f>
        <v>30.964336269999997</v>
      </c>
      <c r="Y827" s="75">
        <f>(('Node actual demand d=1.0'!V827*(365/2)))*9.8*($C827+$D827-$B827)/3600</f>
        <v>36.573817478333325</v>
      </c>
      <c r="Z827" s="75">
        <f>(('Node actual demand d=1.0'!W827*(365/2)))*9.8*($C827+$D827-$B827)/3600</f>
        <v>4.4875849666666667</v>
      </c>
      <c r="AA827" s="75">
        <f>(('Node actual demand d=1.0'!X827*(365/2)))*9.8*($C827+$D827-$B827)/3600</f>
        <v>0</v>
      </c>
      <c r="AB827" s="75">
        <f>(('Node actual demand d=1.0'!Y827*(365/2)))*9.8*($C827+$D827-$B827)/3600</f>
        <v>0</v>
      </c>
    </row>
    <row r="828" spans="1:28">
      <c r="A828" t="s">
        <v>937</v>
      </c>
      <c r="B828" s="21">
        <f>Fornecida!$C$1</f>
        <v>3.38</v>
      </c>
      <c r="C828" s="79">
        <v>28.060099999999998</v>
      </c>
      <c r="D828">
        <v>20</v>
      </c>
      <c r="E828" s="75">
        <f>(('Node actual demand d=1.0'!B828*(365/2)))*9.8*($C828+$D828-$B828)/3600</f>
        <v>0</v>
      </c>
      <c r="F828" s="75">
        <f>(('Node actual demand d=1.0'!C828*(365/2)))*9.8*($C828+$D828-$B828)/3600</f>
        <v>0</v>
      </c>
      <c r="G828" s="75">
        <f>(('Node actual demand d=1.0'!D828*(365/2)))*9.8*($C828+$D828-$B828)/3600</f>
        <v>0</v>
      </c>
      <c r="H828" s="75">
        <f>(('Node actual demand d=1.0'!E828*(365/2)))*9.8*($C828+$D828-$B828)/3600</f>
        <v>0</v>
      </c>
      <c r="I828" s="75">
        <f>(('Node actual demand d=1.0'!F828*(365/2)))*9.8*($C828+$D828-$B828)/3600</f>
        <v>0</v>
      </c>
      <c r="J828" s="75">
        <f>(('Node actual demand d=1.0'!G828*(365/2)))*9.8*($C828+$D828-$B828)/3600</f>
        <v>0</v>
      </c>
      <c r="K828" s="75">
        <f>(('Node actual demand d=1.0'!H828*(365/2)))*9.8*($C828+$D828-$B828)/3600</f>
        <v>0</v>
      </c>
      <c r="L828" s="75">
        <f>(('Node actual demand d=1.0'!I828*(365/2)))*9.8*($C828+$D828-$B828)/3600</f>
        <v>0.22197321902777778</v>
      </c>
      <c r="M828" s="75">
        <f>(('Node actual demand d=1.0'!J828*(365/2)))*9.8*($C828+$D828-$B828)/3600</f>
        <v>0.22197321902777778</v>
      </c>
      <c r="N828" s="75">
        <f>(('Node actual demand d=1.0'!K828*(365/2)))*9.8*($C828+$D828-$B828)/3600</f>
        <v>0.22197321902777778</v>
      </c>
      <c r="O828" s="75">
        <f>(('Node actual demand d=1.0'!L828*(365/2)))*9.8*($C828+$D828-$B828)/3600</f>
        <v>0.22197321902777778</v>
      </c>
      <c r="P828" s="75">
        <f>(('Node actual demand d=1.0'!M828*(365/2)))*9.8*($C828+$D828-$B828)/3600</f>
        <v>0</v>
      </c>
      <c r="Q828" s="75">
        <f>(('Node actual demand d=1.0'!N828*(365/2)))*9.8*($C828+$D828-$B828)/3600</f>
        <v>0.22197321902777778</v>
      </c>
      <c r="R828" s="75">
        <f>(('Node actual demand d=1.0'!O828*(365/2)))*9.8*($C828+$D828-$B828)/3600</f>
        <v>0.22197321902777778</v>
      </c>
      <c r="S828" s="75">
        <f>(('Node actual demand d=1.0'!P828*(365/2)))*9.8*($C828+$D828-$B828)/3600</f>
        <v>0</v>
      </c>
      <c r="T828" s="75">
        <f>(('Node actual demand d=1.0'!Q828*(365/2)))*9.8*($C828+$D828-$B828)/3600</f>
        <v>0.22197321902777778</v>
      </c>
      <c r="U828" s="75">
        <f>(('Node actual demand d=1.0'!R828*(365/2)))*9.8*($C828+$D828-$B828)/3600</f>
        <v>0</v>
      </c>
      <c r="V828" s="75">
        <f>(('Node actual demand d=1.0'!S828*(365/2)))*9.8*($C828+$D828-$B828)/3600</f>
        <v>0</v>
      </c>
      <c r="W828" s="75">
        <f>(('Node actual demand d=1.0'!T828*(365/2)))*9.8*($C828+$D828-$B828)/3600</f>
        <v>0</v>
      </c>
      <c r="X828" s="75">
        <f>(('Node actual demand d=1.0'!U828*(365/2)))*9.8*($C828+$D828-$B828)/3600</f>
        <v>0</v>
      </c>
      <c r="Y828" s="75">
        <f>(('Node actual demand d=1.0'!V828*(365/2)))*9.8*($C828+$D828-$B828)/3600</f>
        <v>0</v>
      </c>
      <c r="Z828" s="75">
        <f>(('Node actual demand d=1.0'!W828*(365/2)))*9.8*($C828+$D828-$B828)/3600</f>
        <v>0</v>
      </c>
      <c r="AA828" s="75">
        <f>(('Node actual demand d=1.0'!X828*(365/2)))*9.8*($C828+$D828-$B828)/3600</f>
        <v>0</v>
      </c>
      <c r="AB828" s="75">
        <f>(('Node actual demand d=1.0'!Y828*(365/2)))*9.8*($C828+$D828-$B828)/3600</f>
        <v>0</v>
      </c>
    </row>
    <row r="829" spans="1:28">
      <c r="A829" t="s">
        <v>938</v>
      </c>
      <c r="B829" s="21">
        <f>Fornecida!$C$1</f>
        <v>3.38</v>
      </c>
      <c r="C829" s="79">
        <v>29.222999999999999</v>
      </c>
      <c r="D829">
        <v>20</v>
      </c>
      <c r="E829" s="75">
        <f>(('Node actual demand d=1.0'!B829*(365/2)))*9.8*($C829+$D829-$B829)/3600</f>
        <v>1.1387528541666667</v>
      </c>
      <c r="F829" s="75">
        <f>(('Node actual demand d=1.0'!C829*(365/2)))*9.8*($C829+$D829-$B829)/3600</f>
        <v>28.241070783333335</v>
      </c>
      <c r="G829" s="75">
        <f>(('Node actual demand d=1.0'!D829*(365/2)))*9.8*($C829+$D829-$B829)/3600</f>
        <v>0.91100228333333333</v>
      </c>
      <c r="H829" s="75">
        <f>(('Node actual demand d=1.0'!E829*(365/2)))*9.8*($C829+$D829-$B829)/3600</f>
        <v>20.042050233333331</v>
      </c>
      <c r="I829" s="75">
        <f>(('Node actual demand d=1.0'!F829*(365/2)))*9.8*($C829+$D829-$B829)/3600</f>
        <v>0</v>
      </c>
      <c r="J829" s="75">
        <f>(('Node actual demand d=1.0'!G829*(365/2)))*9.8*($C829+$D829-$B829)/3600</f>
        <v>0</v>
      </c>
      <c r="K829" s="75">
        <f>(('Node actual demand d=1.0'!H829*(365/2)))*9.8*($C829+$D829-$B829)/3600</f>
        <v>0</v>
      </c>
      <c r="L829" s="75">
        <f>(('Node actual demand d=1.0'!I829*(365/2)))*9.8*($C829+$D829-$B829)/3600</f>
        <v>1.1387528541666667</v>
      </c>
      <c r="M829" s="75">
        <f>(('Node actual demand d=1.0'!J829*(365/2)))*9.8*($C829+$D829-$B829)/3600</f>
        <v>24.369311079166668</v>
      </c>
      <c r="N829" s="75">
        <f>(('Node actual demand d=1.0'!K829*(365/2)))*9.8*($C829+$D829-$B829)/3600</f>
        <v>0</v>
      </c>
      <c r="O829" s="75">
        <f>(('Node actual demand d=1.0'!L829*(365/2)))*9.8*($C829+$D829-$B829)/3600</f>
        <v>3.4162585624999999</v>
      </c>
      <c r="P829" s="75">
        <f>(('Node actual demand d=1.0'!M829*(365/2)))*9.8*($C829+$D829-$B829)/3600</f>
        <v>3.8717597041666663</v>
      </c>
      <c r="Q829" s="75">
        <f>(('Node actual demand d=1.0'!N829*(365/2)))*9.8*($C829+$D829-$B829)/3600</f>
        <v>0</v>
      </c>
      <c r="R829" s="75">
        <f>(('Node actual demand d=1.0'!O829*(365/2)))*9.8*($C829+$D829-$B829)/3600</f>
        <v>0</v>
      </c>
      <c r="S829" s="75">
        <f>(('Node actual demand d=1.0'!P829*(365/2)))*9.8*($C829+$D829-$B829)/3600</f>
        <v>0</v>
      </c>
      <c r="T829" s="75">
        <f>(('Node actual demand d=1.0'!Q829*(365/2)))*9.8*($C829+$D829-$B829)/3600</f>
        <v>0</v>
      </c>
      <c r="U829" s="75">
        <f>(('Node actual demand d=1.0'!R829*(365/2)))*9.8*($C829+$D829-$B829)/3600</f>
        <v>0</v>
      </c>
      <c r="V829" s="75">
        <f>(('Node actual demand d=1.0'!S829*(365/2)))*9.8*($C829+$D829-$B829)/3600</f>
        <v>0</v>
      </c>
      <c r="W829" s="75">
        <f>(('Node actual demand d=1.0'!T829*(365/2)))*9.8*($C829+$D829-$B829)/3600</f>
        <v>0</v>
      </c>
      <c r="X829" s="75">
        <f>(('Node actual demand d=1.0'!U829*(365/2)))*9.8*($C829+$D829-$B829)/3600</f>
        <v>0</v>
      </c>
      <c r="Y829" s="75">
        <f>(('Node actual demand d=1.0'!V829*(365/2)))*9.8*($C829+$D829-$B829)/3600</f>
        <v>0</v>
      </c>
      <c r="Z829" s="75">
        <f>(('Node actual demand d=1.0'!W829*(365/2)))*9.8*($C829+$D829-$B829)/3600</f>
        <v>0</v>
      </c>
      <c r="AA829" s="75">
        <f>(('Node actual demand d=1.0'!X829*(365/2)))*9.8*($C829+$D829-$B829)/3600</f>
        <v>0</v>
      </c>
      <c r="AB829" s="75">
        <f>(('Node actual demand d=1.0'!Y829*(365/2)))*9.8*($C829+$D829-$B829)/3600</f>
        <v>0</v>
      </c>
    </row>
    <row r="830" spans="1:28">
      <c r="A830" t="s">
        <v>939</v>
      </c>
      <c r="B830" s="21">
        <f>Fornecida!$C$1</f>
        <v>3.38</v>
      </c>
      <c r="C830" s="79">
        <v>31.4482</v>
      </c>
      <c r="D830">
        <v>20</v>
      </c>
      <c r="E830" s="75">
        <f>(('Node actual demand d=1.0'!B830*(365/2)))*9.8*($C830+$D830-$B830)/3600</f>
        <v>1.6716384163888891</v>
      </c>
      <c r="F830" s="75">
        <f>(('Node actual demand d=1.0'!C830*(365/2)))*9.8*($C830+$D830-$B830)/3600</f>
        <v>0.95522195222222217</v>
      </c>
      <c r="G830" s="75">
        <f>(('Node actual demand d=1.0'!D830*(365/2)))*9.8*($C830+$D830-$B830)/3600</f>
        <v>0.71641646416666671</v>
      </c>
      <c r="H830" s="75">
        <f>(('Node actual demand d=1.0'!E830*(365/2)))*9.8*($C830+$D830-$B830)/3600</f>
        <v>0.71641646416666671</v>
      </c>
      <c r="I830" s="75">
        <f>(('Node actual demand d=1.0'!F830*(365/2)))*9.8*($C830+$D830-$B830)/3600</f>
        <v>0.71641646416666671</v>
      </c>
      <c r="J830" s="75">
        <f>(('Node actual demand d=1.0'!G830*(365/2)))*9.8*($C830+$D830-$B830)/3600</f>
        <v>0.71641646416666671</v>
      </c>
      <c r="K830" s="75">
        <f>(('Node actual demand d=1.0'!H830*(365/2)))*9.8*($C830+$D830-$B830)/3600</f>
        <v>0.95522195222222217</v>
      </c>
      <c r="L830" s="75">
        <f>(('Node actual demand d=1.0'!I830*(365/2)))*9.8*($C830+$D830-$B830)/3600</f>
        <v>0.95522195222222217</v>
      </c>
      <c r="M830" s="75">
        <f>(('Node actual demand d=1.0'!J830*(365/2)))*9.8*($C830+$D830-$B830)/3600</f>
        <v>1.4328329283333334</v>
      </c>
      <c r="N830" s="75">
        <f>(('Node actual demand d=1.0'!K830*(365/2)))*9.8*($C830+$D830-$B830)/3600</f>
        <v>3.3432768327777782</v>
      </c>
      <c r="O830" s="75">
        <f>(('Node actual demand d=1.0'!L830*(365/2)))*9.8*($C830+$D830-$B830)/3600</f>
        <v>5.0149152491666662</v>
      </c>
      <c r="P830" s="75">
        <f>(('Node actual demand d=1.0'!M830*(365/2)))*9.8*($C830+$D830-$B830)/3600</f>
        <v>5.4925262252777776</v>
      </c>
      <c r="Q830" s="75">
        <f>(('Node actual demand d=1.0'!N830*(365/2)))*9.8*($C830+$D830-$B830)/3600</f>
        <v>6.9253591536111099</v>
      </c>
      <c r="R830" s="75">
        <f>(('Node actual demand d=1.0'!O830*(365/2)))*9.8*($C830+$D830-$B830)/3600</f>
        <v>8.8358030580555571</v>
      </c>
      <c r="S830" s="75">
        <f>(('Node actual demand d=1.0'!P830*(365/2)))*9.8*($C830+$D830-$B830)/3600</f>
        <v>8.1193865938888887</v>
      </c>
      <c r="T830" s="75">
        <f>(('Node actual demand d=1.0'!Q830*(365/2)))*9.8*($C830+$D830-$B830)/3600</f>
        <v>6.9253591536111099</v>
      </c>
      <c r="U830" s="75">
        <f>(('Node actual demand d=1.0'!R830*(365/2)))*9.8*($C830+$D830-$B830)/3600</f>
        <v>5.9701372013888898</v>
      </c>
      <c r="V830" s="75">
        <f>(('Node actual demand d=1.0'!S830*(365/2)))*9.8*($C830+$D830-$B830)/3600</f>
        <v>6.2089426894444451</v>
      </c>
      <c r="W830" s="75">
        <f>(('Node actual demand d=1.0'!T830*(365/2)))*9.8*($C830+$D830-$B830)/3600</f>
        <v>6.2089426894444451</v>
      </c>
      <c r="X830" s="75">
        <f>(('Node actual demand d=1.0'!U830*(365/2)))*9.8*($C830+$D830-$B830)/3600</f>
        <v>6.9253591536111099</v>
      </c>
      <c r="Y830" s="75">
        <f>(('Node actual demand d=1.0'!V830*(365/2)))*9.8*($C830+$D830-$B830)/3600</f>
        <v>8.1193865938888887</v>
      </c>
      <c r="Z830" s="75">
        <f>(('Node actual demand d=1.0'!W830*(365/2)))*9.8*($C830+$D830-$B830)/3600</f>
        <v>4.5373042730555548</v>
      </c>
      <c r="AA830" s="75">
        <f>(('Node actual demand d=1.0'!X830*(365/2)))*9.8*($C830+$D830-$B830)/3600</f>
        <v>2.1492493925000002</v>
      </c>
      <c r="AB830" s="75">
        <f>(('Node actual demand d=1.0'!Y830*(365/2)))*9.8*($C830+$D830-$B830)/3600</f>
        <v>20.537271972777777</v>
      </c>
    </row>
    <row r="831" spans="1:28">
      <c r="A831" t="s">
        <v>940</v>
      </c>
      <c r="B831" s="21">
        <f>Fornecida!$C$1</f>
        <v>3.38</v>
      </c>
      <c r="C831" s="79">
        <v>33.534300000000002</v>
      </c>
      <c r="D831">
        <v>20</v>
      </c>
      <c r="E831" s="75">
        <f>(('Node actual demand d=1.0'!B831*(365/2)))*9.8*($C831+$D831-$B831)/3600</f>
        <v>0</v>
      </c>
      <c r="F831" s="75">
        <f>(('Node actual demand d=1.0'!C831*(365/2)))*9.8*($C831+$D831-$B831)/3600</f>
        <v>0</v>
      </c>
      <c r="G831" s="75">
        <f>(('Node actual demand d=1.0'!D831*(365/2)))*9.8*($C831+$D831-$B831)/3600</f>
        <v>0</v>
      </c>
      <c r="H831" s="75">
        <f>(('Node actual demand d=1.0'!E831*(365/2)))*9.8*($C831+$D831-$B831)/3600</f>
        <v>0</v>
      </c>
      <c r="I831" s="75">
        <f>(('Node actual demand d=1.0'!F831*(365/2)))*9.8*($C831+$D831-$B831)/3600</f>
        <v>0</v>
      </c>
      <c r="J831" s="75">
        <f>(('Node actual demand d=1.0'!G831*(365/2)))*9.8*($C831+$D831-$B831)/3600</f>
        <v>0</v>
      </c>
      <c r="K831" s="75">
        <f>(('Node actual demand d=1.0'!H831*(365/2)))*9.8*($C831+$D831-$B831)/3600</f>
        <v>0</v>
      </c>
      <c r="L831" s="75">
        <f>(('Node actual demand d=1.0'!I831*(365/2)))*9.8*($C831+$D831-$B831)/3600</f>
        <v>0</v>
      </c>
      <c r="M831" s="75">
        <f>(('Node actual demand d=1.0'!J831*(365/2)))*9.8*($C831+$D831-$B831)/3600</f>
        <v>0</v>
      </c>
      <c r="N831" s="75">
        <f>(('Node actual demand d=1.0'!K831*(365/2)))*9.8*($C831+$D831-$B831)/3600</f>
        <v>0</v>
      </c>
      <c r="O831" s="75">
        <f>(('Node actual demand d=1.0'!L831*(365/2)))*9.8*($C831+$D831-$B831)/3600</f>
        <v>0</v>
      </c>
      <c r="P831" s="75">
        <f>(('Node actual demand d=1.0'!M831*(365/2)))*9.8*($C831+$D831-$B831)/3600</f>
        <v>0</v>
      </c>
      <c r="Q831" s="75">
        <f>(('Node actual demand d=1.0'!N831*(365/2)))*9.8*($C831+$D831-$B831)/3600</f>
        <v>0</v>
      </c>
      <c r="R831" s="75">
        <f>(('Node actual demand d=1.0'!O831*(365/2)))*9.8*($C831+$D831-$B831)/3600</f>
        <v>0</v>
      </c>
      <c r="S831" s="75">
        <f>(('Node actual demand d=1.0'!P831*(365/2)))*9.8*($C831+$D831-$B831)/3600</f>
        <v>0</v>
      </c>
      <c r="T831" s="75">
        <f>(('Node actual demand d=1.0'!Q831*(365/2)))*9.8*($C831+$D831-$B831)/3600</f>
        <v>0</v>
      </c>
      <c r="U831" s="75">
        <f>(('Node actual demand d=1.0'!R831*(365/2)))*9.8*($C831+$D831-$B831)/3600</f>
        <v>0</v>
      </c>
      <c r="V831" s="75">
        <f>(('Node actual demand d=1.0'!S831*(365/2)))*9.8*($C831+$D831-$B831)/3600</f>
        <v>0</v>
      </c>
      <c r="W831" s="75">
        <f>(('Node actual demand d=1.0'!T831*(365/2)))*9.8*($C831+$D831-$B831)/3600</f>
        <v>0</v>
      </c>
      <c r="X831" s="75">
        <f>(('Node actual demand d=1.0'!U831*(365/2)))*9.8*($C831+$D831-$B831)/3600</f>
        <v>0</v>
      </c>
      <c r="Y831" s="75">
        <f>(('Node actual demand d=1.0'!V831*(365/2)))*9.8*($C831+$D831-$B831)/3600</f>
        <v>0</v>
      </c>
      <c r="Z831" s="75">
        <f>(('Node actual demand d=1.0'!W831*(365/2)))*9.8*($C831+$D831-$B831)/3600</f>
        <v>0</v>
      </c>
      <c r="AA831" s="75">
        <f>(('Node actual demand d=1.0'!X831*(365/2)))*9.8*($C831+$D831-$B831)/3600</f>
        <v>0</v>
      </c>
      <c r="AB831" s="75">
        <f>(('Node actual demand d=1.0'!Y831*(365/2)))*9.8*($C831+$D831-$B831)/3600</f>
        <v>0</v>
      </c>
    </row>
    <row r="832" spans="1:28">
      <c r="A832" t="s">
        <v>941</v>
      </c>
      <c r="B832" s="21">
        <f>Fornecida!$C$1</f>
        <v>3.38</v>
      </c>
      <c r="C832" s="79">
        <v>36.383499999999998</v>
      </c>
      <c r="D832">
        <v>20</v>
      </c>
      <c r="E832" s="75">
        <f>(('Node actual demand d=1.0'!B832*(365/2)))*9.8*($C832+$D832-$B832)/3600</f>
        <v>0.52664866527777776</v>
      </c>
      <c r="F832" s="75">
        <f>(('Node actual demand d=1.0'!C832*(365/2)))*9.8*($C832+$D832-$B832)/3600</f>
        <v>0</v>
      </c>
      <c r="G832" s="75">
        <f>(('Node actual demand d=1.0'!D832*(365/2)))*9.8*($C832+$D832-$B832)/3600</f>
        <v>0</v>
      </c>
      <c r="H832" s="75">
        <f>(('Node actual demand d=1.0'!E832*(365/2)))*9.8*($C832+$D832-$B832)/3600</f>
        <v>0</v>
      </c>
      <c r="I832" s="75">
        <f>(('Node actual demand d=1.0'!F832*(365/2)))*9.8*($C832+$D832-$B832)/3600</f>
        <v>0</v>
      </c>
      <c r="J832" s="75">
        <f>(('Node actual demand d=1.0'!G832*(365/2)))*9.8*($C832+$D832-$B832)/3600</f>
        <v>0</v>
      </c>
      <c r="K832" s="75">
        <f>(('Node actual demand d=1.0'!H832*(365/2)))*9.8*($C832+$D832-$B832)/3600</f>
        <v>0.26332433263888888</v>
      </c>
      <c r="L832" s="75">
        <f>(('Node actual demand d=1.0'!I832*(365/2)))*9.8*($C832+$D832-$B832)/3600</f>
        <v>0.52664866527777776</v>
      </c>
      <c r="M832" s="75">
        <f>(('Node actual demand d=1.0'!J832*(365/2)))*9.8*($C832+$D832-$B832)/3600</f>
        <v>0.26332433263888888</v>
      </c>
      <c r="N832" s="75">
        <f>(('Node actual demand d=1.0'!K832*(365/2)))*9.8*($C832+$D832-$B832)/3600</f>
        <v>0.52664866527777776</v>
      </c>
      <c r="O832" s="75">
        <f>(('Node actual demand d=1.0'!L832*(365/2)))*9.8*($C832+$D832-$B832)/3600</f>
        <v>0.26332433263888888</v>
      </c>
      <c r="P832" s="75">
        <f>(('Node actual demand d=1.0'!M832*(365/2)))*9.8*($C832+$D832-$B832)/3600</f>
        <v>0.78997299791666664</v>
      </c>
      <c r="Q832" s="75">
        <f>(('Node actual demand d=1.0'!N832*(365/2)))*9.8*($C832+$D832-$B832)/3600</f>
        <v>0.52664866527777776</v>
      </c>
      <c r="R832" s="75">
        <f>(('Node actual demand d=1.0'!O832*(365/2)))*9.8*($C832+$D832-$B832)/3600</f>
        <v>0.78997299791666664</v>
      </c>
      <c r="S832" s="75">
        <f>(('Node actual demand d=1.0'!P832*(365/2)))*9.8*($C832+$D832-$B832)/3600</f>
        <v>1.5799459958333333</v>
      </c>
      <c r="T832" s="75">
        <f>(('Node actual demand d=1.0'!Q832*(365/2)))*9.8*($C832+$D832-$B832)/3600</f>
        <v>1.3166216631944445</v>
      </c>
      <c r="U832" s="75">
        <f>(('Node actual demand d=1.0'!R832*(365/2)))*9.8*($C832+$D832-$B832)/3600</f>
        <v>0.78997299791666664</v>
      </c>
      <c r="V832" s="75">
        <f>(('Node actual demand d=1.0'!S832*(365/2)))*9.8*($C832+$D832-$B832)/3600</f>
        <v>0.52664866527777776</v>
      </c>
      <c r="W832" s="75">
        <f>(('Node actual demand d=1.0'!T832*(365/2)))*9.8*($C832+$D832-$B832)/3600</f>
        <v>0.26332433263888888</v>
      </c>
      <c r="X832" s="75">
        <f>(('Node actual demand d=1.0'!U832*(365/2)))*9.8*($C832+$D832-$B832)/3600</f>
        <v>0.52664866527777776</v>
      </c>
      <c r="Y832" s="75">
        <f>(('Node actual demand d=1.0'!V832*(365/2)))*9.8*($C832+$D832-$B832)/3600</f>
        <v>0.26332433263888888</v>
      </c>
      <c r="Z832" s="75">
        <f>(('Node actual demand d=1.0'!W832*(365/2)))*9.8*($C832+$D832-$B832)/3600</f>
        <v>0.26332433263888888</v>
      </c>
      <c r="AA832" s="75">
        <f>(('Node actual demand d=1.0'!X832*(365/2)))*9.8*($C832+$D832-$B832)/3600</f>
        <v>1.3166216631944445</v>
      </c>
      <c r="AB832" s="75">
        <f>(('Node actual demand d=1.0'!Y832*(365/2)))*9.8*($C832+$D832-$B832)/3600</f>
        <v>0.52664866527777776</v>
      </c>
    </row>
    <row r="833" spans="1:28">
      <c r="A833" t="s">
        <v>942</v>
      </c>
      <c r="B833" s="21">
        <f>Fornecida!$C$1</f>
        <v>3.38</v>
      </c>
      <c r="C833" s="79">
        <v>37.203400000000002</v>
      </c>
      <c r="D833">
        <v>20</v>
      </c>
      <c r="E833" s="75">
        <f>(('Node actual demand d=1.0'!B833*(365/2)))*9.8*($C833+$D833-$B833)/3600</f>
        <v>0.53479528277777777</v>
      </c>
      <c r="F833" s="75">
        <f>(('Node actual demand d=1.0'!C833*(365/2)))*9.8*($C833+$D833-$B833)/3600</f>
        <v>0</v>
      </c>
      <c r="G833" s="75">
        <f>(('Node actual demand d=1.0'!D833*(365/2)))*9.8*($C833+$D833-$B833)/3600</f>
        <v>0</v>
      </c>
      <c r="H833" s="75">
        <f>(('Node actual demand d=1.0'!E833*(365/2)))*9.8*($C833+$D833-$B833)/3600</f>
        <v>0</v>
      </c>
      <c r="I833" s="75">
        <f>(('Node actual demand d=1.0'!F833*(365/2)))*9.8*($C833+$D833-$B833)/3600</f>
        <v>0</v>
      </c>
      <c r="J833" s="75">
        <f>(('Node actual demand d=1.0'!G833*(365/2)))*9.8*($C833+$D833-$B833)/3600</f>
        <v>0</v>
      </c>
      <c r="K833" s="75">
        <f>(('Node actual demand d=1.0'!H833*(365/2)))*9.8*($C833+$D833-$B833)/3600</f>
        <v>2.4065787725000005</v>
      </c>
      <c r="L833" s="75">
        <f>(('Node actual demand d=1.0'!I833*(365/2)))*9.8*($C833+$D833-$B833)/3600</f>
        <v>5.8827481105555561</v>
      </c>
      <c r="M833" s="75">
        <f>(('Node actual demand d=1.0'!J833*(365/2)))*9.8*($C833+$D833-$B833)/3600</f>
        <v>3.2087716966666666</v>
      </c>
      <c r="N833" s="75">
        <f>(('Node actual demand d=1.0'!K833*(365/2)))*9.8*($C833+$D833-$B833)/3600</f>
        <v>4.813157545000001</v>
      </c>
      <c r="O833" s="75">
        <f>(('Node actual demand d=1.0'!L833*(365/2)))*9.8*($C833+$D833-$B833)/3600</f>
        <v>4.2783622622222222</v>
      </c>
      <c r="P833" s="75">
        <f>(('Node actual demand d=1.0'!M833*(365/2)))*9.8*($C833+$D833-$B833)/3600</f>
        <v>4.813157545000001</v>
      </c>
      <c r="Q833" s="75">
        <f>(('Node actual demand d=1.0'!N833*(365/2)))*9.8*($C833+$D833-$B833)/3600</f>
        <v>4.813157545000001</v>
      </c>
      <c r="R833" s="75">
        <f>(('Node actual demand d=1.0'!O833*(365/2)))*9.8*($C833+$D833-$B833)/3600</f>
        <v>2.9413740552777781</v>
      </c>
      <c r="S833" s="75">
        <f>(('Node actual demand d=1.0'!P833*(365/2)))*9.8*($C833+$D833-$B833)/3600</f>
        <v>0.80219292416666665</v>
      </c>
      <c r="T833" s="75">
        <f>(('Node actual demand d=1.0'!Q833*(365/2)))*9.8*($C833+$D833-$B833)/3600</f>
        <v>0.53479528277777777</v>
      </c>
      <c r="U833" s="75">
        <f>(('Node actual demand d=1.0'!R833*(365/2)))*9.8*($C833+$D833-$B833)/3600</f>
        <v>1.6043858483333333</v>
      </c>
      <c r="V833" s="75">
        <f>(('Node actual demand d=1.0'!S833*(365/2)))*9.8*($C833+$D833-$B833)/3600</f>
        <v>1.0695905655555555</v>
      </c>
      <c r="W833" s="75">
        <f>(('Node actual demand d=1.0'!T833*(365/2)))*9.8*($C833+$D833-$B833)/3600</f>
        <v>0.26739764138888888</v>
      </c>
      <c r="X833" s="75">
        <f>(('Node actual demand d=1.0'!U833*(365/2)))*9.8*($C833+$D833-$B833)/3600</f>
        <v>0</v>
      </c>
      <c r="Y833" s="75">
        <f>(('Node actual demand d=1.0'!V833*(365/2)))*9.8*($C833+$D833-$B833)/3600</f>
        <v>0</v>
      </c>
      <c r="Z833" s="75">
        <f>(('Node actual demand d=1.0'!W833*(365/2)))*9.8*($C833+$D833-$B833)/3600</f>
        <v>0</v>
      </c>
      <c r="AA833" s="75">
        <f>(('Node actual demand d=1.0'!X833*(365/2)))*9.8*($C833+$D833-$B833)/3600</f>
        <v>0</v>
      </c>
      <c r="AB833" s="75">
        <f>(('Node actual demand d=1.0'!Y833*(365/2)))*9.8*($C833+$D833-$B833)/3600</f>
        <v>1.3369882069444448</v>
      </c>
    </row>
    <row r="834" spans="1:28">
      <c r="A834" t="s">
        <v>943</v>
      </c>
      <c r="B834" s="21">
        <f>Fornecida!$C$1</f>
        <v>3.38</v>
      </c>
      <c r="C834" s="79">
        <v>36.630499999999998</v>
      </c>
      <c r="D834">
        <v>20</v>
      </c>
      <c r="E834" s="75">
        <f>(('Node actual demand d=1.0'!B834*(365/2)))*9.8*($C834+$D834-$B834)/3600</f>
        <v>1.3227572118055557</v>
      </c>
      <c r="F834" s="75">
        <f>(('Node actual demand d=1.0'!C834*(365/2)))*9.8*($C834+$D834-$B834)/3600</f>
        <v>0.52910288472222222</v>
      </c>
      <c r="G834" s="75">
        <f>(('Node actual demand d=1.0'!D834*(365/2)))*9.8*($C834+$D834-$B834)/3600</f>
        <v>0.52910288472222222</v>
      </c>
      <c r="H834" s="75">
        <f>(('Node actual demand d=1.0'!E834*(365/2)))*9.8*($C834+$D834-$B834)/3600</f>
        <v>0.52910288472222222</v>
      </c>
      <c r="I834" s="75">
        <f>(('Node actual demand d=1.0'!F834*(365/2)))*9.8*($C834+$D834-$B834)/3600</f>
        <v>0.26455144236111111</v>
      </c>
      <c r="J834" s="75">
        <f>(('Node actual demand d=1.0'!G834*(365/2)))*9.8*($C834+$D834-$B834)/3600</f>
        <v>0.26455144236111111</v>
      </c>
      <c r="K834" s="75">
        <f>(('Node actual demand d=1.0'!H834*(365/2)))*9.8*($C834+$D834-$B834)/3600</f>
        <v>0.26455144236111111</v>
      </c>
      <c r="L834" s="75">
        <f>(('Node actual demand d=1.0'!I834*(365/2)))*9.8*($C834+$D834-$B834)/3600</f>
        <v>0.26455144236111111</v>
      </c>
      <c r="M834" s="75">
        <f>(('Node actual demand d=1.0'!J834*(365/2)))*9.8*($C834+$D834-$B834)/3600</f>
        <v>0.26455144236111111</v>
      </c>
      <c r="N834" s="75">
        <f>(('Node actual demand d=1.0'!K834*(365/2)))*9.8*($C834+$D834-$B834)/3600</f>
        <v>0.52910288472222222</v>
      </c>
      <c r="O834" s="75">
        <f>(('Node actual demand d=1.0'!L834*(365/2)))*9.8*($C834+$D834-$B834)/3600</f>
        <v>0.52910288472222222</v>
      </c>
      <c r="P834" s="75">
        <f>(('Node actual demand d=1.0'!M834*(365/2)))*9.8*($C834+$D834-$B834)/3600</f>
        <v>0.52910288472222222</v>
      </c>
      <c r="Q834" s="75">
        <f>(('Node actual demand d=1.0'!N834*(365/2)))*9.8*($C834+$D834-$B834)/3600</f>
        <v>1.3227572118055557</v>
      </c>
      <c r="R834" s="75">
        <f>(('Node actual demand d=1.0'!O834*(365/2)))*9.8*($C834+$D834-$B834)/3600</f>
        <v>0.52910288472222222</v>
      </c>
      <c r="S834" s="75">
        <f>(('Node actual demand d=1.0'!P834*(365/2)))*9.8*($C834+$D834-$B834)/3600</f>
        <v>0.52910288472222222</v>
      </c>
      <c r="T834" s="75">
        <f>(('Node actual demand d=1.0'!Q834*(365/2)))*9.8*($C834+$D834-$B834)/3600</f>
        <v>0.52910288472222222</v>
      </c>
      <c r="U834" s="75">
        <f>(('Node actual demand d=1.0'!R834*(365/2)))*9.8*($C834+$D834-$B834)/3600</f>
        <v>0.52910288472222222</v>
      </c>
      <c r="V834" s="75">
        <f>(('Node actual demand d=1.0'!S834*(365/2)))*9.8*($C834+$D834-$B834)/3600</f>
        <v>0.79365432708333328</v>
      </c>
      <c r="W834" s="75">
        <f>(('Node actual demand d=1.0'!T834*(365/2)))*9.8*($C834+$D834-$B834)/3600</f>
        <v>0.52910288472222222</v>
      </c>
      <c r="X834" s="75">
        <f>(('Node actual demand d=1.0'!U834*(365/2)))*9.8*($C834+$D834-$B834)/3600</f>
        <v>0.52910288472222222</v>
      </c>
      <c r="Y834" s="75">
        <f>(('Node actual demand d=1.0'!V834*(365/2)))*9.8*($C834+$D834-$B834)/3600</f>
        <v>0.52910288472222222</v>
      </c>
      <c r="Z834" s="75">
        <f>(('Node actual demand d=1.0'!W834*(365/2)))*9.8*($C834+$D834-$B834)/3600</f>
        <v>0.52910288472222222</v>
      </c>
      <c r="AA834" s="75">
        <f>(('Node actual demand d=1.0'!X834*(365/2)))*9.8*($C834+$D834-$B834)/3600</f>
        <v>0.26455144236111111</v>
      </c>
      <c r="AB834" s="75">
        <f>(('Node actual demand d=1.0'!Y834*(365/2)))*9.8*($C834+$D834-$B834)/3600</f>
        <v>0.26455144236111111</v>
      </c>
    </row>
    <row r="835" spans="1:28">
      <c r="A835" t="s">
        <v>944</v>
      </c>
      <c r="B835" s="21">
        <f>Fornecida!$C$1</f>
        <v>3.38</v>
      </c>
      <c r="C835" s="79">
        <v>32.8095</v>
      </c>
      <c r="D835">
        <v>20</v>
      </c>
      <c r="E835" s="75">
        <f>(('Node actual demand d=1.0'!B835*(365/2)))*9.8*($C835+$D835-$B835)/3600</f>
        <v>0</v>
      </c>
      <c r="F835" s="75">
        <f>(('Node actual demand d=1.0'!C835*(365/2)))*9.8*($C835+$D835-$B835)/3600</f>
        <v>0</v>
      </c>
      <c r="G835" s="75">
        <f>(('Node actual demand d=1.0'!D835*(365/2)))*9.8*($C835+$D835-$B835)/3600</f>
        <v>0</v>
      </c>
      <c r="H835" s="75">
        <f>(('Node actual demand d=1.0'!E835*(365/2)))*9.8*($C835+$D835-$B835)/3600</f>
        <v>0</v>
      </c>
      <c r="I835" s="75">
        <f>(('Node actual demand d=1.0'!F835*(365/2)))*9.8*($C835+$D835-$B835)/3600</f>
        <v>0</v>
      </c>
      <c r="J835" s="75">
        <f>(('Node actual demand d=1.0'!G835*(365/2)))*9.8*($C835+$D835-$B835)/3600</f>
        <v>7.3670550625000004</v>
      </c>
      <c r="K835" s="75">
        <f>(('Node actual demand d=1.0'!H835*(365/2)))*9.8*($C835+$D835-$B835)/3600</f>
        <v>11.050582593750001</v>
      </c>
      <c r="L835" s="75">
        <f>(('Node actual demand d=1.0'!I835*(365/2)))*9.8*($C835+$D835-$B835)/3600</f>
        <v>0</v>
      </c>
      <c r="M835" s="75">
        <f>(('Node actual demand d=1.0'!J835*(365/2)))*9.8*($C835+$D835-$B835)/3600</f>
        <v>0</v>
      </c>
      <c r="N835" s="75">
        <f>(('Node actual demand d=1.0'!K835*(365/2)))*9.8*($C835+$D835-$B835)/3600</f>
        <v>0</v>
      </c>
      <c r="O835" s="75">
        <f>(('Node actual demand d=1.0'!L835*(365/2)))*9.8*($C835+$D835-$B835)/3600</f>
        <v>0</v>
      </c>
      <c r="P835" s="75">
        <f>(('Node actual demand d=1.0'!M835*(365/2)))*9.8*($C835+$D835-$B835)/3600</f>
        <v>0</v>
      </c>
      <c r="Q835" s="75">
        <f>(('Node actual demand d=1.0'!N835*(365/2)))*9.8*($C835+$D835-$B835)/3600</f>
        <v>0</v>
      </c>
      <c r="R835" s="75">
        <f>(('Node actual demand d=1.0'!O835*(365/2)))*9.8*($C835+$D835-$B835)/3600</f>
        <v>0</v>
      </c>
      <c r="S835" s="75">
        <f>(('Node actual demand d=1.0'!P835*(365/2)))*9.8*($C835+$D835-$B835)/3600</f>
        <v>0</v>
      </c>
      <c r="T835" s="75">
        <f>(('Node actual demand d=1.0'!Q835*(365/2)))*9.8*($C835+$D835-$B835)/3600</f>
        <v>0</v>
      </c>
      <c r="U835" s="75">
        <f>(('Node actual demand d=1.0'!R835*(365/2)))*9.8*($C835+$D835-$B835)/3600</f>
        <v>0</v>
      </c>
      <c r="V835" s="75">
        <f>(('Node actual demand d=1.0'!S835*(365/2)))*9.8*($C835+$D835-$B835)/3600</f>
        <v>0</v>
      </c>
      <c r="W835" s="75">
        <f>(('Node actual demand d=1.0'!T835*(365/2)))*9.8*($C835+$D835-$B835)/3600</f>
        <v>0</v>
      </c>
      <c r="X835" s="75">
        <f>(('Node actual demand d=1.0'!U835*(365/2)))*9.8*($C835+$D835-$B835)/3600</f>
        <v>0</v>
      </c>
      <c r="Y835" s="75">
        <f>(('Node actual demand d=1.0'!V835*(365/2)))*9.8*($C835+$D835-$B835)/3600</f>
        <v>0</v>
      </c>
      <c r="Z835" s="75">
        <f>(('Node actual demand d=1.0'!W835*(365/2)))*9.8*($C835+$D835-$B835)/3600</f>
        <v>0</v>
      </c>
      <c r="AA835" s="75">
        <f>(('Node actual demand d=1.0'!X835*(365/2)))*9.8*($C835+$D835-$B835)/3600</f>
        <v>0</v>
      </c>
      <c r="AB835" s="75">
        <f>(('Node actual demand d=1.0'!Y835*(365/2)))*9.8*($C835+$D835-$B835)/3600</f>
        <v>0.24556850208333333</v>
      </c>
    </row>
    <row r="836" spans="1:28">
      <c r="A836" t="s">
        <v>945</v>
      </c>
      <c r="B836" s="21">
        <f>Fornecida!$C$1</f>
        <v>3.38</v>
      </c>
      <c r="C836" s="79">
        <v>30.067699999999999</v>
      </c>
      <c r="D836">
        <v>20</v>
      </c>
      <c r="E836" s="75">
        <f>(('Node actual demand d=1.0'!B836*(365/2)))*9.8*($C836+$D836-$B836)/3600</f>
        <v>0</v>
      </c>
      <c r="F836" s="75">
        <f>(('Node actual demand d=1.0'!C836*(365/2)))*9.8*($C836+$D836-$B836)/3600</f>
        <v>0</v>
      </c>
      <c r="G836" s="75">
        <f>(('Node actual demand d=1.0'!D836*(365/2)))*9.8*($C836+$D836-$B836)/3600</f>
        <v>0</v>
      </c>
      <c r="H836" s="75">
        <f>(('Node actual demand d=1.0'!E836*(365/2)))*9.8*($C836+$D836-$B836)/3600</f>
        <v>0</v>
      </c>
      <c r="I836" s="75">
        <f>(('Node actual demand d=1.0'!F836*(365/2)))*9.8*($C836+$D836-$B836)/3600</f>
        <v>0</v>
      </c>
      <c r="J836" s="75">
        <f>(('Node actual demand d=1.0'!G836*(365/2)))*9.8*($C836+$D836-$B836)/3600</f>
        <v>0.46389417472222222</v>
      </c>
      <c r="K836" s="75">
        <f>(('Node actual demand d=1.0'!H836*(365/2)))*9.8*($C836+$D836-$B836)/3600</f>
        <v>0.6958412620833333</v>
      </c>
      <c r="L836" s="75">
        <f>(('Node actual demand d=1.0'!I836*(365/2)))*9.8*($C836+$D836-$B836)/3600</f>
        <v>1.1597354368055557</v>
      </c>
      <c r="M836" s="75">
        <f>(('Node actual demand d=1.0'!J836*(365/2)))*9.8*($C836+$D836-$B836)/3600</f>
        <v>1.8555766988888889</v>
      </c>
      <c r="N836" s="75">
        <f>(('Node actual demand d=1.0'!K836*(365/2)))*9.8*($C836+$D836-$B836)/3600</f>
        <v>2.0875237862500002</v>
      </c>
      <c r="O836" s="75">
        <f>(('Node actual demand d=1.0'!L836*(365/2)))*9.8*($C836+$D836-$B836)/3600</f>
        <v>1.1597354368055557</v>
      </c>
      <c r="P836" s="75">
        <f>(('Node actual demand d=1.0'!M836*(365/2)))*9.8*($C836+$D836-$B836)/3600</f>
        <v>0.6958412620833333</v>
      </c>
      <c r="Q836" s="75">
        <f>(('Node actual demand d=1.0'!N836*(365/2)))*9.8*($C836+$D836-$B836)/3600</f>
        <v>1.1597354368055557</v>
      </c>
      <c r="R836" s="75">
        <f>(('Node actual demand d=1.0'!O836*(365/2)))*9.8*($C836+$D836-$B836)/3600</f>
        <v>0.6958412620833333</v>
      </c>
      <c r="S836" s="75">
        <f>(('Node actual demand d=1.0'!P836*(365/2)))*9.8*($C836+$D836-$B836)/3600</f>
        <v>0.6958412620833333</v>
      </c>
      <c r="T836" s="75">
        <f>(('Node actual demand d=1.0'!Q836*(365/2)))*9.8*($C836+$D836-$B836)/3600</f>
        <v>0.92778834944444444</v>
      </c>
      <c r="U836" s="75">
        <f>(('Node actual demand d=1.0'!R836*(365/2)))*9.8*($C836+$D836-$B836)/3600</f>
        <v>1.623629611527778</v>
      </c>
      <c r="V836" s="75">
        <f>(('Node actual demand d=1.0'!S836*(365/2)))*9.8*($C836+$D836-$B836)/3600</f>
        <v>1.8555766988888889</v>
      </c>
      <c r="W836" s="75">
        <f>(('Node actual demand d=1.0'!T836*(365/2)))*9.8*($C836+$D836-$B836)/3600</f>
        <v>2.3194708736111114</v>
      </c>
      <c r="X836" s="75">
        <f>(('Node actual demand d=1.0'!U836*(365/2)))*9.8*($C836+$D836-$B836)/3600</f>
        <v>0.46389417472222222</v>
      </c>
      <c r="Y836" s="75">
        <f>(('Node actual demand d=1.0'!V836*(365/2)))*9.8*($C836+$D836-$B836)/3600</f>
        <v>0.6958412620833333</v>
      </c>
      <c r="Z836" s="75">
        <f>(('Node actual demand d=1.0'!W836*(365/2)))*9.8*($C836+$D836-$B836)/3600</f>
        <v>0.6958412620833333</v>
      </c>
      <c r="AA836" s="75">
        <f>(('Node actual demand d=1.0'!X836*(365/2)))*9.8*($C836+$D836-$B836)/3600</f>
        <v>0.46389417472222222</v>
      </c>
      <c r="AB836" s="75">
        <f>(('Node actual demand d=1.0'!Y836*(365/2)))*9.8*($C836+$D836-$B836)/3600</f>
        <v>0</v>
      </c>
    </row>
    <row r="837" spans="1:28">
      <c r="A837" t="s">
        <v>946</v>
      </c>
      <c r="B837" s="21">
        <f>Fornecida!$C$1</f>
        <v>3.38</v>
      </c>
      <c r="C837" s="79">
        <v>28.468599999999999</v>
      </c>
      <c r="D837">
        <v>20</v>
      </c>
      <c r="E837" s="75">
        <f>(('Node actual demand d=1.0'!B837*(365/2)))*9.8*($C837+$D837-$B837)/3600</f>
        <v>0</v>
      </c>
      <c r="F837" s="75">
        <f>(('Node actual demand d=1.0'!C837*(365/2)))*9.8*($C837+$D837-$B837)/3600</f>
        <v>0</v>
      </c>
      <c r="G837" s="75">
        <f>(('Node actual demand d=1.0'!D837*(365/2)))*9.8*($C837+$D837-$B837)/3600</f>
        <v>0</v>
      </c>
      <c r="H837" s="75">
        <f>(('Node actual demand d=1.0'!E837*(365/2)))*9.8*($C837+$D837-$B837)/3600</f>
        <v>0</v>
      </c>
      <c r="I837" s="75">
        <f>(('Node actual demand d=1.0'!F837*(365/2)))*9.8*($C837+$D837-$B837)/3600</f>
        <v>0</v>
      </c>
      <c r="J837" s="75">
        <f>(('Node actual demand d=1.0'!G837*(365/2)))*9.8*($C837+$D837-$B837)/3600</f>
        <v>0</v>
      </c>
      <c r="K837" s="75">
        <f>(('Node actual demand d=1.0'!H837*(365/2)))*9.8*($C837+$D837-$B837)/3600</f>
        <v>0.22400266972222221</v>
      </c>
      <c r="L837" s="75">
        <f>(('Node actual demand d=1.0'!I837*(365/2)))*9.8*($C837+$D837-$B837)/3600</f>
        <v>0.44800533944444443</v>
      </c>
      <c r="M837" s="75">
        <f>(('Node actual demand d=1.0'!J837*(365/2)))*9.8*($C837+$D837-$B837)/3600</f>
        <v>0.22400266972222221</v>
      </c>
      <c r="N837" s="75">
        <f>(('Node actual demand d=1.0'!K837*(365/2)))*9.8*($C837+$D837-$B837)/3600</f>
        <v>0.22400266972222221</v>
      </c>
      <c r="O837" s="75">
        <f>(('Node actual demand d=1.0'!L837*(365/2)))*9.8*($C837+$D837-$B837)/3600</f>
        <v>0.22400266972222221</v>
      </c>
      <c r="P837" s="75">
        <f>(('Node actual demand d=1.0'!M837*(365/2)))*9.8*($C837+$D837-$B837)/3600</f>
        <v>0.22400266972222221</v>
      </c>
      <c r="Q837" s="75">
        <f>(('Node actual demand d=1.0'!N837*(365/2)))*9.8*($C837+$D837-$B837)/3600</f>
        <v>0.22400266972222221</v>
      </c>
      <c r="R837" s="75">
        <f>(('Node actual demand d=1.0'!O837*(365/2)))*9.8*($C837+$D837-$B837)/3600</f>
        <v>0</v>
      </c>
      <c r="S837" s="75">
        <f>(('Node actual demand d=1.0'!P837*(365/2)))*9.8*($C837+$D837-$B837)/3600</f>
        <v>0</v>
      </c>
      <c r="T837" s="75">
        <f>(('Node actual demand d=1.0'!Q837*(365/2)))*9.8*($C837+$D837-$B837)/3600</f>
        <v>0.22400266972222221</v>
      </c>
      <c r="U837" s="75">
        <f>(('Node actual demand d=1.0'!R837*(365/2)))*9.8*($C837+$D837-$B837)/3600</f>
        <v>0.22400266972222221</v>
      </c>
      <c r="V837" s="75">
        <f>(('Node actual demand d=1.0'!S837*(365/2)))*9.8*($C837+$D837-$B837)/3600</f>
        <v>0.44800533944444443</v>
      </c>
      <c r="W837" s="75">
        <f>(('Node actual demand d=1.0'!T837*(365/2)))*9.8*($C837+$D837-$B837)/3600</f>
        <v>0.44800533944444443</v>
      </c>
      <c r="X837" s="75">
        <f>(('Node actual demand d=1.0'!U837*(365/2)))*9.8*($C837+$D837-$B837)/3600</f>
        <v>0.22400266972222221</v>
      </c>
      <c r="Y837" s="75">
        <f>(('Node actual demand d=1.0'!V837*(365/2)))*9.8*($C837+$D837-$B837)/3600</f>
        <v>0</v>
      </c>
      <c r="Z837" s="75">
        <f>(('Node actual demand d=1.0'!W837*(365/2)))*9.8*($C837+$D837-$B837)/3600</f>
        <v>0</v>
      </c>
      <c r="AA837" s="75">
        <f>(('Node actual demand d=1.0'!X837*(365/2)))*9.8*($C837+$D837-$B837)/3600</f>
        <v>0</v>
      </c>
      <c r="AB837" s="75">
        <f>(('Node actual demand d=1.0'!Y837*(365/2)))*9.8*($C837+$D837-$B837)/3600</f>
        <v>0</v>
      </c>
    </row>
    <row r="838" spans="1:28">
      <c r="A838" t="s">
        <v>947</v>
      </c>
      <c r="B838" s="21">
        <f>Fornecida!$C$1</f>
        <v>3.38</v>
      </c>
      <c r="C838" s="79">
        <v>29.062999999999999</v>
      </c>
      <c r="D838">
        <v>20</v>
      </c>
      <c r="E838" s="75">
        <f>(('Node actual demand d=1.0'!B838*(365/2)))*9.8*($C838+$D838-$B838)/3600</f>
        <v>0</v>
      </c>
      <c r="F838" s="75">
        <f>(('Node actual demand d=1.0'!C838*(365/2)))*9.8*($C838+$D838-$B838)/3600</f>
        <v>0</v>
      </c>
      <c r="G838" s="75">
        <f>(('Node actual demand d=1.0'!D838*(365/2)))*9.8*($C838+$D838-$B838)/3600</f>
        <v>0</v>
      </c>
      <c r="H838" s="75">
        <f>(('Node actual demand d=1.0'!E838*(365/2)))*9.8*($C838+$D838-$B838)/3600</f>
        <v>0</v>
      </c>
      <c r="I838" s="75">
        <f>(('Node actual demand d=1.0'!F838*(365/2)))*9.8*($C838+$D838-$B838)/3600</f>
        <v>0</v>
      </c>
      <c r="J838" s="75">
        <f>(('Node actual demand d=1.0'!G838*(365/2)))*9.8*($C838+$D838-$B838)/3600</f>
        <v>0</v>
      </c>
      <c r="K838" s="75">
        <f>(('Node actual demand d=1.0'!H838*(365/2)))*9.8*($C838+$D838-$B838)/3600</f>
        <v>0.45391136388888892</v>
      </c>
      <c r="L838" s="75">
        <f>(('Node actual demand d=1.0'!I838*(365/2)))*9.8*($C838+$D838-$B838)/3600</f>
        <v>0.68086704583333335</v>
      </c>
      <c r="M838" s="75">
        <f>(('Node actual demand d=1.0'!J838*(365/2)))*9.8*($C838+$D838-$B838)/3600</f>
        <v>0.90782272777777784</v>
      </c>
      <c r="N838" s="75">
        <f>(('Node actual demand d=1.0'!K838*(365/2)))*9.8*($C838+$D838-$B838)/3600</f>
        <v>0.45391136388888892</v>
      </c>
      <c r="O838" s="75">
        <f>(('Node actual demand d=1.0'!L838*(365/2)))*9.8*($C838+$D838-$B838)/3600</f>
        <v>0.22695568194444446</v>
      </c>
      <c r="P838" s="75">
        <f>(('Node actual demand d=1.0'!M838*(365/2)))*9.8*($C838+$D838-$B838)/3600</f>
        <v>0.22695568194444446</v>
      </c>
      <c r="Q838" s="75">
        <f>(('Node actual demand d=1.0'!N838*(365/2)))*9.8*($C838+$D838-$B838)/3600</f>
        <v>0.22695568194444446</v>
      </c>
      <c r="R838" s="75">
        <f>(('Node actual demand d=1.0'!O838*(365/2)))*9.8*($C838+$D838-$B838)/3600</f>
        <v>0.22695568194444446</v>
      </c>
      <c r="S838" s="75">
        <f>(('Node actual demand d=1.0'!P838*(365/2)))*9.8*($C838+$D838-$B838)/3600</f>
        <v>0.22695568194444446</v>
      </c>
      <c r="T838" s="75">
        <f>(('Node actual demand d=1.0'!Q838*(365/2)))*9.8*($C838+$D838-$B838)/3600</f>
        <v>0.45391136388888892</v>
      </c>
      <c r="U838" s="75">
        <f>(('Node actual demand d=1.0'!R838*(365/2)))*9.8*($C838+$D838-$B838)/3600</f>
        <v>0.22695568194444446</v>
      </c>
      <c r="V838" s="75">
        <f>(('Node actual demand d=1.0'!S838*(365/2)))*9.8*($C838+$D838-$B838)/3600</f>
        <v>0.22695568194444446</v>
      </c>
      <c r="W838" s="75">
        <f>(('Node actual demand d=1.0'!T838*(365/2)))*9.8*($C838+$D838-$B838)/3600</f>
        <v>0.45391136388888892</v>
      </c>
      <c r="X838" s="75">
        <f>(('Node actual demand d=1.0'!U838*(365/2)))*9.8*($C838+$D838-$B838)/3600</f>
        <v>0.22695568194444446</v>
      </c>
      <c r="Y838" s="75">
        <f>(('Node actual demand d=1.0'!V838*(365/2)))*9.8*($C838+$D838-$B838)/3600</f>
        <v>0.22695568194444446</v>
      </c>
      <c r="Z838" s="75">
        <f>(('Node actual demand d=1.0'!W838*(365/2)))*9.8*($C838+$D838-$B838)/3600</f>
        <v>0.22695568194444446</v>
      </c>
      <c r="AA838" s="75">
        <f>(('Node actual demand d=1.0'!X838*(365/2)))*9.8*($C838+$D838-$B838)/3600</f>
        <v>0.22695568194444446</v>
      </c>
      <c r="AB838" s="75">
        <f>(('Node actual demand d=1.0'!Y838*(365/2)))*9.8*($C838+$D838-$B838)/3600</f>
        <v>0</v>
      </c>
    </row>
    <row r="839" spans="1:28">
      <c r="A839" t="s">
        <v>948</v>
      </c>
      <c r="B839" s="21">
        <f>Fornecida!$C$1</f>
        <v>3.38</v>
      </c>
      <c r="C839" s="79">
        <v>30.442399999999999</v>
      </c>
      <c r="D839">
        <v>20</v>
      </c>
      <c r="E839" s="75">
        <f>(('Node actual demand d=1.0'!B839*(365/2)))*9.8*($C839+$D839-$B839)/3600</f>
        <v>0</v>
      </c>
      <c r="F839" s="75">
        <f>(('Node actual demand d=1.0'!C839*(365/2)))*9.8*($C839+$D839-$B839)/3600</f>
        <v>0</v>
      </c>
      <c r="G839" s="75">
        <f>(('Node actual demand d=1.0'!D839*(365/2)))*9.8*($C839+$D839-$B839)/3600</f>
        <v>0</v>
      </c>
      <c r="H839" s="75">
        <f>(('Node actual demand d=1.0'!E839*(365/2)))*9.8*($C839+$D839-$B839)/3600</f>
        <v>0</v>
      </c>
      <c r="I839" s="75">
        <f>(('Node actual demand d=1.0'!F839*(365/2)))*9.8*($C839+$D839-$B839)/3600</f>
        <v>0</v>
      </c>
      <c r="J839" s="75">
        <f>(('Node actual demand d=1.0'!G839*(365/2)))*9.8*($C839+$D839-$B839)/3600</f>
        <v>0</v>
      </c>
      <c r="K839" s="75">
        <f>(('Node actual demand d=1.0'!H839*(365/2)))*9.8*($C839+$D839-$B839)/3600</f>
        <v>0</v>
      </c>
      <c r="L839" s="75">
        <f>(('Node actual demand d=1.0'!I839*(365/2)))*9.8*($C839+$D839-$B839)/3600</f>
        <v>0</v>
      </c>
      <c r="M839" s="75">
        <f>(('Node actual demand d=1.0'!J839*(365/2)))*9.8*($C839+$D839-$B839)/3600</f>
        <v>0</v>
      </c>
      <c r="N839" s="75">
        <f>(('Node actual demand d=1.0'!K839*(365/2)))*9.8*($C839+$D839-$B839)/3600</f>
        <v>0.23380861777777778</v>
      </c>
      <c r="O839" s="75">
        <f>(('Node actual demand d=1.0'!L839*(365/2)))*9.8*($C839+$D839-$B839)/3600</f>
        <v>0</v>
      </c>
      <c r="P839" s="75">
        <f>(('Node actual demand d=1.0'!M839*(365/2)))*9.8*($C839+$D839-$B839)/3600</f>
        <v>0.23380861777777778</v>
      </c>
      <c r="Q839" s="75">
        <f>(('Node actual demand d=1.0'!N839*(365/2)))*9.8*($C839+$D839-$B839)/3600</f>
        <v>0.23380861777777778</v>
      </c>
      <c r="R839" s="75">
        <f>(('Node actual demand d=1.0'!O839*(365/2)))*9.8*($C839+$D839-$B839)/3600</f>
        <v>0.23380861777777778</v>
      </c>
      <c r="S839" s="75">
        <f>(('Node actual demand d=1.0'!P839*(365/2)))*9.8*($C839+$D839-$B839)/3600</f>
        <v>0</v>
      </c>
      <c r="T839" s="75">
        <f>(('Node actual demand d=1.0'!Q839*(365/2)))*9.8*($C839+$D839-$B839)/3600</f>
        <v>0</v>
      </c>
      <c r="U839" s="75">
        <f>(('Node actual demand d=1.0'!R839*(365/2)))*9.8*($C839+$D839-$B839)/3600</f>
        <v>0</v>
      </c>
      <c r="V839" s="75">
        <f>(('Node actual demand d=1.0'!S839*(365/2)))*9.8*($C839+$D839-$B839)/3600</f>
        <v>0</v>
      </c>
      <c r="W839" s="75">
        <f>(('Node actual demand d=1.0'!T839*(365/2)))*9.8*($C839+$D839-$B839)/3600</f>
        <v>0.46761723555555557</v>
      </c>
      <c r="X839" s="75">
        <f>(('Node actual demand d=1.0'!U839*(365/2)))*9.8*($C839+$D839-$B839)/3600</f>
        <v>0.23380861777777778</v>
      </c>
      <c r="Y839" s="75">
        <f>(('Node actual demand d=1.0'!V839*(365/2)))*9.8*($C839+$D839-$B839)/3600</f>
        <v>0</v>
      </c>
      <c r="Z839" s="75">
        <f>(('Node actual demand d=1.0'!W839*(365/2)))*9.8*($C839+$D839-$B839)/3600</f>
        <v>0</v>
      </c>
      <c r="AA839" s="75">
        <f>(('Node actual demand d=1.0'!X839*(365/2)))*9.8*($C839+$D839-$B839)/3600</f>
        <v>0</v>
      </c>
      <c r="AB839" s="75">
        <f>(('Node actual demand d=1.0'!Y839*(365/2)))*9.8*($C839+$D839-$B839)/3600</f>
        <v>0</v>
      </c>
    </row>
    <row r="840" spans="1:28">
      <c r="A840" t="s">
        <v>949</v>
      </c>
      <c r="B840" s="21">
        <f>Fornecida!$C$1</f>
        <v>3.38</v>
      </c>
      <c r="C840" s="79">
        <v>30.445</v>
      </c>
      <c r="D840">
        <v>20</v>
      </c>
      <c r="E840" s="75">
        <f>(('Node actual demand d=1.0'!B840*(365/2)))*9.8*($C840+$D840-$B840)/3600</f>
        <v>0</v>
      </c>
      <c r="F840" s="75">
        <f>(('Node actual demand d=1.0'!C840*(365/2)))*9.8*($C840+$D840-$B840)/3600</f>
        <v>0</v>
      </c>
      <c r="G840" s="75">
        <f>(('Node actual demand d=1.0'!D840*(365/2)))*9.8*($C840+$D840-$B840)/3600</f>
        <v>0</v>
      </c>
      <c r="H840" s="75">
        <f>(('Node actual demand d=1.0'!E840*(365/2)))*9.8*($C840+$D840-$B840)/3600</f>
        <v>0</v>
      </c>
      <c r="I840" s="75">
        <f>(('Node actual demand d=1.0'!F840*(365/2)))*9.8*($C840+$D840-$B840)/3600</f>
        <v>0</v>
      </c>
      <c r="J840" s="75">
        <f>(('Node actual demand d=1.0'!G840*(365/2)))*9.8*($C840+$D840-$B840)/3600</f>
        <v>0</v>
      </c>
      <c r="K840" s="75">
        <f>(('Node actual demand d=1.0'!H840*(365/2)))*9.8*($C840+$D840-$B840)/3600</f>
        <v>0.23382153472222222</v>
      </c>
      <c r="L840" s="75">
        <f>(('Node actual demand d=1.0'!I840*(365/2)))*9.8*($C840+$D840-$B840)/3600</f>
        <v>0.23382153472222222</v>
      </c>
      <c r="M840" s="75">
        <f>(('Node actual demand d=1.0'!J840*(365/2)))*9.8*($C840+$D840-$B840)/3600</f>
        <v>0.23382153472222222</v>
      </c>
      <c r="N840" s="75">
        <f>(('Node actual demand d=1.0'!K840*(365/2)))*9.8*($C840+$D840-$B840)/3600</f>
        <v>0.70146460416666667</v>
      </c>
      <c r="O840" s="75">
        <f>(('Node actual demand d=1.0'!L840*(365/2)))*9.8*($C840+$D840-$B840)/3600</f>
        <v>0.70146460416666667</v>
      </c>
      <c r="P840" s="75">
        <f>(('Node actual demand d=1.0'!M840*(365/2)))*9.8*($C840+$D840-$B840)/3600</f>
        <v>0.46764306944444445</v>
      </c>
      <c r="Q840" s="75">
        <f>(('Node actual demand d=1.0'!N840*(365/2)))*9.8*($C840+$D840-$B840)/3600</f>
        <v>0.23382153472222222</v>
      </c>
      <c r="R840" s="75">
        <f>(('Node actual demand d=1.0'!O840*(365/2)))*9.8*($C840+$D840-$B840)/3600</f>
        <v>0.23382153472222222</v>
      </c>
      <c r="S840" s="75">
        <f>(('Node actual demand d=1.0'!P840*(365/2)))*9.8*($C840+$D840-$B840)/3600</f>
        <v>0.23382153472222222</v>
      </c>
      <c r="T840" s="75">
        <f>(('Node actual demand d=1.0'!Q840*(365/2)))*9.8*($C840+$D840-$B840)/3600</f>
        <v>0.23382153472222222</v>
      </c>
      <c r="U840" s="75">
        <f>(('Node actual demand d=1.0'!R840*(365/2)))*9.8*($C840+$D840-$B840)/3600</f>
        <v>0.23382153472222222</v>
      </c>
      <c r="V840" s="75">
        <f>(('Node actual demand d=1.0'!S840*(365/2)))*9.8*($C840+$D840-$B840)/3600</f>
        <v>0.23382153472222222</v>
      </c>
      <c r="W840" s="75">
        <f>(('Node actual demand d=1.0'!T840*(365/2)))*9.8*($C840+$D840-$B840)/3600</f>
        <v>0.46764306944444445</v>
      </c>
      <c r="X840" s="75">
        <f>(('Node actual demand d=1.0'!U840*(365/2)))*9.8*($C840+$D840-$B840)/3600</f>
        <v>0.23382153472222222</v>
      </c>
      <c r="Y840" s="75">
        <f>(('Node actual demand d=1.0'!V840*(365/2)))*9.8*($C840+$D840-$B840)/3600</f>
        <v>0.23382153472222222</v>
      </c>
      <c r="Z840" s="75">
        <f>(('Node actual demand d=1.0'!W840*(365/2)))*9.8*($C840+$D840-$B840)/3600</f>
        <v>0.23382153472222222</v>
      </c>
      <c r="AA840" s="75">
        <f>(('Node actual demand d=1.0'!X840*(365/2)))*9.8*($C840+$D840-$B840)/3600</f>
        <v>0</v>
      </c>
      <c r="AB840" s="75">
        <f>(('Node actual demand d=1.0'!Y840*(365/2)))*9.8*($C840+$D840-$B840)/3600</f>
        <v>0</v>
      </c>
    </row>
    <row r="841" spans="1:28">
      <c r="A841" t="s">
        <v>950</v>
      </c>
      <c r="B841" s="21">
        <f>Fornecida!$C$1</f>
        <v>3.38</v>
      </c>
      <c r="C841" s="79">
        <v>31.572199999999999</v>
      </c>
      <c r="D841">
        <v>20</v>
      </c>
      <c r="E841" s="75">
        <f>(('Node actual demand d=1.0'!B841*(365/2)))*9.8*($C841+$D841-$B841)/3600</f>
        <v>0</v>
      </c>
      <c r="F841" s="75">
        <f>(('Node actual demand d=1.0'!C841*(365/2)))*9.8*($C841+$D841-$B841)/3600</f>
        <v>0</v>
      </c>
      <c r="G841" s="75">
        <f>(('Node actual demand d=1.0'!D841*(365/2)))*9.8*($C841+$D841-$B841)/3600</f>
        <v>0</v>
      </c>
      <c r="H841" s="75">
        <f>(('Node actual demand d=1.0'!E841*(365/2)))*9.8*($C841+$D841-$B841)/3600</f>
        <v>0</v>
      </c>
      <c r="I841" s="75">
        <f>(('Node actual demand d=1.0'!F841*(365/2)))*9.8*($C841+$D841-$B841)/3600</f>
        <v>0</v>
      </c>
      <c r="J841" s="75">
        <f>(('Node actual demand d=1.0'!G841*(365/2)))*9.8*($C841+$D841-$B841)/3600</f>
        <v>0</v>
      </c>
      <c r="K841" s="75">
        <f>(('Node actual demand d=1.0'!H841*(365/2)))*9.8*($C841+$D841-$B841)/3600</f>
        <v>0</v>
      </c>
      <c r="L841" s="75">
        <f>(('Node actual demand d=1.0'!I841*(365/2)))*9.8*($C841+$D841-$B841)/3600</f>
        <v>0.23942152694444441</v>
      </c>
      <c r="M841" s="75">
        <f>(('Node actual demand d=1.0'!J841*(365/2)))*9.8*($C841+$D841-$B841)/3600</f>
        <v>0.23942152694444441</v>
      </c>
      <c r="N841" s="75">
        <f>(('Node actual demand d=1.0'!K841*(365/2)))*9.8*($C841+$D841-$B841)/3600</f>
        <v>0.23942152694444441</v>
      </c>
      <c r="O841" s="75">
        <f>(('Node actual demand d=1.0'!L841*(365/2)))*9.8*($C841+$D841-$B841)/3600</f>
        <v>0.23942152694444441</v>
      </c>
      <c r="P841" s="75">
        <f>(('Node actual demand d=1.0'!M841*(365/2)))*9.8*($C841+$D841-$B841)/3600</f>
        <v>0.23942152694444441</v>
      </c>
      <c r="Q841" s="75">
        <f>(('Node actual demand d=1.0'!N841*(365/2)))*9.8*($C841+$D841-$B841)/3600</f>
        <v>0.47884305388888881</v>
      </c>
      <c r="R841" s="75">
        <f>(('Node actual demand d=1.0'!O841*(365/2)))*9.8*($C841+$D841-$B841)/3600</f>
        <v>0.47884305388888881</v>
      </c>
      <c r="S841" s="75">
        <f>(('Node actual demand d=1.0'!P841*(365/2)))*9.8*($C841+$D841-$B841)/3600</f>
        <v>0</v>
      </c>
      <c r="T841" s="75">
        <f>(('Node actual demand d=1.0'!Q841*(365/2)))*9.8*($C841+$D841-$B841)/3600</f>
        <v>0.23942152694444441</v>
      </c>
      <c r="U841" s="75">
        <f>(('Node actual demand d=1.0'!R841*(365/2)))*9.8*($C841+$D841-$B841)/3600</f>
        <v>0.23942152694444441</v>
      </c>
      <c r="V841" s="75">
        <f>(('Node actual demand d=1.0'!S841*(365/2)))*9.8*($C841+$D841-$B841)/3600</f>
        <v>0.23942152694444441</v>
      </c>
      <c r="W841" s="75">
        <f>(('Node actual demand d=1.0'!T841*(365/2)))*9.8*($C841+$D841-$B841)/3600</f>
        <v>0.23942152694444441</v>
      </c>
      <c r="X841" s="75">
        <f>(('Node actual demand d=1.0'!U841*(365/2)))*9.8*($C841+$D841-$B841)/3600</f>
        <v>0.23942152694444441</v>
      </c>
      <c r="Y841" s="75">
        <f>(('Node actual demand d=1.0'!V841*(365/2)))*9.8*($C841+$D841-$B841)/3600</f>
        <v>0</v>
      </c>
      <c r="Z841" s="75">
        <f>(('Node actual demand d=1.0'!W841*(365/2)))*9.8*($C841+$D841-$B841)/3600</f>
        <v>0</v>
      </c>
      <c r="AA841" s="75">
        <f>(('Node actual demand d=1.0'!X841*(365/2)))*9.8*($C841+$D841-$B841)/3600</f>
        <v>0</v>
      </c>
      <c r="AB841" s="75">
        <f>(('Node actual demand d=1.0'!Y841*(365/2)))*9.8*($C841+$D841-$B841)/3600</f>
        <v>0</v>
      </c>
    </row>
    <row r="842" spans="1:28">
      <c r="A842" t="s">
        <v>951</v>
      </c>
      <c r="B842" s="21">
        <f>Fornecida!$C$1</f>
        <v>3.38</v>
      </c>
      <c r="C842" s="79">
        <v>32.6828</v>
      </c>
      <c r="D842">
        <v>20</v>
      </c>
      <c r="E842" s="75">
        <f>(('Node actual demand d=1.0'!B842*(365/2)))*9.8*($C842+$D842-$B842)/3600</f>
        <v>0</v>
      </c>
      <c r="F842" s="75">
        <f>(('Node actual demand d=1.0'!C842*(365/2)))*9.8*($C842+$D842-$B842)/3600</f>
        <v>0</v>
      </c>
      <c r="G842" s="75">
        <f>(('Node actual demand d=1.0'!D842*(365/2)))*9.8*($C842+$D842-$B842)/3600</f>
        <v>0</v>
      </c>
      <c r="H842" s="75">
        <f>(('Node actual demand d=1.0'!E842*(365/2)))*9.8*($C842+$D842-$B842)/3600</f>
        <v>0</v>
      </c>
      <c r="I842" s="75">
        <f>(('Node actual demand d=1.0'!F842*(365/2)))*9.8*($C842+$D842-$B842)/3600</f>
        <v>0</v>
      </c>
      <c r="J842" s="75">
        <f>(('Node actual demand d=1.0'!G842*(365/2)))*9.8*($C842+$D842-$B842)/3600</f>
        <v>0</v>
      </c>
      <c r="K842" s="75">
        <f>(('Node actual demand d=1.0'!H842*(365/2)))*9.8*($C842+$D842-$B842)/3600</f>
        <v>0</v>
      </c>
      <c r="L842" s="75">
        <f>(('Node actual demand d=1.0'!I842*(365/2)))*9.8*($C842+$D842-$B842)/3600</f>
        <v>0.48987809888888889</v>
      </c>
      <c r="M842" s="75">
        <f>(('Node actual demand d=1.0'!J842*(365/2)))*9.8*($C842+$D842-$B842)/3600</f>
        <v>0</v>
      </c>
      <c r="N842" s="75">
        <f>(('Node actual demand d=1.0'!K842*(365/2)))*9.8*($C842+$D842-$B842)/3600</f>
        <v>0</v>
      </c>
      <c r="O842" s="75">
        <f>(('Node actual demand d=1.0'!L842*(365/2)))*9.8*($C842+$D842-$B842)/3600</f>
        <v>0</v>
      </c>
      <c r="P842" s="75">
        <f>(('Node actual demand d=1.0'!M842*(365/2)))*9.8*($C842+$D842-$B842)/3600</f>
        <v>0</v>
      </c>
      <c r="Q842" s="75">
        <f>(('Node actual demand d=1.0'!N842*(365/2)))*9.8*($C842+$D842-$B842)/3600</f>
        <v>0</v>
      </c>
      <c r="R842" s="75">
        <f>(('Node actual demand d=1.0'!O842*(365/2)))*9.8*($C842+$D842-$B842)/3600</f>
        <v>0</v>
      </c>
      <c r="S842" s="75">
        <f>(('Node actual demand d=1.0'!P842*(365/2)))*9.8*($C842+$D842-$B842)/3600</f>
        <v>0</v>
      </c>
      <c r="T842" s="75">
        <f>(('Node actual demand d=1.0'!Q842*(365/2)))*9.8*($C842+$D842-$B842)/3600</f>
        <v>0.24493904944444445</v>
      </c>
      <c r="U842" s="75">
        <f>(('Node actual demand d=1.0'!R842*(365/2)))*9.8*($C842+$D842-$B842)/3600</f>
        <v>0.24493904944444445</v>
      </c>
      <c r="V842" s="75">
        <f>(('Node actual demand d=1.0'!S842*(365/2)))*9.8*($C842+$D842-$B842)/3600</f>
        <v>0</v>
      </c>
      <c r="W842" s="75">
        <f>(('Node actual demand d=1.0'!T842*(365/2)))*9.8*($C842+$D842-$B842)/3600</f>
        <v>0</v>
      </c>
      <c r="X842" s="75">
        <f>(('Node actual demand d=1.0'!U842*(365/2)))*9.8*($C842+$D842-$B842)/3600</f>
        <v>0</v>
      </c>
      <c r="Y842" s="75">
        <f>(('Node actual demand d=1.0'!V842*(365/2)))*9.8*($C842+$D842-$B842)/3600</f>
        <v>0</v>
      </c>
      <c r="Z842" s="75">
        <f>(('Node actual demand d=1.0'!W842*(365/2)))*9.8*($C842+$D842-$B842)/3600</f>
        <v>0</v>
      </c>
      <c r="AA842" s="75">
        <f>(('Node actual demand d=1.0'!X842*(365/2)))*9.8*($C842+$D842-$B842)/3600</f>
        <v>0</v>
      </c>
      <c r="AB842" s="75">
        <f>(('Node actual demand d=1.0'!Y842*(365/2)))*9.8*($C842+$D842-$B842)/3600</f>
        <v>0</v>
      </c>
    </row>
    <row r="843" spans="1:28">
      <c r="A843" t="s">
        <v>952</v>
      </c>
      <c r="B843" s="21">
        <f>Fornecida!$C$1</f>
        <v>3.38</v>
      </c>
      <c r="C843" s="79">
        <v>31.803999999999998</v>
      </c>
      <c r="D843">
        <v>20</v>
      </c>
      <c r="E843" s="75">
        <f>(('Node actual demand d=1.0'!B843*(365/2)))*9.8*($C843+$D843-$B843)/3600</f>
        <v>0</v>
      </c>
      <c r="F843" s="75">
        <f>(('Node actual demand d=1.0'!C843*(365/2)))*9.8*($C843+$D843-$B843)/3600</f>
        <v>0</v>
      </c>
      <c r="G843" s="75">
        <f>(('Node actual demand d=1.0'!D843*(365/2)))*9.8*($C843+$D843-$B843)/3600</f>
        <v>0</v>
      </c>
      <c r="H843" s="75">
        <f>(('Node actual demand d=1.0'!E843*(365/2)))*9.8*($C843+$D843-$B843)/3600</f>
        <v>0</v>
      </c>
      <c r="I843" s="75">
        <f>(('Node actual demand d=1.0'!F843*(365/2)))*9.8*($C843+$D843-$B843)/3600</f>
        <v>0</v>
      </c>
      <c r="J843" s="75">
        <f>(('Node actual demand d=1.0'!G843*(365/2)))*9.8*($C843+$D843-$B843)/3600</f>
        <v>0</v>
      </c>
      <c r="K843" s="75">
        <f>(('Node actual demand d=1.0'!H843*(365/2)))*9.8*($C843+$D843-$B843)/3600</f>
        <v>0.24057312222222224</v>
      </c>
      <c r="L843" s="75">
        <f>(('Node actual demand d=1.0'!I843*(365/2)))*9.8*($C843+$D843-$B843)/3600</f>
        <v>0.24057312222222224</v>
      </c>
      <c r="M843" s="75">
        <f>(('Node actual demand d=1.0'!J843*(365/2)))*9.8*($C843+$D843-$B843)/3600</f>
        <v>0.48114624444444448</v>
      </c>
      <c r="N843" s="75">
        <f>(('Node actual demand d=1.0'!K843*(365/2)))*9.8*($C843+$D843-$B843)/3600</f>
        <v>0.24057312222222224</v>
      </c>
      <c r="O843" s="75">
        <f>(('Node actual demand d=1.0'!L843*(365/2)))*9.8*($C843+$D843-$B843)/3600</f>
        <v>0.48114624444444448</v>
      </c>
      <c r="P843" s="75">
        <f>(('Node actual demand d=1.0'!M843*(365/2)))*9.8*($C843+$D843-$B843)/3600</f>
        <v>0</v>
      </c>
      <c r="Q843" s="75">
        <f>(('Node actual demand d=1.0'!N843*(365/2)))*9.8*($C843+$D843-$B843)/3600</f>
        <v>0.24057312222222224</v>
      </c>
      <c r="R843" s="75">
        <f>(('Node actual demand d=1.0'!O843*(365/2)))*9.8*($C843+$D843-$B843)/3600</f>
        <v>0.48114624444444448</v>
      </c>
      <c r="S843" s="75">
        <f>(('Node actual demand d=1.0'!P843*(365/2)))*9.8*($C843+$D843-$B843)/3600</f>
        <v>0</v>
      </c>
      <c r="T843" s="75">
        <f>(('Node actual demand d=1.0'!Q843*(365/2)))*9.8*($C843+$D843-$B843)/3600</f>
        <v>0.48114624444444448</v>
      </c>
      <c r="U843" s="75">
        <f>(('Node actual demand d=1.0'!R843*(365/2)))*9.8*($C843+$D843-$B843)/3600</f>
        <v>0.72171936666666658</v>
      </c>
      <c r="V843" s="75">
        <f>(('Node actual demand d=1.0'!S843*(365/2)))*9.8*($C843+$D843-$B843)/3600</f>
        <v>0.48114624444444448</v>
      </c>
      <c r="W843" s="75">
        <f>(('Node actual demand d=1.0'!T843*(365/2)))*9.8*($C843+$D843-$B843)/3600</f>
        <v>0.72171936666666658</v>
      </c>
      <c r="X843" s="75">
        <f>(('Node actual demand d=1.0'!U843*(365/2)))*9.8*($C843+$D843-$B843)/3600</f>
        <v>0.48114624444444448</v>
      </c>
      <c r="Y843" s="75">
        <f>(('Node actual demand d=1.0'!V843*(365/2)))*9.8*($C843+$D843-$B843)/3600</f>
        <v>0.48114624444444448</v>
      </c>
      <c r="Z843" s="75">
        <f>(('Node actual demand d=1.0'!W843*(365/2)))*9.8*($C843+$D843-$B843)/3600</f>
        <v>0.48114624444444448</v>
      </c>
      <c r="AA843" s="75">
        <f>(('Node actual demand d=1.0'!X843*(365/2)))*9.8*($C843+$D843-$B843)/3600</f>
        <v>0.48114624444444448</v>
      </c>
      <c r="AB843" s="75">
        <f>(('Node actual demand d=1.0'!Y843*(365/2)))*9.8*($C843+$D843-$B843)/3600</f>
        <v>0</v>
      </c>
    </row>
    <row r="844" spans="1:28">
      <c r="A844" t="s">
        <v>953</v>
      </c>
      <c r="B844" s="21">
        <f>Fornecida!$C$1</f>
        <v>3.38</v>
      </c>
      <c r="C844" s="79">
        <v>34.396799999999999</v>
      </c>
      <c r="D844">
        <v>20</v>
      </c>
      <c r="E844" s="75">
        <f>(('Node actual demand d=1.0'!B844*(365/2)))*9.8*($C844+$D844-$B844)/3600</f>
        <v>0.25345429666666669</v>
      </c>
      <c r="F844" s="75">
        <f>(('Node actual demand d=1.0'!C844*(365/2)))*9.8*($C844+$D844-$B844)/3600</f>
        <v>0</v>
      </c>
      <c r="G844" s="75">
        <f>(('Node actual demand d=1.0'!D844*(365/2)))*9.8*($C844+$D844-$B844)/3600</f>
        <v>0</v>
      </c>
      <c r="H844" s="75">
        <f>(('Node actual demand d=1.0'!E844*(365/2)))*9.8*($C844+$D844-$B844)/3600</f>
        <v>0</v>
      </c>
      <c r="I844" s="75">
        <f>(('Node actual demand d=1.0'!F844*(365/2)))*9.8*($C844+$D844-$B844)/3600</f>
        <v>0</v>
      </c>
      <c r="J844" s="75">
        <f>(('Node actual demand d=1.0'!G844*(365/2)))*9.8*($C844+$D844-$B844)/3600</f>
        <v>0</v>
      </c>
      <c r="K844" s="75">
        <f>(('Node actual demand d=1.0'!H844*(365/2)))*9.8*($C844+$D844-$B844)/3600</f>
        <v>0</v>
      </c>
      <c r="L844" s="75">
        <f>(('Node actual demand d=1.0'!I844*(365/2)))*9.8*($C844+$D844-$B844)/3600</f>
        <v>0</v>
      </c>
      <c r="M844" s="75">
        <f>(('Node actual demand d=1.0'!J844*(365/2)))*9.8*($C844+$D844-$B844)/3600</f>
        <v>0</v>
      </c>
      <c r="N844" s="75">
        <f>(('Node actual demand d=1.0'!K844*(365/2)))*9.8*($C844+$D844-$B844)/3600</f>
        <v>0.25345429666666669</v>
      </c>
      <c r="O844" s="75">
        <f>(('Node actual demand d=1.0'!L844*(365/2)))*9.8*($C844+$D844-$B844)/3600</f>
        <v>0</v>
      </c>
      <c r="P844" s="75">
        <f>(('Node actual demand d=1.0'!M844*(365/2)))*9.8*($C844+$D844-$B844)/3600</f>
        <v>0.25345429666666669</v>
      </c>
      <c r="Q844" s="75">
        <f>(('Node actual demand d=1.0'!N844*(365/2)))*9.8*($C844+$D844-$B844)/3600</f>
        <v>0.25345429666666669</v>
      </c>
      <c r="R844" s="75">
        <f>(('Node actual demand d=1.0'!O844*(365/2)))*9.8*($C844+$D844-$B844)/3600</f>
        <v>0.25345429666666669</v>
      </c>
      <c r="S844" s="75">
        <f>(('Node actual demand d=1.0'!P844*(365/2)))*9.8*($C844+$D844-$B844)/3600</f>
        <v>0</v>
      </c>
      <c r="T844" s="75">
        <f>(('Node actual demand d=1.0'!Q844*(365/2)))*9.8*($C844+$D844-$B844)/3600</f>
        <v>0</v>
      </c>
      <c r="U844" s="75">
        <f>(('Node actual demand d=1.0'!R844*(365/2)))*9.8*($C844+$D844-$B844)/3600</f>
        <v>0</v>
      </c>
      <c r="V844" s="75">
        <f>(('Node actual demand d=1.0'!S844*(365/2)))*9.8*($C844+$D844-$B844)/3600</f>
        <v>0</v>
      </c>
      <c r="W844" s="75">
        <f>(('Node actual demand d=1.0'!T844*(365/2)))*9.8*($C844+$D844-$B844)/3600</f>
        <v>0.25345429666666669</v>
      </c>
      <c r="X844" s="75">
        <f>(('Node actual demand d=1.0'!U844*(365/2)))*9.8*($C844+$D844-$B844)/3600</f>
        <v>0.25345429666666669</v>
      </c>
      <c r="Y844" s="75">
        <f>(('Node actual demand d=1.0'!V844*(365/2)))*9.8*($C844+$D844-$B844)/3600</f>
        <v>0</v>
      </c>
      <c r="Z844" s="75">
        <f>(('Node actual demand d=1.0'!W844*(365/2)))*9.8*($C844+$D844-$B844)/3600</f>
        <v>0</v>
      </c>
      <c r="AA844" s="75">
        <f>(('Node actual demand d=1.0'!X844*(365/2)))*9.8*($C844+$D844-$B844)/3600</f>
        <v>0</v>
      </c>
      <c r="AB844" s="75">
        <f>(('Node actual demand d=1.0'!Y844*(365/2)))*9.8*($C844+$D844-$B844)/3600</f>
        <v>0</v>
      </c>
    </row>
    <row r="845" spans="1:28">
      <c r="A845" t="s">
        <v>954</v>
      </c>
      <c r="B845" s="21">
        <f>Fornecida!$C$1</f>
        <v>3.38</v>
      </c>
      <c r="C845" s="79">
        <v>33.343000000000004</v>
      </c>
      <c r="D845">
        <v>20</v>
      </c>
      <c r="E845" s="75">
        <f>(('Node actual demand d=1.0'!B845*(365/2)))*9.8*($C845+$D845-$B845)/3600</f>
        <v>0.24821895972222224</v>
      </c>
      <c r="F845" s="75">
        <f>(('Node actual demand d=1.0'!C845*(365/2)))*9.8*($C845+$D845-$B845)/3600</f>
        <v>0.24821895972222224</v>
      </c>
      <c r="G845" s="75">
        <f>(('Node actual demand d=1.0'!D845*(365/2)))*9.8*($C845+$D845-$B845)/3600</f>
        <v>0.24821895972222224</v>
      </c>
      <c r="H845" s="75">
        <f>(('Node actual demand d=1.0'!E845*(365/2)))*9.8*($C845+$D845-$B845)/3600</f>
        <v>0</v>
      </c>
      <c r="I845" s="75">
        <f>(('Node actual demand d=1.0'!F845*(365/2)))*9.8*($C845+$D845-$B845)/3600</f>
        <v>0</v>
      </c>
      <c r="J845" s="75">
        <f>(('Node actual demand d=1.0'!G845*(365/2)))*9.8*($C845+$D845-$B845)/3600</f>
        <v>0</v>
      </c>
      <c r="K845" s="75">
        <f>(('Node actual demand d=1.0'!H845*(365/2)))*9.8*($C845+$D845-$B845)/3600</f>
        <v>0</v>
      </c>
      <c r="L845" s="75">
        <f>(('Node actual demand d=1.0'!I845*(365/2)))*9.8*($C845+$D845-$B845)/3600</f>
        <v>0.24821895972222224</v>
      </c>
      <c r="M845" s="75">
        <f>(('Node actual demand d=1.0'!J845*(365/2)))*9.8*($C845+$D845-$B845)/3600</f>
        <v>0.24821895972222224</v>
      </c>
      <c r="N845" s="75">
        <f>(('Node actual demand d=1.0'!K845*(365/2)))*9.8*($C845+$D845-$B845)/3600</f>
        <v>0.74465687916666667</v>
      </c>
      <c r="O845" s="75">
        <f>(('Node actual demand d=1.0'!L845*(365/2)))*9.8*($C845+$D845-$B845)/3600</f>
        <v>0.49643791944444449</v>
      </c>
      <c r="P845" s="75">
        <f>(('Node actual demand d=1.0'!M845*(365/2)))*9.8*($C845+$D845-$B845)/3600</f>
        <v>0.49643791944444449</v>
      </c>
      <c r="Q845" s="75">
        <f>(('Node actual demand d=1.0'!N845*(365/2)))*9.8*($C845+$D845-$B845)/3600</f>
        <v>0.24821895972222224</v>
      </c>
      <c r="R845" s="75">
        <f>(('Node actual demand d=1.0'!O845*(365/2)))*9.8*($C845+$D845-$B845)/3600</f>
        <v>0.74465687916666667</v>
      </c>
      <c r="S845" s="75">
        <f>(('Node actual demand d=1.0'!P845*(365/2)))*9.8*($C845+$D845-$B845)/3600</f>
        <v>0.49643791944444449</v>
      </c>
      <c r="T845" s="75">
        <f>(('Node actual demand d=1.0'!Q845*(365/2)))*9.8*($C845+$D845-$B845)/3600</f>
        <v>0.24821895972222224</v>
      </c>
      <c r="U845" s="75">
        <f>(('Node actual demand d=1.0'!R845*(365/2)))*9.8*($C845+$D845-$B845)/3600</f>
        <v>0.49643791944444449</v>
      </c>
      <c r="V845" s="75">
        <f>(('Node actual demand d=1.0'!S845*(365/2)))*9.8*($C845+$D845-$B845)/3600</f>
        <v>0.24821895972222224</v>
      </c>
      <c r="W845" s="75">
        <f>(('Node actual demand d=1.0'!T845*(365/2)))*9.8*($C845+$D845-$B845)/3600</f>
        <v>0.49643791944444449</v>
      </c>
      <c r="X845" s="75">
        <f>(('Node actual demand d=1.0'!U845*(365/2)))*9.8*($C845+$D845-$B845)/3600</f>
        <v>0.24821895972222224</v>
      </c>
      <c r="Y845" s="75">
        <f>(('Node actual demand d=1.0'!V845*(365/2)))*9.8*($C845+$D845-$B845)/3600</f>
        <v>0.74465687916666667</v>
      </c>
      <c r="Z845" s="75">
        <f>(('Node actual demand d=1.0'!W845*(365/2)))*9.8*($C845+$D845-$B845)/3600</f>
        <v>0.24821895972222224</v>
      </c>
      <c r="AA845" s="75">
        <f>(('Node actual demand d=1.0'!X845*(365/2)))*9.8*($C845+$D845-$B845)/3600</f>
        <v>0</v>
      </c>
      <c r="AB845" s="75">
        <f>(('Node actual demand d=1.0'!Y845*(365/2)))*9.8*($C845+$D845-$B845)/3600</f>
        <v>0</v>
      </c>
    </row>
    <row r="846" spans="1:28">
      <c r="A846" t="s">
        <v>955</v>
      </c>
      <c r="B846" s="21">
        <f>Fornecida!$C$1</f>
        <v>3.38</v>
      </c>
      <c r="C846" s="79">
        <v>34.857900000000001</v>
      </c>
      <c r="D846">
        <v>20</v>
      </c>
      <c r="E846" s="75">
        <f>(('Node actual demand d=1.0'!B846*(365/2)))*9.8*($C846+$D846-$B846)/3600</f>
        <v>0.25574506708333333</v>
      </c>
      <c r="F846" s="75">
        <f>(('Node actual demand d=1.0'!C846*(365/2)))*9.8*($C846+$D846-$B846)/3600</f>
        <v>0</v>
      </c>
      <c r="G846" s="75">
        <f>(('Node actual demand d=1.0'!D846*(365/2)))*9.8*($C846+$D846-$B846)/3600</f>
        <v>0</v>
      </c>
      <c r="H846" s="75">
        <f>(('Node actual demand d=1.0'!E846*(365/2)))*9.8*($C846+$D846-$B846)/3600</f>
        <v>0</v>
      </c>
      <c r="I846" s="75">
        <f>(('Node actual demand d=1.0'!F846*(365/2)))*9.8*($C846+$D846-$B846)/3600</f>
        <v>0</v>
      </c>
      <c r="J846" s="75">
        <f>(('Node actual demand d=1.0'!G846*(365/2)))*9.8*($C846+$D846-$B846)/3600</f>
        <v>0</v>
      </c>
      <c r="K846" s="75">
        <f>(('Node actual demand d=1.0'!H846*(365/2)))*9.8*($C846+$D846-$B846)/3600</f>
        <v>0</v>
      </c>
      <c r="L846" s="75">
        <f>(('Node actual demand d=1.0'!I846*(365/2)))*9.8*($C846+$D846-$B846)/3600</f>
        <v>0.25574506708333333</v>
      </c>
      <c r="M846" s="75">
        <f>(('Node actual demand d=1.0'!J846*(365/2)))*9.8*($C846+$D846-$B846)/3600</f>
        <v>0.25574506708333333</v>
      </c>
      <c r="N846" s="75">
        <f>(('Node actual demand d=1.0'!K846*(365/2)))*9.8*($C846+$D846-$B846)/3600</f>
        <v>0.51149013416666667</v>
      </c>
      <c r="O846" s="75">
        <f>(('Node actual demand d=1.0'!L846*(365/2)))*9.8*($C846+$D846-$B846)/3600</f>
        <v>0.25574506708333333</v>
      </c>
      <c r="P846" s="75">
        <f>(('Node actual demand d=1.0'!M846*(365/2)))*9.8*($C846+$D846-$B846)/3600</f>
        <v>0</v>
      </c>
      <c r="Q846" s="75">
        <f>(('Node actual demand d=1.0'!N846*(365/2)))*9.8*($C846+$D846-$B846)/3600</f>
        <v>0.25574506708333333</v>
      </c>
      <c r="R846" s="75">
        <f>(('Node actual demand d=1.0'!O846*(365/2)))*9.8*($C846+$D846-$B846)/3600</f>
        <v>0</v>
      </c>
      <c r="S846" s="75">
        <f>(('Node actual demand d=1.0'!P846*(365/2)))*9.8*($C846+$D846-$B846)/3600</f>
        <v>0</v>
      </c>
      <c r="T846" s="75">
        <f>(('Node actual demand d=1.0'!Q846*(365/2)))*9.8*($C846+$D846-$B846)/3600</f>
        <v>0</v>
      </c>
      <c r="U846" s="75">
        <f>(('Node actual demand d=1.0'!R846*(365/2)))*9.8*($C846+$D846-$B846)/3600</f>
        <v>0</v>
      </c>
      <c r="V846" s="75">
        <f>(('Node actual demand d=1.0'!S846*(365/2)))*9.8*($C846+$D846-$B846)/3600</f>
        <v>0</v>
      </c>
      <c r="W846" s="75">
        <f>(('Node actual demand d=1.0'!T846*(365/2)))*9.8*($C846+$D846-$B846)/3600</f>
        <v>0.25574506708333333</v>
      </c>
      <c r="X846" s="75">
        <f>(('Node actual demand d=1.0'!U846*(365/2)))*9.8*($C846+$D846-$B846)/3600</f>
        <v>0.76723520125</v>
      </c>
      <c r="Y846" s="75">
        <f>(('Node actual demand d=1.0'!V846*(365/2)))*9.8*($C846+$D846-$B846)/3600</f>
        <v>0</v>
      </c>
      <c r="Z846" s="75">
        <f>(('Node actual demand d=1.0'!W846*(365/2)))*9.8*($C846+$D846-$B846)/3600</f>
        <v>0.25574506708333333</v>
      </c>
      <c r="AA846" s="75">
        <f>(('Node actual demand d=1.0'!X846*(365/2)))*9.8*($C846+$D846-$B846)/3600</f>
        <v>0</v>
      </c>
      <c r="AB846" s="75">
        <f>(('Node actual demand d=1.0'!Y846*(365/2)))*9.8*($C846+$D846-$B846)/3600</f>
        <v>0.25574506708333333</v>
      </c>
    </row>
    <row r="847" spans="1:28">
      <c r="A847" t="s">
        <v>956</v>
      </c>
      <c r="B847" s="21">
        <f>Fornecida!$C$1</f>
        <v>3.38</v>
      </c>
      <c r="C847" s="79">
        <v>35.171199999999999</v>
      </c>
      <c r="D847">
        <v>20</v>
      </c>
      <c r="E847" s="75">
        <f>(('Node actual demand d=1.0'!B847*(365/2)))*9.8*($C847+$D847-$B847)/3600</f>
        <v>0.25730155888888889</v>
      </c>
      <c r="F847" s="75">
        <f>(('Node actual demand d=1.0'!C847*(365/2)))*9.8*($C847+$D847-$B847)/3600</f>
        <v>0</v>
      </c>
      <c r="G847" s="75">
        <f>(('Node actual demand d=1.0'!D847*(365/2)))*9.8*($C847+$D847-$B847)/3600</f>
        <v>0.25730155888888889</v>
      </c>
      <c r="H847" s="75">
        <f>(('Node actual demand d=1.0'!E847*(365/2)))*9.8*($C847+$D847-$B847)/3600</f>
        <v>0</v>
      </c>
      <c r="I847" s="75">
        <f>(('Node actual demand d=1.0'!F847*(365/2)))*9.8*($C847+$D847-$B847)/3600</f>
        <v>0</v>
      </c>
      <c r="J847" s="75">
        <f>(('Node actual demand d=1.0'!G847*(365/2)))*9.8*($C847+$D847-$B847)/3600</f>
        <v>0.25730155888888889</v>
      </c>
      <c r="K847" s="75">
        <f>(('Node actual demand d=1.0'!H847*(365/2)))*9.8*($C847+$D847-$B847)/3600</f>
        <v>0.25730155888888889</v>
      </c>
      <c r="L847" s="75">
        <f>(('Node actual demand d=1.0'!I847*(365/2)))*9.8*($C847+$D847-$B847)/3600</f>
        <v>0.51460311777777779</v>
      </c>
      <c r="M847" s="75">
        <f>(('Node actual demand d=1.0'!J847*(365/2)))*9.8*($C847+$D847-$B847)/3600</f>
        <v>0.77190467666666662</v>
      </c>
      <c r="N847" s="75">
        <f>(('Node actual demand d=1.0'!K847*(365/2)))*9.8*($C847+$D847-$B847)/3600</f>
        <v>0.51460311777777779</v>
      </c>
      <c r="O847" s="75">
        <f>(('Node actual demand d=1.0'!L847*(365/2)))*9.8*($C847+$D847-$B847)/3600</f>
        <v>0.51460311777777779</v>
      </c>
      <c r="P847" s="75">
        <f>(('Node actual demand d=1.0'!M847*(365/2)))*9.8*($C847+$D847-$B847)/3600</f>
        <v>0.51460311777777779</v>
      </c>
      <c r="Q847" s="75">
        <f>(('Node actual demand d=1.0'!N847*(365/2)))*9.8*($C847+$D847-$B847)/3600</f>
        <v>0.77190467666666662</v>
      </c>
      <c r="R847" s="75">
        <f>(('Node actual demand d=1.0'!O847*(365/2)))*9.8*($C847+$D847-$B847)/3600</f>
        <v>0.51460311777777779</v>
      </c>
      <c r="S847" s="75">
        <f>(('Node actual demand d=1.0'!P847*(365/2)))*9.8*($C847+$D847-$B847)/3600</f>
        <v>0.25730155888888889</v>
      </c>
      <c r="T847" s="75">
        <f>(('Node actual demand d=1.0'!Q847*(365/2)))*9.8*($C847+$D847-$B847)/3600</f>
        <v>0.51460311777777779</v>
      </c>
      <c r="U847" s="75">
        <f>(('Node actual demand d=1.0'!R847*(365/2)))*9.8*($C847+$D847-$B847)/3600</f>
        <v>0.25730155888888889</v>
      </c>
      <c r="V847" s="75">
        <f>(('Node actual demand d=1.0'!S847*(365/2)))*9.8*($C847+$D847-$B847)/3600</f>
        <v>1.0292062355555556</v>
      </c>
      <c r="W847" s="75">
        <f>(('Node actual demand d=1.0'!T847*(365/2)))*9.8*($C847+$D847-$B847)/3600</f>
        <v>0.51460311777777779</v>
      </c>
      <c r="X847" s="75">
        <f>(('Node actual demand d=1.0'!U847*(365/2)))*9.8*($C847+$D847-$B847)/3600</f>
        <v>0.25730155888888889</v>
      </c>
      <c r="Y847" s="75">
        <f>(('Node actual demand d=1.0'!V847*(365/2)))*9.8*($C847+$D847-$B847)/3600</f>
        <v>0.25730155888888889</v>
      </c>
      <c r="Z847" s="75">
        <f>(('Node actual demand d=1.0'!W847*(365/2)))*9.8*($C847+$D847-$B847)/3600</f>
        <v>0.25730155888888889</v>
      </c>
      <c r="AA847" s="75">
        <f>(('Node actual demand d=1.0'!X847*(365/2)))*9.8*($C847+$D847-$B847)/3600</f>
        <v>0.25730155888888889</v>
      </c>
      <c r="AB847" s="75">
        <f>(('Node actual demand d=1.0'!Y847*(365/2)))*9.8*($C847+$D847-$B847)/3600</f>
        <v>0.25730155888888889</v>
      </c>
    </row>
    <row r="848" spans="1:28">
      <c r="A848" t="s">
        <v>957</v>
      </c>
      <c r="B848" s="21">
        <f>Fornecida!$C$1</f>
        <v>3.38</v>
      </c>
      <c r="C848" s="79">
        <v>37.008000000000003</v>
      </c>
      <c r="D848">
        <v>20</v>
      </c>
      <c r="E848" s="75">
        <f>(('Node actual demand d=1.0'!B848*(365/2)))*9.8*($C848+$D848-$B848)/3600</f>
        <v>0.53285376666666673</v>
      </c>
      <c r="F848" s="75">
        <f>(('Node actual demand d=1.0'!C848*(365/2)))*9.8*($C848+$D848-$B848)/3600</f>
        <v>0.53285376666666673</v>
      </c>
      <c r="G848" s="75">
        <f>(('Node actual demand d=1.0'!D848*(365/2)))*9.8*($C848+$D848-$B848)/3600</f>
        <v>0.53285376666666673</v>
      </c>
      <c r="H848" s="75">
        <f>(('Node actual demand d=1.0'!E848*(365/2)))*9.8*($C848+$D848-$B848)/3600</f>
        <v>0.53285376666666673</v>
      </c>
      <c r="I848" s="75">
        <f>(('Node actual demand d=1.0'!F848*(365/2)))*9.8*($C848+$D848-$B848)/3600</f>
        <v>0.53285376666666673</v>
      </c>
      <c r="J848" s="75">
        <f>(('Node actual demand d=1.0'!G848*(365/2)))*9.8*($C848+$D848-$B848)/3600</f>
        <v>0.53285376666666673</v>
      </c>
      <c r="K848" s="75">
        <f>(('Node actual demand d=1.0'!H848*(365/2)))*9.8*($C848+$D848-$B848)/3600</f>
        <v>0.53285376666666673</v>
      </c>
      <c r="L848" s="75">
        <f>(('Node actual demand d=1.0'!I848*(365/2)))*9.8*($C848+$D848-$B848)/3600</f>
        <v>1.3321344166666669</v>
      </c>
      <c r="M848" s="75">
        <f>(('Node actual demand d=1.0'!J848*(365/2)))*9.8*($C848+$D848-$B848)/3600</f>
        <v>1.3321344166666669</v>
      </c>
      <c r="N848" s="75">
        <f>(('Node actual demand d=1.0'!K848*(365/2)))*9.8*($C848+$D848-$B848)/3600</f>
        <v>1.0657075333333335</v>
      </c>
      <c r="O848" s="75">
        <f>(('Node actual demand d=1.0'!L848*(365/2)))*9.8*($C848+$D848-$B848)/3600</f>
        <v>0.79928064999999993</v>
      </c>
      <c r="P848" s="75">
        <f>(('Node actual demand d=1.0'!M848*(365/2)))*9.8*($C848+$D848-$B848)/3600</f>
        <v>0.79928064999999993</v>
      </c>
      <c r="Q848" s="75">
        <f>(('Node actual demand d=1.0'!N848*(365/2)))*9.8*($C848+$D848-$B848)/3600</f>
        <v>0.79928064999999993</v>
      </c>
      <c r="R848" s="75">
        <f>(('Node actual demand d=1.0'!O848*(365/2)))*9.8*($C848+$D848-$B848)/3600</f>
        <v>1.3321344166666669</v>
      </c>
      <c r="S848" s="75">
        <f>(('Node actual demand d=1.0'!P848*(365/2)))*9.8*($C848+$D848-$B848)/3600</f>
        <v>0.79928064999999993</v>
      </c>
      <c r="T848" s="75">
        <f>(('Node actual demand d=1.0'!Q848*(365/2)))*9.8*($C848+$D848-$B848)/3600</f>
        <v>1.0657075333333335</v>
      </c>
      <c r="U848" s="75">
        <f>(('Node actual demand d=1.0'!R848*(365/2)))*9.8*($C848+$D848-$B848)/3600</f>
        <v>1.0657075333333335</v>
      </c>
      <c r="V848" s="75">
        <f>(('Node actual demand d=1.0'!S848*(365/2)))*9.8*($C848+$D848-$B848)/3600</f>
        <v>1.3321344166666669</v>
      </c>
      <c r="W848" s="75">
        <f>(('Node actual demand d=1.0'!T848*(365/2)))*9.8*($C848+$D848-$B848)/3600</f>
        <v>1.8649881833333335</v>
      </c>
      <c r="X848" s="75">
        <f>(('Node actual demand d=1.0'!U848*(365/2)))*9.8*($C848+$D848-$B848)/3600</f>
        <v>0.79928064999999993</v>
      </c>
      <c r="Y848" s="75">
        <f>(('Node actual demand d=1.0'!V848*(365/2)))*9.8*($C848+$D848-$B848)/3600</f>
        <v>0.53285376666666673</v>
      </c>
      <c r="Z848" s="75">
        <f>(('Node actual demand d=1.0'!W848*(365/2)))*9.8*($C848+$D848-$B848)/3600</f>
        <v>0.53285376666666673</v>
      </c>
      <c r="AA848" s="75">
        <f>(('Node actual demand d=1.0'!X848*(365/2)))*9.8*($C848+$D848-$B848)/3600</f>
        <v>0.79928064999999993</v>
      </c>
      <c r="AB848" s="75">
        <f>(('Node actual demand d=1.0'!Y848*(365/2)))*9.8*($C848+$D848-$B848)/3600</f>
        <v>0.53285376666666673</v>
      </c>
    </row>
    <row r="849" spans="1:28">
      <c r="A849" t="s">
        <v>958</v>
      </c>
      <c r="B849" s="21">
        <f>Fornecida!$C$1</f>
        <v>3.38</v>
      </c>
      <c r="C849" s="79">
        <v>41.872700000000002</v>
      </c>
      <c r="D849">
        <v>20</v>
      </c>
      <c r="E849" s="75">
        <f>(('Node actual demand d=1.0'!B849*(365/2)))*9.8*($C849+$D849-$B849)/3600</f>
        <v>0</v>
      </c>
      <c r="F849" s="75">
        <f>(('Node actual demand d=1.0'!C849*(365/2)))*9.8*($C849+$D849-$B849)/3600</f>
        <v>0</v>
      </c>
      <c r="G849" s="75">
        <f>(('Node actual demand d=1.0'!D849*(365/2)))*9.8*($C849+$D849-$B849)/3600</f>
        <v>0</v>
      </c>
      <c r="H849" s="75">
        <f>(('Node actual demand d=1.0'!E849*(365/2)))*9.8*($C849+$D849-$B849)/3600</f>
        <v>0</v>
      </c>
      <c r="I849" s="75">
        <f>(('Node actual demand d=1.0'!F849*(365/2)))*9.8*($C849+$D849-$B849)/3600</f>
        <v>0</v>
      </c>
      <c r="J849" s="75">
        <f>(('Node actual demand d=1.0'!G849*(365/2)))*9.8*($C849+$D849-$B849)/3600</f>
        <v>0</v>
      </c>
      <c r="K849" s="75">
        <f>(('Node actual demand d=1.0'!H849*(365/2)))*9.8*($C849+$D849-$B849)/3600</f>
        <v>0.29059498319444443</v>
      </c>
      <c r="L849" s="75">
        <f>(('Node actual demand d=1.0'!I849*(365/2)))*9.8*($C849+$D849-$B849)/3600</f>
        <v>0.8717849495833333</v>
      </c>
      <c r="M849" s="75">
        <f>(('Node actual demand d=1.0'!J849*(365/2)))*9.8*($C849+$D849-$B849)/3600</f>
        <v>1.1623799327777777</v>
      </c>
      <c r="N849" s="75">
        <f>(('Node actual demand d=1.0'!K849*(365/2)))*9.8*($C849+$D849-$B849)/3600</f>
        <v>0.8717849495833333</v>
      </c>
      <c r="O849" s="75">
        <f>(('Node actual demand d=1.0'!L849*(365/2)))*9.8*($C849+$D849-$B849)/3600</f>
        <v>0.29059498319444443</v>
      </c>
      <c r="P849" s="75">
        <f>(('Node actual demand d=1.0'!M849*(365/2)))*9.8*($C849+$D849-$B849)/3600</f>
        <v>0.8717849495833333</v>
      </c>
      <c r="Q849" s="75">
        <f>(('Node actual demand d=1.0'!N849*(365/2)))*9.8*($C849+$D849-$B849)/3600</f>
        <v>0.29059498319444443</v>
      </c>
      <c r="R849" s="75">
        <f>(('Node actual demand d=1.0'!O849*(365/2)))*9.8*($C849+$D849-$B849)/3600</f>
        <v>0.8717849495833333</v>
      </c>
      <c r="S849" s="75">
        <f>(('Node actual demand d=1.0'!P849*(365/2)))*9.8*($C849+$D849-$B849)/3600</f>
        <v>0</v>
      </c>
      <c r="T849" s="75">
        <f>(('Node actual demand d=1.0'!Q849*(365/2)))*9.8*($C849+$D849-$B849)/3600</f>
        <v>0.8717849495833333</v>
      </c>
      <c r="U849" s="75">
        <f>(('Node actual demand d=1.0'!R849*(365/2)))*9.8*($C849+$D849-$B849)/3600</f>
        <v>0.8717849495833333</v>
      </c>
      <c r="V849" s="75">
        <f>(('Node actual demand d=1.0'!S849*(365/2)))*9.8*($C849+$D849-$B849)/3600</f>
        <v>0.58118996638888887</v>
      </c>
      <c r="W849" s="75">
        <f>(('Node actual demand d=1.0'!T849*(365/2)))*9.8*($C849+$D849-$B849)/3600</f>
        <v>1.4529749159722223</v>
      </c>
      <c r="X849" s="75">
        <f>(('Node actual demand d=1.0'!U849*(365/2)))*9.8*($C849+$D849-$B849)/3600</f>
        <v>1.4529749159722223</v>
      </c>
      <c r="Y849" s="75">
        <f>(('Node actual demand d=1.0'!V849*(365/2)))*9.8*($C849+$D849-$B849)/3600</f>
        <v>0.8717849495833333</v>
      </c>
      <c r="Z849" s="75">
        <f>(('Node actual demand d=1.0'!W849*(365/2)))*9.8*($C849+$D849-$B849)/3600</f>
        <v>0.58118996638888887</v>
      </c>
      <c r="AA849" s="75">
        <f>(('Node actual demand d=1.0'!X849*(365/2)))*9.8*($C849+$D849-$B849)/3600</f>
        <v>0.58118996638888887</v>
      </c>
      <c r="AB849" s="75">
        <f>(('Node actual demand d=1.0'!Y849*(365/2)))*9.8*($C849+$D849-$B849)/3600</f>
        <v>0</v>
      </c>
    </row>
    <row r="850" spans="1:28">
      <c r="A850" t="s">
        <v>959</v>
      </c>
      <c r="B850" s="21">
        <f>Fornecida!$C$1</f>
        <v>3.38</v>
      </c>
      <c r="C850" s="79">
        <v>35.804400000000001</v>
      </c>
      <c r="D850">
        <v>20</v>
      </c>
      <c r="E850" s="75">
        <f>(('Node actual demand d=1.0'!B850*(365/2)))*9.8*($C850+$D850-$B850)/3600</f>
        <v>0.26044733166666667</v>
      </c>
      <c r="F850" s="75">
        <f>(('Node actual demand d=1.0'!C850*(365/2)))*9.8*($C850+$D850-$B850)/3600</f>
        <v>0</v>
      </c>
      <c r="G850" s="75">
        <f>(('Node actual demand d=1.0'!D850*(365/2)))*9.8*($C850+$D850-$B850)/3600</f>
        <v>0</v>
      </c>
      <c r="H850" s="75">
        <f>(('Node actual demand d=1.0'!E850*(365/2)))*9.8*($C850+$D850-$B850)/3600</f>
        <v>0</v>
      </c>
      <c r="I850" s="75">
        <f>(('Node actual demand d=1.0'!F850*(365/2)))*9.8*($C850+$D850-$B850)/3600</f>
        <v>0</v>
      </c>
      <c r="J850" s="75">
        <f>(('Node actual demand d=1.0'!G850*(365/2)))*9.8*($C850+$D850-$B850)/3600</f>
        <v>0.26044733166666667</v>
      </c>
      <c r="K850" s="75">
        <f>(('Node actual demand d=1.0'!H850*(365/2)))*9.8*($C850+$D850-$B850)/3600</f>
        <v>0.52089466333333334</v>
      </c>
      <c r="L850" s="75">
        <f>(('Node actual demand d=1.0'!I850*(365/2)))*9.8*($C850+$D850-$B850)/3600</f>
        <v>2.0835786533333334</v>
      </c>
      <c r="M850" s="75">
        <f>(('Node actual demand d=1.0'!J850*(365/2)))*9.8*($C850+$D850-$B850)/3600</f>
        <v>1.56268399</v>
      </c>
      <c r="N850" s="75">
        <f>(('Node actual demand d=1.0'!K850*(365/2)))*9.8*($C850+$D850-$B850)/3600</f>
        <v>1.3022366583333334</v>
      </c>
      <c r="O850" s="75">
        <f>(('Node actual demand d=1.0'!L850*(365/2)))*9.8*($C850+$D850-$B850)/3600</f>
        <v>1.3022366583333334</v>
      </c>
      <c r="P850" s="75">
        <f>(('Node actual demand d=1.0'!M850*(365/2)))*9.8*($C850+$D850-$B850)/3600</f>
        <v>0.78134199500000001</v>
      </c>
      <c r="Q850" s="75">
        <f>(('Node actual demand d=1.0'!N850*(365/2)))*9.8*($C850+$D850-$B850)/3600</f>
        <v>0.78134199500000001</v>
      </c>
      <c r="R850" s="75">
        <f>(('Node actual demand d=1.0'!O850*(365/2)))*9.8*($C850+$D850-$B850)/3600</f>
        <v>0.52089466333333334</v>
      </c>
      <c r="S850" s="75">
        <f>(('Node actual demand d=1.0'!P850*(365/2)))*9.8*($C850+$D850-$B850)/3600</f>
        <v>0.52089466333333334</v>
      </c>
      <c r="T850" s="75">
        <f>(('Node actual demand d=1.0'!Q850*(365/2)))*9.8*($C850+$D850-$B850)/3600</f>
        <v>0.52089466333333334</v>
      </c>
      <c r="U850" s="75">
        <f>(('Node actual demand d=1.0'!R850*(365/2)))*9.8*($C850+$D850-$B850)/3600</f>
        <v>1.56268399</v>
      </c>
      <c r="V850" s="75">
        <f>(('Node actual demand d=1.0'!S850*(365/2)))*9.8*($C850+$D850-$B850)/3600</f>
        <v>2.0835786533333334</v>
      </c>
      <c r="W850" s="75">
        <f>(('Node actual demand d=1.0'!T850*(365/2)))*9.8*($C850+$D850-$B850)/3600</f>
        <v>1.8231313216666667</v>
      </c>
      <c r="X850" s="75">
        <f>(('Node actual demand d=1.0'!U850*(365/2)))*9.8*($C850+$D850-$B850)/3600</f>
        <v>0.52089466333333334</v>
      </c>
      <c r="Y850" s="75">
        <f>(('Node actual demand d=1.0'!V850*(365/2)))*9.8*($C850+$D850-$B850)/3600</f>
        <v>1.56268399</v>
      </c>
      <c r="Z850" s="75">
        <f>(('Node actual demand d=1.0'!W850*(365/2)))*9.8*($C850+$D850-$B850)/3600</f>
        <v>1.0417893266666667</v>
      </c>
      <c r="AA850" s="75">
        <f>(('Node actual demand d=1.0'!X850*(365/2)))*9.8*($C850+$D850-$B850)/3600</f>
        <v>0.26044733166666667</v>
      </c>
      <c r="AB850" s="75">
        <f>(('Node actual demand d=1.0'!Y850*(365/2)))*9.8*($C850+$D850-$B850)/3600</f>
        <v>0.52089466333333334</v>
      </c>
    </row>
    <row r="851" spans="1:28">
      <c r="A851" t="s">
        <v>960</v>
      </c>
      <c r="B851" s="21">
        <f>Fornecida!$C$1</f>
        <v>3.38</v>
      </c>
      <c r="C851" s="79">
        <v>35.196800000000003</v>
      </c>
      <c r="D851">
        <v>20</v>
      </c>
      <c r="E851" s="75">
        <f>(('Node actual demand d=1.0'!B851*(365/2)))*9.8*($C851+$D851-$B851)/3600</f>
        <v>0.25742874111111114</v>
      </c>
      <c r="F851" s="75">
        <f>(('Node actual demand d=1.0'!C851*(365/2)))*9.8*($C851+$D851-$B851)/3600</f>
        <v>0.25742874111111114</v>
      </c>
      <c r="G851" s="75">
        <f>(('Node actual demand d=1.0'!D851*(365/2)))*9.8*($C851+$D851-$B851)/3600</f>
        <v>0.25742874111111114</v>
      </c>
      <c r="H851" s="75">
        <f>(('Node actual demand d=1.0'!E851*(365/2)))*9.8*($C851+$D851-$B851)/3600</f>
        <v>0</v>
      </c>
      <c r="I851" s="75">
        <f>(('Node actual demand d=1.0'!F851*(365/2)))*9.8*($C851+$D851-$B851)/3600</f>
        <v>0</v>
      </c>
      <c r="J851" s="75">
        <f>(('Node actual demand d=1.0'!G851*(365/2)))*9.8*($C851+$D851-$B851)/3600</f>
        <v>0</v>
      </c>
      <c r="K851" s="75">
        <f>(('Node actual demand d=1.0'!H851*(365/2)))*9.8*($C851+$D851-$B851)/3600</f>
        <v>0.51485748222222227</v>
      </c>
      <c r="L851" s="75">
        <f>(('Node actual demand d=1.0'!I851*(365/2)))*9.8*($C851+$D851-$B851)/3600</f>
        <v>0.51485748222222227</v>
      </c>
      <c r="M851" s="75">
        <f>(('Node actual demand d=1.0'!J851*(365/2)))*9.8*($C851+$D851-$B851)/3600</f>
        <v>0.25742874111111114</v>
      </c>
      <c r="N851" s="75">
        <f>(('Node actual demand d=1.0'!K851*(365/2)))*9.8*($C851+$D851-$B851)/3600</f>
        <v>0.25742874111111114</v>
      </c>
      <c r="O851" s="75">
        <f>(('Node actual demand d=1.0'!L851*(365/2)))*9.8*($C851+$D851-$B851)/3600</f>
        <v>0.25742874111111114</v>
      </c>
      <c r="P851" s="75">
        <f>(('Node actual demand d=1.0'!M851*(365/2)))*9.8*($C851+$D851-$B851)/3600</f>
        <v>1.0297149644444445</v>
      </c>
      <c r="Q851" s="75">
        <f>(('Node actual demand d=1.0'!N851*(365/2)))*9.8*($C851+$D851-$B851)/3600</f>
        <v>0.7722862233333333</v>
      </c>
      <c r="R851" s="75">
        <f>(('Node actual demand d=1.0'!O851*(365/2)))*9.8*($C851+$D851-$B851)/3600</f>
        <v>0.51485748222222227</v>
      </c>
      <c r="S851" s="75">
        <f>(('Node actual demand d=1.0'!P851*(365/2)))*9.8*($C851+$D851-$B851)/3600</f>
        <v>0.51485748222222227</v>
      </c>
      <c r="T851" s="75">
        <f>(('Node actual demand d=1.0'!Q851*(365/2)))*9.8*($C851+$D851-$B851)/3600</f>
        <v>0.51485748222222227</v>
      </c>
      <c r="U851" s="75">
        <f>(('Node actual demand d=1.0'!R851*(365/2)))*9.8*($C851+$D851-$B851)/3600</f>
        <v>0.51485748222222227</v>
      </c>
      <c r="V851" s="75">
        <f>(('Node actual demand d=1.0'!S851*(365/2)))*9.8*($C851+$D851-$B851)/3600</f>
        <v>0.25742874111111114</v>
      </c>
      <c r="W851" s="75">
        <f>(('Node actual demand d=1.0'!T851*(365/2)))*9.8*($C851+$D851-$B851)/3600</f>
        <v>0.51485748222222227</v>
      </c>
      <c r="X851" s="75">
        <f>(('Node actual demand d=1.0'!U851*(365/2)))*9.8*($C851+$D851-$B851)/3600</f>
        <v>1.5445724466666666</v>
      </c>
      <c r="Y851" s="75">
        <f>(('Node actual demand d=1.0'!V851*(365/2)))*9.8*($C851+$D851-$B851)/3600</f>
        <v>0.51485748222222227</v>
      </c>
      <c r="Z851" s="75">
        <f>(('Node actual demand d=1.0'!W851*(365/2)))*9.8*($C851+$D851-$B851)/3600</f>
        <v>0.25742874111111114</v>
      </c>
      <c r="AA851" s="75">
        <f>(('Node actual demand d=1.0'!X851*(365/2)))*9.8*($C851+$D851-$B851)/3600</f>
        <v>0</v>
      </c>
      <c r="AB851" s="75">
        <f>(('Node actual demand d=1.0'!Y851*(365/2)))*9.8*($C851+$D851-$B851)/3600</f>
        <v>0.25742874111111114</v>
      </c>
    </row>
    <row r="852" spans="1:28">
      <c r="A852" t="s">
        <v>961</v>
      </c>
      <c r="B852" s="21">
        <f>Fornecida!$C$1</f>
        <v>3.38</v>
      </c>
      <c r="C852" s="79">
        <v>34.985700000000001</v>
      </c>
      <c r="D852">
        <v>20</v>
      </c>
      <c r="E852" s="75">
        <f>(('Node actual demand d=1.0'!B852*(365/2)))*9.8*($C852+$D852-$B852)/3600</f>
        <v>0.25637998458333333</v>
      </c>
      <c r="F852" s="75">
        <f>(('Node actual demand d=1.0'!C852*(365/2)))*9.8*($C852+$D852-$B852)/3600</f>
        <v>0.25637998458333333</v>
      </c>
      <c r="G852" s="75">
        <f>(('Node actual demand d=1.0'!D852*(365/2)))*9.8*($C852+$D852-$B852)/3600</f>
        <v>0.25637998458333333</v>
      </c>
      <c r="H852" s="75">
        <f>(('Node actual demand d=1.0'!E852*(365/2)))*9.8*($C852+$D852-$B852)/3600</f>
        <v>0</v>
      </c>
      <c r="I852" s="75">
        <f>(('Node actual demand d=1.0'!F852*(365/2)))*9.8*($C852+$D852-$B852)/3600</f>
        <v>0</v>
      </c>
      <c r="J852" s="75">
        <f>(('Node actual demand d=1.0'!G852*(365/2)))*9.8*($C852+$D852-$B852)/3600</f>
        <v>0</v>
      </c>
      <c r="K852" s="75">
        <f>(('Node actual demand d=1.0'!H852*(365/2)))*9.8*($C852+$D852-$B852)/3600</f>
        <v>0.51275996916666666</v>
      </c>
      <c r="L852" s="75">
        <f>(('Node actual demand d=1.0'!I852*(365/2)))*9.8*($C852+$D852-$B852)/3600</f>
        <v>0.76913995374999999</v>
      </c>
      <c r="M852" s="75">
        <f>(('Node actual demand d=1.0'!J852*(365/2)))*9.8*($C852+$D852-$B852)/3600</f>
        <v>1.0255199383333333</v>
      </c>
      <c r="N852" s="75">
        <f>(('Node actual demand d=1.0'!K852*(365/2)))*9.8*($C852+$D852-$B852)/3600</f>
        <v>1.5382799075</v>
      </c>
      <c r="O852" s="75">
        <f>(('Node actual demand d=1.0'!L852*(365/2)))*9.8*($C852+$D852-$B852)/3600</f>
        <v>1.0255199383333333</v>
      </c>
      <c r="P852" s="75">
        <f>(('Node actual demand d=1.0'!M852*(365/2)))*9.8*($C852+$D852-$B852)/3600</f>
        <v>0.76913995374999999</v>
      </c>
      <c r="Q852" s="75">
        <f>(('Node actual demand d=1.0'!N852*(365/2)))*9.8*($C852+$D852-$B852)/3600</f>
        <v>0.76913995374999999</v>
      </c>
      <c r="R852" s="75">
        <f>(('Node actual demand d=1.0'!O852*(365/2)))*9.8*($C852+$D852-$B852)/3600</f>
        <v>0.51275996916666666</v>
      </c>
      <c r="S852" s="75">
        <f>(('Node actual demand d=1.0'!P852*(365/2)))*9.8*($C852+$D852-$B852)/3600</f>
        <v>0.51275996916666666</v>
      </c>
      <c r="T852" s="75">
        <f>(('Node actual demand d=1.0'!Q852*(365/2)))*9.8*($C852+$D852-$B852)/3600</f>
        <v>0.51275996916666666</v>
      </c>
      <c r="U852" s="75">
        <f>(('Node actual demand d=1.0'!R852*(365/2)))*9.8*($C852+$D852-$B852)/3600</f>
        <v>0.51275996916666666</v>
      </c>
      <c r="V852" s="75">
        <f>(('Node actual demand d=1.0'!S852*(365/2)))*9.8*($C852+$D852-$B852)/3600</f>
        <v>1.0255199383333333</v>
      </c>
      <c r="W852" s="75">
        <f>(('Node actual demand d=1.0'!T852*(365/2)))*9.8*($C852+$D852-$B852)/3600</f>
        <v>2.563799845833334</v>
      </c>
      <c r="X852" s="75">
        <f>(('Node actual demand d=1.0'!U852*(365/2)))*9.8*($C852+$D852-$B852)/3600</f>
        <v>1.0255199383333333</v>
      </c>
      <c r="Y852" s="75">
        <f>(('Node actual demand d=1.0'!V852*(365/2)))*9.8*($C852+$D852-$B852)/3600</f>
        <v>0.51275996916666666</v>
      </c>
      <c r="Z852" s="75">
        <f>(('Node actual demand d=1.0'!W852*(365/2)))*9.8*($C852+$D852-$B852)/3600</f>
        <v>0.51275996916666666</v>
      </c>
      <c r="AA852" s="75">
        <f>(('Node actual demand d=1.0'!X852*(365/2)))*9.8*($C852+$D852-$B852)/3600</f>
        <v>0.51275996916666666</v>
      </c>
      <c r="AB852" s="75">
        <f>(('Node actual demand d=1.0'!Y852*(365/2)))*9.8*($C852+$D852-$B852)/3600</f>
        <v>0.51275996916666666</v>
      </c>
    </row>
    <row r="853" spans="1:28">
      <c r="A853" t="s">
        <v>962</v>
      </c>
      <c r="B853" s="21">
        <f>Fornecida!$C$1</f>
        <v>3.38</v>
      </c>
      <c r="C853" s="79">
        <v>35.089599999999997</v>
      </c>
      <c r="D853">
        <v>20</v>
      </c>
      <c r="E853" s="75">
        <f>(('Node actual demand d=1.0'!B853*(365/2)))*9.8*($C853+$D853-$B853)/3600</f>
        <v>0</v>
      </c>
      <c r="F853" s="75">
        <f>(('Node actual demand d=1.0'!C853*(365/2)))*9.8*($C853+$D853-$B853)/3600</f>
        <v>0</v>
      </c>
      <c r="G853" s="75">
        <f>(('Node actual demand d=1.0'!D853*(365/2)))*9.8*($C853+$D853-$B853)/3600</f>
        <v>0</v>
      </c>
      <c r="H853" s="75">
        <f>(('Node actual demand d=1.0'!E853*(365/2)))*9.8*($C853+$D853-$B853)/3600</f>
        <v>0</v>
      </c>
      <c r="I853" s="75">
        <f>(('Node actual demand d=1.0'!F853*(365/2)))*9.8*($C853+$D853-$B853)/3600</f>
        <v>0</v>
      </c>
      <c r="J853" s="75">
        <f>(('Node actual demand d=1.0'!G853*(365/2)))*9.8*($C853+$D853-$B853)/3600</f>
        <v>0.25689616555555556</v>
      </c>
      <c r="K853" s="75">
        <f>(('Node actual demand d=1.0'!H853*(365/2)))*9.8*($C853+$D853-$B853)/3600</f>
        <v>0.25689616555555556</v>
      </c>
      <c r="L853" s="75">
        <f>(('Node actual demand d=1.0'!I853*(365/2)))*9.8*($C853+$D853-$B853)/3600</f>
        <v>1.0275846622222222</v>
      </c>
      <c r="M853" s="75">
        <f>(('Node actual demand d=1.0'!J853*(365/2)))*9.8*($C853+$D853-$B853)/3600</f>
        <v>0.77068849666666661</v>
      </c>
      <c r="N853" s="75">
        <f>(('Node actual demand d=1.0'!K853*(365/2)))*9.8*($C853+$D853-$B853)/3600</f>
        <v>1.2844808277777777</v>
      </c>
      <c r="O853" s="75">
        <f>(('Node actual demand d=1.0'!L853*(365/2)))*9.8*($C853+$D853-$B853)/3600</f>
        <v>1.0275846622222222</v>
      </c>
      <c r="P853" s="75">
        <f>(('Node actual demand d=1.0'!M853*(365/2)))*9.8*($C853+$D853-$B853)/3600</f>
        <v>0.77068849666666661</v>
      </c>
      <c r="Q853" s="75">
        <f>(('Node actual demand d=1.0'!N853*(365/2)))*9.8*($C853+$D853-$B853)/3600</f>
        <v>0.77068849666666661</v>
      </c>
      <c r="R853" s="75">
        <f>(('Node actual demand d=1.0'!O853*(365/2)))*9.8*($C853+$D853-$B853)/3600</f>
        <v>0.51379233111111111</v>
      </c>
      <c r="S853" s="75">
        <f>(('Node actual demand d=1.0'!P853*(365/2)))*9.8*($C853+$D853-$B853)/3600</f>
        <v>0.51379233111111111</v>
      </c>
      <c r="T853" s="75">
        <f>(('Node actual demand d=1.0'!Q853*(365/2)))*9.8*($C853+$D853-$B853)/3600</f>
        <v>0.77068849666666661</v>
      </c>
      <c r="U853" s="75">
        <f>(('Node actual demand d=1.0'!R853*(365/2)))*9.8*($C853+$D853-$B853)/3600</f>
        <v>0.25689616555555556</v>
      </c>
      <c r="V853" s="75">
        <f>(('Node actual demand d=1.0'!S853*(365/2)))*9.8*($C853+$D853-$B853)/3600</f>
        <v>0.77068849666666661</v>
      </c>
      <c r="W853" s="75">
        <f>(('Node actual demand d=1.0'!T853*(365/2)))*9.8*($C853+$D853-$B853)/3600</f>
        <v>1.0275846622222222</v>
      </c>
      <c r="X853" s="75">
        <f>(('Node actual demand d=1.0'!U853*(365/2)))*9.8*($C853+$D853-$B853)/3600</f>
        <v>1.0275846622222222</v>
      </c>
      <c r="Y853" s="75">
        <f>(('Node actual demand d=1.0'!V853*(365/2)))*9.8*($C853+$D853-$B853)/3600</f>
        <v>0.51379233111111111</v>
      </c>
      <c r="Z853" s="75">
        <f>(('Node actual demand d=1.0'!W853*(365/2)))*9.8*($C853+$D853-$B853)/3600</f>
        <v>0.77068849666666661</v>
      </c>
      <c r="AA853" s="75">
        <f>(('Node actual demand d=1.0'!X853*(365/2)))*9.8*($C853+$D853-$B853)/3600</f>
        <v>0.25689616555555556</v>
      </c>
      <c r="AB853" s="75">
        <f>(('Node actual demand d=1.0'!Y853*(365/2)))*9.8*($C853+$D853-$B853)/3600</f>
        <v>0</v>
      </c>
    </row>
    <row r="854" spans="1:28">
      <c r="A854" t="s">
        <v>963</v>
      </c>
      <c r="B854" s="21">
        <f>Fornecida!$C$1</f>
        <v>3.38</v>
      </c>
      <c r="C854" s="79">
        <v>35.386200000000002</v>
      </c>
      <c r="D854">
        <v>20</v>
      </c>
      <c r="E854" s="75">
        <f>(('Node actual demand d=1.0'!B854*(365/2)))*9.8*($C854+$D854-$B854)/3600</f>
        <v>0</v>
      </c>
      <c r="F854" s="75">
        <f>(('Node actual demand d=1.0'!C854*(365/2)))*9.8*($C854+$D854-$B854)/3600</f>
        <v>0</v>
      </c>
      <c r="G854" s="75">
        <f>(('Node actual demand d=1.0'!D854*(365/2)))*9.8*($C854+$D854-$B854)/3600</f>
        <v>0</v>
      </c>
      <c r="H854" s="75">
        <f>(('Node actual demand d=1.0'!E854*(365/2)))*9.8*($C854+$D854-$B854)/3600</f>
        <v>0</v>
      </c>
      <c r="I854" s="75">
        <f>(('Node actual demand d=1.0'!F854*(365/2)))*9.8*($C854+$D854-$B854)/3600</f>
        <v>0</v>
      </c>
      <c r="J854" s="75">
        <f>(('Node actual demand d=1.0'!G854*(365/2)))*9.8*($C854+$D854-$B854)/3600</f>
        <v>0.25836969083333333</v>
      </c>
      <c r="K854" s="75">
        <f>(('Node actual demand d=1.0'!H854*(365/2)))*9.8*($C854+$D854-$B854)/3600</f>
        <v>0.25836969083333333</v>
      </c>
      <c r="L854" s="75">
        <f>(('Node actual demand d=1.0'!I854*(365/2)))*9.8*($C854+$D854-$B854)/3600</f>
        <v>0.77510907249999994</v>
      </c>
      <c r="M854" s="75">
        <f>(('Node actual demand d=1.0'!J854*(365/2)))*9.8*($C854+$D854-$B854)/3600</f>
        <v>0.51673938166666666</v>
      </c>
      <c r="N854" s="75">
        <f>(('Node actual demand d=1.0'!K854*(365/2)))*9.8*($C854+$D854-$B854)/3600</f>
        <v>0.51673938166666666</v>
      </c>
      <c r="O854" s="75">
        <f>(('Node actual demand d=1.0'!L854*(365/2)))*9.8*($C854+$D854-$B854)/3600</f>
        <v>0.51673938166666666</v>
      </c>
      <c r="P854" s="75">
        <f>(('Node actual demand d=1.0'!M854*(365/2)))*9.8*($C854+$D854-$B854)/3600</f>
        <v>0</v>
      </c>
      <c r="Q854" s="75">
        <f>(('Node actual demand d=1.0'!N854*(365/2)))*9.8*($C854+$D854-$B854)/3600</f>
        <v>0</v>
      </c>
      <c r="R854" s="75">
        <f>(('Node actual demand d=1.0'!O854*(365/2)))*9.8*($C854+$D854-$B854)/3600</f>
        <v>0</v>
      </c>
      <c r="S854" s="75">
        <f>(('Node actual demand d=1.0'!P854*(365/2)))*9.8*($C854+$D854-$B854)/3600</f>
        <v>0.25836969083333333</v>
      </c>
      <c r="T854" s="75">
        <f>(('Node actual demand d=1.0'!Q854*(365/2)))*9.8*($C854+$D854-$B854)/3600</f>
        <v>0.25836969083333333</v>
      </c>
      <c r="U854" s="75">
        <f>(('Node actual demand d=1.0'!R854*(365/2)))*9.8*($C854+$D854-$B854)/3600</f>
        <v>0.25836969083333333</v>
      </c>
      <c r="V854" s="75">
        <f>(('Node actual demand d=1.0'!S854*(365/2)))*9.8*($C854+$D854-$B854)/3600</f>
        <v>0.77510907249999994</v>
      </c>
      <c r="W854" s="75">
        <f>(('Node actual demand d=1.0'!T854*(365/2)))*9.8*($C854+$D854-$B854)/3600</f>
        <v>1.2918484541666668</v>
      </c>
      <c r="X854" s="75">
        <f>(('Node actual demand d=1.0'!U854*(365/2)))*9.8*($C854+$D854-$B854)/3600</f>
        <v>0.77510907249999994</v>
      </c>
      <c r="Y854" s="75">
        <f>(('Node actual demand d=1.0'!V854*(365/2)))*9.8*($C854+$D854-$B854)/3600</f>
        <v>0</v>
      </c>
      <c r="Z854" s="75">
        <f>(('Node actual demand d=1.0'!W854*(365/2)))*9.8*($C854+$D854-$B854)/3600</f>
        <v>0.51673938166666666</v>
      </c>
      <c r="AA854" s="75">
        <f>(('Node actual demand d=1.0'!X854*(365/2)))*9.8*($C854+$D854-$B854)/3600</f>
        <v>0</v>
      </c>
      <c r="AB854" s="75">
        <f>(('Node actual demand d=1.0'!Y854*(365/2)))*9.8*($C854+$D854-$B854)/3600</f>
        <v>0</v>
      </c>
    </row>
    <row r="855" spans="1:28">
      <c r="A855" t="s">
        <v>964</v>
      </c>
      <c r="B855" s="21">
        <f>Fornecida!$C$1</f>
        <v>3.38</v>
      </c>
      <c r="C855" s="79">
        <v>31.952000000000002</v>
      </c>
      <c r="D855">
        <v>20</v>
      </c>
      <c r="E855" s="75">
        <f>(('Node actual demand d=1.0'!B855*(365/2)))*9.8*($C855+$D855-$B855)/3600</f>
        <v>0</v>
      </c>
      <c r="F855" s="75">
        <f>(('Node actual demand d=1.0'!C855*(365/2)))*9.8*($C855+$D855-$B855)/3600</f>
        <v>0</v>
      </c>
      <c r="G855" s="75">
        <f>(('Node actual demand d=1.0'!D855*(365/2)))*9.8*($C855+$D855-$B855)/3600</f>
        <v>0</v>
      </c>
      <c r="H855" s="75">
        <f>(('Node actual demand d=1.0'!E855*(365/2)))*9.8*($C855+$D855-$B855)/3600</f>
        <v>0</v>
      </c>
      <c r="I855" s="75">
        <f>(('Node actual demand d=1.0'!F855*(365/2)))*9.8*($C855+$D855-$B855)/3600</f>
        <v>0</v>
      </c>
      <c r="J855" s="75">
        <f>(('Node actual demand d=1.0'!G855*(365/2)))*9.8*($C855+$D855-$B855)/3600</f>
        <v>0</v>
      </c>
      <c r="K855" s="75">
        <f>(('Node actual demand d=1.0'!H855*(365/2)))*9.8*($C855+$D855-$B855)/3600</f>
        <v>0</v>
      </c>
      <c r="L855" s="75">
        <f>(('Node actual demand d=1.0'!I855*(365/2)))*9.8*($C855+$D855-$B855)/3600</f>
        <v>0.24130839444444446</v>
      </c>
      <c r="M855" s="75">
        <f>(('Node actual demand d=1.0'!J855*(365/2)))*9.8*($C855+$D855-$B855)/3600</f>
        <v>0.96523357777777785</v>
      </c>
      <c r="N855" s="75">
        <f>(('Node actual demand d=1.0'!K855*(365/2)))*9.8*($C855+$D855-$B855)/3600</f>
        <v>0.72392518333333333</v>
      </c>
      <c r="O855" s="75">
        <f>(('Node actual demand d=1.0'!L855*(365/2)))*9.8*($C855+$D855-$B855)/3600</f>
        <v>0.48261678888888893</v>
      </c>
      <c r="P855" s="75">
        <f>(('Node actual demand d=1.0'!M855*(365/2)))*9.8*($C855+$D855-$B855)/3600</f>
        <v>0.24130839444444446</v>
      </c>
      <c r="Q855" s="75">
        <f>(('Node actual demand d=1.0'!N855*(365/2)))*9.8*($C855+$D855-$B855)/3600</f>
        <v>0.24130839444444446</v>
      </c>
      <c r="R855" s="75">
        <f>(('Node actual demand d=1.0'!O855*(365/2)))*9.8*($C855+$D855-$B855)/3600</f>
        <v>0.48261678888888893</v>
      </c>
      <c r="S855" s="75">
        <f>(('Node actual demand d=1.0'!P855*(365/2)))*9.8*($C855+$D855-$B855)/3600</f>
        <v>0.24130839444444446</v>
      </c>
      <c r="T855" s="75">
        <f>(('Node actual demand d=1.0'!Q855*(365/2)))*9.8*($C855+$D855-$B855)/3600</f>
        <v>0</v>
      </c>
      <c r="U855" s="75">
        <f>(('Node actual demand d=1.0'!R855*(365/2)))*9.8*($C855+$D855-$B855)/3600</f>
        <v>0.24130839444444446</v>
      </c>
      <c r="V855" s="75">
        <f>(('Node actual demand d=1.0'!S855*(365/2)))*9.8*($C855+$D855-$B855)/3600</f>
        <v>0.72392518333333333</v>
      </c>
      <c r="W855" s="75">
        <f>(('Node actual demand d=1.0'!T855*(365/2)))*9.8*($C855+$D855-$B855)/3600</f>
        <v>0.48261678888888893</v>
      </c>
      <c r="X855" s="75">
        <f>(('Node actual demand d=1.0'!U855*(365/2)))*9.8*($C855+$D855-$B855)/3600</f>
        <v>0</v>
      </c>
      <c r="Y855" s="75">
        <f>(('Node actual demand d=1.0'!V855*(365/2)))*9.8*($C855+$D855-$B855)/3600</f>
        <v>0.24130839444444446</v>
      </c>
      <c r="Z855" s="75">
        <f>(('Node actual demand d=1.0'!W855*(365/2)))*9.8*($C855+$D855-$B855)/3600</f>
        <v>0.24130839444444446</v>
      </c>
      <c r="AA855" s="75">
        <f>(('Node actual demand d=1.0'!X855*(365/2)))*9.8*($C855+$D855-$B855)/3600</f>
        <v>0.24130839444444446</v>
      </c>
      <c r="AB855" s="75">
        <f>(('Node actual demand d=1.0'!Y855*(365/2)))*9.8*($C855+$D855-$B855)/3600</f>
        <v>0</v>
      </c>
    </row>
    <row r="856" spans="1:28">
      <c r="A856" t="s">
        <v>965</v>
      </c>
      <c r="B856" s="21">
        <f>Fornecida!$C$1</f>
        <v>3.38</v>
      </c>
      <c r="C856" s="79">
        <v>31.734400000000001</v>
      </c>
      <c r="D856">
        <v>20</v>
      </c>
      <c r="E856" s="75">
        <f>(('Node actual demand d=1.0'!B856*(365/2)))*9.8*($C856+$D856-$B856)/3600</f>
        <v>0</v>
      </c>
      <c r="F856" s="75">
        <f>(('Node actual demand d=1.0'!C856*(365/2)))*9.8*($C856+$D856-$B856)/3600</f>
        <v>0</v>
      </c>
      <c r="G856" s="75">
        <f>(('Node actual demand d=1.0'!D856*(365/2)))*9.8*($C856+$D856-$B856)/3600</f>
        <v>0</v>
      </c>
      <c r="H856" s="75">
        <f>(('Node actual demand d=1.0'!E856*(365/2)))*9.8*($C856+$D856-$B856)/3600</f>
        <v>0</v>
      </c>
      <c r="I856" s="75">
        <f>(('Node actual demand d=1.0'!F856*(365/2)))*9.8*($C856+$D856-$B856)/3600</f>
        <v>0</v>
      </c>
      <c r="J856" s="75">
        <f>(('Node actual demand d=1.0'!G856*(365/2)))*9.8*($C856+$D856-$B856)/3600</f>
        <v>0</v>
      </c>
      <c r="K856" s="75">
        <f>(('Node actual demand d=1.0'!H856*(365/2)))*9.8*($C856+$D856-$B856)/3600</f>
        <v>0.48045469111111111</v>
      </c>
      <c r="L856" s="75">
        <f>(('Node actual demand d=1.0'!I856*(365/2)))*9.8*($C856+$D856-$B856)/3600</f>
        <v>0.48045469111111111</v>
      </c>
      <c r="M856" s="75">
        <f>(('Node actual demand d=1.0'!J856*(365/2)))*9.8*($C856+$D856-$B856)/3600</f>
        <v>0.72068203666666664</v>
      </c>
      <c r="N856" s="75">
        <f>(('Node actual demand d=1.0'!K856*(365/2)))*9.8*($C856+$D856-$B856)/3600</f>
        <v>0.48045469111111111</v>
      </c>
      <c r="O856" s="75">
        <f>(('Node actual demand d=1.0'!L856*(365/2)))*9.8*($C856+$D856-$B856)/3600</f>
        <v>0</v>
      </c>
      <c r="P856" s="75">
        <f>(('Node actual demand d=1.0'!M856*(365/2)))*9.8*($C856+$D856-$B856)/3600</f>
        <v>0</v>
      </c>
      <c r="Q856" s="75">
        <f>(('Node actual demand d=1.0'!N856*(365/2)))*9.8*($C856+$D856-$B856)/3600</f>
        <v>0</v>
      </c>
      <c r="R856" s="75">
        <f>(('Node actual demand d=1.0'!O856*(365/2)))*9.8*($C856+$D856-$B856)/3600</f>
        <v>0.24022734555555555</v>
      </c>
      <c r="S856" s="75">
        <f>(('Node actual demand d=1.0'!P856*(365/2)))*9.8*($C856+$D856-$B856)/3600</f>
        <v>0.48045469111111111</v>
      </c>
      <c r="T856" s="75">
        <f>(('Node actual demand d=1.0'!Q856*(365/2)))*9.8*($C856+$D856-$B856)/3600</f>
        <v>0.48045469111111111</v>
      </c>
      <c r="U856" s="75">
        <f>(('Node actual demand d=1.0'!R856*(365/2)))*9.8*($C856+$D856-$B856)/3600</f>
        <v>0.96090938222222222</v>
      </c>
      <c r="V856" s="75">
        <f>(('Node actual demand d=1.0'!S856*(365/2)))*9.8*($C856+$D856-$B856)/3600</f>
        <v>0.72068203666666664</v>
      </c>
      <c r="W856" s="75">
        <f>(('Node actual demand d=1.0'!T856*(365/2)))*9.8*($C856+$D856-$B856)/3600</f>
        <v>0.24022734555555555</v>
      </c>
      <c r="X856" s="75">
        <f>(('Node actual demand d=1.0'!U856*(365/2)))*9.8*($C856+$D856-$B856)/3600</f>
        <v>0.24022734555555555</v>
      </c>
      <c r="Y856" s="75">
        <f>(('Node actual demand d=1.0'!V856*(365/2)))*9.8*($C856+$D856-$B856)/3600</f>
        <v>0.48045469111111111</v>
      </c>
      <c r="Z856" s="75">
        <f>(('Node actual demand d=1.0'!W856*(365/2)))*9.8*($C856+$D856-$B856)/3600</f>
        <v>0.24022734555555555</v>
      </c>
      <c r="AA856" s="75">
        <f>(('Node actual demand d=1.0'!X856*(365/2)))*9.8*($C856+$D856-$B856)/3600</f>
        <v>0</v>
      </c>
      <c r="AB856" s="75">
        <f>(('Node actual demand d=1.0'!Y856*(365/2)))*9.8*($C856+$D856-$B856)/3600</f>
        <v>0</v>
      </c>
    </row>
    <row r="857" spans="1:28">
      <c r="A857" t="s">
        <v>966</v>
      </c>
      <c r="B857" s="21">
        <f>Fornecida!$C$1</f>
        <v>3.38</v>
      </c>
      <c r="C857" s="79">
        <v>31.0014</v>
      </c>
      <c r="D857">
        <v>20</v>
      </c>
      <c r="E857" s="75">
        <f>(('Node actual demand d=1.0'!B857*(365/2)))*9.8*($C857+$D857-$B857)/3600</f>
        <v>0.23658576083333338</v>
      </c>
      <c r="F857" s="75">
        <f>(('Node actual demand d=1.0'!C857*(365/2)))*9.8*($C857+$D857-$B857)/3600</f>
        <v>0.23658576083333338</v>
      </c>
      <c r="G857" s="75">
        <f>(('Node actual demand d=1.0'!D857*(365/2)))*9.8*($C857+$D857-$B857)/3600</f>
        <v>0.23658576083333338</v>
      </c>
      <c r="H857" s="75">
        <f>(('Node actual demand d=1.0'!E857*(365/2)))*9.8*($C857+$D857-$B857)/3600</f>
        <v>0.23658576083333338</v>
      </c>
      <c r="I857" s="75">
        <f>(('Node actual demand d=1.0'!F857*(365/2)))*9.8*($C857+$D857-$B857)/3600</f>
        <v>0</v>
      </c>
      <c r="J857" s="75">
        <f>(('Node actual demand d=1.0'!G857*(365/2)))*9.8*($C857+$D857-$B857)/3600</f>
        <v>0</v>
      </c>
      <c r="K857" s="75">
        <f>(('Node actual demand d=1.0'!H857*(365/2)))*9.8*($C857+$D857-$B857)/3600</f>
        <v>0.47317152166666676</v>
      </c>
      <c r="L857" s="75">
        <f>(('Node actual demand d=1.0'!I857*(365/2)))*9.8*($C857+$D857-$B857)/3600</f>
        <v>0.94634304333333352</v>
      </c>
      <c r="M857" s="75">
        <f>(('Node actual demand d=1.0'!J857*(365/2)))*9.8*($C857+$D857-$B857)/3600</f>
        <v>0.70975728250000003</v>
      </c>
      <c r="N857" s="75">
        <f>(('Node actual demand d=1.0'!K857*(365/2)))*9.8*($C857+$D857-$B857)/3600</f>
        <v>0.47317152166666676</v>
      </c>
      <c r="O857" s="75">
        <f>(('Node actual demand d=1.0'!L857*(365/2)))*9.8*($C857+$D857-$B857)/3600</f>
        <v>0.70975728250000003</v>
      </c>
      <c r="P857" s="75">
        <f>(('Node actual demand d=1.0'!M857*(365/2)))*9.8*($C857+$D857-$B857)/3600</f>
        <v>0.94634304333333352</v>
      </c>
      <c r="Q857" s="75">
        <f>(('Node actual demand d=1.0'!N857*(365/2)))*9.8*($C857+$D857-$B857)/3600</f>
        <v>0.70975728250000003</v>
      </c>
      <c r="R857" s="75">
        <f>(('Node actual demand d=1.0'!O857*(365/2)))*9.8*($C857+$D857-$B857)/3600</f>
        <v>0.47317152166666676</v>
      </c>
      <c r="S857" s="75">
        <f>(('Node actual demand d=1.0'!P857*(365/2)))*9.8*($C857+$D857-$B857)/3600</f>
        <v>0.23658576083333338</v>
      </c>
      <c r="T857" s="75">
        <f>(('Node actual demand d=1.0'!Q857*(365/2)))*9.8*($C857+$D857-$B857)/3600</f>
        <v>0.47317152166666676</v>
      </c>
      <c r="U857" s="75">
        <f>(('Node actual demand d=1.0'!R857*(365/2)))*9.8*($C857+$D857-$B857)/3600</f>
        <v>0.47317152166666676</v>
      </c>
      <c r="V857" s="75">
        <f>(('Node actual demand d=1.0'!S857*(365/2)))*9.8*($C857+$D857-$B857)/3600</f>
        <v>0.70975728250000003</v>
      </c>
      <c r="W857" s="75">
        <f>(('Node actual demand d=1.0'!T857*(365/2)))*9.8*($C857+$D857-$B857)/3600</f>
        <v>0.94634304333333352</v>
      </c>
      <c r="X857" s="75">
        <f>(('Node actual demand d=1.0'!U857*(365/2)))*9.8*($C857+$D857-$B857)/3600</f>
        <v>0.47317152166666676</v>
      </c>
      <c r="Y857" s="75">
        <f>(('Node actual demand d=1.0'!V857*(365/2)))*9.8*($C857+$D857-$B857)/3600</f>
        <v>0.23658576083333338</v>
      </c>
      <c r="Z857" s="75">
        <f>(('Node actual demand d=1.0'!W857*(365/2)))*9.8*($C857+$D857-$B857)/3600</f>
        <v>0.47317152166666676</v>
      </c>
      <c r="AA857" s="75">
        <f>(('Node actual demand d=1.0'!X857*(365/2)))*9.8*($C857+$D857-$B857)/3600</f>
        <v>0.23658576083333338</v>
      </c>
      <c r="AB857" s="75">
        <f>(('Node actual demand d=1.0'!Y857*(365/2)))*9.8*($C857+$D857-$B857)/3600</f>
        <v>0.23658576083333338</v>
      </c>
    </row>
    <row r="858" spans="1:28">
      <c r="A858" t="s">
        <v>967</v>
      </c>
      <c r="B858" s="21">
        <f>Fornecida!$C$1</f>
        <v>3.38</v>
      </c>
      <c r="C858" s="79">
        <v>30.084900000000001</v>
      </c>
      <c r="D858">
        <v>20</v>
      </c>
      <c r="E858" s="75">
        <f>(('Node actual demand d=1.0'!B858*(365/2)))*9.8*($C858+$D858-$B858)/3600</f>
        <v>0</v>
      </c>
      <c r="F858" s="75">
        <f>(('Node actual demand d=1.0'!C858*(365/2)))*9.8*($C858+$D858-$B858)/3600</f>
        <v>0</v>
      </c>
      <c r="G858" s="75">
        <f>(('Node actual demand d=1.0'!D858*(365/2)))*9.8*($C858+$D858-$B858)/3600</f>
        <v>0</v>
      </c>
      <c r="H858" s="75">
        <f>(('Node actual demand d=1.0'!E858*(365/2)))*9.8*($C858+$D858-$B858)/3600</f>
        <v>0</v>
      </c>
      <c r="I858" s="75">
        <f>(('Node actual demand d=1.0'!F858*(365/2)))*9.8*($C858+$D858-$B858)/3600</f>
        <v>0</v>
      </c>
      <c r="J858" s="75">
        <f>(('Node actual demand d=1.0'!G858*(365/2)))*9.8*($C858+$D858-$B858)/3600</f>
        <v>0</v>
      </c>
      <c r="K858" s="75">
        <f>(('Node actual demand d=1.0'!H858*(365/2)))*9.8*($C858+$D858-$B858)/3600</f>
        <v>0.23203253791666667</v>
      </c>
      <c r="L858" s="75">
        <f>(('Node actual demand d=1.0'!I858*(365/2)))*9.8*($C858+$D858-$B858)/3600</f>
        <v>1.3921952275</v>
      </c>
      <c r="M858" s="75">
        <f>(('Node actual demand d=1.0'!J858*(365/2)))*9.8*($C858+$D858-$B858)/3600</f>
        <v>0.23203253791666667</v>
      </c>
      <c r="N858" s="75">
        <f>(('Node actual demand d=1.0'!K858*(365/2)))*9.8*($C858+$D858-$B858)/3600</f>
        <v>0.23203253791666667</v>
      </c>
      <c r="O858" s="75">
        <f>(('Node actual demand d=1.0'!L858*(365/2)))*9.8*($C858+$D858-$B858)/3600</f>
        <v>0</v>
      </c>
      <c r="P858" s="75">
        <f>(('Node actual demand d=1.0'!M858*(365/2)))*9.8*($C858+$D858-$B858)/3600</f>
        <v>0</v>
      </c>
      <c r="Q858" s="75">
        <f>(('Node actual demand d=1.0'!N858*(365/2)))*9.8*($C858+$D858-$B858)/3600</f>
        <v>0.46406507583333334</v>
      </c>
      <c r="R858" s="75">
        <f>(('Node actual demand d=1.0'!O858*(365/2)))*9.8*($C858+$D858-$B858)/3600</f>
        <v>0.23203253791666667</v>
      </c>
      <c r="S858" s="75">
        <f>(('Node actual demand d=1.0'!P858*(365/2)))*9.8*($C858+$D858-$B858)/3600</f>
        <v>0.23203253791666667</v>
      </c>
      <c r="T858" s="75">
        <f>(('Node actual demand d=1.0'!Q858*(365/2)))*9.8*($C858+$D858-$B858)/3600</f>
        <v>0</v>
      </c>
      <c r="U858" s="75">
        <f>(('Node actual demand d=1.0'!R858*(365/2)))*9.8*($C858+$D858-$B858)/3600</f>
        <v>0.23203253791666667</v>
      </c>
      <c r="V858" s="75">
        <f>(('Node actual demand d=1.0'!S858*(365/2)))*9.8*($C858+$D858-$B858)/3600</f>
        <v>0.23203253791666667</v>
      </c>
      <c r="W858" s="75">
        <f>(('Node actual demand d=1.0'!T858*(365/2)))*9.8*($C858+$D858-$B858)/3600</f>
        <v>0.23203253791666667</v>
      </c>
      <c r="X858" s="75">
        <f>(('Node actual demand d=1.0'!U858*(365/2)))*9.8*($C858+$D858-$B858)/3600</f>
        <v>1.1601626895833337</v>
      </c>
      <c r="Y858" s="75">
        <f>(('Node actual demand d=1.0'!V858*(365/2)))*9.8*($C858+$D858-$B858)/3600</f>
        <v>1.3921952275</v>
      </c>
      <c r="Z858" s="75">
        <f>(('Node actual demand d=1.0'!W858*(365/2)))*9.8*($C858+$D858-$B858)/3600</f>
        <v>0.69609761375000001</v>
      </c>
      <c r="AA858" s="75">
        <f>(('Node actual demand d=1.0'!X858*(365/2)))*9.8*($C858+$D858-$B858)/3600</f>
        <v>0.23203253791666667</v>
      </c>
      <c r="AB858" s="75">
        <f>(('Node actual demand d=1.0'!Y858*(365/2)))*9.8*($C858+$D858-$B858)/3600</f>
        <v>0.23203253791666667</v>
      </c>
    </row>
    <row r="859" spans="1:28">
      <c r="A859" t="s">
        <v>968</v>
      </c>
      <c r="B859" s="21">
        <f>Fornecida!$C$1</f>
        <v>3.38</v>
      </c>
      <c r="C859" s="79">
        <v>28.567799999999998</v>
      </c>
      <c r="D859">
        <v>20</v>
      </c>
      <c r="E859" s="75">
        <f>(('Node actual demand d=1.0'!B859*(365/2)))*9.8*($C859+$D859-$B859)/3600</f>
        <v>0</v>
      </c>
      <c r="F859" s="75">
        <f>(('Node actual demand d=1.0'!C859*(365/2)))*9.8*($C859+$D859-$B859)/3600</f>
        <v>0</v>
      </c>
      <c r="G859" s="75">
        <f>(('Node actual demand d=1.0'!D859*(365/2)))*9.8*($C859+$D859-$B859)/3600</f>
        <v>0</v>
      </c>
      <c r="H859" s="75">
        <f>(('Node actual demand d=1.0'!E859*(365/2)))*9.8*($C859+$D859-$B859)/3600</f>
        <v>0</v>
      </c>
      <c r="I859" s="75">
        <f>(('Node actual demand d=1.0'!F859*(365/2)))*9.8*($C859+$D859-$B859)/3600</f>
        <v>0</v>
      </c>
      <c r="J859" s="75">
        <f>(('Node actual demand d=1.0'!G859*(365/2)))*9.8*($C859+$D859-$B859)/3600</f>
        <v>0</v>
      </c>
      <c r="K859" s="75">
        <f>(('Node actual demand d=1.0'!H859*(365/2)))*9.8*($C859+$D859-$B859)/3600</f>
        <v>0</v>
      </c>
      <c r="L859" s="75">
        <f>(('Node actual demand d=1.0'!I859*(365/2)))*9.8*($C859+$D859-$B859)/3600</f>
        <v>0.22449550083333333</v>
      </c>
      <c r="M859" s="75">
        <f>(('Node actual demand d=1.0'!J859*(365/2)))*9.8*($C859+$D859-$B859)/3600</f>
        <v>0.22449550083333333</v>
      </c>
      <c r="N859" s="75">
        <f>(('Node actual demand d=1.0'!K859*(365/2)))*9.8*($C859+$D859-$B859)/3600</f>
        <v>0.22449550083333333</v>
      </c>
      <c r="O859" s="75">
        <f>(('Node actual demand d=1.0'!L859*(365/2)))*9.8*($C859+$D859-$B859)/3600</f>
        <v>0.22449550083333333</v>
      </c>
      <c r="P859" s="75">
        <f>(('Node actual demand d=1.0'!M859*(365/2)))*9.8*($C859+$D859-$B859)/3600</f>
        <v>0</v>
      </c>
      <c r="Q859" s="75">
        <f>(('Node actual demand d=1.0'!N859*(365/2)))*9.8*($C859+$D859-$B859)/3600</f>
        <v>0.22449550083333333</v>
      </c>
      <c r="R859" s="75">
        <f>(('Node actual demand d=1.0'!O859*(365/2)))*9.8*($C859+$D859-$B859)/3600</f>
        <v>0.22449550083333333</v>
      </c>
      <c r="S859" s="75">
        <f>(('Node actual demand d=1.0'!P859*(365/2)))*9.8*($C859+$D859-$B859)/3600</f>
        <v>0.22449550083333333</v>
      </c>
      <c r="T859" s="75">
        <f>(('Node actual demand d=1.0'!Q859*(365/2)))*9.8*($C859+$D859-$B859)/3600</f>
        <v>0.22449550083333333</v>
      </c>
      <c r="U859" s="75">
        <f>(('Node actual demand d=1.0'!R859*(365/2)))*9.8*($C859+$D859-$B859)/3600</f>
        <v>0.22449550083333333</v>
      </c>
      <c r="V859" s="75">
        <f>(('Node actual demand d=1.0'!S859*(365/2)))*9.8*($C859+$D859-$B859)/3600</f>
        <v>0.67348650249999986</v>
      </c>
      <c r="W859" s="75">
        <f>(('Node actual demand d=1.0'!T859*(365/2)))*9.8*($C859+$D859-$B859)/3600</f>
        <v>0.44899100166666667</v>
      </c>
      <c r="X859" s="75">
        <f>(('Node actual demand d=1.0'!U859*(365/2)))*9.8*($C859+$D859-$B859)/3600</f>
        <v>0.22449550083333333</v>
      </c>
      <c r="Y859" s="75">
        <f>(('Node actual demand d=1.0'!V859*(365/2)))*9.8*($C859+$D859-$B859)/3600</f>
        <v>0.22449550083333333</v>
      </c>
      <c r="Z859" s="75">
        <f>(('Node actual demand d=1.0'!W859*(365/2)))*9.8*($C859+$D859-$B859)/3600</f>
        <v>0.22449550083333333</v>
      </c>
      <c r="AA859" s="75">
        <f>(('Node actual demand d=1.0'!X859*(365/2)))*9.8*($C859+$D859-$B859)/3600</f>
        <v>0</v>
      </c>
      <c r="AB859" s="75">
        <f>(('Node actual demand d=1.0'!Y859*(365/2)))*9.8*($C859+$D859-$B859)/3600</f>
        <v>0</v>
      </c>
    </row>
    <row r="860" spans="1:28">
      <c r="A860" t="s">
        <v>969</v>
      </c>
      <c r="B860" s="21">
        <f>Fornecida!$C$1</f>
        <v>3.38</v>
      </c>
      <c r="C860" s="79">
        <v>28.3461</v>
      </c>
      <c r="D860">
        <v>20</v>
      </c>
      <c r="E860" s="75">
        <f>(('Node actual demand d=1.0'!B860*(365/2)))*9.8*($C860+$D860-$B860)/3600</f>
        <v>0</v>
      </c>
      <c r="F860" s="75">
        <f>(('Node actual demand d=1.0'!C860*(365/2)))*9.8*($C860+$D860-$B860)/3600</f>
        <v>0</v>
      </c>
      <c r="G860" s="75">
        <f>(('Node actual demand d=1.0'!D860*(365/2)))*9.8*($C860+$D860-$B860)/3600</f>
        <v>0</v>
      </c>
      <c r="H860" s="75">
        <f>(('Node actual demand d=1.0'!E860*(365/2)))*9.8*($C860+$D860-$B860)/3600</f>
        <v>0.22339408291666668</v>
      </c>
      <c r="I860" s="75">
        <f>(('Node actual demand d=1.0'!F860*(365/2)))*9.8*($C860+$D860-$B860)/3600</f>
        <v>0</v>
      </c>
      <c r="J860" s="75">
        <f>(('Node actual demand d=1.0'!G860*(365/2)))*9.8*($C860+$D860-$B860)/3600</f>
        <v>0</v>
      </c>
      <c r="K860" s="75">
        <f>(('Node actual demand d=1.0'!H860*(365/2)))*9.8*($C860+$D860-$B860)/3600</f>
        <v>0</v>
      </c>
      <c r="L860" s="75">
        <f>(('Node actual demand d=1.0'!I860*(365/2)))*9.8*($C860+$D860-$B860)/3600</f>
        <v>0.22339408291666668</v>
      </c>
      <c r="M860" s="75">
        <f>(('Node actual demand d=1.0'!J860*(365/2)))*9.8*($C860+$D860-$B860)/3600</f>
        <v>0.67018224874999999</v>
      </c>
      <c r="N860" s="75">
        <f>(('Node actual demand d=1.0'!K860*(365/2)))*9.8*($C860+$D860-$B860)/3600</f>
        <v>0.67018224874999999</v>
      </c>
      <c r="O860" s="75">
        <f>(('Node actual demand d=1.0'!L860*(365/2)))*9.8*($C860+$D860-$B860)/3600</f>
        <v>0.67018224874999999</v>
      </c>
      <c r="P860" s="75">
        <f>(('Node actual demand d=1.0'!M860*(365/2)))*9.8*($C860+$D860-$B860)/3600</f>
        <v>0.44678816583333336</v>
      </c>
      <c r="Q860" s="75">
        <f>(('Node actual demand d=1.0'!N860*(365/2)))*9.8*($C860+$D860-$B860)/3600</f>
        <v>0.44678816583333336</v>
      </c>
      <c r="R860" s="75">
        <f>(('Node actual demand d=1.0'!O860*(365/2)))*9.8*($C860+$D860-$B860)/3600</f>
        <v>0.22339408291666668</v>
      </c>
      <c r="S860" s="75">
        <f>(('Node actual demand d=1.0'!P860*(365/2)))*9.8*($C860+$D860-$B860)/3600</f>
        <v>0.22339408291666668</v>
      </c>
      <c r="T860" s="75">
        <f>(('Node actual demand d=1.0'!Q860*(365/2)))*9.8*($C860+$D860-$B860)/3600</f>
        <v>0</v>
      </c>
      <c r="U860" s="75">
        <f>(('Node actual demand d=1.0'!R860*(365/2)))*9.8*($C860+$D860-$B860)/3600</f>
        <v>0.22339408291666668</v>
      </c>
      <c r="V860" s="75">
        <f>(('Node actual demand d=1.0'!S860*(365/2)))*9.8*($C860+$D860-$B860)/3600</f>
        <v>0.67018224874999999</v>
      </c>
      <c r="W860" s="75">
        <f>(('Node actual demand d=1.0'!T860*(365/2)))*9.8*($C860+$D860-$B860)/3600</f>
        <v>0.89357633166666672</v>
      </c>
      <c r="X860" s="75">
        <f>(('Node actual demand d=1.0'!U860*(365/2)))*9.8*($C860+$D860-$B860)/3600</f>
        <v>0.67018224874999999</v>
      </c>
      <c r="Y860" s="75">
        <f>(('Node actual demand d=1.0'!V860*(365/2)))*9.8*($C860+$D860-$B860)/3600</f>
        <v>0.22339408291666668</v>
      </c>
      <c r="Z860" s="75">
        <f>(('Node actual demand d=1.0'!W860*(365/2)))*9.8*($C860+$D860-$B860)/3600</f>
        <v>0</v>
      </c>
      <c r="AA860" s="75">
        <f>(('Node actual demand d=1.0'!X860*(365/2)))*9.8*($C860+$D860-$B860)/3600</f>
        <v>0</v>
      </c>
      <c r="AB860" s="75">
        <f>(('Node actual demand d=1.0'!Y860*(365/2)))*9.8*($C860+$D860-$B860)/3600</f>
        <v>0</v>
      </c>
    </row>
    <row r="861" spans="1:28">
      <c r="A861" t="s">
        <v>970</v>
      </c>
      <c r="B861" s="21">
        <f>Fornecida!$C$1</f>
        <v>3.38</v>
      </c>
      <c r="C861" s="79">
        <v>40.743200000000002</v>
      </c>
      <c r="D861">
        <v>20</v>
      </c>
      <c r="E861" s="75">
        <f>(('Node actual demand d=1.0'!B861*(365/2)))*9.8*($C861+$D861-$B861)/3600</f>
        <v>0</v>
      </c>
      <c r="F861" s="75">
        <f>(('Node actual demand d=1.0'!C861*(365/2)))*9.8*($C861+$D861-$B861)/3600</f>
        <v>0</v>
      </c>
      <c r="G861" s="75">
        <f>(('Node actual demand d=1.0'!D861*(365/2)))*9.8*($C861+$D861-$B861)/3600</f>
        <v>0</v>
      </c>
      <c r="H861" s="75">
        <f>(('Node actual demand d=1.0'!E861*(365/2)))*9.8*($C861+$D861-$B861)/3600</f>
        <v>0</v>
      </c>
      <c r="I861" s="75">
        <f>(('Node actual demand d=1.0'!F861*(365/2)))*9.8*($C861+$D861-$B861)/3600</f>
        <v>0</v>
      </c>
      <c r="J861" s="75">
        <f>(('Node actual demand d=1.0'!G861*(365/2)))*9.8*($C861+$D861-$B861)/3600</f>
        <v>0</v>
      </c>
      <c r="K861" s="75">
        <f>(('Node actual demand d=1.0'!H861*(365/2)))*9.8*($C861+$D861-$B861)/3600</f>
        <v>0</v>
      </c>
      <c r="L861" s="75">
        <f>(('Node actual demand d=1.0'!I861*(365/2)))*9.8*($C861+$D861-$B861)/3600</f>
        <v>0.5699671288888889</v>
      </c>
      <c r="M861" s="75">
        <f>(('Node actual demand d=1.0'!J861*(365/2)))*9.8*($C861+$D861-$B861)/3600</f>
        <v>0.5699671288888889</v>
      </c>
      <c r="N861" s="75">
        <f>(('Node actual demand d=1.0'!K861*(365/2)))*9.8*($C861+$D861-$B861)/3600</f>
        <v>0.28498356444444445</v>
      </c>
      <c r="O861" s="75">
        <f>(('Node actual demand d=1.0'!L861*(365/2)))*9.8*($C861+$D861-$B861)/3600</f>
        <v>0.28498356444444445</v>
      </c>
      <c r="P861" s="75">
        <f>(('Node actual demand d=1.0'!M861*(365/2)))*9.8*($C861+$D861-$B861)/3600</f>
        <v>0.5699671288888889</v>
      </c>
      <c r="Q861" s="75">
        <f>(('Node actual demand d=1.0'!N861*(365/2)))*9.8*($C861+$D861-$B861)/3600</f>
        <v>0.28498356444444445</v>
      </c>
      <c r="R861" s="75">
        <f>(('Node actual demand d=1.0'!O861*(365/2)))*9.8*($C861+$D861-$B861)/3600</f>
        <v>0.28498356444444445</v>
      </c>
      <c r="S861" s="75">
        <f>(('Node actual demand d=1.0'!P861*(365/2)))*9.8*($C861+$D861-$B861)/3600</f>
        <v>0.28498356444444445</v>
      </c>
      <c r="T861" s="75">
        <f>(('Node actual demand d=1.0'!Q861*(365/2)))*9.8*($C861+$D861-$B861)/3600</f>
        <v>0</v>
      </c>
      <c r="U861" s="75">
        <f>(('Node actual demand d=1.0'!R861*(365/2)))*9.8*($C861+$D861-$B861)/3600</f>
        <v>0.28498356444444445</v>
      </c>
      <c r="V861" s="75">
        <f>(('Node actual demand d=1.0'!S861*(365/2)))*9.8*($C861+$D861-$B861)/3600</f>
        <v>0.28498356444444445</v>
      </c>
      <c r="W861" s="75">
        <f>(('Node actual demand d=1.0'!T861*(365/2)))*9.8*($C861+$D861-$B861)/3600</f>
        <v>0.8549506933333334</v>
      </c>
      <c r="X861" s="75">
        <f>(('Node actual demand d=1.0'!U861*(365/2)))*9.8*($C861+$D861-$B861)/3600</f>
        <v>0.5699671288888889</v>
      </c>
      <c r="Y861" s="75">
        <f>(('Node actual demand d=1.0'!V861*(365/2)))*9.8*($C861+$D861-$B861)/3600</f>
        <v>0.28498356444444445</v>
      </c>
      <c r="Z861" s="75">
        <f>(('Node actual demand d=1.0'!W861*(365/2)))*9.8*($C861+$D861-$B861)/3600</f>
        <v>0.5699671288888889</v>
      </c>
      <c r="AA861" s="75">
        <f>(('Node actual demand d=1.0'!X861*(365/2)))*9.8*($C861+$D861-$B861)/3600</f>
        <v>0</v>
      </c>
      <c r="AB861" s="75">
        <f>(('Node actual demand d=1.0'!Y861*(365/2)))*9.8*($C861+$D861-$B861)/3600</f>
        <v>0.28498356444444445</v>
      </c>
    </row>
    <row r="862" spans="1:28">
      <c r="A862" t="s">
        <v>971</v>
      </c>
      <c r="B862" s="21">
        <f>Fornecida!$C$1</f>
        <v>3.38</v>
      </c>
      <c r="C862" s="79">
        <v>40.120899999999999</v>
      </c>
      <c r="D862">
        <v>20</v>
      </c>
      <c r="E862" s="75">
        <f>(('Node actual demand d=1.0'!B862*(365/2)))*9.8*($C862+$D862-$B862)/3600</f>
        <v>0</v>
      </c>
      <c r="F862" s="75">
        <f>(('Node actual demand d=1.0'!C862*(365/2)))*9.8*($C862+$D862-$B862)/3600</f>
        <v>0</v>
      </c>
      <c r="G862" s="75">
        <f>(('Node actual demand d=1.0'!D862*(365/2)))*9.8*($C862+$D862-$B862)/3600</f>
        <v>0</v>
      </c>
      <c r="H862" s="75">
        <f>(('Node actual demand d=1.0'!E862*(365/2)))*9.8*($C862+$D862-$B862)/3600</f>
        <v>0</v>
      </c>
      <c r="I862" s="75">
        <f>(('Node actual demand d=1.0'!F862*(365/2)))*9.8*($C862+$D862-$B862)/3600</f>
        <v>0</v>
      </c>
      <c r="J862" s="75">
        <f>(('Node actual demand d=1.0'!G862*(365/2)))*9.8*($C862+$D862-$B862)/3600</f>
        <v>0.28189194347222224</v>
      </c>
      <c r="K862" s="75">
        <f>(('Node actual demand d=1.0'!H862*(365/2)))*9.8*($C862+$D862-$B862)/3600</f>
        <v>0.28189194347222224</v>
      </c>
      <c r="L862" s="75">
        <f>(('Node actual demand d=1.0'!I862*(365/2)))*9.8*($C862+$D862-$B862)/3600</f>
        <v>0.28189194347222224</v>
      </c>
      <c r="M862" s="75">
        <f>(('Node actual demand d=1.0'!J862*(365/2)))*9.8*($C862+$D862-$B862)/3600</f>
        <v>0.28189194347222224</v>
      </c>
      <c r="N862" s="75">
        <f>(('Node actual demand d=1.0'!K862*(365/2)))*9.8*($C862+$D862-$B862)/3600</f>
        <v>0.84567583041666672</v>
      </c>
      <c r="O862" s="75">
        <f>(('Node actual demand d=1.0'!L862*(365/2)))*9.8*($C862+$D862-$B862)/3600</f>
        <v>0.56378388694444448</v>
      </c>
      <c r="P862" s="75">
        <f>(('Node actual demand d=1.0'!M862*(365/2)))*9.8*($C862+$D862-$B862)/3600</f>
        <v>0.28189194347222224</v>
      </c>
      <c r="Q862" s="75">
        <f>(('Node actual demand d=1.0'!N862*(365/2)))*9.8*($C862+$D862-$B862)/3600</f>
        <v>0.56378388694444448</v>
      </c>
      <c r="R862" s="75">
        <f>(('Node actual demand d=1.0'!O862*(365/2)))*9.8*($C862+$D862-$B862)/3600</f>
        <v>0.28189194347222224</v>
      </c>
      <c r="S862" s="75">
        <f>(('Node actual demand d=1.0'!P862*(365/2)))*9.8*($C862+$D862-$B862)/3600</f>
        <v>0.56378388694444448</v>
      </c>
      <c r="T862" s="75">
        <f>(('Node actual demand d=1.0'!Q862*(365/2)))*9.8*($C862+$D862-$B862)/3600</f>
        <v>0</v>
      </c>
      <c r="U862" s="75">
        <f>(('Node actual demand d=1.0'!R862*(365/2)))*9.8*($C862+$D862-$B862)/3600</f>
        <v>0.28189194347222224</v>
      </c>
      <c r="V862" s="75">
        <f>(('Node actual demand d=1.0'!S862*(365/2)))*9.8*($C862+$D862-$B862)/3600</f>
        <v>0.28189194347222224</v>
      </c>
      <c r="W862" s="75">
        <f>(('Node actual demand d=1.0'!T862*(365/2)))*9.8*($C862+$D862-$B862)/3600</f>
        <v>1.127567773888889</v>
      </c>
      <c r="X862" s="75">
        <f>(('Node actual demand d=1.0'!U862*(365/2)))*9.8*($C862+$D862-$B862)/3600</f>
        <v>0.28189194347222224</v>
      </c>
      <c r="Y862" s="75">
        <f>(('Node actual demand d=1.0'!V862*(365/2)))*9.8*($C862+$D862-$B862)/3600</f>
        <v>0</v>
      </c>
      <c r="Z862" s="75">
        <f>(('Node actual demand d=1.0'!W862*(365/2)))*9.8*($C862+$D862-$B862)/3600</f>
        <v>0.28189194347222224</v>
      </c>
      <c r="AA862" s="75">
        <f>(('Node actual demand d=1.0'!X862*(365/2)))*9.8*($C862+$D862-$B862)/3600</f>
        <v>0</v>
      </c>
      <c r="AB862" s="75">
        <f>(('Node actual demand d=1.0'!Y862*(365/2)))*9.8*($C862+$D862-$B862)/3600</f>
        <v>0</v>
      </c>
    </row>
    <row r="863" spans="1:28">
      <c r="A863" t="s">
        <v>972</v>
      </c>
      <c r="B863" s="21">
        <f>Fornecida!$C$1</f>
        <v>3.38</v>
      </c>
      <c r="C863" s="79">
        <v>38.5227</v>
      </c>
      <c r="D863">
        <v>20</v>
      </c>
      <c r="E863" s="75">
        <f>(('Node actual demand d=1.0'!B863*(365/2)))*9.8*($C863+$D863-$B863)/3600</f>
        <v>0.27395199708333334</v>
      </c>
      <c r="F863" s="75">
        <f>(('Node actual demand d=1.0'!C863*(365/2)))*9.8*($C863+$D863-$B863)/3600</f>
        <v>0</v>
      </c>
      <c r="G863" s="75">
        <f>(('Node actual demand d=1.0'!D863*(365/2)))*9.8*($C863+$D863-$B863)/3600</f>
        <v>0.27395199708333334</v>
      </c>
      <c r="H863" s="75">
        <f>(('Node actual demand d=1.0'!E863*(365/2)))*9.8*($C863+$D863-$B863)/3600</f>
        <v>0</v>
      </c>
      <c r="I863" s="75">
        <f>(('Node actual demand d=1.0'!F863*(365/2)))*9.8*($C863+$D863-$B863)/3600</f>
        <v>0</v>
      </c>
      <c r="J863" s="75">
        <f>(('Node actual demand d=1.0'!G863*(365/2)))*9.8*($C863+$D863-$B863)/3600</f>
        <v>0</v>
      </c>
      <c r="K863" s="75">
        <f>(('Node actual demand d=1.0'!H863*(365/2)))*9.8*($C863+$D863-$B863)/3600</f>
        <v>0.54790399416666669</v>
      </c>
      <c r="L863" s="75">
        <f>(('Node actual demand d=1.0'!I863*(365/2)))*9.8*($C863+$D863-$B863)/3600</f>
        <v>0.54790399416666669</v>
      </c>
      <c r="M863" s="75">
        <f>(('Node actual demand d=1.0'!J863*(365/2)))*9.8*($C863+$D863-$B863)/3600</f>
        <v>1.0958079883333334</v>
      </c>
      <c r="N863" s="75">
        <f>(('Node actual demand d=1.0'!K863*(365/2)))*9.8*($C863+$D863-$B863)/3600</f>
        <v>0.82185599125000008</v>
      </c>
      <c r="O863" s="75">
        <f>(('Node actual demand d=1.0'!L863*(365/2)))*9.8*($C863+$D863-$B863)/3600</f>
        <v>0.54790399416666669</v>
      </c>
      <c r="P863" s="75">
        <f>(('Node actual demand d=1.0'!M863*(365/2)))*9.8*($C863+$D863-$B863)/3600</f>
        <v>0.54790399416666669</v>
      </c>
      <c r="Q863" s="75">
        <f>(('Node actual demand d=1.0'!N863*(365/2)))*9.8*($C863+$D863-$B863)/3600</f>
        <v>0.54790399416666669</v>
      </c>
      <c r="R863" s="75">
        <f>(('Node actual demand d=1.0'!O863*(365/2)))*9.8*($C863+$D863-$B863)/3600</f>
        <v>0.54790399416666669</v>
      </c>
      <c r="S863" s="75">
        <f>(('Node actual demand d=1.0'!P863*(365/2)))*9.8*($C863+$D863-$B863)/3600</f>
        <v>0.54790399416666669</v>
      </c>
      <c r="T863" s="75">
        <f>(('Node actual demand d=1.0'!Q863*(365/2)))*9.8*($C863+$D863-$B863)/3600</f>
        <v>0</v>
      </c>
      <c r="U863" s="75">
        <f>(('Node actual demand d=1.0'!R863*(365/2)))*9.8*($C863+$D863-$B863)/3600</f>
        <v>0.54790399416666669</v>
      </c>
      <c r="V863" s="75">
        <f>(('Node actual demand d=1.0'!S863*(365/2)))*9.8*($C863+$D863-$B863)/3600</f>
        <v>0.54790399416666669</v>
      </c>
      <c r="W863" s="75">
        <f>(('Node actual demand d=1.0'!T863*(365/2)))*9.8*($C863+$D863-$B863)/3600</f>
        <v>0.54790399416666669</v>
      </c>
      <c r="X863" s="75">
        <f>(('Node actual demand d=1.0'!U863*(365/2)))*9.8*($C863+$D863-$B863)/3600</f>
        <v>0.54790399416666669</v>
      </c>
      <c r="Y863" s="75">
        <f>(('Node actual demand d=1.0'!V863*(365/2)))*9.8*($C863+$D863-$B863)/3600</f>
        <v>0.82185599125000008</v>
      </c>
      <c r="Z863" s="75">
        <f>(('Node actual demand d=1.0'!W863*(365/2)))*9.8*($C863+$D863-$B863)/3600</f>
        <v>0.54790399416666669</v>
      </c>
      <c r="AA863" s="75">
        <f>(('Node actual demand d=1.0'!X863*(365/2)))*9.8*($C863+$D863-$B863)/3600</f>
        <v>0.27395199708333334</v>
      </c>
      <c r="AB863" s="75">
        <f>(('Node actual demand d=1.0'!Y863*(365/2)))*9.8*($C863+$D863-$B863)/3600</f>
        <v>0.27395199708333334</v>
      </c>
    </row>
    <row r="864" spans="1:28">
      <c r="A864" t="s">
        <v>973</v>
      </c>
      <c r="B864" s="21">
        <f>Fornecida!$C$1</f>
        <v>3.38</v>
      </c>
      <c r="C864" s="79">
        <v>39.7316</v>
      </c>
      <c r="D864">
        <v>20</v>
      </c>
      <c r="E864" s="75">
        <f>(('Node actual demand d=1.0'!B864*(365/2)))*9.8*($C864+$D864-$B864)/3600</f>
        <v>0</v>
      </c>
      <c r="F864" s="75">
        <f>(('Node actual demand d=1.0'!C864*(365/2)))*9.8*($C864+$D864-$B864)/3600</f>
        <v>0</v>
      </c>
      <c r="G864" s="75">
        <f>(('Node actual demand d=1.0'!D864*(365/2)))*9.8*($C864+$D864-$B864)/3600</f>
        <v>0</v>
      </c>
      <c r="H864" s="75">
        <f>(('Node actual demand d=1.0'!E864*(365/2)))*9.8*($C864+$D864-$B864)/3600</f>
        <v>0</v>
      </c>
      <c r="I864" s="75">
        <f>(('Node actual demand d=1.0'!F864*(365/2)))*9.8*($C864+$D864-$B864)/3600</f>
        <v>0</v>
      </c>
      <c r="J864" s="75">
        <f>(('Node actual demand d=1.0'!G864*(365/2)))*9.8*($C864+$D864-$B864)/3600</f>
        <v>0.27995787944444445</v>
      </c>
      <c r="K864" s="75">
        <f>(('Node actual demand d=1.0'!H864*(365/2)))*9.8*($C864+$D864-$B864)/3600</f>
        <v>0.55991575888888889</v>
      </c>
      <c r="L864" s="75">
        <f>(('Node actual demand d=1.0'!I864*(365/2)))*9.8*($C864+$D864-$B864)/3600</f>
        <v>0.83987363833333339</v>
      </c>
      <c r="M864" s="75">
        <f>(('Node actual demand d=1.0'!J864*(365/2)))*9.8*($C864+$D864-$B864)/3600</f>
        <v>1.1198315177777778</v>
      </c>
      <c r="N864" s="75">
        <f>(('Node actual demand d=1.0'!K864*(365/2)))*9.8*($C864+$D864-$B864)/3600</f>
        <v>0.55991575888888889</v>
      </c>
      <c r="O864" s="75">
        <f>(('Node actual demand d=1.0'!L864*(365/2)))*9.8*($C864+$D864-$B864)/3600</f>
        <v>0.27995787944444445</v>
      </c>
      <c r="P864" s="75">
        <f>(('Node actual demand d=1.0'!M864*(365/2)))*9.8*($C864+$D864-$B864)/3600</f>
        <v>0.27995787944444445</v>
      </c>
      <c r="Q864" s="75">
        <f>(('Node actual demand d=1.0'!N864*(365/2)))*9.8*($C864+$D864-$B864)/3600</f>
        <v>0.55991575888888889</v>
      </c>
      <c r="R864" s="75">
        <f>(('Node actual demand d=1.0'!O864*(365/2)))*9.8*($C864+$D864-$B864)/3600</f>
        <v>0.55991575888888889</v>
      </c>
      <c r="S864" s="75">
        <f>(('Node actual demand d=1.0'!P864*(365/2)))*9.8*($C864+$D864-$B864)/3600</f>
        <v>0.27995787944444445</v>
      </c>
      <c r="T864" s="75">
        <f>(('Node actual demand d=1.0'!Q864*(365/2)))*9.8*($C864+$D864-$B864)/3600</f>
        <v>0.55991575888888889</v>
      </c>
      <c r="U864" s="75">
        <f>(('Node actual demand d=1.0'!R864*(365/2)))*9.8*($C864+$D864-$B864)/3600</f>
        <v>1.1198315177777778</v>
      </c>
      <c r="V864" s="75">
        <f>(('Node actual demand d=1.0'!S864*(365/2)))*9.8*($C864+$D864-$B864)/3600</f>
        <v>1.1198315177777778</v>
      </c>
      <c r="W864" s="75">
        <f>(('Node actual demand d=1.0'!T864*(365/2)))*9.8*($C864+$D864-$B864)/3600</f>
        <v>1.1198315177777778</v>
      </c>
      <c r="X864" s="75">
        <f>(('Node actual demand d=1.0'!U864*(365/2)))*9.8*($C864+$D864-$B864)/3600</f>
        <v>0.55991575888888889</v>
      </c>
      <c r="Y864" s="75">
        <f>(('Node actual demand d=1.0'!V864*(365/2)))*9.8*($C864+$D864-$B864)/3600</f>
        <v>0</v>
      </c>
      <c r="Z864" s="75">
        <f>(('Node actual demand d=1.0'!W864*(365/2)))*9.8*($C864+$D864-$B864)/3600</f>
        <v>0.27995787944444445</v>
      </c>
      <c r="AA864" s="75">
        <f>(('Node actual demand d=1.0'!X864*(365/2)))*9.8*($C864+$D864-$B864)/3600</f>
        <v>0</v>
      </c>
      <c r="AB864" s="75">
        <f>(('Node actual demand d=1.0'!Y864*(365/2)))*9.8*($C864+$D864-$B864)/3600</f>
        <v>0</v>
      </c>
    </row>
    <row r="865" spans="1:28">
      <c r="A865" t="s">
        <v>974</v>
      </c>
      <c r="B865" s="21">
        <f>Fornecida!$C$1</f>
        <v>3.38</v>
      </c>
      <c r="C865" s="79">
        <v>41.8996</v>
      </c>
      <c r="D865">
        <v>20</v>
      </c>
      <c r="E865" s="75">
        <f>(('Node actual demand d=1.0'!B865*(365/2)))*9.8*($C865+$D865-$B865)/3600</f>
        <v>0</v>
      </c>
      <c r="F865" s="75">
        <f>(('Node actual demand d=1.0'!C865*(365/2)))*9.8*($C865+$D865-$B865)/3600</f>
        <v>0</v>
      </c>
      <c r="G865" s="75">
        <f>(('Node actual demand d=1.0'!D865*(365/2)))*9.8*($C865+$D865-$B865)/3600</f>
        <v>0</v>
      </c>
      <c r="H865" s="75">
        <f>(('Node actual demand d=1.0'!E865*(365/2)))*9.8*($C865+$D865-$B865)/3600</f>
        <v>0</v>
      </c>
      <c r="I865" s="75">
        <f>(('Node actual demand d=1.0'!F865*(365/2)))*9.8*($C865+$D865-$B865)/3600</f>
        <v>0</v>
      </c>
      <c r="J865" s="75">
        <f>(('Node actual demand d=1.0'!G865*(365/2)))*9.8*($C865+$D865-$B865)/3600</f>
        <v>0</v>
      </c>
      <c r="K865" s="75">
        <f>(('Node actual demand d=1.0'!H865*(365/2)))*9.8*($C865+$D865-$B865)/3600</f>
        <v>0</v>
      </c>
      <c r="L865" s="75">
        <f>(('Node actual demand d=1.0'!I865*(365/2)))*9.8*($C865+$D865-$B865)/3600</f>
        <v>0.58145724777777774</v>
      </c>
      <c r="M865" s="75">
        <f>(('Node actual demand d=1.0'!J865*(365/2)))*9.8*($C865+$D865-$B865)/3600</f>
        <v>0.58145724777777774</v>
      </c>
      <c r="N865" s="75">
        <f>(('Node actual demand d=1.0'!K865*(365/2)))*9.8*($C865+$D865-$B865)/3600</f>
        <v>0.58145724777777774</v>
      </c>
      <c r="O865" s="75">
        <f>(('Node actual demand d=1.0'!L865*(365/2)))*9.8*($C865+$D865-$B865)/3600</f>
        <v>0.87218587166666672</v>
      </c>
      <c r="P865" s="75">
        <f>(('Node actual demand d=1.0'!M865*(365/2)))*9.8*($C865+$D865-$B865)/3600</f>
        <v>0.29072862388888887</v>
      </c>
      <c r="Q865" s="75">
        <f>(('Node actual demand d=1.0'!N865*(365/2)))*9.8*($C865+$D865-$B865)/3600</f>
        <v>0.29072862388888887</v>
      </c>
      <c r="R865" s="75">
        <f>(('Node actual demand d=1.0'!O865*(365/2)))*9.8*($C865+$D865-$B865)/3600</f>
        <v>0.29072862388888887</v>
      </c>
      <c r="S865" s="75">
        <f>(('Node actual demand d=1.0'!P865*(365/2)))*9.8*($C865+$D865-$B865)/3600</f>
        <v>0.29072862388888887</v>
      </c>
      <c r="T865" s="75">
        <f>(('Node actual demand d=1.0'!Q865*(365/2)))*9.8*($C865+$D865-$B865)/3600</f>
        <v>0.29072862388888887</v>
      </c>
      <c r="U865" s="75">
        <f>(('Node actual demand d=1.0'!R865*(365/2)))*9.8*($C865+$D865-$B865)/3600</f>
        <v>0.58145724777777774</v>
      </c>
      <c r="V865" s="75">
        <f>(('Node actual demand d=1.0'!S865*(365/2)))*9.8*($C865+$D865-$B865)/3600</f>
        <v>0</v>
      </c>
      <c r="W865" s="75">
        <f>(('Node actual demand d=1.0'!T865*(365/2)))*9.8*($C865+$D865-$B865)/3600</f>
        <v>0</v>
      </c>
      <c r="X865" s="75">
        <f>(('Node actual demand d=1.0'!U865*(365/2)))*9.8*($C865+$D865-$B865)/3600</f>
        <v>0</v>
      </c>
      <c r="Y865" s="75">
        <f>(('Node actual demand d=1.0'!V865*(365/2)))*9.8*($C865+$D865-$B865)/3600</f>
        <v>0</v>
      </c>
      <c r="Z865" s="75">
        <f>(('Node actual demand d=1.0'!W865*(365/2)))*9.8*($C865+$D865-$B865)/3600</f>
        <v>0</v>
      </c>
      <c r="AA865" s="75">
        <f>(('Node actual demand d=1.0'!X865*(365/2)))*9.8*($C865+$D865-$B865)/3600</f>
        <v>0</v>
      </c>
      <c r="AB865" s="75">
        <f>(('Node actual demand d=1.0'!Y865*(365/2)))*9.8*($C865+$D865-$B865)/3600</f>
        <v>0</v>
      </c>
    </row>
    <row r="866" spans="1:28">
      <c r="A866" t="s">
        <v>975</v>
      </c>
      <c r="B866" s="21">
        <f>Fornecida!$C$1</f>
        <v>3.38</v>
      </c>
      <c r="C866" s="79">
        <v>41.410400000000003</v>
      </c>
      <c r="D866">
        <v>20</v>
      </c>
      <c r="E866" s="75">
        <f>(('Node actual demand d=1.0'!B866*(365/2)))*9.8*($C866+$D866-$B866)/3600</f>
        <v>0</v>
      </c>
      <c r="F866" s="75">
        <f>(('Node actual demand d=1.0'!C866*(365/2)))*9.8*($C866+$D866-$B866)/3600</f>
        <v>0</v>
      </c>
      <c r="G866" s="75">
        <f>(('Node actual demand d=1.0'!D866*(365/2)))*9.8*($C866+$D866-$B866)/3600</f>
        <v>0</v>
      </c>
      <c r="H866" s="75">
        <f>(('Node actual demand d=1.0'!E866*(365/2)))*9.8*($C866+$D866-$B866)/3600</f>
        <v>0</v>
      </c>
      <c r="I866" s="75">
        <f>(('Node actual demand d=1.0'!F866*(365/2)))*9.8*($C866+$D866-$B866)/3600</f>
        <v>0</v>
      </c>
      <c r="J866" s="75">
        <f>(('Node actual demand d=1.0'!G866*(365/2)))*9.8*($C866+$D866-$B866)/3600</f>
        <v>0</v>
      </c>
      <c r="K866" s="75">
        <f>(('Node actual demand d=1.0'!H866*(365/2)))*9.8*($C866+$D866-$B866)/3600</f>
        <v>0</v>
      </c>
      <c r="L866" s="75">
        <f>(('Node actual demand d=1.0'!I866*(365/2)))*9.8*($C866+$D866-$B866)/3600</f>
        <v>0</v>
      </c>
      <c r="M866" s="75">
        <f>(('Node actual demand d=1.0'!J866*(365/2)))*9.8*($C866+$D866-$B866)/3600</f>
        <v>0.28829825111111113</v>
      </c>
      <c r="N866" s="75">
        <f>(('Node actual demand d=1.0'!K866*(365/2)))*9.8*($C866+$D866-$B866)/3600</f>
        <v>0.28829825111111113</v>
      </c>
      <c r="O866" s="75">
        <f>(('Node actual demand d=1.0'!L866*(365/2)))*9.8*($C866+$D866-$B866)/3600</f>
        <v>0.28829825111111113</v>
      </c>
      <c r="P866" s="75">
        <f>(('Node actual demand d=1.0'!M866*(365/2)))*9.8*($C866+$D866-$B866)/3600</f>
        <v>0.28829825111111113</v>
      </c>
      <c r="Q866" s="75">
        <f>(('Node actual demand d=1.0'!N866*(365/2)))*9.8*($C866+$D866-$B866)/3600</f>
        <v>0</v>
      </c>
      <c r="R866" s="75">
        <f>(('Node actual demand d=1.0'!O866*(365/2)))*9.8*($C866+$D866-$B866)/3600</f>
        <v>0</v>
      </c>
      <c r="S866" s="75">
        <f>(('Node actual demand d=1.0'!P866*(365/2)))*9.8*($C866+$D866-$B866)/3600</f>
        <v>0.28829825111111113</v>
      </c>
      <c r="T866" s="75">
        <f>(('Node actual demand d=1.0'!Q866*(365/2)))*9.8*($C866+$D866-$B866)/3600</f>
        <v>0.57659650222222225</v>
      </c>
      <c r="U866" s="75">
        <f>(('Node actual demand d=1.0'!R866*(365/2)))*9.8*($C866+$D866-$B866)/3600</f>
        <v>0.28829825111111113</v>
      </c>
      <c r="V866" s="75">
        <f>(('Node actual demand d=1.0'!S866*(365/2)))*9.8*($C866+$D866-$B866)/3600</f>
        <v>0</v>
      </c>
      <c r="W866" s="75">
        <f>(('Node actual demand d=1.0'!T866*(365/2)))*9.8*($C866+$D866-$B866)/3600</f>
        <v>0</v>
      </c>
      <c r="X866" s="75">
        <f>(('Node actual demand d=1.0'!U866*(365/2)))*9.8*($C866+$D866-$B866)/3600</f>
        <v>0</v>
      </c>
      <c r="Y866" s="75">
        <f>(('Node actual demand d=1.0'!V866*(365/2)))*9.8*($C866+$D866-$B866)/3600</f>
        <v>0</v>
      </c>
      <c r="Z866" s="75">
        <f>(('Node actual demand d=1.0'!W866*(365/2)))*9.8*($C866+$D866-$B866)/3600</f>
        <v>0</v>
      </c>
      <c r="AA866" s="75">
        <f>(('Node actual demand d=1.0'!X866*(365/2)))*9.8*($C866+$D866-$B866)/3600</f>
        <v>0</v>
      </c>
      <c r="AB866" s="75">
        <f>(('Node actual demand d=1.0'!Y866*(365/2)))*9.8*($C866+$D866-$B866)/3600</f>
        <v>0</v>
      </c>
    </row>
    <row r="867" spans="1:28">
      <c r="A867" t="s">
        <v>976</v>
      </c>
      <c r="B867" s="21">
        <f>Fornecida!$C$1</f>
        <v>3.38</v>
      </c>
      <c r="C867" s="79">
        <v>40.020800000000001</v>
      </c>
      <c r="D867">
        <v>20</v>
      </c>
      <c r="E867" s="75">
        <f>(('Node actual demand d=1.0'!B867*(365/2)))*9.8*($C867+$D867-$B867)/3600</f>
        <v>0.56278928222222224</v>
      </c>
      <c r="F867" s="75">
        <f>(('Node actual demand d=1.0'!C867*(365/2)))*9.8*($C867+$D867-$B867)/3600</f>
        <v>0.56278928222222224</v>
      </c>
      <c r="G867" s="75">
        <f>(('Node actual demand d=1.0'!D867*(365/2)))*9.8*($C867+$D867-$B867)/3600</f>
        <v>0.56278928222222224</v>
      </c>
      <c r="H867" s="75">
        <f>(('Node actual demand d=1.0'!E867*(365/2)))*9.8*($C867+$D867-$B867)/3600</f>
        <v>0.56278928222222224</v>
      </c>
      <c r="I867" s="75">
        <f>(('Node actual demand d=1.0'!F867*(365/2)))*9.8*($C867+$D867-$B867)/3600</f>
        <v>0.28139464111111112</v>
      </c>
      <c r="J867" s="75">
        <f>(('Node actual demand d=1.0'!G867*(365/2)))*9.8*($C867+$D867-$B867)/3600</f>
        <v>0.28139464111111112</v>
      </c>
      <c r="K867" s="75">
        <f>(('Node actual demand d=1.0'!H867*(365/2)))*9.8*($C867+$D867-$B867)/3600</f>
        <v>0.56278928222222224</v>
      </c>
      <c r="L867" s="75">
        <f>(('Node actual demand d=1.0'!I867*(365/2)))*9.8*($C867+$D867-$B867)/3600</f>
        <v>0.84418392333333336</v>
      </c>
      <c r="M867" s="75">
        <f>(('Node actual demand d=1.0'!J867*(365/2)))*9.8*($C867+$D867-$B867)/3600</f>
        <v>0.84418392333333336</v>
      </c>
      <c r="N867" s="75">
        <f>(('Node actual demand d=1.0'!K867*(365/2)))*9.8*($C867+$D867-$B867)/3600</f>
        <v>1.1255785644444445</v>
      </c>
      <c r="O867" s="75">
        <f>(('Node actual demand d=1.0'!L867*(365/2)))*9.8*($C867+$D867-$B867)/3600</f>
        <v>0.84418392333333336</v>
      </c>
      <c r="P867" s="75">
        <f>(('Node actual demand d=1.0'!M867*(365/2)))*9.8*($C867+$D867-$B867)/3600</f>
        <v>0.56278928222222224</v>
      </c>
      <c r="Q867" s="75">
        <f>(('Node actual demand d=1.0'!N867*(365/2)))*9.8*($C867+$D867-$B867)/3600</f>
        <v>0.56278928222222224</v>
      </c>
      <c r="R867" s="75">
        <f>(('Node actual demand d=1.0'!O867*(365/2)))*9.8*($C867+$D867-$B867)/3600</f>
        <v>0.56278928222222224</v>
      </c>
      <c r="S867" s="75">
        <f>(('Node actual demand d=1.0'!P867*(365/2)))*9.8*($C867+$D867-$B867)/3600</f>
        <v>0.84418392333333336</v>
      </c>
      <c r="T867" s="75">
        <f>(('Node actual demand d=1.0'!Q867*(365/2)))*9.8*($C867+$D867-$B867)/3600</f>
        <v>1.1255785644444445</v>
      </c>
      <c r="U867" s="75">
        <f>(('Node actual demand d=1.0'!R867*(365/2)))*9.8*($C867+$D867-$B867)/3600</f>
        <v>0.56278928222222224</v>
      </c>
      <c r="V867" s="75">
        <f>(('Node actual demand d=1.0'!S867*(365/2)))*9.8*($C867+$D867-$B867)/3600</f>
        <v>1.1255785644444445</v>
      </c>
      <c r="W867" s="75">
        <f>(('Node actual demand d=1.0'!T867*(365/2)))*9.8*($C867+$D867-$B867)/3600</f>
        <v>2.251157128888889</v>
      </c>
      <c r="X867" s="75">
        <f>(('Node actual demand d=1.0'!U867*(365/2)))*9.8*($C867+$D867-$B867)/3600</f>
        <v>1.6883678466666667</v>
      </c>
      <c r="Y867" s="75">
        <f>(('Node actual demand d=1.0'!V867*(365/2)))*9.8*($C867+$D867-$B867)/3600</f>
        <v>0.84418392333333336</v>
      </c>
      <c r="Z867" s="75">
        <f>(('Node actual demand d=1.0'!W867*(365/2)))*9.8*($C867+$D867-$B867)/3600</f>
        <v>0.84418392333333336</v>
      </c>
      <c r="AA867" s="75">
        <f>(('Node actual demand d=1.0'!X867*(365/2)))*9.8*($C867+$D867-$B867)/3600</f>
        <v>0.56278928222222224</v>
      </c>
      <c r="AB867" s="75">
        <f>(('Node actual demand d=1.0'!Y867*(365/2)))*9.8*($C867+$D867-$B867)/3600</f>
        <v>0.56278928222222224</v>
      </c>
    </row>
    <row r="868" spans="1:28">
      <c r="A868" t="s">
        <v>977</v>
      </c>
      <c r="B868" s="21">
        <f>Fornecida!$C$1</f>
        <v>3.38</v>
      </c>
      <c r="C868" s="79">
        <v>39.883099999999999</v>
      </c>
      <c r="D868">
        <v>20</v>
      </c>
      <c r="E868" s="75">
        <f>(('Node actual demand d=1.0'!B868*(365/2)))*9.8*($C868+$D868-$B868)/3600</f>
        <v>0</v>
      </c>
      <c r="F868" s="75">
        <f>(('Node actual demand d=1.0'!C868*(365/2)))*9.8*($C868+$D868-$B868)/3600</f>
        <v>0</v>
      </c>
      <c r="G868" s="75">
        <f>(('Node actual demand d=1.0'!D868*(365/2)))*9.8*($C868+$D868-$B868)/3600</f>
        <v>0</v>
      </c>
      <c r="H868" s="75">
        <f>(('Node actual demand d=1.0'!E868*(365/2)))*9.8*($C868+$D868-$B868)/3600</f>
        <v>0</v>
      </c>
      <c r="I868" s="75">
        <f>(('Node actual demand d=1.0'!F868*(365/2)))*9.8*($C868+$D868-$B868)/3600</f>
        <v>0</v>
      </c>
      <c r="J868" s="75">
        <f>(('Node actual demand d=1.0'!G868*(365/2)))*9.8*($C868+$D868-$B868)/3600</f>
        <v>0.28071053986111111</v>
      </c>
      <c r="K868" s="75">
        <f>(('Node actual demand d=1.0'!H868*(365/2)))*9.8*($C868+$D868-$B868)/3600</f>
        <v>0.56142107972222222</v>
      </c>
      <c r="L868" s="75">
        <f>(('Node actual demand d=1.0'!I868*(365/2)))*9.8*($C868+$D868-$B868)/3600</f>
        <v>0.56142107972222222</v>
      </c>
      <c r="M868" s="75">
        <f>(('Node actual demand d=1.0'!J868*(365/2)))*9.8*($C868+$D868-$B868)/3600</f>
        <v>0.84213161958333327</v>
      </c>
      <c r="N868" s="75">
        <f>(('Node actual demand d=1.0'!K868*(365/2)))*9.8*($C868+$D868-$B868)/3600</f>
        <v>0.84213161958333327</v>
      </c>
      <c r="O868" s="75">
        <f>(('Node actual demand d=1.0'!L868*(365/2)))*9.8*($C868+$D868-$B868)/3600</f>
        <v>1.1228421594444444</v>
      </c>
      <c r="P868" s="75">
        <f>(('Node actual demand d=1.0'!M868*(365/2)))*9.8*($C868+$D868-$B868)/3600</f>
        <v>0.28071053986111111</v>
      </c>
      <c r="Q868" s="75">
        <f>(('Node actual demand d=1.0'!N868*(365/2)))*9.8*($C868+$D868-$B868)/3600</f>
        <v>0.28071053986111111</v>
      </c>
      <c r="R868" s="75">
        <f>(('Node actual demand d=1.0'!O868*(365/2)))*9.8*($C868+$D868-$B868)/3600</f>
        <v>0.28071053986111111</v>
      </c>
      <c r="S868" s="75">
        <f>(('Node actual demand d=1.0'!P868*(365/2)))*9.8*($C868+$D868-$B868)/3600</f>
        <v>0.56142107972222222</v>
      </c>
      <c r="T868" s="75">
        <f>(('Node actual demand d=1.0'!Q868*(365/2)))*9.8*($C868+$D868-$B868)/3600</f>
        <v>0.28071053986111111</v>
      </c>
      <c r="U868" s="75">
        <f>(('Node actual demand d=1.0'!R868*(365/2)))*9.8*($C868+$D868-$B868)/3600</f>
        <v>1.1228421594444444</v>
      </c>
      <c r="V868" s="75">
        <f>(('Node actual demand d=1.0'!S868*(365/2)))*9.8*($C868+$D868-$B868)/3600</f>
        <v>0.56142107972222222</v>
      </c>
      <c r="W868" s="75">
        <f>(('Node actual demand d=1.0'!T868*(365/2)))*9.8*($C868+$D868-$B868)/3600</f>
        <v>1.9649737790277777</v>
      </c>
      <c r="X868" s="75">
        <f>(('Node actual demand d=1.0'!U868*(365/2)))*9.8*($C868+$D868-$B868)/3600</f>
        <v>1.4035526993055558</v>
      </c>
      <c r="Y868" s="75">
        <f>(('Node actual demand d=1.0'!V868*(365/2)))*9.8*($C868+$D868-$B868)/3600</f>
        <v>0.56142107972222222</v>
      </c>
      <c r="Z868" s="75">
        <f>(('Node actual demand d=1.0'!W868*(365/2)))*9.8*($C868+$D868-$B868)/3600</f>
        <v>0.56142107972222222</v>
      </c>
      <c r="AA868" s="75">
        <f>(('Node actual demand d=1.0'!X868*(365/2)))*9.8*($C868+$D868-$B868)/3600</f>
        <v>0.28071053986111111</v>
      </c>
      <c r="AB868" s="75">
        <f>(('Node actual demand d=1.0'!Y868*(365/2)))*9.8*($C868+$D868-$B868)/3600</f>
        <v>0.28071053986111111</v>
      </c>
    </row>
    <row r="869" spans="1:28">
      <c r="A869" t="s">
        <v>978</v>
      </c>
      <c r="B869" s="21">
        <f>Fornecida!$C$1</f>
        <v>3.38</v>
      </c>
      <c r="C869" s="79">
        <v>39.363999999999997</v>
      </c>
      <c r="D869">
        <v>20</v>
      </c>
      <c r="E869" s="75">
        <f>(('Node actual demand d=1.0'!B869*(365/2)))*9.8*($C869+$D869-$B869)/3600</f>
        <v>0</v>
      </c>
      <c r="F869" s="75">
        <f>(('Node actual demand d=1.0'!C869*(365/2)))*9.8*($C869+$D869-$B869)/3600</f>
        <v>0</v>
      </c>
      <c r="G869" s="75">
        <f>(('Node actual demand d=1.0'!D869*(365/2)))*9.8*($C869+$D869-$B869)/3600</f>
        <v>0</v>
      </c>
      <c r="H869" s="75">
        <f>(('Node actual demand d=1.0'!E869*(365/2)))*9.8*($C869+$D869-$B869)/3600</f>
        <v>0</v>
      </c>
      <c r="I869" s="75">
        <f>(('Node actual demand d=1.0'!F869*(365/2)))*9.8*($C869+$D869-$B869)/3600</f>
        <v>0</v>
      </c>
      <c r="J869" s="75">
        <f>(('Node actual demand d=1.0'!G869*(365/2)))*9.8*($C869+$D869-$B869)/3600</f>
        <v>0</v>
      </c>
      <c r="K869" s="75">
        <f>(('Node actual demand d=1.0'!H869*(365/2)))*9.8*($C869+$D869-$B869)/3600</f>
        <v>0</v>
      </c>
      <c r="L869" s="75">
        <f>(('Node actual demand d=1.0'!I869*(365/2)))*9.8*($C869+$D869-$B869)/3600</f>
        <v>0.55626324444444442</v>
      </c>
      <c r="M869" s="75">
        <f>(('Node actual demand d=1.0'!J869*(365/2)))*9.8*($C869+$D869-$B869)/3600</f>
        <v>0.83439486666666662</v>
      </c>
      <c r="N869" s="75">
        <f>(('Node actual demand d=1.0'!K869*(365/2)))*9.8*($C869+$D869-$B869)/3600</f>
        <v>0.83439486666666662</v>
      </c>
      <c r="O869" s="75">
        <f>(('Node actual demand d=1.0'!L869*(365/2)))*9.8*($C869+$D869-$B869)/3600</f>
        <v>0.83439486666666662</v>
      </c>
      <c r="P869" s="75">
        <f>(('Node actual demand d=1.0'!M869*(365/2)))*9.8*($C869+$D869-$B869)/3600</f>
        <v>0.27813162222222221</v>
      </c>
      <c r="Q869" s="75">
        <f>(('Node actual demand d=1.0'!N869*(365/2)))*9.8*($C869+$D869-$B869)/3600</f>
        <v>0.55626324444444442</v>
      </c>
      <c r="R869" s="75">
        <f>(('Node actual demand d=1.0'!O869*(365/2)))*9.8*($C869+$D869-$B869)/3600</f>
        <v>0.27813162222222221</v>
      </c>
      <c r="S869" s="75">
        <f>(('Node actual demand d=1.0'!P869*(365/2)))*9.8*($C869+$D869-$B869)/3600</f>
        <v>0.27813162222222221</v>
      </c>
      <c r="T869" s="75">
        <f>(('Node actual demand d=1.0'!Q869*(365/2)))*9.8*($C869+$D869-$B869)/3600</f>
        <v>0.27813162222222221</v>
      </c>
      <c r="U869" s="75">
        <f>(('Node actual demand d=1.0'!R869*(365/2)))*9.8*($C869+$D869-$B869)/3600</f>
        <v>0.55626324444444442</v>
      </c>
      <c r="V869" s="75">
        <f>(('Node actual demand d=1.0'!S869*(365/2)))*9.8*($C869+$D869-$B869)/3600</f>
        <v>1.1125264888888888</v>
      </c>
      <c r="W869" s="75">
        <f>(('Node actual demand d=1.0'!T869*(365/2)))*9.8*($C869+$D869-$B869)/3600</f>
        <v>1.6687897333333332</v>
      </c>
      <c r="X869" s="75">
        <f>(('Node actual demand d=1.0'!U869*(365/2)))*9.8*($C869+$D869-$B869)/3600</f>
        <v>0.27813162222222221</v>
      </c>
      <c r="Y869" s="75">
        <f>(('Node actual demand d=1.0'!V869*(365/2)))*9.8*($C869+$D869-$B869)/3600</f>
        <v>0.27813162222222221</v>
      </c>
      <c r="Z869" s="75">
        <f>(('Node actual demand d=1.0'!W869*(365/2)))*9.8*($C869+$D869-$B869)/3600</f>
        <v>0</v>
      </c>
      <c r="AA869" s="75">
        <f>(('Node actual demand d=1.0'!X869*(365/2)))*9.8*($C869+$D869-$B869)/3600</f>
        <v>0</v>
      </c>
      <c r="AB869" s="75">
        <f>(('Node actual demand d=1.0'!Y869*(365/2)))*9.8*($C869+$D869-$B869)/3600</f>
        <v>0</v>
      </c>
    </row>
    <row r="870" spans="1:28">
      <c r="A870" t="s">
        <v>979</v>
      </c>
      <c r="B870" s="21">
        <f>Fornecida!$C$1</f>
        <v>3.38</v>
      </c>
      <c r="C870" s="79">
        <v>39.304600000000001</v>
      </c>
      <c r="D870">
        <v>20</v>
      </c>
      <c r="E870" s="75">
        <f>(('Node actual demand d=1.0'!B870*(365/2)))*9.8*($C870+$D870-$B870)/3600</f>
        <v>0</v>
      </c>
      <c r="F870" s="75">
        <f>(('Node actual demand d=1.0'!C870*(365/2)))*9.8*($C870+$D870-$B870)/3600</f>
        <v>0</v>
      </c>
      <c r="G870" s="75">
        <f>(('Node actual demand d=1.0'!D870*(365/2)))*9.8*($C870+$D870-$B870)/3600</f>
        <v>0</v>
      </c>
      <c r="H870" s="75">
        <f>(('Node actual demand d=1.0'!E870*(365/2)))*9.8*($C870+$D870-$B870)/3600</f>
        <v>0</v>
      </c>
      <c r="I870" s="75">
        <f>(('Node actual demand d=1.0'!F870*(365/2)))*9.8*($C870+$D870-$B870)/3600</f>
        <v>0</v>
      </c>
      <c r="J870" s="75">
        <f>(('Node actual demand d=1.0'!G870*(365/2)))*9.8*($C870+$D870-$B870)/3600</f>
        <v>0</v>
      </c>
      <c r="K870" s="75">
        <f>(('Node actual demand d=1.0'!H870*(365/2)))*9.8*($C870+$D870-$B870)/3600</f>
        <v>0</v>
      </c>
      <c r="L870" s="75">
        <f>(('Node actual demand d=1.0'!I870*(365/2)))*9.8*($C870+$D870-$B870)/3600</f>
        <v>1.3891825986111113</v>
      </c>
      <c r="M870" s="75">
        <f>(('Node actual demand d=1.0'!J870*(365/2)))*9.8*($C870+$D870-$B870)/3600</f>
        <v>1.6670191183333332</v>
      </c>
      <c r="N870" s="75">
        <f>(('Node actual demand d=1.0'!K870*(365/2)))*9.8*($C870+$D870-$B870)/3600</f>
        <v>0.83350955916666658</v>
      </c>
      <c r="O870" s="75">
        <f>(('Node actual demand d=1.0'!L870*(365/2)))*9.8*($C870+$D870-$B870)/3600</f>
        <v>0.55567303944444446</v>
      </c>
      <c r="P870" s="75">
        <f>(('Node actual demand d=1.0'!M870*(365/2)))*9.8*($C870+$D870-$B870)/3600</f>
        <v>0</v>
      </c>
      <c r="Q870" s="75">
        <f>(('Node actual demand d=1.0'!N870*(365/2)))*9.8*($C870+$D870-$B870)/3600</f>
        <v>0.55567303944444446</v>
      </c>
      <c r="R870" s="75">
        <f>(('Node actual demand d=1.0'!O870*(365/2)))*9.8*($C870+$D870-$B870)/3600</f>
        <v>0.83350955916666658</v>
      </c>
      <c r="S870" s="75">
        <f>(('Node actual demand d=1.0'!P870*(365/2)))*9.8*($C870+$D870-$B870)/3600</f>
        <v>0.27783651972222223</v>
      </c>
      <c r="T870" s="75">
        <f>(('Node actual demand d=1.0'!Q870*(365/2)))*9.8*($C870+$D870-$B870)/3600</f>
        <v>0.55567303944444446</v>
      </c>
      <c r="U870" s="75">
        <f>(('Node actual demand d=1.0'!R870*(365/2)))*9.8*($C870+$D870-$B870)/3600</f>
        <v>0.27783651972222223</v>
      </c>
      <c r="V870" s="75">
        <f>(('Node actual demand d=1.0'!S870*(365/2)))*9.8*($C870+$D870-$B870)/3600</f>
        <v>0.27783651972222223</v>
      </c>
      <c r="W870" s="75">
        <f>(('Node actual demand d=1.0'!T870*(365/2)))*9.8*($C870+$D870-$B870)/3600</f>
        <v>0.27783651972222223</v>
      </c>
      <c r="X870" s="75">
        <f>(('Node actual demand d=1.0'!U870*(365/2)))*9.8*($C870+$D870-$B870)/3600</f>
        <v>0.55567303944444446</v>
      </c>
      <c r="Y870" s="75">
        <f>(('Node actual demand d=1.0'!V870*(365/2)))*9.8*($C870+$D870-$B870)/3600</f>
        <v>0.27783651972222223</v>
      </c>
      <c r="Z870" s="75">
        <f>(('Node actual demand d=1.0'!W870*(365/2)))*9.8*($C870+$D870-$B870)/3600</f>
        <v>0.27783651972222223</v>
      </c>
      <c r="AA870" s="75">
        <f>(('Node actual demand d=1.0'!X870*(365/2)))*9.8*($C870+$D870-$B870)/3600</f>
        <v>0</v>
      </c>
      <c r="AB870" s="75">
        <f>(('Node actual demand d=1.0'!Y870*(365/2)))*9.8*($C870+$D870-$B870)/3600</f>
        <v>0</v>
      </c>
    </row>
    <row r="871" spans="1:28">
      <c r="A871" t="s">
        <v>980</v>
      </c>
      <c r="B871" s="21">
        <f>Fornecida!$C$1</f>
        <v>3.38</v>
      </c>
      <c r="C871" s="79">
        <v>38.988599999999998</v>
      </c>
      <c r="D871">
        <v>20</v>
      </c>
      <c r="E871" s="75">
        <f>(('Node actual demand d=1.0'!B871*(365/2)))*9.8*($C871+$D871-$B871)/3600</f>
        <v>0.27626661416666665</v>
      </c>
      <c r="F871" s="75">
        <f>(('Node actual demand d=1.0'!C871*(365/2)))*9.8*($C871+$D871-$B871)/3600</f>
        <v>0.27626661416666665</v>
      </c>
      <c r="G871" s="75">
        <f>(('Node actual demand d=1.0'!D871*(365/2)))*9.8*($C871+$D871-$B871)/3600</f>
        <v>0.27626661416666665</v>
      </c>
      <c r="H871" s="75">
        <f>(('Node actual demand d=1.0'!E871*(365/2)))*9.8*($C871+$D871-$B871)/3600</f>
        <v>0.27626661416666665</v>
      </c>
      <c r="I871" s="75">
        <f>(('Node actual demand d=1.0'!F871*(365/2)))*9.8*($C871+$D871-$B871)/3600</f>
        <v>0.27626661416666665</v>
      </c>
      <c r="J871" s="75">
        <f>(('Node actual demand d=1.0'!G871*(365/2)))*9.8*($C871+$D871-$B871)/3600</f>
        <v>0</v>
      </c>
      <c r="K871" s="75">
        <f>(('Node actual demand d=1.0'!H871*(365/2)))*9.8*($C871+$D871-$B871)/3600</f>
        <v>0.27626661416666665</v>
      </c>
      <c r="L871" s="75">
        <f>(('Node actual demand d=1.0'!I871*(365/2)))*9.8*($C871+$D871-$B871)/3600</f>
        <v>0.27626661416666665</v>
      </c>
      <c r="M871" s="75">
        <f>(('Node actual demand d=1.0'!J871*(365/2)))*9.8*($C871+$D871-$B871)/3600</f>
        <v>0</v>
      </c>
      <c r="N871" s="75">
        <f>(('Node actual demand d=1.0'!K871*(365/2)))*9.8*($C871+$D871-$B871)/3600</f>
        <v>0.27626661416666665</v>
      </c>
      <c r="O871" s="75">
        <f>(('Node actual demand d=1.0'!L871*(365/2)))*9.8*($C871+$D871-$B871)/3600</f>
        <v>0.55253322833333329</v>
      </c>
      <c r="P871" s="75">
        <f>(('Node actual demand d=1.0'!M871*(365/2)))*9.8*($C871+$D871-$B871)/3600</f>
        <v>0.27626661416666665</v>
      </c>
      <c r="Q871" s="75">
        <f>(('Node actual demand d=1.0'!N871*(365/2)))*9.8*($C871+$D871-$B871)/3600</f>
        <v>0.27626661416666665</v>
      </c>
      <c r="R871" s="75">
        <f>(('Node actual demand d=1.0'!O871*(365/2)))*9.8*($C871+$D871-$B871)/3600</f>
        <v>0</v>
      </c>
      <c r="S871" s="75">
        <f>(('Node actual demand d=1.0'!P871*(365/2)))*9.8*($C871+$D871-$B871)/3600</f>
        <v>0</v>
      </c>
      <c r="T871" s="75">
        <f>(('Node actual demand d=1.0'!Q871*(365/2)))*9.8*($C871+$D871-$B871)/3600</f>
        <v>0.27626661416666665</v>
      </c>
      <c r="U871" s="75">
        <f>(('Node actual demand d=1.0'!R871*(365/2)))*9.8*($C871+$D871-$B871)/3600</f>
        <v>0.27626661416666665</v>
      </c>
      <c r="V871" s="75">
        <f>(('Node actual demand d=1.0'!S871*(365/2)))*9.8*($C871+$D871-$B871)/3600</f>
        <v>0.27626661416666665</v>
      </c>
      <c r="W871" s="75">
        <f>(('Node actual demand d=1.0'!T871*(365/2)))*9.8*($C871+$D871-$B871)/3600</f>
        <v>0.27626661416666665</v>
      </c>
      <c r="X871" s="75">
        <f>(('Node actual demand d=1.0'!U871*(365/2)))*9.8*($C871+$D871-$B871)/3600</f>
        <v>0.27626661416666665</v>
      </c>
      <c r="Y871" s="75">
        <f>(('Node actual demand d=1.0'!V871*(365/2)))*9.8*($C871+$D871-$B871)/3600</f>
        <v>0.27626661416666665</v>
      </c>
      <c r="Z871" s="75">
        <f>(('Node actual demand d=1.0'!W871*(365/2)))*9.8*($C871+$D871-$B871)/3600</f>
        <v>0.27626661416666665</v>
      </c>
      <c r="AA871" s="75">
        <f>(('Node actual demand d=1.0'!X871*(365/2)))*9.8*($C871+$D871-$B871)/3600</f>
        <v>0.27626661416666665</v>
      </c>
      <c r="AB871" s="75">
        <f>(('Node actual demand d=1.0'!Y871*(365/2)))*9.8*($C871+$D871-$B871)/3600</f>
        <v>0.27626661416666665</v>
      </c>
    </row>
    <row r="872" spans="1:28">
      <c r="A872" t="s">
        <v>981</v>
      </c>
      <c r="B872" s="21">
        <f>Fornecida!$C$1</f>
        <v>3.38</v>
      </c>
      <c r="C872" s="79">
        <v>41.3733</v>
      </c>
      <c r="D872">
        <v>20</v>
      </c>
      <c r="E872" s="75">
        <f>(('Node actual demand d=1.0'!B872*(365/2)))*9.8*($C872+$D872-$B872)/3600</f>
        <v>0</v>
      </c>
      <c r="F872" s="75">
        <f>(('Node actual demand d=1.0'!C872*(365/2)))*9.8*($C872+$D872-$B872)/3600</f>
        <v>0</v>
      </c>
      <c r="G872" s="75">
        <f>(('Node actual demand d=1.0'!D872*(365/2)))*9.8*($C872+$D872-$B872)/3600</f>
        <v>0</v>
      </c>
      <c r="H872" s="75">
        <f>(('Node actual demand d=1.0'!E872*(365/2)))*9.8*($C872+$D872-$B872)/3600</f>
        <v>0</v>
      </c>
      <c r="I872" s="75">
        <f>(('Node actual demand d=1.0'!F872*(365/2)))*9.8*($C872+$D872-$B872)/3600</f>
        <v>0</v>
      </c>
      <c r="J872" s="75">
        <f>(('Node actual demand d=1.0'!G872*(365/2)))*9.8*($C872+$D872-$B872)/3600</f>
        <v>0</v>
      </c>
      <c r="K872" s="75">
        <f>(('Node actual demand d=1.0'!H872*(365/2)))*9.8*($C872+$D872-$B872)/3600</f>
        <v>0</v>
      </c>
      <c r="L872" s="75">
        <f>(('Node actual demand d=1.0'!I872*(365/2)))*9.8*($C872+$D872-$B872)/3600</f>
        <v>0</v>
      </c>
      <c r="M872" s="75">
        <f>(('Node actual demand d=1.0'!J872*(365/2)))*9.8*($C872+$D872-$B872)/3600</f>
        <v>0</v>
      </c>
      <c r="N872" s="75">
        <f>(('Node actual demand d=1.0'!K872*(365/2)))*9.8*($C872+$D872-$B872)/3600</f>
        <v>0</v>
      </c>
      <c r="O872" s="75">
        <f>(('Node actual demand d=1.0'!L872*(365/2)))*9.8*($C872+$D872-$B872)/3600</f>
        <v>0</v>
      </c>
      <c r="P872" s="75">
        <f>(('Node actual demand d=1.0'!M872*(365/2)))*9.8*($C872+$D872-$B872)/3600</f>
        <v>0</v>
      </c>
      <c r="Q872" s="75">
        <f>(('Node actual demand d=1.0'!N872*(365/2)))*9.8*($C872+$D872-$B872)/3600</f>
        <v>0</v>
      </c>
      <c r="R872" s="75">
        <f>(('Node actual demand d=1.0'!O872*(365/2)))*9.8*($C872+$D872-$B872)/3600</f>
        <v>0</v>
      </c>
      <c r="S872" s="75">
        <f>(('Node actual demand d=1.0'!P872*(365/2)))*9.8*($C872+$D872-$B872)/3600</f>
        <v>0</v>
      </c>
      <c r="T872" s="75">
        <f>(('Node actual demand d=1.0'!Q872*(365/2)))*9.8*($C872+$D872-$B872)/3600</f>
        <v>0</v>
      </c>
      <c r="U872" s="75">
        <f>(('Node actual demand d=1.0'!R872*(365/2)))*9.8*($C872+$D872-$B872)/3600</f>
        <v>0</v>
      </c>
      <c r="V872" s="75">
        <f>(('Node actual demand d=1.0'!S872*(365/2)))*9.8*($C872+$D872-$B872)/3600</f>
        <v>0</v>
      </c>
      <c r="W872" s="75">
        <f>(('Node actual demand d=1.0'!T872*(365/2)))*9.8*($C872+$D872-$B872)/3600</f>
        <v>0</v>
      </c>
      <c r="X872" s="75">
        <f>(('Node actual demand d=1.0'!U872*(365/2)))*9.8*($C872+$D872-$B872)/3600</f>
        <v>0</v>
      </c>
      <c r="Y872" s="75">
        <f>(('Node actual demand d=1.0'!V872*(365/2)))*9.8*($C872+$D872-$B872)/3600</f>
        <v>0</v>
      </c>
      <c r="Z872" s="75">
        <f>(('Node actual demand d=1.0'!W872*(365/2)))*9.8*($C872+$D872-$B872)/3600</f>
        <v>0</v>
      </c>
      <c r="AA872" s="75">
        <f>(('Node actual demand d=1.0'!X872*(365/2)))*9.8*($C872+$D872-$B872)/3600</f>
        <v>0</v>
      </c>
      <c r="AB872" s="75">
        <f>(('Node actual demand d=1.0'!Y872*(365/2)))*9.8*($C872+$D872-$B872)/3600</f>
        <v>0</v>
      </c>
    </row>
    <row r="873" spans="1:28">
      <c r="A873" t="s">
        <v>982</v>
      </c>
      <c r="B873" s="21">
        <f>Fornecida!$C$1</f>
        <v>3.38</v>
      </c>
      <c r="C873" s="79">
        <v>42.023499999999999</v>
      </c>
      <c r="D873">
        <v>20</v>
      </c>
      <c r="E873" s="75">
        <f>(('Node actual demand d=1.0'!B873*(365/2)))*9.8*($C873+$D873-$B873)/3600</f>
        <v>0</v>
      </c>
      <c r="F873" s="75">
        <f>(('Node actual demand d=1.0'!C873*(365/2)))*9.8*($C873+$D873-$B873)/3600</f>
        <v>0</v>
      </c>
      <c r="G873" s="75">
        <f>(('Node actual demand d=1.0'!D873*(365/2)))*9.8*($C873+$D873-$B873)/3600</f>
        <v>0</v>
      </c>
      <c r="H873" s="75">
        <f>(('Node actual demand d=1.0'!E873*(365/2)))*9.8*($C873+$D873-$B873)/3600</f>
        <v>0</v>
      </c>
      <c r="I873" s="75">
        <f>(('Node actual demand d=1.0'!F873*(365/2)))*9.8*($C873+$D873-$B873)/3600</f>
        <v>0</v>
      </c>
      <c r="J873" s="75">
        <f>(('Node actual demand d=1.0'!G873*(365/2)))*9.8*($C873+$D873-$B873)/3600</f>
        <v>0</v>
      </c>
      <c r="K873" s="75">
        <f>(('Node actual demand d=1.0'!H873*(365/2)))*9.8*($C873+$D873-$B873)/3600</f>
        <v>0.29134416597222224</v>
      </c>
      <c r="L873" s="75">
        <f>(('Node actual demand d=1.0'!I873*(365/2)))*9.8*($C873+$D873-$B873)/3600</f>
        <v>0.29134416597222224</v>
      </c>
      <c r="M873" s="75">
        <f>(('Node actual demand d=1.0'!J873*(365/2)))*9.8*($C873+$D873-$B873)/3600</f>
        <v>0.58268833194444447</v>
      </c>
      <c r="N873" s="75">
        <f>(('Node actual demand d=1.0'!K873*(365/2)))*9.8*($C873+$D873-$B873)/3600</f>
        <v>0.58268833194444447</v>
      </c>
      <c r="O873" s="75">
        <f>(('Node actual demand d=1.0'!L873*(365/2)))*9.8*($C873+$D873-$B873)/3600</f>
        <v>0.29134416597222224</v>
      </c>
      <c r="P873" s="75">
        <f>(('Node actual demand d=1.0'!M873*(365/2)))*9.8*($C873+$D873-$B873)/3600</f>
        <v>0</v>
      </c>
      <c r="Q873" s="75">
        <f>(('Node actual demand d=1.0'!N873*(365/2)))*9.8*($C873+$D873-$B873)/3600</f>
        <v>0</v>
      </c>
      <c r="R873" s="75">
        <f>(('Node actual demand d=1.0'!O873*(365/2)))*9.8*($C873+$D873-$B873)/3600</f>
        <v>0.29134416597222224</v>
      </c>
      <c r="S873" s="75">
        <f>(('Node actual demand d=1.0'!P873*(365/2)))*9.8*($C873+$D873-$B873)/3600</f>
        <v>0</v>
      </c>
      <c r="T873" s="75">
        <f>(('Node actual demand d=1.0'!Q873*(365/2)))*9.8*($C873+$D873-$B873)/3600</f>
        <v>0</v>
      </c>
      <c r="U873" s="75">
        <f>(('Node actual demand d=1.0'!R873*(365/2)))*9.8*($C873+$D873-$B873)/3600</f>
        <v>0.29134416597222224</v>
      </c>
      <c r="V873" s="75">
        <f>(('Node actual demand d=1.0'!S873*(365/2)))*9.8*($C873+$D873-$B873)/3600</f>
        <v>0.58268833194444447</v>
      </c>
      <c r="W873" s="75">
        <f>(('Node actual demand d=1.0'!T873*(365/2)))*9.8*($C873+$D873-$B873)/3600</f>
        <v>0.29134416597222224</v>
      </c>
      <c r="X873" s="75">
        <f>(('Node actual demand d=1.0'!U873*(365/2)))*9.8*($C873+$D873-$B873)/3600</f>
        <v>0.29134416597222224</v>
      </c>
      <c r="Y873" s="75">
        <f>(('Node actual demand d=1.0'!V873*(365/2)))*9.8*($C873+$D873-$B873)/3600</f>
        <v>0</v>
      </c>
      <c r="Z873" s="75">
        <f>(('Node actual demand d=1.0'!W873*(365/2)))*9.8*($C873+$D873-$B873)/3600</f>
        <v>0</v>
      </c>
      <c r="AA873" s="75">
        <f>(('Node actual demand d=1.0'!X873*(365/2)))*9.8*($C873+$D873-$B873)/3600</f>
        <v>0</v>
      </c>
      <c r="AB873" s="75">
        <f>(('Node actual demand d=1.0'!Y873*(365/2)))*9.8*($C873+$D873-$B873)/3600</f>
        <v>0</v>
      </c>
    </row>
    <row r="874" spans="1:28">
      <c r="A874" t="s">
        <v>983</v>
      </c>
      <c r="B874" s="21">
        <f>Fornecida!$C$1</f>
        <v>3.38</v>
      </c>
      <c r="C874" s="79">
        <v>12.081</v>
      </c>
      <c r="D874">
        <v>20</v>
      </c>
      <c r="E874" s="75">
        <f>(('Node actual demand d=1.0'!B874*(365/2)))*9.8*($C874+$D874-$B874)/3600</f>
        <v>0</v>
      </c>
      <c r="F874" s="75">
        <f>(('Node actual demand d=1.0'!C874*(365/2)))*9.8*($C874+$D874-$B874)/3600</f>
        <v>0.14258816250000006</v>
      </c>
      <c r="G874" s="75">
        <f>(('Node actual demand d=1.0'!D874*(365/2)))*9.8*($C874+$D874-$B874)/3600</f>
        <v>0</v>
      </c>
      <c r="H874" s="75">
        <f>(('Node actual demand d=1.0'!E874*(365/2)))*9.8*($C874+$D874-$B874)/3600</f>
        <v>0</v>
      </c>
      <c r="I874" s="75">
        <f>(('Node actual demand d=1.0'!F874*(365/2)))*9.8*($C874+$D874-$B874)/3600</f>
        <v>0.14258816250000006</v>
      </c>
      <c r="J874" s="75">
        <f>(('Node actual demand d=1.0'!G874*(365/2)))*9.8*($C874+$D874-$B874)/3600</f>
        <v>0.14258816250000006</v>
      </c>
      <c r="K874" s="75">
        <f>(('Node actual demand d=1.0'!H874*(365/2)))*9.8*($C874+$D874-$B874)/3600</f>
        <v>0.28517632500000012</v>
      </c>
      <c r="L874" s="75">
        <f>(('Node actual demand d=1.0'!I874*(365/2)))*9.8*($C874+$D874-$B874)/3600</f>
        <v>0.57035265000000024</v>
      </c>
      <c r="M874" s="75">
        <f>(('Node actual demand d=1.0'!J874*(365/2)))*9.8*($C874+$D874-$B874)/3600</f>
        <v>0.57035265000000024</v>
      </c>
      <c r="N874" s="75">
        <f>(('Node actual demand d=1.0'!K874*(365/2)))*9.8*($C874+$D874-$B874)/3600</f>
        <v>0.57035265000000024</v>
      </c>
      <c r="O874" s="75">
        <f>(('Node actual demand d=1.0'!L874*(365/2)))*9.8*($C874+$D874-$B874)/3600</f>
        <v>0.57035265000000024</v>
      </c>
      <c r="P874" s="75">
        <f>(('Node actual demand d=1.0'!M874*(365/2)))*9.8*($C874+$D874-$B874)/3600</f>
        <v>0.57035265000000024</v>
      </c>
      <c r="Q874" s="75">
        <f>(('Node actual demand d=1.0'!N874*(365/2)))*9.8*($C874+$D874-$B874)/3600</f>
        <v>0.28517632500000012</v>
      </c>
      <c r="R874" s="75">
        <f>(('Node actual demand d=1.0'!O874*(365/2)))*9.8*($C874+$D874-$B874)/3600</f>
        <v>0.14258816250000006</v>
      </c>
      <c r="S874" s="75">
        <f>(('Node actual demand d=1.0'!P874*(365/2)))*9.8*($C874+$D874-$B874)/3600</f>
        <v>0</v>
      </c>
      <c r="T874" s="75">
        <f>(('Node actual demand d=1.0'!Q874*(365/2)))*9.8*($C874+$D874-$B874)/3600</f>
        <v>0.28517632500000012</v>
      </c>
      <c r="U874" s="75">
        <f>(('Node actual demand d=1.0'!R874*(365/2)))*9.8*($C874+$D874-$B874)/3600</f>
        <v>0.57035265000000024</v>
      </c>
      <c r="V874" s="75">
        <f>(('Node actual demand d=1.0'!S874*(365/2)))*9.8*($C874+$D874-$B874)/3600</f>
        <v>1.9962342750000004</v>
      </c>
      <c r="W874" s="75">
        <f>(('Node actual demand d=1.0'!T874*(365/2)))*9.8*($C874+$D874-$B874)/3600</f>
        <v>1.2832934625000005</v>
      </c>
      <c r="X874" s="75">
        <f>(('Node actual demand d=1.0'!U874*(365/2)))*9.8*($C874+$D874-$B874)/3600</f>
        <v>0.28517632500000012</v>
      </c>
      <c r="Y874" s="75">
        <f>(('Node actual demand d=1.0'!V874*(365/2)))*9.8*($C874+$D874-$B874)/3600</f>
        <v>0.14258816250000006</v>
      </c>
      <c r="Z874" s="75">
        <f>(('Node actual demand d=1.0'!W874*(365/2)))*9.8*($C874+$D874-$B874)/3600</f>
        <v>0.14258816250000006</v>
      </c>
      <c r="AA874" s="75">
        <f>(('Node actual demand d=1.0'!X874*(365/2)))*9.8*($C874+$D874-$B874)/3600</f>
        <v>0.28517632500000012</v>
      </c>
      <c r="AB874" s="75">
        <f>(('Node actual demand d=1.0'!Y874*(365/2)))*9.8*($C874+$D874-$B874)/3600</f>
        <v>0.14258816250000006</v>
      </c>
    </row>
    <row r="875" spans="1:28">
      <c r="A875" t="s">
        <v>984</v>
      </c>
      <c r="B875" s="21">
        <f>Fornecida!$C$1</f>
        <v>3.38</v>
      </c>
      <c r="C875" s="79">
        <v>17.998699999999999</v>
      </c>
      <c r="D875">
        <v>20</v>
      </c>
      <c r="E875" s="75">
        <f>(('Node actual demand d=1.0'!B875*(365/2)))*9.8*($C875+$D875-$B875)/3600</f>
        <v>0</v>
      </c>
      <c r="F875" s="75">
        <f>(('Node actual demand d=1.0'!C875*(365/2)))*9.8*($C875+$D875-$B875)/3600</f>
        <v>0</v>
      </c>
      <c r="G875" s="75">
        <f>(('Node actual demand d=1.0'!D875*(365/2)))*9.8*($C875+$D875-$B875)/3600</f>
        <v>0</v>
      </c>
      <c r="H875" s="75">
        <f>(('Node actual demand d=1.0'!E875*(365/2)))*9.8*($C875+$D875-$B875)/3600</f>
        <v>0</v>
      </c>
      <c r="I875" s="75">
        <f>(('Node actual demand d=1.0'!F875*(365/2)))*9.8*($C875+$D875-$B875)/3600</f>
        <v>0</v>
      </c>
      <c r="J875" s="75">
        <f>(('Node actual demand d=1.0'!G875*(365/2)))*9.8*($C875+$D875-$B875)/3600</f>
        <v>0</v>
      </c>
      <c r="K875" s="75">
        <f>(('Node actual demand d=1.0'!H875*(365/2)))*9.8*($C875+$D875-$B875)/3600</f>
        <v>0</v>
      </c>
      <c r="L875" s="75">
        <f>(('Node actual demand d=1.0'!I875*(365/2)))*9.8*($C875+$D875-$B875)/3600</f>
        <v>0.17198762486111113</v>
      </c>
      <c r="M875" s="75">
        <f>(('Node actual demand d=1.0'!J875*(365/2)))*9.8*($C875+$D875-$B875)/3600</f>
        <v>0</v>
      </c>
      <c r="N875" s="75">
        <f>(('Node actual demand d=1.0'!K875*(365/2)))*9.8*($C875+$D875-$B875)/3600</f>
        <v>0</v>
      </c>
      <c r="O875" s="75">
        <f>(('Node actual demand d=1.0'!L875*(365/2)))*9.8*($C875+$D875-$B875)/3600</f>
        <v>0</v>
      </c>
      <c r="P875" s="75">
        <f>(('Node actual demand d=1.0'!M875*(365/2)))*9.8*($C875+$D875-$B875)/3600</f>
        <v>0.17198762486111113</v>
      </c>
      <c r="Q875" s="75">
        <f>(('Node actual demand d=1.0'!N875*(365/2)))*9.8*($C875+$D875-$B875)/3600</f>
        <v>0.34397524972222226</v>
      </c>
      <c r="R875" s="75">
        <f>(('Node actual demand d=1.0'!O875*(365/2)))*9.8*($C875+$D875-$B875)/3600</f>
        <v>0.17198762486111113</v>
      </c>
      <c r="S875" s="75">
        <f>(('Node actual demand d=1.0'!P875*(365/2)))*9.8*($C875+$D875-$B875)/3600</f>
        <v>0.34397524972222226</v>
      </c>
      <c r="T875" s="75">
        <f>(('Node actual demand d=1.0'!Q875*(365/2)))*9.8*($C875+$D875-$B875)/3600</f>
        <v>0</v>
      </c>
      <c r="U875" s="75">
        <f>(('Node actual demand d=1.0'!R875*(365/2)))*9.8*($C875+$D875-$B875)/3600</f>
        <v>0</v>
      </c>
      <c r="V875" s="75">
        <f>(('Node actual demand d=1.0'!S875*(365/2)))*9.8*($C875+$D875-$B875)/3600</f>
        <v>1.0319257491666667</v>
      </c>
      <c r="W875" s="75">
        <f>(('Node actual demand d=1.0'!T875*(365/2)))*9.8*($C875+$D875-$B875)/3600</f>
        <v>0.85993812430555561</v>
      </c>
      <c r="X875" s="75">
        <f>(('Node actual demand d=1.0'!U875*(365/2)))*9.8*($C875+$D875-$B875)/3600</f>
        <v>0.17198762486111113</v>
      </c>
      <c r="Y875" s="75">
        <f>(('Node actual demand d=1.0'!V875*(365/2)))*9.8*($C875+$D875-$B875)/3600</f>
        <v>0</v>
      </c>
      <c r="Z875" s="75">
        <f>(('Node actual demand d=1.0'!W875*(365/2)))*9.8*($C875+$D875-$B875)/3600</f>
        <v>0</v>
      </c>
      <c r="AA875" s="75">
        <f>(('Node actual demand d=1.0'!X875*(365/2)))*9.8*($C875+$D875-$B875)/3600</f>
        <v>0</v>
      </c>
      <c r="AB875" s="75">
        <f>(('Node actual demand d=1.0'!Y875*(365/2)))*9.8*($C875+$D875-$B875)/3600</f>
        <v>0</v>
      </c>
    </row>
    <row r="876" spans="1:28">
      <c r="A876" t="s">
        <v>985</v>
      </c>
      <c r="B876" s="21">
        <f>Fornecida!$C$1</f>
        <v>3.38</v>
      </c>
      <c r="C876" s="79">
        <v>16.343699999999998</v>
      </c>
      <c r="D876">
        <v>20</v>
      </c>
      <c r="E876" s="75">
        <f>(('Node actual demand d=1.0'!B876*(365/2)))*9.8*($C876+$D876-$B876)/3600</f>
        <v>0.16376549291666667</v>
      </c>
      <c r="F876" s="75">
        <f>(('Node actual demand d=1.0'!C876*(365/2)))*9.8*($C876+$D876-$B876)/3600</f>
        <v>0.16376549291666667</v>
      </c>
      <c r="G876" s="75">
        <f>(('Node actual demand d=1.0'!D876*(365/2)))*9.8*($C876+$D876-$B876)/3600</f>
        <v>0.16376549291666667</v>
      </c>
      <c r="H876" s="75">
        <f>(('Node actual demand d=1.0'!E876*(365/2)))*9.8*($C876+$D876-$B876)/3600</f>
        <v>0.16376549291666667</v>
      </c>
      <c r="I876" s="75">
        <f>(('Node actual demand d=1.0'!F876*(365/2)))*9.8*($C876+$D876-$B876)/3600</f>
        <v>0.16376549291666667</v>
      </c>
      <c r="J876" s="75">
        <f>(('Node actual demand d=1.0'!G876*(365/2)))*9.8*($C876+$D876-$B876)/3600</f>
        <v>0.16376549291666667</v>
      </c>
      <c r="K876" s="75">
        <f>(('Node actual demand d=1.0'!H876*(365/2)))*9.8*($C876+$D876-$B876)/3600</f>
        <v>0.16376549291666667</v>
      </c>
      <c r="L876" s="75">
        <f>(('Node actual demand d=1.0'!I876*(365/2)))*9.8*($C876+$D876-$B876)/3600</f>
        <v>0.16376549291666667</v>
      </c>
      <c r="M876" s="75">
        <f>(('Node actual demand d=1.0'!J876*(365/2)))*9.8*($C876+$D876-$B876)/3600</f>
        <v>0.49129647874999993</v>
      </c>
      <c r="N876" s="75">
        <f>(('Node actual demand d=1.0'!K876*(365/2)))*9.8*($C876+$D876-$B876)/3600</f>
        <v>0.65506197166666669</v>
      </c>
      <c r="O876" s="75">
        <f>(('Node actual demand d=1.0'!L876*(365/2)))*9.8*($C876+$D876-$B876)/3600</f>
        <v>0.32753098583333334</v>
      </c>
      <c r="P876" s="75">
        <f>(('Node actual demand d=1.0'!M876*(365/2)))*9.8*($C876+$D876-$B876)/3600</f>
        <v>0.32753098583333334</v>
      </c>
      <c r="Q876" s="75">
        <f>(('Node actual demand d=1.0'!N876*(365/2)))*9.8*($C876+$D876-$B876)/3600</f>
        <v>0.49129647874999993</v>
      </c>
      <c r="R876" s="75">
        <f>(('Node actual demand d=1.0'!O876*(365/2)))*9.8*($C876+$D876-$B876)/3600</f>
        <v>0.16376549291666667</v>
      </c>
      <c r="S876" s="75">
        <f>(('Node actual demand d=1.0'!P876*(365/2)))*9.8*($C876+$D876-$B876)/3600</f>
        <v>0.32753098583333334</v>
      </c>
      <c r="T876" s="75">
        <f>(('Node actual demand d=1.0'!Q876*(365/2)))*9.8*($C876+$D876-$B876)/3600</f>
        <v>0.16376549291666667</v>
      </c>
      <c r="U876" s="75">
        <f>(('Node actual demand d=1.0'!R876*(365/2)))*9.8*($C876+$D876-$B876)/3600</f>
        <v>0.32753098583333334</v>
      </c>
      <c r="V876" s="75">
        <f>(('Node actual demand d=1.0'!S876*(365/2)))*9.8*($C876+$D876-$B876)/3600</f>
        <v>0.81882746458333333</v>
      </c>
      <c r="W876" s="75">
        <f>(('Node actual demand d=1.0'!T876*(365/2)))*9.8*($C876+$D876-$B876)/3600</f>
        <v>0.49129647874999993</v>
      </c>
      <c r="X876" s="75">
        <f>(('Node actual demand d=1.0'!U876*(365/2)))*9.8*($C876+$D876-$B876)/3600</f>
        <v>0.65506197166666669</v>
      </c>
      <c r="Y876" s="75">
        <f>(('Node actual demand d=1.0'!V876*(365/2)))*9.8*($C876+$D876-$B876)/3600</f>
        <v>0.32753098583333334</v>
      </c>
      <c r="Z876" s="75">
        <f>(('Node actual demand d=1.0'!W876*(365/2)))*9.8*($C876+$D876-$B876)/3600</f>
        <v>0.32753098583333334</v>
      </c>
      <c r="AA876" s="75">
        <f>(('Node actual demand d=1.0'!X876*(365/2)))*9.8*($C876+$D876-$B876)/3600</f>
        <v>0.32753098583333334</v>
      </c>
      <c r="AB876" s="75">
        <f>(('Node actual demand d=1.0'!Y876*(365/2)))*9.8*($C876+$D876-$B876)/3600</f>
        <v>0.16376549291666667</v>
      </c>
    </row>
    <row r="877" spans="1:28">
      <c r="A877" t="s">
        <v>986</v>
      </c>
      <c r="B877" s="21">
        <f>Fornecida!$C$1</f>
        <v>3.38</v>
      </c>
      <c r="C877" s="79">
        <v>15.097099999999999</v>
      </c>
      <c r="D877">
        <v>20</v>
      </c>
      <c r="E877" s="75">
        <f>(('Node actual demand d=1.0'!B877*(365/2)))*9.8*($C877+$D877-$B877)/3600</f>
        <v>0</v>
      </c>
      <c r="F877" s="75">
        <f>(('Node actual demand d=1.0'!C877*(365/2)))*9.8*($C877+$D877-$B877)/3600</f>
        <v>0</v>
      </c>
      <c r="G877" s="75">
        <f>(('Node actual demand d=1.0'!D877*(365/2)))*9.8*($C877+$D877-$B877)/3600</f>
        <v>0</v>
      </c>
      <c r="H877" s="75">
        <f>(('Node actual demand d=1.0'!E877*(365/2)))*9.8*($C877+$D877-$B877)/3600</f>
        <v>0</v>
      </c>
      <c r="I877" s="75">
        <f>(('Node actual demand d=1.0'!F877*(365/2)))*9.8*($C877+$D877-$B877)/3600</f>
        <v>0</v>
      </c>
      <c r="J877" s="75">
        <f>(('Node actual demand d=1.0'!G877*(365/2)))*9.8*($C877+$D877-$B877)/3600</f>
        <v>0</v>
      </c>
      <c r="K877" s="75">
        <f>(('Node actual demand d=1.0'!H877*(365/2)))*9.8*($C877+$D877-$B877)/3600</f>
        <v>0</v>
      </c>
      <c r="L877" s="75">
        <f>(('Node actual demand d=1.0'!I877*(365/2)))*9.8*($C877+$D877-$B877)/3600</f>
        <v>0.15757231486111112</v>
      </c>
      <c r="M877" s="75">
        <f>(('Node actual demand d=1.0'!J877*(365/2)))*9.8*($C877+$D877-$B877)/3600</f>
        <v>0.15757231486111112</v>
      </c>
      <c r="N877" s="75">
        <f>(('Node actual demand d=1.0'!K877*(365/2)))*9.8*($C877+$D877-$B877)/3600</f>
        <v>0.31514462972222224</v>
      </c>
      <c r="O877" s="75">
        <f>(('Node actual demand d=1.0'!L877*(365/2)))*9.8*($C877+$D877-$B877)/3600</f>
        <v>0</v>
      </c>
      <c r="P877" s="75">
        <f>(('Node actual demand d=1.0'!M877*(365/2)))*9.8*($C877+$D877-$B877)/3600</f>
        <v>0.15757231486111112</v>
      </c>
      <c r="Q877" s="75">
        <f>(('Node actual demand d=1.0'!N877*(365/2)))*9.8*($C877+$D877-$B877)/3600</f>
        <v>0</v>
      </c>
      <c r="R877" s="75">
        <f>(('Node actual demand d=1.0'!O877*(365/2)))*9.8*($C877+$D877-$B877)/3600</f>
        <v>0</v>
      </c>
      <c r="S877" s="75">
        <f>(('Node actual demand d=1.0'!P877*(365/2)))*9.8*($C877+$D877-$B877)/3600</f>
        <v>0.15757231486111112</v>
      </c>
      <c r="T877" s="75">
        <f>(('Node actual demand d=1.0'!Q877*(365/2)))*9.8*($C877+$D877-$B877)/3600</f>
        <v>0</v>
      </c>
      <c r="U877" s="75">
        <f>(('Node actual demand d=1.0'!R877*(365/2)))*9.8*($C877+$D877-$B877)/3600</f>
        <v>0</v>
      </c>
      <c r="V877" s="75">
        <f>(('Node actual demand d=1.0'!S877*(365/2)))*9.8*($C877+$D877-$B877)/3600</f>
        <v>0</v>
      </c>
      <c r="W877" s="75">
        <f>(('Node actual demand d=1.0'!T877*(365/2)))*9.8*($C877+$D877-$B877)/3600</f>
        <v>0</v>
      </c>
      <c r="X877" s="75">
        <f>(('Node actual demand d=1.0'!U877*(365/2)))*9.8*($C877+$D877-$B877)/3600</f>
        <v>0.15757231486111112</v>
      </c>
      <c r="Y877" s="75">
        <f>(('Node actual demand d=1.0'!V877*(365/2)))*9.8*($C877+$D877-$B877)/3600</f>
        <v>0</v>
      </c>
      <c r="Z877" s="75">
        <f>(('Node actual demand d=1.0'!W877*(365/2)))*9.8*($C877+$D877-$B877)/3600</f>
        <v>0.15757231486111112</v>
      </c>
      <c r="AA877" s="75">
        <f>(('Node actual demand d=1.0'!X877*(365/2)))*9.8*($C877+$D877-$B877)/3600</f>
        <v>0</v>
      </c>
      <c r="AB877" s="75">
        <f>(('Node actual demand d=1.0'!Y877*(365/2)))*9.8*($C877+$D877-$B877)/3600</f>
        <v>0</v>
      </c>
    </row>
    <row r="878" spans="1:28">
      <c r="A878" t="s">
        <v>987</v>
      </c>
      <c r="B878" s="21">
        <f>Fornecida!$C$1</f>
        <v>3.38</v>
      </c>
      <c r="C878" s="79">
        <v>14.999000000000001</v>
      </c>
      <c r="D878">
        <v>20</v>
      </c>
      <c r="E878" s="75">
        <f>(('Node actual demand d=1.0'!B878*(365/2)))*9.8*($C878+$D878-$B878)/3600</f>
        <v>0.15708494861111114</v>
      </c>
      <c r="F878" s="75">
        <f>(('Node actual demand d=1.0'!C878*(365/2)))*9.8*($C878+$D878-$B878)/3600</f>
        <v>0</v>
      </c>
      <c r="G878" s="75">
        <f>(('Node actual demand d=1.0'!D878*(365/2)))*9.8*($C878+$D878-$B878)/3600</f>
        <v>0</v>
      </c>
      <c r="H878" s="75">
        <f>(('Node actual demand d=1.0'!E878*(365/2)))*9.8*($C878+$D878-$B878)/3600</f>
        <v>0</v>
      </c>
      <c r="I878" s="75">
        <f>(('Node actual demand d=1.0'!F878*(365/2)))*9.8*($C878+$D878-$B878)/3600</f>
        <v>0</v>
      </c>
      <c r="J878" s="75">
        <f>(('Node actual demand d=1.0'!G878*(365/2)))*9.8*($C878+$D878-$B878)/3600</f>
        <v>0</v>
      </c>
      <c r="K878" s="75">
        <f>(('Node actual demand d=1.0'!H878*(365/2)))*9.8*($C878+$D878-$B878)/3600</f>
        <v>0.15708494861111114</v>
      </c>
      <c r="L878" s="75">
        <f>(('Node actual demand d=1.0'!I878*(365/2)))*9.8*($C878+$D878-$B878)/3600</f>
        <v>0.31416989722222227</v>
      </c>
      <c r="M878" s="75">
        <f>(('Node actual demand d=1.0'!J878*(365/2)))*9.8*($C878+$D878-$B878)/3600</f>
        <v>0.47125484583333338</v>
      </c>
      <c r="N878" s="75">
        <f>(('Node actual demand d=1.0'!K878*(365/2)))*9.8*($C878+$D878-$B878)/3600</f>
        <v>0.47125484583333338</v>
      </c>
      <c r="O878" s="75">
        <f>(('Node actual demand d=1.0'!L878*(365/2)))*9.8*($C878+$D878-$B878)/3600</f>
        <v>0.62833979444444454</v>
      </c>
      <c r="P878" s="75">
        <f>(('Node actual demand d=1.0'!M878*(365/2)))*9.8*($C878+$D878-$B878)/3600</f>
        <v>0.47125484583333338</v>
      </c>
      <c r="Q878" s="75">
        <f>(('Node actual demand d=1.0'!N878*(365/2)))*9.8*($C878+$D878-$B878)/3600</f>
        <v>0.15708494861111114</v>
      </c>
      <c r="R878" s="75">
        <f>(('Node actual demand d=1.0'!O878*(365/2)))*9.8*($C878+$D878-$B878)/3600</f>
        <v>0.31416989722222227</v>
      </c>
      <c r="S878" s="75">
        <f>(('Node actual demand d=1.0'!P878*(365/2)))*9.8*($C878+$D878-$B878)/3600</f>
        <v>0.31416989722222227</v>
      </c>
      <c r="T878" s="75">
        <f>(('Node actual demand d=1.0'!Q878*(365/2)))*9.8*($C878+$D878-$B878)/3600</f>
        <v>0.31416989722222227</v>
      </c>
      <c r="U878" s="75">
        <f>(('Node actual demand d=1.0'!R878*(365/2)))*9.8*($C878+$D878-$B878)/3600</f>
        <v>0.47125484583333338</v>
      </c>
      <c r="V878" s="75">
        <f>(('Node actual demand d=1.0'!S878*(365/2)))*9.8*($C878+$D878-$B878)/3600</f>
        <v>0.47125484583333338</v>
      </c>
      <c r="W878" s="75">
        <f>(('Node actual demand d=1.0'!T878*(365/2)))*9.8*($C878+$D878-$B878)/3600</f>
        <v>0.47125484583333338</v>
      </c>
      <c r="X878" s="75">
        <f>(('Node actual demand d=1.0'!U878*(365/2)))*9.8*($C878+$D878-$B878)/3600</f>
        <v>0.31416989722222227</v>
      </c>
      <c r="Y878" s="75">
        <f>(('Node actual demand d=1.0'!V878*(365/2)))*9.8*($C878+$D878-$B878)/3600</f>
        <v>0.47125484583333338</v>
      </c>
      <c r="Z878" s="75">
        <f>(('Node actual demand d=1.0'!W878*(365/2)))*9.8*($C878+$D878-$B878)/3600</f>
        <v>0.15708494861111114</v>
      </c>
      <c r="AA878" s="75">
        <f>(('Node actual demand d=1.0'!X878*(365/2)))*9.8*($C878+$D878-$B878)/3600</f>
        <v>0.15708494861111114</v>
      </c>
      <c r="AB878" s="75">
        <f>(('Node actual demand d=1.0'!Y878*(365/2)))*9.8*($C878+$D878-$B878)/3600</f>
        <v>0.31416989722222227</v>
      </c>
    </row>
    <row r="879" spans="1:28">
      <c r="A879" t="s">
        <v>988</v>
      </c>
      <c r="B879" s="21">
        <f>Fornecida!$C$1</f>
        <v>3.38</v>
      </c>
      <c r="C879" s="79">
        <v>14.989800000000001</v>
      </c>
      <c r="D879">
        <v>20</v>
      </c>
      <c r="E879" s="75">
        <f>(('Node actual demand d=1.0'!B879*(365/2)))*9.8*($C879+$D879-$B879)/3600</f>
        <v>0.15703924250000004</v>
      </c>
      <c r="F879" s="75">
        <f>(('Node actual demand d=1.0'!C879*(365/2)))*9.8*($C879+$D879-$B879)/3600</f>
        <v>0.15703924250000004</v>
      </c>
      <c r="G879" s="75">
        <f>(('Node actual demand d=1.0'!D879*(365/2)))*9.8*($C879+$D879-$B879)/3600</f>
        <v>0</v>
      </c>
      <c r="H879" s="75">
        <f>(('Node actual demand d=1.0'!E879*(365/2)))*9.8*($C879+$D879-$B879)/3600</f>
        <v>0</v>
      </c>
      <c r="I879" s="75">
        <f>(('Node actual demand d=1.0'!F879*(365/2)))*9.8*($C879+$D879-$B879)/3600</f>
        <v>0</v>
      </c>
      <c r="J879" s="75">
        <f>(('Node actual demand d=1.0'!G879*(365/2)))*9.8*($C879+$D879-$B879)/3600</f>
        <v>0</v>
      </c>
      <c r="K879" s="75">
        <f>(('Node actual demand d=1.0'!H879*(365/2)))*9.8*($C879+$D879-$B879)/3600</f>
        <v>0.15703924250000004</v>
      </c>
      <c r="L879" s="75">
        <f>(('Node actual demand d=1.0'!I879*(365/2)))*9.8*($C879+$D879-$B879)/3600</f>
        <v>0.15703924250000004</v>
      </c>
      <c r="M879" s="75">
        <f>(('Node actual demand d=1.0'!J879*(365/2)))*9.8*($C879+$D879-$B879)/3600</f>
        <v>0.62815697000000015</v>
      </c>
      <c r="N879" s="75">
        <f>(('Node actual demand d=1.0'!K879*(365/2)))*9.8*($C879+$D879-$B879)/3600</f>
        <v>0.78519621250000016</v>
      </c>
      <c r="O879" s="75">
        <f>(('Node actual demand d=1.0'!L879*(365/2)))*9.8*($C879+$D879-$B879)/3600</f>
        <v>0.47111772750000008</v>
      </c>
      <c r="P879" s="75">
        <f>(('Node actual demand d=1.0'!M879*(365/2)))*9.8*($C879+$D879-$B879)/3600</f>
        <v>0.47111772750000008</v>
      </c>
      <c r="Q879" s="75">
        <f>(('Node actual demand d=1.0'!N879*(365/2)))*9.8*($C879+$D879-$B879)/3600</f>
        <v>0.78519621250000016</v>
      </c>
      <c r="R879" s="75">
        <f>(('Node actual demand d=1.0'!O879*(365/2)))*9.8*($C879+$D879-$B879)/3600</f>
        <v>0.62815697000000015</v>
      </c>
      <c r="S879" s="75">
        <f>(('Node actual demand d=1.0'!P879*(365/2)))*9.8*($C879+$D879-$B879)/3600</f>
        <v>0.62815697000000015</v>
      </c>
      <c r="T879" s="75">
        <f>(('Node actual demand d=1.0'!Q879*(365/2)))*9.8*($C879+$D879-$B879)/3600</f>
        <v>1.2563139400000003</v>
      </c>
      <c r="U879" s="75">
        <f>(('Node actual demand d=1.0'!R879*(365/2)))*9.8*($C879+$D879-$B879)/3600</f>
        <v>0.31407848500000007</v>
      </c>
      <c r="V879" s="75">
        <f>(('Node actual demand d=1.0'!S879*(365/2)))*9.8*($C879+$D879-$B879)/3600</f>
        <v>0.62815697000000015</v>
      </c>
      <c r="W879" s="75">
        <f>(('Node actual demand d=1.0'!T879*(365/2)))*9.8*($C879+$D879-$B879)/3600</f>
        <v>0.47111772750000008</v>
      </c>
      <c r="X879" s="75">
        <f>(('Node actual demand d=1.0'!U879*(365/2)))*9.8*($C879+$D879-$B879)/3600</f>
        <v>0.47111772750000008</v>
      </c>
      <c r="Y879" s="75">
        <f>(('Node actual demand d=1.0'!V879*(365/2)))*9.8*($C879+$D879-$B879)/3600</f>
        <v>0.31407848500000007</v>
      </c>
      <c r="Z879" s="75">
        <f>(('Node actual demand d=1.0'!W879*(365/2)))*9.8*($C879+$D879-$B879)/3600</f>
        <v>0.31407848500000007</v>
      </c>
      <c r="AA879" s="75">
        <f>(('Node actual demand d=1.0'!X879*(365/2)))*9.8*($C879+$D879-$B879)/3600</f>
        <v>0.31407848500000007</v>
      </c>
      <c r="AB879" s="75">
        <f>(('Node actual demand d=1.0'!Y879*(365/2)))*9.8*($C879+$D879-$B879)/3600</f>
        <v>0.31407848500000007</v>
      </c>
    </row>
    <row r="880" spans="1:28">
      <c r="A880" t="s">
        <v>989</v>
      </c>
      <c r="B880" s="21">
        <f>Fornecida!$C$1</f>
        <v>3.38</v>
      </c>
      <c r="C880" s="79">
        <v>14.506</v>
      </c>
      <c r="D880">
        <v>20</v>
      </c>
      <c r="E880" s="75">
        <f>(('Node actual demand d=1.0'!B880*(365/2)))*9.8*($C880+$D880-$B880)/3600</f>
        <v>0.30927139444444446</v>
      </c>
      <c r="F880" s="75">
        <f>(('Node actual demand d=1.0'!C880*(365/2)))*9.8*($C880+$D880-$B880)/3600</f>
        <v>0</v>
      </c>
      <c r="G880" s="75">
        <f>(('Node actual demand d=1.0'!D880*(365/2)))*9.8*($C880+$D880-$B880)/3600</f>
        <v>0</v>
      </c>
      <c r="H880" s="75">
        <f>(('Node actual demand d=1.0'!E880*(365/2)))*9.8*($C880+$D880-$B880)/3600</f>
        <v>0</v>
      </c>
      <c r="I880" s="75">
        <f>(('Node actual demand d=1.0'!F880*(365/2)))*9.8*($C880+$D880-$B880)/3600</f>
        <v>0</v>
      </c>
      <c r="J880" s="75">
        <f>(('Node actual demand d=1.0'!G880*(365/2)))*9.8*($C880+$D880-$B880)/3600</f>
        <v>0</v>
      </c>
      <c r="K880" s="75">
        <f>(('Node actual demand d=1.0'!H880*(365/2)))*9.8*($C880+$D880-$B880)/3600</f>
        <v>0</v>
      </c>
      <c r="L880" s="75">
        <f>(('Node actual demand d=1.0'!I880*(365/2)))*9.8*($C880+$D880-$B880)/3600</f>
        <v>0.61854278888888892</v>
      </c>
      <c r="M880" s="75">
        <f>(('Node actual demand d=1.0'!J880*(365/2)))*9.8*($C880+$D880-$B880)/3600</f>
        <v>1.3917212750000003</v>
      </c>
      <c r="N880" s="75">
        <f>(('Node actual demand d=1.0'!K880*(365/2)))*9.8*($C880+$D880-$B880)/3600</f>
        <v>0.77317848611111128</v>
      </c>
      <c r="O880" s="75">
        <f>(('Node actual demand d=1.0'!L880*(365/2)))*9.8*($C880+$D880-$B880)/3600</f>
        <v>0.46390709166666672</v>
      </c>
      <c r="P880" s="75">
        <f>(('Node actual demand d=1.0'!M880*(365/2)))*9.8*($C880+$D880-$B880)/3600</f>
        <v>0.46390709166666672</v>
      </c>
      <c r="Q880" s="75">
        <f>(('Node actual demand d=1.0'!N880*(365/2)))*9.8*($C880+$D880-$B880)/3600</f>
        <v>0.15463569722222223</v>
      </c>
      <c r="R880" s="75">
        <f>(('Node actual demand d=1.0'!O880*(365/2)))*9.8*($C880+$D880-$B880)/3600</f>
        <v>0.15463569722222223</v>
      </c>
      <c r="S880" s="75">
        <f>(('Node actual demand d=1.0'!P880*(365/2)))*9.8*($C880+$D880-$B880)/3600</f>
        <v>0.15463569722222223</v>
      </c>
      <c r="T880" s="75">
        <f>(('Node actual demand d=1.0'!Q880*(365/2)))*9.8*($C880+$D880-$B880)/3600</f>
        <v>0.30927139444444446</v>
      </c>
      <c r="U880" s="75">
        <f>(('Node actual demand d=1.0'!R880*(365/2)))*9.8*($C880+$D880-$B880)/3600</f>
        <v>0.61854278888888892</v>
      </c>
      <c r="V880" s="75">
        <f>(('Node actual demand d=1.0'!S880*(365/2)))*9.8*($C880+$D880-$B880)/3600</f>
        <v>0.30927139444444446</v>
      </c>
      <c r="W880" s="75">
        <f>(('Node actual demand d=1.0'!T880*(365/2)))*9.8*($C880+$D880-$B880)/3600</f>
        <v>0.30927139444444446</v>
      </c>
      <c r="X880" s="75">
        <f>(('Node actual demand d=1.0'!U880*(365/2)))*9.8*($C880+$D880-$B880)/3600</f>
        <v>0.30927139444444446</v>
      </c>
      <c r="Y880" s="75">
        <f>(('Node actual demand d=1.0'!V880*(365/2)))*9.8*($C880+$D880-$B880)/3600</f>
        <v>0.30927139444444446</v>
      </c>
      <c r="Z880" s="75">
        <f>(('Node actual demand d=1.0'!W880*(365/2)))*9.8*($C880+$D880-$B880)/3600</f>
        <v>0.15463569722222223</v>
      </c>
      <c r="AA880" s="75">
        <f>(('Node actual demand d=1.0'!X880*(365/2)))*9.8*($C880+$D880-$B880)/3600</f>
        <v>0.15463569722222223</v>
      </c>
      <c r="AB880" s="75">
        <f>(('Node actual demand d=1.0'!Y880*(365/2)))*9.8*($C880+$D880-$B880)/3600</f>
        <v>0.15463569722222223</v>
      </c>
    </row>
    <row r="881" spans="1:28">
      <c r="A881" t="s">
        <v>990</v>
      </c>
      <c r="B881" s="21">
        <f>Fornecida!$C$1</f>
        <v>3.38</v>
      </c>
      <c r="C881" s="79">
        <v>14.2517</v>
      </c>
      <c r="D881">
        <v>20</v>
      </c>
      <c r="E881" s="75">
        <f>(('Node actual demand d=1.0'!B881*(365/2)))*9.8*($C881+$D881-$B881)/3600</f>
        <v>0</v>
      </c>
      <c r="F881" s="75">
        <f>(('Node actual demand d=1.0'!C881*(365/2)))*9.8*($C881+$D881-$B881)/3600</f>
        <v>0</v>
      </c>
      <c r="G881" s="75">
        <f>(('Node actual demand d=1.0'!D881*(365/2)))*9.8*($C881+$D881-$B881)/3600</f>
        <v>0</v>
      </c>
      <c r="H881" s="75">
        <f>(('Node actual demand d=1.0'!E881*(365/2)))*9.8*($C881+$D881-$B881)/3600</f>
        <v>0</v>
      </c>
      <c r="I881" s="75">
        <f>(('Node actual demand d=1.0'!F881*(365/2)))*9.8*($C881+$D881-$B881)/3600</f>
        <v>0</v>
      </c>
      <c r="J881" s="75">
        <f>(('Node actual demand d=1.0'!G881*(365/2)))*9.8*($C881+$D881-$B881)/3600</f>
        <v>0</v>
      </c>
      <c r="K881" s="75">
        <f>(('Node actual demand d=1.0'!H881*(365/2)))*9.8*($C881+$D881-$B881)/3600</f>
        <v>0.15337232069444445</v>
      </c>
      <c r="L881" s="75">
        <f>(('Node actual demand d=1.0'!I881*(365/2)))*9.8*($C881+$D881-$B881)/3600</f>
        <v>0.30674464138888891</v>
      </c>
      <c r="M881" s="75">
        <f>(('Node actual demand d=1.0'!J881*(365/2)))*9.8*($C881+$D881-$B881)/3600</f>
        <v>1.0736062448611112</v>
      </c>
      <c r="N881" s="75">
        <f>(('Node actual demand d=1.0'!K881*(365/2)))*9.8*($C881+$D881-$B881)/3600</f>
        <v>0.30674464138888891</v>
      </c>
      <c r="O881" s="75">
        <f>(('Node actual demand d=1.0'!L881*(365/2)))*9.8*($C881+$D881-$B881)/3600</f>
        <v>0.30674464138888891</v>
      </c>
      <c r="P881" s="75">
        <f>(('Node actual demand d=1.0'!M881*(365/2)))*9.8*($C881+$D881-$B881)/3600</f>
        <v>0.30674464138888891</v>
      </c>
      <c r="Q881" s="75">
        <f>(('Node actual demand d=1.0'!N881*(365/2)))*9.8*($C881+$D881-$B881)/3600</f>
        <v>0.30674464138888891</v>
      </c>
      <c r="R881" s="75">
        <f>(('Node actual demand d=1.0'!O881*(365/2)))*9.8*($C881+$D881-$B881)/3600</f>
        <v>0.30674464138888891</v>
      </c>
      <c r="S881" s="75">
        <f>(('Node actual demand d=1.0'!P881*(365/2)))*9.8*($C881+$D881-$B881)/3600</f>
        <v>0.15337232069444445</v>
      </c>
      <c r="T881" s="75">
        <f>(('Node actual demand d=1.0'!Q881*(365/2)))*9.8*($C881+$D881-$B881)/3600</f>
        <v>0.30674464138888891</v>
      </c>
      <c r="U881" s="75">
        <f>(('Node actual demand d=1.0'!R881*(365/2)))*9.8*($C881+$D881-$B881)/3600</f>
        <v>0.30674464138888891</v>
      </c>
      <c r="V881" s="75">
        <f>(('Node actual demand d=1.0'!S881*(365/2)))*9.8*($C881+$D881-$B881)/3600</f>
        <v>0.30674464138888891</v>
      </c>
      <c r="W881" s="75">
        <f>(('Node actual demand d=1.0'!T881*(365/2)))*9.8*($C881+$D881-$B881)/3600</f>
        <v>0.30674464138888891</v>
      </c>
      <c r="X881" s="75">
        <f>(('Node actual demand d=1.0'!U881*(365/2)))*9.8*($C881+$D881-$B881)/3600</f>
        <v>0.30674464138888891</v>
      </c>
      <c r="Y881" s="75">
        <f>(('Node actual demand d=1.0'!V881*(365/2)))*9.8*($C881+$D881-$B881)/3600</f>
        <v>0.30674464138888891</v>
      </c>
      <c r="Z881" s="75">
        <f>(('Node actual demand d=1.0'!W881*(365/2)))*9.8*($C881+$D881-$B881)/3600</f>
        <v>0.30674464138888891</v>
      </c>
      <c r="AA881" s="75">
        <f>(('Node actual demand d=1.0'!X881*(365/2)))*9.8*($C881+$D881-$B881)/3600</f>
        <v>0.61348928277777781</v>
      </c>
      <c r="AB881" s="75">
        <f>(('Node actual demand d=1.0'!Y881*(365/2)))*9.8*($C881+$D881-$B881)/3600</f>
        <v>0.15337232069444445</v>
      </c>
    </row>
    <row r="882" spans="1:28">
      <c r="A882" t="s">
        <v>991</v>
      </c>
      <c r="B882" s="21">
        <f>Fornecida!$C$1</f>
        <v>3.38</v>
      </c>
      <c r="C882" s="79">
        <v>11.793699999999999</v>
      </c>
      <c r="D882">
        <v>20</v>
      </c>
      <c r="E882" s="75">
        <f>(('Node actual demand d=1.0'!B882*(365/2)))*9.8*($C882+$D882-$B882)/3600</f>
        <v>0</v>
      </c>
      <c r="F882" s="75">
        <f>(('Node actual demand d=1.0'!C882*(365/2)))*9.8*($C882+$D882-$B882)/3600</f>
        <v>0</v>
      </c>
      <c r="G882" s="75">
        <f>(('Node actual demand d=1.0'!D882*(365/2)))*9.8*($C882+$D882-$B882)/3600</f>
        <v>0</v>
      </c>
      <c r="H882" s="75">
        <f>(('Node actual demand d=1.0'!E882*(365/2)))*9.8*($C882+$D882-$B882)/3600</f>
        <v>0</v>
      </c>
      <c r="I882" s="75">
        <f>(('Node actual demand d=1.0'!F882*(365/2)))*9.8*($C882+$D882-$B882)/3600</f>
        <v>0</v>
      </c>
      <c r="J882" s="75">
        <f>(('Node actual demand d=1.0'!G882*(365/2)))*9.8*($C882+$D882-$B882)/3600</f>
        <v>0</v>
      </c>
      <c r="K882" s="75">
        <f>(('Node actual demand d=1.0'!H882*(365/2)))*9.8*($C882+$D882-$B882)/3600</f>
        <v>0.14116084013888891</v>
      </c>
      <c r="L882" s="75">
        <f>(('Node actual demand d=1.0'!I882*(365/2)))*9.8*($C882+$D882-$B882)/3600</f>
        <v>0.56464336055555564</v>
      </c>
      <c r="M882" s="75">
        <f>(('Node actual demand d=1.0'!J882*(365/2)))*9.8*($C882+$D882-$B882)/3600</f>
        <v>1.2704475612500001</v>
      </c>
      <c r="N882" s="75">
        <f>(('Node actual demand d=1.0'!K882*(365/2)))*9.8*($C882+$D882-$B882)/3600</f>
        <v>0.56464336055555564</v>
      </c>
      <c r="O882" s="75">
        <f>(('Node actual demand d=1.0'!L882*(365/2)))*9.8*($C882+$D882-$B882)/3600</f>
        <v>0.28232168027777782</v>
      </c>
      <c r="P882" s="75">
        <f>(('Node actual demand d=1.0'!M882*(365/2)))*9.8*($C882+$D882-$B882)/3600</f>
        <v>0.28232168027777782</v>
      </c>
      <c r="Q882" s="75">
        <f>(('Node actual demand d=1.0'!N882*(365/2)))*9.8*($C882+$D882-$B882)/3600</f>
        <v>0.14116084013888891</v>
      </c>
      <c r="R882" s="75">
        <f>(('Node actual demand d=1.0'!O882*(365/2)))*9.8*($C882+$D882-$B882)/3600</f>
        <v>0.28232168027777782</v>
      </c>
      <c r="S882" s="75">
        <f>(('Node actual demand d=1.0'!P882*(365/2)))*9.8*($C882+$D882-$B882)/3600</f>
        <v>0.14116084013888891</v>
      </c>
      <c r="T882" s="75">
        <f>(('Node actual demand d=1.0'!Q882*(365/2)))*9.8*($C882+$D882-$B882)/3600</f>
        <v>0.28232168027777782</v>
      </c>
      <c r="U882" s="75">
        <f>(('Node actual demand d=1.0'!R882*(365/2)))*9.8*($C882+$D882-$B882)/3600</f>
        <v>0.84696504083333346</v>
      </c>
      <c r="V882" s="75">
        <f>(('Node actual demand d=1.0'!S882*(365/2)))*9.8*($C882+$D882-$B882)/3600</f>
        <v>0.70580420069444461</v>
      </c>
      <c r="W882" s="75">
        <f>(('Node actual demand d=1.0'!T882*(365/2)))*9.8*($C882+$D882-$B882)/3600</f>
        <v>0.98812588097222231</v>
      </c>
      <c r="X882" s="75">
        <f>(('Node actual demand d=1.0'!U882*(365/2)))*9.8*($C882+$D882-$B882)/3600</f>
        <v>0.28232168027777782</v>
      </c>
      <c r="Y882" s="75">
        <f>(('Node actual demand d=1.0'!V882*(365/2)))*9.8*($C882+$D882-$B882)/3600</f>
        <v>0.28232168027777782</v>
      </c>
      <c r="Z882" s="75">
        <f>(('Node actual demand d=1.0'!W882*(365/2)))*9.8*($C882+$D882-$B882)/3600</f>
        <v>0.28232168027777782</v>
      </c>
      <c r="AA882" s="75">
        <f>(('Node actual demand d=1.0'!X882*(365/2)))*9.8*($C882+$D882-$B882)/3600</f>
        <v>0.28232168027777782</v>
      </c>
      <c r="AB882" s="75">
        <f>(('Node actual demand d=1.0'!Y882*(365/2)))*9.8*($C882+$D882-$B882)/3600</f>
        <v>0.14116084013888891</v>
      </c>
    </row>
    <row r="883" spans="1:28">
      <c r="A883" t="s">
        <v>992</v>
      </c>
      <c r="B883" s="21">
        <f>Fornecida!$C$1</f>
        <v>3.38</v>
      </c>
      <c r="C883" s="79">
        <v>11.460599999999999</v>
      </c>
      <c r="D883">
        <v>20</v>
      </c>
      <c r="E883" s="75">
        <f>(('Node actual demand d=1.0'!B883*(365/2)))*9.8*($C883+$D883-$B883)/3600</f>
        <v>0.55802392333333339</v>
      </c>
      <c r="F883" s="75">
        <f>(('Node actual demand d=1.0'!C883*(365/2)))*9.8*($C883+$D883-$B883)/3600</f>
        <v>0.55802392333333339</v>
      </c>
      <c r="G883" s="75">
        <f>(('Node actual demand d=1.0'!D883*(365/2)))*9.8*($C883+$D883-$B883)/3600</f>
        <v>0.55802392333333339</v>
      </c>
      <c r="H883" s="75">
        <f>(('Node actual demand d=1.0'!E883*(365/2)))*9.8*($C883+$D883-$B883)/3600</f>
        <v>0.55802392333333339</v>
      </c>
      <c r="I883" s="75">
        <f>(('Node actual demand d=1.0'!F883*(365/2)))*9.8*($C883+$D883-$B883)/3600</f>
        <v>0.55802392333333339</v>
      </c>
      <c r="J883" s="75">
        <f>(('Node actual demand d=1.0'!G883*(365/2)))*9.8*($C883+$D883-$B883)/3600</f>
        <v>2.9296255974999998</v>
      </c>
      <c r="K883" s="75">
        <f>(('Node actual demand d=1.0'!H883*(365/2)))*9.8*($C883+$D883-$B883)/3600</f>
        <v>0.97654186583333336</v>
      </c>
      <c r="L883" s="75">
        <f>(('Node actual demand d=1.0'!I883*(365/2)))*9.8*($C883+$D883-$B883)/3600</f>
        <v>1.3950598083333334</v>
      </c>
      <c r="M883" s="75">
        <f>(('Node actual demand d=1.0'!J883*(365/2)))*9.8*($C883+$D883-$B883)/3600</f>
        <v>0.83703588500000004</v>
      </c>
      <c r="N883" s="75">
        <f>(('Node actual demand d=1.0'!K883*(365/2)))*9.8*($C883+$D883-$B883)/3600</f>
        <v>1.2555538275000004</v>
      </c>
      <c r="O883" s="75">
        <f>(('Node actual demand d=1.0'!L883*(365/2)))*9.8*($C883+$D883-$B883)/3600</f>
        <v>0.69752990416666671</v>
      </c>
      <c r="P883" s="75">
        <f>(('Node actual demand d=1.0'!M883*(365/2)))*9.8*($C883+$D883-$B883)/3600</f>
        <v>0.55802392333333339</v>
      </c>
      <c r="Q883" s="75">
        <f>(('Node actual demand d=1.0'!N883*(365/2)))*9.8*($C883+$D883-$B883)/3600</f>
        <v>0.2790119616666667</v>
      </c>
      <c r="R883" s="75">
        <f>(('Node actual demand d=1.0'!O883*(365/2)))*9.8*($C883+$D883-$B883)/3600</f>
        <v>0.2790119616666667</v>
      </c>
      <c r="S883" s="75">
        <f>(('Node actual demand d=1.0'!P883*(365/2)))*9.8*($C883+$D883-$B883)/3600</f>
        <v>0.2790119616666667</v>
      </c>
      <c r="T883" s="75">
        <f>(('Node actual demand d=1.0'!Q883*(365/2)))*9.8*($C883+$D883-$B883)/3600</f>
        <v>0.2790119616666667</v>
      </c>
      <c r="U883" s="75">
        <f>(('Node actual demand d=1.0'!R883*(365/2)))*9.8*($C883+$D883-$B883)/3600</f>
        <v>0.41851794250000002</v>
      </c>
      <c r="V883" s="75">
        <f>(('Node actual demand d=1.0'!S883*(365/2)))*9.8*($C883+$D883-$B883)/3600</f>
        <v>0.41851794250000002</v>
      </c>
      <c r="W883" s="75">
        <f>(('Node actual demand d=1.0'!T883*(365/2)))*9.8*($C883+$D883-$B883)/3600</f>
        <v>0.2790119616666667</v>
      </c>
      <c r="X883" s="75">
        <f>(('Node actual demand d=1.0'!U883*(365/2)))*9.8*($C883+$D883-$B883)/3600</f>
        <v>0.55802392333333339</v>
      </c>
      <c r="Y883" s="75">
        <f>(('Node actual demand d=1.0'!V883*(365/2)))*9.8*($C883+$D883-$B883)/3600</f>
        <v>0.55802392333333339</v>
      </c>
      <c r="Z883" s="75">
        <f>(('Node actual demand d=1.0'!W883*(365/2)))*9.8*($C883+$D883-$B883)/3600</f>
        <v>1.6740717700000001</v>
      </c>
      <c r="AA883" s="75">
        <f>(('Node actual demand d=1.0'!X883*(365/2)))*9.8*($C883+$D883-$B883)/3600</f>
        <v>3.0691315783333337</v>
      </c>
      <c r="AB883" s="75">
        <f>(('Node actual demand d=1.0'!Y883*(365/2)))*9.8*($C883+$D883-$B883)/3600</f>
        <v>0.41851794250000002</v>
      </c>
    </row>
    <row r="884" spans="1:28">
      <c r="A884" t="s">
        <v>993</v>
      </c>
      <c r="B884" s="21">
        <f>Fornecida!$C$1</f>
        <v>3.38</v>
      </c>
      <c r="C884" s="79">
        <v>12.9876</v>
      </c>
      <c r="D884">
        <v>20</v>
      </c>
      <c r="E884" s="75">
        <f>(('Node actual demand d=1.0'!B884*(365/2)))*9.8*($C884+$D884-$B884)/3600</f>
        <v>0</v>
      </c>
      <c r="F884" s="75">
        <f>(('Node actual demand d=1.0'!C884*(365/2)))*9.8*($C884+$D884-$B884)/3600</f>
        <v>0</v>
      </c>
      <c r="G884" s="75">
        <f>(('Node actual demand d=1.0'!D884*(365/2)))*9.8*($C884+$D884-$B884)/3600</f>
        <v>0</v>
      </c>
      <c r="H884" s="75">
        <f>(('Node actual demand d=1.0'!E884*(365/2)))*9.8*($C884+$D884-$B884)/3600</f>
        <v>0</v>
      </c>
      <c r="I884" s="75">
        <f>(('Node actual demand d=1.0'!F884*(365/2)))*9.8*($C884+$D884-$B884)/3600</f>
        <v>0</v>
      </c>
      <c r="J884" s="75">
        <f>(('Node actual demand d=1.0'!G884*(365/2)))*9.8*($C884+$D884-$B884)/3600</f>
        <v>0</v>
      </c>
      <c r="K884" s="75">
        <f>(('Node actual demand d=1.0'!H884*(365/2)))*9.8*($C884+$D884-$B884)/3600</f>
        <v>0</v>
      </c>
      <c r="L884" s="75">
        <f>(('Node actual demand d=1.0'!I884*(365/2)))*9.8*($C884+$D884-$B884)/3600</f>
        <v>0.1470922016666667</v>
      </c>
      <c r="M884" s="75">
        <f>(('Node actual demand d=1.0'!J884*(365/2)))*9.8*($C884+$D884-$B884)/3600</f>
        <v>2.941844033333334</v>
      </c>
      <c r="N884" s="75">
        <f>(('Node actual demand d=1.0'!K884*(365/2)))*9.8*($C884+$D884-$B884)/3600</f>
        <v>2.941844033333334</v>
      </c>
      <c r="O884" s="75">
        <f>(('Node actual demand d=1.0'!L884*(365/2)))*9.8*($C884+$D884-$B884)/3600</f>
        <v>1.3238298150000003</v>
      </c>
      <c r="P884" s="75">
        <f>(('Node actual demand d=1.0'!M884*(365/2)))*9.8*($C884+$D884-$B884)/3600</f>
        <v>0</v>
      </c>
      <c r="Q884" s="75">
        <f>(('Node actual demand d=1.0'!N884*(365/2)))*9.8*($C884+$D884-$B884)/3600</f>
        <v>0</v>
      </c>
      <c r="R884" s="75">
        <f>(('Node actual demand d=1.0'!O884*(365/2)))*9.8*($C884+$D884-$B884)/3600</f>
        <v>0</v>
      </c>
      <c r="S884" s="75">
        <f>(('Node actual demand d=1.0'!P884*(365/2)))*9.8*($C884+$D884-$B884)/3600</f>
        <v>0</v>
      </c>
      <c r="T884" s="75">
        <f>(('Node actual demand d=1.0'!Q884*(365/2)))*9.8*($C884+$D884-$B884)/3600</f>
        <v>0</v>
      </c>
      <c r="U884" s="75">
        <f>(('Node actual demand d=1.0'!R884*(365/2)))*9.8*($C884+$D884-$B884)/3600</f>
        <v>0</v>
      </c>
      <c r="V884" s="75">
        <f>(('Node actual demand d=1.0'!S884*(365/2)))*9.8*($C884+$D884-$B884)/3600</f>
        <v>0</v>
      </c>
      <c r="W884" s="75">
        <f>(('Node actual demand d=1.0'!T884*(365/2)))*9.8*($C884+$D884-$B884)/3600</f>
        <v>0</v>
      </c>
      <c r="X884" s="75">
        <f>(('Node actual demand d=1.0'!U884*(365/2)))*9.8*($C884+$D884-$B884)/3600</f>
        <v>0</v>
      </c>
      <c r="Y884" s="75">
        <f>(('Node actual demand d=1.0'!V884*(365/2)))*9.8*($C884+$D884-$B884)/3600</f>
        <v>0</v>
      </c>
      <c r="Z884" s="75">
        <f>(('Node actual demand d=1.0'!W884*(365/2)))*9.8*($C884+$D884-$B884)/3600</f>
        <v>0</v>
      </c>
      <c r="AA884" s="75">
        <f>(('Node actual demand d=1.0'!X884*(365/2)))*9.8*($C884+$D884-$B884)/3600</f>
        <v>0</v>
      </c>
      <c r="AB884" s="75">
        <f>(('Node actual demand d=1.0'!Y884*(365/2)))*9.8*($C884+$D884-$B884)/3600</f>
        <v>0</v>
      </c>
    </row>
    <row r="885" spans="1:28">
      <c r="A885" t="s">
        <v>994</v>
      </c>
      <c r="B885" s="21">
        <f>Fornecida!$C$1</f>
        <v>3.38</v>
      </c>
      <c r="C885" s="79">
        <v>11.8896</v>
      </c>
      <c r="D885">
        <v>20</v>
      </c>
      <c r="E885" s="75">
        <f>(('Node actual demand d=1.0'!B885*(365/2)))*9.8*($C885+$D885-$B885)/3600</f>
        <v>0.1416372766666667</v>
      </c>
      <c r="F885" s="75">
        <f>(('Node actual demand d=1.0'!C885*(365/2)))*9.8*($C885+$D885-$B885)/3600</f>
        <v>0</v>
      </c>
      <c r="G885" s="75">
        <f>(('Node actual demand d=1.0'!D885*(365/2)))*9.8*($C885+$D885-$B885)/3600</f>
        <v>0</v>
      </c>
      <c r="H885" s="75">
        <f>(('Node actual demand d=1.0'!E885*(365/2)))*9.8*($C885+$D885-$B885)/3600</f>
        <v>0</v>
      </c>
      <c r="I885" s="75">
        <f>(('Node actual demand d=1.0'!F885*(365/2)))*9.8*($C885+$D885-$B885)/3600</f>
        <v>0</v>
      </c>
      <c r="J885" s="75">
        <f>(('Node actual demand d=1.0'!G885*(365/2)))*9.8*($C885+$D885-$B885)/3600</f>
        <v>0</v>
      </c>
      <c r="K885" s="75">
        <f>(('Node actual demand d=1.0'!H885*(365/2)))*9.8*($C885+$D885-$B885)/3600</f>
        <v>0.1416372766666667</v>
      </c>
      <c r="L885" s="75">
        <f>(('Node actual demand d=1.0'!I885*(365/2)))*9.8*($C885+$D885-$B885)/3600</f>
        <v>0.2832745533333334</v>
      </c>
      <c r="M885" s="75">
        <f>(('Node actual demand d=1.0'!J885*(365/2)))*9.8*($C885+$D885-$B885)/3600</f>
        <v>0.42491183000000005</v>
      </c>
      <c r="N885" s="75">
        <f>(('Node actual demand d=1.0'!K885*(365/2)))*9.8*($C885+$D885-$B885)/3600</f>
        <v>1.6996473200000002</v>
      </c>
      <c r="O885" s="75">
        <f>(('Node actual demand d=1.0'!L885*(365/2)))*9.8*($C885+$D885-$B885)/3600</f>
        <v>0.5665491066666668</v>
      </c>
      <c r="P885" s="75">
        <f>(('Node actual demand d=1.0'!M885*(365/2)))*9.8*($C885+$D885-$B885)/3600</f>
        <v>0.2832745533333334</v>
      </c>
      <c r="Q885" s="75">
        <f>(('Node actual demand d=1.0'!N885*(365/2)))*9.8*($C885+$D885-$B885)/3600</f>
        <v>0.2832745533333334</v>
      </c>
      <c r="R885" s="75">
        <f>(('Node actual demand d=1.0'!O885*(365/2)))*9.8*($C885+$D885-$B885)/3600</f>
        <v>0.42491183000000005</v>
      </c>
      <c r="S885" s="75">
        <f>(('Node actual demand d=1.0'!P885*(365/2)))*9.8*($C885+$D885-$B885)/3600</f>
        <v>0.2832745533333334</v>
      </c>
      <c r="T885" s="75">
        <f>(('Node actual demand d=1.0'!Q885*(365/2)))*9.8*($C885+$D885-$B885)/3600</f>
        <v>0.1416372766666667</v>
      </c>
      <c r="U885" s="75">
        <f>(('Node actual demand d=1.0'!R885*(365/2)))*9.8*($C885+$D885-$B885)/3600</f>
        <v>0.2832745533333334</v>
      </c>
      <c r="V885" s="75">
        <f>(('Node actual demand d=1.0'!S885*(365/2)))*9.8*($C885+$D885-$B885)/3600</f>
        <v>0.2832745533333334</v>
      </c>
      <c r="W885" s="75">
        <f>(('Node actual demand d=1.0'!T885*(365/2)))*9.8*($C885+$D885-$B885)/3600</f>
        <v>0.2832745533333334</v>
      </c>
      <c r="X885" s="75">
        <f>(('Node actual demand d=1.0'!U885*(365/2)))*9.8*($C885+$D885-$B885)/3600</f>
        <v>0.7081863833333335</v>
      </c>
      <c r="Y885" s="75">
        <f>(('Node actual demand d=1.0'!V885*(365/2)))*9.8*($C885+$D885-$B885)/3600</f>
        <v>0.7081863833333335</v>
      </c>
      <c r="Z885" s="75">
        <f>(('Node actual demand d=1.0'!W885*(365/2)))*9.8*($C885+$D885-$B885)/3600</f>
        <v>0.42491183000000005</v>
      </c>
      <c r="AA885" s="75">
        <f>(('Node actual demand d=1.0'!X885*(365/2)))*9.8*($C885+$D885-$B885)/3600</f>
        <v>0.1416372766666667</v>
      </c>
      <c r="AB885" s="75">
        <f>(('Node actual demand d=1.0'!Y885*(365/2)))*9.8*($C885+$D885-$B885)/3600</f>
        <v>0.1416372766666667</v>
      </c>
    </row>
    <row r="886" spans="1:28">
      <c r="A886" t="s">
        <v>995</v>
      </c>
      <c r="B886" s="21">
        <f>Fornecida!$C$1</f>
        <v>3.38</v>
      </c>
      <c r="C886" s="79">
        <v>10.3567</v>
      </c>
      <c r="D886">
        <v>20</v>
      </c>
      <c r="E886" s="75">
        <f>(('Node actual demand d=1.0'!B886*(365/2)))*9.8*($C886+$D886-$B886)/3600</f>
        <v>0</v>
      </c>
      <c r="F886" s="75">
        <f>(('Node actual demand d=1.0'!C886*(365/2)))*9.8*($C886+$D886-$B886)/3600</f>
        <v>0</v>
      </c>
      <c r="G886" s="75">
        <f>(('Node actual demand d=1.0'!D886*(365/2)))*9.8*($C886+$D886-$B886)/3600</f>
        <v>0</v>
      </c>
      <c r="H886" s="75">
        <f>(('Node actual demand d=1.0'!E886*(365/2)))*9.8*($C886+$D886-$B886)/3600</f>
        <v>0</v>
      </c>
      <c r="I886" s="75">
        <f>(('Node actual demand d=1.0'!F886*(365/2)))*9.8*($C886+$D886-$B886)/3600</f>
        <v>0</v>
      </c>
      <c r="J886" s="75">
        <f>(('Node actual demand d=1.0'!G886*(365/2)))*9.8*($C886+$D886-$B886)/3600</f>
        <v>0</v>
      </c>
      <c r="K886" s="75">
        <f>(('Node actual demand d=1.0'!H886*(365/2)))*9.8*($C886+$D886-$B886)/3600</f>
        <v>0.13402174430555558</v>
      </c>
      <c r="L886" s="75">
        <f>(('Node actual demand d=1.0'!I886*(365/2)))*9.8*($C886+$D886-$B886)/3600</f>
        <v>0.93815221013888894</v>
      </c>
      <c r="M886" s="75">
        <f>(('Node actual demand d=1.0'!J886*(365/2)))*9.8*($C886+$D886-$B886)/3600</f>
        <v>1.3402174430555558</v>
      </c>
      <c r="N886" s="75">
        <f>(('Node actual demand d=1.0'!K886*(365/2)))*9.8*($C886+$D886-$B886)/3600</f>
        <v>1.7422826759722225</v>
      </c>
      <c r="O886" s="75">
        <f>(('Node actual demand d=1.0'!L886*(365/2)))*9.8*($C886+$D886-$B886)/3600</f>
        <v>1.8763044202777779</v>
      </c>
      <c r="P886" s="75">
        <f>(('Node actual demand d=1.0'!M886*(365/2)))*9.8*($C886+$D886-$B886)/3600</f>
        <v>1.6082609316666667</v>
      </c>
      <c r="Q886" s="75">
        <f>(('Node actual demand d=1.0'!N886*(365/2)))*9.8*($C886+$D886-$B886)/3600</f>
        <v>1.7422826759722225</v>
      </c>
      <c r="R886" s="75">
        <f>(('Node actual demand d=1.0'!O886*(365/2)))*9.8*($C886+$D886-$B886)/3600</f>
        <v>2.0103261645833337</v>
      </c>
      <c r="S886" s="75">
        <f>(('Node actual demand d=1.0'!P886*(365/2)))*9.8*($C886+$D886-$B886)/3600</f>
        <v>1.7422826759722225</v>
      </c>
      <c r="T886" s="75">
        <f>(('Node actual demand d=1.0'!Q886*(365/2)))*9.8*($C886+$D886-$B886)/3600</f>
        <v>1.3402174430555558</v>
      </c>
      <c r="U886" s="75">
        <f>(('Node actual demand d=1.0'!R886*(365/2)))*9.8*($C886+$D886-$B886)/3600</f>
        <v>0.53608697722222232</v>
      </c>
      <c r="V886" s="75">
        <f>(('Node actual demand d=1.0'!S886*(365/2)))*9.8*($C886+$D886-$B886)/3600</f>
        <v>0.13402174430555558</v>
      </c>
      <c r="W886" s="75">
        <f>(('Node actual demand d=1.0'!T886*(365/2)))*9.8*($C886+$D886-$B886)/3600</f>
        <v>0</v>
      </c>
      <c r="X886" s="75">
        <f>(('Node actual demand d=1.0'!U886*(365/2)))*9.8*($C886+$D886-$B886)/3600</f>
        <v>0</v>
      </c>
      <c r="Y886" s="75">
        <f>(('Node actual demand d=1.0'!V886*(365/2)))*9.8*($C886+$D886-$B886)/3600</f>
        <v>0</v>
      </c>
      <c r="Z886" s="75">
        <f>(('Node actual demand d=1.0'!W886*(365/2)))*9.8*($C886+$D886-$B886)/3600</f>
        <v>0</v>
      </c>
      <c r="AA886" s="75">
        <f>(('Node actual demand d=1.0'!X886*(365/2)))*9.8*($C886+$D886-$B886)/3600</f>
        <v>0</v>
      </c>
      <c r="AB886" s="75">
        <f>(('Node actual demand d=1.0'!Y886*(365/2)))*9.8*($C886+$D886-$B886)/3600</f>
        <v>0</v>
      </c>
    </row>
    <row r="887" spans="1:28">
      <c r="A887" t="s">
        <v>996</v>
      </c>
      <c r="B887" s="21">
        <f>Fornecida!$C$1</f>
        <v>3.38</v>
      </c>
      <c r="C887" s="79">
        <v>10.243499999999999</v>
      </c>
      <c r="D887">
        <v>20</v>
      </c>
      <c r="E887" s="75">
        <f>(('Node actual demand d=1.0'!B887*(365/2)))*9.8*($C887+$D887-$B887)/3600</f>
        <v>0</v>
      </c>
      <c r="F887" s="75">
        <f>(('Node actual demand d=1.0'!C887*(365/2)))*9.8*($C887+$D887-$B887)/3600</f>
        <v>0</v>
      </c>
      <c r="G887" s="75">
        <f>(('Node actual demand d=1.0'!D887*(365/2)))*9.8*($C887+$D887-$B887)/3600</f>
        <v>0</v>
      </c>
      <c r="H887" s="75">
        <f>(('Node actual demand d=1.0'!E887*(365/2)))*9.8*($C887+$D887-$B887)/3600</f>
        <v>0</v>
      </c>
      <c r="I887" s="75">
        <f>(('Node actual demand d=1.0'!F887*(365/2)))*9.8*($C887+$D887-$B887)/3600</f>
        <v>0</v>
      </c>
      <c r="J887" s="75">
        <f>(('Node actual demand d=1.0'!G887*(365/2)))*9.8*($C887+$D887-$B887)/3600</f>
        <v>0</v>
      </c>
      <c r="K887" s="75">
        <f>(('Node actual demand d=1.0'!H887*(365/2)))*9.8*($C887+$D887-$B887)/3600</f>
        <v>0</v>
      </c>
      <c r="L887" s="75">
        <f>(('Node actual demand d=1.0'!I887*(365/2)))*9.8*($C887+$D887-$B887)/3600</f>
        <v>2.8026465687499997</v>
      </c>
      <c r="M887" s="75">
        <f>(('Node actual demand d=1.0'!J887*(365/2)))*9.8*($C887+$D887-$B887)/3600</f>
        <v>0.26691872083333334</v>
      </c>
      <c r="N887" s="75">
        <f>(('Node actual demand d=1.0'!K887*(365/2)))*9.8*($C887+$D887-$B887)/3600</f>
        <v>0.13345936041666667</v>
      </c>
      <c r="O887" s="75">
        <f>(('Node actual demand d=1.0'!L887*(365/2)))*9.8*($C887+$D887-$B887)/3600</f>
        <v>0.13345936041666667</v>
      </c>
      <c r="P887" s="75">
        <f>(('Node actual demand d=1.0'!M887*(365/2)))*9.8*($C887+$D887-$B887)/3600</f>
        <v>0.40037808125000002</v>
      </c>
      <c r="Q887" s="75">
        <f>(('Node actual demand d=1.0'!N887*(365/2)))*9.8*($C887+$D887-$B887)/3600</f>
        <v>0</v>
      </c>
      <c r="R887" s="75">
        <f>(('Node actual demand d=1.0'!O887*(365/2)))*9.8*($C887+$D887-$B887)/3600</f>
        <v>0</v>
      </c>
      <c r="S887" s="75">
        <f>(('Node actual demand d=1.0'!P887*(365/2)))*9.8*($C887+$D887-$B887)/3600</f>
        <v>0.13345936041666667</v>
      </c>
      <c r="T887" s="75">
        <f>(('Node actual demand d=1.0'!Q887*(365/2)))*9.8*($C887+$D887-$B887)/3600</f>
        <v>1.3345936041666666</v>
      </c>
      <c r="U887" s="75">
        <f>(('Node actual demand d=1.0'!R887*(365/2)))*9.8*($C887+$D887-$B887)/3600</f>
        <v>0.13345936041666667</v>
      </c>
      <c r="V887" s="75">
        <f>(('Node actual demand d=1.0'!S887*(365/2)))*9.8*($C887+$D887-$B887)/3600</f>
        <v>0</v>
      </c>
      <c r="W887" s="75">
        <f>(('Node actual demand d=1.0'!T887*(365/2)))*9.8*($C887+$D887-$B887)/3600</f>
        <v>0.40037808125000002</v>
      </c>
      <c r="X887" s="75">
        <f>(('Node actual demand d=1.0'!U887*(365/2)))*9.8*($C887+$D887-$B887)/3600</f>
        <v>0</v>
      </c>
      <c r="Y887" s="75">
        <f>(('Node actual demand d=1.0'!V887*(365/2)))*9.8*($C887+$D887-$B887)/3600</f>
        <v>1.4680529645833333</v>
      </c>
      <c r="Z887" s="75">
        <f>(('Node actual demand d=1.0'!W887*(365/2)))*9.8*($C887+$D887-$B887)/3600</f>
        <v>0</v>
      </c>
      <c r="AA887" s="75">
        <f>(('Node actual demand d=1.0'!X887*(365/2)))*9.8*($C887+$D887-$B887)/3600</f>
        <v>0.40037808125000002</v>
      </c>
      <c r="AB887" s="75">
        <f>(('Node actual demand d=1.0'!Y887*(365/2)))*9.8*($C887+$D887-$B887)/3600</f>
        <v>0</v>
      </c>
    </row>
    <row r="888" spans="1:28">
      <c r="A888" t="s">
        <v>997</v>
      </c>
      <c r="B888" s="21">
        <f>Fornecida!$C$1</f>
        <v>3.38</v>
      </c>
      <c r="C888" s="79">
        <v>11.265599999999999</v>
      </c>
      <c r="D888">
        <v>20</v>
      </c>
      <c r="E888" s="75">
        <f>(('Node actual demand d=1.0'!B888*(365/2)))*9.8*($C888+$D888-$B888)/3600</f>
        <v>0</v>
      </c>
      <c r="F888" s="75">
        <f>(('Node actual demand d=1.0'!C888*(365/2)))*9.8*($C888+$D888-$B888)/3600</f>
        <v>0</v>
      </c>
      <c r="G888" s="75">
        <f>(('Node actual demand d=1.0'!D888*(365/2)))*9.8*($C888+$D888-$B888)/3600</f>
        <v>0</v>
      </c>
      <c r="H888" s="75">
        <f>(('Node actual demand d=1.0'!E888*(365/2)))*9.8*($C888+$D888-$B888)/3600</f>
        <v>1.3853721000000001</v>
      </c>
      <c r="I888" s="75">
        <f>(('Node actual demand d=1.0'!F888*(365/2)))*9.8*($C888+$D888-$B888)/3600</f>
        <v>0</v>
      </c>
      <c r="J888" s="75">
        <f>(('Node actual demand d=1.0'!G888*(365/2)))*9.8*($C888+$D888-$B888)/3600</f>
        <v>0</v>
      </c>
      <c r="K888" s="75">
        <f>(('Node actual demand d=1.0'!H888*(365/2)))*9.8*($C888+$D888-$B888)/3600</f>
        <v>0.13853721000000002</v>
      </c>
      <c r="L888" s="75">
        <f>(('Node actual demand d=1.0'!I888*(365/2)))*9.8*($C888+$D888-$B888)/3600</f>
        <v>0</v>
      </c>
      <c r="M888" s="75">
        <f>(('Node actual demand d=1.0'!J888*(365/2)))*9.8*($C888+$D888-$B888)/3600</f>
        <v>0.13853721000000002</v>
      </c>
      <c r="N888" s="75">
        <f>(('Node actual demand d=1.0'!K888*(365/2)))*9.8*($C888+$D888-$B888)/3600</f>
        <v>0.13853721000000002</v>
      </c>
      <c r="O888" s="75">
        <f>(('Node actual demand d=1.0'!L888*(365/2)))*9.8*($C888+$D888-$B888)/3600</f>
        <v>0.13853721000000002</v>
      </c>
      <c r="P888" s="75">
        <f>(('Node actual demand d=1.0'!M888*(365/2)))*9.8*($C888+$D888-$B888)/3600</f>
        <v>0.13853721000000002</v>
      </c>
      <c r="Q888" s="75">
        <f>(('Node actual demand d=1.0'!N888*(365/2)))*9.8*($C888+$D888-$B888)/3600</f>
        <v>0</v>
      </c>
      <c r="R888" s="75">
        <f>(('Node actual demand d=1.0'!O888*(365/2)))*9.8*($C888+$D888-$B888)/3600</f>
        <v>0</v>
      </c>
      <c r="S888" s="75">
        <f>(('Node actual demand d=1.0'!P888*(365/2)))*9.8*($C888+$D888-$B888)/3600</f>
        <v>0</v>
      </c>
      <c r="T888" s="75">
        <f>(('Node actual demand d=1.0'!Q888*(365/2)))*9.8*($C888+$D888-$B888)/3600</f>
        <v>0.13853721000000002</v>
      </c>
      <c r="U888" s="75">
        <f>(('Node actual demand d=1.0'!R888*(365/2)))*9.8*($C888+$D888-$B888)/3600</f>
        <v>0</v>
      </c>
      <c r="V888" s="75">
        <f>(('Node actual demand d=1.0'!S888*(365/2)))*9.8*($C888+$D888-$B888)/3600</f>
        <v>0</v>
      </c>
      <c r="W888" s="75">
        <f>(('Node actual demand d=1.0'!T888*(365/2)))*9.8*($C888+$D888-$B888)/3600</f>
        <v>0.27707442000000004</v>
      </c>
      <c r="X888" s="75">
        <f>(('Node actual demand d=1.0'!U888*(365/2)))*9.8*($C888+$D888-$B888)/3600</f>
        <v>0.27707442000000004</v>
      </c>
      <c r="Y888" s="75">
        <f>(('Node actual demand d=1.0'!V888*(365/2)))*9.8*($C888+$D888-$B888)/3600</f>
        <v>0</v>
      </c>
      <c r="Z888" s="75">
        <f>(('Node actual demand d=1.0'!W888*(365/2)))*9.8*($C888+$D888-$B888)/3600</f>
        <v>1.5239093100000001</v>
      </c>
      <c r="AA888" s="75">
        <f>(('Node actual demand d=1.0'!X888*(365/2)))*9.8*($C888+$D888-$B888)/3600</f>
        <v>0</v>
      </c>
      <c r="AB888" s="75">
        <f>(('Node actual demand d=1.0'!Y888*(365/2)))*9.8*($C888+$D888-$B888)/3600</f>
        <v>0</v>
      </c>
    </row>
    <row r="889" spans="1:28">
      <c r="A889" t="s">
        <v>998</v>
      </c>
      <c r="B889" s="21">
        <f>Fornecida!$C$1</f>
        <v>3.38</v>
      </c>
      <c r="C889" s="79">
        <v>11.733499999999999</v>
      </c>
      <c r="D889">
        <v>20</v>
      </c>
      <c r="E889" s="75">
        <f>(('Node actual demand d=1.0'!B889*(365/2)))*9.8*($C889+$D889-$B889)/3600</f>
        <v>0.42258528958333336</v>
      </c>
      <c r="F889" s="75">
        <f>(('Node actual demand d=1.0'!C889*(365/2)))*9.8*($C889+$D889-$B889)/3600</f>
        <v>0.42258528958333336</v>
      </c>
      <c r="G889" s="75">
        <f>(('Node actual demand d=1.0'!D889*(365/2)))*9.8*($C889+$D889-$B889)/3600</f>
        <v>0.42258528958333336</v>
      </c>
      <c r="H889" s="75">
        <f>(('Node actual demand d=1.0'!E889*(365/2)))*9.8*($C889+$D889-$B889)/3600</f>
        <v>0.42258528958333336</v>
      </c>
      <c r="I889" s="75">
        <f>(('Node actual demand d=1.0'!F889*(365/2)))*9.8*($C889+$D889-$B889)/3600</f>
        <v>0.42258528958333336</v>
      </c>
      <c r="J889" s="75">
        <f>(('Node actual demand d=1.0'!G889*(365/2)))*9.8*($C889+$D889-$B889)/3600</f>
        <v>0.28172352638888892</v>
      </c>
      <c r="K889" s="75">
        <f>(('Node actual demand d=1.0'!H889*(365/2)))*9.8*($C889+$D889-$B889)/3600</f>
        <v>0.42258528958333336</v>
      </c>
      <c r="L889" s="75">
        <f>(('Node actual demand d=1.0'!I889*(365/2)))*9.8*($C889+$D889-$B889)/3600</f>
        <v>1.549479395138889</v>
      </c>
      <c r="M889" s="75">
        <f>(('Node actual demand d=1.0'!J889*(365/2)))*9.8*($C889+$D889-$B889)/3600</f>
        <v>1.2677558687500001</v>
      </c>
      <c r="N889" s="75">
        <f>(('Node actual demand d=1.0'!K889*(365/2)))*9.8*($C889+$D889-$B889)/3600</f>
        <v>1.2677558687500001</v>
      </c>
      <c r="O889" s="75">
        <f>(('Node actual demand d=1.0'!L889*(365/2)))*9.8*($C889+$D889-$B889)/3600</f>
        <v>1.4086176319444448</v>
      </c>
      <c r="P889" s="75">
        <f>(('Node actual demand d=1.0'!M889*(365/2)))*9.8*($C889+$D889-$B889)/3600</f>
        <v>0.56344705277777785</v>
      </c>
      <c r="Q889" s="75">
        <f>(('Node actual demand d=1.0'!N889*(365/2)))*9.8*($C889+$D889-$B889)/3600</f>
        <v>0.56344705277777785</v>
      </c>
      <c r="R889" s="75">
        <f>(('Node actual demand d=1.0'!O889*(365/2)))*9.8*($C889+$D889-$B889)/3600</f>
        <v>0.98603234236111126</v>
      </c>
      <c r="S889" s="75">
        <f>(('Node actual demand d=1.0'!P889*(365/2)))*9.8*($C889+$D889-$B889)/3600</f>
        <v>1.8312029215277779</v>
      </c>
      <c r="T889" s="75">
        <f>(('Node actual demand d=1.0'!Q889*(365/2)))*9.8*($C889+$D889-$B889)/3600</f>
        <v>1.6903411583333334</v>
      </c>
      <c r="U889" s="75">
        <f>(('Node actual demand d=1.0'!R889*(365/2)))*9.8*($C889+$D889-$B889)/3600</f>
        <v>0.56344705277777785</v>
      </c>
      <c r="V889" s="75">
        <f>(('Node actual demand d=1.0'!S889*(365/2)))*9.8*($C889+$D889-$B889)/3600</f>
        <v>0.42258528958333336</v>
      </c>
      <c r="W889" s="75">
        <f>(('Node actual demand d=1.0'!T889*(365/2)))*9.8*($C889+$D889-$B889)/3600</f>
        <v>0.56344705277777785</v>
      </c>
      <c r="X889" s="75">
        <f>(('Node actual demand d=1.0'!U889*(365/2)))*9.8*($C889+$D889-$B889)/3600</f>
        <v>0.56344705277777785</v>
      </c>
      <c r="Y889" s="75">
        <f>(('Node actual demand d=1.0'!V889*(365/2)))*9.8*($C889+$D889-$B889)/3600</f>
        <v>0.42258528958333336</v>
      </c>
      <c r="Z889" s="75">
        <f>(('Node actual demand d=1.0'!W889*(365/2)))*9.8*($C889+$D889-$B889)/3600</f>
        <v>0.42258528958333336</v>
      </c>
      <c r="AA889" s="75">
        <f>(('Node actual demand d=1.0'!X889*(365/2)))*9.8*($C889+$D889-$B889)/3600</f>
        <v>0.42258528958333336</v>
      </c>
      <c r="AB889" s="75">
        <f>(('Node actual demand d=1.0'!Y889*(365/2)))*9.8*($C889+$D889-$B889)/3600</f>
        <v>0.42258528958333336</v>
      </c>
    </row>
    <row r="890" spans="1:28">
      <c r="A890" t="s">
        <v>999</v>
      </c>
      <c r="B890" s="21">
        <f>Fornecida!$C$1</f>
        <v>3.38</v>
      </c>
      <c r="C890" s="79">
        <v>12.0418</v>
      </c>
      <c r="D890">
        <v>20</v>
      </c>
      <c r="E890" s="75">
        <f>(('Node actual demand d=1.0'!B890*(365/2)))*9.8*($C890+$D890-$B890)/3600</f>
        <v>0</v>
      </c>
      <c r="F890" s="75">
        <f>(('Node actual demand d=1.0'!C890*(365/2)))*9.8*($C890+$D890-$B890)/3600</f>
        <v>0</v>
      </c>
      <c r="G890" s="75">
        <f>(('Node actual demand d=1.0'!D890*(365/2)))*9.8*($C890+$D890-$B890)/3600</f>
        <v>0</v>
      </c>
      <c r="H890" s="75">
        <f>(('Node actual demand d=1.0'!E890*(365/2)))*9.8*($C890+$D890-$B890)/3600</f>
        <v>0</v>
      </c>
      <c r="I890" s="75">
        <f>(('Node actual demand d=1.0'!F890*(365/2)))*9.8*($C890+$D890-$B890)/3600</f>
        <v>0</v>
      </c>
      <c r="J890" s="75">
        <f>(('Node actual demand d=1.0'!G890*(365/2)))*9.8*($C890+$D890-$B890)/3600</f>
        <v>0</v>
      </c>
      <c r="K890" s="75">
        <f>(('Node actual demand d=1.0'!H890*(365/2)))*9.8*($C890+$D890-$B890)/3600</f>
        <v>0</v>
      </c>
      <c r="L890" s="75">
        <f>(('Node actual demand d=1.0'!I890*(365/2)))*9.8*($C890+$D890-$B890)/3600</f>
        <v>0</v>
      </c>
      <c r="M890" s="75">
        <f>(('Node actual demand d=1.0'!J890*(365/2)))*9.8*($C890+$D890-$B890)/3600</f>
        <v>0.71196707361111133</v>
      </c>
      <c r="N890" s="75">
        <f>(('Node actual demand d=1.0'!K890*(365/2)))*9.8*($C890+$D890-$B890)/3600</f>
        <v>0.56957365888888911</v>
      </c>
      <c r="O890" s="75">
        <f>(('Node actual demand d=1.0'!L890*(365/2)))*9.8*($C890+$D890-$B890)/3600</f>
        <v>0</v>
      </c>
      <c r="P890" s="75">
        <f>(('Node actual demand d=1.0'!M890*(365/2)))*9.8*($C890+$D890-$B890)/3600</f>
        <v>0</v>
      </c>
      <c r="Q890" s="75">
        <f>(('Node actual demand d=1.0'!N890*(365/2)))*9.8*($C890+$D890-$B890)/3600</f>
        <v>0</v>
      </c>
      <c r="R890" s="75">
        <f>(('Node actual demand d=1.0'!O890*(365/2)))*9.8*($C890+$D890-$B890)/3600</f>
        <v>0</v>
      </c>
      <c r="S890" s="75">
        <f>(('Node actual demand d=1.0'!P890*(365/2)))*9.8*($C890+$D890-$B890)/3600</f>
        <v>0</v>
      </c>
      <c r="T890" s="75">
        <f>(('Node actual demand d=1.0'!Q890*(365/2)))*9.8*($C890+$D890-$B890)/3600</f>
        <v>0</v>
      </c>
      <c r="U890" s="75">
        <f>(('Node actual demand d=1.0'!R890*(365/2)))*9.8*($C890+$D890-$B890)/3600</f>
        <v>0</v>
      </c>
      <c r="V890" s="75">
        <f>(('Node actual demand d=1.0'!S890*(365/2)))*9.8*($C890+$D890-$B890)/3600</f>
        <v>0</v>
      </c>
      <c r="W890" s="75">
        <f>(('Node actual demand d=1.0'!T890*(365/2)))*9.8*($C890+$D890-$B890)/3600</f>
        <v>0.14239341472222228</v>
      </c>
      <c r="X890" s="75">
        <f>(('Node actual demand d=1.0'!U890*(365/2)))*9.8*($C890+$D890-$B890)/3600</f>
        <v>0</v>
      </c>
      <c r="Y890" s="75">
        <f>(('Node actual demand d=1.0'!V890*(365/2)))*9.8*($C890+$D890-$B890)/3600</f>
        <v>0</v>
      </c>
      <c r="Z890" s="75">
        <f>(('Node actual demand d=1.0'!W890*(365/2)))*9.8*($C890+$D890-$B890)/3600</f>
        <v>0</v>
      </c>
      <c r="AA890" s="75">
        <f>(('Node actual demand d=1.0'!X890*(365/2)))*9.8*($C890+$D890-$B890)/3600</f>
        <v>0</v>
      </c>
      <c r="AB890" s="75">
        <f>(('Node actual demand d=1.0'!Y890*(365/2)))*9.8*($C890+$D890-$B890)/3600</f>
        <v>0</v>
      </c>
    </row>
    <row r="891" spans="1:28">
      <c r="A891" t="s">
        <v>1000</v>
      </c>
      <c r="B891" s="21">
        <f>Fornecida!$C$1</f>
        <v>3.38</v>
      </c>
      <c r="C891" s="79">
        <v>12.0167</v>
      </c>
      <c r="D891">
        <v>20</v>
      </c>
      <c r="E891" s="75">
        <f>(('Node actual demand d=1.0'!B891*(365/2)))*9.8*($C891+$D891-$B891)/3600</f>
        <v>0</v>
      </c>
      <c r="F891" s="75">
        <f>(('Node actual demand d=1.0'!C891*(365/2)))*9.8*($C891+$D891-$B891)/3600</f>
        <v>0.14226871652777778</v>
      </c>
      <c r="G891" s="75">
        <f>(('Node actual demand d=1.0'!D891*(365/2)))*9.8*($C891+$D891-$B891)/3600</f>
        <v>0.14226871652777778</v>
      </c>
      <c r="H891" s="75">
        <f>(('Node actual demand d=1.0'!E891*(365/2)))*9.8*($C891+$D891-$B891)/3600</f>
        <v>0</v>
      </c>
      <c r="I891" s="75">
        <f>(('Node actual demand d=1.0'!F891*(365/2)))*9.8*($C891+$D891-$B891)/3600</f>
        <v>0.14226871652777778</v>
      </c>
      <c r="J891" s="75">
        <f>(('Node actual demand d=1.0'!G891*(365/2)))*9.8*($C891+$D891-$B891)/3600</f>
        <v>0.14226871652777778</v>
      </c>
      <c r="K891" s="75">
        <f>(('Node actual demand d=1.0'!H891*(365/2)))*9.8*($C891+$D891-$B891)/3600</f>
        <v>0.14226871652777778</v>
      </c>
      <c r="L891" s="75">
        <f>(('Node actual demand d=1.0'!I891*(365/2)))*9.8*($C891+$D891-$B891)/3600</f>
        <v>0.14226871652777778</v>
      </c>
      <c r="M891" s="75">
        <f>(('Node actual demand d=1.0'!J891*(365/2)))*9.8*($C891+$D891-$B891)/3600</f>
        <v>0.42680614958333335</v>
      </c>
      <c r="N891" s="75">
        <f>(('Node actual demand d=1.0'!K891*(365/2)))*9.8*($C891+$D891-$B891)/3600</f>
        <v>0.28453743305555557</v>
      </c>
      <c r="O891" s="75">
        <f>(('Node actual demand d=1.0'!L891*(365/2)))*9.8*($C891+$D891-$B891)/3600</f>
        <v>0.28453743305555557</v>
      </c>
      <c r="P891" s="75">
        <f>(('Node actual demand d=1.0'!M891*(365/2)))*9.8*($C891+$D891-$B891)/3600</f>
        <v>0.28453743305555557</v>
      </c>
      <c r="Q891" s="75">
        <f>(('Node actual demand d=1.0'!N891*(365/2)))*9.8*($C891+$D891-$B891)/3600</f>
        <v>0.28453743305555557</v>
      </c>
      <c r="R891" s="75">
        <f>(('Node actual demand d=1.0'!O891*(365/2)))*9.8*($C891+$D891-$B891)/3600</f>
        <v>0.99588101569444454</v>
      </c>
      <c r="S891" s="75">
        <f>(('Node actual demand d=1.0'!P891*(365/2)))*9.8*($C891+$D891-$B891)/3600</f>
        <v>2.1340307479166669</v>
      </c>
      <c r="T891" s="75">
        <f>(('Node actual demand d=1.0'!Q891*(365/2)))*9.8*($C891+$D891-$B891)/3600</f>
        <v>1.4226871652777779</v>
      </c>
      <c r="U891" s="75">
        <f>(('Node actual demand d=1.0'!R891*(365/2)))*9.8*($C891+$D891-$B891)/3600</f>
        <v>1.1381497322222223</v>
      </c>
      <c r="V891" s="75">
        <f>(('Node actual demand d=1.0'!S891*(365/2)))*9.8*($C891+$D891-$B891)/3600</f>
        <v>0.28453743305555557</v>
      </c>
      <c r="W891" s="75">
        <f>(('Node actual demand d=1.0'!T891*(365/2)))*9.8*($C891+$D891-$B891)/3600</f>
        <v>0.14226871652777778</v>
      </c>
      <c r="X891" s="75">
        <f>(('Node actual demand d=1.0'!U891*(365/2)))*9.8*($C891+$D891-$B891)/3600</f>
        <v>0.14226871652777778</v>
      </c>
      <c r="Y891" s="75">
        <f>(('Node actual demand d=1.0'!V891*(365/2)))*9.8*($C891+$D891-$B891)/3600</f>
        <v>9.5320040073611114</v>
      </c>
      <c r="Z891" s="75">
        <f>(('Node actual demand d=1.0'!W891*(365/2)))*9.8*($C891+$D891-$B891)/3600</f>
        <v>0.14226871652777778</v>
      </c>
      <c r="AA891" s="75">
        <f>(('Node actual demand d=1.0'!X891*(365/2)))*9.8*($C891+$D891-$B891)/3600</f>
        <v>0.14226871652777778</v>
      </c>
      <c r="AB891" s="75">
        <f>(('Node actual demand d=1.0'!Y891*(365/2)))*9.8*($C891+$D891-$B891)/3600</f>
        <v>0.14226871652777778</v>
      </c>
    </row>
    <row r="892" spans="1:28">
      <c r="A892" t="s">
        <v>1001</v>
      </c>
      <c r="B892" s="21">
        <f>Fornecida!$C$1</f>
        <v>3.38</v>
      </c>
      <c r="C892" s="79">
        <v>13.285299999999999</v>
      </c>
      <c r="D892">
        <v>20</v>
      </c>
      <c r="E892" s="75">
        <f>(('Node actual demand d=1.0'!B892*(365/2)))*9.8*($C892+$D892-$B892)/3600</f>
        <v>0.29714238361111112</v>
      </c>
      <c r="F892" s="75">
        <f>(('Node actual demand d=1.0'!C892*(365/2)))*9.8*($C892+$D892-$B892)/3600</f>
        <v>0.29714238361111112</v>
      </c>
      <c r="G892" s="75">
        <f>(('Node actual demand d=1.0'!D892*(365/2)))*9.8*($C892+$D892-$B892)/3600</f>
        <v>0.29714238361111112</v>
      </c>
      <c r="H892" s="75">
        <f>(('Node actual demand d=1.0'!E892*(365/2)))*9.8*($C892+$D892-$B892)/3600</f>
        <v>0.29714238361111112</v>
      </c>
      <c r="I892" s="75">
        <f>(('Node actual demand d=1.0'!F892*(365/2)))*9.8*($C892+$D892-$B892)/3600</f>
        <v>0.29714238361111112</v>
      </c>
      <c r="J892" s="75">
        <f>(('Node actual demand d=1.0'!G892*(365/2)))*9.8*($C892+$D892-$B892)/3600</f>
        <v>0.29714238361111112</v>
      </c>
      <c r="K892" s="75">
        <f>(('Node actual demand d=1.0'!H892*(365/2)))*9.8*($C892+$D892-$B892)/3600</f>
        <v>10.994268193611113</v>
      </c>
      <c r="L892" s="75">
        <f>(('Node actual demand d=1.0'!I892*(365/2)))*9.8*($C892+$D892-$B892)/3600</f>
        <v>10.399983426388889</v>
      </c>
      <c r="M892" s="75">
        <f>(('Node actual demand d=1.0'!J892*(365/2)))*9.8*($C892+$D892-$B892)/3600</f>
        <v>28.525668826666667</v>
      </c>
      <c r="N892" s="75">
        <f>(('Node actual demand d=1.0'!K892*(365/2)))*9.8*($C892+$D892-$B892)/3600</f>
        <v>1.4857119180555558</v>
      </c>
      <c r="O892" s="75">
        <f>(('Node actual demand d=1.0'!L892*(365/2)))*9.8*($C892+$D892-$B892)/3600</f>
        <v>0.7428559590277779</v>
      </c>
      <c r="P892" s="75">
        <f>(('Node actual demand d=1.0'!M892*(365/2)))*9.8*($C892+$D892-$B892)/3600</f>
        <v>0.7428559590277779</v>
      </c>
      <c r="Q892" s="75">
        <f>(('Node actual demand d=1.0'!N892*(365/2)))*9.8*($C892+$D892-$B892)/3600</f>
        <v>0.7428559590277779</v>
      </c>
      <c r="R892" s="75">
        <f>(('Node actual demand d=1.0'!O892*(365/2)))*9.8*($C892+$D892-$B892)/3600</f>
        <v>0.7428559590277779</v>
      </c>
      <c r="S892" s="75">
        <f>(('Node actual demand d=1.0'!P892*(365/2)))*9.8*($C892+$D892-$B892)/3600</f>
        <v>1.039998342638889</v>
      </c>
      <c r="T892" s="75">
        <f>(('Node actual demand d=1.0'!Q892*(365/2)))*9.8*($C892+$D892-$B892)/3600</f>
        <v>2.6742814525000003</v>
      </c>
      <c r="U892" s="75">
        <f>(('Node actual demand d=1.0'!R892*(365/2)))*9.8*($C892+$D892-$B892)/3600</f>
        <v>6.3885612476388882</v>
      </c>
      <c r="V892" s="75">
        <f>(('Node actual demand d=1.0'!S892*(365/2)))*9.8*($C892+$D892-$B892)/3600</f>
        <v>4.457135754166667</v>
      </c>
      <c r="W892" s="75">
        <f>(('Node actual demand d=1.0'!T892*(365/2)))*9.8*($C892+$D892-$B892)/3600</f>
        <v>1.1885695344444445</v>
      </c>
      <c r="X892" s="75">
        <f>(('Node actual demand d=1.0'!U892*(365/2)))*9.8*($C892+$D892-$B892)/3600</f>
        <v>2.6742814525000003</v>
      </c>
      <c r="Y892" s="75">
        <f>(('Node actual demand d=1.0'!V892*(365/2)))*9.8*($C892+$D892-$B892)/3600</f>
        <v>0.89142715083333335</v>
      </c>
      <c r="Z892" s="75">
        <f>(('Node actual demand d=1.0'!W892*(365/2)))*9.8*($C892+$D892-$B892)/3600</f>
        <v>0.89142715083333335</v>
      </c>
      <c r="AA892" s="75">
        <f>(('Node actual demand d=1.0'!X892*(365/2)))*9.8*($C892+$D892-$B892)/3600</f>
        <v>20.205682085555555</v>
      </c>
      <c r="AB892" s="75">
        <f>(('Node actual demand d=1.0'!Y892*(365/2)))*9.8*($C892+$D892-$B892)/3600</f>
        <v>0.89142715083333335</v>
      </c>
    </row>
    <row r="893" spans="1:28">
      <c r="A893" t="s">
        <v>1002</v>
      </c>
      <c r="B893" s="21">
        <f>Fornecida!$C$1</f>
        <v>3.38</v>
      </c>
      <c r="C893" s="79">
        <v>13.3164</v>
      </c>
      <c r="D893">
        <v>20</v>
      </c>
      <c r="E893" s="75">
        <f>(('Node actual demand d=1.0'!B893*(365/2)))*9.8*($C893+$D893-$B893)/3600</f>
        <v>0</v>
      </c>
      <c r="F893" s="75">
        <f>(('Node actual demand d=1.0'!C893*(365/2)))*9.8*($C893+$D893-$B893)/3600</f>
        <v>0</v>
      </c>
      <c r="G893" s="75">
        <f>(('Node actual demand d=1.0'!D893*(365/2)))*9.8*($C893+$D893-$B893)/3600</f>
        <v>0</v>
      </c>
      <c r="H893" s="75">
        <f>(('Node actual demand d=1.0'!E893*(365/2)))*9.8*($C893+$D893-$B893)/3600</f>
        <v>0</v>
      </c>
      <c r="I893" s="75">
        <f>(('Node actual demand d=1.0'!F893*(365/2)))*9.8*($C893+$D893-$B893)/3600</f>
        <v>0</v>
      </c>
      <c r="J893" s="75">
        <f>(('Node actual demand d=1.0'!G893*(365/2)))*9.8*($C893+$D893-$B893)/3600</f>
        <v>0</v>
      </c>
      <c r="K893" s="75">
        <f>(('Node actual demand d=1.0'!H893*(365/2)))*9.8*($C893+$D893-$B893)/3600</f>
        <v>0</v>
      </c>
      <c r="L893" s="75">
        <f>(('Node actual demand d=1.0'!I893*(365/2)))*9.8*($C893+$D893-$B893)/3600</f>
        <v>3.420691061666667</v>
      </c>
      <c r="M893" s="75">
        <f>(('Node actual demand d=1.0'!J893*(365/2)))*9.8*($C893+$D893-$B893)/3600</f>
        <v>4.7592223466666672</v>
      </c>
      <c r="N893" s="75">
        <f>(('Node actual demand d=1.0'!K893*(365/2)))*9.8*($C893+$D893-$B893)/3600</f>
        <v>1.7847083800000001</v>
      </c>
      <c r="O893" s="75">
        <f>(('Node actual demand d=1.0'!L893*(365/2)))*9.8*($C893+$D893-$B893)/3600</f>
        <v>4.0155938550000014</v>
      </c>
      <c r="P893" s="75">
        <f>(('Node actual demand d=1.0'!M893*(365/2)))*9.8*($C893+$D893-$B893)/3600</f>
        <v>5.3541251400000016</v>
      </c>
      <c r="Q893" s="75">
        <f>(('Node actual demand d=1.0'!N893*(365/2)))*9.8*($C893+$D893-$B893)/3600</f>
        <v>7.5850106150000007</v>
      </c>
      <c r="R893" s="75">
        <f>(('Node actual demand d=1.0'!O893*(365/2)))*9.8*($C893+$D893-$B893)/3600</f>
        <v>10.856975978333335</v>
      </c>
      <c r="S893" s="75">
        <f>(('Node actual demand d=1.0'!P893*(365/2)))*9.8*($C893+$D893-$B893)/3600</f>
        <v>4.6104966483333341</v>
      </c>
      <c r="T893" s="75">
        <f>(('Node actual demand d=1.0'!Q893*(365/2)))*9.8*($C893+$D893-$B893)/3600</f>
        <v>3.5694167600000002</v>
      </c>
      <c r="U893" s="75">
        <f>(('Node actual demand d=1.0'!R893*(365/2)))*9.8*($C893+$D893-$B893)/3600</f>
        <v>2.2308854750000005</v>
      </c>
      <c r="V893" s="75">
        <f>(('Node actual demand d=1.0'!S893*(365/2)))*9.8*($C893+$D893-$B893)/3600</f>
        <v>2.0821597766666669</v>
      </c>
      <c r="W893" s="75">
        <f>(('Node actual demand d=1.0'!T893*(365/2)))*9.8*($C893+$D893-$B893)/3600</f>
        <v>2.6770625700000008</v>
      </c>
      <c r="X893" s="75">
        <f>(('Node actual demand d=1.0'!U893*(365/2)))*9.8*($C893+$D893-$B893)/3600</f>
        <v>1.9334340783333335</v>
      </c>
      <c r="Y893" s="75">
        <f>(('Node actual demand d=1.0'!V893*(365/2)))*9.8*($C893+$D893-$B893)/3600</f>
        <v>2.9745139666666671</v>
      </c>
      <c r="Z893" s="75">
        <f>(('Node actual demand d=1.0'!W893*(365/2)))*9.8*($C893+$D893-$B893)/3600</f>
        <v>4.1643195533333337</v>
      </c>
      <c r="AA893" s="75">
        <f>(('Node actual demand d=1.0'!X893*(365/2)))*9.8*($C893+$D893-$B893)/3600</f>
        <v>1.1898055866666668</v>
      </c>
      <c r="AB893" s="75">
        <f>(('Node actual demand d=1.0'!Y893*(365/2)))*9.8*($C893+$D893-$B893)/3600</f>
        <v>0.2974513966666667</v>
      </c>
    </row>
    <row r="894" spans="1:28">
      <c r="A894" t="s">
        <v>1003</v>
      </c>
      <c r="B894" s="21">
        <f>Fornecida!$C$1</f>
        <v>3.38</v>
      </c>
      <c r="C894" s="79">
        <v>13.9872</v>
      </c>
      <c r="D894">
        <v>20</v>
      </c>
      <c r="E894" s="75">
        <f>(('Node actual demand d=1.0'!B894*(365/2)))*9.8*($C894+$D894-$B894)/3600</f>
        <v>0</v>
      </c>
      <c r="F894" s="75">
        <f>(('Node actual demand d=1.0'!C894*(365/2)))*9.8*($C894+$D894-$B894)/3600</f>
        <v>0</v>
      </c>
      <c r="G894" s="75">
        <f>(('Node actual demand d=1.0'!D894*(365/2)))*9.8*($C894+$D894-$B894)/3600</f>
        <v>0</v>
      </c>
      <c r="H894" s="75">
        <f>(('Node actual demand d=1.0'!E894*(365/2)))*9.8*($C894+$D894-$B894)/3600</f>
        <v>0</v>
      </c>
      <c r="I894" s="75">
        <f>(('Node actual demand d=1.0'!F894*(365/2)))*9.8*($C894+$D894-$B894)/3600</f>
        <v>0</v>
      </c>
      <c r="J894" s="75">
        <f>(('Node actual demand d=1.0'!G894*(365/2)))*9.8*($C894+$D894-$B894)/3600</f>
        <v>0</v>
      </c>
      <c r="K894" s="75">
        <f>(('Node actual demand d=1.0'!H894*(365/2)))*9.8*($C894+$D894-$B894)/3600</f>
        <v>0</v>
      </c>
      <c r="L894" s="75">
        <f>(('Node actual demand d=1.0'!I894*(365/2)))*9.8*($C894+$D894-$B894)/3600</f>
        <v>0</v>
      </c>
      <c r="M894" s="75">
        <f>(('Node actual demand d=1.0'!J894*(365/2)))*9.8*($C894+$D894-$B894)/3600</f>
        <v>0.15205827000000002</v>
      </c>
      <c r="N894" s="75">
        <f>(('Node actual demand d=1.0'!K894*(365/2)))*9.8*($C894+$D894-$B894)/3600</f>
        <v>0</v>
      </c>
      <c r="O894" s="75">
        <f>(('Node actual demand d=1.0'!L894*(365/2)))*9.8*($C894+$D894-$B894)/3600</f>
        <v>6.6905638800000009</v>
      </c>
      <c r="P894" s="75">
        <f>(('Node actual demand d=1.0'!M894*(365/2)))*9.8*($C894+$D894-$B894)/3600</f>
        <v>73.596202680000005</v>
      </c>
      <c r="Q894" s="75">
        <f>(('Node actual demand d=1.0'!N894*(365/2)))*9.8*($C894+$D894-$B894)/3600</f>
        <v>63.256240320000011</v>
      </c>
      <c r="R894" s="75">
        <f>(('Node actual demand d=1.0'!O894*(365/2)))*9.8*($C894+$D894-$B894)/3600</f>
        <v>0</v>
      </c>
      <c r="S894" s="75">
        <f>(('Node actual demand d=1.0'!P894*(365/2)))*9.8*($C894+$D894-$B894)/3600</f>
        <v>0.60823308000000009</v>
      </c>
      <c r="T894" s="75">
        <f>(('Node actual demand d=1.0'!Q894*(365/2)))*9.8*($C894+$D894-$B894)/3600</f>
        <v>1.3685244300000003</v>
      </c>
      <c r="U894" s="75">
        <f>(('Node actual demand d=1.0'!R894*(365/2)))*9.8*($C894+$D894-$B894)/3600</f>
        <v>0</v>
      </c>
      <c r="V894" s="75">
        <f>(('Node actual demand d=1.0'!S894*(365/2)))*9.8*($C894+$D894-$B894)/3600</f>
        <v>0</v>
      </c>
      <c r="W894" s="75">
        <f>(('Node actual demand d=1.0'!T894*(365/2)))*9.8*($C894+$D894-$B894)/3600</f>
        <v>0</v>
      </c>
      <c r="X894" s="75">
        <f>(('Node actual demand d=1.0'!U894*(365/2)))*9.8*($C894+$D894-$B894)/3600</f>
        <v>0</v>
      </c>
      <c r="Y894" s="75">
        <f>(('Node actual demand d=1.0'!V894*(365/2)))*9.8*($C894+$D894-$B894)/3600</f>
        <v>0</v>
      </c>
      <c r="Z894" s="75">
        <f>(('Node actual demand d=1.0'!W894*(365/2)))*9.8*($C894+$D894-$B894)/3600</f>
        <v>0</v>
      </c>
      <c r="AA894" s="75">
        <f>(('Node actual demand d=1.0'!X894*(365/2)))*9.8*($C894+$D894-$B894)/3600</f>
        <v>0</v>
      </c>
      <c r="AB894" s="75">
        <f>(('Node actual demand d=1.0'!Y894*(365/2)))*9.8*($C894+$D894-$B894)/3600</f>
        <v>0</v>
      </c>
    </row>
    <row r="895" spans="1:28">
      <c r="A895" t="s">
        <v>1004</v>
      </c>
      <c r="B895" s="21">
        <f>Fornecida!$C$1</f>
        <v>3.38</v>
      </c>
      <c r="C895" s="79">
        <v>14.118399999999999</v>
      </c>
      <c r="D895">
        <v>20</v>
      </c>
      <c r="E895" s="75">
        <f>(('Node actual demand d=1.0'!B895*(365/2)))*9.8*($C895+$D895-$B895)/3600</f>
        <v>0</v>
      </c>
      <c r="F895" s="75">
        <f>(('Node actual demand d=1.0'!C895*(365/2)))*9.8*($C895+$D895-$B895)/3600</f>
        <v>0</v>
      </c>
      <c r="G895" s="75">
        <f>(('Node actual demand d=1.0'!D895*(365/2)))*9.8*($C895+$D895-$B895)/3600</f>
        <v>0</v>
      </c>
      <c r="H895" s="75">
        <f>(('Node actual demand d=1.0'!E895*(365/2)))*9.8*($C895+$D895-$B895)/3600</f>
        <v>0</v>
      </c>
      <c r="I895" s="75">
        <f>(('Node actual demand d=1.0'!F895*(365/2)))*9.8*($C895+$D895-$B895)/3600</f>
        <v>13.285776863333336</v>
      </c>
      <c r="J895" s="75">
        <f>(('Node actual demand d=1.0'!G895*(365/2)))*9.8*($C895+$D895-$B895)/3600</f>
        <v>38.635649958888891</v>
      </c>
      <c r="K895" s="75">
        <f>(('Node actual demand d=1.0'!H895*(365/2)))*9.8*($C895+$D895-$B895)/3600</f>
        <v>27.182394042222231</v>
      </c>
      <c r="L895" s="75">
        <f>(('Node actual demand d=1.0'!I895*(365/2)))*9.8*($C895+$D895-$B895)/3600</f>
        <v>0</v>
      </c>
      <c r="M895" s="75">
        <f>(('Node actual demand d=1.0'!J895*(365/2)))*9.8*($C895+$D895-$B895)/3600</f>
        <v>6.7192434711111115</v>
      </c>
      <c r="N895" s="75">
        <f>(('Node actual demand d=1.0'!K895*(365/2)))*9.8*($C895+$D895-$B895)/3600</f>
        <v>20.463150571111115</v>
      </c>
      <c r="O895" s="75">
        <f>(('Node actual demand d=1.0'!L895*(365/2)))*9.8*($C895+$D895-$B895)/3600</f>
        <v>14.049327257777779</v>
      </c>
      <c r="P895" s="75">
        <f>(('Node actual demand d=1.0'!M895*(365/2)))*9.8*($C895+$D895-$B895)/3600</f>
        <v>0.30542015777777781</v>
      </c>
      <c r="Q895" s="75">
        <f>(('Node actual demand d=1.0'!N895*(365/2)))*9.8*($C895+$D895-$B895)/3600</f>
        <v>0</v>
      </c>
      <c r="R895" s="75">
        <f>(('Node actual demand d=1.0'!O895*(365/2)))*9.8*($C895+$D895-$B895)/3600</f>
        <v>0.76355039444444461</v>
      </c>
      <c r="S895" s="75">
        <f>(('Node actual demand d=1.0'!P895*(365/2)))*9.8*($C895+$D895-$B895)/3600</f>
        <v>3.3596217355555558</v>
      </c>
      <c r="T895" s="75">
        <f>(('Node actual demand d=1.0'!Q895*(365/2)))*9.8*($C895+$D895-$B895)/3600</f>
        <v>4.886722524444445</v>
      </c>
      <c r="U895" s="75">
        <f>(('Node actual demand d=1.0'!R895*(365/2)))*9.8*($C895+$D895-$B895)/3600</f>
        <v>0</v>
      </c>
      <c r="V895" s="75">
        <f>(('Node actual demand d=1.0'!S895*(365/2)))*9.8*($C895+$D895-$B895)/3600</f>
        <v>0</v>
      </c>
      <c r="W895" s="75">
        <f>(('Node actual demand d=1.0'!T895*(365/2)))*9.8*($C895+$D895-$B895)/3600</f>
        <v>0</v>
      </c>
      <c r="X895" s="75">
        <f>(('Node actual demand d=1.0'!U895*(365/2)))*9.8*($C895+$D895-$B895)/3600</f>
        <v>0</v>
      </c>
      <c r="Y895" s="75">
        <f>(('Node actual demand d=1.0'!V895*(365/2)))*9.8*($C895+$D895-$B895)/3600</f>
        <v>0</v>
      </c>
      <c r="Z895" s="75">
        <f>(('Node actual demand d=1.0'!W895*(365/2)))*9.8*($C895+$D895-$B895)/3600</f>
        <v>0</v>
      </c>
      <c r="AA895" s="75">
        <f>(('Node actual demand d=1.0'!X895*(365/2)))*9.8*($C895+$D895-$B895)/3600</f>
        <v>16.187268362222227</v>
      </c>
      <c r="AB895" s="75">
        <f>(('Node actual demand d=1.0'!Y895*(365/2)))*9.8*($C895+$D895-$B895)/3600</f>
        <v>0</v>
      </c>
    </row>
    <row r="896" spans="1:28">
      <c r="A896" t="s">
        <v>1005</v>
      </c>
      <c r="B896" s="21">
        <f>Fornecida!$C$1</f>
        <v>3.38</v>
      </c>
      <c r="C896" s="79">
        <v>13.342499999999999</v>
      </c>
      <c r="D896">
        <v>20</v>
      </c>
      <c r="E896" s="75">
        <f>(('Node actual demand d=1.0'!B896*(365/2)))*9.8*($C896+$D896-$B896)/3600</f>
        <v>0</v>
      </c>
      <c r="F896" s="75">
        <f>(('Node actual demand d=1.0'!C896*(365/2)))*9.8*($C896+$D896-$B896)/3600</f>
        <v>0</v>
      </c>
      <c r="G896" s="75">
        <f>(('Node actual demand d=1.0'!D896*(365/2)))*9.8*($C896+$D896-$B896)/3600</f>
        <v>0</v>
      </c>
      <c r="H896" s="75">
        <f>(('Node actual demand d=1.0'!E896*(365/2)))*9.8*($C896+$D896-$B896)/3600</f>
        <v>0</v>
      </c>
      <c r="I896" s="75">
        <f>(('Node actual demand d=1.0'!F896*(365/2)))*9.8*($C896+$D896-$B896)/3600</f>
        <v>0</v>
      </c>
      <c r="J896" s="75">
        <f>(('Node actual demand d=1.0'!G896*(365/2)))*9.8*($C896+$D896-$B896)/3600</f>
        <v>0</v>
      </c>
      <c r="K896" s="75">
        <f>(('Node actual demand d=1.0'!H896*(365/2)))*9.8*($C896+$D896-$B896)/3600</f>
        <v>0</v>
      </c>
      <c r="L896" s="75">
        <f>(('Node actual demand d=1.0'!I896*(365/2)))*9.8*($C896+$D896-$B896)/3600</f>
        <v>6.5496360416666679</v>
      </c>
      <c r="M896" s="75">
        <f>(('Node actual demand d=1.0'!J896*(365/2)))*9.8*($C896+$D896-$B896)/3600</f>
        <v>0</v>
      </c>
      <c r="N896" s="75">
        <f>(('Node actual demand d=1.0'!K896*(365/2)))*9.8*($C896+$D896-$B896)/3600</f>
        <v>0</v>
      </c>
      <c r="O896" s="75">
        <f>(('Node actual demand d=1.0'!L896*(365/2)))*9.8*($C896+$D896-$B896)/3600</f>
        <v>3.423673385416667</v>
      </c>
      <c r="P896" s="75">
        <f>(('Node actual demand d=1.0'!M896*(365/2)))*9.8*($C896+$D896-$B896)/3600</f>
        <v>0</v>
      </c>
      <c r="Q896" s="75">
        <f>(('Node actual demand d=1.0'!N896*(365/2)))*9.8*($C896+$D896-$B896)/3600</f>
        <v>0</v>
      </c>
      <c r="R896" s="75">
        <f>(('Node actual demand d=1.0'!O896*(365/2)))*9.8*($C896+$D896-$B896)/3600</f>
        <v>0</v>
      </c>
      <c r="S896" s="75">
        <f>(('Node actual demand d=1.0'!P896*(365/2)))*9.8*($C896+$D896-$B896)/3600</f>
        <v>0.14885536458333334</v>
      </c>
      <c r="T896" s="75">
        <f>(('Node actual demand d=1.0'!Q896*(365/2)))*9.8*($C896+$D896-$B896)/3600</f>
        <v>0.29771072916666669</v>
      </c>
      <c r="U896" s="75">
        <f>(('Node actual demand d=1.0'!R896*(365/2)))*9.8*($C896+$D896-$B896)/3600</f>
        <v>0</v>
      </c>
      <c r="V896" s="75">
        <f>(('Node actual demand d=1.0'!S896*(365/2)))*9.8*($C896+$D896-$B896)/3600</f>
        <v>0</v>
      </c>
      <c r="W896" s="75">
        <f>(('Node actual demand d=1.0'!T896*(365/2)))*9.8*($C896+$D896-$B896)/3600</f>
        <v>0</v>
      </c>
      <c r="X896" s="75">
        <f>(('Node actual demand d=1.0'!U896*(365/2)))*9.8*($C896+$D896-$B896)/3600</f>
        <v>8.7824665104166684</v>
      </c>
      <c r="Y896" s="75">
        <f>(('Node actual demand d=1.0'!V896*(365/2)))*9.8*($C896+$D896-$B896)/3600</f>
        <v>0</v>
      </c>
      <c r="Z896" s="75">
        <f>(('Node actual demand d=1.0'!W896*(365/2)))*9.8*($C896+$D896-$B896)/3600</f>
        <v>5.3587931250000009</v>
      </c>
      <c r="AA896" s="75">
        <f>(('Node actual demand d=1.0'!X896*(365/2)))*9.8*($C896+$D896-$B896)/3600</f>
        <v>20.98860640625</v>
      </c>
      <c r="AB896" s="75">
        <f>(('Node actual demand d=1.0'!Y896*(365/2)))*9.8*($C896+$D896-$B896)/3600</f>
        <v>15.927524010416668</v>
      </c>
    </row>
    <row r="897" spans="1:28">
      <c r="A897" t="s">
        <v>1006</v>
      </c>
      <c r="B897" s="21">
        <f>Fornecida!$C$1</f>
        <v>3.38</v>
      </c>
      <c r="C897" s="79">
        <v>12.047800000000001</v>
      </c>
      <c r="D897">
        <v>20</v>
      </c>
      <c r="E897" s="75">
        <f>(('Node actual demand d=1.0'!B897*(365/2)))*9.8*($C897+$D897-$B897)/3600</f>
        <v>9.2575094986111139</v>
      </c>
      <c r="F897" s="75">
        <f>(('Node actual demand d=1.0'!C897*(365/2)))*9.8*($C897+$D897-$B897)/3600</f>
        <v>0</v>
      </c>
      <c r="G897" s="75">
        <f>(('Node actual demand d=1.0'!D897*(365/2)))*9.8*($C897+$D897-$B897)/3600</f>
        <v>0</v>
      </c>
      <c r="H897" s="75">
        <f>(('Node actual demand d=1.0'!E897*(365/2)))*9.8*($C897+$D897-$B897)/3600</f>
        <v>0</v>
      </c>
      <c r="I897" s="75">
        <f>(('Node actual demand d=1.0'!F897*(365/2)))*9.8*($C897+$D897-$B897)/3600</f>
        <v>0</v>
      </c>
      <c r="J897" s="75">
        <f>(('Node actual demand d=1.0'!G897*(365/2)))*9.8*($C897+$D897-$B897)/3600</f>
        <v>0</v>
      </c>
      <c r="K897" s="75">
        <f>(('Node actual demand d=1.0'!H897*(365/2)))*9.8*($C897+$D897-$B897)/3600</f>
        <v>0</v>
      </c>
      <c r="L897" s="75">
        <f>(('Node actual demand d=1.0'!I897*(365/2)))*9.8*($C897+$D897-$B897)/3600</f>
        <v>0</v>
      </c>
      <c r="M897" s="75">
        <f>(('Node actual demand d=1.0'!J897*(365/2)))*9.8*($C897+$D897-$B897)/3600</f>
        <v>0</v>
      </c>
      <c r="N897" s="75">
        <f>(('Node actual demand d=1.0'!K897*(365/2)))*9.8*($C897+$D897-$B897)/3600</f>
        <v>0</v>
      </c>
      <c r="O897" s="75">
        <f>(('Node actual demand d=1.0'!L897*(365/2)))*9.8*($C897+$D897-$B897)/3600</f>
        <v>0</v>
      </c>
      <c r="P897" s="75">
        <f>(('Node actual demand d=1.0'!M897*(365/2)))*9.8*($C897+$D897-$B897)/3600</f>
        <v>0</v>
      </c>
      <c r="Q897" s="75">
        <f>(('Node actual demand d=1.0'!N897*(365/2)))*9.8*($C897+$D897-$B897)/3600</f>
        <v>9.2575094986111139</v>
      </c>
      <c r="R897" s="75">
        <f>(('Node actual demand d=1.0'!O897*(365/2)))*9.8*($C897+$D897-$B897)/3600</f>
        <v>0</v>
      </c>
      <c r="S897" s="75">
        <f>(('Node actual demand d=1.0'!P897*(365/2)))*9.8*($C897+$D897-$B897)/3600</f>
        <v>0</v>
      </c>
      <c r="T897" s="75">
        <f>(('Node actual demand d=1.0'!Q897*(365/2)))*9.8*($C897+$D897-$B897)/3600</f>
        <v>0</v>
      </c>
      <c r="U897" s="75">
        <f>(('Node actual demand d=1.0'!R897*(365/2)))*9.8*($C897+$D897-$B897)/3600</f>
        <v>9.3999327216666675</v>
      </c>
      <c r="V897" s="75">
        <f>(('Node actual demand d=1.0'!S897*(365/2)))*9.8*($C897+$D897-$B897)/3600</f>
        <v>0</v>
      </c>
      <c r="W897" s="75">
        <f>(('Node actual demand d=1.0'!T897*(365/2)))*9.8*($C897+$D897-$B897)/3600</f>
        <v>0</v>
      </c>
      <c r="X897" s="75">
        <f>(('Node actual demand d=1.0'!U897*(365/2)))*9.8*($C897+$D897-$B897)/3600</f>
        <v>0</v>
      </c>
      <c r="Y897" s="75">
        <f>(('Node actual demand d=1.0'!V897*(365/2)))*9.8*($C897+$D897-$B897)/3600</f>
        <v>9.2575094986111139</v>
      </c>
      <c r="Z897" s="75">
        <f>(('Node actual demand d=1.0'!W897*(365/2)))*9.8*($C897+$D897-$B897)/3600</f>
        <v>0</v>
      </c>
      <c r="AA897" s="75">
        <f>(('Node actual demand d=1.0'!X897*(365/2)))*9.8*($C897+$D897-$B897)/3600</f>
        <v>0</v>
      </c>
      <c r="AB897" s="75">
        <f>(('Node actual demand d=1.0'!Y897*(365/2)))*9.8*($C897+$D897-$B897)/3600</f>
        <v>0</v>
      </c>
    </row>
    <row r="898" spans="1:28">
      <c r="A898" t="s">
        <v>1007</v>
      </c>
      <c r="B898" s="21">
        <f>Fornecida!$C$1</f>
        <v>3.38</v>
      </c>
      <c r="C898" s="79">
        <v>11.810700000000001</v>
      </c>
      <c r="D898">
        <v>20</v>
      </c>
      <c r="E898" s="75">
        <f>(('Node actual demand d=1.0'!B898*(365/2)))*9.8*($C898+$D898-$B898)/3600</f>
        <v>0.14124529708333336</v>
      </c>
      <c r="F898" s="75">
        <f>(('Node actual demand d=1.0'!C898*(365/2)))*9.8*($C898+$D898-$B898)/3600</f>
        <v>0.14124529708333336</v>
      </c>
      <c r="G898" s="75">
        <f>(('Node actual demand d=1.0'!D898*(365/2)))*9.8*($C898+$D898-$B898)/3600</f>
        <v>0.14124529708333336</v>
      </c>
      <c r="H898" s="75">
        <f>(('Node actual demand d=1.0'!E898*(365/2)))*9.8*($C898+$D898-$B898)/3600</f>
        <v>2.5424153475000009</v>
      </c>
      <c r="I898" s="75">
        <f>(('Node actual demand d=1.0'!F898*(365/2)))*9.8*($C898+$D898-$B898)/3600</f>
        <v>23.305474018750004</v>
      </c>
      <c r="J898" s="75">
        <f>(('Node actual demand d=1.0'!G898*(365/2)))*9.8*($C898+$D898-$B898)/3600</f>
        <v>0.14124529708333336</v>
      </c>
      <c r="K898" s="75">
        <f>(('Node actual demand d=1.0'!H898*(365/2)))*9.8*($C898+$D898-$B898)/3600</f>
        <v>0.28249059416666672</v>
      </c>
      <c r="L898" s="75">
        <f>(('Node actual demand d=1.0'!I898*(365/2)))*9.8*($C898+$D898-$B898)/3600</f>
        <v>0.70622648541666677</v>
      </c>
      <c r="M898" s="75">
        <f>(('Node actual demand d=1.0'!J898*(365/2)))*9.8*($C898+$D898-$B898)/3600</f>
        <v>0.56498118833333344</v>
      </c>
      <c r="N898" s="75">
        <f>(('Node actual demand d=1.0'!K898*(365/2)))*9.8*($C898+$D898-$B898)/3600</f>
        <v>0.28249059416666672</v>
      </c>
      <c r="O898" s="75">
        <f>(('Node actual demand d=1.0'!L898*(365/2)))*9.8*($C898+$D898-$B898)/3600</f>
        <v>1.5536982679166669</v>
      </c>
      <c r="P898" s="75">
        <f>(('Node actual demand d=1.0'!M898*(365/2)))*9.8*($C898+$D898-$B898)/3600</f>
        <v>0.56498118833333344</v>
      </c>
      <c r="Q898" s="75">
        <f>(('Node actual demand d=1.0'!N898*(365/2)))*9.8*($C898+$D898-$B898)/3600</f>
        <v>0.42373589125000005</v>
      </c>
      <c r="R898" s="75">
        <f>(('Node actual demand d=1.0'!O898*(365/2)))*9.8*($C898+$D898-$B898)/3600</f>
        <v>0.70622648541666677</v>
      </c>
      <c r="S898" s="75">
        <f>(('Node actual demand d=1.0'!P898*(365/2)))*9.8*($C898+$D898-$B898)/3600</f>
        <v>0.70622648541666677</v>
      </c>
      <c r="T898" s="75">
        <f>(('Node actual demand d=1.0'!Q898*(365/2)))*9.8*($C898+$D898-$B898)/3600</f>
        <v>0.28249059416666672</v>
      </c>
      <c r="U898" s="75">
        <f>(('Node actual demand d=1.0'!R898*(365/2)))*9.8*($C898+$D898-$B898)/3600</f>
        <v>1.1299623766666669</v>
      </c>
      <c r="V898" s="75">
        <f>(('Node actual demand d=1.0'!S898*(365/2)))*9.8*($C898+$D898-$B898)/3600</f>
        <v>2.1186794562500006</v>
      </c>
      <c r="W898" s="75">
        <f>(('Node actual demand d=1.0'!T898*(365/2)))*9.8*($C898+$D898-$B898)/3600</f>
        <v>0.98871707958333344</v>
      </c>
      <c r="X898" s="75">
        <f>(('Node actual demand d=1.0'!U898*(365/2)))*9.8*($C898+$D898-$B898)/3600</f>
        <v>0.42373589125000005</v>
      </c>
      <c r="Y898" s="75">
        <f>(('Node actual demand d=1.0'!V898*(365/2)))*9.8*($C898+$D898-$B898)/3600</f>
        <v>0.42373589125000005</v>
      </c>
      <c r="Z898" s="75">
        <f>(('Node actual demand d=1.0'!W898*(365/2)))*9.8*($C898+$D898-$B898)/3600</f>
        <v>2.5424153475000009</v>
      </c>
      <c r="AA898" s="75">
        <f>(('Node actual demand d=1.0'!X898*(365/2)))*9.8*($C898+$D898-$B898)/3600</f>
        <v>23.870455207083339</v>
      </c>
      <c r="AB898" s="75">
        <f>(('Node actual demand d=1.0'!Y898*(365/2)))*9.8*($C898+$D898-$B898)/3600</f>
        <v>0.28249059416666672</v>
      </c>
    </row>
    <row r="899" spans="1:28">
      <c r="A899" t="s">
        <v>1008</v>
      </c>
      <c r="B899" s="21">
        <f>Fornecida!$C$1</f>
        <v>3.38</v>
      </c>
      <c r="C899" s="79">
        <v>10.608000000000001</v>
      </c>
      <c r="D899">
        <v>20</v>
      </c>
      <c r="E899" s="75">
        <f>(('Node actual demand d=1.0'!B899*(365/2)))*9.8*($C899+$D899-$B899)/3600</f>
        <v>0</v>
      </c>
      <c r="F899" s="75">
        <f>(('Node actual demand d=1.0'!C899*(365/2)))*9.8*($C899+$D899-$B899)/3600</f>
        <v>0</v>
      </c>
      <c r="G899" s="75">
        <f>(('Node actual demand d=1.0'!D899*(365/2)))*9.8*($C899+$D899-$B899)/3600</f>
        <v>0</v>
      </c>
      <c r="H899" s="75">
        <f>(('Node actual demand d=1.0'!E899*(365/2)))*9.8*($C899+$D899-$B899)/3600</f>
        <v>0</v>
      </c>
      <c r="I899" s="75">
        <f>(('Node actual demand d=1.0'!F899*(365/2)))*9.8*($C899+$D899-$B899)/3600</f>
        <v>0</v>
      </c>
      <c r="J899" s="75">
        <f>(('Node actual demand d=1.0'!G899*(365/2)))*9.8*($C899+$D899-$B899)/3600</f>
        <v>2.4348639000000007</v>
      </c>
      <c r="K899" s="75">
        <f>(('Node actual demand d=1.0'!H899*(365/2)))*9.8*($C899+$D899-$B899)/3600</f>
        <v>0</v>
      </c>
      <c r="L899" s="75">
        <f>(('Node actual demand d=1.0'!I899*(365/2)))*9.8*($C899+$D899-$B899)/3600</f>
        <v>0</v>
      </c>
      <c r="M899" s="75">
        <f>(('Node actual demand d=1.0'!J899*(365/2)))*9.8*($C899+$D899-$B899)/3600</f>
        <v>2.1643234666666671</v>
      </c>
      <c r="N899" s="75">
        <f>(('Node actual demand d=1.0'!K899*(365/2)))*9.8*($C899+$D899-$B899)/3600</f>
        <v>3.381755416666667</v>
      </c>
      <c r="O899" s="75">
        <f>(('Node actual demand d=1.0'!L899*(365/2)))*9.8*($C899+$D899-$B899)/3600</f>
        <v>3.7875660666666673</v>
      </c>
      <c r="P899" s="75">
        <f>(('Node actual demand d=1.0'!M899*(365/2)))*9.8*($C899+$D899-$B899)/3600</f>
        <v>3.381755416666667</v>
      </c>
      <c r="Q899" s="75">
        <f>(('Node actual demand d=1.0'!N899*(365/2)))*9.8*($C899+$D899-$B899)/3600</f>
        <v>2.0290532500000005</v>
      </c>
      <c r="R899" s="75">
        <f>(('Node actual demand d=1.0'!O899*(365/2)))*9.8*($C899+$D899-$B899)/3600</f>
        <v>1.4879723833333336</v>
      </c>
      <c r="S899" s="75">
        <f>(('Node actual demand d=1.0'!P899*(365/2)))*9.8*($C899+$D899-$B899)/3600</f>
        <v>6.3577001833333338</v>
      </c>
      <c r="T899" s="75">
        <f>(('Node actual demand d=1.0'!Q899*(365/2)))*9.8*($C899+$D899-$B899)/3600</f>
        <v>7.7104023499999998</v>
      </c>
      <c r="U899" s="75">
        <f>(('Node actual demand d=1.0'!R899*(365/2)))*9.8*($C899+$D899-$B899)/3600</f>
        <v>3.9228362833333335</v>
      </c>
      <c r="V899" s="75">
        <f>(('Node actual demand d=1.0'!S899*(365/2)))*9.8*($C899+$D899-$B899)/3600</f>
        <v>3.9228362833333335</v>
      </c>
      <c r="W899" s="75">
        <f>(('Node actual demand d=1.0'!T899*(365/2)))*9.8*($C899+$D899-$B899)/3600</f>
        <v>0.8116213000000001</v>
      </c>
      <c r="X899" s="75">
        <f>(('Node actual demand d=1.0'!U899*(365/2)))*9.8*($C899+$D899-$B899)/3600</f>
        <v>0</v>
      </c>
      <c r="Y899" s="75">
        <f>(('Node actual demand d=1.0'!V899*(365/2)))*9.8*($C899+$D899-$B899)/3600</f>
        <v>0</v>
      </c>
      <c r="Z899" s="75">
        <f>(('Node actual demand d=1.0'!W899*(365/2)))*9.8*($C899+$D899-$B899)/3600</f>
        <v>0</v>
      </c>
      <c r="AA899" s="75">
        <f>(('Node actual demand d=1.0'!X899*(365/2)))*9.8*($C899+$D899-$B899)/3600</f>
        <v>20.831613366666669</v>
      </c>
      <c r="AB899" s="75">
        <f>(('Node actual demand d=1.0'!Y899*(365/2)))*9.8*($C899+$D899-$B899)/3600</f>
        <v>1.6232426000000002</v>
      </c>
    </row>
    <row r="900" spans="1:28">
      <c r="A900" t="s">
        <v>1009</v>
      </c>
      <c r="B900" s="21">
        <f>Fornecida!$C$1</f>
        <v>3.38</v>
      </c>
      <c r="C900" s="79">
        <v>10.3241</v>
      </c>
      <c r="D900">
        <v>20</v>
      </c>
      <c r="E900" s="75">
        <f>(('Node actual demand d=1.0'!B900*(365/2)))*9.8*($C900+$D900-$B900)/3600</f>
        <v>12.448960069583336</v>
      </c>
      <c r="F900" s="75">
        <f>(('Node actual demand d=1.0'!C900*(365/2)))*9.8*($C900+$D900-$B900)/3600</f>
        <v>0</v>
      </c>
      <c r="G900" s="75">
        <f>(('Node actual demand d=1.0'!D900*(365/2)))*9.8*($C900+$D900-$B900)/3600</f>
        <v>0</v>
      </c>
      <c r="H900" s="75">
        <f>(('Node actual demand d=1.0'!E900*(365/2)))*9.8*($C900+$D900-$B900)/3600</f>
        <v>0</v>
      </c>
      <c r="I900" s="75">
        <f>(('Node actual demand d=1.0'!F900*(365/2)))*9.8*($C900+$D900-$B900)/3600</f>
        <v>0</v>
      </c>
      <c r="J900" s="75">
        <f>(('Node actual demand d=1.0'!G900*(365/2)))*9.8*($C900+$D900-$B900)/3600</f>
        <v>0</v>
      </c>
      <c r="K900" s="75">
        <f>(('Node actual demand d=1.0'!H900*(365/2)))*9.8*($C900+$D900-$B900)/3600</f>
        <v>0</v>
      </c>
      <c r="L900" s="75">
        <f>(('Node actual demand d=1.0'!I900*(365/2)))*9.8*($C900+$D900-$B900)/3600</f>
        <v>0</v>
      </c>
      <c r="M900" s="75">
        <f>(('Node actual demand d=1.0'!J900*(365/2)))*9.8*($C900+$D900-$B900)/3600</f>
        <v>0</v>
      </c>
      <c r="N900" s="75">
        <f>(('Node actual demand d=1.0'!K900*(365/2)))*9.8*($C900+$D900-$B900)/3600</f>
        <v>0</v>
      </c>
      <c r="O900" s="75">
        <f>(('Node actual demand d=1.0'!L900*(365/2)))*9.8*($C900+$D900-$B900)/3600</f>
        <v>2.1417565711111113</v>
      </c>
      <c r="P900" s="75">
        <f>(('Node actual demand d=1.0'!M900*(365/2)))*9.8*($C900+$D900-$B900)/3600</f>
        <v>0</v>
      </c>
      <c r="Q900" s="75">
        <f>(('Node actual demand d=1.0'!N900*(365/2)))*9.8*($C900+$D900-$B900)/3600</f>
        <v>0</v>
      </c>
      <c r="R900" s="75">
        <f>(('Node actual demand d=1.0'!O900*(365/2)))*9.8*($C900+$D900-$B900)/3600</f>
        <v>0</v>
      </c>
      <c r="S900" s="75">
        <f>(('Node actual demand d=1.0'!P900*(365/2)))*9.8*($C900+$D900-$B900)/3600</f>
        <v>0</v>
      </c>
      <c r="T900" s="75">
        <f>(('Node actual demand d=1.0'!Q900*(365/2)))*9.8*($C900+$D900-$B900)/3600</f>
        <v>0</v>
      </c>
      <c r="U900" s="75">
        <f>(('Node actual demand d=1.0'!R900*(365/2)))*9.8*($C900+$D900-$B900)/3600</f>
        <v>0</v>
      </c>
      <c r="V900" s="75">
        <f>(('Node actual demand d=1.0'!S900*(365/2)))*9.8*($C900+$D900-$B900)/3600</f>
        <v>0</v>
      </c>
      <c r="W900" s="75">
        <f>(('Node actual demand d=1.0'!T900*(365/2)))*9.8*($C900+$D900-$B900)/3600</f>
        <v>0</v>
      </c>
      <c r="X900" s="75">
        <f>(('Node actual demand d=1.0'!U900*(365/2)))*9.8*($C900+$D900-$B900)/3600</f>
        <v>0</v>
      </c>
      <c r="Y900" s="75">
        <f>(('Node actual demand d=1.0'!V900*(365/2)))*9.8*($C900+$D900-$B900)/3600</f>
        <v>0</v>
      </c>
      <c r="Z900" s="75">
        <f>(('Node actual demand d=1.0'!W900*(365/2)))*9.8*($C900+$D900-$B900)/3600</f>
        <v>0</v>
      </c>
      <c r="AA900" s="75">
        <f>(('Node actual demand d=1.0'!X900*(365/2)))*9.8*($C900+$D900-$B900)/3600</f>
        <v>0</v>
      </c>
      <c r="AB900" s="75">
        <f>(('Node actual demand d=1.0'!Y900*(365/2)))*9.8*($C900+$D900-$B900)/3600</f>
        <v>0</v>
      </c>
    </row>
    <row r="901" spans="1:28">
      <c r="A901" t="s">
        <v>1010</v>
      </c>
      <c r="B901" s="21">
        <f>Fornecida!$C$1</f>
        <v>3.38</v>
      </c>
      <c r="C901" s="79">
        <v>10</v>
      </c>
      <c r="D901">
        <v>20</v>
      </c>
      <c r="E901" s="75">
        <f>(('Node actual demand d=1.0'!B901*(365/2)))*9.8*($C901+$D901-$B901)/3600</f>
        <v>0</v>
      </c>
      <c r="F901" s="75">
        <f>(('Node actual demand d=1.0'!C901*(365/2)))*9.8*($C901+$D901-$B901)/3600</f>
        <v>0</v>
      </c>
      <c r="G901" s="75">
        <f>(('Node actual demand d=1.0'!D901*(365/2)))*9.8*($C901+$D901-$B901)/3600</f>
        <v>0</v>
      </c>
      <c r="H901" s="75">
        <f>(('Node actual demand d=1.0'!E901*(365/2)))*9.8*($C901+$D901-$B901)/3600</f>
        <v>0</v>
      </c>
      <c r="I901" s="75">
        <f>(('Node actual demand d=1.0'!F901*(365/2)))*9.8*($C901+$D901-$B901)/3600</f>
        <v>0</v>
      </c>
      <c r="J901" s="75">
        <f>(('Node actual demand d=1.0'!G901*(365/2)))*9.8*($C901+$D901-$B901)/3600</f>
        <v>0</v>
      </c>
      <c r="K901" s="75">
        <f>(('Node actual demand d=1.0'!H901*(365/2)))*9.8*($C901+$D901-$B901)/3600</f>
        <v>0.13224963888888891</v>
      </c>
      <c r="L901" s="75">
        <f>(('Node actual demand d=1.0'!I901*(365/2)))*9.8*($C901+$D901-$B901)/3600</f>
        <v>0.13224963888888891</v>
      </c>
      <c r="M901" s="75">
        <f>(('Node actual demand d=1.0'!J901*(365/2)))*9.8*($C901+$D901-$B901)/3600</f>
        <v>0.26449927777777782</v>
      </c>
      <c r="N901" s="75">
        <f>(('Node actual demand d=1.0'!K901*(365/2)))*9.8*($C901+$D901-$B901)/3600</f>
        <v>0.26449927777777782</v>
      </c>
      <c r="O901" s="75">
        <f>(('Node actual demand d=1.0'!L901*(365/2)))*9.8*($C901+$D901-$B901)/3600</f>
        <v>0.26449927777777782</v>
      </c>
      <c r="P901" s="75">
        <f>(('Node actual demand d=1.0'!M901*(365/2)))*9.8*($C901+$D901-$B901)/3600</f>
        <v>0.13224963888888891</v>
      </c>
      <c r="Q901" s="75">
        <f>(('Node actual demand d=1.0'!N901*(365/2)))*9.8*($C901+$D901-$B901)/3600</f>
        <v>0.13224963888888891</v>
      </c>
      <c r="R901" s="75">
        <f>(('Node actual demand d=1.0'!O901*(365/2)))*9.8*($C901+$D901-$B901)/3600</f>
        <v>0.13224963888888891</v>
      </c>
      <c r="S901" s="75">
        <f>(('Node actual demand d=1.0'!P901*(365/2)))*9.8*($C901+$D901-$B901)/3600</f>
        <v>0</v>
      </c>
      <c r="T901" s="75">
        <f>(('Node actual demand d=1.0'!Q901*(365/2)))*9.8*($C901+$D901-$B901)/3600</f>
        <v>0.13224963888888891</v>
      </c>
      <c r="U901" s="75">
        <f>(('Node actual demand d=1.0'!R901*(365/2)))*9.8*($C901+$D901-$B901)/3600</f>
        <v>0.26449927777777782</v>
      </c>
      <c r="V901" s="75">
        <f>(('Node actual demand d=1.0'!S901*(365/2)))*9.8*($C901+$D901-$B901)/3600</f>
        <v>0.13224963888888891</v>
      </c>
      <c r="W901" s="75">
        <f>(('Node actual demand d=1.0'!T901*(365/2)))*9.8*($C901+$D901-$B901)/3600</f>
        <v>0.26449927777777782</v>
      </c>
      <c r="X901" s="75">
        <f>(('Node actual demand d=1.0'!U901*(365/2)))*9.8*($C901+$D901-$B901)/3600</f>
        <v>0.13224963888888891</v>
      </c>
      <c r="Y901" s="75">
        <f>(('Node actual demand d=1.0'!V901*(365/2)))*9.8*($C901+$D901-$B901)/3600</f>
        <v>0.13224963888888891</v>
      </c>
      <c r="Z901" s="75">
        <f>(('Node actual demand d=1.0'!W901*(365/2)))*9.8*($C901+$D901-$B901)/3600</f>
        <v>0.13224963888888891</v>
      </c>
      <c r="AA901" s="75">
        <f>(('Node actual demand d=1.0'!X901*(365/2)))*9.8*($C901+$D901-$B901)/3600</f>
        <v>0</v>
      </c>
      <c r="AB901" s="75">
        <f>(('Node actual demand d=1.0'!Y901*(365/2)))*9.8*($C901+$D901-$B901)/3600</f>
        <v>8.9929754444444452</v>
      </c>
    </row>
    <row r="902" spans="1:28">
      <c r="A902" t="s">
        <v>1011</v>
      </c>
      <c r="B902" s="21">
        <f>Fornecida!$C$1</f>
        <v>3.38</v>
      </c>
      <c r="C902" s="79">
        <v>9.9901999999999997</v>
      </c>
      <c r="D902">
        <v>20</v>
      </c>
      <c r="E902" s="75">
        <f>(('Node actual demand d=1.0'!B902*(365/2)))*9.8*($C902+$D902-$B902)/3600</f>
        <v>0.5288038077777778</v>
      </c>
      <c r="F902" s="75">
        <f>(('Node actual demand d=1.0'!C902*(365/2)))*9.8*($C902+$D902-$B902)/3600</f>
        <v>0.5288038077777778</v>
      </c>
      <c r="G902" s="75">
        <f>(('Node actual demand d=1.0'!D902*(365/2)))*9.8*($C902+$D902-$B902)/3600</f>
        <v>0.5288038077777778</v>
      </c>
      <c r="H902" s="75">
        <f>(('Node actual demand d=1.0'!E902*(365/2)))*9.8*($C902+$D902-$B902)/3600</f>
        <v>0.5288038077777778</v>
      </c>
      <c r="I902" s="75">
        <f>(('Node actual demand d=1.0'!F902*(365/2)))*9.8*($C902+$D902-$B902)/3600</f>
        <v>0.5288038077777778</v>
      </c>
      <c r="J902" s="75">
        <f>(('Node actual demand d=1.0'!G902*(365/2)))*9.8*($C902+$D902-$B902)/3600</f>
        <v>0.39660285583333338</v>
      </c>
      <c r="K902" s="75">
        <f>(('Node actual demand d=1.0'!H902*(365/2)))*9.8*($C902+$D902-$B902)/3600</f>
        <v>0.5288038077777778</v>
      </c>
      <c r="L902" s="75">
        <f>(('Node actual demand d=1.0'!I902*(365/2)))*9.8*($C902+$D902-$B902)/3600</f>
        <v>0.66100475972222239</v>
      </c>
      <c r="M902" s="75">
        <f>(('Node actual demand d=1.0'!J902*(365/2)))*9.8*($C902+$D902-$B902)/3600</f>
        <v>3.437224750555556</v>
      </c>
      <c r="N902" s="75">
        <f>(('Node actual demand d=1.0'!K902*(365/2)))*9.8*($C902+$D902-$B902)/3600</f>
        <v>5.0236361738888888</v>
      </c>
      <c r="O902" s="75">
        <f>(('Node actual demand d=1.0'!L902*(365/2)))*9.8*($C902+$D902-$B902)/3600</f>
        <v>5.2880380777777791</v>
      </c>
      <c r="P902" s="75">
        <f>(('Node actual demand d=1.0'!M902*(365/2)))*9.8*($C902+$D902-$B902)/3600</f>
        <v>5.5524399816666667</v>
      </c>
      <c r="Q902" s="75">
        <f>(('Node actual demand d=1.0'!N902*(365/2)))*9.8*($C902+$D902-$B902)/3600</f>
        <v>5.8168418855555561</v>
      </c>
      <c r="R902" s="75">
        <f>(('Node actual demand d=1.0'!O902*(365/2)))*9.8*($C902+$D902-$B902)/3600</f>
        <v>6.0812437894444447</v>
      </c>
      <c r="S902" s="75">
        <f>(('Node actual demand d=1.0'!P902*(365/2)))*9.8*($C902+$D902-$B902)/3600</f>
        <v>5.9490428375000013</v>
      </c>
      <c r="T902" s="75">
        <f>(('Node actual demand d=1.0'!Q902*(365/2)))*9.8*($C902+$D902-$B902)/3600</f>
        <v>6.0812437894444447</v>
      </c>
      <c r="U902" s="75">
        <f>(('Node actual demand d=1.0'!R902*(365/2)))*9.8*($C902+$D902-$B902)/3600</f>
        <v>4.0982295102777782</v>
      </c>
      <c r="V902" s="75">
        <f>(('Node actual demand d=1.0'!S902*(365/2)))*9.8*($C902+$D902-$B902)/3600</f>
        <v>3.7016266544444449</v>
      </c>
      <c r="W902" s="75">
        <f>(('Node actual demand d=1.0'!T902*(365/2)))*9.8*($C902+$D902-$B902)/3600</f>
        <v>3.3050237986111117</v>
      </c>
      <c r="X902" s="75">
        <f>(('Node actual demand d=1.0'!U902*(365/2)))*9.8*($C902+$D902-$B902)/3600</f>
        <v>0.79320571166666676</v>
      </c>
      <c r="Y902" s="75">
        <f>(('Node actual demand d=1.0'!V902*(365/2)))*9.8*($C902+$D902-$B902)/3600</f>
        <v>0.66100475972222239</v>
      </c>
      <c r="Z902" s="75">
        <f>(('Node actual demand d=1.0'!W902*(365/2)))*9.8*($C902+$D902-$B902)/3600</f>
        <v>0.66100475972222239</v>
      </c>
      <c r="AA902" s="75">
        <f>(('Node actual demand d=1.0'!X902*(365/2)))*9.8*($C902+$D902-$B902)/3600</f>
        <v>0.5288038077777778</v>
      </c>
      <c r="AB902" s="75">
        <f>(('Node actual demand d=1.0'!Y902*(365/2)))*9.8*($C902+$D902-$B902)/3600</f>
        <v>0.5288038077777778</v>
      </c>
    </row>
    <row r="903" spans="1:28">
      <c r="A903" t="s">
        <v>1012</v>
      </c>
      <c r="B903" s="21">
        <f>Fornecida!$C$1</f>
        <v>3.38</v>
      </c>
      <c r="C903" s="79">
        <v>20.569400000000002</v>
      </c>
      <c r="D903">
        <v>20</v>
      </c>
      <c r="E903" s="75">
        <f>(('Node actual demand d=1.0'!B903*(365/2)))*9.8*($C903+$D903-$B903)/3600</f>
        <v>2.771385079166667</v>
      </c>
      <c r="F903" s="75">
        <f>(('Node actual demand d=1.0'!C903*(365/2)))*9.8*($C903+$D903-$B903)/3600</f>
        <v>1.1085540316666667</v>
      </c>
      <c r="G903" s="75">
        <f>(('Node actual demand d=1.0'!D903*(365/2)))*9.8*($C903+$D903-$B903)/3600</f>
        <v>0</v>
      </c>
      <c r="H903" s="75">
        <f>(('Node actual demand d=1.0'!E903*(365/2)))*9.8*($C903+$D903-$B903)/3600</f>
        <v>0.92379502638888888</v>
      </c>
      <c r="I903" s="75">
        <f>(('Node actual demand d=1.0'!F903*(365/2)))*9.8*($C903+$D903-$B903)/3600</f>
        <v>1.2933130369444443</v>
      </c>
      <c r="J903" s="75">
        <f>(('Node actual demand d=1.0'!G903*(365/2)))*9.8*($C903+$D903-$B903)/3600</f>
        <v>0</v>
      </c>
      <c r="K903" s="75">
        <f>(('Node actual demand d=1.0'!H903*(365/2)))*9.8*($C903+$D903-$B903)/3600</f>
        <v>0.36951801055555555</v>
      </c>
      <c r="L903" s="75">
        <f>(('Node actual demand d=1.0'!I903*(365/2)))*9.8*($C903+$D903-$B903)/3600</f>
        <v>1.4780720422222222</v>
      </c>
      <c r="M903" s="75">
        <f>(('Node actual demand d=1.0'!J903*(365/2)))*9.8*($C903+$D903-$B903)/3600</f>
        <v>0.73903602111111111</v>
      </c>
      <c r="N903" s="75">
        <f>(('Node actual demand d=1.0'!K903*(365/2)))*9.8*($C903+$D903-$B903)/3600</f>
        <v>0.55427701583333333</v>
      </c>
      <c r="O903" s="75">
        <f>(('Node actual demand d=1.0'!L903*(365/2)))*9.8*($C903+$D903-$B903)/3600</f>
        <v>0.55427701583333333</v>
      </c>
      <c r="P903" s="75">
        <f>(('Node actual demand d=1.0'!M903*(365/2)))*9.8*($C903+$D903-$B903)/3600</f>
        <v>1.6628310475000001</v>
      </c>
      <c r="Q903" s="75">
        <f>(('Node actual demand d=1.0'!N903*(365/2)))*9.8*($C903+$D903-$B903)/3600</f>
        <v>1.6628310475000001</v>
      </c>
      <c r="R903" s="75">
        <f>(('Node actual demand d=1.0'!O903*(365/2)))*9.8*($C903+$D903-$B903)/3600</f>
        <v>0.36951801055555555</v>
      </c>
      <c r="S903" s="75">
        <f>(('Node actual demand d=1.0'!P903*(365/2)))*9.8*($C903+$D903-$B903)/3600</f>
        <v>1.6628310475000001</v>
      </c>
      <c r="T903" s="75">
        <f>(('Node actual demand d=1.0'!Q903*(365/2)))*9.8*($C903+$D903-$B903)/3600</f>
        <v>2.0323490580555559</v>
      </c>
      <c r="U903" s="75">
        <f>(('Node actual demand d=1.0'!R903*(365/2)))*9.8*($C903+$D903-$B903)/3600</f>
        <v>2.9561440844444444</v>
      </c>
      <c r="V903" s="75">
        <f>(('Node actual demand d=1.0'!S903*(365/2)))*9.8*($C903+$D903-$B903)/3600</f>
        <v>0.55427701583333333</v>
      </c>
      <c r="W903" s="75">
        <f>(('Node actual demand d=1.0'!T903*(365/2)))*9.8*($C903+$D903-$B903)/3600</f>
        <v>1.1085540316666667</v>
      </c>
      <c r="X903" s="75">
        <f>(('Node actual demand d=1.0'!U903*(365/2)))*9.8*($C903+$D903-$B903)/3600</f>
        <v>5.7275291636111119</v>
      </c>
      <c r="Y903" s="75">
        <f>(('Node actual demand d=1.0'!V903*(365/2)))*9.8*($C903+$D903-$B903)/3600</f>
        <v>6.6513241900000004</v>
      </c>
      <c r="Z903" s="75">
        <f>(('Node actual demand d=1.0'!W903*(365/2)))*9.8*($C903+$D903-$B903)/3600</f>
        <v>3.879939110833333</v>
      </c>
      <c r="AA903" s="75">
        <f>(('Node actual demand d=1.0'!X903*(365/2)))*9.8*($C903+$D903-$B903)/3600</f>
        <v>0.36951801055555555</v>
      </c>
      <c r="AB903" s="75">
        <f>(('Node actual demand d=1.0'!Y903*(365/2)))*9.8*($C903+$D903-$B903)/3600</f>
        <v>3.1409030897222223</v>
      </c>
    </row>
    <row r="904" spans="1:28">
      <c r="A904" t="s">
        <v>1013</v>
      </c>
      <c r="B904" s="21">
        <f>Fornecida!$C$1</f>
        <v>3.38</v>
      </c>
      <c r="C904" s="79">
        <v>10.4925</v>
      </c>
      <c r="D904">
        <v>20</v>
      </c>
      <c r="E904" s="75">
        <f>(('Node actual demand d=1.0'!B904*(365/2)))*9.8*($C904+$D904-$B904)/3600</f>
        <v>0.13469640625000001</v>
      </c>
      <c r="F904" s="75">
        <f>(('Node actual demand d=1.0'!C904*(365/2)))*9.8*($C904+$D904-$B904)/3600</f>
        <v>0.13469640625000001</v>
      </c>
      <c r="G904" s="75">
        <f>(('Node actual demand d=1.0'!D904*(365/2)))*9.8*($C904+$D904-$B904)/3600</f>
        <v>0.13469640625000001</v>
      </c>
      <c r="H904" s="75">
        <f>(('Node actual demand d=1.0'!E904*(365/2)))*9.8*($C904+$D904-$B904)/3600</f>
        <v>0.13469640625000001</v>
      </c>
      <c r="I904" s="75">
        <f>(('Node actual demand d=1.0'!F904*(365/2)))*9.8*($C904+$D904-$B904)/3600</f>
        <v>0.13469640625000001</v>
      </c>
      <c r="J904" s="75">
        <f>(('Node actual demand d=1.0'!G904*(365/2)))*9.8*($C904+$D904-$B904)/3600</f>
        <v>4.9837670312500011</v>
      </c>
      <c r="K904" s="75">
        <f>(('Node actual demand d=1.0'!H904*(365/2)))*9.8*($C904+$D904-$B904)/3600</f>
        <v>0.13469640625000001</v>
      </c>
      <c r="L904" s="75">
        <f>(('Node actual demand d=1.0'!I904*(365/2)))*9.8*($C904+$D904-$B904)/3600</f>
        <v>17.241140000000001</v>
      </c>
      <c r="M904" s="75">
        <f>(('Node actual demand d=1.0'!J904*(365/2)))*9.8*($C904+$D904-$B904)/3600</f>
        <v>14.412515468750001</v>
      </c>
      <c r="N904" s="75">
        <f>(('Node actual demand d=1.0'!K904*(365/2)))*9.8*($C904+$D904-$B904)/3600</f>
        <v>15.759479531250001</v>
      </c>
      <c r="O904" s="75">
        <f>(('Node actual demand d=1.0'!L904*(365/2)))*9.8*($C904+$D904-$B904)/3600</f>
        <v>15.22069390625</v>
      </c>
      <c r="P904" s="75">
        <f>(('Node actual demand d=1.0'!M904*(365/2)))*9.8*($C904+$D904-$B904)/3600</f>
        <v>12.661462187500002</v>
      </c>
      <c r="Q904" s="75">
        <f>(('Node actual demand d=1.0'!N904*(365/2)))*9.8*($C904+$D904-$B904)/3600</f>
        <v>14.277819062500003</v>
      </c>
      <c r="R904" s="75">
        <f>(('Node actual demand d=1.0'!O904*(365/2)))*9.8*($C904+$D904-$B904)/3600</f>
        <v>22.359603437500002</v>
      </c>
      <c r="S904" s="75">
        <f>(('Node actual demand d=1.0'!P904*(365/2)))*9.8*($C904+$D904-$B904)/3600</f>
        <v>22.224907031250002</v>
      </c>
      <c r="T904" s="75">
        <f>(('Node actual demand d=1.0'!Q904*(365/2)))*9.8*($C904+$D904-$B904)/3600</f>
        <v>5.9266418750000005</v>
      </c>
      <c r="U904" s="75">
        <f>(('Node actual demand d=1.0'!R904*(365/2)))*9.8*($C904+$D904-$B904)/3600</f>
        <v>4.8490706250000013</v>
      </c>
      <c r="V904" s="75">
        <f>(('Node actual demand d=1.0'!S904*(365/2)))*9.8*($C904+$D904-$B904)/3600</f>
        <v>5.1184634375</v>
      </c>
      <c r="W904" s="75">
        <f>(('Node actual demand d=1.0'!T904*(365/2)))*9.8*($C904+$D904-$B904)/3600</f>
        <v>0.13469640625000001</v>
      </c>
      <c r="X904" s="75">
        <f>(('Node actual demand d=1.0'!U904*(365/2)))*9.8*($C904+$D904-$B904)/3600</f>
        <v>0.13469640625000001</v>
      </c>
      <c r="Y904" s="75">
        <f>(('Node actual demand d=1.0'!V904*(365/2)))*9.8*($C904+$D904-$B904)/3600</f>
        <v>0.13469640625000001</v>
      </c>
      <c r="Z904" s="75">
        <f>(('Node actual demand d=1.0'!W904*(365/2)))*9.8*($C904+$D904-$B904)/3600</f>
        <v>0.13469640625000001</v>
      </c>
      <c r="AA904" s="75">
        <f>(('Node actual demand d=1.0'!X904*(365/2)))*9.8*($C904+$D904-$B904)/3600</f>
        <v>0.13469640625000001</v>
      </c>
      <c r="AB904" s="75">
        <f>(('Node actual demand d=1.0'!Y904*(365/2)))*9.8*($C904+$D904-$B904)/3600</f>
        <v>0.13469640625000001</v>
      </c>
    </row>
    <row r="905" spans="1:28">
      <c r="A905" t="s">
        <v>1014</v>
      </c>
      <c r="B905" s="21">
        <f>Fornecida!$C$1</f>
        <v>3.38</v>
      </c>
      <c r="C905" s="79">
        <v>8.8788999999999998</v>
      </c>
      <c r="D905">
        <v>20</v>
      </c>
      <c r="E905" s="75">
        <f>(('Node actual demand d=1.0'!B905*(365/2)))*9.8*($C905+$D905-$B905)/3600</f>
        <v>7.4741171565277797</v>
      </c>
      <c r="F905" s="75">
        <f>(('Node actual demand d=1.0'!C905*(365/2)))*9.8*($C905+$D905-$B905)/3600</f>
        <v>0.38003985541666674</v>
      </c>
      <c r="G905" s="75">
        <f>(('Node actual demand d=1.0'!D905*(365/2)))*9.8*($C905+$D905-$B905)/3600</f>
        <v>0.38003985541666674</v>
      </c>
      <c r="H905" s="75">
        <f>(('Node actual demand d=1.0'!E905*(365/2)))*9.8*($C905+$D905-$B905)/3600</f>
        <v>0.38003985541666674</v>
      </c>
      <c r="I905" s="75">
        <f>(('Node actual demand d=1.0'!F905*(365/2)))*9.8*($C905+$D905-$B905)/3600</f>
        <v>0.38003985541666674</v>
      </c>
      <c r="J905" s="75">
        <f>(('Node actual demand d=1.0'!G905*(365/2)))*9.8*($C905+$D905-$B905)/3600</f>
        <v>0.38003985541666674</v>
      </c>
      <c r="K905" s="75">
        <f>(('Node actual demand d=1.0'!H905*(365/2)))*9.8*($C905+$D905-$B905)/3600</f>
        <v>3.0403188433333339</v>
      </c>
      <c r="L905" s="75">
        <f>(('Node actual demand d=1.0'!I905*(365/2)))*9.8*($C905+$D905-$B905)/3600</f>
        <v>10.514435999861114</v>
      </c>
      <c r="M905" s="75">
        <f>(('Node actual demand d=1.0'!J905*(365/2)))*9.8*($C905+$D905-$B905)/3600</f>
        <v>4.8138381686111114</v>
      </c>
      <c r="N905" s="75">
        <f>(('Node actual demand d=1.0'!K905*(365/2)))*9.8*($C905+$D905-$B905)/3600</f>
        <v>3.4203586987500012</v>
      </c>
      <c r="O905" s="75">
        <f>(('Node actual demand d=1.0'!L905*(365/2)))*9.8*($C905+$D905-$B905)/3600</f>
        <v>7.4741171565277797</v>
      </c>
      <c r="P905" s="75">
        <f>(('Node actual demand d=1.0'!M905*(365/2)))*9.8*($C905+$D905-$B905)/3600</f>
        <v>13.301394939583336</v>
      </c>
      <c r="Q905" s="75">
        <f>(('Node actual demand d=1.0'!N905*(365/2)))*9.8*($C905+$D905-$B905)/3600</f>
        <v>21.915631662361115</v>
      </c>
      <c r="R905" s="75">
        <f>(('Node actual demand d=1.0'!O905*(365/2)))*9.8*($C905+$D905-$B905)/3600</f>
        <v>4.3071183613888895</v>
      </c>
      <c r="S905" s="75">
        <f>(('Node actual demand d=1.0'!P905*(365/2)))*9.8*($C905+$D905-$B905)/3600</f>
        <v>4.433798313194445</v>
      </c>
      <c r="T905" s="75">
        <f>(('Node actual demand d=1.0'!Q905*(365/2)))*9.8*($C905+$D905-$B905)/3600</f>
        <v>12.034595421527778</v>
      </c>
      <c r="U905" s="75">
        <f>(('Node actual demand d=1.0'!R905*(365/2)))*9.8*($C905+$D905-$B905)/3600</f>
        <v>1.520159421666667</v>
      </c>
      <c r="V905" s="75">
        <f>(('Node actual demand d=1.0'!S905*(365/2)))*9.8*($C905+$D905-$B905)/3600</f>
        <v>0.50671980722222232</v>
      </c>
      <c r="W905" s="75">
        <f>(('Node actual demand d=1.0'!T905*(365/2)))*9.8*($C905+$D905-$B905)/3600</f>
        <v>0.25335990361111116</v>
      </c>
      <c r="X905" s="75">
        <f>(('Node actual demand d=1.0'!U905*(365/2)))*9.8*($C905+$D905-$B905)/3600</f>
        <v>0.50671980722222232</v>
      </c>
      <c r="Y905" s="75">
        <f>(('Node actual demand d=1.0'!V905*(365/2)))*9.8*($C905+$D905-$B905)/3600</f>
        <v>0.38003985541666674</v>
      </c>
      <c r="Z905" s="75">
        <f>(('Node actual demand d=1.0'!W905*(365/2)))*9.8*($C905+$D905-$B905)/3600</f>
        <v>0.38003985541666674</v>
      </c>
      <c r="AA905" s="75">
        <f>(('Node actual demand d=1.0'!X905*(365/2)))*9.8*($C905+$D905-$B905)/3600</f>
        <v>0.38003985541666674</v>
      </c>
      <c r="AB905" s="75">
        <f>(('Node actual demand d=1.0'!Y905*(365/2)))*9.8*($C905+$D905-$B905)/3600</f>
        <v>0.38003985541666674</v>
      </c>
    </row>
    <row r="906" spans="1:28">
      <c r="A906" t="s">
        <v>1015</v>
      </c>
      <c r="B906" s="21">
        <f>Fornecida!$C$1</f>
        <v>3.38</v>
      </c>
      <c r="C906" s="79">
        <v>20.3264</v>
      </c>
      <c r="D906">
        <v>20</v>
      </c>
      <c r="E906" s="75">
        <f>(('Node actual demand d=1.0'!B906*(365/2)))*9.8*($C906+$D906-$B906)/3600</f>
        <v>0</v>
      </c>
      <c r="F906" s="75">
        <f>(('Node actual demand d=1.0'!C906*(365/2)))*9.8*($C906+$D906-$B906)/3600</f>
        <v>0</v>
      </c>
      <c r="G906" s="75">
        <f>(('Node actual demand d=1.0'!D906*(365/2)))*9.8*($C906+$D906-$B906)/3600</f>
        <v>0</v>
      </c>
      <c r="H906" s="75">
        <f>(('Node actual demand d=1.0'!E906*(365/2)))*9.8*($C906+$D906-$B906)/3600</f>
        <v>0</v>
      </c>
      <c r="I906" s="75">
        <f>(('Node actual demand d=1.0'!F906*(365/2)))*9.8*($C906+$D906-$B906)/3600</f>
        <v>0</v>
      </c>
      <c r="J906" s="75">
        <f>(('Node actual demand d=1.0'!G906*(365/2)))*9.8*($C906+$D906-$B906)/3600</f>
        <v>0</v>
      </c>
      <c r="K906" s="75">
        <f>(('Node actual demand d=1.0'!H906*(365/2)))*9.8*($C906+$D906-$B906)/3600</f>
        <v>0</v>
      </c>
      <c r="L906" s="75">
        <f>(('Node actual demand d=1.0'!I906*(365/2)))*9.8*($C906+$D906-$B906)/3600</f>
        <v>0</v>
      </c>
      <c r="M906" s="75">
        <f>(('Node actual demand d=1.0'!J906*(365/2)))*9.8*($C906+$D906-$B906)/3600</f>
        <v>0</v>
      </c>
      <c r="N906" s="75">
        <f>(('Node actual demand d=1.0'!K906*(365/2)))*9.8*($C906+$D906-$B906)/3600</f>
        <v>0</v>
      </c>
      <c r="O906" s="75">
        <f>(('Node actual demand d=1.0'!L906*(365/2)))*9.8*($C906+$D906-$B906)/3600</f>
        <v>0</v>
      </c>
      <c r="P906" s="75">
        <f>(('Node actual demand d=1.0'!M906*(365/2)))*9.8*($C906+$D906-$B906)/3600</f>
        <v>0</v>
      </c>
      <c r="Q906" s="75">
        <f>(('Node actual demand d=1.0'!N906*(365/2)))*9.8*($C906+$D906-$B906)/3600</f>
        <v>0</v>
      </c>
      <c r="R906" s="75">
        <f>(('Node actual demand d=1.0'!O906*(365/2)))*9.8*($C906+$D906-$B906)/3600</f>
        <v>0.18355176777777779</v>
      </c>
      <c r="S906" s="75">
        <f>(('Node actual demand d=1.0'!P906*(365/2)))*9.8*($C906+$D906-$B906)/3600</f>
        <v>0</v>
      </c>
      <c r="T906" s="75">
        <f>(('Node actual demand d=1.0'!Q906*(365/2)))*9.8*($C906+$D906-$B906)/3600</f>
        <v>0</v>
      </c>
      <c r="U906" s="75">
        <f>(('Node actual demand d=1.0'!R906*(365/2)))*9.8*($C906+$D906-$B906)/3600</f>
        <v>0</v>
      </c>
      <c r="V906" s="75">
        <f>(('Node actual demand d=1.0'!S906*(365/2)))*9.8*($C906+$D906-$B906)/3600</f>
        <v>0</v>
      </c>
      <c r="W906" s="75">
        <f>(('Node actual demand d=1.0'!T906*(365/2)))*9.8*($C906+$D906-$B906)/3600</f>
        <v>0</v>
      </c>
      <c r="X906" s="75">
        <f>(('Node actual demand d=1.0'!U906*(365/2)))*9.8*($C906+$D906-$B906)/3600</f>
        <v>0</v>
      </c>
      <c r="Y906" s="75">
        <f>(('Node actual demand d=1.0'!V906*(365/2)))*9.8*($C906+$D906-$B906)/3600</f>
        <v>0</v>
      </c>
      <c r="Z906" s="75">
        <f>(('Node actual demand d=1.0'!W906*(365/2)))*9.8*($C906+$D906-$B906)/3600</f>
        <v>0</v>
      </c>
      <c r="AA906" s="75">
        <f>(('Node actual demand d=1.0'!X906*(365/2)))*9.8*($C906+$D906-$B906)/3600</f>
        <v>0</v>
      </c>
      <c r="AB906" s="75">
        <f>(('Node actual demand d=1.0'!Y906*(365/2)))*9.8*($C906+$D906-$B906)/3600</f>
        <v>0</v>
      </c>
    </row>
    <row r="907" spans="1:28">
      <c r="A907" t="s">
        <v>1016</v>
      </c>
      <c r="B907" s="21">
        <f>Fornecida!$C$1</f>
        <v>3.38</v>
      </c>
      <c r="C907" s="79">
        <v>21.413599999999999</v>
      </c>
      <c r="D907">
        <v>20</v>
      </c>
      <c r="E907" s="75">
        <f>(('Node actual demand d=1.0'!B907*(365/2)))*9.8*($C907+$D907-$B907)/3600</f>
        <v>0</v>
      </c>
      <c r="F907" s="75">
        <f>(('Node actual demand d=1.0'!C907*(365/2)))*9.8*($C907+$D907-$B907)/3600</f>
        <v>0</v>
      </c>
      <c r="G907" s="75">
        <f>(('Node actual demand d=1.0'!D907*(365/2)))*9.8*($C907+$D907-$B907)/3600</f>
        <v>0</v>
      </c>
      <c r="H907" s="75">
        <f>(('Node actual demand d=1.0'!E907*(365/2)))*9.8*($C907+$D907-$B907)/3600</f>
        <v>38.924325782222219</v>
      </c>
      <c r="I907" s="75">
        <f>(('Node actual demand d=1.0'!F907*(365/2)))*9.8*($C907+$D907-$B907)/3600</f>
        <v>0</v>
      </c>
      <c r="J907" s="75">
        <f>(('Node actual demand d=1.0'!G907*(365/2)))*9.8*($C907+$D907-$B907)/3600</f>
        <v>0</v>
      </c>
      <c r="K907" s="75">
        <f>(('Node actual demand d=1.0'!H907*(365/2)))*9.8*($C907+$D907-$B907)/3600</f>
        <v>0</v>
      </c>
      <c r="L907" s="75">
        <f>(('Node actual demand d=1.0'!I907*(365/2)))*9.8*($C907+$D907-$B907)/3600</f>
        <v>0</v>
      </c>
      <c r="M907" s="75">
        <f>(('Node actual demand d=1.0'!J907*(365/2)))*9.8*($C907+$D907-$B907)/3600</f>
        <v>0</v>
      </c>
      <c r="N907" s="75">
        <f>(('Node actual demand d=1.0'!K907*(365/2)))*9.8*($C907+$D907-$B907)/3600</f>
        <v>0.75581215111111111</v>
      </c>
      <c r="O907" s="75">
        <f>(('Node actual demand d=1.0'!L907*(365/2)))*9.8*($C907+$D907-$B907)/3600</f>
        <v>1.7005773400000004</v>
      </c>
      <c r="P907" s="75">
        <f>(('Node actual demand d=1.0'!M907*(365/2)))*9.8*($C907+$D907-$B907)/3600</f>
        <v>0</v>
      </c>
      <c r="Q907" s="75">
        <f>(('Node actual demand d=1.0'!N907*(365/2)))*9.8*($C907+$D907-$B907)/3600</f>
        <v>0</v>
      </c>
      <c r="R907" s="75">
        <f>(('Node actual demand d=1.0'!O907*(365/2)))*9.8*($C907+$D907-$B907)/3600</f>
        <v>0</v>
      </c>
      <c r="S907" s="75">
        <f>(('Node actual demand d=1.0'!P907*(365/2)))*9.8*($C907+$D907-$B907)/3600</f>
        <v>0</v>
      </c>
      <c r="T907" s="75">
        <f>(('Node actual demand d=1.0'!Q907*(365/2)))*9.8*($C907+$D907-$B907)/3600</f>
        <v>0</v>
      </c>
      <c r="U907" s="75">
        <f>(('Node actual demand d=1.0'!R907*(365/2)))*9.8*($C907+$D907-$B907)/3600</f>
        <v>12.281947455555557</v>
      </c>
      <c r="V907" s="75">
        <f>(('Node actual demand d=1.0'!S907*(365/2)))*9.8*($C907+$D907-$B907)/3600</f>
        <v>0.56685911333333339</v>
      </c>
      <c r="W907" s="75">
        <f>(('Node actual demand d=1.0'!T907*(365/2)))*9.8*($C907+$D907-$B907)/3600</f>
        <v>0</v>
      </c>
      <c r="X907" s="75">
        <f>(('Node actual demand d=1.0'!U907*(365/2)))*9.8*($C907+$D907-$B907)/3600</f>
        <v>0</v>
      </c>
      <c r="Y907" s="75">
        <f>(('Node actual demand d=1.0'!V907*(365/2)))*9.8*($C907+$D907-$B907)/3600</f>
        <v>0</v>
      </c>
      <c r="Z907" s="75">
        <f>(('Node actual demand d=1.0'!W907*(365/2)))*9.8*($C907+$D907-$B907)/3600</f>
        <v>0</v>
      </c>
      <c r="AA907" s="75">
        <f>(('Node actual demand d=1.0'!X907*(365/2)))*9.8*($C907+$D907-$B907)/3600</f>
        <v>0</v>
      </c>
      <c r="AB907" s="75">
        <f>(('Node actual demand d=1.0'!Y907*(365/2)))*9.8*($C907+$D907-$B907)/3600</f>
        <v>0</v>
      </c>
    </row>
    <row r="908" spans="1:28">
      <c r="A908" t="s">
        <v>1017</v>
      </c>
      <c r="B908" s="21">
        <f>Fornecida!$C$1</f>
        <v>3.38</v>
      </c>
      <c r="C908" s="79">
        <v>11.7989</v>
      </c>
      <c r="D908">
        <v>20</v>
      </c>
      <c r="E908" s="75">
        <f>(('Node actual demand d=1.0'!B908*(365/2)))*9.8*($C908+$D908-$B908)/3600</f>
        <v>0</v>
      </c>
      <c r="F908" s="75">
        <f>(('Node actual demand d=1.0'!C908*(365/2)))*9.8*($C908+$D908-$B908)/3600</f>
        <v>0</v>
      </c>
      <c r="G908" s="75">
        <f>(('Node actual demand d=1.0'!D908*(365/2)))*9.8*($C908+$D908-$B908)/3600</f>
        <v>0</v>
      </c>
      <c r="H908" s="75">
        <f>(('Node actual demand d=1.0'!E908*(365/2)))*9.8*($C908+$D908-$B908)/3600</f>
        <v>0</v>
      </c>
      <c r="I908" s="75">
        <f>(('Node actual demand d=1.0'!F908*(365/2)))*9.8*($C908+$D908-$B908)/3600</f>
        <v>0</v>
      </c>
      <c r="J908" s="75">
        <f>(('Node actual demand d=1.0'!G908*(365/2)))*9.8*($C908+$D908-$B908)/3600</f>
        <v>0</v>
      </c>
      <c r="K908" s="75">
        <f>(('Node actual demand d=1.0'!H908*(365/2)))*9.8*($C908+$D908-$B908)/3600</f>
        <v>0</v>
      </c>
      <c r="L908" s="75">
        <f>(('Node actual demand d=1.0'!I908*(365/2)))*9.8*($C908+$D908-$B908)/3600</f>
        <v>0</v>
      </c>
      <c r="M908" s="75">
        <f>(('Node actual demand d=1.0'!J908*(365/2)))*9.8*($C908+$D908-$B908)/3600</f>
        <v>0</v>
      </c>
      <c r="N908" s="75">
        <f>(('Node actual demand d=1.0'!K908*(365/2)))*9.8*($C908+$D908-$B908)/3600</f>
        <v>0</v>
      </c>
      <c r="O908" s="75">
        <f>(('Node actual demand d=1.0'!L908*(365/2)))*9.8*($C908+$D908-$B908)/3600</f>
        <v>0</v>
      </c>
      <c r="P908" s="75">
        <f>(('Node actual demand d=1.0'!M908*(365/2)))*9.8*($C908+$D908-$B908)/3600</f>
        <v>0</v>
      </c>
      <c r="Q908" s="75">
        <f>(('Node actual demand d=1.0'!N908*(365/2)))*9.8*($C908+$D908-$B908)/3600</f>
        <v>0</v>
      </c>
      <c r="R908" s="75">
        <f>(('Node actual demand d=1.0'!O908*(365/2)))*9.8*($C908+$D908-$B908)/3600</f>
        <v>0</v>
      </c>
      <c r="S908" s="75">
        <f>(('Node actual demand d=1.0'!P908*(365/2)))*9.8*($C908+$D908-$B908)/3600</f>
        <v>0</v>
      </c>
      <c r="T908" s="75">
        <f>(('Node actual demand d=1.0'!Q908*(365/2)))*9.8*($C908+$D908-$B908)/3600</f>
        <v>0</v>
      </c>
      <c r="U908" s="75">
        <f>(('Node actual demand d=1.0'!R908*(365/2)))*9.8*($C908+$D908-$B908)/3600</f>
        <v>3.812040198750001</v>
      </c>
      <c r="V908" s="75">
        <f>(('Node actual demand d=1.0'!S908*(365/2)))*9.8*($C908+$D908-$B908)/3600</f>
        <v>3.5296668506944449</v>
      </c>
      <c r="W908" s="75">
        <f>(('Node actual demand d=1.0'!T908*(365/2)))*9.8*($C908+$D908-$B908)/3600</f>
        <v>0</v>
      </c>
      <c r="X908" s="75">
        <f>(('Node actual demand d=1.0'!U908*(365/2)))*9.8*($C908+$D908-$B908)/3600</f>
        <v>0</v>
      </c>
      <c r="Y908" s="75">
        <f>(('Node actual demand d=1.0'!V908*(365/2)))*9.8*($C908+$D908-$B908)/3600</f>
        <v>0</v>
      </c>
      <c r="Z908" s="75">
        <f>(('Node actual demand d=1.0'!W908*(365/2)))*9.8*($C908+$D908-$B908)/3600</f>
        <v>0</v>
      </c>
      <c r="AA908" s="75">
        <f>(('Node actual demand d=1.0'!X908*(365/2)))*9.8*($C908+$D908-$B908)/3600</f>
        <v>0</v>
      </c>
      <c r="AB908" s="75">
        <f>(('Node actual demand d=1.0'!Y908*(365/2)))*9.8*($C908+$D908-$B908)/3600</f>
        <v>0</v>
      </c>
    </row>
    <row r="909" spans="1:28">
      <c r="A909" t="s">
        <v>1018</v>
      </c>
      <c r="B909" s="21">
        <f>Fornecida!$C$1</f>
        <v>3.38</v>
      </c>
      <c r="C909" s="79">
        <v>9.9753000000000007</v>
      </c>
      <c r="D909">
        <v>20</v>
      </c>
      <c r="E909" s="75">
        <f>(('Node actual demand d=1.0'!B909*(365/2)))*9.8*($C909+$D909-$B909)/3600</f>
        <v>0</v>
      </c>
      <c r="F909" s="75">
        <f>(('Node actual demand d=1.0'!C909*(365/2)))*9.8*($C909+$D909-$B909)/3600</f>
        <v>0</v>
      </c>
      <c r="G909" s="75">
        <f>(('Node actual demand d=1.0'!D909*(365/2)))*9.8*($C909+$D909-$B909)/3600</f>
        <v>0</v>
      </c>
      <c r="H909" s="75">
        <f>(('Node actual demand d=1.0'!E909*(365/2)))*9.8*($C909+$D909-$B909)/3600</f>
        <v>0</v>
      </c>
      <c r="I909" s="75">
        <f>(('Node actual demand d=1.0'!F909*(365/2)))*9.8*($C909+$D909-$B909)/3600</f>
        <v>0</v>
      </c>
      <c r="J909" s="75">
        <f>(('Node actual demand d=1.0'!G909*(365/2)))*9.8*($C909+$D909-$B909)/3600</f>
        <v>0</v>
      </c>
      <c r="K909" s="75">
        <f>(('Node actual demand d=1.0'!H909*(365/2)))*9.8*($C909+$D909-$B909)/3600</f>
        <v>0</v>
      </c>
      <c r="L909" s="75">
        <f>(('Node actual demand d=1.0'!I909*(365/2)))*9.8*($C909+$D909-$B909)/3600</f>
        <v>0</v>
      </c>
      <c r="M909" s="75">
        <f>(('Node actual demand d=1.0'!J909*(365/2)))*9.8*($C909+$D909-$B909)/3600</f>
        <v>0</v>
      </c>
      <c r="N909" s="75">
        <f>(('Node actual demand d=1.0'!K909*(365/2)))*9.8*($C909+$D909-$B909)/3600</f>
        <v>0</v>
      </c>
      <c r="O909" s="75">
        <f>(('Node actual demand d=1.0'!L909*(365/2)))*9.8*($C909+$D909-$B909)/3600</f>
        <v>0</v>
      </c>
      <c r="P909" s="75">
        <f>(('Node actual demand d=1.0'!M909*(365/2)))*9.8*($C909+$D909-$B909)/3600</f>
        <v>0</v>
      </c>
      <c r="Q909" s="75">
        <f>(('Node actual demand d=1.0'!N909*(365/2)))*9.8*($C909+$D909-$B909)/3600</f>
        <v>0</v>
      </c>
      <c r="R909" s="75">
        <f>(('Node actual demand d=1.0'!O909*(365/2)))*9.8*($C909+$D909-$B909)/3600</f>
        <v>0</v>
      </c>
      <c r="S909" s="75">
        <f>(('Node actual demand d=1.0'!P909*(365/2)))*9.8*($C909+$D909-$B909)/3600</f>
        <v>2.1140308466666671</v>
      </c>
      <c r="T909" s="75">
        <f>(('Node actual demand d=1.0'!Q909*(365/2)))*9.8*($C909+$D909-$B909)/3600</f>
        <v>0</v>
      </c>
      <c r="U909" s="75">
        <f>(('Node actual demand d=1.0'!R909*(365/2)))*9.8*($C909+$D909-$B909)/3600</f>
        <v>0</v>
      </c>
      <c r="V909" s="75">
        <f>(('Node actual demand d=1.0'!S909*(365/2)))*9.8*($C909+$D909-$B909)/3600</f>
        <v>0</v>
      </c>
      <c r="W909" s="75">
        <f>(('Node actual demand d=1.0'!T909*(365/2)))*9.8*($C909+$D909-$B909)/3600</f>
        <v>0</v>
      </c>
      <c r="X909" s="75">
        <f>(('Node actual demand d=1.0'!U909*(365/2)))*9.8*($C909+$D909-$B909)/3600</f>
        <v>0</v>
      </c>
      <c r="Y909" s="75">
        <f>(('Node actual demand d=1.0'!V909*(365/2)))*9.8*($C909+$D909-$B909)/3600</f>
        <v>0</v>
      </c>
      <c r="Z909" s="75">
        <f>(('Node actual demand d=1.0'!W909*(365/2)))*9.8*($C909+$D909-$B909)/3600</f>
        <v>0</v>
      </c>
      <c r="AA909" s="75">
        <f>(('Node actual demand d=1.0'!X909*(365/2)))*9.8*($C909+$D909-$B909)/3600</f>
        <v>0</v>
      </c>
      <c r="AB909" s="75">
        <f>(('Node actual demand d=1.0'!Y909*(365/2)))*9.8*($C909+$D909-$B909)/3600</f>
        <v>0</v>
      </c>
    </row>
    <row r="910" spans="1:28">
      <c r="A910" t="s">
        <v>1019</v>
      </c>
      <c r="B910" s="21">
        <f>Fornecida!$C$1</f>
        <v>3.38</v>
      </c>
      <c r="C910" s="79">
        <v>37.999499999999998</v>
      </c>
      <c r="D910">
        <v>20</v>
      </c>
      <c r="E910" s="75">
        <f>(('Node actual demand d=1.0'!B910*(365/2)))*9.8*($C910+$D910-$B910)/3600</f>
        <v>0</v>
      </c>
      <c r="F910" s="75">
        <f>(('Node actual demand d=1.0'!C910*(365/2)))*9.8*($C910+$D910-$B910)/3600</f>
        <v>0</v>
      </c>
      <c r="G910" s="75">
        <f>(('Node actual demand d=1.0'!D910*(365/2)))*9.8*($C910+$D910-$B910)/3600</f>
        <v>0</v>
      </c>
      <c r="H910" s="75">
        <f>(('Node actual demand d=1.0'!E910*(365/2)))*9.8*($C910+$D910-$B910)/3600</f>
        <v>0</v>
      </c>
      <c r="I910" s="75">
        <f>(('Node actual demand d=1.0'!F910*(365/2)))*9.8*($C910+$D910-$B910)/3600</f>
        <v>0</v>
      </c>
      <c r="J910" s="75">
        <f>(('Node actual demand d=1.0'!G910*(365/2)))*9.8*($C910+$D910-$B910)/3600</f>
        <v>0</v>
      </c>
      <c r="K910" s="75">
        <f>(('Node actual demand d=1.0'!H910*(365/2)))*9.8*($C910+$D910-$B910)/3600</f>
        <v>22.522274964583335</v>
      </c>
      <c r="L910" s="75">
        <f>(('Node actual demand d=1.0'!I910*(365/2)))*9.8*($C910+$D910-$B910)/3600</f>
        <v>0</v>
      </c>
      <c r="M910" s="75">
        <f>(('Node actual demand d=1.0'!J910*(365/2)))*9.8*($C910+$D910-$B910)/3600</f>
        <v>0.27135271041666664</v>
      </c>
      <c r="N910" s="75">
        <f>(('Node actual demand d=1.0'!K910*(365/2)))*9.8*($C910+$D910-$B910)/3600</f>
        <v>0</v>
      </c>
      <c r="O910" s="75">
        <f>(('Node actual demand d=1.0'!L910*(365/2)))*9.8*($C910+$D910-$B910)/3600</f>
        <v>0.81405813124999993</v>
      </c>
      <c r="P910" s="75">
        <f>(('Node actual demand d=1.0'!M910*(365/2)))*9.8*($C910+$D910-$B910)/3600</f>
        <v>0</v>
      </c>
      <c r="Q910" s="75">
        <f>(('Node actual demand d=1.0'!N910*(365/2)))*9.8*($C910+$D910-$B910)/3600</f>
        <v>0</v>
      </c>
      <c r="R910" s="75">
        <f>(('Node actual demand d=1.0'!O910*(365/2)))*9.8*($C910+$D910-$B910)/3600</f>
        <v>0</v>
      </c>
      <c r="S910" s="75">
        <f>(('Node actual demand d=1.0'!P910*(365/2)))*9.8*($C910+$D910-$B910)/3600</f>
        <v>21.979569543749999</v>
      </c>
      <c r="T910" s="75">
        <f>(('Node actual demand d=1.0'!Q910*(365/2)))*9.8*($C910+$D910-$B910)/3600</f>
        <v>0</v>
      </c>
      <c r="U910" s="75">
        <f>(('Node actual demand d=1.0'!R910*(365/2)))*9.8*($C910+$D910-$B910)/3600</f>
        <v>0</v>
      </c>
      <c r="V910" s="75">
        <f>(('Node actual demand d=1.0'!S910*(365/2)))*9.8*($C910+$D910-$B910)/3600</f>
        <v>0</v>
      </c>
      <c r="W910" s="75">
        <f>(('Node actual demand d=1.0'!T910*(365/2)))*9.8*($C910+$D910-$B910)/3600</f>
        <v>0</v>
      </c>
      <c r="X910" s="75">
        <f>(('Node actual demand d=1.0'!U910*(365/2)))*9.8*($C910+$D910-$B910)/3600</f>
        <v>0</v>
      </c>
      <c r="Y910" s="75">
        <f>(('Node actual demand d=1.0'!V910*(365/2)))*9.8*($C910+$D910-$B910)/3600</f>
        <v>0</v>
      </c>
      <c r="Z910" s="75">
        <f>(('Node actual demand d=1.0'!W910*(365/2)))*9.8*($C910+$D910-$B910)/3600</f>
        <v>0</v>
      </c>
      <c r="AA910" s="75">
        <f>(('Node actual demand d=1.0'!X910*(365/2)))*9.8*($C910+$D910-$B910)/3600</f>
        <v>0</v>
      </c>
      <c r="AB910" s="75">
        <f>(('Node actual demand d=1.0'!Y910*(365/2)))*9.8*($C910+$D910-$B910)/3600</f>
        <v>0</v>
      </c>
    </row>
    <row r="911" spans="1:28">
      <c r="A911" t="s">
        <v>1020</v>
      </c>
      <c r="B911" s="21">
        <f>Fornecida!$C$1</f>
        <v>3.38</v>
      </c>
      <c r="C911" s="79">
        <v>37.624600000000001</v>
      </c>
      <c r="D911">
        <v>20</v>
      </c>
      <c r="E911" s="75">
        <f>(('Node actual demand d=1.0'!B911*(365/2)))*9.8*($C911+$D911-$B911)/3600</f>
        <v>0</v>
      </c>
      <c r="F911" s="75">
        <f>(('Node actual demand d=1.0'!C911*(365/2)))*9.8*($C911+$D911-$B911)/3600</f>
        <v>0</v>
      </c>
      <c r="G911" s="75">
        <f>(('Node actual demand d=1.0'!D911*(365/2)))*9.8*($C911+$D911-$B911)/3600</f>
        <v>0</v>
      </c>
      <c r="H911" s="75">
        <f>(('Node actual demand d=1.0'!E911*(365/2)))*9.8*($C911+$D911-$B911)/3600</f>
        <v>0</v>
      </c>
      <c r="I911" s="75">
        <f>(('Node actual demand d=1.0'!F911*(365/2)))*9.8*($C911+$D911-$B911)/3600</f>
        <v>0</v>
      </c>
      <c r="J911" s="75">
        <f>(('Node actual demand d=1.0'!G911*(365/2)))*9.8*($C911+$D911-$B911)/3600</f>
        <v>0</v>
      </c>
      <c r="K911" s="75">
        <f>(('Node actual demand d=1.0'!H911*(365/2)))*9.8*($C911+$D911-$B911)/3600</f>
        <v>0</v>
      </c>
      <c r="L911" s="75">
        <f>(('Node actual demand d=1.0'!I911*(365/2)))*9.8*($C911+$D911-$B911)/3600</f>
        <v>0</v>
      </c>
      <c r="M911" s="75">
        <f>(('Node actual demand d=1.0'!J911*(365/2)))*9.8*($C911+$D911-$B911)/3600</f>
        <v>0</v>
      </c>
      <c r="N911" s="75">
        <f>(('Node actual demand d=1.0'!K911*(365/2)))*9.8*($C911+$D911-$B911)/3600</f>
        <v>0</v>
      </c>
      <c r="O911" s="75">
        <f>(('Node actual demand d=1.0'!L911*(365/2)))*9.8*($C911+$D911-$B911)/3600</f>
        <v>0</v>
      </c>
      <c r="P911" s="75">
        <f>(('Node actual demand d=1.0'!M911*(365/2)))*9.8*($C911+$D911-$B911)/3600</f>
        <v>0</v>
      </c>
      <c r="Q911" s="75">
        <f>(('Node actual demand d=1.0'!N911*(365/2)))*9.8*($C911+$D911-$B911)/3600</f>
        <v>0</v>
      </c>
      <c r="R911" s="75">
        <f>(('Node actual demand d=1.0'!O911*(365/2)))*9.8*($C911+$D911-$B911)/3600</f>
        <v>0</v>
      </c>
      <c r="S911" s="75">
        <f>(('Node actual demand d=1.0'!P911*(365/2)))*9.8*($C911+$D911-$B911)/3600</f>
        <v>0</v>
      </c>
      <c r="T911" s="75">
        <f>(('Node actual demand d=1.0'!Q911*(365/2)))*9.8*($C911+$D911-$B911)/3600</f>
        <v>0</v>
      </c>
      <c r="U911" s="75">
        <f>(('Node actual demand d=1.0'!R911*(365/2)))*9.8*($C911+$D911-$B911)/3600</f>
        <v>0</v>
      </c>
      <c r="V911" s="75">
        <f>(('Node actual demand d=1.0'!S911*(365/2)))*9.8*($C911+$D911-$B911)/3600</f>
        <v>0</v>
      </c>
      <c r="W911" s="75">
        <f>(('Node actual demand d=1.0'!T911*(365/2)))*9.8*($C911+$D911-$B911)/3600</f>
        <v>0</v>
      </c>
      <c r="X911" s="75">
        <f>(('Node actual demand d=1.0'!U911*(365/2)))*9.8*($C911+$D911-$B911)/3600</f>
        <v>0</v>
      </c>
      <c r="Y911" s="75">
        <f>(('Node actual demand d=1.0'!V911*(365/2)))*9.8*($C911+$D911-$B911)/3600</f>
        <v>0</v>
      </c>
      <c r="Z911" s="75">
        <f>(('Node actual demand d=1.0'!W911*(365/2)))*9.8*($C911+$D911-$B911)/3600</f>
        <v>0</v>
      </c>
      <c r="AA911" s="75">
        <f>(('Node actual demand d=1.0'!X911*(365/2)))*9.8*($C911+$D911-$B911)/3600</f>
        <v>0</v>
      </c>
      <c r="AB911" s="75">
        <f>(('Node actual demand d=1.0'!Y911*(365/2)))*9.8*($C911+$D911-$B911)/3600</f>
        <v>0</v>
      </c>
    </row>
    <row r="912" spans="1:28">
      <c r="A912" t="s">
        <v>1021</v>
      </c>
      <c r="B912" s="21">
        <f>Fornecida!$C$1</f>
        <v>3.38</v>
      </c>
      <c r="C912" s="79">
        <v>37.858899999999998</v>
      </c>
      <c r="D912">
        <v>20</v>
      </c>
      <c r="E912" s="75">
        <f>(('Node actual demand d=1.0'!B912*(365/2)))*9.8*($C912+$D912-$B912)/3600</f>
        <v>0</v>
      </c>
      <c r="F912" s="75">
        <f>(('Node actual demand d=1.0'!C912*(365/2)))*9.8*($C912+$D912-$B912)/3600</f>
        <v>0</v>
      </c>
      <c r="G912" s="75">
        <f>(('Node actual demand d=1.0'!D912*(365/2)))*9.8*($C912+$D912-$B912)/3600</f>
        <v>0</v>
      </c>
      <c r="H912" s="75">
        <f>(('Node actual demand d=1.0'!E912*(365/2)))*9.8*($C912+$D912-$B912)/3600</f>
        <v>0</v>
      </c>
      <c r="I912" s="75">
        <f>(('Node actual demand d=1.0'!F912*(365/2)))*9.8*($C912+$D912-$B912)/3600</f>
        <v>0</v>
      </c>
      <c r="J912" s="75">
        <f>(('Node actual demand d=1.0'!G912*(365/2)))*9.8*($C912+$D912-$B912)/3600</f>
        <v>0</v>
      </c>
      <c r="K912" s="75">
        <f>(('Node actual demand d=1.0'!H912*(365/2)))*9.8*($C912+$D912-$B912)/3600</f>
        <v>0</v>
      </c>
      <c r="L912" s="75">
        <f>(('Node actual demand d=1.0'!I912*(365/2)))*9.8*($C912+$D912-$B912)/3600</f>
        <v>21.111027740833329</v>
      </c>
      <c r="M912" s="75">
        <f>(('Node actual demand d=1.0'!J912*(365/2)))*9.8*($C912+$D912-$B912)/3600</f>
        <v>0</v>
      </c>
      <c r="N912" s="75">
        <f>(('Node actual demand d=1.0'!K912*(365/2)))*9.8*($C912+$D912-$B912)/3600</f>
        <v>0</v>
      </c>
      <c r="O912" s="75">
        <f>(('Node actual demand d=1.0'!L912*(365/2)))*9.8*($C912+$D912-$B912)/3600</f>
        <v>0</v>
      </c>
      <c r="P912" s="75">
        <f>(('Node actual demand d=1.0'!M912*(365/2)))*9.8*($C912+$D912-$B912)/3600</f>
        <v>0</v>
      </c>
      <c r="Q912" s="75">
        <f>(('Node actual demand d=1.0'!N912*(365/2)))*9.8*($C912+$D912-$B912)/3600</f>
        <v>0</v>
      </c>
      <c r="R912" s="75">
        <f>(('Node actual demand d=1.0'!O912*(365/2)))*9.8*($C912+$D912-$B912)/3600</f>
        <v>0</v>
      </c>
      <c r="S912" s="75">
        <f>(('Node actual demand d=1.0'!P912*(365/2)))*9.8*($C912+$D912-$B912)/3600</f>
        <v>43.034018087083332</v>
      </c>
      <c r="T912" s="75">
        <f>(('Node actual demand d=1.0'!Q912*(365/2)))*9.8*($C912+$D912-$B912)/3600</f>
        <v>0.81196260541666665</v>
      </c>
      <c r="U912" s="75">
        <f>(('Node actual demand d=1.0'!R912*(365/2)))*9.8*($C912+$D912-$B912)/3600</f>
        <v>0</v>
      </c>
      <c r="V912" s="75">
        <f>(('Node actual demand d=1.0'!S912*(365/2)))*9.8*($C912+$D912-$B912)/3600</f>
        <v>0</v>
      </c>
      <c r="W912" s="75">
        <f>(('Node actual demand d=1.0'!T912*(365/2)))*9.8*($C912+$D912-$B912)/3600</f>
        <v>0</v>
      </c>
      <c r="X912" s="75">
        <f>(('Node actual demand d=1.0'!U912*(365/2)))*9.8*($C912+$D912-$B912)/3600</f>
        <v>0</v>
      </c>
      <c r="Y912" s="75">
        <f>(('Node actual demand d=1.0'!V912*(365/2)))*9.8*($C912+$D912-$B912)/3600</f>
        <v>0</v>
      </c>
      <c r="Z912" s="75">
        <f>(('Node actual demand d=1.0'!W912*(365/2)))*9.8*($C912+$D912-$B912)/3600</f>
        <v>0</v>
      </c>
      <c r="AA912" s="75">
        <f>(('Node actual demand d=1.0'!X912*(365/2)))*9.8*($C912+$D912-$B912)/3600</f>
        <v>0</v>
      </c>
      <c r="AB912" s="75">
        <f>(('Node actual demand d=1.0'!Y912*(365/2)))*9.8*($C912+$D912-$B912)/3600</f>
        <v>0</v>
      </c>
    </row>
    <row r="913" spans="1:28">
      <c r="A913" t="s">
        <v>1022</v>
      </c>
      <c r="B913" s="21">
        <f>Fornecida!$C$1</f>
        <v>3.38</v>
      </c>
      <c r="C913" s="79">
        <v>38.138500000000001</v>
      </c>
      <c r="D913">
        <v>20</v>
      </c>
      <c r="E913" s="75">
        <f>(('Node actual demand d=1.0'!B913*(365/2)))*9.8*($C913+$D913-$B913)/3600</f>
        <v>0</v>
      </c>
      <c r="F913" s="75">
        <f>(('Node actual demand d=1.0'!C913*(365/2)))*9.8*($C913+$D913-$B913)/3600</f>
        <v>0</v>
      </c>
      <c r="G913" s="75">
        <f>(('Node actual demand d=1.0'!D913*(365/2)))*9.8*($C913+$D913-$B913)/3600</f>
        <v>0</v>
      </c>
      <c r="H913" s="75">
        <f>(('Node actual demand d=1.0'!E913*(365/2)))*9.8*($C913+$D913-$B913)/3600</f>
        <v>0</v>
      </c>
      <c r="I913" s="75">
        <f>(('Node actual demand d=1.0'!F913*(365/2)))*9.8*($C913+$D913-$B913)/3600</f>
        <v>0</v>
      </c>
      <c r="J913" s="75">
        <f>(('Node actual demand d=1.0'!G913*(365/2)))*9.8*($C913+$D913-$B913)/3600</f>
        <v>0</v>
      </c>
      <c r="K913" s="75">
        <f>(('Node actual demand d=1.0'!H913*(365/2)))*9.8*($C913+$D913-$B913)/3600</f>
        <v>0</v>
      </c>
      <c r="L913" s="75">
        <f>(('Node actual demand d=1.0'!I913*(365/2)))*9.8*($C913+$D913-$B913)/3600</f>
        <v>51.416178056249997</v>
      </c>
      <c r="M913" s="75">
        <f>(('Node actual demand d=1.0'!J913*(365/2)))*9.8*($C913+$D913-$B913)/3600</f>
        <v>0</v>
      </c>
      <c r="N913" s="75">
        <f>(('Node actual demand d=1.0'!K913*(365/2)))*9.8*($C913+$D913-$B913)/3600</f>
        <v>0</v>
      </c>
      <c r="O913" s="75">
        <f>(('Node actual demand d=1.0'!L913*(365/2)))*9.8*($C913+$D913-$B913)/3600</f>
        <v>0</v>
      </c>
      <c r="P913" s="75">
        <f>(('Node actual demand d=1.0'!M913*(365/2)))*9.8*($C913+$D913-$B913)/3600</f>
        <v>0</v>
      </c>
      <c r="Q913" s="75">
        <f>(('Node actual demand d=1.0'!N913*(365/2)))*9.8*($C913+$D913-$B913)/3600</f>
        <v>0</v>
      </c>
      <c r="R913" s="75">
        <f>(('Node actual demand d=1.0'!O913*(365/2)))*9.8*($C913+$D913-$B913)/3600</f>
        <v>0</v>
      </c>
      <c r="S913" s="75">
        <f>(('Node actual demand d=1.0'!P913*(365/2)))*9.8*($C913+$D913-$B913)/3600</f>
        <v>0</v>
      </c>
      <c r="T913" s="75">
        <f>(('Node actual demand d=1.0'!Q913*(365/2)))*9.8*($C913+$D913-$B913)/3600</f>
        <v>0</v>
      </c>
      <c r="U913" s="75">
        <f>(('Node actual demand d=1.0'!R913*(365/2)))*9.8*($C913+$D913-$B913)/3600</f>
        <v>0</v>
      </c>
      <c r="V913" s="75">
        <f>(('Node actual demand d=1.0'!S913*(365/2)))*9.8*($C913+$D913-$B913)/3600</f>
        <v>0</v>
      </c>
      <c r="W913" s="75">
        <f>(('Node actual demand d=1.0'!T913*(365/2)))*9.8*($C913+$D913-$B913)/3600</f>
        <v>0</v>
      </c>
      <c r="X913" s="75">
        <f>(('Node actual demand d=1.0'!U913*(365/2)))*9.8*($C913+$D913-$B913)/3600</f>
        <v>0</v>
      </c>
      <c r="Y913" s="75">
        <f>(('Node actual demand d=1.0'!V913*(365/2)))*9.8*($C913+$D913-$B913)/3600</f>
        <v>0</v>
      </c>
      <c r="Z913" s="75">
        <f>(('Node actual demand d=1.0'!W913*(365/2)))*9.8*($C913+$D913-$B913)/3600</f>
        <v>0</v>
      </c>
      <c r="AA913" s="75">
        <f>(('Node actual demand d=1.0'!X913*(365/2)))*9.8*($C913+$D913-$B913)/3600</f>
        <v>0</v>
      </c>
      <c r="AB913" s="75">
        <f>(('Node actual demand d=1.0'!Y913*(365/2)))*9.8*($C913+$D913-$B913)/3600</f>
        <v>0</v>
      </c>
    </row>
    <row r="914" spans="1:28">
      <c r="A914" t="s">
        <v>1023</v>
      </c>
      <c r="B914" s="21">
        <f>Fornecida!$C$1</f>
        <v>3.38</v>
      </c>
      <c r="C914" s="79">
        <v>38.097700000000003</v>
      </c>
      <c r="D914">
        <v>20</v>
      </c>
      <c r="E914" s="75">
        <f>(('Node actual demand d=1.0'!B914*(365/2)))*9.8*($C914+$D914-$B914)/3600</f>
        <v>0</v>
      </c>
      <c r="F914" s="75">
        <f>(('Node actual demand d=1.0'!C914*(365/2)))*9.8*($C914+$D914-$B914)/3600</f>
        <v>0</v>
      </c>
      <c r="G914" s="75">
        <f>(('Node actual demand d=1.0'!D914*(365/2)))*9.8*($C914+$D914-$B914)/3600</f>
        <v>0</v>
      </c>
      <c r="H914" s="75">
        <f>(('Node actual demand d=1.0'!E914*(365/2)))*9.8*($C914+$D914-$B914)/3600</f>
        <v>0</v>
      </c>
      <c r="I914" s="75">
        <f>(('Node actual demand d=1.0'!F914*(365/2)))*9.8*($C914+$D914-$B914)/3600</f>
        <v>0</v>
      </c>
      <c r="J914" s="75">
        <f>(('Node actual demand d=1.0'!G914*(365/2)))*9.8*($C914+$D914-$B914)/3600</f>
        <v>0</v>
      </c>
      <c r="K914" s="75">
        <f>(('Node actual demand d=1.0'!H914*(365/2)))*9.8*($C914+$D914-$B914)/3600</f>
        <v>0</v>
      </c>
      <c r="L914" s="75">
        <f>(('Node actual demand d=1.0'!I914*(365/2)))*9.8*($C914+$D914-$B914)/3600</f>
        <v>5.7086520429166665</v>
      </c>
      <c r="M914" s="75">
        <f>(('Node actual demand d=1.0'!J914*(365/2)))*9.8*($C914+$D914-$B914)/3600</f>
        <v>0.54368114694444447</v>
      </c>
      <c r="N914" s="75">
        <f>(('Node actual demand d=1.0'!K914*(365/2)))*9.8*($C914+$D914-$B914)/3600</f>
        <v>8.9707389245833351</v>
      </c>
      <c r="O914" s="75">
        <f>(('Node actual demand d=1.0'!L914*(365/2)))*9.8*($C914+$D914-$B914)/3600</f>
        <v>1.0873622938888889</v>
      </c>
      <c r="P914" s="75">
        <f>(('Node actual demand d=1.0'!M914*(365/2)))*9.8*($C914+$D914-$B914)/3600</f>
        <v>6.5241737633333337</v>
      </c>
      <c r="Q914" s="75">
        <f>(('Node actual demand d=1.0'!N914*(365/2)))*9.8*($C914+$D914-$B914)/3600</f>
        <v>1.0873622938888889</v>
      </c>
      <c r="R914" s="75">
        <f>(('Node actual demand d=1.0'!O914*(365/2)))*9.8*($C914+$D914-$B914)/3600</f>
        <v>10.601782365416668</v>
      </c>
      <c r="S914" s="75">
        <f>(('Node actual demand d=1.0'!P914*(365/2)))*9.8*($C914+$D914-$B914)/3600</f>
        <v>4.8931303225000011</v>
      </c>
      <c r="T914" s="75">
        <f>(('Node actual demand d=1.0'!Q914*(365/2)))*9.8*($C914+$D914-$B914)/3600</f>
        <v>8.6988983511111115</v>
      </c>
      <c r="U914" s="75">
        <f>(('Node actual demand d=1.0'!R914*(365/2)))*9.8*($C914+$D914-$B914)/3600</f>
        <v>0</v>
      </c>
      <c r="V914" s="75">
        <f>(('Node actual demand d=1.0'!S914*(365/2)))*9.8*($C914+$D914-$B914)/3600</f>
        <v>7.6115360572222226</v>
      </c>
      <c r="W914" s="75">
        <f>(('Node actual demand d=1.0'!T914*(365/2)))*9.8*($C914+$D914-$B914)/3600</f>
        <v>0</v>
      </c>
      <c r="X914" s="75">
        <f>(('Node actual demand d=1.0'!U914*(365/2)))*9.8*($C914+$D914-$B914)/3600</f>
        <v>0</v>
      </c>
      <c r="Y914" s="75">
        <f>(('Node actual demand d=1.0'!V914*(365/2)))*9.8*($C914+$D914-$B914)/3600</f>
        <v>0</v>
      </c>
      <c r="Z914" s="75">
        <f>(('Node actual demand d=1.0'!W914*(365/2)))*9.8*($C914+$D914-$B914)/3600</f>
        <v>0</v>
      </c>
      <c r="AA914" s="75">
        <f>(('Node actual demand d=1.0'!X914*(365/2)))*9.8*($C914+$D914-$B914)/3600</f>
        <v>0</v>
      </c>
      <c r="AB914" s="75">
        <f>(('Node actual demand d=1.0'!Y914*(365/2)))*9.8*($C914+$D914-$B914)/3600</f>
        <v>0</v>
      </c>
    </row>
    <row r="915" spans="1:28">
      <c r="A915" t="s">
        <v>1024</v>
      </c>
      <c r="B915" s="21">
        <f>Fornecida!$C$1</f>
        <v>3.38</v>
      </c>
      <c r="C915" s="79">
        <v>36.419600000000003</v>
      </c>
      <c r="D915">
        <v>20</v>
      </c>
      <c r="E915" s="75">
        <f>(('Node actual demand d=1.0'!B915*(365/2)))*9.8*($C915+$D915-$B915)/3600</f>
        <v>0</v>
      </c>
      <c r="F915" s="75">
        <f>(('Node actual demand d=1.0'!C915*(365/2)))*9.8*($C915+$D915-$B915)/3600</f>
        <v>47.694165979444442</v>
      </c>
      <c r="G915" s="75">
        <f>(('Node actual demand d=1.0'!D915*(365/2)))*9.8*($C915+$D915-$B915)/3600</f>
        <v>0</v>
      </c>
      <c r="H915" s="75">
        <f>(('Node actual demand d=1.0'!E915*(365/2)))*9.8*($C915+$D915-$B915)/3600</f>
        <v>0</v>
      </c>
      <c r="I915" s="75">
        <f>(('Node actual demand d=1.0'!F915*(365/2)))*9.8*($C915+$D915-$B915)/3600</f>
        <v>29.51241209777778</v>
      </c>
      <c r="J915" s="75">
        <f>(('Node actual demand d=1.0'!G915*(365/2)))*9.8*($C915+$D915-$B915)/3600</f>
        <v>0</v>
      </c>
      <c r="K915" s="75">
        <f>(('Node actual demand d=1.0'!H915*(365/2)))*9.8*($C915+$D915-$B915)/3600</f>
        <v>0</v>
      </c>
      <c r="L915" s="75">
        <f>(('Node actual demand d=1.0'!I915*(365/2)))*9.8*($C915+$D915-$B915)/3600</f>
        <v>0</v>
      </c>
      <c r="M915" s="75">
        <f>(('Node actual demand d=1.0'!J915*(365/2)))*9.8*($C915+$D915-$B915)/3600</f>
        <v>0</v>
      </c>
      <c r="N915" s="75">
        <f>(('Node actual demand d=1.0'!K915*(365/2)))*9.8*($C915+$D915-$B915)/3600</f>
        <v>0</v>
      </c>
      <c r="O915" s="75">
        <f>(('Node actual demand d=1.0'!L915*(365/2)))*9.8*($C915+$D915-$B915)/3600</f>
        <v>0</v>
      </c>
      <c r="P915" s="75">
        <f>(('Node actual demand d=1.0'!M915*(365/2)))*9.8*($C915+$D915-$B915)/3600</f>
        <v>0</v>
      </c>
      <c r="Q915" s="75">
        <f>(('Node actual demand d=1.0'!N915*(365/2)))*9.8*($C915+$D915-$B915)/3600</f>
        <v>0</v>
      </c>
      <c r="R915" s="75">
        <f>(('Node actual demand d=1.0'!O915*(365/2)))*9.8*($C915+$D915-$B915)/3600</f>
        <v>0</v>
      </c>
      <c r="S915" s="75">
        <f>(('Node actual demand d=1.0'!P915*(365/2)))*9.8*($C915+$D915-$B915)/3600</f>
        <v>0</v>
      </c>
      <c r="T915" s="75">
        <f>(('Node actual demand d=1.0'!Q915*(365/2)))*9.8*($C915+$D915-$B915)/3600</f>
        <v>1.5810220766666667</v>
      </c>
      <c r="U915" s="75">
        <f>(('Node actual demand d=1.0'!R915*(365/2)))*9.8*($C915+$D915-$B915)/3600</f>
        <v>0</v>
      </c>
      <c r="V915" s="75">
        <f>(('Node actual demand d=1.0'!S915*(365/2)))*9.8*($C915+$D915-$B915)/3600</f>
        <v>0</v>
      </c>
      <c r="W915" s="75">
        <f>(('Node actual demand d=1.0'!T915*(365/2)))*9.8*($C915+$D915-$B915)/3600</f>
        <v>0</v>
      </c>
      <c r="X915" s="75">
        <f>(('Node actual demand d=1.0'!U915*(365/2)))*9.8*($C915+$D915-$B915)/3600</f>
        <v>0</v>
      </c>
      <c r="Y915" s="75">
        <f>(('Node actual demand d=1.0'!V915*(365/2)))*9.8*($C915+$D915-$B915)/3600</f>
        <v>0</v>
      </c>
      <c r="Z915" s="75">
        <f>(('Node actual demand d=1.0'!W915*(365/2)))*9.8*($C915+$D915-$B915)/3600</f>
        <v>0</v>
      </c>
      <c r="AA915" s="75">
        <f>(('Node actual demand d=1.0'!X915*(365/2)))*9.8*($C915+$D915-$B915)/3600</f>
        <v>0</v>
      </c>
      <c r="AB915" s="75">
        <f>(('Node actual demand d=1.0'!Y915*(365/2)))*9.8*($C915+$D915-$B915)/3600</f>
        <v>0</v>
      </c>
    </row>
    <row r="916" spans="1:28">
      <c r="A916" t="s">
        <v>1025</v>
      </c>
      <c r="B916" s="21">
        <f>Fornecida!$C$1</f>
        <v>3.38</v>
      </c>
      <c r="C916" s="79">
        <v>34.014499999999998</v>
      </c>
      <c r="D916">
        <v>20</v>
      </c>
      <c r="E916" s="75">
        <f>(('Node actual demand d=1.0'!B916*(365/2)))*9.8*($C916+$D916-$B916)/3600</f>
        <v>0</v>
      </c>
      <c r="F916" s="75">
        <f>(('Node actual demand d=1.0'!C916*(365/2)))*9.8*($C916+$D916-$B916)/3600</f>
        <v>0</v>
      </c>
      <c r="G916" s="75">
        <f>(('Node actual demand d=1.0'!D916*(365/2)))*9.8*($C916+$D916-$B916)/3600</f>
        <v>0</v>
      </c>
      <c r="H916" s="75">
        <f>(('Node actual demand d=1.0'!E916*(365/2)))*9.8*($C916+$D916-$B916)/3600</f>
        <v>0</v>
      </c>
      <c r="I916" s="75">
        <f>(('Node actual demand d=1.0'!F916*(365/2)))*9.8*($C916+$D916-$B916)/3600</f>
        <v>32.702151173611114</v>
      </c>
      <c r="J916" s="75">
        <f>(('Node actual demand d=1.0'!G916*(365/2)))*9.8*($C916+$D916-$B916)/3600</f>
        <v>9.8106453520833323</v>
      </c>
      <c r="K916" s="75">
        <f>(('Node actual demand d=1.0'!H916*(365/2)))*9.8*($C916+$D916-$B916)/3600</f>
        <v>0</v>
      </c>
      <c r="L916" s="75">
        <f>(('Node actual demand d=1.0'!I916*(365/2)))*9.8*($C916+$D916-$B916)/3600</f>
        <v>0</v>
      </c>
      <c r="M916" s="75">
        <f>(('Node actual demand d=1.0'!J916*(365/2)))*9.8*($C916+$D916-$B916)/3600</f>
        <v>0</v>
      </c>
      <c r="N916" s="75">
        <f>(('Node actual demand d=1.0'!K916*(365/2)))*9.8*($C916+$D916-$B916)/3600</f>
        <v>23.897725857638886</v>
      </c>
      <c r="O916" s="75">
        <f>(('Node actual demand d=1.0'!L916*(365/2)))*9.8*($C916+$D916-$B916)/3600</f>
        <v>0</v>
      </c>
      <c r="P916" s="75">
        <f>(('Node actual demand d=1.0'!M916*(365/2)))*9.8*($C916+$D916-$B916)/3600</f>
        <v>0</v>
      </c>
      <c r="Q916" s="75">
        <f>(('Node actual demand d=1.0'!N916*(365/2)))*9.8*($C916+$D916-$B916)/3600</f>
        <v>0</v>
      </c>
      <c r="R916" s="75">
        <f>(('Node actual demand d=1.0'!O916*(365/2)))*9.8*($C916+$D916-$B916)/3600</f>
        <v>0</v>
      </c>
      <c r="S916" s="75">
        <f>(('Node actual demand d=1.0'!P916*(365/2)))*9.8*($C916+$D916-$B916)/3600</f>
        <v>0</v>
      </c>
      <c r="T916" s="75">
        <f>(('Node actual demand d=1.0'!Q916*(365/2)))*9.8*($C916+$D916-$B916)/3600</f>
        <v>24.149280866666665</v>
      </c>
      <c r="U916" s="75">
        <f>(('Node actual demand d=1.0'!R916*(365/2)))*9.8*($C916+$D916-$B916)/3600</f>
        <v>0</v>
      </c>
      <c r="V916" s="75">
        <f>(('Node actual demand d=1.0'!S916*(365/2)))*9.8*($C916+$D916-$B916)/3600</f>
        <v>0</v>
      </c>
      <c r="W916" s="75">
        <f>(('Node actual demand d=1.0'!T916*(365/2)))*9.8*($C916+$D916-$B916)/3600</f>
        <v>0</v>
      </c>
      <c r="X916" s="75">
        <f>(('Node actual demand d=1.0'!U916*(365/2)))*9.8*($C916+$D916-$B916)/3600</f>
        <v>0</v>
      </c>
      <c r="Y916" s="75">
        <f>(('Node actual demand d=1.0'!V916*(365/2)))*9.8*($C916+$D916-$B916)/3600</f>
        <v>0</v>
      </c>
      <c r="Z916" s="75">
        <f>(('Node actual demand d=1.0'!W916*(365/2)))*9.8*($C916+$D916-$B916)/3600</f>
        <v>0</v>
      </c>
      <c r="AA916" s="75">
        <f>(('Node actual demand d=1.0'!X916*(365/2)))*9.8*($C916+$D916-$B916)/3600</f>
        <v>0</v>
      </c>
      <c r="AB916" s="75">
        <f>(('Node actual demand d=1.0'!Y916*(365/2)))*9.8*($C916+$D916-$B916)/3600</f>
        <v>0</v>
      </c>
    </row>
    <row r="917" spans="1:28">
      <c r="A917" t="s">
        <v>1026</v>
      </c>
      <c r="B917" s="21">
        <f>Fornecida!$C$1</f>
        <v>3.38</v>
      </c>
      <c r="C917" s="79">
        <v>30.494399999999999</v>
      </c>
      <c r="D917">
        <v>20</v>
      </c>
      <c r="E917" s="75">
        <f>(('Node actual demand d=1.0'!B917*(365/2)))*9.8*($C917+$D917-$B917)/3600</f>
        <v>0</v>
      </c>
      <c r="F917" s="75">
        <f>(('Node actual demand d=1.0'!C917*(365/2)))*9.8*($C917+$D917-$B917)/3600</f>
        <v>0</v>
      </c>
      <c r="G917" s="75">
        <f>(('Node actual demand d=1.0'!D917*(365/2)))*9.8*($C917+$D917-$B917)/3600</f>
        <v>0</v>
      </c>
      <c r="H917" s="75">
        <f>(('Node actual demand d=1.0'!E917*(365/2)))*9.8*($C917+$D917-$B917)/3600</f>
        <v>0</v>
      </c>
      <c r="I917" s="75">
        <f>(('Node actual demand d=1.0'!F917*(365/2)))*9.8*($C917+$D917-$B917)/3600</f>
        <v>0</v>
      </c>
      <c r="J917" s="75">
        <f>(('Node actual demand d=1.0'!G917*(365/2)))*9.8*($C917+$D917-$B917)/3600</f>
        <v>0</v>
      </c>
      <c r="K917" s="75">
        <f>(('Node actual demand d=1.0'!H917*(365/2)))*9.8*($C917+$D917-$B917)/3600</f>
        <v>0</v>
      </c>
      <c r="L917" s="75">
        <f>(('Node actual demand d=1.0'!I917*(365/2)))*9.8*($C917+$D917-$B917)/3600</f>
        <v>0</v>
      </c>
      <c r="M917" s="75">
        <f>(('Node actual demand d=1.0'!J917*(365/2)))*9.8*($C917+$D917-$B917)/3600</f>
        <v>0</v>
      </c>
      <c r="N917" s="75">
        <f>(('Node actual demand d=1.0'!K917*(365/2)))*9.8*($C917+$D917-$B917)/3600</f>
        <v>0</v>
      </c>
      <c r="O917" s="75">
        <f>(('Node actual demand d=1.0'!L917*(365/2)))*9.8*($C917+$D917-$B917)/3600</f>
        <v>0</v>
      </c>
      <c r="P917" s="75">
        <f>(('Node actual demand d=1.0'!M917*(365/2)))*9.8*($C917+$D917-$B917)/3600</f>
        <v>0</v>
      </c>
      <c r="Q917" s="75">
        <f>(('Node actual demand d=1.0'!N917*(365/2)))*9.8*($C917+$D917-$B917)/3600</f>
        <v>0</v>
      </c>
      <c r="R917" s="75">
        <f>(('Node actual demand d=1.0'!O917*(365/2)))*9.8*($C917+$D917-$B917)/3600</f>
        <v>0</v>
      </c>
      <c r="S917" s="75">
        <f>(('Node actual demand d=1.0'!P917*(365/2)))*9.8*($C917+$D917-$B917)/3600</f>
        <v>7.256075656666666</v>
      </c>
      <c r="T917" s="75">
        <f>(('Node actual demand d=1.0'!Q917*(365/2)))*9.8*($C917+$D917-$B917)/3600</f>
        <v>5.1494730466666665</v>
      </c>
      <c r="U917" s="75">
        <f>(('Node actual demand d=1.0'!R917*(365/2)))*9.8*($C917+$D917-$B917)/3600</f>
        <v>0</v>
      </c>
      <c r="V917" s="75">
        <f>(('Node actual demand d=1.0'!S917*(365/2)))*9.8*($C917+$D917-$B917)/3600</f>
        <v>0</v>
      </c>
      <c r="W917" s="75">
        <f>(('Node actual demand d=1.0'!T917*(365/2)))*9.8*($C917+$D917-$B917)/3600</f>
        <v>0</v>
      </c>
      <c r="X917" s="75">
        <f>(('Node actual demand d=1.0'!U917*(365/2)))*9.8*($C917+$D917-$B917)/3600</f>
        <v>0</v>
      </c>
      <c r="Y917" s="75">
        <f>(('Node actual demand d=1.0'!V917*(365/2)))*9.8*($C917+$D917-$B917)/3600</f>
        <v>0</v>
      </c>
      <c r="Z917" s="75">
        <f>(('Node actual demand d=1.0'!W917*(365/2)))*9.8*($C917+$D917-$B917)/3600</f>
        <v>0</v>
      </c>
      <c r="AA917" s="75">
        <f>(('Node actual demand d=1.0'!X917*(365/2)))*9.8*($C917+$D917-$B917)/3600</f>
        <v>0</v>
      </c>
      <c r="AB917" s="75">
        <f>(('Node actual demand d=1.0'!Y917*(365/2)))*9.8*($C917+$D917-$B917)/3600</f>
        <v>0</v>
      </c>
    </row>
    <row r="918" spans="1:28">
      <c r="A918" t="s">
        <v>1027</v>
      </c>
      <c r="B918" s="21">
        <f>Fornecida!$C$1</f>
        <v>3.38</v>
      </c>
      <c r="C918" s="79">
        <v>28.811800000000002</v>
      </c>
      <c r="D918">
        <v>20</v>
      </c>
      <c r="E918" s="75">
        <f>(('Node actual demand d=1.0'!B918*(365/2)))*9.8*($C918+$D918-$B918)/3600</f>
        <v>0</v>
      </c>
      <c r="F918" s="75">
        <f>(('Node actual demand d=1.0'!C918*(365/2)))*9.8*($C918+$D918-$B918)/3600</f>
        <v>0</v>
      </c>
      <c r="G918" s="75">
        <f>(('Node actual demand d=1.0'!D918*(365/2)))*9.8*($C918+$D918-$B918)/3600</f>
        <v>0</v>
      </c>
      <c r="H918" s="75">
        <f>(('Node actual demand d=1.0'!E918*(365/2)))*9.8*($C918+$D918-$B918)/3600</f>
        <v>0</v>
      </c>
      <c r="I918" s="75">
        <f>(('Node actual demand d=1.0'!F918*(365/2)))*9.8*($C918+$D918-$B918)/3600</f>
        <v>0</v>
      </c>
      <c r="J918" s="75">
        <f>(('Node actual demand d=1.0'!G918*(365/2)))*9.8*($C918+$D918-$B918)/3600</f>
        <v>0</v>
      </c>
      <c r="K918" s="75">
        <f>(('Node actual demand d=1.0'!H918*(365/2)))*9.8*($C918+$D918-$B918)/3600</f>
        <v>0</v>
      </c>
      <c r="L918" s="75">
        <f>(('Node actual demand d=1.0'!I918*(365/2)))*9.8*($C918+$D918-$B918)/3600</f>
        <v>1.5799539447222224</v>
      </c>
      <c r="M918" s="75">
        <f>(('Node actual demand d=1.0'!J918*(365/2)))*9.8*($C918+$D918-$B918)/3600</f>
        <v>0</v>
      </c>
      <c r="N918" s="75">
        <f>(('Node actual demand d=1.0'!K918*(365/2)))*9.8*($C918+$D918-$B918)/3600</f>
        <v>0.4514154127777778</v>
      </c>
      <c r="O918" s="75">
        <f>(('Node actual demand d=1.0'!L918*(365/2)))*9.8*($C918+$D918-$B918)/3600</f>
        <v>0</v>
      </c>
      <c r="P918" s="75">
        <f>(('Node actual demand d=1.0'!M918*(365/2)))*9.8*($C918+$D918-$B918)/3600</f>
        <v>0</v>
      </c>
      <c r="Q918" s="75">
        <f>(('Node actual demand d=1.0'!N918*(365/2)))*9.8*($C918+$D918-$B918)/3600</f>
        <v>0</v>
      </c>
      <c r="R918" s="75">
        <f>(('Node actual demand d=1.0'!O918*(365/2)))*9.8*($C918+$D918-$B918)/3600</f>
        <v>0</v>
      </c>
      <c r="S918" s="75">
        <f>(('Node actual demand d=1.0'!P918*(365/2)))*9.8*($C918+$D918-$B918)/3600</f>
        <v>0</v>
      </c>
      <c r="T918" s="75">
        <f>(('Node actual demand d=1.0'!Q918*(365/2)))*9.8*($C918+$D918-$B918)/3600</f>
        <v>0</v>
      </c>
      <c r="U918" s="75">
        <f>(('Node actual demand d=1.0'!R918*(365/2)))*9.8*($C918+$D918-$B918)/3600</f>
        <v>0</v>
      </c>
      <c r="V918" s="75">
        <f>(('Node actual demand d=1.0'!S918*(365/2)))*9.8*($C918+$D918-$B918)/3600</f>
        <v>0</v>
      </c>
      <c r="W918" s="75">
        <f>(('Node actual demand d=1.0'!T918*(365/2)))*9.8*($C918+$D918-$B918)/3600</f>
        <v>2.0313693575000005</v>
      </c>
      <c r="X918" s="75">
        <f>(('Node actual demand d=1.0'!U918*(365/2)))*9.8*($C918+$D918-$B918)/3600</f>
        <v>0</v>
      </c>
      <c r="Y918" s="75">
        <f>(('Node actual demand d=1.0'!V918*(365/2)))*9.8*($C918+$D918-$B918)/3600</f>
        <v>0</v>
      </c>
      <c r="Z918" s="75">
        <f>(('Node actual demand d=1.0'!W918*(365/2)))*9.8*($C918+$D918-$B918)/3600</f>
        <v>0</v>
      </c>
      <c r="AA918" s="75">
        <f>(('Node actual demand d=1.0'!X918*(365/2)))*9.8*($C918+$D918-$B918)/3600</f>
        <v>0</v>
      </c>
      <c r="AB918" s="75">
        <f>(('Node actual demand d=1.0'!Y918*(365/2)))*9.8*($C918+$D918-$B918)/3600</f>
        <v>0</v>
      </c>
    </row>
    <row r="919" spans="1:28">
      <c r="A919" t="s">
        <v>1028</v>
      </c>
      <c r="B919" s="21">
        <f>Fornecida!$C$1</f>
        <v>3.38</v>
      </c>
      <c r="C919" s="79">
        <v>26.254100000000001</v>
      </c>
      <c r="D919">
        <v>20</v>
      </c>
      <c r="E919" s="75">
        <f>(('Node actual demand d=1.0'!B919*(365/2)))*9.8*($C919+$D919-$B919)/3600</f>
        <v>0</v>
      </c>
      <c r="F919" s="75">
        <f>(('Node actual demand d=1.0'!C919*(365/2)))*9.8*($C919+$D919-$B919)/3600</f>
        <v>0</v>
      </c>
      <c r="G919" s="75">
        <f>(('Node actual demand d=1.0'!D919*(365/2)))*9.8*($C919+$D919-$B919)/3600</f>
        <v>0</v>
      </c>
      <c r="H919" s="75">
        <f>(('Node actual demand d=1.0'!E919*(365/2)))*9.8*($C919+$D919-$B919)/3600</f>
        <v>0</v>
      </c>
      <c r="I919" s="75">
        <f>(('Node actual demand d=1.0'!F919*(365/2)))*9.8*($C919+$D919-$B919)/3600</f>
        <v>0</v>
      </c>
      <c r="J919" s="75">
        <f>(('Node actual demand d=1.0'!G919*(365/2)))*9.8*($C919+$D919-$B919)/3600</f>
        <v>0</v>
      </c>
      <c r="K919" s="75">
        <f>(('Node actual demand d=1.0'!H919*(365/2)))*9.8*($C919+$D919-$B919)/3600</f>
        <v>0</v>
      </c>
      <c r="L919" s="75">
        <f>(('Node actual demand d=1.0'!I919*(365/2)))*9.8*($C919+$D919-$B919)/3600</f>
        <v>0</v>
      </c>
      <c r="M919" s="75">
        <f>(('Node actual demand d=1.0'!J919*(365/2)))*9.8*($C919+$D919-$B919)/3600</f>
        <v>0</v>
      </c>
      <c r="N919" s="75">
        <f>(('Node actual demand d=1.0'!K919*(365/2)))*9.8*($C919+$D919-$B919)/3600</f>
        <v>0</v>
      </c>
      <c r="O919" s="75">
        <f>(('Node actual demand d=1.0'!L919*(365/2)))*9.8*($C919+$D919-$B919)/3600</f>
        <v>0</v>
      </c>
      <c r="P919" s="75">
        <f>(('Node actual demand d=1.0'!M919*(365/2)))*9.8*($C919+$D919-$B919)/3600</f>
        <v>0</v>
      </c>
      <c r="Q919" s="75">
        <f>(('Node actual demand d=1.0'!N919*(365/2)))*9.8*($C919+$D919-$B919)/3600</f>
        <v>0</v>
      </c>
      <c r="R919" s="75">
        <f>(('Node actual demand d=1.0'!O919*(365/2)))*9.8*($C919+$D919-$B919)/3600</f>
        <v>0</v>
      </c>
      <c r="S919" s="75">
        <f>(('Node actual demand d=1.0'!P919*(365/2)))*9.8*($C919+$D919-$B919)/3600</f>
        <v>2.3430100176388891</v>
      </c>
      <c r="T919" s="75">
        <f>(('Node actual demand d=1.0'!Q919*(365/2)))*9.8*($C919+$D919-$B919)/3600</f>
        <v>0</v>
      </c>
      <c r="U919" s="75">
        <f>(('Node actual demand d=1.0'!R919*(365/2)))*9.8*($C919+$D919-$B919)/3600</f>
        <v>0</v>
      </c>
      <c r="V919" s="75">
        <f>(('Node actual demand d=1.0'!S919*(365/2)))*9.8*($C919+$D919-$B919)/3600</f>
        <v>0</v>
      </c>
      <c r="W919" s="75">
        <f>(('Node actual demand d=1.0'!T919*(365/2)))*9.8*($C919+$D919-$B919)/3600</f>
        <v>0</v>
      </c>
      <c r="X919" s="75">
        <f>(('Node actual demand d=1.0'!U919*(365/2)))*9.8*($C919+$D919-$B919)/3600</f>
        <v>0</v>
      </c>
      <c r="Y919" s="75">
        <f>(('Node actual demand d=1.0'!V919*(365/2)))*9.8*($C919+$D919-$B919)/3600</f>
        <v>0</v>
      </c>
      <c r="Z919" s="75">
        <f>(('Node actual demand d=1.0'!W919*(365/2)))*9.8*($C919+$D919-$B919)/3600</f>
        <v>0</v>
      </c>
      <c r="AA919" s="75">
        <f>(('Node actual demand d=1.0'!X919*(365/2)))*9.8*($C919+$D919-$B919)/3600</f>
        <v>0</v>
      </c>
      <c r="AB919" s="75">
        <f>(('Node actual demand d=1.0'!Y919*(365/2)))*9.8*($C919+$D919-$B919)/3600</f>
        <v>0</v>
      </c>
    </row>
    <row r="920" spans="1:28">
      <c r="A920" t="s">
        <v>1029</v>
      </c>
      <c r="B920" s="21">
        <f>Fornecida!$C$1</f>
        <v>3.38</v>
      </c>
      <c r="C920" s="79">
        <v>23.771100000000001</v>
      </c>
      <c r="D920">
        <v>20</v>
      </c>
      <c r="E920" s="75">
        <f>(('Node actual demand d=1.0'!B920*(365/2)))*9.8*($C920+$D920-$B920)/3600</f>
        <v>0</v>
      </c>
      <c r="F920" s="75">
        <f>(('Node actual demand d=1.0'!C920*(365/2)))*9.8*($C920+$D920-$B920)/3600</f>
        <v>0</v>
      </c>
      <c r="G920" s="75">
        <f>(('Node actual demand d=1.0'!D920*(365/2)))*9.8*($C920+$D920-$B920)/3600</f>
        <v>0</v>
      </c>
      <c r="H920" s="75">
        <f>(('Node actual demand d=1.0'!E920*(365/2)))*9.8*($C920+$D920-$B920)/3600</f>
        <v>0</v>
      </c>
      <c r="I920" s="75">
        <f>(('Node actual demand d=1.0'!F920*(365/2)))*9.8*($C920+$D920-$B920)/3600</f>
        <v>0</v>
      </c>
      <c r="J920" s="75">
        <f>(('Node actual demand d=1.0'!G920*(365/2)))*9.8*($C920+$D920-$B920)/3600</f>
        <v>0</v>
      </c>
      <c r="K920" s="75">
        <f>(('Node actual demand d=1.0'!H920*(365/2)))*9.8*($C920+$D920-$B920)/3600</f>
        <v>0</v>
      </c>
      <c r="L920" s="75">
        <f>(('Node actual demand d=1.0'!I920*(365/2)))*9.8*($C920+$D920-$B920)/3600</f>
        <v>0</v>
      </c>
      <c r="M920" s="75">
        <f>(('Node actual demand d=1.0'!J920*(365/2)))*9.8*($C920+$D920-$B920)/3600</f>
        <v>0</v>
      </c>
      <c r="N920" s="75">
        <f>(('Node actual demand d=1.0'!K920*(365/2)))*9.8*($C920+$D920-$B920)/3600</f>
        <v>0</v>
      </c>
      <c r="O920" s="75">
        <f>(('Node actual demand d=1.0'!L920*(365/2)))*9.8*($C920+$D920-$B920)/3600</f>
        <v>0</v>
      </c>
      <c r="P920" s="75">
        <f>(('Node actual demand d=1.0'!M920*(365/2)))*9.8*($C920+$D920-$B920)/3600</f>
        <v>0</v>
      </c>
      <c r="Q920" s="75">
        <f>(('Node actual demand d=1.0'!N920*(365/2)))*9.8*($C920+$D920-$B920)/3600</f>
        <v>0</v>
      </c>
      <c r="R920" s="75">
        <f>(('Node actual demand d=1.0'!O920*(365/2)))*9.8*($C920+$D920-$B920)/3600</f>
        <v>0</v>
      </c>
      <c r="S920" s="75">
        <f>(('Node actual demand d=1.0'!P920*(365/2)))*9.8*($C920+$D920-$B920)/3600</f>
        <v>0</v>
      </c>
      <c r="T920" s="75">
        <f>(('Node actual demand d=1.0'!Q920*(365/2)))*9.8*($C920+$D920-$B920)/3600</f>
        <v>10.233926666250003</v>
      </c>
      <c r="U920" s="75">
        <f>(('Node actual demand d=1.0'!R920*(365/2)))*9.8*($C920+$D920-$B920)/3600</f>
        <v>0</v>
      </c>
      <c r="V920" s="75">
        <f>(('Node actual demand d=1.0'!S920*(365/2)))*9.8*($C920+$D920-$B920)/3600</f>
        <v>0</v>
      </c>
      <c r="W920" s="75">
        <f>(('Node actual demand d=1.0'!T920*(365/2)))*9.8*($C920+$D920-$B920)/3600</f>
        <v>0</v>
      </c>
      <c r="X920" s="75">
        <f>(('Node actual demand d=1.0'!U920*(365/2)))*9.8*($C920+$D920-$B920)/3600</f>
        <v>0</v>
      </c>
      <c r="Y920" s="75">
        <f>(('Node actual demand d=1.0'!V920*(365/2)))*9.8*($C920+$D920-$B920)/3600</f>
        <v>0</v>
      </c>
      <c r="Z920" s="75">
        <f>(('Node actual demand d=1.0'!W920*(365/2)))*9.8*($C920+$D920-$B920)/3600</f>
        <v>0</v>
      </c>
      <c r="AA920" s="75">
        <f>(('Node actual demand d=1.0'!X920*(365/2)))*9.8*($C920+$D920-$B920)/3600</f>
        <v>0</v>
      </c>
      <c r="AB920" s="75">
        <f>(('Node actual demand d=1.0'!Y920*(365/2)))*9.8*($C920+$D920-$B920)/3600</f>
        <v>0</v>
      </c>
    </row>
    <row r="921" spans="1:28">
      <c r="A921" t="s">
        <v>1030</v>
      </c>
      <c r="B921" s="21">
        <f>Fornecida!$C$1</f>
        <v>3.38</v>
      </c>
      <c r="C921" s="79">
        <v>21.206900000000001</v>
      </c>
      <c r="D921">
        <v>20</v>
      </c>
      <c r="E921" s="75">
        <f>(('Node actual demand d=1.0'!B921*(365/2)))*9.8*($C921+$D921-$B921)/3600</f>
        <v>0</v>
      </c>
      <c r="F921" s="75">
        <f>(('Node actual demand d=1.0'!C921*(365/2)))*9.8*($C921+$D921-$B921)/3600</f>
        <v>0</v>
      </c>
      <c r="G921" s="75">
        <f>(('Node actual demand d=1.0'!D921*(365/2)))*9.8*($C921+$D921-$B921)/3600</f>
        <v>0</v>
      </c>
      <c r="H921" s="75">
        <f>(('Node actual demand d=1.0'!E921*(365/2)))*9.8*($C921+$D921-$B921)/3600</f>
        <v>20.108097054305556</v>
      </c>
      <c r="I921" s="75">
        <f>(('Node actual demand d=1.0'!F921*(365/2)))*9.8*($C921+$D921-$B921)/3600</f>
        <v>0</v>
      </c>
      <c r="J921" s="75">
        <f>(('Node actual demand d=1.0'!G921*(365/2)))*9.8*($C921+$D921-$B921)/3600</f>
        <v>0</v>
      </c>
      <c r="K921" s="75">
        <f>(('Node actual demand d=1.0'!H921*(365/2)))*9.8*($C921+$D921-$B921)/3600</f>
        <v>0</v>
      </c>
      <c r="L921" s="75">
        <f>(('Node actual demand d=1.0'!I921*(365/2)))*9.8*($C921+$D921-$B921)/3600</f>
        <v>0.37585228138888893</v>
      </c>
      <c r="M921" s="75">
        <f>(('Node actual demand d=1.0'!J921*(365/2)))*9.8*($C921+$D921-$B921)/3600</f>
        <v>0</v>
      </c>
      <c r="N921" s="75">
        <f>(('Node actual demand d=1.0'!K921*(365/2)))*9.8*($C921+$D921-$B921)/3600</f>
        <v>0</v>
      </c>
      <c r="O921" s="75">
        <f>(('Node actual demand d=1.0'!L921*(365/2)))*9.8*($C921+$D921-$B921)/3600</f>
        <v>4.6981535173611118</v>
      </c>
      <c r="P921" s="75">
        <f>(('Node actual demand d=1.0'!M921*(365/2)))*9.8*($C921+$D921-$B921)/3600</f>
        <v>0</v>
      </c>
      <c r="Q921" s="75">
        <f>(('Node actual demand d=1.0'!N921*(365/2)))*9.8*($C921+$D921-$B921)/3600</f>
        <v>0</v>
      </c>
      <c r="R921" s="75">
        <f>(('Node actual demand d=1.0'!O921*(365/2)))*9.8*($C921+$D921-$B921)/3600</f>
        <v>0.18792614069444447</v>
      </c>
      <c r="S921" s="75">
        <f>(('Node actual demand d=1.0'!P921*(365/2)))*9.8*($C921+$D921-$B921)/3600</f>
        <v>0</v>
      </c>
      <c r="T921" s="75">
        <f>(('Node actual demand d=1.0'!Q921*(365/2)))*9.8*($C921+$D921-$B921)/3600</f>
        <v>0</v>
      </c>
      <c r="U921" s="75">
        <f>(('Node actual demand d=1.0'!R921*(365/2)))*9.8*($C921+$D921-$B921)/3600</f>
        <v>0</v>
      </c>
      <c r="V921" s="75">
        <f>(('Node actual demand d=1.0'!S921*(365/2)))*9.8*($C921+$D921-$B921)/3600</f>
        <v>0</v>
      </c>
      <c r="W921" s="75">
        <f>(('Node actual demand d=1.0'!T921*(365/2)))*9.8*($C921+$D921-$B921)/3600</f>
        <v>0</v>
      </c>
      <c r="X921" s="75">
        <f>(('Node actual demand d=1.0'!U921*(365/2)))*9.8*($C921+$D921-$B921)/3600</f>
        <v>0</v>
      </c>
      <c r="Y921" s="75">
        <f>(('Node actual demand d=1.0'!V921*(365/2)))*9.8*($C921+$D921-$B921)/3600</f>
        <v>0</v>
      </c>
      <c r="Z921" s="75">
        <f>(('Node actual demand d=1.0'!W921*(365/2)))*9.8*($C921+$D921-$B921)/3600</f>
        <v>0</v>
      </c>
      <c r="AA921" s="75">
        <f>(('Node actual demand d=1.0'!X921*(365/2)))*9.8*($C921+$D921-$B921)/3600</f>
        <v>0</v>
      </c>
      <c r="AB921" s="75">
        <f>(('Node actual demand d=1.0'!Y921*(365/2)))*9.8*($C921+$D921-$B921)/3600</f>
        <v>0</v>
      </c>
    </row>
    <row r="922" spans="1:28">
      <c r="A922" t="s">
        <v>1031</v>
      </c>
      <c r="B922" s="21">
        <f>Fornecida!$C$1</f>
        <v>3.38</v>
      </c>
      <c r="C922" s="79">
        <v>19.712399999999999</v>
      </c>
      <c r="D922">
        <v>20</v>
      </c>
      <c r="E922" s="75">
        <f>(('Node actual demand d=1.0'!B922*(365/2)))*9.8*($C922+$D922-$B922)/3600</f>
        <v>0</v>
      </c>
      <c r="F922" s="75">
        <f>(('Node actual demand d=1.0'!C922*(365/2)))*9.8*($C922+$D922-$B922)/3600</f>
        <v>0</v>
      </c>
      <c r="G922" s="75">
        <f>(('Node actual demand d=1.0'!D922*(365/2)))*9.8*($C922+$D922-$B922)/3600</f>
        <v>0</v>
      </c>
      <c r="H922" s="75">
        <f>(('Node actual demand d=1.0'!E922*(365/2)))*9.8*($C922+$D922-$B922)/3600</f>
        <v>0</v>
      </c>
      <c r="I922" s="75">
        <f>(('Node actual demand d=1.0'!F922*(365/2)))*9.8*($C922+$D922-$B922)/3600</f>
        <v>0</v>
      </c>
      <c r="J922" s="75">
        <f>(('Node actual demand d=1.0'!G922*(365/2)))*9.8*($C922+$D922-$B922)/3600</f>
        <v>0</v>
      </c>
      <c r="K922" s="75">
        <f>(('Node actual demand d=1.0'!H922*(365/2)))*9.8*($C922+$D922-$B922)/3600</f>
        <v>0</v>
      </c>
      <c r="L922" s="75">
        <f>(('Node actual demand d=1.0'!I922*(365/2)))*9.8*($C922+$D922-$B922)/3600</f>
        <v>9.3860718466666668</v>
      </c>
      <c r="M922" s="75">
        <f>(('Node actual demand d=1.0'!J922*(365/2)))*9.8*($C922+$D922-$B922)/3600</f>
        <v>0</v>
      </c>
      <c r="N922" s="75">
        <f>(('Node actual demand d=1.0'!K922*(365/2)))*9.8*($C922+$D922-$B922)/3600</f>
        <v>0</v>
      </c>
      <c r="O922" s="75">
        <f>(('Node actual demand d=1.0'!L922*(365/2)))*9.8*($C922+$D922-$B922)/3600</f>
        <v>0</v>
      </c>
      <c r="P922" s="75">
        <f>(('Node actual demand d=1.0'!M922*(365/2)))*9.8*($C922+$D922-$B922)/3600</f>
        <v>0</v>
      </c>
      <c r="Q922" s="75">
        <f>(('Node actual demand d=1.0'!N922*(365/2)))*9.8*($C922+$D922-$B922)/3600</f>
        <v>0</v>
      </c>
      <c r="R922" s="75">
        <f>(('Node actual demand d=1.0'!O922*(365/2)))*9.8*($C922+$D922-$B922)/3600</f>
        <v>0</v>
      </c>
      <c r="S922" s="75">
        <f>(('Node actual demand d=1.0'!P922*(365/2)))*9.8*($C922+$D922-$B922)/3600</f>
        <v>0.18050138166666668</v>
      </c>
      <c r="T922" s="75">
        <f>(('Node actual demand d=1.0'!Q922*(365/2)))*9.8*($C922+$D922-$B922)/3600</f>
        <v>0.18050138166666668</v>
      </c>
      <c r="U922" s="75">
        <f>(('Node actual demand d=1.0'!R922*(365/2)))*9.8*($C922+$D922-$B922)/3600</f>
        <v>0</v>
      </c>
      <c r="V922" s="75">
        <f>(('Node actual demand d=1.0'!S922*(365/2)))*9.8*($C922+$D922-$B922)/3600</f>
        <v>0</v>
      </c>
      <c r="W922" s="75">
        <f>(('Node actual demand d=1.0'!T922*(365/2)))*9.8*($C922+$D922-$B922)/3600</f>
        <v>0</v>
      </c>
      <c r="X922" s="75">
        <f>(('Node actual demand d=1.0'!U922*(365/2)))*9.8*($C922+$D922-$B922)/3600</f>
        <v>0</v>
      </c>
      <c r="Y922" s="75">
        <f>(('Node actual demand d=1.0'!V922*(365/2)))*9.8*($C922+$D922-$B922)/3600</f>
        <v>0</v>
      </c>
      <c r="Z922" s="75">
        <f>(('Node actual demand d=1.0'!W922*(365/2)))*9.8*($C922+$D922-$B922)/3600</f>
        <v>0</v>
      </c>
      <c r="AA922" s="75">
        <f>(('Node actual demand d=1.0'!X922*(365/2)))*9.8*($C922+$D922-$B922)/3600</f>
        <v>0</v>
      </c>
      <c r="AB922" s="75">
        <f>(('Node actual demand d=1.0'!Y922*(365/2)))*9.8*($C922+$D922-$B922)/3600</f>
        <v>0</v>
      </c>
    </row>
    <row r="923" spans="1:28">
      <c r="A923" t="s">
        <v>1032</v>
      </c>
      <c r="B923" s="21">
        <f>Fornecida!$C$1</f>
        <v>3.38</v>
      </c>
      <c r="C923" s="79">
        <v>18.0091</v>
      </c>
      <c r="D923">
        <v>20</v>
      </c>
      <c r="E923" s="75">
        <f>(('Node actual demand d=1.0'!B923*(365/2)))*9.8*($C923+$D923-$B923)/3600</f>
        <v>0</v>
      </c>
      <c r="F923" s="75">
        <f>(('Node actual demand d=1.0'!C923*(365/2)))*9.8*($C923+$D923-$B923)/3600</f>
        <v>0</v>
      </c>
      <c r="G923" s="75">
        <f>(('Node actual demand d=1.0'!D923*(365/2)))*9.8*($C923+$D923-$B923)/3600</f>
        <v>0</v>
      </c>
      <c r="H923" s="75">
        <f>(('Node actual demand d=1.0'!E923*(365/2)))*9.8*($C923+$D923-$B923)/3600</f>
        <v>0</v>
      </c>
      <c r="I923" s="75">
        <f>(('Node actual demand d=1.0'!F923*(365/2)))*9.8*($C923+$D923-$B923)/3600</f>
        <v>5.8493359497222226</v>
      </c>
      <c r="J923" s="75">
        <f>(('Node actual demand d=1.0'!G923*(365/2)))*9.8*($C923+$D923-$B923)/3600</f>
        <v>0</v>
      </c>
      <c r="K923" s="75">
        <f>(('Node actual demand d=1.0'!H923*(365/2)))*9.8*($C923+$D923-$B923)/3600</f>
        <v>0</v>
      </c>
      <c r="L923" s="75">
        <f>(('Node actual demand d=1.0'!I923*(365/2)))*9.8*($C923+$D923-$B923)/3600</f>
        <v>0</v>
      </c>
      <c r="M923" s="75">
        <f>(('Node actual demand d=1.0'!J923*(365/2)))*9.8*($C923+$D923-$B923)/3600</f>
        <v>0</v>
      </c>
      <c r="N923" s="75">
        <f>(('Node actual demand d=1.0'!K923*(365/2)))*9.8*($C923+$D923-$B923)/3600</f>
        <v>0</v>
      </c>
      <c r="O923" s="75">
        <f>(('Node actual demand d=1.0'!L923*(365/2)))*9.8*($C923+$D923-$B923)/3600</f>
        <v>0.1720392926388889</v>
      </c>
      <c r="P923" s="75">
        <f>(('Node actual demand d=1.0'!M923*(365/2)))*9.8*($C923+$D923-$B923)/3600</f>
        <v>0</v>
      </c>
      <c r="Q923" s="75">
        <f>(('Node actual demand d=1.0'!N923*(365/2)))*9.8*($C923+$D923-$B923)/3600</f>
        <v>0</v>
      </c>
      <c r="R923" s="75">
        <f>(('Node actual demand d=1.0'!O923*(365/2)))*9.8*($C923+$D923-$B923)/3600</f>
        <v>0</v>
      </c>
      <c r="S923" s="75">
        <f>(('Node actual demand d=1.0'!P923*(365/2)))*9.8*($C923+$D923-$B923)/3600</f>
        <v>6.8815717055555563</v>
      </c>
      <c r="T923" s="75">
        <f>(('Node actual demand d=1.0'!Q923*(365/2)))*9.8*($C923+$D923-$B923)/3600</f>
        <v>1.2042750484722222</v>
      </c>
      <c r="U923" s="75">
        <f>(('Node actual demand d=1.0'!R923*(365/2)))*9.8*($C923+$D923-$B923)/3600</f>
        <v>0</v>
      </c>
      <c r="V923" s="75">
        <f>(('Node actual demand d=1.0'!S923*(365/2)))*9.8*($C923+$D923-$B923)/3600</f>
        <v>0</v>
      </c>
      <c r="W923" s="75">
        <f>(('Node actual demand d=1.0'!T923*(365/2)))*9.8*($C923+$D923-$B923)/3600</f>
        <v>0</v>
      </c>
      <c r="X923" s="75">
        <f>(('Node actual demand d=1.0'!U923*(365/2)))*9.8*($C923+$D923-$B923)/3600</f>
        <v>0</v>
      </c>
      <c r="Y923" s="75">
        <f>(('Node actual demand d=1.0'!V923*(365/2)))*9.8*($C923+$D923-$B923)/3600</f>
        <v>0</v>
      </c>
      <c r="Z923" s="75">
        <f>(('Node actual demand d=1.0'!W923*(365/2)))*9.8*($C923+$D923-$B923)/3600</f>
        <v>0</v>
      </c>
      <c r="AA923" s="75">
        <f>(('Node actual demand d=1.0'!X923*(365/2)))*9.8*($C923+$D923-$B923)/3600</f>
        <v>0</v>
      </c>
      <c r="AB923" s="75">
        <f>(('Node actual demand d=1.0'!Y923*(365/2)))*9.8*($C923+$D923-$B923)/3600</f>
        <v>0</v>
      </c>
    </row>
    <row r="924" spans="1:28">
      <c r="A924" t="s">
        <v>1033</v>
      </c>
      <c r="B924" s="21">
        <f>Fornecida!$C$1</f>
        <v>3.38</v>
      </c>
      <c r="C924" s="79">
        <v>18.996700000000001</v>
      </c>
      <c r="D924">
        <v>20</v>
      </c>
      <c r="E924" s="75">
        <f>(('Node actual demand d=1.0'!B924*(365/2)))*9.8*($C924+$D924-$B924)/3600</f>
        <v>0</v>
      </c>
      <c r="F924" s="75">
        <f>(('Node actual demand d=1.0'!C924*(365/2)))*9.8*($C924+$D924-$B924)/3600</f>
        <v>0</v>
      </c>
      <c r="G924" s="75">
        <f>(('Node actual demand d=1.0'!D924*(365/2)))*9.8*($C924+$D924-$B924)/3600</f>
        <v>0</v>
      </c>
      <c r="H924" s="75">
        <f>(('Node actual demand d=1.0'!E924*(365/2)))*9.8*($C924+$D924-$B924)/3600</f>
        <v>0</v>
      </c>
      <c r="I924" s="75">
        <f>(('Node actual demand d=1.0'!F924*(365/2)))*9.8*($C924+$D924-$B924)/3600</f>
        <v>0</v>
      </c>
      <c r="J924" s="75">
        <f>(('Node actual demand d=1.0'!G924*(365/2)))*9.8*($C924+$D924-$B924)/3600</f>
        <v>0</v>
      </c>
      <c r="K924" s="75">
        <f>(('Node actual demand d=1.0'!H924*(365/2)))*9.8*($C924+$D924-$B924)/3600</f>
        <v>0</v>
      </c>
      <c r="L924" s="75">
        <f>(('Node actual demand d=1.0'!I924*(365/2)))*9.8*($C924+$D924-$B924)/3600</f>
        <v>0</v>
      </c>
      <c r="M924" s="75">
        <f>(('Node actual demand d=1.0'!J924*(365/2)))*9.8*($C924+$D924-$B924)/3600</f>
        <v>0</v>
      </c>
      <c r="N924" s="75">
        <f>(('Node actual demand d=1.0'!K924*(365/2)))*9.8*($C924+$D924-$B924)/3600</f>
        <v>0</v>
      </c>
      <c r="O924" s="75">
        <f>(('Node actual demand d=1.0'!L924*(365/2)))*9.8*($C924+$D924-$B924)/3600</f>
        <v>0</v>
      </c>
      <c r="P924" s="75">
        <f>(('Node actual demand d=1.0'!M924*(365/2)))*9.8*($C924+$D924-$B924)/3600</f>
        <v>0</v>
      </c>
      <c r="Q924" s="75">
        <f>(('Node actual demand d=1.0'!N924*(365/2)))*9.8*($C924+$D924-$B924)/3600</f>
        <v>0</v>
      </c>
      <c r="R924" s="75">
        <f>(('Node actual demand d=1.0'!O924*(365/2)))*9.8*($C924+$D924-$B924)/3600</f>
        <v>0.35389148861111114</v>
      </c>
      <c r="S924" s="75">
        <f>(('Node actual demand d=1.0'!P924*(365/2)))*9.8*($C924+$D924-$B924)/3600</f>
        <v>0</v>
      </c>
      <c r="T924" s="75">
        <f>(('Node actual demand d=1.0'!Q924*(365/2)))*9.8*($C924+$D924-$B924)/3600</f>
        <v>0</v>
      </c>
      <c r="U924" s="75">
        <f>(('Node actual demand d=1.0'!R924*(365/2)))*9.8*($C924+$D924-$B924)/3600</f>
        <v>0</v>
      </c>
      <c r="V924" s="75">
        <f>(('Node actual demand d=1.0'!S924*(365/2)))*9.8*($C924+$D924-$B924)/3600</f>
        <v>0</v>
      </c>
      <c r="W924" s="75">
        <f>(('Node actual demand d=1.0'!T924*(365/2)))*9.8*($C924+$D924-$B924)/3600</f>
        <v>0</v>
      </c>
      <c r="X924" s="75">
        <f>(('Node actual demand d=1.0'!U924*(365/2)))*9.8*($C924+$D924-$B924)/3600</f>
        <v>0</v>
      </c>
      <c r="Y924" s="75">
        <f>(('Node actual demand d=1.0'!V924*(365/2)))*9.8*($C924+$D924-$B924)/3600</f>
        <v>0</v>
      </c>
      <c r="Z924" s="75">
        <f>(('Node actual demand d=1.0'!W924*(365/2)))*9.8*($C924+$D924-$B924)/3600</f>
        <v>56.091800944861113</v>
      </c>
      <c r="AA924" s="75">
        <f>(('Node actual demand d=1.0'!X924*(365/2)))*9.8*($C924+$D924-$B924)/3600</f>
        <v>0</v>
      </c>
      <c r="AB924" s="75">
        <f>(('Node actual demand d=1.0'!Y924*(365/2)))*9.8*($C924+$D924-$B924)/3600</f>
        <v>0</v>
      </c>
    </row>
    <row r="925" spans="1:28">
      <c r="A925" t="s">
        <v>1034</v>
      </c>
      <c r="B925" s="21">
        <f>Fornecida!$C$1</f>
        <v>3.38</v>
      </c>
      <c r="C925" s="79">
        <v>23.210999999999999</v>
      </c>
      <c r="D925">
        <v>20</v>
      </c>
      <c r="E925" s="75">
        <f>(('Node actual demand d=1.0'!B925*(365/2)))*9.8*($C925+$D925-$B925)/3600</f>
        <v>0</v>
      </c>
      <c r="F925" s="75">
        <f>(('Node actual demand d=1.0'!C925*(365/2)))*9.8*($C925+$D925-$B925)/3600</f>
        <v>0</v>
      </c>
      <c r="G925" s="75">
        <f>(('Node actual demand d=1.0'!D925*(365/2)))*9.8*($C925+$D925-$B925)/3600</f>
        <v>0</v>
      </c>
      <c r="H925" s="75">
        <f>(('Node actual demand d=1.0'!E925*(365/2)))*9.8*($C925+$D925-$B925)/3600</f>
        <v>0</v>
      </c>
      <c r="I925" s="75">
        <f>(('Node actual demand d=1.0'!F925*(365/2)))*9.8*($C925+$D925-$B925)/3600</f>
        <v>0</v>
      </c>
      <c r="J925" s="75">
        <f>(('Node actual demand d=1.0'!G925*(365/2)))*9.8*($C925+$D925-$B925)/3600</f>
        <v>0</v>
      </c>
      <c r="K925" s="75">
        <f>(('Node actual demand d=1.0'!H925*(365/2)))*9.8*($C925+$D925-$B925)/3600</f>
        <v>2.9682393124999997</v>
      </c>
      <c r="L925" s="75">
        <f>(('Node actual demand d=1.0'!I925*(365/2)))*9.8*($C925+$D925-$B925)/3600</f>
        <v>0</v>
      </c>
      <c r="M925" s="75">
        <f>(('Node actual demand d=1.0'!J925*(365/2)))*9.8*($C925+$D925-$B925)/3600</f>
        <v>0.19788262083333333</v>
      </c>
      <c r="N925" s="75">
        <f>(('Node actual demand d=1.0'!K925*(365/2)))*9.8*($C925+$D925-$B925)/3600</f>
        <v>0.5936478624999999</v>
      </c>
      <c r="O925" s="75">
        <f>(('Node actual demand d=1.0'!L925*(365/2)))*9.8*($C925+$D925-$B925)/3600</f>
        <v>0.79153048333333331</v>
      </c>
      <c r="P925" s="75">
        <f>(('Node actual demand d=1.0'!M925*(365/2)))*9.8*($C925+$D925-$B925)/3600</f>
        <v>0</v>
      </c>
      <c r="Q925" s="75">
        <f>(('Node actual demand d=1.0'!N925*(365/2)))*9.8*($C925+$D925-$B925)/3600</f>
        <v>0</v>
      </c>
      <c r="R925" s="75">
        <f>(('Node actual demand d=1.0'!O925*(365/2)))*9.8*($C925+$D925-$B925)/3600</f>
        <v>2.3745914499999996</v>
      </c>
      <c r="S925" s="75">
        <f>(('Node actual demand d=1.0'!P925*(365/2)))*9.8*($C925+$D925-$B925)/3600</f>
        <v>3.1661219333333332</v>
      </c>
      <c r="T925" s="75">
        <f>(('Node actual demand d=1.0'!Q925*(365/2)))*9.8*($C925+$D925-$B925)/3600</f>
        <v>0</v>
      </c>
      <c r="U925" s="75">
        <f>(('Node actual demand d=1.0'!R925*(365/2)))*9.8*($C925+$D925-$B925)/3600</f>
        <v>0</v>
      </c>
      <c r="V925" s="75">
        <f>(('Node actual demand d=1.0'!S925*(365/2)))*9.8*($C925+$D925-$B925)/3600</f>
        <v>0</v>
      </c>
      <c r="W925" s="75">
        <f>(('Node actual demand d=1.0'!T925*(365/2)))*9.8*($C925+$D925-$B925)/3600</f>
        <v>0</v>
      </c>
      <c r="X925" s="75">
        <f>(('Node actual demand d=1.0'!U925*(365/2)))*9.8*($C925+$D925-$B925)/3600</f>
        <v>0</v>
      </c>
      <c r="Y925" s="75">
        <f>(('Node actual demand d=1.0'!V925*(365/2)))*9.8*($C925+$D925-$B925)/3600</f>
        <v>0</v>
      </c>
      <c r="Z925" s="75">
        <f>(('Node actual demand d=1.0'!W925*(365/2)))*9.8*($C925+$D925-$B925)/3600</f>
        <v>0</v>
      </c>
      <c r="AA925" s="75">
        <f>(('Node actual demand d=1.0'!X925*(365/2)))*9.8*($C925+$D925-$B925)/3600</f>
        <v>0</v>
      </c>
      <c r="AB925" s="75">
        <f>(('Node actual demand d=1.0'!Y925*(365/2)))*9.8*($C925+$D925-$B925)/3600</f>
        <v>0</v>
      </c>
    </row>
    <row r="926" spans="1:28">
      <c r="A926" t="s">
        <v>1035</v>
      </c>
      <c r="B926" s="21">
        <f>Fornecida!$C$1</f>
        <v>3.38</v>
      </c>
      <c r="C926" s="79">
        <v>24.723600000000001</v>
      </c>
      <c r="D926">
        <v>20</v>
      </c>
      <c r="E926" s="75">
        <f>(('Node actual demand d=1.0'!B926*(365/2)))*9.8*($C926+$D926-$B926)/3600</f>
        <v>0</v>
      </c>
      <c r="F926" s="75">
        <f>(('Node actual demand d=1.0'!C926*(365/2)))*9.8*($C926+$D926-$B926)/3600</f>
        <v>0</v>
      </c>
      <c r="G926" s="75">
        <f>(('Node actual demand d=1.0'!D926*(365/2)))*9.8*($C926+$D926-$B926)/3600</f>
        <v>0</v>
      </c>
      <c r="H926" s="75">
        <f>(('Node actual demand d=1.0'!E926*(365/2)))*9.8*($C926+$D926-$B926)/3600</f>
        <v>0</v>
      </c>
      <c r="I926" s="75">
        <f>(('Node actual demand d=1.0'!F926*(365/2)))*9.8*($C926+$D926-$B926)/3600</f>
        <v>0</v>
      </c>
      <c r="J926" s="75">
        <f>(('Node actual demand d=1.0'!G926*(365/2)))*9.8*($C926+$D926-$B926)/3600</f>
        <v>0</v>
      </c>
      <c r="K926" s="75">
        <f>(('Node actual demand d=1.0'!H926*(365/2)))*9.8*($C926+$D926-$B926)/3600</f>
        <v>0</v>
      </c>
      <c r="L926" s="75">
        <f>(('Node actual demand d=1.0'!I926*(365/2)))*9.8*($C926+$D926-$B926)/3600</f>
        <v>19.307346356666667</v>
      </c>
      <c r="M926" s="75">
        <f>(('Node actual demand d=1.0'!J926*(365/2)))*9.8*($C926+$D926-$B926)/3600</f>
        <v>0</v>
      </c>
      <c r="N926" s="75">
        <f>(('Node actual demand d=1.0'!K926*(365/2)))*9.8*($C926+$D926-$B926)/3600</f>
        <v>0.82158920666666679</v>
      </c>
      <c r="O926" s="75">
        <f>(('Node actual demand d=1.0'!L926*(365/2)))*9.8*($C926+$D926-$B926)/3600</f>
        <v>0.2053973016666667</v>
      </c>
      <c r="P926" s="75">
        <f>(('Node actual demand d=1.0'!M926*(365/2)))*9.8*($C926+$D926-$B926)/3600</f>
        <v>0.6161919050000001</v>
      </c>
      <c r="Q926" s="75">
        <f>(('Node actual demand d=1.0'!N926*(365/2)))*9.8*($C926+$D926-$B926)/3600</f>
        <v>0</v>
      </c>
      <c r="R926" s="75">
        <f>(('Node actual demand d=1.0'!O926*(365/2)))*9.8*($C926+$D926-$B926)/3600</f>
        <v>0.82158920666666679</v>
      </c>
      <c r="S926" s="75">
        <f>(('Node actual demand d=1.0'!P926*(365/2)))*9.8*($C926+$D926-$B926)/3600</f>
        <v>1.8485757150000004</v>
      </c>
      <c r="T926" s="75">
        <f>(('Node actual demand d=1.0'!Q926*(365/2)))*9.8*($C926+$D926-$B926)/3600</f>
        <v>0</v>
      </c>
      <c r="U926" s="75">
        <f>(('Node actual demand d=1.0'!R926*(365/2)))*9.8*($C926+$D926-$B926)/3600</f>
        <v>0</v>
      </c>
      <c r="V926" s="75">
        <f>(('Node actual demand d=1.0'!S926*(365/2)))*9.8*($C926+$D926-$B926)/3600</f>
        <v>0</v>
      </c>
      <c r="W926" s="75">
        <f>(('Node actual demand d=1.0'!T926*(365/2)))*9.8*($C926+$D926-$B926)/3600</f>
        <v>0</v>
      </c>
      <c r="X926" s="75">
        <f>(('Node actual demand d=1.0'!U926*(365/2)))*9.8*($C926+$D926-$B926)/3600</f>
        <v>0</v>
      </c>
      <c r="Y926" s="75">
        <f>(('Node actual demand d=1.0'!V926*(365/2)))*9.8*($C926+$D926-$B926)/3600</f>
        <v>0</v>
      </c>
      <c r="Z926" s="75">
        <f>(('Node actual demand d=1.0'!W926*(365/2)))*9.8*($C926+$D926-$B926)/3600</f>
        <v>0</v>
      </c>
      <c r="AA926" s="75">
        <f>(('Node actual demand d=1.0'!X926*(365/2)))*9.8*($C926+$D926-$B926)/3600</f>
        <v>0</v>
      </c>
      <c r="AB926" s="75">
        <f>(('Node actual demand d=1.0'!Y926*(365/2)))*9.8*($C926+$D926-$B926)/3600</f>
        <v>0</v>
      </c>
    </row>
    <row r="927" spans="1:28">
      <c r="A927" t="s">
        <v>1036</v>
      </c>
      <c r="B927" s="21">
        <f>Fornecida!$C$1</f>
        <v>3.38</v>
      </c>
      <c r="C927" s="79">
        <v>27.706800000000001</v>
      </c>
      <c r="D927">
        <v>20</v>
      </c>
      <c r="E927" s="75">
        <f>(('Node actual demand d=1.0'!B927*(365/2)))*9.8*($C927+$D927-$B927)/3600</f>
        <v>0</v>
      </c>
      <c r="F927" s="75">
        <f>(('Node actual demand d=1.0'!C927*(365/2)))*9.8*($C927+$D927-$B927)/3600</f>
        <v>0</v>
      </c>
      <c r="G927" s="75">
        <f>(('Node actual demand d=1.0'!D927*(365/2)))*9.8*($C927+$D927-$B927)/3600</f>
        <v>0</v>
      </c>
      <c r="H927" s="75">
        <f>(('Node actual demand d=1.0'!E927*(365/2)))*9.8*($C927+$D927-$B927)/3600</f>
        <v>0</v>
      </c>
      <c r="I927" s="75">
        <f>(('Node actual demand d=1.0'!F927*(365/2)))*9.8*($C927+$D927-$B927)/3600</f>
        <v>0</v>
      </c>
      <c r="J927" s="75">
        <f>(('Node actual demand d=1.0'!G927*(365/2)))*9.8*($C927+$D927-$B927)/3600</f>
        <v>24.664416560000003</v>
      </c>
      <c r="K927" s="75">
        <f>(('Node actual demand d=1.0'!H927*(365/2)))*9.8*($C927+$D927-$B927)/3600</f>
        <v>7.0469761600000007</v>
      </c>
      <c r="L927" s="75">
        <f>(('Node actual demand d=1.0'!I927*(365/2)))*9.8*($C927+$D927-$B927)/3600</f>
        <v>0</v>
      </c>
      <c r="M927" s="75">
        <f>(('Node actual demand d=1.0'!J927*(365/2)))*9.8*($C927+$D927-$B927)/3600</f>
        <v>8.8087202000000016</v>
      </c>
      <c r="N927" s="75">
        <f>(('Node actual demand d=1.0'!K927*(365/2)))*9.8*($C927+$D927-$B927)/3600</f>
        <v>0.88087202000000009</v>
      </c>
      <c r="O927" s="75">
        <f>(('Node actual demand d=1.0'!L927*(365/2)))*9.8*($C927+$D927-$B927)/3600</f>
        <v>0</v>
      </c>
      <c r="P927" s="75">
        <f>(('Node actual demand d=1.0'!M927*(365/2)))*9.8*($C927+$D927-$B927)/3600</f>
        <v>13.873734315000002</v>
      </c>
      <c r="Q927" s="75">
        <f>(('Node actual demand d=1.0'!N927*(365/2)))*9.8*($C927+$D927-$B927)/3600</f>
        <v>7.7076301750000002</v>
      </c>
      <c r="R927" s="75">
        <f>(('Node actual demand d=1.0'!O927*(365/2)))*9.8*($C927+$D927-$B927)/3600</f>
        <v>0</v>
      </c>
      <c r="S927" s="75">
        <f>(('Node actual demand d=1.0'!P927*(365/2)))*9.8*($C927+$D927-$B927)/3600</f>
        <v>10.790682244999999</v>
      </c>
      <c r="T927" s="75">
        <f>(('Node actual demand d=1.0'!Q927*(365/2)))*9.8*($C927+$D927-$B927)/3600</f>
        <v>1.32130803</v>
      </c>
      <c r="U927" s="75">
        <f>(('Node actual demand d=1.0'!R927*(365/2)))*9.8*($C927+$D927-$B927)/3600</f>
        <v>0</v>
      </c>
      <c r="V927" s="75">
        <f>(('Node actual demand d=1.0'!S927*(365/2)))*9.8*($C927+$D927-$B927)/3600</f>
        <v>0</v>
      </c>
      <c r="W927" s="75">
        <f>(('Node actual demand d=1.0'!T927*(365/2)))*9.8*($C927+$D927-$B927)/3600</f>
        <v>0</v>
      </c>
      <c r="X927" s="75">
        <f>(('Node actual demand d=1.0'!U927*(365/2)))*9.8*($C927+$D927-$B927)/3600</f>
        <v>0</v>
      </c>
      <c r="Y927" s="75">
        <f>(('Node actual demand d=1.0'!V927*(365/2)))*9.8*($C927+$D927-$B927)/3600</f>
        <v>25.985724590000004</v>
      </c>
      <c r="Z927" s="75">
        <f>(('Node actual demand d=1.0'!W927*(365/2)))*9.8*($C927+$D927-$B927)/3600</f>
        <v>10.130028230000001</v>
      </c>
      <c r="AA927" s="75">
        <f>(('Node actual demand d=1.0'!X927*(365/2)))*9.8*($C927+$D927-$B927)/3600</f>
        <v>0</v>
      </c>
      <c r="AB927" s="75">
        <f>(('Node actual demand d=1.0'!Y927*(365/2)))*9.8*($C927+$D927-$B927)/3600</f>
        <v>0</v>
      </c>
    </row>
    <row r="928" spans="1:28">
      <c r="A928" t="s">
        <v>1037</v>
      </c>
      <c r="B928" s="21">
        <f>Fornecida!$C$1</f>
        <v>3.38</v>
      </c>
      <c r="C928" s="79">
        <v>29.469200000000001</v>
      </c>
      <c r="D928">
        <v>20</v>
      </c>
      <c r="E928" s="75">
        <f>(('Node actual demand d=1.0'!B928*(365/2)))*9.8*($C928+$D928-$B928)/3600</f>
        <v>0</v>
      </c>
      <c r="F928" s="75">
        <f>(('Node actual demand d=1.0'!C928*(365/2)))*9.8*($C928+$D928-$B928)/3600</f>
        <v>0</v>
      </c>
      <c r="G928" s="75">
        <f>(('Node actual demand d=1.0'!D928*(365/2)))*9.8*($C928+$D928-$B928)/3600</f>
        <v>0</v>
      </c>
      <c r="H928" s="75">
        <f>(('Node actual demand d=1.0'!E928*(365/2)))*9.8*($C928+$D928-$B928)/3600</f>
        <v>0</v>
      </c>
      <c r="I928" s="75">
        <f>(('Node actual demand d=1.0'!F928*(365/2)))*9.8*($C928+$D928-$B928)/3600</f>
        <v>0</v>
      </c>
      <c r="J928" s="75">
        <f>(('Node actual demand d=1.0'!G928*(365/2)))*9.8*($C928+$D928-$B928)/3600</f>
        <v>0</v>
      </c>
      <c r="K928" s="75">
        <f>(('Node actual demand d=1.0'!H928*(365/2)))*9.8*($C928+$D928-$B928)/3600</f>
        <v>0</v>
      </c>
      <c r="L928" s="75">
        <f>(('Node actual demand d=1.0'!I928*(365/2)))*9.8*($C928+$D928-$B928)/3600</f>
        <v>0</v>
      </c>
      <c r="M928" s="75">
        <f>(('Node actual demand d=1.0'!J928*(365/2)))*9.8*($C928+$D928-$B928)/3600</f>
        <v>9.6168956566666672</v>
      </c>
      <c r="N928" s="75">
        <f>(('Node actual demand d=1.0'!K928*(365/2)))*9.8*($C928+$D928-$B928)/3600</f>
        <v>18.546870195000004</v>
      </c>
      <c r="O928" s="75">
        <f>(('Node actual demand d=1.0'!L928*(365/2)))*9.8*($C928+$D928-$B928)/3600</f>
        <v>0</v>
      </c>
      <c r="P928" s="75">
        <f>(('Node actual demand d=1.0'!M928*(365/2)))*9.8*($C928+$D928-$B928)/3600</f>
        <v>0</v>
      </c>
      <c r="Q928" s="75">
        <f>(('Node actual demand d=1.0'!N928*(365/2)))*9.8*($C928+$D928-$B928)/3600</f>
        <v>0.45794741222222224</v>
      </c>
      <c r="R928" s="75">
        <f>(('Node actual demand d=1.0'!O928*(365/2)))*9.8*($C928+$D928-$B928)/3600</f>
        <v>7.5561323016666666</v>
      </c>
      <c r="S928" s="75">
        <f>(('Node actual demand d=1.0'!P928*(365/2)))*9.8*($C928+$D928-$B928)/3600</f>
        <v>16.71508054611111</v>
      </c>
      <c r="T928" s="75">
        <f>(('Node actual demand d=1.0'!Q928*(365/2)))*9.8*($C928+$D928-$B928)/3600</f>
        <v>0</v>
      </c>
      <c r="U928" s="75">
        <f>(('Node actual demand d=1.0'!R928*(365/2)))*9.8*($C928+$D928-$B928)/3600</f>
        <v>0</v>
      </c>
      <c r="V928" s="75">
        <f>(('Node actual demand d=1.0'!S928*(365/2)))*9.8*($C928+$D928-$B928)/3600</f>
        <v>0</v>
      </c>
      <c r="W928" s="75">
        <f>(('Node actual demand d=1.0'!T928*(365/2)))*9.8*($C928+$D928-$B928)/3600</f>
        <v>0</v>
      </c>
      <c r="X928" s="75">
        <f>(('Node actual demand d=1.0'!U928*(365/2)))*9.8*($C928+$D928-$B928)/3600</f>
        <v>0</v>
      </c>
      <c r="Y928" s="75">
        <f>(('Node actual demand d=1.0'!V928*(365/2)))*9.8*($C928+$D928-$B928)/3600</f>
        <v>0</v>
      </c>
      <c r="Z928" s="75">
        <f>(('Node actual demand d=1.0'!W928*(365/2)))*9.8*($C928+$D928-$B928)/3600</f>
        <v>0</v>
      </c>
      <c r="AA928" s="75">
        <f>(('Node actual demand d=1.0'!X928*(365/2)))*9.8*($C928+$D928-$B928)/3600</f>
        <v>0</v>
      </c>
      <c r="AB928" s="75">
        <f>(('Node actual demand d=1.0'!Y928*(365/2)))*9.8*($C928+$D928-$B928)/3600</f>
        <v>0</v>
      </c>
    </row>
    <row r="929" spans="1:28">
      <c r="A929" t="s">
        <v>1038</v>
      </c>
      <c r="B929" s="21">
        <f>Fornecida!$C$1</f>
        <v>3.38</v>
      </c>
      <c r="C929" s="79">
        <v>31.314599999999999</v>
      </c>
      <c r="D929">
        <v>20</v>
      </c>
      <c r="E929" s="75">
        <f>(('Node actual demand d=1.0'!B929*(365/2)))*9.8*($C929+$D929-$B929)/3600</f>
        <v>0</v>
      </c>
      <c r="F929" s="75">
        <f>(('Node actual demand d=1.0'!C929*(365/2)))*9.8*($C929+$D929-$B929)/3600</f>
        <v>0</v>
      </c>
      <c r="G929" s="75">
        <f>(('Node actual demand d=1.0'!D929*(365/2)))*9.8*($C929+$D929-$B929)/3600</f>
        <v>17.8606316875</v>
      </c>
      <c r="H929" s="75">
        <f>(('Node actual demand d=1.0'!E929*(365/2)))*9.8*($C929+$D929-$B929)/3600</f>
        <v>5.4772603841666658</v>
      </c>
      <c r="I929" s="75">
        <f>(('Node actual demand d=1.0'!F929*(365/2)))*9.8*($C929+$D929-$B929)/3600</f>
        <v>0</v>
      </c>
      <c r="J929" s="75">
        <f>(('Node actual demand d=1.0'!G929*(365/2)))*9.8*($C929+$D929-$B929)/3600</f>
        <v>0</v>
      </c>
      <c r="K929" s="75">
        <f>(('Node actual demand d=1.0'!H929*(365/2)))*9.8*($C929+$D929-$B929)/3600</f>
        <v>0</v>
      </c>
      <c r="L929" s="75">
        <f>(('Node actual demand d=1.0'!I929*(365/2)))*9.8*($C929+$D929-$B929)/3600</f>
        <v>0</v>
      </c>
      <c r="M929" s="75">
        <f>(('Node actual demand d=1.0'!J929*(365/2)))*9.8*($C929+$D929-$B929)/3600</f>
        <v>0</v>
      </c>
      <c r="N929" s="75">
        <f>(('Node actual demand d=1.0'!K929*(365/2)))*9.8*($C929+$D929-$B929)/3600</f>
        <v>0</v>
      </c>
      <c r="O929" s="75">
        <f>(('Node actual demand d=1.0'!L929*(365/2)))*9.8*($C929+$D929-$B929)/3600</f>
        <v>0</v>
      </c>
      <c r="P929" s="75">
        <f>(('Node actual demand d=1.0'!M929*(365/2)))*9.8*($C929+$D929-$B929)/3600</f>
        <v>0</v>
      </c>
      <c r="Q929" s="75">
        <f>(('Node actual demand d=1.0'!N929*(365/2)))*9.8*($C929+$D929-$B929)/3600</f>
        <v>0</v>
      </c>
      <c r="R929" s="75">
        <f>(('Node actual demand d=1.0'!O929*(365/2)))*9.8*($C929+$D929-$B929)/3600</f>
        <v>0</v>
      </c>
      <c r="S929" s="75">
        <f>(('Node actual demand d=1.0'!P929*(365/2)))*9.8*($C929+$D929-$B929)/3600</f>
        <v>0</v>
      </c>
      <c r="T929" s="75">
        <f>(('Node actual demand d=1.0'!Q929*(365/2)))*9.8*($C929+$D929-$B929)/3600</f>
        <v>0</v>
      </c>
      <c r="U929" s="75">
        <f>(('Node actual demand d=1.0'!R929*(365/2)))*9.8*($C929+$D929-$B929)/3600</f>
        <v>0</v>
      </c>
      <c r="V929" s="75">
        <f>(('Node actual demand d=1.0'!S929*(365/2)))*9.8*($C929+$D929-$B929)/3600</f>
        <v>0</v>
      </c>
      <c r="W929" s="75">
        <f>(('Node actual demand d=1.0'!T929*(365/2)))*9.8*($C929+$D929-$B929)/3600</f>
        <v>0</v>
      </c>
      <c r="X929" s="75">
        <f>(('Node actual demand d=1.0'!U929*(365/2)))*9.8*($C929+$D929-$B929)/3600</f>
        <v>0</v>
      </c>
      <c r="Y929" s="75">
        <f>(('Node actual demand d=1.0'!V929*(365/2)))*9.8*($C929+$D929-$B929)/3600</f>
        <v>0</v>
      </c>
      <c r="Z929" s="75">
        <f>(('Node actual demand d=1.0'!W929*(365/2)))*9.8*($C929+$D929-$B929)/3600</f>
        <v>0</v>
      </c>
      <c r="AA929" s="75">
        <f>(('Node actual demand d=1.0'!X929*(365/2)))*9.8*($C929+$D929-$B929)/3600</f>
        <v>0</v>
      </c>
      <c r="AB929" s="75">
        <f>(('Node actual demand d=1.0'!Y929*(365/2)))*9.8*($C929+$D929-$B929)/3600</f>
        <v>0.23814175583333336</v>
      </c>
    </row>
    <row r="930" spans="1:28">
      <c r="A930" t="s">
        <v>1039</v>
      </c>
      <c r="B930" s="21">
        <f>Fornecida!$C$1</f>
        <v>3.38</v>
      </c>
      <c r="C930" s="79">
        <v>34.049999999999997</v>
      </c>
      <c r="D930">
        <v>20</v>
      </c>
      <c r="E930" s="75">
        <f>(('Node actual demand d=1.0'!B930*(365/2)))*9.8*($C930+$D930-$B930)/3600</f>
        <v>0</v>
      </c>
      <c r="F930" s="75">
        <f>(('Node actual demand d=1.0'!C930*(365/2)))*9.8*($C930+$D930-$B930)/3600</f>
        <v>0</v>
      </c>
      <c r="G930" s="75">
        <f>(('Node actual demand d=1.0'!D930*(365/2)))*9.8*($C930+$D930-$B930)/3600</f>
        <v>0</v>
      </c>
      <c r="H930" s="75">
        <f>(('Node actual demand d=1.0'!E930*(365/2)))*9.8*($C930+$D930-$B930)/3600</f>
        <v>0</v>
      </c>
      <c r="I930" s="75">
        <f>(('Node actual demand d=1.0'!F930*(365/2)))*9.8*($C930+$D930-$B930)/3600</f>
        <v>0</v>
      </c>
      <c r="J930" s="75">
        <f>(('Node actual demand d=1.0'!G930*(365/2)))*9.8*($C930+$D930-$B930)/3600</f>
        <v>0</v>
      </c>
      <c r="K930" s="75">
        <f>(('Node actual demand d=1.0'!H930*(365/2)))*9.8*($C930+$D930-$B930)/3600</f>
        <v>0</v>
      </c>
      <c r="L930" s="75">
        <f>(('Node actual demand d=1.0'!I930*(365/2)))*9.8*($C930+$D930-$B930)/3600</f>
        <v>0</v>
      </c>
      <c r="M930" s="75">
        <f>(('Node actual demand d=1.0'!J930*(365/2)))*9.8*($C930+$D930-$B930)/3600</f>
        <v>0</v>
      </c>
      <c r="N930" s="75">
        <f>(('Node actual demand d=1.0'!K930*(365/2)))*9.8*($C930+$D930-$B930)/3600</f>
        <v>0</v>
      </c>
      <c r="O930" s="75">
        <f>(('Node actual demand d=1.0'!L930*(365/2)))*9.8*($C930+$D930-$B930)/3600</f>
        <v>0</v>
      </c>
      <c r="P930" s="75">
        <f>(('Node actual demand d=1.0'!M930*(365/2)))*9.8*($C930+$D930-$B930)/3600</f>
        <v>0</v>
      </c>
      <c r="Q930" s="75">
        <f>(('Node actual demand d=1.0'!N930*(365/2)))*9.8*($C930+$D930-$B930)/3600</f>
        <v>0</v>
      </c>
      <c r="R930" s="75">
        <f>(('Node actual demand d=1.0'!O930*(365/2)))*9.8*($C930+$D930-$B930)/3600</f>
        <v>0</v>
      </c>
      <c r="S930" s="75">
        <f>(('Node actual demand d=1.0'!P930*(365/2)))*9.8*($C930+$D930-$B930)/3600</f>
        <v>0</v>
      </c>
      <c r="T930" s="75">
        <f>(('Node actual demand d=1.0'!Q930*(365/2)))*9.8*($C930+$D930-$B930)/3600</f>
        <v>0</v>
      </c>
      <c r="U930" s="75">
        <f>(('Node actual demand d=1.0'!R930*(365/2)))*9.8*($C930+$D930-$B930)/3600</f>
        <v>0</v>
      </c>
      <c r="V930" s="75">
        <f>(('Node actual demand d=1.0'!S930*(365/2)))*9.8*($C930+$D930-$B930)/3600</f>
        <v>0</v>
      </c>
      <c r="W930" s="75">
        <f>(('Node actual demand d=1.0'!T930*(365/2)))*9.8*($C930+$D930-$B930)/3600</f>
        <v>0</v>
      </c>
      <c r="X930" s="75">
        <f>(('Node actual demand d=1.0'!U930*(365/2)))*9.8*($C930+$D930-$B930)/3600</f>
        <v>0</v>
      </c>
      <c r="Y930" s="75">
        <f>(('Node actual demand d=1.0'!V930*(365/2)))*9.8*($C930+$D930-$B930)/3600</f>
        <v>0</v>
      </c>
      <c r="Z930" s="75">
        <f>(('Node actual demand d=1.0'!W930*(365/2)))*9.8*($C930+$D930-$B930)/3600</f>
        <v>0</v>
      </c>
      <c r="AA930" s="75">
        <f>(('Node actual demand d=1.0'!X930*(365/2)))*9.8*($C930+$D930-$B930)/3600</f>
        <v>0</v>
      </c>
      <c r="AB930" s="75">
        <f>(('Node actual demand d=1.0'!Y930*(365/2)))*9.8*($C930+$D930-$B930)/3600</f>
        <v>0</v>
      </c>
    </row>
    <row r="931" spans="1:28">
      <c r="A931" t="s">
        <v>1040</v>
      </c>
      <c r="B931" s="21">
        <f>Fornecida!$C$1</f>
        <v>3.38</v>
      </c>
      <c r="C931" s="79">
        <v>36.062100000000001</v>
      </c>
      <c r="D931">
        <v>20</v>
      </c>
      <c r="E931" s="75">
        <f>(('Node actual demand d=1.0'!B931*(365/2)))*9.8*($C931+$D931-$B931)/3600</f>
        <v>0</v>
      </c>
      <c r="F931" s="75">
        <f>(('Node actual demand d=1.0'!C931*(365/2)))*9.8*($C931+$D931-$B931)/3600</f>
        <v>0</v>
      </c>
      <c r="G931" s="75">
        <f>(('Node actual demand d=1.0'!D931*(365/2)))*9.8*($C931+$D931-$B931)/3600</f>
        <v>0</v>
      </c>
      <c r="H931" s="75">
        <f>(('Node actual demand d=1.0'!E931*(365/2)))*9.8*($C931+$D931-$B931)/3600</f>
        <v>0</v>
      </c>
      <c r="I931" s="75">
        <f>(('Node actual demand d=1.0'!F931*(365/2)))*9.8*($C931+$D931-$B931)/3600</f>
        <v>0</v>
      </c>
      <c r="J931" s="75">
        <f>(('Node actual demand d=1.0'!G931*(365/2)))*9.8*($C931+$D931-$B931)/3600</f>
        <v>0</v>
      </c>
      <c r="K931" s="75">
        <f>(('Node actual demand d=1.0'!H931*(365/2)))*9.8*($C931+$D931-$B931)/3600</f>
        <v>0</v>
      </c>
      <c r="L931" s="75">
        <f>(('Node actual demand d=1.0'!I931*(365/2)))*9.8*($C931+$D931-$B931)/3600</f>
        <v>0</v>
      </c>
      <c r="M931" s="75">
        <f>(('Node actual demand d=1.0'!J931*(365/2)))*9.8*($C931+$D931-$B931)/3600</f>
        <v>63.076351499583339</v>
      </c>
      <c r="N931" s="75">
        <f>(('Node actual demand d=1.0'!K931*(365/2)))*9.8*($C931+$D931-$B931)/3600</f>
        <v>21.985118364999998</v>
      </c>
      <c r="O931" s="75">
        <f>(('Node actual demand d=1.0'!L931*(365/2)))*9.8*($C931+$D931-$B931)/3600</f>
        <v>0</v>
      </c>
      <c r="P931" s="75">
        <f>(('Node actual demand d=1.0'!M931*(365/2)))*9.8*($C931+$D931-$B931)/3600</f>
        <v>0</v>
      </c>
      <c r="Q931" s="75">
        <f>(('Node actual demand d=1.0'!N931*(365/2)))*9.8*($C931+$D931-$B931)/3600</f>
        <v>0</v>
      </c>
      <c r="R931" s="75">
        <f>(('Node actual demand d=1.0'!O931*(365/2)))*9.8*($C931+$D931-$B931)/3600</f>
        <v>0</v>
      </c>
      <c r="S931" s="75">
        <f>(('Node actual demand d=1.0'!P931*(365/2)))*9.8*($C931+$D931-$B931)/3600</f>
        <v>0</v>
      </c>
      <c r="T931" s="75">
        <f>(('Node actual demand d=1.0'!Q931*(365/2)))*9.8*($C931+$D931-$B931)/3600</f>
        <v>0</v>
      </c>
      <c r="U931" s="75">
        <f>(('Node actual demand d=1.0'!R931*(365/2)))*9.8*($C931+$D931-$B931)/3600</f>
        <v>0</v>
      </c>
      <c r="V931" s="75">
        <f>(('Node actual demand d=1.0'!S931*(365/2)))*9.8*($C931+$D931-$B931)/3600</f>
        <v>0</v>
      </c>
      <c r="W931" s="75">
        <f>(('Node actual demand d=1.0'!T931*(365/2)))*9.8*($C931+$D931-$B931)/3600</f>
        <v>0</v>
      </c>
      <c r="X931" s="75">
        <f>(('Node actual demand d=1.0'!U931*(365/2)))*9.8*($C931+$D931-$B931)/3600</f>
        <v>0</v>
      </c>
      <c r="Y931" s="75">
        <f>(('Node actual demand d=1.0'!V931*(365/2)))*9.8*($C931+$D931-$B931)/3600</f>
        <v>0</v>
      </c>
      <c r="Z931" s="75">
        <f>(('Node actual demand d=1.0'!W931*(365/2)))*9.8*($C931+$D931-$B931)/3600</f>
        <v>20.153025167916667</v>
      </c>
      <c r="AA931" s="75">
        <f>(('Node actual demand d=1.0'!X931*(365/2)))*9.8*($C931+$D931-$B931)/3600</f>
        <v>6.5431899895833343</v>
      </c>
      <c r="AB931" s="75">
        <f>(('Node actual demand d=1.0'!Y931*(365/2)))*9.8*($C931+$D931-$B931)/3600</f>
        <v>0</v>
      </c>
    </row>
    <row r="932" spans="1:28">
      <c r="A932" t="s">
        <v>1041</v>
      </c>
      <c r="B932" s="21">
        <f>Fornecida!$C$1</f>
        <v>3.38</v>
      </c>
      <c r="C932" s="79">
        <v>18.347300000000001</v>
      </c>
      <c r="D932">
        <v>20</v>
      </c>
      <c r="E932" s="75">
        <f>(('Node actual demand d=1.0'!B932*(365/2)))*9.8*($C932+$D932-$B932)/3600</f>
        <v>0</v>
      </c>
      <c r="F932" s="75">
        <f>(('Node actual demand d=1.0'!C932*(365/2)))*9.8*($C932+$D932-$B932)/3600</f>
        <v>0</v>
      </c>
      <c r="G932" s="75">
        <f>(('Node actual demand d=1.0'!D932*(365/2)))*9.8*($C932+$D932-$B932)/3600</f>
        <v>0</v>
      </c>
      <c r="H932" s="75">
        <f>(('Node actual demand d=1.0'!E932*(365/2)))*9.8*($C932+$D932-$B932)/3600</f>
        <v>0</v>
      </c>
      <c r="I932" s="75">
        <f>(('Node actual demand d=1.0'!F932*(365/2)))*9.8*($C932+$D932-$B932)/3600</f>
        <v>0</v>
      </c>
      <c r="J932" s="75">
        <f>(('Node actual demand d=1.0'!G932*(365/2)))*9.8*($C932+$D932-$B932)/3600</f>
        <v>0</v>
      </c>
      <c r="K932" s="75">
        <f>(('Node actual demand d=1.0'!H932*(365/2)))*9.8*($C932+$D932-$B932)/3600</f>
        <v>0</v>
      </c>
      <c r="L932" s="75">
        <f>(('Node actual demand d=1.0'!I932*(365/2)))*9.8*($C932+$D932-$B932)/3600</f>
        <v>0</v>
      </c>
      <c r="M932" s="75">
        <f>(('Node actual demand d=1.0'!J932*(365/2)))*9.8*($C932+$D932-$B932)/3600</f>
        <v>0</v>
      </c>
      <c r="N932" s="75">
        <f>(('Node actual demand d=1.0'!K932*(365/2)))*9.8*($C932+$D932-$B932)/3600</f>
        <v>0</v>
      </c>
      <c r="O932" s="75">
        <f>(('Node actual demand d=1.0'!L932*(365/2)))*9.8*($C932+$D932-$B932)/3600</f>
        <v>0</v>
      </c>
      <c r="P932" s="75">
        <f>(('Node actual demand d=1.0'!M932*(365/2)))*9.8*($C932+$D932-$B932)/3600</f>
        <v>0</v>
      </c>
      <c r="Q932" s="75">
        <f>(('Node actual demand d=1.0'!N932*(365/2)))*9.8*($C932+$D932-$B932)/3600</f>
        <v>0</v>
      </c>
      <c r="R932" s="75">
        <f>(('Node actual demand d=1.0'!O932*(365/2)))*9.8*($C932+$D932-$B932)/3600</f>
        <v>0</v>
      </c>
      <c r="S932" s="75">
        <f>(('Node actual demand d=1.0'!P932*(365/2)))*9.8*($C932+$D932-$B932)/3600</f>
        <v>2.4320728463888894</v>
      </c>
      <c r="T932" s="75">
        <f>(('Node actual demand d=1.0'!Q932*(365/2)))*9.8*($C932+$D932-$B932)/3600</f>
        <v>1.9109143793055559</v>
      </c>
      <c r="U932" s="75">
        <f>(('Node actual demand d=1.0'!R932*(365/2)))*9.8*($C932+$D932-$B932)/3600</f>
        <v>0</v>
      </c>
      <c r="V932" s="75">
        <f>(('Node actual demand d=1.0'!S932*(365/2)))*9.8*($C932+$D932-$B932)/3600</f>
        <v>0</v>
      </c>
      <c r="W932" s="75">
        <f>(('Node actual demand d=1.0'!T932*(365/2)))*9.8*($C932+$D932-$B932)/3600</f>
        <v>0</v>
      </c>
      <c r="X932" s="75">
        <f>(('Node actual demand d=1.0'!U932*(365/2)))*9.8*($C932+$D932-$B932)/3600</f>
        <v>0</v>
      </c>
      <c r="Y932" s="75">
        <f>(('Node actual demand d=1.0'!V932*(365/2)))*9.8*($C932+$D932-$B932)/3600</f>
        <v>0</v>
      </c>
      <c r="Z932" s="75">
        <f>(('Node actual demand d=1.0'!W932*(365/2)))*9.8*($C932+$D932-$B932)/3600</f>
        <v>0</v>
      </c>
      <c r="AA932" s="75">
        <f>(('Node actual demand d=1.0'!X932*(365/2)))*9.8*($C932+$D932-$B932)/3600</f>
        <v>0</v>
      </c>
      <c r="AB932" s="75">
        <f>(('Node actual demand d=1.0'!Y932*(365/2)))*9.8*($C932+$D932-$B932)/3600</f>
        <v>0</v>
      </c>
    </row>
    <row r="933" spans="1:28">
      <c r="A933" t="s">
        <v>1042</v>
      </c>
      <c r="B933" s="21">
        <f>Fornecida!$C$1</f>
        <v>3.38</v>
      </c>
      <c r="C933" s="79">
        <v>18.631699999999999</v>
      </c>
      <c r="D933">
        <v>20</v>
      </c>
      <c r="E933" s="75">
        <f>(('Node actual demand d=1.0'!B933*(365/2)))*9.8*($C933+$D933-$B933)/3600</f>
        <v>0</v>
      </c>
      <c r="F933" s="75">
        <f>(('Node actual demand d=1.0'!C933*(365/2)))*9.8*($C933+$D933-$B933)/3600</f>
        <v>0</v>
      </c>
      <c r="G933" s="75">
        <f>(('Node actual demand d=1.0'!D933*(365/2)))*9.8*($C933+$D933-$B933)/3600</f>
        <v>0</v>
      </c>
      <c r="H933" s="75">
        <f>(('Node actual demand d=1.0'!E933*(365/2)))*9.8*($C933+$D933-$B933)/3600</f>
        <v>0</v>
      </c>
      <c r="I933" s="75">
        <f>(('Node actual demand d=1.0'!F933*(365/2)))*9.8*($C933+$D933-$B933)/3600</f>
        <v>0</v>
      </c>
      <c r="J933" s="75">
        <f>(('Node actual demand d=1.0'!G933*(365/2)))*9.8*($C933+$D933-$B933)/3600</f>
        <v>0</v>
      </c>
      <c r="K933" s="75">
        <f>(('Node actual demand d=1.0'!H933*(365/2)))*9.8*($C933+$D933-$B933)/3600</f>
        <v>4.3783101006944438</v>
      </c>
      <c r="L933" s="75">
        <f>(('Node actual demand d=1.0'!I933*(365/2)))*9.8*($C933+$D933-$B933)/3600</f>
        <v>0</v>
      </c>
      <c r="M933" s="75">
        <f>(('Node actual demand d=1.0'!J933*(365/2)))*9.8*($C933+$D933-$B933)/3600</f>
        <v>3.3275156765277769</v>
      </c>
      <c r="N933" s="75">
        <f>(('Node actual demand d=1.0'!K933*(365/2)))*9.8*($C933+$D933-$B933)/3600</f>
        <v>0</v>
      </c>
      <c r="O933" s="75">
        <f>(('Node actual demand d=1.0'!L933*(365/2)))*9.8*($C933+$D933-$B933)/3600</f>
        <v>0.17513240402777774</v>
      </c>
      <c r="P933" s="75">
        <f>(('Node actual demand d=1.0'!M933*(365/2)))*9.8*($C933+$D933-$B933)/3600</f>
        <v>0</v>
      </c>
      <c r="Q933" s="75">
        <f>(('Node actual demand d=1.0'!N933*(365/2)))*9.8*($C933+$D933-$B933)/3600</f>
        <v>0</v>
      </c>
      <c r="R933" s="75">
        <f>(('Node actual demand d=1.0'!O933*(365/2)))*9.8*($C933+$D933-$B933)/3600</f>
        <v>3.5026480805555553</v>
      </c>
      <c r="S933" s="75">
        <f>(('Node actual demand d=1.0'!P933*(365/2)))*9.8*($C933+$D933-$B933)/3600</f>
        <v>3.5026480805555553</v>
      </c>
      <c r="T933" s="75">
        <f>(('Node actual demand d=1.0'!Q933*(365/2)))*9.8*($C933+$D933-$B933)/3600</f>
        <v>0</v>
      </c>
      <c r="U933" s="75">
        <f>(('Node actual demand d=1.0'!R933*(365/2)))*9.8*($C933+$D933-$B933)/3600</f>
        <v>5.2539721208333328</v>
      </c>
      <c r="V933" s="75">
        <f>(('Node actual demand d=1.0'!S933*(365/2)))*9.8*($C933+$D933-$B933)/3600</f>
        <v>0</v>
      </c>
      <c r="W933" s="75">
        <f>(('Node actual demand d=1.0'!T933*(365/2)))*9.8*($C933+$D933-$B933)/3600</f>
        <v>0</v>
      </c>
      <c r="X933" s="75">
        <f>(('Node actual demand d=1.0'!U933*(365/2)))*9.8*($C933+$D933-$B933)/3600</f>
        <v>0</v>
      </c>
      <c r="Y933" s="75">
        <f>(('Node actual demand d=1.0'!V933*(365/2)))*9.8*($C933+$D933-$B933)/3600</f>
        <v>0</v>
      </c>
      <c r="Z933" s="75">
        <f>(('Node actual demand d=1.0'!W933*(365/2)))*9.8*($C933+$D933-$B933)/3600</f>
        <v>0</v>
      </c>
      <c r="AA933" s="75">
        <f>(('Node actual demand d=1.0'!X933*(365/2)))*9.8*($C933+$D933-$B933)/3600</f>
        <v>0</v>
      </c>
      <c r="AB933" s="75">
        <f>(('Node actual demand d=1.0'!Y933*(365/2)))*9.8*($C933+$D933-$B933)/3600</f>
        <v>0</v>
      </c>
    </row>
    <row r="934" spans="1:28">
      <c r="A934" t="s">
        <v>1043</v>
      </c>
      <c r="B934" s="21">
        <f>Fornecida!$C$1</f>
        <v>3.38</v>
      </c>
      <c r="C934" s="79">
        <v>20.1432</v>
      </c>
      <c r="D934">
        <v>20</v>
      </c>
      <c r="E934" s="75">
        <f>(('Node actual demand d=1.0'!B934*(365/2)))*9.8*($C934+$D934-$B934)/3600</f>
        <v>0</v>
      </c>
      <c r="F934" s="75">
        <f>(('Node actual demand d=1.0'!C934*(365/2)))*9.8*($C934+$D934-$B934)/3600</f>
        <v>0</v>
      </c>
      <c r="G934" s="75">
        <f>(('Node actual demand d=1.0'!D934*(365/2)))*9.8*($C934+$D934-$B934)/3600</f>
        <v>0</v>
      </c>
      <c r="H934" s="75">
        <f>(('Node actual demand d=1.0'!E934*(365/2)))*9.8*($C934+$D934-$B934)/3600</f>
        <v>0</v>
      </c>
      <c r="I934" s="75">
        <f>(('Node actual demand d=1.0'!F934*(365/2)))*9.8*($C934+$D934-$B934)/3600</f>
        <v>0</v>
      </c>
      <c r="J934" s="75">
        <f>(('Node actual demand d=1.0'!G934*(365/2)))*9.8*($C934+$D934-$B934)/3600</f>
        <v>20.45586144</v>
      </c>
      <c r="K934" s="75">
        <f>(('Node actual demand d=1.0'!H934*(365/2)))*9.8*($C934+$D934-$B934)/3600</f>
        <v>0</v>
      </c>
      <c r="L934" s="75">
        <f>(('Node actual demand d=1.0'!I934*(365/2)))*9.8*($C934+$D934-$B934)/3600</f>
        <v>0.36528323999999995</v>
      </c>
      <c r="M934" s="75">
        <f>(('Node actual demand d=1.0'!J934*(365/2)))*9.8*($C934+$D934-$B934)/3600</f>
        <v>2.1916994399999998</v>
      </c>
      <c r="N934" s="75">
        <f>(('Node actual demand d=1.0'!K934*(365/2)))*9.8*($C934+$D934-$B934)/3600</f>
        <v>1.8264161999999999</v>
      </c>
      <c r="O934" s="75">
        <f>(('Node actual demand d=1.0'!L934*(365/2)))*9.8*($C934+$D934-$B934)/3600</f>
        <v>2.0090578199999998</v>
      </c>
      <c r="P934" s="75">
        <f>(('Node actual demand d=1.0'!M934*(365/2)))*9.8*($C934+$D934-$B934)/3600</f>
        <v>0</v>
      </c>
      <c r="Q934" s="75">
        <f>(('Node actual demand d=1.0'!N934*(365/2)))*9.8*($C934+$D934-$B934)/3600</f>
        <v>0</v>
      </c>
      <c r="R934" s="75">
        <f>(('Node actual demand d=1.0'!O934*(365/2)))*9.8*($C934+$D934-$B934)/3600</f>
        <v>0</v>
      </c>
      <c r="S934" s="75">
        <f>(('Node actual demand d=1.0'!P934*(365/2)))*9.8*($C934+$D934-$B934)/3600</f>
        <v>0</v>
      </c>
      <c r="T934" s="75">
        <f>(('Node actual demand d=1.0'!Q934*(365/2)))*9.8*($C934+$D934-$B934)/3600</f>
        <v>0</v>
      </c>
      <c r="U934" s="75">
        <f>(('Node actual demand d=1.0'!R934*(365/2)))*9.8*($C934+$D934-$B934)/3600</f>
        <v>0</v>
      </c>
      <c r="V934" s="75">
        <f>(('Node actual demand d=1.0'!S934*(365/2)))*9.8*($C934+$D934-$B934)/3600</f>
        <v>0</v>
      </c>
      <c r="W934" s="75">
        <f>(('Node actual demand d=1.0'!T934*(365/2)))*9.8*($C934+$D934-$B934)/3600</f>
        <v>0</v>
      </c>
      <c r="X934" s="75">
        <f>(('Node actual demand d=1.0'!U934*(365/2)))*9.8*($C934+$D934-$B934)/3600</f>
        <v>0</v>
      </c>
      <c r="Y934" s="75">
        <f>(('Node actual demand d=1.0'!V934*(365/2)))*9.8*($C934+$D934-$B934)/3600</f>
        <v>0</v>
      </c>
      <c r="Z934" s="75">
        <f>(('Node actual demand d=1.0'!W934*(365/2)))*9.8*($C934+$D934-$B934)/3600</f>
        <v>0</v>
      </c>
      <c r="AA934" s="75">
        <f>(('Node actual demand d=1.0'!X934*(365/2)))*9.8*($C934+$D934-$B934)/3600</f>
        <v>0</v>
      </c>
      <c r="AB934" s="75">
        <f>(('Node actual demand d=1.0'!Y934*(365/2)))*9.8*($C934+$D934-$B934)/3600</f>
        <v>0</v>
      </c>
    </row>
    <row r="935" spans="1:28">
      <c r="A935" t="s">
        <v>1044</v>
      </c>
      <c r="B935" s="21">
        <f>Fornecida!$C$1</f>
        <v>3.38</v>
      </c>
      <c r="C935" s="79">
        <v>20.9041</v>
      </c>
      <c r="D935">
        <v>20</v>
      </c>
      <c r="E935" s="75">
        <f>(('Node actual demand d=1.0'!B935*(365/2)))*9.8*($C935+$D935-$B935)/3600</f>
        <v>0</v>
      </c>
      <c r="F935" s="75">
        <f>(('Node actual demand d=1.0'!C935*(365/2)))*9.8*($C935+$D935-$B935)/3600</f>
        <v>0</v>
      </c>
      <c r="G935" s="75">
        <f>(('Node actual demand d=1.0'!D935*(365/2)))*9.8*($C935+$D935-$B935)/3600</f>
        <v>0</v>
      </c>
      <c r="H935" s="75">
        <f>(('Node actual demand d=1.0'!E935*(365/2)))*9.8*($C935+$D935-$B935)/3600</f>
        <v>0</v>
      </c>
      <c r="I935" s="75">
        <f>(('Node actual demand d=1.0'!F935*(365/2)))*9.8*($C935+$D935-$B935)/3600</f>
        <v>0</v>
      </c>
      <c r="J935" s="75">
        <f>(('Node actual demand d=1.0'!G935*(365/2)))*9.8*($C935+$D935-$B935)/3600</f>
        <v>0</v>
      </c>
      <c r="K935" s="75">
        <f>(('Node actual demand d=1.0'!H935*(365/2)))*9.8*($C935+$D935-$B935)/3600</f>
        <v>0</v>
      </c>
      <c r="L935" s="75">
        <f>(('Node actual demand d=1.0'!I935*(365/2)))*9.8*($C935+$D935-$B935)/3600</f>
        <v>0</v>
      </c>
      <c r="M935" s="75">
        <f>(('Node actual demand d=1.0'!J935*(365/2)))*9.8*($C935+$D935-$B935)/3600</f>
        <v>0</v>
      </c>
      <c r="N935" s="75">
        <f>(('Node actual demand d=1.0'!K935*(365/2)))*9.8*($C935+$D935-$B935)/3600</f>
        <v>0</v>
      </c>
      <c r="O935" s="75">
        <f>(('Node actual demand d=1.0'!L935*(365/2)))*9.8*($C935+$D935-$B935)/3600</f>
        <v>0</v>
      </c>
      <c r="P935" s="75">
        <f>(('Node actual demand d=1.0'!M935*(365/2)))*9.8*($C935+$D935-$B935)/3600</f>
        <v>0</v>
      </c>
      <c r="Q935" s="75">
        <f>(('Node actual demand d=1.0'!N935*(365/2)))*9.8*($C935+$D935-$B935)/3600</f>
        <v>0</v>
      </c>
      <c r="R935" s="75">
        <f>(('Node actual demand d=1.0'!O935*(365/2)))*9.8*($C935+$D935-$B935)/3600</f>
        <v>3.3555926425</v>
      </c>
      <c r="S935" s="75">
        <f>(('Node actual demand d=1.0'!P935*(365/2)))*9.8*($C935+$D935-$B935)/3600</f>
        <v>1.3049526943055556</v>
      </c>
      <c r="T935" s="75">
        <f>(('Node actual demand d=1.0'!Q935*(365/2)))*9.8*($C935+$D935-$B935)/3600</f>
        <v>0</v>
      </c>
      <c r="U935" s="75">
        <f>(('Node actual demand d=1.0'!R935*(365/2)))*9.8*($C935+$D935-$B935)/3600</f>
        <v>0</v>
      </c>
      <c r="V935" s="75">
        <f>(('Node actual demand d=1.0'!S935*(365/2)))*9.8*($C935+$D935-$B935)/3600</f>
        <v>0</v>
      </c>
      <c r="W935" s="75">
        <f>(('Node actual demand d=1.0'!T935*(365/2)))*9.8*($C935+$D935-$B935)/3600</f>
        <v>0</v>
      </c>
      <c r="X935" s="75">
        <f>(('Node actual demand d=1.0'!U935*(365/2)))*9.8*($C935+$D935-$B935)/3600</f>
        <v>0</v>
      </c>
      <c r="Y935" s="75">
        <f>(('Node actual demand d=1.0'!V935*(365/2)))*9.8*($C935+$D935-$B935)/3600</f>
        <v>0</v>
      </c>
      <c r="Z935" s="75">
        <f>(('Node actual demand d=1.0'!W935*(365/2)))*9.8*($C935+$D935-$B935)/3600</f>
        <v>0</v>
      </c>
      <c r="AA935" s="75">
        <f>(('Node actual demand d=1.0'!X935*(365/2)))*9.8*($C935+$D935-$B935)/3600</f>
        <v>0</v>
      </c>
      <c r="AB935" s="75">
        <f>(('Node actual demand d=1.0'!Y935*(365/2)))*9.8*($C935+$D935-$B935)/3600</f>
        <v>0</v>
      </c>
    </row>
    <row r="936" spans="1:28">
      <c r="A936" t="s">
        <v>1045</v>
      </c>
      <c r="B936" s="21">
        <f>Fornecida!$C$1</f>
        <v>3.38</v>
      </c>
      <c r="C936" s="79">
        <v>20.311199999999999</v>
      </c>
      <c r="D936">
        <v>20</v>
      </c>
      <c r="E936" s="75">
        <f>(('Node actual demand d=1.0'!B936*(365/2)))*9.8*($C936+$D936-$B936)/3600</f>
        <v>0</v>
      </c>
      <c r="F936" s="75">
        <f>(('Node actual demand d=1.0'!C936*(365/2)))*9.8*($C936+$D936-$B936)/3600</f>
        <v>0</v>
      </c>
      <c r="G936" s="75">
        <f>(('Node actual demand d=1.0'!D936*(365/2)))*9.8*($C936+$D936-$B936)/3600</f>
        <v>0</v>
      </c>
      <c r="H936" s="75">
        <f>(('Node actual demand d=1.0'!E936*(365/2)))*9.8*($C936+$D936-$B936)/3600</f>
        <v>0</v>
      </c>
      <c r="I936" s="75">
        <f>(('Node actual demand d=1.0'!F936*(365/2)))*9.8*($C936+$D936-$B936)/3600</f>
        <v>0</v>
      </c>
      <c r="J936" s="75">
        <f>(('Node actual demand d=1.0'!G936*(365/2)))*9.8*($C936+$D936-$B936)/3600</f>
        <v>0</v>
      </c>
      <c r="K936" s="75">
        <f>(('Node actual demand d=1.0'!H936*(365/2)))*9.8*($C936+$D936-$B936)/3600</f>
        <v>0</v>
      </c>
      <c r="L936" s="75">
        <f>(('Node actual demand d=1.0'!I936*(365/2)))*9.8*($C936+$D936-$B936)/3600</f>
        <v>0</v>
      </c>
      <c r="M936" s="75">
        <f>(('Node actual demand d=1.0'!J936*(365/2)))*9.8*($C936+$D936-$B936)/3600</f>
        <v>0</v>
      </c>
      <c r="N936" s="75">
        <f>(('Node actual demand d=1.0'!K936*(365/2)))*9.8*($C936+$D936-$B936)/3600</f>
        <v>0.18347625333333331</v>
      </c>
      <c r="O936" s="75">
        <f>(('Node actual demand d=1.0'!L936*(365/2)))*9.8*($C936+$D936-$B936)/3600</f>
        <v>0.55042875999999996</v>
      </c>
      <c r="P936" s="75">
        <f>(('Node actual demand d=1.0'!M936*(365/2)))*9.8*($C936+$D936-$B936)/3600</f>
        <v>0</v>
      </c>
      <c r="Q936" s="75">
        <f>(('Node actual demand d=1.0'!N936*(365/2)))*9.8*($C936+$D936-$B936)/3600</f>
        <v>0</v>
      </c>
      <c r="R936" s="75">
        <f>(('Node actual demand d=1.0'!O936*(365/2)))*9.8*($C936+$D936-$B936)/3600</f>
        <v>0.18347625333333331</v>
      </c>
      <c r="S936" s="75">
        <f>(('Node actual demand d=1.0'!P936*(365/2)))*9.8*($C936+$D936-$B936)/3600</f>
        <v>15.778957786666664</v>
      </c>
      <c r="T936" s="75">
        <f>(('Node actual demand d=1.0'!Q936*(365/2)))*9.8*($C936+$D936-$B936)/3600</f>
        <v>2.3851912933333335</v>
      </c>
      <c r="U936" s="75">
        <f>(('Node actual demand d=1.0'!R936*(365/2)))*9.8*($C936+$D936-$B936)/3600</f>
        <v>0.18347625333333331</v>
      </c>
      <c r="V936" s="75">
        <f>(('Node actual demand d=1.0'!S936*(365/2)))*9.8*($C936+$D936-$B936)/3600</f>
        <v>0</v>
      </c>
      <c r="W936" s="75">
        <f>(('Node actual demand d=1.0'!T936*(365/2)))*9.8*($C936+$D936-$B936)/3600</f>
        <v>0</v>
      </c>
      <c r="X936" s="75">
        <f>(('Node actual demand d=1.0'!U936*(365/2)))*9.8*($C936+$D936-$B936)/3600</f>
        <v>0</v>
      </c>
      <c r="Y936" s="75">
        <f>(('Node actual demand d=1.0'!V936*(365/2)))*9.8*($C936+$D936-$B936)/3600</f>
        <v>0</v>
      </c>
      <c r="Z936" s="75">
        <f>(('Node actual demand d=1.0'!W936*(365/2)))*9.8*($C936+$D936-$B936)/3600</f>
        <v>0</v>
      </c>
      <c r="AA936" s="75">
        <f>(('Node actual demand d=1.0'!X936*(365/2)))*9.8*($C936+$D936-$B936)/3600</f>
        <v>0</v>
      </c>
      <c r="AB936" s="75">
        <f>(('Node actual demand d=1.0'!Y936*(365/2)))*9.8*($C936+$D936-$B936)/3600</f>
        <v>0</v>
      </c>
    </row>
    <row r="937" spans="1:28">
      <c r="A937" t="s">
        <v>1046</v>
      </c>
      <c r="B937" s="21">
        <f>Fornecida!$C$1</f>
        <v>3.38</v>
      </c>
      <c r="C937" s="79">
        <v>20.014500000000002</v>
      </c>
      <c r="D937">
        <v>20</v>
      </c>
      <c r="E937" s="75">
        <f>(('Node actual demand d=1.0'!B937*(365/2)))*9.8*($C937+$D937-$B937)/3600</f>
        <v>0</v>
      </c>
      <c r="F937" s="75">
        <f>(('Node actual demand d=1.0'!C937*(365/2)))*9.8*($C937+$D937-$B937)/3600</f>
        <v>0</v>
      </c>
      <c r="G937" s="75">
        <f>(('Node actual demand d=1.0'!D937*(365/2)))*9.8*($C937+$D937-$B937)/3600</f>
        <v>0</v>
      </c>
      <c r="H937" s="75">
        <f>(('Node actual demand d=1.0'!E937*(365/2)))*9.8*($C937+$D937-$B937)/3600</f>
        <v>0</v>
      </c>
      <c r="I937" s="75">
        <f>(('Node actual demand d=1.0'!F937*(365/2)))*9.8*($C937+$D937-$B937)/3600</f>
        <v>0</v>
      </c>
      <c r="J937" s="75">
        <f>(('Node actual demand d=1.0'!G937*(365/2)))*9.8*($C937+$D937-$B937)/3600</f>
        <v>0</v>
      </c>
      <c r="K937" s="75">
        <f>(('Node actual demand d=1.0'!H937*(365/2)))*9.8*($C937+$D937-$B937)/3600</f>
        <v>0</v>
      </c>
      <c r="L937" s="75">
        <f>(('Node actual demand d=1.0'!I937*(365/2)))*9.8*($C937+$D937-$B937)/3600</f>
        <v>0.36400446249999996</v>
      </c>
      <c r="M937" s="75">
        <f>(('Node actual demand d=1.0'!J937*(365/2)))*9.8*($C937+$D937-$B937)/3600</f>
        <v>0.36400446249999996</v>
      </c>
      <c r="N937" s="75">
        <f>(('Node actual demand d=1.0'!K937*(365/2)))*9.8*($C937+$D937-$B937)/3600</f>
        <v>0.54600669374999999</v>
      </c>
      <c r="O937" s="75">
        <f>(('Node actual demand d=1.0'!L937*(365/2)))*9.8*($C937+$D937-$B937)/3600</f>
        <v>0</v>
      </c>
      <c r="P937" s="75">
        <f>(('Node actual demand d=1.0'!M937*(365/2)))*9.8*($C937+$D937-$B937)/3600</f>
        <v>0</v>
      </c>
      <c r="Q937" s="75">
        <f>(('Node actual demand d=1.0'!N937*(365/2)))*9.8*($C937+$D937-$B937)/3600</f>
        <v>0.54600669374999999</v>
      </c>
      <c r="R937" s="75">
        <f>(('Node actual demand d=1.0'!O937*(365/2)))*9.8*($C937+$D937-$B937)/3600</f>
        <v>0.91001115624999995</v>
      </c>
      <c r="S937" s="75">
        <f>(('Node actual demand d=1.0'!P937*(365/2)))*9.8*($C937+$D937-$B937)/3600</f>
        <v>0.72800892499999992</v>
      </c>
      <c r="T937" s="75">
        <f>(('Node actual demand d=1.0'!Q937*(365/2)))*9.8*($C937+$D937-$B937)/3600</f>
        <v>0.54600669374999999</v>
      </c>
      <c r="U937" s="75">
        <f>(('Node actual demand d=1.0'!R937*(365/2)))*9.8*($C937+$D937-$B937)/3600</f>
        <v>0.18200223124999998</v>
      </c>
      <c r="V937" s="75">
        <f>(('Node actual demand d=1.0'!S937*(365/2)))*9.8*($C937+$D937-$B937)/3600</f>
        <v>0</v>
      </c>
      <c r="W937" s="75">
        <f>(('Node actual demand d=1.0'!T937*(365/2)))*9.8*($C937+$D937-$B937)/3600</f>
        <v>0</v>
      </c>
      <c r="X937" s="75">
        <f>(('Node actual demand d=1.0'!U937*(365/2)))*9.8*($C937+$D937-$B937)/3600</f>
        <v>0</v>
      </c>
      <c r="Y937" s="75">
        <f>(('Node actual demand d=1.0'!V937*(365/2)))*9.8*($C937+$D937-$B937)/3600</f>
        <v>0</v>
      </c>
      <c r="Z937" s="75">
        <f>(('Node actual demand d=1.0'!W937*(365/2)))*9.8*($C937+$D937-$B937)/3600</f>
        <v>0</v>
      </c>
      <c r="AA937" s="75">
        <f>(('Node actual demand d=1.0'!X937*(365/2)))*9.8*($C937+$D937-$B937)/3600</f>
        <v>0</v>
      </c>
      <c r="AB937" s="75">
        <f>(('Node actual demand d=1.0'!Y937*(365/2)))*9.8*($C937+$D937-$B937)/3600</f>
        <v>0</v>
      </c>
    </row>
    <row r="938" spans="1:28">
      <c r="A938" t="s">
        <v>1047</v>
      </c>
      <c r="B938" s="21">
        <f>Fornecida!$C$1</f>
        <v>3.38</v>
      </c>
      <c r="C938" s="79">
        <v>19.360900000000001</v>
      </c>
      <c r="D938">
        <v>20</v>
      </c>
      <c r="E938" s="75">
        <f>(('Node actual demand d=1.0'!B938*(365/2)))*9.8*($C938+$D938-$B938)/3600</f>
        <v>0</v>
      </c>
      <c r="F938" s="75">
        <f>(('Node actual demand d=1.0'!C938*(365/2)))*9.8*($C938+$D938-$B938)/3600</f>
        <v>0</v>
      </c>
      <c r="G938" s="75">
        <f>(('Node actual demand d=1.0'!D938*(365/2)))*9.8*($C938+$D938-$B938)/3600</f>
        <v>0</v>
      </c>
      <c r="H938" s="75">
        <f>(('Node actual demand d=1.0'!E938*(365/2)))*9.8*($C938+$D938-$B938)/3600</f>
        <v>0</v>
      </c>
      <c r="I938" s="75">
        <f>(('Node actual demand d=1.0'!F938*(365/2)))*9.8*($C938+$D938-$B938)/3600</f>
        <v>0</v>
      </c>
      <c r="J938" s="75">
        <f>(('Node actual demand d=1.0'!G938*(365/2)))*9.8*($C938+$D938-$B938)/3600</f>
        <v>0</v>
      </c>
      <c r="K938" s="75">
        <f>(('Node actual demand d=1.0'!H938*(365/2)))*9.8*($C938+$D938-$B938)/3600</f>
        <v>0</v>
      </c>
      <c r="L938" s="75">
        <f>(('Node actual demand d=1.0'!I938*(365/2)))*9.8*($C938+$D938-$B938)/3600</f>
        <v>0</v>
      </c>
      <c r="M938" s="75">
        <f>(('Node actual demand d=1.0'!J938*(365/2)))*9.8*($C938+$D938-$B938)/3600</f>
        <v>0</v>
      </c>
      <c r="N938" s="75">
        <f>(('Node actual demand d=1.0'!K938*(365/2)))*9.8*($C938+$D938-$B938)/3600</f>
        <v>4.2901226433333335</v>
      </c>
      <c r="O938" s="75">
        <f>(('Node actual demand d=1.0'!L938*(365/2)))*9.8*($C938+$D938-$B938)/3600</f>
        <v>14.300408811111112</v>
      </c>
      <c r="P938" s="75">
        <f>(('Node actual demand d=1.0'!M938*(365/2)))*9.8*($C938+$D938-$B938)/3600</f>
        <v>43.973757094166665</v>
      </c>
      <c r="Q938" s="75">
        <f>(('Node actual demand d=1.0'!N938*(365/2)))*9.8*($C938+$D938-$B938)/3600</f>
        <v>11.082816828611112</v>
      </c>
      <c r="R938" s="75">
        <f>(('Node actual demand d=1.0'!O938*(365/2)))*9.8*($C938+$D938-$B938)/3600</f>
        <v>2.3238164318055556</v>
      </c>
      <c r="S938" s="75">
        <f>(('Node actual demand d=1.0'!P938*(365/2)))*9.8*($C938+$D938-$B938)/3600</f>
        <v>14.121653700972224</v>
      </c>
      <c r="T938" s="75">
        <f>(('Node actual demand d=1.0'!Q938*(365/2)))*9.8*($C938+$D938-$B938)/3600</f>
        <v>47.727614407083337</v>
      </c>
      <c r="U938" s="75">
        <f>(('Node actual demand d=1.0'!R938*(365/2)))*9.8*($C938+$D938-$B938)/3600</f>
        <v>18.948041674722226</v>
      </c>
      <c r="V938" s="75">
        <f>(('Node actual demand d=1.0'!S938*(365/2)))*9.8*($C938+$D938-$B938)/3600</f>
        <v>15.194184361805556</v>
      </c>
      <c r="W938" s="75">
        <f>(('Node actual demand d=1.0'!T938*(365/2)))*9.8*($C938+$D938-$B938)/3600</f>
        <v>11.797837269166667</v>
      </c>
      <c r="X938" s="75">
        <f>(('Node actual demand d=1.0'!U938*(365/2)))*9.8*($C938+$D938-$B938)/3600</f>
        <v>3.5751022027777779</v>
      </c>
      <c r="Y938" s="75">
        <f>(('Node actual demand d=1.0'!V938*(365/2)))*9.8*($C938+$D938-$B938)/3600</f>
        <v>0</v>
      </c>
      <c r="Z938" s="75">
        <f>(('Node actual demand d=1.0'!W938*(365/2)))*9.8*($C938+$D938-$B938)/3600</f>
        <v>0</v>
      </c>
      <c r="AA938" s="75">
        <f>(('Node actual demand d=1.0'!X938*(365/2)))*9.8*($C938+$D938-$B938)/3600</f>
        <v>0</v>
      </c>
      <c r="AB938" s="75">
        <f>(('Node actual demand d=1.0'!Y938*(365/2)))*9.8*($C938+$D938-$B938)/3600</f>
        <v>0</v>
      </c>
    </row>
    <row r="939" spans="1:28">
      <c r="A939" t="s">
        <v>1048</v>
      </c>
      <c r="B939" s="21">
        <f>Fornecida!$C$1</f>
        <v>3.38</v>
      </c>
      <c r="C939" s="79">
        <v>19.7563</v>
      </c>
      <c r="D939">
        <v>20</v>
      </c>
      <c r="E939" s="75">
        <f>(('Node actual demand d=1.0'!B939*(365/2)))*9.8*($C939+$D939-$B939)/3600</f>
        <v>0</v>
      </c>
      <c r="F939" s="75">
        <f>(('Node actual demand d=1.0'!C939*(365/2)))*9.8*($C939+$D939-$B939)/3600</f>
        <v>0</v>
      </c>
      <c r="G939" s="75">
        <f>(('Node actual demand d=1.0'!D939*(365/2)))*9.8*($C939+$D939-$B939)/3600</f>
        <v>0</v>
      </c>
      <c r="H939" s="75">
        <f>(('Node actual demand d=1.0'!E939*(365/2)))*9.8*($C939+$D939-$B939)/3600</f>
        <v>0</v>
      </c>
      <c r="I939" s="75">
        <f>(('Node actual demand d=1.0'!F939*(365/2)))*9.8*($C939+$D939-$B939)/3600</f>
        <v>0</v>
      </c>
      <c r="J939" s="75">
        <f>(('Node actual demand d=1.0'!G939*(365/2)))*9.8*($C939+$D939-$B939)/3600</f>
        <v>0</v>
      </c>
      <c r="K939" s="75">
        <f>(('Node actual demand d=1.0'!H939*(365/2)))*9.8*($C939+$D939-$B939)/3600</f>
        <v>29.637994606111103</v>
      </c>
      <c r="L939" s="75">
        <f>(('Node actual demand d=1.0'!I939*(365/2)))*9.8*($C939+$D939-$B939)/3600</f>
        <v>0</v>
      </c>
      <c r="M939" s="75">
        <f>(('Node actual demand d=1.0'!J939*(365/2)))*9.8*($C939+$D939-$B939)/3600</f>
        <v>0</v>
      </c>
      <c r="N939" s="75">
        <f>(('Node actual demand d=1.0'!K939*(365/2)))*9.8*($C939+$D939-$B939)/3600</f>
        <v>0</v>
      </c>
      <c r="O939" s="75">
        <f>(('Node actual demand d=1.0'!L939*(365/2)))*9.8*($C939+$D939-$B939)/3600</f>
        <v>0</v>
      </c>
      <c r="P939" s="75">
        <f>(('Node actual demand d=1.0'!M939*(365/2)))*9.8*($C939+$D939-$B939)/3600</f>
        <v>0</v>
      </c>
      <c r="Q939" s="75">
        <f>(('Node actual demand d=1.0'!N939*(365/2)))*9.8*($C939+$D939-$B939)/3600</f>
        <v>0</v>
      </c>
      <c r="R939" s="75">
        <f>(('Node actual demand d=1.0'!O939*(365/2)))*9.8*($C939+$D939-$B939)/3600</f>
        <v>0</v>
      </c>
      <c r="S939" s="75">
        <f>(('Node actual demand d=1.0'!P939*(365/2)))*9.8*($C939+$D939-$B939)/3600</f>
        <v>0</v>
      </c>
      <c r="T939" s="75">
        <f>(('Node actual demand d=1.0'!Q939*(365/2)))*9.8*($C939+$D939-$B939)/3600</f>
        <v>0.18071947930555551</v>
      </c>
      <c r="U939" s="75">
        <f>(('Node actual demand d=1.0'!R939*(365/2)))*9.8*($C939+$D939-$B939)/3600</f>
        <v>0</v>
      </c>
      <c r="V939" s="75">
        <f>(('Node actual demand d=1.0'!S939*(365/2)))*9.8*($C939+$D939-$B939)/3600</f>
        <v>0</v>
      </c>
      <c r="W939" s="75">
        <f>(('Node actual demand d=1.0'!T939*(365/2)))*9.8*($C939+$D939-$B939)/3600</f>
        <v>0</v>
      </c>
      <c r="X939" s="75">
        <f>(('Node actual demand d=1.0'!U939*(365/2)))*9.8*($C939+$D939-$B939)/3600</f>
        <v>0</v>
      </c>
      <c r="Y939" s="75">
        <f>(('Node actual demand d=1.0'!V939*(365/2)))*9.8*($C939+$D939-$B939)/3600</f>
        <v>0</v>
      </c>
      <c r="Z939" s="75">
        <f>(('Node actual demand d=1.0'!W939*(365/2)))*9.8*($C939+$D939-$B939)/3600</f>
        <v>0</v>
      </c>
      <c r="AA939" s="75">
        <f>(('Node actual demand d=1.0'!X939*(365/2)))*9.8*($C939+$D939-$B939)/3600</f>
        <v>0</v>
      </c>
      <c r="AB939" s="75">
        <f>(('Node actual demand d=1.0'!Y939*(365/2)))*9.8*($C939+$D939-$B939)/3600</f>
        <v>0.18071947930555551</v>
      </c>
    </row>
    <row r="940" spans="1:28">
      <c r="A940" t="s">
        <v>1049</v>
      </c>
      <c r="B940" s="21">
        <f>Fornecida!$C$1</f>
        <v>3.38</v>
      </c>
      <c r="C940" s="79">
        <v>24.912500000000001</v>
      </c>
      <c r="D940">
        <v>20</v>
      </c>
      <c r="E940" s="75">
        <f>(('Node actual demand d=1.0'!B940*(365/2)))*9.8*($C940+$D940-$B940)/3600</f>
        <v>0</v>
      </c>
      <c r="F940" s="75">
        <f>(('Node actual demand d=1.0'!C940*(365/2)))*9.8*($C940+$D940-$B940)/3600</f>
        <v>0</v>
      </c>
      <c r="G940" s="75">
        <f>(('Node actual demand d=1.0'!D940*(365/2)))*9.8*($C940+$D940-$B940)/3600</f>
        <v>0</v>
      </c>
      <c r="H940" s="75">
        <f>(('Node actual demand d=1.0'!E940*(365/2)))*9.8*($C940+$D940-$B940)/3600</f>
        <v>0</v>
      </c>
      <c r="I940" s="75">
        <f>(('Node actual demand d=1.0'!F940*(365/2)))*9.8*($C940+$D940-$B940)/3600</f>
        <v>0</v>
      </c>
      <c r="J940" s="75">
        <f>(('Node actual demand d=1.0'!G940*(365/2)))*9.8*($C940+$D940-$B940)/3600</f>
        <v>0</v>
      </c>
      <c r="K940" s="75">
        <f>(('Node actual demand d=1.0'!H940*(365/2)))*9.8*($C940+$D940-$B940)/3600</f>
        <v>0</v>
      </c>
      <c r="L940" s="75">
        <f>(('Node actual demand d=1.0'!I940*(365/2)))*9.8*($C940+$D940-$B940)/3600</f>
        <v>0</v>
      </c>
      <c r="M940" s="75">
        <f>(('Node actual demand d=1.0'!J940*(365/2)))*9.8*($C940+$D940-$B940)/3600</f>
        <v>0</v>
      </c>
      <c r="N940" s="75">
        <f>(('Node actual demand d=1.0'!K940*(365/2)))*9.8*($C940+$D940-$B940)/3600</f>
        <v>0</v>
      </c>
      <c r="O940" s="75">
        <f>(('Node actual demand d=1.0'!L940*(365/2)))*9.8*($C940+$D940-$B940)/3600</f>
        <v>0</v>
      </c>
      <c r="P940" s="75">
        <f>(('Node actual demand d=1.0'!M940*(365/2)))*9.8*($C940+$D940-$B940)/3600</f>
        <v>0</v>
      </c>
      <c r="Q940" s="75">
        <f>(('Node actual demand d=1.0'!N940*(365/2)))*9.8*($C940+$D940-$B940)/3600</f>
        <v>16.50686138888889</v>
      </c>
      <c r="R940" s="75">
        <f>(('Node actual demand d=1.0'!O940*(365/2)))*9.8*($C940+$D940-$B940)/3600</f>
        <v>1.4443503715277777</v>
      </c>
      <c r="S940" s="75">
        <f>(('Node actual demand d=1.0'!P940*(365/2)))*9.8*($C940+$D940-$B940)/3600</f>
        <v>0.20633576736111112</v>
      </c>
      <c r="T940" s="75">
        <f>(('Node actual demand d=1.0'!Q940*(365/2)))*9.8*($C940+$D940-$B940)/3600</f>
        <v>0</v>
      </c>
      <c r="U940" s="75">
        <f>(('Node actual demand d=1.0'!R940*(365/2)))*9.8*($C940+$D940-$B940)/3600</f>
        <v>0</v>
      </c>
      <c r="V940" s="75">
        <f>(('Node actual demand d=1.0'!S940*(365/2)))*9.8*($C940+$D940-$B940)/3600</f>
        <v>0</v>
      </c>
      <c r="W940" s="75">
        <f>(('Node actual demand d=1.0'!T940*(365/2)))*9.8*($C940+$D940-$B940)/3600</f>
        <v>0</v>
      </c>
      <c r="X940" s="75">
        <f>(('Node actual demand d=1.0'!U940*(365/2)))*9.8*($C940+$D940-$B940)/3600</f>
        <v>0</v>
      </c>
      <c r="Y940" s="75">
        <f>(('Node actual demand d=1.0'!V940*(365/2)))*9.8*($C940+$D940-$B940)/3600</f>
        <v>0</v>
      </c>
      <c r="Z940" s="75">
        <f>(('Node actual demand d=1.0'!W940*(365/2)))*9.8*($C940+$D940-$B940)/3600</f>
        <v>0</v>
      </c>
      <c r="AA940" s="75">
        <f>(('Node actual demand d=1.0'!X940*(365/2)))*9.8*($C940+$D940-$B940)/3600</f>
        <v>0</v>
      </c>
      <c r="AB940" s="75">
        <f>(('Node actual demand d=1.0'!Y940*(365/2)))*9.8*($C940+$D940-$B940)/3600</f>
        <v>0</v>
      </c>
    </row>
    <row r="941" spans="1:28">
      <c r="A941" t="s">
        <v>1050</v>
      </c>
      <c r="B941" s="21">
        <f>Fornecida!$C$1</f>
        <v>3.38</v>
      </c>
      <c r="C941" s="79">
        <v>26.860800000000001</v>
      </c>
      <c r="D941">
        <v>20</v>
      </c>
      <c r="E941" s="75">
        <f>(('Node actual demand d=1.0'!B941*(365/2)))*9.8*($C941+$D941-$B941)/3600</f>
        <v>0</v>
      </c>
      <c r="F941" s="75">
        <f>(('Node actual demand d=1.0'!C941*(365/2)))*9.8*($C941+$D941-$B941)/3600</f>
        <v>0</v>
      </c>
      <c r="G941" s="75">
        <f>(('Node actual demand d=1.0'!D941*(365/2)))*9.8*($C941+$D941-$B941)/3600</f>
        <v>0</v>
      </c>
      <c r="H941" s="75">
        <f>(('Node actual demand d=1.0'!E941*(365/2)))*9.8*($C941+$D941-$B941)/3600</f>
        <v>0</v>
      </c>
      <c r="I941" s="75">
        <f>(('Node actual demand d=1.0'!F941*(365/2)))*9.8*($C941+$D941-$B941)/3600</f>
        <v>0</v>
      </c>
      <c r="J941" s="75">
        <f>(('Node actual demand d=1.0'!G941*(365/2)))*9.8*($C941+$D941-$B941)/3600</f>
        <v>0</v>
      </c>
      <c r="K941" s="75">
        <f>(('Node actual demand d=1.0'!H941*(365/2)))*9.8*($C941+$D941-$B941)/3600</f>
        <v>41.906915820000002</v>
      </c>
      <c r="L941" s="75">
        <f>(('Node actual demand d=1.0'!I941*(365/2)))*9.8*($C941+$D941-$B941)/3600</f>
        <v>0.64804508999999988</v>
      </c>
      <c r="M941" s="75">
        <f>(('Node actual demand d=1.0'!J941*(365/2)))*9.8*($C941+$D941-$B941)/3600</f>
        <v>0</v>
      </c>
      <c r="N941" s="75">
        <f>(('Node actual demand d=1.0'!K941*(365/2)))*9.8*($C941+$D941-$B941)/3600</f>
        <v>0</v>
      </c>
      <c r="O941" s="75">
        <f>(('Node actual demand d=1.0'!L941*(365/2)))*9.8*($C941+$D941-$B941)/3600</f>
        <v>0</v>
      </c>
      <c r="P941" s="75">
        <f>(('Node actual demand d=1.0'!M941*(365/2)))*9.8*($C941+$D941-$B941)/3600</f>
        <v>0</v>
      </c>
      <c r="Q941" s="75">
        <f>(('Node actual demand d=1.0'!N941*(365/2)))*9.8*($C941+$D941-$B941)/3600</f>
        <v>0</v>
      </c>
      <c r="R941" s="75">
        <f>(('Node actual demand d=1.0'!O941*(365/2)))*9.8*($C941+$D941-$B941)/3600</f>
        <v>0</v>
      </c>
      <c r="S941" s="75">
        <f>(('Node actual demand d=1.0'!P941*(365/2)))*9.8*($C941+$D941-$B941)/3600</f>
        <v>0</v>
      </c>
      <c r="T941" s="75">
        <f>(('Node actual demand d=1.0'!Q941*(365/2)))*9.8*($C941+$D941-$B941)/3600</f>
        <v>0</v>
      </c>
      <c r="U941" s="75">
        <f>(('Node actual demand d=1.0'!R941*(365/2)))*9.8*($C941+$D941-$B941)/3600</f>
        <v>0</v>
      </c>
      <c r="V941" s="75">
        <f>(('Node actual demand d=1.0'!S941*(365/2)))*9.8*($C941+$D941-$B941)/3600</f>
        <v>0</v>
      </c>
      <c r="W941" s="75">
        <f>(('Node actual demand d=1.0'!T941*(365/2)))*9.8*($C941+$D941-$B941)/3600</f>
        <v>0</v>
      </c>
      <c r="X941" s="75">
        <f>(('Node actual demand d=1.0'!U941*(365/2)))*9.8*($C941+$D941-$B941)/3600</f>
        <v>0</v>
      </c>
      <c r="Y941" s="75">
        <f>(('Node actual demand d=1.0'!V941*(365/2)))*9.8*($C941+$D941-$B941)/3600</f>
        <v>0</v>
      </c>
      <c r="Z941" s="75">
        <f>(('Node actual demand d=1.0'!W941*(365/2)))*9.8*($C941+$D941-$B941)/3600</f>
        <v>0</v>
      </c>
      <c r="AA941" s="75">
        <f>(('Node actual demand d=1.0'!X941*(365/2)))*9.8*($C941+$D941-$B941)/3600</f>
        <v>0</v>
      </c>
      <c r="AB941" s="75">
        <f>(('Node actual demand d=1.0'!Y941*(365/2)))*9.8*($C941+$D941-$B941)/3600</f>
        <v>0</v>
      </c>
    </row>
    <row r="942" spans="1:28">
      <c r="A942" t="s">
        <v>1051</v>
      </c>
      <c r="B942" s="21">
        <f>Fornecida!$C$1</f>
        <v>3.38</v>
      </c>
      <c r="C942" s="79">
        <v>19.910599999999999</v>
      </c>
      <c r="D942">
        <v>20</v>
      </c>
      <c r="E942" s="75">
        <f>(('Node actual demand d=1.0'!B942*(365/2)))*9.8*($C942+$D942-$B942)/3600</f>
        <v>0</v>
      </c>
      <c r="F942" s="75">
        <f>(('Node actual demand d=1.0'!C942*(365/2)))*9.8*($C942+$D942-$B942)/3600</f>
        <v>0</v>
      </c>
      <c r="G942" s="75">
        <f>(('Node actual demand d=1.0'!D942*(365/2)))*9.8*($C942+$D942-$B942)/3600</f>
        <v>0</v>
      </c>
      <c r="H942" s="75">
        <f>(('Node actual demand d=1.0'!E942*(365/2)))*9.8*($C942+$D942-$B942)/3600</f>
        <v>0</v>
      </c>
      <c r="I942" s="75">
        <f>(('Node actual demand d=1.0'!F942*(365/2)))*9.8*($C942+$D942-$B942)/3600</f>
        <v>0</v>
      </c>
      <c r="J942" s="75">
        <f>(('Node actual demand d=1.0'!G942*(365/2)))*9.8*($C942+$D942-$B942)/3600</f>
        <v>0</v>
      </c>
      <c r="K942" s="75">
        <f>(('Node actual demand d=1.0'!H942*(365/2)))*9.8*($C942+$D942-$B942)/3600</f>
        <v>0</v>
      </c>
      <c r="L942" s="75">
        <f>(('Node actual demand d=1.0'!I942*(365/2)))*9.8*($C942+$D942-$B942)/3600</f>
        <v>0</v>
      </c>
      <c r="M942" s="75">
        <f>(('Node actual demand d=1.0'!J942*(365/2)))*9.8*($C942+$D942-$B942)/3600</f>
        <v>0</v>
      </c>
      <c r="N942" s="75">
        <f>(('Node actual demand d=1.0'!K942*(365/2)))*9.8*($C942+$D942-$B942)/3600</f>
        <v>0</v>
      </c>
      <c r="O942" s="75">
        <f>(('Node actual demand d=1.0'!L942*(365/2)))*9.8*($C942+$D942-$B942)/3600</f>
        <v>0</v>
      </c>
      <c r="P942" s="75">
        <f>(('Node actual demand d=1.0'!M942*(365/2)))*9.8*($C942+$D942-$B942)/3600</f>
        <v>0</v>
      </c>
      <c r="Q942" s="75">
        <f>(('Node actual demand d=1.0'!N942*(365/2)))*9.8*($C942+$D942-$B942)/3600</f>
        <v>0</v>
      </c>
      <c r="R942" s="75">
        <f>(('Node actual demand d=1.0'!O942*(365/2)))*9.8*($C942+$D942-$B942)/3600</f>
        <v>0.18148605027777778</v>
      </c>
      <c r="S942" s="75">
        <f>(('Node actual demand d=1.0'!P942*(365/2)))*9.8*($C942+$D942-$B942)/3600</f>
        <v>0</v>
      </c>
      <c r="T942" s="75">
        <f>(('Node actual demand d=1.0'!Q942*(365/2)))*9.8*($C942+$D942-$B942)/3600</f>
        <v>0</v>
      </c>
      <c r="U942" s="75">
        <f>(('Node actual demand d=1.0'!R942*(365/2)))*9.8*($C942+$D942-$B942)/3600</f>
        <v>0</v>
      </c>
      <c r="V942" s="75">
        <f>(('Node actual demand d=1.0'!S942*(365/2)))*9.8*($C942+$D942-$B942)/3600</f>
        <v>0</v>
      </c>
      <c r="W942" s="75">
        <f>(('Node actual demand d=1.0'!T942*(365/2)))*9.8*($C942+$D942-$B942)/3600</f>
        <v>0</v>
      </c>
      <c r="X942" s="75">
        <f>(('Node actual demand d=1.0'!U942*(365/2)))*9.8*($C942+$D942-$B942)/3600</f>
        <v>0</v>
      </c>
      <c r="Y942" s="75">
        <f>(('Node actual demand d=1.0'!V942*(365/2)))*9.8*($C942+$D942-$B942)/3600</f>
        <v>0</v>
      </c>
      <c r="Z942" s="75">
        <f>(('Node actual demand d=1.0'!W942*(365/2)))*9.8*($C942+$D942-$B942)/3600</f>
        <v>0</v>
      </c>
      <c r="AA942" s="75">
        <f>(('Node actual demand d=1.0'!X942*(365/2)))*9.8*($C942+$D942-$B942)/3600</f>
        <v>0</v>
      </c>
      <c r="AB942" s="75">
        <f>(('Node actual demand d=1.0'!Y942*(365/2)))*9.8*($C942+$D942-$B942)/3600</f>
        <v>0</v>
      </c>
    </row>
    <row r="943" spans="1:28">
      <c r="A943" t="s">
        <v>1052</v>
      </c>
      <c r="B943" s="21">
        <f>Fornecida!$C$1</f>
        <v>3.38</v>
      </c>
      <c r="C943" s="79">
        <v>19.520800000000001</v>
      </c>
      <c r="D943">
        <v>20</v>
      </c>
      <c r="E943" s="75">
        <f>(('Node actual demand d=1.0'!B943*(365/2)))*9.8*($C943+$D943-$B943)/3600</f>
        <v>0</v>
      </c>
      <c r="F943" s="75">
        <f>(('Node actual demand d=1.0'!C943*(365/2)))*9.8*($C943+$D943-$B943)/3600</f>
        <v>0</v>
      </c>
      <c r="G943" s="75">
        <f>(('Node actual demand d=1.0'!D943*(365/2)))*9.8*($C943+$D943-$B943)/3600</f>
        <v>0</v>
      </c>
      <c r="H943" s="75">
        <f>(('Node actual demand d=1.0'!E943*(365/2)))*9.8*($C943+$D943-$B943)/3600</f>
        <v>0</v>
      </c>
      <c r="I943" s="75">
        <f>(('Node actual demand d=1.0'!F943*(365/2)))*9.8*($C943+$D943-$B943)/3600</f>
        <v>0</v>
      </c>
      <c r="J943" s="75">
        <f>(('Node actual demand d=1.0'!G943*(365/2)))*9.8*($C943+$D943-$B943)/3600</f>
        <v>0</v>
      </c>
      <c r="K943" s="75">
        <f>(('Node actual demand d=1.0'!H943*(365/2)))*9.8*($C943+$D943-$B943)/3600</f>
        <v>0</v>
      </c>
      <c r="L943" s="75">
        <f>(('Node actual demand d=1.0'!I943*(365/2)))*9.8*($C943+$D943-$B943)/3600</f>
        <v>0.17954950222222224</v>
      </c>
      <c r="M943" s="75">
        <f>(('Node actual demand d=1.0'!J943*(365/2)))*9.8*($C943+$D943-$B943)/3600</f>
        <v>0.35909900444444448</v>
      </c>
      <c r="N943" s="75">
        <f>(('Node actual demand d=1.0'!K943*(365/2)))*9.8*($C943+$D943-$B943)/3600</f>
        <v>0.53864850666666664</v>
      </c>
      <c r="O943" s="75">
        <f>(('Node actual demand d=1.0'!L943*(365/2)))*9.8*($C943+$D943-$B943)/3600</f>
        <v>0.53864850666666664</v>
      </c>
      <c r="P943" s="75">
        <f>(('Node actual demand d=1.0'!M943*(365/2)))*9.8*($C943+$D943-$B943)/3600</f>
        <v>0</v>
      </c>
      <c r="Q943" s="75">
        <f>(('Node actual demand d=1.0'!N943*(365/2)))*9.8*($C943+$D943-$B943)/3600</f>
        <v>0</v>
      </c>
      <c r="R943" s="75">
        <f>(('Node actual demand d=1.0'!O943*(365/2)))*9.8*($C943+$D943-$B943)/3600</f>
        <v>0</v>
      </c>
      <c r="S943" s="75">
        <f>(('Node actual demand d=1.0'!P943*(365/2)))*9.8*($C943+$D943-$B943)/3600</f>
        <v>0</v>
      </c>
      <c r="T943" s="75">
        <f>(('Node actual demand d=1.0'!Q943*(365/2)))*9.8*($C943+$D943-$B943)/3600</f>
        <v>0</v>
      </c>
      <c r="U943" s="75">
        <f>(('Node actual demand d=1.0'!R943*(365/2)))*9.8*($C943+$D943-$B943)/3600</f>
        <v>0</v>
      </c>
      <c r="V943" s="75">
        <f>(('Node actual demand d=1.0'!S943*(365/2)))*9.8*($C943+$D943-$B943)/3600</f>
        <v>0</v>
      </c>
      <c r="W943" s="75">
        <f>(('Node actual demand d=1.0'!T943*(365/2)))*9.8*($C943+$D943-$B943)/3600</f>
        <v>0</v>
      </c>
      <c r="X943" s="75">
        <f>(('Node actual demand d=1.0'!U943*(365/2)))*9.8*($C943+$D943-$B943)/3600</f>
        <v>0</v>
      </c>
      <c r="Y943" s="75">
        <f>(('Node actual demand d=1.0'!V943*(365/2)))*9.8*($C943+$D943-$B943)/3600</f>
        <v>0</v>
      </c>
      <c r="Z943" s="75">
        <f>(('Node actual demand d=1.0'!W943*(365/2)))*9.8*($C943+$D943-$B943)/3600</f>
        <v>0</v>
      </c>
      <c r="AA943" s="75">
        <f>(('Node actual demand d=1.0'!X943*(365/2)))*9.8*($C943+$D943-$B943)/3600</f>
        <v>0</v>
      </c>
      <c r="AB943" s="75">
        <f>(('Node actual demand d=1.0'!Y943*(365/2)))*9.8*($C943+$D943-$B943)/3600</f>
        <v>0</v>
      </c>
    </row>
    <row r="944" spans="1:28">
      <c r="A944" t="s">
        <v>1053</v>
      </c>
      <c r="B944" s="21">
        <f>Fornecida!$C$1</f>
        <v>3.38</v>
      </c>
      <c r="C944" s="79">
        <v>18.847300000000001</v>
      </c>
      <c r="D944">
        <v>20</v>
      </c>
      <c r="E944" s="75">
        <f>(('Node actual demand d=1.0'!B944*(365/2)))*9.8*($C944+$D944-$B944)/3600</f>
        <v>0</v>
      </c>
      <c r="F944" s="75">
        <f>(('Node actual demand d=1.0'!C944*(365/2)))*9.8*($C944+$D944-$B944)/3600</f>
        <v>0</v>
      </c>
      <c r="G944" s="75">
        <f>(('Node actual demand d=1.0'!D944*(365/2)))*9.8*($C944+$D944-$B944)/3600</f>
        <v>0</v>
      </c>
      <c r="H944" s="75">
        <f>(('Node actual demand d=1.0'!E944*(365/2)))*9.8*($C944+$D944-$B944)/3600</f>
        <v>0</v>
      </c>
      <c r="I944" s="75">
        <f>(('Node actual demand d=1.0'!F944*(365/2)))*9.8*($C944+$D944-$B944)/3600</f>
        <v>0</v>
      </c>
      <c r="J944" s="75">
        <f>(('Node actual demand d=1.0'!G944*(365/2)))*9.8*($C944+$D944-$B944)/3600</f>
        <v>0</v>
      </c>
      <c r="K944" s="75">
        <f>(('Node actual demand d=1.0'!H944*(365/2)))*9.8*($C944+$D944-$B944)/3600</f>
        <v>0</v>
      </c>
      <c r="L944" s="75">
        <f>(('Node actual demand d=1.0'!I944*(365/2)))*9.8*($C944+$D944-$B944)/3600</f>
        <v>3.1716633025000012</v>
      </c>
      <c r="M944" s="75">
        <f>(('Node actual demand d=1.0'!J944*(365/2)))*9.8*($C944+$D944-$B944)/3600</f>
        <v>23.787474768750005</v>
      </c>
      <c r="N944" s="75">
        <f>(('Node actual demand d=1.0'!K944*(365/2)))*9.8*($C944+$D944-$B944)/3600</f>
        <v>31.892836541805554</v>
      </c>
      <c r="O944" s="75">
        <f>(('Node actual demand d=1.0'!L944*(365/2)))*9.8*($C944+$D944-$B944)/3600</f>
        <v>10.572211008333335</v>
      </c>
      <c r="P944" s="75">
        <f>(('Node actual demand d=1.0'!M944*(365/2)))*9.8*($C944+$D944-$B944)/3600</f>
        <v>23.787474768750005</v>
      </c>
      <c r="Q944" s="75">
        <f>(('Node actual demand d=1.0'!N944*(365/2)))*9.8*($C944+$D944-$B944)/3600</f>
        <v>0</v>
      </c>
      <c r="R944" s="75">
        <f>(('Node actual demand d=1.0'!O944*(365/2)))*9.8*($C944+$D944-$B944)/3600</f>
        <v>31.716633025000004</v>
      </c>
      <c r="S944" s="75">
        <f>(('Node actual demand d=1.0'!P944*(365/2)))*9.8*($C944+$D944-$B944)/3600</f>
        <v>31.364225991388896</v>
      </c>
      <c r="T944" s="75">
        <f>(('Node actual demand d=1.0'!Q944*(365/2)))*9.8*($C944+$D944-$B944)/3600</f>
        <v>15.153502445277777</v>
      </c>
      <c r="U944" s="75">
        <f>(('Node actual demand d=1.0'!R944*(365/2)))*9.8*($C944+$D944-$B944)/3600</f>
        <v>26.606731037638891</v>
      </c>
      <c r="V944" s="75">
        <f>(('Node actual demand d=1.0'!S944*(365/2)))*9.8*($C944+$D944-$B944)/3600</f>
        <v>0</v>
      </c>
      <c r="W944" s="75">
        <f>(('Node actual demand d=1.0'!T944*(365/2)))*9.8*($C944+$D944-$B944)/3600</f>
        <v>0</v>
      </c>
      <c r="X944" s="75">
        <f>(('Node actual demand d=1.0'!U944*(365/2)))*9.8*($C944+$D944-$B944)/3600</f>
        <v>0</v>
      </c>
      <c r="Y944" s="75">
        <f>(('Node actual demand d=1.0'!V944*(365/2)))*9.8*($C944+$D944-$B944)/3600</f>
        <v>0</v>
      </c>
      <c r="Z944" s="75">
        <f>(('Node actual demand d=1.0'!W944*(365/2)))*9.8*($C944+$D944-$B944)/3600</f>
        <v>0</v>
      </c>
      <c r="AA944" s="75">
        <f>(('Node actual demand d=1.0'!X944*(365/2)))*9.8*($C944+$D944-$B944)/3600</f>
        <v>0</v>
      </c>
      <c r="AB944" s="75">
        <f>(('Node actual demand d=1.0'!Y944*(365/2)))*9.8*($C944+$D944-$B944)/3600</f>
        <v>0</v>
      </c>
    </row>
    <row r="945" spans="1:28">
      <c r="A945" t="s">
        <v>1054</v>
      </c>
      <c r="B945" s="21">
        <f>Fornecida!$C$1</f>
        <v>3.38</v>
      </c>
      <c r="C945" s="79">
        <v>19.197399999999998</v>
      </c>
      <c r="D945">
        <v>20</v>
      </c>
      <c r="E945" s="75">
        <f>(('Node actual demand d=1.0'!B945*(365/2)))*9.8*($C945+$D945-$B945)/3600</f>
        <v>0</v>
      </c>
      <c r="F945" s="75">
        <f>(('Node actual demand d=1.0'!C945*(365/2)))*9.8*($C945+$D945-$B945)/3600</f>
        <v>0</v>
      </c>
      <c r="G945" s="75">
        <f>(('Node actual demand d=1.0'!D945*(365/2)))*9.8*($C945+$D945-$B945)/3600</f>
        <v>0</v>
      </c>
      <c r="H945" s="75">
        <f>(('Node actual demand d=1.0'!E945*(365/2)))*9.8*($C945+$D945-$B945)/3600</f>
        <v>0</v>
      </c>
      <c r="I945" s="75">
        <f>(('Node actual demand d=1.0'!F945*(365/2)))*9.8*($C945+$D945-$B945)/3600</f>
        <v>0</v>
      </c>
      <c r="J945" s="75">
        <f>(('Node actual demand d=1.0'!G945*(365/2)))*9.8*($C945+$D945-$B945)/3600</f>
        <v>0</v>
      </c>
      <c r="K945" s="75">
        <f>(('Node actual demand d=1.0'!H945*(365/2)))*9.8*($C945+$D945-$B945)/3600</f>
        <v>0</v>
      </c>
      <c r="L945" s="75">
        <f>(('Node actual demand d=1.0'!I945*(365/2)))*9.8*($C945+$D945-$B945)/3600</f>
        <v>0</v>
      </c>
      <c r="M945" s="75">
        <f>(('Node actual demand d=1.0'!J945*(365/2)))*9.8*($C945+$D945-$B945)/3600</f>
        <v>0</v>
      </c>
      <c r="N945" s="75">
        <f>(('Node actual demand d=1.0'!K945*(365/2)))*9.8*($C945+$D945-$B945)/3600</f>
        <v>0</v>
      </c>
      <c r="O945" s="75">
        <f>(('Node actual demand d=1.0'!L945*(365/2)))*9.8*($C945+$D945-$B945)/3600</f>
        <v>0</v>
      </c>
      <c r="P945" s="75">
        <f>(('Node actual demand d=1.0'!M945*(365/2)))*9.8*($C945+$D945-$B945)/3600</f>
        <v>0</v>
      </c>
      <c r="Q945" s="75">
        <f>(('Node actual demand d=1.0'!N945*(365/2)))*9.8*($C945+$D945-$B945)/3600</f>
        <v>0</v>
      </c>
      <c r="R945" s="75">
        <f>(('Node actual demand d=1.0'!O945*(365/2)))*9.8*($C945+$D945-$B945)/3600</f>
        <v>0</v>
      </c>
      <c r="S945" s="75">
        <f>(('Node actual demand d=1.0'!P945*(365/2)))*9.8*($C945+$D945-$B945)/3600</f>
        <v>1.0676569983333333</v>
      </c>
      <c r="T945" s="75">
        <f>(('Node actual demand d=1.0'!Q945*(365/2)))*9.8*($C945+$D945-$B945)/3600</f>
        <v>4.9823993255555559</v>
      </c>
      <c r="U945" s="75">
        <f>(('Node actual demand d=1.0'!R945*(365/2)))*9.8*($C945+$D945-$B945)/3600</f>
        <v>0</v>
      </c>
      <c r="V945" s="75">
        <f>(('Node actual demand d=1.0'!S945*(365/2)))*9.8*($C945+$D945-$B945)/3600</f>
        <v>0</v>
      </c>
      <c r="W945" s="75">
        <f>(('Node actual demand d=1.0'!T945*(365/2)))*9.8*($C945+$D945-$B945)/3600</f>
        <v>0</v>
      </c>
      <c r="X945" s="75">
        <f>(('Node actual demand d=1.0'!U945*(365/2)))*9.8*($C945+$D945-$B945)/3600</f>
        <v>0</v>
      </c>
      <c r="Y945" s="75">
        <f>(('Node actual demand d=1.0'!V945*(365/2)))*9.8*($C945+$D945-$B945)/3600</f>
        <v>0</v>
      </c>
      <c r="Z945" s="75">
        <f>(('Node actual demand d=1.0'!W945*(365/2)))*9.8*($C945+$D945-$B945)/3600</f>
        <v>0</v>
      </c>
      <c r="AA945" s="75">
        <f>(('Node actual demand d=1.0'!X945*(365/2)))*9.8*($C945+$D945-$B945)/3600</f>
        <v>0</v>
      </c>
      <c r="AB945" s="75">
        <f>(('Node actual demand d=1.0'!Y945*(365/2)))*9.8*($C945+$D945-$B945)/3600</f>
        <v>0</v>
      </c>
    </row>
    <row r="946" spans="1:28">
      <c r="A946" t="s">
        <v>1055</v>
      </c>
      <c r="B946" s="21">
        <f>Fornecida!$C$1</f>
        <v>3.38</v>
      </c>
      <c r="C946" s="79">
        <v>19.4834</v>
      </c>
      <c r="D946">
        <v>20</v>
      </c>
      <c r="E946" s="75">
        <f>(('Node actual demand d=1.0'!B946*(365/2)))*9.8*($C946+$D946-$B946)/3600</f>
        <v>0</v>
      </c>
      <c r="F946" s="75">
        <f>(('Node actual demand d=1.0'!C946*(365/2)))*9.8*($C946+$D946-$B946)/3600</f>
        <v>0</v>
      </c>
      <c r="G946" s="75">
        <f>(('Node actual demand d=1.0'!D946*(365/2)))*9.8*($C946+$D946-$B946)/3600</f>
        <v>0</v>
      </c>
      <c r="H946" s="75">
        <f>(('Node actual demand d=1.0'!E946*(365/2)))*9.8*($C946+$D946-$B946)/3600</f>
        <v>0</v>
      </c>
      <c r="I946" s="75">
        <f>(('Node actual demand d=1.0'!F946*(365/2)))*9.8*($C946+$D946-$B946)/3600</f>
        <v>0</v>
      </c>
      <c r="J946" s="75">
        <f>(('Node actual demand d=1.0'!G946*(365/2)))*9.8*($C946+$D946-$B946)/3600</f>
        <v>0</v>
      </c>
      <c r="K946" s="75">
        <f>(('Node actual demand d=1.0'!H946*(365/2)))*9.8*($C946+$D946-$B946)/3600</f>
        <v>0</v>
      </c>
      <c r="L946" s="75">
        <f>(('Node actual demand d=1.0'!I946*(365/2)))*9.8*($C946+$D946-$B946)/3600</f>
        <v>0</v>
      </c>
      <c r="M946" s="75">
        <f>(('Node actual demand d=1.0'!J946*(365/2)))*9.8*($C946+$D946-$B946)/3600</f>
        <v>0</v>
      </c>
      <c r="N946" s="75">
        <f>(('Node actual demand d=1.0'!K946*(365/2)))*9.8*($C946+$D946-$B946)/3600</f>
        <v>0</v>
      </c>
      <c r="O946" s="75">
        <f>(('Node actual demand d=1.0'!L946*(365/2)))*9.8*($C946+$D946-$B946)/3600</f>
        <v>0</v>
      </c>
      <c r="P946" s="75">
        <f>(('Node actual demand d=1.0'!M946*(365/2)))*9.8*($C946+$D946-$B946)/3600</f>
        <v>0</v>
      </c>
      <c r="Q946" s="75">
        <f>(('Node actual demand d=1.0'!N946*(365/2)))*9.8*($C946+$D946-$B946)/3600</f>
        <v>0</v>
      </c>
      <c r="R946" s="75">
        <f>(('Node actual demand d=1.0'!O946*(365/2)))*9.8*($C946+$D946-$B946)/3600</f>
        <v>0</v>
      </c>
      <c r="S946" s="75">
        <f>(('Node actual demand d=1.0'!P946*(365/2)))*9.8*($C946+$D946-$B946)/3600</f>
        <v>0</v>
      </c>
      <c r="T946" s="75">
        <f>(('Node actual demand d=1.0'!Q946*(365/2)))*9.8*($C946+$D946-$B946)/3600</f>
        <v>0</v>
      </c>
      <c r="U946" s="75">
        <f>(('Node actual demand d=1.0'!R946*(365/2)))*9.8*($C946+$D946-$B946)/3600</f>
        <v>0</v>
      </c>
      <c r="V946" s="75">
        <f>(('Node actual demand d=1.0'!S946*(365/2)))*9.8*($C946+$D946-$B946)/3600</f>
        <v>0</v>
      </c>
      <c r="W946" s="75">
        <f>(('Node actual demand d=1.0'!T946*(365/2)))*9.8*($C946+$D946-$B946)/3600</f>
        <v>0</v>
      </c>
      <c r="X946" s="75">
        <f>(('Node actual demand d=1.0'!U946*(365/2)))*9.8*($C946+$D946-$B946)/3600</f>
        <v>0</v>
      </c>
      <c r="Y946" s="75">
        <f>(('Node actual demand d=1.0'!V946*(365/2)))*9.8*($C946+$D946-$B946)/3600</f>
        <v>0</v>
      </c>
      <c r="Z946" s="75">
        <f>(('Node actual demand d=1.0'!W946*(365/2)))*9.8*($C946+$D946-$B946)/3600</f>
        <v>0</v>
      </c>
      <c r="AA946" s="75">
        <f>(('Node actual demand d=1.0'!X946*(365/2)))*9.8*($C946+$D946-$B946)/3600</f>
        <v>0</v>
      </c>
      <c r="AB946" s="75">
        <f>(('Node actual demand d=1.0'!Y946*(365/2)))*9.8*($C946+$D946-$B946)/3600</f>
        <v>0</v>
      </c>
    </row>
    <row r="947" spans="1:28">
      <c r="A947" t="s">
        <v>1056</v>
      </c>
      <c r="B947" s="21">
        <f>Fornecida!$C$1</f>
        <v>3.38</v>
      </c>
      <c r="C947" s="79">
        <v>18.740100000000002</v>
      </c>
      <c r="D947">
        <v>20</v>
      </c>
      <c r="E947" s="75">
        <f>(('Node actual demand d=1.0'!B947*(365/2)))*9.8*($C947+$D947-$B947)/3600</f>
        <v>109.26732545749998</v>
      </c>
      <c r="F947" s="75">
        <f>(('Node actual demand d=1.0'!C947*(365/2)))*9.8*($C947+$D947-$B947)/3600</f>
        <v>14.580688123749999</v>
      </c>
      <c r="G947" s="75">
        <f>(('Node actual demand d=1.0'!D947*(365/2)))*9.8*($C947+$D947-$B947)/3600</f>
        <v>11.945624004999999</v>
      </c>
      <c r="H947" s="75">
        <f>(('Node actual demand d=1.0'!E947*(365/2)))*9.8*($C947+$D947-$B947)/3600</f>
        <v>16.864410359999997</v>
      </c>
      <c r="I947" s="75">
        <f>(('Node actual demand d=1.0'!F947*(365/2)))*9.8*($C947+$D947-$B947)/3600</f>
        <v>13.526662476250001</v>
      </c>
      <c r="J947" s="75">
        <f>(('Node actual demand d=1.0'!G947*(365/2)))*9.8*($C947+$D947-$B947)/3600</f>
        <v>13.878004358749999</v>
      </c>
      <c r="K947" s="75">
        <f>(('Node actual demand d=1.0'!H947*(365/2)))*9.8*($C947+$D947-$B947)/3600</f>
        <v>17.040081301250002</v>
      </c>
      <c r="L947" s="75">
        <f>(('Node actual demand d=1.0'!I947*(365/2)))*9.8*($C947+$D947-$B947)/3600</f>
        <v>78.700581679999999</v>
      </c>
      <c r="M947" s="75">
        <f>(('Node actual demand d=1.0'!J947*(365/2)))*9.8*($C947+$D947-$B947)/3600</f>
        <v>203.07560808500003</v>
      </c>
      <c r="N947" s="75">
        <f>(('Node actual demand d=1.0'!K947*(365/2)))*9.8*($C947+$D947-$B947)/3600</f>
        <v>199.73786020124999</v>
      </c>
      <c r="O947" s="75">
        <f>(('Node actual demand d=1.0'!L947*(365/2)))*9.8*($C947+$D947-$B947)/3600</f>
        <v>196.04877043500002</v>
      </c>
      <c r="P947" s="75">
        <f>(('Node actual demand d=1.0'!M947*(365/2)))*9.8*($C947+$D947-$B947)/3600</f>
        <v>177.77899254499997</v>
      </c>
      <c r="Q947" s="75">
        <f>(('Node actual demand d=1.0'!N947*(365/2)))*9.8*($C947+$D947-$B947)/3600</f>
        <v>135.96930852749998</v>
      </c>
      <c r="R947" s="75">
        <f>(('Node actual demand d=1.0'!O947*(365/2)))*9.8*($C947+$D947-$B947)/3600</f>
        <v>139.48272735250001</v>
      </c>
      <c r="S947" s="75">
        <f>(('Node actual demand d=1.0'!P947*(365/2)))*9.8*($C947+$D947-$B947)/3600</f>
        <v>235.39906127499998</v>
      </c>
      <c r="T947" s="75">
        <f>(('Node actual demand d=1.0'!Q947*(365/2)))*9.8*($C947+$D947-$B947)/3600</f>
        <v>258.76329646124998</v>
      </c>
      <c r="U947" s="75">
        <f>(('Node actual demand d=1.0'!R947*(365/2)))*9.8*($C947+$D947-$B947)/3600</f>
        <v>300.92432236124995</v>
      </c>
      <c r="V947" s="75">
        <f>(('Node actual demand d=1.0'!S947*(365/2)))*9.8*($C947+$D947-$B947)/3600</f>
        <v>284.41125388374996</v>
      </c>
      <c r="W947" s="75">
        <f>(('Node actual demand d=1.0'!T947*(365/2)))*9.8*($C947+$D947-$B947)/3600</f>
        <v>337.81522002374999</v>
      </c>
      <c r="X947" s="75">
        <f>(('Node actual demand d=1.0'!U947*(365/2)))*9.8*($C947+$D947-$B947)/3600</f>
        <v>328.85600201999995</v>
      </c>
      <c r="Y947" s="75">
        <f>(('Node actual demand d=1.0'!V947*(365/2)))*9.8*($C947+$D947-$B947)/3600</f>
        <v>305.49176683374998</v>
      </c>
      <c r="Z947" s="75">
        <f>(('Node actual demand d=1.0'!W947*(365/2)))*9.8*($C947+$D947-$B947)/3600</f>
        <v>276.33039058624996</v>
      </c>
      <c r="AA947" s="75">
        <f>(('Node actual demand d=1.0'!X947*(365/2)))*9.8*($C947+$D947-$B947)/3600</f>
        <v>227.84521080124998</v>
      </c>
      <c r="AB947" s="75">
        <f>(('Node actual demand d=1.0'!Y947*(365/2)))*9.8*($C947+$D947-$B947)/3600</f>
        <v>127.71277428874998</v>
      </c>
    </row>
    <row r="948" spans="1:28">
      <c r="A948" t="s">
        <v>1057</v>
      </c>
      <c r="B948" s="21">
        <f>Fornecida!$C$1</f>
        <v>3.38</v>
      </c>
      <c r="C948" s="79">
        <v>17.274899999999999</v>
      </c>
      <c r="D948">
        <v>20</v>
      </c>
      <c r="E948" s="75">
        <f>(('Node actual demand d=1.0'!B948*(365/2)))*9.8*($C948+$D948-$B948)/3600</f>
        <v>127.13576841875</v>
      </c>
      <c r="F948" s="75">
        <f>(('Node actual demand d=1.0'!C948*(365/2)))*9.8*($C948+$D948-$B948)/3600</f>
        <v>133.36626303000003</v>
      </c>
      <c r="G948" s="75">
        <f>(('Node actual demand d=1.0'!D948*(365/2)))*9.8*($C948+$D948-$B948)/3600</f>
        <v>133.53465477624999</v>
      </c>
      <c r="H948" s="75">
        <f>(('Node actual demand d=1.0'!E948*(365/2)))*9.8*($C948+$D948-$B948)/3600</f>
        <v>130.16681985125001</v>
      </c>
      <c r="I948" s="75">
        <f>(('Node actual demand d=1.0'!F948*(365/2)))*9.8*($C948+$D948-$B948)/3600</f>
        <v>116.02191316625002</v>
      </c>
      <c r="J948" s="75">
        <f>(('Node actual demand d=1.0'!G948*(365/2)))*9.8*($C948+$D948-$B948)/3600</f>
        <v>10.103504775000001</v>
      </c>
      <c r="K948" s="75">
        <f>(('Node actual demand d=1.0'!H948*(365/2)))*9.8*($C948+$D948-$B948)/3600</f>
        <v>2.3574844475000001</v>
      </c>
      <c r="L948" s="75">
        <f>(('Node actual demand d=1.0'!I948*(365/2)))*9.8*($C948+$D948-$B948)/3600</f>
        <v>5.3885358800000001</v>
      </c>
      <c r="M948" s="75">
        <f>(('Node actual demand d=1.0'!J948*(365/2)))*9.8*($C948+$D948-$B948)/3600</f>
        <v>11.955813983750001</v>
      </c>
      <c r="N948" s="75">
        <f>(('Node actual demand d=1.0'!K948*(365/2)))*9.8*($C948+$D948-$B948)/3600</f>
        <v>19.701834311250003</v>
      </c>
      <c r="O948" s="75">
        <f>(('Node actual demand d=1.0'!L948*(365/2)))*9.8*($C948+$D948-$B948)/3600</f>
        <v>13.808123192499998</v>
      </c>
      <c r="P948" s="75">
        <f>(('Node actual demand d=1.0'!M948*(365/2)))*9.8*($C948+$D948-$B948)/3600</f>
        <v>10.608680013750002</v>
      </c>
      <c r="Q948" s="75">
        <f>(('Node actual demand d=1.0'!N948*(365/2)))*9.8*($C948+$D948-$B948)/3600</f>
        <v>6.5672781037499997</v>
      </c>
      <c r="R948" s="75">
        <f>(('Node actual demand d=1.0'!O948*(365/2)))*9.8*($C948+$D948-$B948)/3600</f>
        <v>5.2201441337499999</v>
      </c>
      <c r="S948" s="75">
        <f>(('Node actual demand d=1.0'!P948*(365/2)))*9.8*($C948+$D948-$B948)/3600</f>
        <v>4.5465771487500009</v>
      </c>
      <c r="T948" s="75">
        <f>(('Node actual demand d=1.0'!Q948*(365/2)))*9.8*($C948+$D948-$B948)/3600</f>
        <v>4.5465771487500009</v>
      </c>
      <c r="U948" s="75">
        <f>(('Node actual demand d=1.0'!R948*(365/2)))*9.8*($C948+$D948-$B948)/3600</f>
        <v>4.0414019100000003</v>
      </c>
      <c r="V948" s="75">
        <f>(('Node actual demand d=1.0'!S948*(365/2)))*9.8*($C948+$D948-$B948)/3600</f>
        <v>6.0621028650000008</v>
      </c>
      <c r="W948" s="75">
        <f>(('Node actual demand d=1.0'!T948*(365/2)))*9.8*($C948+$D948-$B948)/3600</f>
        <v>3.8730101637500001</v>
      </c>
      <c r="X948" s="75">
        <f>(('Node actual demand d=1.0'!U948*(365/2)))*9.8*($C948+$D948-$B948)/3600</f>
        <v>4.0414019100000003</v>
      </c>
      <c r="Y948" s="75">
        <f>(('Node actual demand d=1.0'!V948*(365/2)))*9.8*($C948+$D948-$B948)/3600</f>
        <v>3.0310514325000004</v>
      </c>
      <c r="Z948" s="75">
        <f>(('Node actual demand d=1.0'!W948*(365/2)))*9.8*($C948+$D948-$B948)/3600</f>
        <v>2.69426794</v>
      </c>
      <c r="AA948" s="75">
        <f>(('Node actual demand d=1.0'!X948*(365/2)))*9.8*($C948+$D948-$B948)/3600</f>
        <v>92.278676945000015</v>
      </c>
      <c r="AB948" s="75">
        <f>(('Node actual demand d=1.0'!Y948*(365/2)))*9.8*($C948+$D948-$B948)/3600</f>
        <v>118.88457285249999</v>
      </c>
    </row>
    <row r="949" spans="1:28">
      <c r="A949" t="s">
        <v>1058</v>
      </c>
      <c r="B949" s="21">
        <f>Fornecida!$C$1</f>
        <v>3.38</v>
      </c>
      <c r="C949" s="79">
        <v>19.980799999999999</v>
      </c>
      <c r="D949">
        <v>20</v>
      </c>
      <c r="E949" s="75">
        <f>(('Node actual demand d=1.0'!B949*(365/2)))*9.8*($C949+$D949-$B949)/3600</f>
        <v>5.455044233333334</v>
      </c>
      <c r="F949" s="75">
        <f>(('Node actual demand d=1.0'!C949*(365/2)))*9.8*($C949+$D949-$B949)/3600</f>
        <v>5.455044233333334</v>
      </c>
      <c r="G949" s="75">
        <f>(('Node actual demand d=1.0'!D949*(365/2)))*9.8*($C949+$D949-$B949)/3600</f>
        <v>5.0913746177777783</v>
      </c>
      <c r="H949" s="75">
        <f>(('Node actual demand d=1.0'!E949*(365/2)))*9.8*($C949+$D949-$B949)/3600</f>
        <v>5.0913746177777783</v>
      </c>
      <c r="I949" s="75">
        <f>(('Node actual demand d=1.0'!F949*(365/2)))*9.8*($C949+$D949-$B949)/3600</f>
        <v>4.7277050022222227</v>
      </c>
      <c r="J949" s="75">
        <f>(('Node actual demand d=1.0'!G949*(365/2)))*9.8*($C949+$D949-$B949)/3600</f>
        <v>19.456324432222225</v>
      </c>
      <c r="K949" s="75">
        <f>(('Node actual demand d=1.0'!H949*(365/2)))*9.8*($C949+$D949-$B949)/3600</f>
        <v>28.002560397777785</v>
      </c>
      <c r="L949" s="75">
        <f>(('Node actual demand d=1.0'!I949*(365/2)))*9.8*($C949+$D949-$B949)/3600</f>
        <v>7.2733923111111114</v>
      </c>
      <c r="M949" s="75">
        <f>(('Node actual demand d=1.0'!J949*(365/2)))*9.8*($C949+$D949-$B949)/3600</f>
        <v>12.182932121111113</v>
      </c>
      <c r="N949" s="75">
        <f>(('Node actual demand d=1.0'!K949*(365/2)))*9.8*($C949+$D949-$B949)/3600</f>
        <v>17.274306738888889</v>
      </c>
      <c r="O949" s="75">
        <f>(('Node actual demand d=1.0'!L949*(365/2)))*9.8*($C949+$D949-$B949)/3600</f>
        <v>16.3651327</v>
      </c>
      <c r="P949" s="75">
        <f>(('Node actual demand d=1.0'!M949*(365/2)))*9.8*($C949+$D949-$B949)/3600</f>
        <v>14.546784622222223</v>
      </c>
      <c r="Q949" s="75">
        <f>(('Node actual demand d=1.0'!N949*(365/2)))*9.8*($C949+$D949-$B949)/3600</f>
        <v>15.092289045555557</v>
      </c>
      <c r="R949" s="75">
        <f>(('Node actual demand d=1.0'!O949*(365/2)))*9.8*($C949+$D949-$B949)/3600</f>
        <v>15.274123853333332</v>
      </c>
      <c r="S949" s="75">
        <f>(('Node actual demand d=1.0'!P949*(365/2)))*9.8*($C949+$D949-$B949)/3600</f>
        <v>13.455775775555558</v>
      </c>
      <c r="T949" s="75">
        <f>(('Node actual demand d=1.0'!Q949*(365/2)))*9.8*($C949+$D949-$B949)/3600</f>
        <v>13.637610583333332</v>
      </c>
      <c r="U949" s="75">
        <f>(('Node actual demand d=1.0'!R949*(365/2)))*9.8*($C949+$D949-$B949)/3600</f>
        <v>15.819628276666666</v>
      </c>
      <c r="V949" s="75">
        <f>(('Node actual demand d=1.0'!S949*(365/2)))*9.8*($C949+$D949-$B949)/3600</f>
        <v>16.3651327</v>
      </c>
      <c r="W949" s="75">
        <f>(('Node actual demand d=1.0'!T949*(365/2)))*9.8*($C949+$D949-$B949)/3600</f>
        <v>14.183115006666666</v>
      </c>
      <c r="X949" s="75">
        <f>(('Node actual demand d=1.0'!U949*(365/2)))*9.8*($C949+$D949-$B949)/3600</f>
        <v>14.546784622222223</v>
      </c>
      <c r="Y949" s="75">
        <f>(('Node actual demand d=1.0'!V949*(365/2)))*9.8*($C949+$D949-$B949)/3600</f>
        <v>18.001645970000002</v>
      </c>
      <c r="Z949" s="75">
        <f>(('Node actual demand d=1.0'!W949*(365/2)))*9.8*($C949+$D949-$B949)/3600</f>
        <v>17.456141546666668</v>
      </c>
      <c r="AA949" s="75">
        <f>(('Node actual demand d=1.0'!X949*(365/2)))*9.8*($C949+$D949-$B949)/3600</f>
        <v>9.273575196666668</v>
      </c>
      <c r="AB949" s="75">
        <f>(('Node actual demand d=1.0'!Y949*(365/2)))*9.8*($C949+$D949-$B949)/3600</f>
        <v>7.0915575033333331</v>
      </c>
    </row>
    <row r="950" spans="1:28">
      <c r="A950" t="s">
        <v>1059</v>
      </c>
      <c r="B950" s="21">
        <f>Fornecida!$C$1</f>
        <v>3.38</v>
      </c>
      <c r="C950" s="79">
        <v>21.1768</v>
      </c>
      <c r="D950">
        <v>20</v>
      </c>
      <c r="E950" s="75">
        <f>(('Node actual demand d=1.0'!B950*(365/2)))*9.8*($C950+$D950-$B950)/3600</f>
        <v>9.7643833155555555</v>
      </c>
      <c r="F950" s="75">
        <f>(('Node actual demand d=1.0'!C950*(365/2)))*9.8*($C950+$D950-$B950)/3600</f>
        <v>6.3844044755555558</v>
      </c>
      <c r="G950" s="75">
        <f>(('Node actual demand d=1.0'!D950*(365/2)))*9.8*($C950+$D950-$B950)/3600</f>
        <v>3.7555320444444447</v>
      </c>
      <c r="H950" s="75">
        <f>(('Node actual demand d=1.0'!E950*(365/2)))*9.8*($C950+$D950-$B950)/3600</f>
        <v>95.953843735555552</v>
      </c>
      <c r="I950" s="75">
        <f>(('Node actual demand d=1.0'!F950*(365/2)))*9.8*($C950+$D950-$B950)/3600</f>
        <v>50.511905997777781</v>
      </c>
      <c r="J950" s="75">
        <f>(('Node actual demand d=1.0'!G950*(365/2)))*9.8*($C950+$D950-$B950)/3600</f>
        <v>45.817490942222229</v>
      </c>
      <c r="K950" s="75">
        <f>(('Node actual demand d=1.0'!H950*(365/2)))*9.8*($C950+$D950-$B950)/3600</f>
        <v>18.589883620000002</v>
      </c>
      <c r="L950" s="75">
        <f>(('Node actual demand d=1.0'!I950*(365/2)))*9.8*($C950+$D950-$B950)/3600</f>
        <v>16.524340995555555</v>
      </c>
      <c r="M950" s="75">
        <f>(('Node actual demand d=1.0'!J950*(365/2)))*9.8*($C950+$D950-$B950)/3600</f>
        <v>30.232032957777783</v>
      </c>
      <c r="N950" s="75">
        <f>(('Node actual demand d=1.0'!K950*(365/2)))*9.8*($C950+$D950-$B950)/3600</f>
        <v>38.681980057777771</v>
      </c>
      <c r="O950" s="75">
        <f>(('Node actual demand d=1.0'!L950*(365/2)))*9.8*($C950+$D950-$B950)/3600</f>
        <v>43.188618511111109</v>
      </c>
      <c r="P950" s="75">
        <f>(('Node actual demand d=1.0'!M950*(365/2)))*9.8*($C950+$D950-$B950)/3600</f>
        <v>42.437512102222222</v>
      </c>
      <c r="Q950" s="75">
        <f>(('Node actual demand d=1.0'!N950*(365/2)))*9.8*($C950+$D950-$B950)/3600</f>
        <v>42.437512102222222</v>
      </c>
      <c r="R950" s="75">
        <f>(('Node actual demand d=1.0'!O950*(365/2)))*9.8*($C950+$D950-$B950)/3600</f>
        <v>40.371969477777782</v>
      </c>
      <c r="S950" s="75">
        <f>(('Node actual demand d=1.0'!P950*(365/2)))*9.8*($C950+$D950-$B950)/3600</f>
        <v>38.118650251111106</v>
      </c>
      <c r="T950" s="75">
        <f>(('Node actual demand d=1.0'!Q950*(365/2)))*9.8*($C950+$D950-$B950)/3600</f>
        <v>38.306426853333335</v>
      </c>
      <c r="U950" s="75">
        <f>(('Node actual demand d=1.0'!R950*(365/2)))*9.8*($C950+$D950-$B950)/3600</f>
        <v>34.550894808888884</v>
      </c>
      <c r="V950" s="75">
        <f>(('Node actual demand d=1.0'!S950*(365/2)))*9.8*($C950+$D950-$B950)/3600</f>
        <v>32.297575582222215</v>
      </c>
      <c r="W950" s="75">
        <f>(('Node actual demand d=1.0'!T950*(365/2)))*9.8*($C950+$D950-$B950)/3600</f>
        <v>29.856479753333332</v>
      </c>
      <c r="X950" s="75">
        <f>(('Node actual demand d=1.0'!U950*(365/2)))*9.8*($C950+$D950-$B950)/3600</f>
        <v>26.28872431111111</v>
      </c>
      <c r="Y950" s="75">
        <f>(('Node actual demand d=1.0'!V950*(365/2)))*9.8*($C950+$D950-$B950)/3600</f>
        <v>28.917596742222223</v>
      </c>
      <c r="Z950" s="75">
        <f>(('Node actual demand d=1.0'!W950*(365/2)))*9.8*($C950+$D950-$B950)/3600</f>
        <v>31.734245775555557</v>
      </c>
      <c r="AA950" s="75">
        <f>(('Node actual demand d=1.0'!X950*(365/2)))*9.8*($C950+$D950-$B950)/3600</f>
        <v>61.966278733333333</v>
      </c>
      <c r="AB950" s="75">
        <f>(('Node actual demand d=1.0'!Y950*(365/2)))*9.8*($C950+$D950-$B950)/3600</f>
        <v>71.167332242222216</v>
      </c>
    </row>
    <row r="951" spans="1:28">
      <c r="A951" s="82"/>
      <c r="B951" s="21"/>
      <c r="C951" s="79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  <c r="AA951" s="75"/>
      <c r="AB951" s="75"/>
    </row>
    <row r="952" spans="1:28">
      <c r="A952" s="82"/>
      <c r="B952" s="21"/>
      <c r="C952" s="79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  <c r="AA952" s="75"/>
      <c r="AB952" s="75"/>
    </row>
    <row r="953" spans="1:28">
      <c r="A953" s="82"/>
      <c r="B953" s="21"/>
      <c r="C953" s="79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  <c r="AA953" s="75"/>
      <c r="AB953" s="75"/>
    </row>
    <row r="954" spans="1:28">
      <c r="A954" s="82"/>
      <c r="B954" s="21"/>
      <c r="C954" s="79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</row>
    <row r="955" spans="1:28">
      <c r="A955" s="82"/>
      <c r="B955" s="21"/>
      <c r="C955" s="79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</row>
    <row r="956" spans="1:28">
      <c r="A956" s="82"/>
      <c r="B956" s="21"/>
      <c r="C956" s="79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</row>
    <row r="957" spans="1:28">
      <c r="A957" s="82"/>
      <c r="B957" s="21"/>
      <c r="C957" s="79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</row>
    <row r="958" spans="1:28">
      <c r="A958" s="82"/>
      <c r="B958" s="21"/>
      <c r="C958" s="79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</row>
    <row r="959" spans="1:28">
      <c r="A959" s="82"/>
      <c r="B959" s="21"/>
      <c r="C959" s="79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</row>
    <row r="960" spans="1:28">
      <c r="A960" s="82"/>
      <c r="B960" s="21"/>
      <c r="C960" s="79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</row>
    <row r="961" spans="1:28">
      <c r="A961" s="82"/>
      <c r="B961" s="21"/>
      <c r="C961" s="79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  <c r="AA961" s="75"/>
      <c r="AB961" s="75"/>
    </row>
    <row r="962" spans="1:28">
      <c r="A962" s="82"/>
      <c r="B962" s="21"/>
      <c r="C962" s="79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  <c r="AA962" s="75"/>
      <c r="AB962" s="75"/>
    </row>
    <row r="963" spans="1:28">
      <c r="A963" s="82"/>
      <c r="B963" s="21"/>
      <c r="C963" s="79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  <c r="AA963" s="75"/>
      <c r="AB963" s="75"/>
    </row>
    <row r="964" spans="1:28">
      <c r="A964" s="82"/>
      <c r="B964" s="21"/>
      <c r="C964" s="79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  <c r="AA964" s="75"/>
      <c r="AB964" s="75"/>
    </row>
    <row r="965" spans="1:28">
      <c r="A965" s="82"/>
      <c r="B965" s="21"/>
      <c r="C965" s="79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  <c r="AA965" s="75"/>
      <c r="AB965" s="75"/>
    </row>
    <row r="966" spans="1:28">
      <c r="A966" s="82"/>
      <c r="B966" s="21"/>
      <c r="C966" s="79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  <c r="AA966" s="75"/>
      <c r="AB966" s="75"/>
    </row>
    <row r="967" spans="1:28">
      <c r="A967" s="82"/>
      <c r="B967" s="21"/>
      <c r="C967" s="79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  <c r="AA967" s="75"/>
      <c r="AB967" s="75"/>
    </row>
    <row r="968" spans="1:28">
      <c r="A968" s="82"/>
      <c r="B968" s="21"/>
      <c r="C968" s="79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  <c r="AA968" s="75"/>
      <c r="AB968" s="75"/>
    </row>
    <row r="969" spans="1:28">
      <c r="A969" s="82"/>
      <c r="B969" s="21"/>
      <c r="C969" s="79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  <c r="AA969" s="75"/>
      <c r="AB969" s="75"/>
    </row>
    <row r="970" spans="1:28">
      <c r="A970" s="82"/>
      <c r="B970" s="21"/>
      <c r="C970" s="79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  <c r="AA970" s="75"/>
      <c r="AB970" s="75"/>
    </row>
    <row r="971" spans="1:28">
      <c r="A971" s="82"/>
      <c r="B971" s="21"/>
      <c r="C971" s="79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  <c r="AA971" s="75"/>
      <c r="AB971" s="75"/>
    </row>
    <row r="972" spans="1:28">
      <c r="A972" s="82"/>
      <c r="B972" s="21"/>
      <c r="C972" s="79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  <c r="AA972" s="75"/>
      <c r="AB972" s="75"/>
    </row>
    <row r="973" spans="1:28">
      <c r="A973" s="82"/>
      <c r="B973" s="21"/>
      <c r="C973" s="79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  <c r="AA973" s="75"/>
      <c r="AB973" s="75"/>
    </row>
    <row r="974" spans="1:28">
      <c r="A974" s="82"/>
      <c r="B974" s="21"/>
      <c r="C974" s="79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  <c r="AA974" s="75"/>
      <c r="AB974" s="75"/>
    </row>
    <row r="975" spans="1:28">
      <c r="A975" s="82"/>
      <c r="B975" s="21"/>
      <c r="C975" s="79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  <c r="AA975" s="75"/>
      <c r="AB975" s="75"/>
    </row>
    <row r="976" spans="1:28">
      <c r="A976" s="82"/>
      <c r="B976" s="21"/>
      <c r="C976" s="79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  <c r="AA976" s="75"/>
      <c r="AB976" s="75"/>
    </row>
    <row r="977" spans="1:28">
      <c r="A977" s="82"/>
      <c r="B977" s="21"/>
      <c r="C977" s="79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  <c r="AA977" s="75"/>
      <c r="AB977" s="75"/>
    </row>
    <row r="978" spans="1:28">
      <c r="A978" s="82"/>
      <c r="B978" s="21"/>
      <c r="C978" s="79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  <c r="AA978" s="75"/>
      <c r="AB978" s="75"/>
    </row>
    <row r="979" spans="1:28">
      <c r="A979" s="82"/>
      <c r="B979" s="21"/>
      <c r="C979" s="79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  <c r="AA979" s="75"/>
      <c r="AB979" s="75"/>
    </row>
    <row r="980" spans="1:28">
      <c r="A980" s="82"/>
      <c r="B980" s="21"/>
      <c r="C980" s="79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  <c r="AA980" s="75"/>
      <c r="AB980" s="75"/>
    </row>
    <row r="981" spans="1:28">
      <c r="A981" s="82"/>
      <c r="B981" s="21"/>
      <c r="C981" s="79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  <c r="AA981" s="75"/>
      <c r="AB981" s="75"/>
    </row>
    <row r="982" spans="1:28">
      <c r="A982" s="82"/>
      <c r="B982" s="21"/>
      <c r="C982" s="79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  <c r="AA982" s="75"/>
      <c r="AB982" s="75"/>
    </row>
    <row r="983" spans="1:28">
      <c r="A983" s="82"/>
      <c r="B983" s="21"/>
      <c r="C983" s="79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  <c r="AA983" s="75"/>
      <c r="AB983" s="75"/>
    </row>
    <row r="984" spans="1:28">
      <c r="A984" s="82"/>
      <c r="B984" s="21"/>
      <c r="C984" s="79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  <c r="AA984" s="75"/>
      <c r="AB984" s="75"/>
    </row>
    <row r="985" spans="1:28">
      <c r="A985" s="82"/>
      <c r="B985" s="21"/>
      <c r="C985" s="79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  <c r="AA985" s="75"/>
      <c r="AB985" s="75"/>
    </row>
    <row r="986" spans="1:28">
      <c r="A986" s="82"/>
      <c r="B986" s="21"/>
      <c r="C986" s="79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  <c r="AA986" s="75"/>
      <c r="AB986" s="75"/>
    </row>
    <row r="987" spans="1:28">
      <c r="A987" s="82"/>
      <c r="B987" s="21"/>
      <c r="C987" s="79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  <c r="AA987" s="75"/>
      <c r="AB987" s="75"/>
    </row>
    <row r="988" spans="1:28">
      <c r="A988" s="82"/>
      <c r="B988" s="21"/>
      <c r="C988" s="79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  <c r="AA988" s="75"/>
      <c r="AB988" s="75"/>
    </row>
    <row r="989" spans="1:28">
      <c r="A989" s="82"/>
      <c r="B989" s="21"/>
      <c r="C989" s="79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  <c r="AA989" s="75"/>
      <c r="AB989" s="75"/>
    </row>
    <row r="990" spans="1:28">
      <c r="A990" s="82"/>
      <c r="B990" s="21"/>
      <c r="C990" s="79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  <c r="AA990" s="75"/>
      <c r="AB990" s="75"/>
    </row>
    <row r="991" spans="1:28">
      <c r="A991" s="82"/>
      <c r="B991" s="21"/>
      <c r="C991" s="79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  <c r="AA991" s="75"/>
      <c r="AB991" s="75"/>
    </row>
    <row r="992" spans="1:28">
      <c r="A992" s="82"/>
      <c r="B992" s="21"/>
      <c r="C992" s="79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  <c r="AA992" s="75"/>
      <c r="AB992" s="75"/>
    </row>
    <row r="993" spans="1:28">
      <c r="A993" s="82"/>
      <c r="B993" s="21"/>
      <c r="C993" s="79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  <c r="AA993" s="75"/>
      <c r="AB993" s="75"/>
    </row>
    <row r="994" spans="1:28">
      <c r="A994" s="82"/>
      <c r="B994" s="21"/>
      <c r="C994" s="79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  <c r="AA994" s="75"/>
      <c r="AB994" s="75"/>
    </row>
    <row r="995" spans="1:28">
      <c r="A995" s="82"/>
      <c r="B995" s="21"/>
      <c r="C995" s="79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  <c r="AA995" s="75"/>
      <c r="AB995" s="75"/>
    </row>
    <row r="996" spans="1:28">
      <c r="A996" s="82"/>
      <c r="B996" s="21"/>
      <c r="C996" s="79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  <c r="AA996" s="75"/>
      <c r="AB996" s="75"/>
    </row>
    <row r="997" spans="1:28">
      <c r="A997" s="82"/>
      <c r="B997" s="21"/>
      <c r="C997" s="79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  <c r="AA997" s="75"/>
      <c r="AB997" s="75"/>
    </row>
    <row r="998" spans="1:28">
      <c r="A998" s="82"/>
      <c r="B998" s="21"/>
      <c r="C998" s="79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  <c r="AA998" s="75"/>
      <c r="AB998" s="75"/>
    </row>
    <row r="999" spans="1:28">
      <c r="A999" s="82"/>
      <c r="B999" s="21"/>
      <c r="C999" s="79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  <c r="AA999" s="75"/>
      <c r="AB999" s="75"/>
    </row>
    <row r="1000" spans="1:28">
      <c r="A1000" s="82"/>
      <c r="B1000" s="21"/>
      <c r="C1000" s="79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  <c r="AA1000" s="75"/>
      <c r="AB1000" s="75"/>
    </row>
    <row r="1001" spans="1:28">
      <c r="A1001" s="82"/>
      <c r="B1001" s="21"/>
      <c r="C1001" s="79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  <c r="AA1001" s="75"/>
      <c r="AB1001" s="75"/>
    </row>
    <row r="1002" spans="1:28">
      <c r="A1002" s="82"/>
      <c r="B1002" s="21"/>
      <c r="C1002" s="79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  <c r="AA1002" s="75"/>
      <c r="AB1002" s="75"/>
    </row>
    <row r="1003" spans="1:28">
      <c r="A1003" s="82"/>
      <c r="B1003" s="21"/>
      <c r="C1003" s="79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  <c r="AA1003" s="75"/>
      <c r="AB1003" s="75"/>
    </row>
    <row r="1004" spans="1:28">
      <c r="A1004" s="82"/>
      <c r="B1004" s="21"/>
      <c r="C1004" s="79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  <c r="AA1004" s="75"/>
      <c r="AB1004" s="75"/>
    </row>
    <row r="1005" spans="1:28">
      <c r="A1005" s="82"/>
      <c r="B1005" s="21"/>
      <c r="C1005" s="79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  <c r="AA1005" s="75"/>
      <c r="AB1005" s="75"/>
    </row>
    <row r="1006" spans="1:28">
      <c r="A1006" s="82"/>
      <c r="B1006" s="21"/>
      <c r="C1006" s="79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  <c r="AA1006" s="75"/>
      <c r="AB1006" s="75"/>
    </row>
    <row r="1007" spans="1:28">
      <c r="A1007" s="82"/>
      <c r="B1007" s="21"/>
      <c r="C1007" s="79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  <c r="AA1007" s="75"/>
      <c r="AB1007" s="75"/>
    </row>
    <row r="1008" spans="1:28">
      <c r="A1008" s="82"/>
      <c r="B1008" s="21"/>
      <c r="C1008" s="79"/>
      <c r="E1008" s="75"/>
      <c r="F1008" s="75"/>
      <c r="G1008" s="75"/>
      <c r="H1008" s="75"/>
      <c r="I1008" s="75"/>
      <c r="J1008" s="75"/>
      <c r="K1008" s="75"/>
      <c r="L1008" s="75"/>
      <c r="M1008" s="75"/>
      <c r="N1008" s="75"/>
      <c r="O1008" s="75"/>
      <c r="P1008" s="75"/>
      <c r="Q1008" s="75"/>
      <c r="R1008" s="75"/>
      <c r="S1008" s="75"/>
      <c r="T1008" s="75"/>
      <c r="U1008" s="75"/>
      <c r="V1008" s="75"/>
      <c r="W1008" s="75"/>
      <c r="X1008" s="75"/>
      <c r="Y1008" s="75"/>
      <c r="Z1008" s="75"/>
      <c r="AA1008" s="75"/>
      <c r="AB1008" s="75"/>
    </row>
    <row r="1009" spans="1:28">
      <c r="A1009" s="82"/>
      <c r="B1009" s="21"/>
      <c r="C1009" s="79"/>
      <c r="E1009" s="75"/>
      <c r="F1009" s="75"/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  <c r="AA1009" s="75"/>
      <c r="AB1009" s="75"/>
    </row>
    <row r="1010" spans="1:28">
      <c r="A1010" s="82"/>
      <c r="B1010" s="21"/>
      <c r="C1010" s="79"/>
      <c r="E1010" s="75"/>
      <c r="F1010" s="75"/>
      <c r="G1010" s="75"/>
      <c r="H1010" s="75"/>
      <c r="I1010" s="75"/>
      <c r="J1010" s="75"/>
      <c r="K1010" s="75"/>
      <c r="L1010" s="75"/>
      <c r="M1010" s="75"/>
      <c r="N1010" s="75"/>
      <c r="O1010" s="75"/>
      <c r="P1010" s="75"/>
      <c r="Q1010" s="75"/>
      <c r="R1010" s="75"/>
      <c r="S1010" s="75"/>
      <c r="T1010" s="75"/>
      <c r="U1010" s="75"/>
      <c r="V1010" s="75"/>
      <c r="W1010" s="75"/>
      <c r="X1010" s="75"/>
      <c r="Y1010" s="75"/>
      <c r="Z1010" s="75"/>
      <c r="AA1010" s="75"/>
      <c r="AB1010" s="75"/>
    </row>
    <row r="1011" spans="1:28">
      <c r="A1011" s="82"/>
      <c r="B1011" s="21"/>
      <c r="C1011" s="79"/>
      <c r="E1011" s="75"/>
      <c r="F1011" s="75"/>
      <c r="G1011" s="75"/>
      <c r="H1011" s="75"/>
      <c r="I1011" s="75"/>
      <c r="J1011" s="75"/>
      <c r="K1011" s="75"/>
      <c r="L1011" s="75"/>
      <c r="M1011" s="75"/>
      <c r="N1011" s="75"/>
      <c r="O1011" s="75"/>
      <c r="P1011" s="75"/>
      <c r="Q1011" s="75"/>
      <c r="R1011" s="75"/>
      <c r="S1011" s="75"/>
      <c r="T1011" s="75"/>
      <c r="U1011" s="75"/>
      <c r="V1011" s="75"/>
      <c r="W1011" s="75"/>
      <c r="X1011" s="75"/>
      <c r="Y1011" s="75"/>
      <c r="Z1011" s="75"/>
      <c r="AA1011" s="75"/>
      <c r="AB1011" s="75"/>
    </row>
    <row r="1012" spans="1:28">
      <c r="A1012" s="82"/>
      <c r="B1012" s="21"/>
      <c r="C1012" s="79"/>
      <c r="E1012" s="75"/>
      <c r="F1012" s="75"/>
      <c r="G1012" s="75"/>
      <c r="H1012" s="75"/>
      <c r="I1012" s="75"/>
      <c r="J1012" s="75"/>
      <c r="K1012" s="75"/>
      <c r="L1012" s="75"/>
      <c r="M1012" s="75"/>
      <c r="N1012" s="75"/>
      <c r="O1012" s="75"/>
      <c r="P1012" s="75"/>
      <c r="Q1012" s="75"/>
      <c r="R1012" s="75"/>
      <c r="S1012" s="75"/>
      <c r="T1012" s="75"/>
      <c r="U1012" s="75"/>
      <c r="V1012" s="75"/>
      <c r="W1012" s="75"/>
      <c r="X1012" s="75"/>
      <c r="Y1012" s="75"/>
      <c r="Z1012" s="75"/>
      <c r="AA1012" s="75"/>
      <c r="AB1012" s="75"/>
    </row>
    <row r="1013" spans="1:28">
      <c r="A1013" s="82"/>
      <c r="B1013" s="21"/>
      <c r="C1013" s="79"/>
      <c r="E1013" s="75"/>
      <c r="F1013" s="75"/>
      <c r="G1013" s="75"/>
      <c r="H1013" s="75"/>
      <c r="I1013" s="75"/>
      <c r="J1013" s="75"/>
      <c r="K1013" s="75"/>
      <c r="L1013" s="75"/>
      <c r="M1013" s="75"/>
      <c r="N1013" s="75"/>
      <c r="O1013" s="75"/>
      <c r="P1013" s="75"/>
      <c r="Q1013" s="75"/>
      <c r="R1013" s="75"/>
      <c r="S1013" s="75"/>
      <c r="T1013" s="75"/>
      <c r="U1013" s="75"/>
      <c r="V1013" s="75"/>
      <c r="W1013" s="75"/>
      <c r="X1013" s="75"/>
      <c r="Y1013" s="75"/>
      <c r="Z1013" s="75"/>
      <c r="AA1013" s="75"/>
      <c r="AB1013" s="75"/>
    </row>
    <row r="1014" spans="1:28">
      <c r="A1014" s="82"/>
      <c r="B1014" s="21"/>
      <c r="C1014" s="79"/>
      <c r="E1014" s="75"/>
      <c r="F1014" s="75"/>
      <c r="G1014" s="75"/>
      <c r="H1014" s="75"/>
      <c r="I1014" s="75"/>
      <c r="J1014" s="75"/>
      <c r="K1014" s="75"/>
      <c r="L1014" s="75"/>
      <c r="M1014" s="75"/>
      <c r="N1014" s="75"/>
      <c r="O1014" s="75"/>
      <c r="P1014" s="75"/>
      <c r="Q1014" s="75"/>
      <c r="R1014" s="75"/>
      <c r="S1014" s="75"/>
      <c r="T1014" s="75"/>
      <c r="U1014" s="75"/>
      <c r="V1014" s="75"/>
      <c r="W1014" s="75"/>
      <c r="X1014" s="75"/>
      <c r="Y1014" s="75"/>
      <c r="Z1014" s="75"/>
      <c r="AA1014" s="75"/>
      <c r="AB1014" s="75"/>
    </row>
    <row r="1015" spans="1:28">
      <c r="A1015" s="82"/>
      <c r="B1015" s="21"/>
      <c r="C1015" s="79"/>
      <c r="E1015" s="75"/>
      <c r="F1015" s="75"/>
      <c r="G1015" s="75"/>
      <c r="H1015" s="75"/>
      <c r="I1015" s="75"/>
      <c r="J1015" s="75"/>
      <c r="K1015" s="75"/>
      <c r="L1015" s="75"/>
      <c r="M1015" s="75"/>
      <c r="N1015" s="75"/>
      <c r="O1015" s="75"/>
      <c r="P1015" s="75"/>
      <c r="Q1015" s="75"/>
      <c r="R1015" s="75"/>
      <c r="S1015" s="75"/>
      <c r="T1015" s="75"/>
      <c r="U1015" s="75"/>
      <c r="V1015" s="75"/>
      <c r="W1015" s="75"/>
      <c r="X1015" s="75"/>
      <c r="Y1015" s="75"/>
      <c r="Z1015" s="75"/>
      <c r="AA1015" s="75"/>
      <c r="AB1015" s="75"/>
    </row>
    <row r="1016" spans="1:28">
      <c r="A1016" s="82"/>
      <c r="B1016" s="21"/>
      <c r="C1016" s="79"/>
      <c r="E1016" s="75"/>
      <c r="F1016" s="75"/>
      <c r="G1016" s="75"/>
      <c r="H1016" s="75"/>
      <c r="I1016" s="75"/>
      <c r="J1016" s="75"/>
      <c r="K1016" s="75"/>
      <c r="L1016" s="75"/>
      <c r="M1016" s="75"/>
      <c r="N1016" s="75"/>
      <c r="O1016" s="75"/>
      <c r="P1016" s="75"/>
      <c r="Q1016" s="75"/>
      <c r="R1016" s="75"/>
      <c r="S1016" s="75"/>
      <c r="T1016" s="75"/>
      <c r="U1016" s="75"/>
      <c r="V1016" s="75"/>
      <c r="W1016" s="75"/>
      <c r="X1016" s="75"/>
      <c r="Y1016" s="75"/>
      <c r="Z1016" s="75"/>
      <c r="AA1016" s="75"/>
      <c r="AB1016" s="75"/>
    </row>
    <row r="1017" spans="1:28">
      <c r="A1017" s="82"/>
      <c r="B1017" s="21"/>
      <c r="C1017" s="79"/>
      <c r="E1017" s="75"/>
      <c r="F1017" s="75"/>
      <c r="G1017" s="75"/>
      <c r="H1017" s="75"/>
      <c r="I1017" s="75"/>
      <c r="J1017" s="75"/>
      <c r="K1017" s="75"/>
      <c r="L1017" s="75"/>
      <c r="M1017" s="75"/>
      <c r="N1017" s="75"/>
      <c r="O1017" s="75"/>
      <c r="P1017" s="75"/>
      <c r="Q1017" s="75"/>
      <c r="R1017" s="75"/>
      <c r="S1017" s="75"/>
      <c r="T1017" s="75"/>
      <c r="U1017" s="75"/>
      <c r="V1017" s="75"/>
      <c r="W1017" s="75"/>
      <c r="X1017" s="75"/>
      <c r="Y1017" s="75"/>
      <c r="Z1017" s="75"/>
      <c r="AA1017" s="75"/>
      <c r="AB1017" s="75"/>
    </row>
    <row r="1018" spans="1:28">
      <c r="A1018" s="82"/>
      <c r="B1018" s="21"/>
      <c r="C1018" s="79"/>
      <c r="E1018" s="75"/>
      <c r="F1018" s="75"/>
      <c r="G1018" s="75"/>
      <c r="H1018" s="75"/>
      <c r="I1018" s="75"/>
      <c r="J1018" s="75"/>
      <c r="K1018" s="75"/>
      <c r="L1018" s="75"/>
      <c r="M1018" s="75"/>
      <c r="N1018" s="75"/>
      <c r="O1018" s="75"/>
      <c r="P1018" s="75"/>
      <c r="Q1018" s="75"/>
      <c r="R1018" s="75"/>
      <c r="S1018" s="75"/>
      <c r="T1018" s="75"/>
      <c r="U1018" s="75"/>
      <c r="V1018" s="75"/>
      <c r="W1018" s="75"/>
      <c r="X1018" s="75"/>
      <c r="Y1018" s="75"/>
      <c r="Z1018" s="75"/>
      <c r="AA1018" s="75"/>
      <c r="AB1018" s="75"/>
    </row>
    <row r="1019" spans="1:28">
      <c r="A1019" s="82"/>
      <c r="B1019" s="21"/>
      <c r="C1019" s="79"/>
      <c r="E1019" s="75"/>
      <c r="F1019" s="75"/>
      <c r="G1019" s="75"/>
      <c r="H1019" s="75"/>
      <c r="I1019" s="75"/>
      <c r="J1019" s="75"/>
      <c r="K1019" s="75"/>
      <c r="L1019" s="75"/>
      <c r="M1019" s="75"/>
      <c r="N1019" s="75"/>
      <c r="O1019" s="75"/>
      <c r="P1019" s="75"/>
      <c r="Q1019" s="75"/>
      <c r="R1019" s="75"/>
      <c r="S1019" s="75"/>
      <c r="T1019" s="75"/>
      <c r="U1019" s="75"/>
      <c r="V1019" s="75"/>
      <c r="W1019" s="75"/>
      <c r="X1019" s="75"/>
      <c r="Y1019" s="75"/>
      <c r="Z1019" s="75"/>
      <c r="AA1019" s="75"/>
      <c r="AB1019" s="75"/>
    </row>
    <row r="1020" spans="1:28">
      <c r="A1020" s="82"/>
      <c r="B1020" s="21"/>
      <c r="C1020" s="79"/>
      <c r="E1020" s="75"/>
      <c r="F1020" s="75"/>
      <c r="G1020" s="75"/>
      <c r="H1020" s="75"/>
      <c r="I1020" s="75"/>
      <c r="J1020" s="75"/>
      <c r="K1020" s="75"/>
      <c r="L1020" s="75"/>
      <c r="M1020" s="75"/>
      <c r="N1020" s="75"/>
      <c r="O1020" s="75"/>
      <c r="P1020" s="75"/>
      <c r="Q1020" s="75"/>
      <c r="R1020" s="75"/>
      <c r="S1020" s="75"/>
      <c r="T1020" s="75"/>
      <c r="U1020" s="75"/>
      <c r="V1020" s="75"/>
      <c r="W1020" s="75"/>
      <c r="X1020" s="75"/>
      <c r="Y1020" s="75"/>
      <c r="Z1020" s="75"/>
      <c r="AA1020" s="75"/>
      <c r="AB1020" s="75"/>
    </row>
    <row r="1021" spans="1:28">
      <c r="A1021" s="82"/>
      <c r="B1021" s="21"/>
      <c r="C1021" s="79"/>
      <c r="E1021" s="75"/>
      <c r="F1021" s="75"/>
      <c r="G1021" s="75"/>
      <c r="H1021" s="75"/>
      <c r="I1021" s="75"/>
      <c r="J1021" s="75"/>
      <c r="K1021" s="75"/>
      <c r="L1021" s="75"/>
      <c r="M1021" s="75"/>
      <c r="N1021" s="75"/>
      <c r="O1021" s="75"/>
      <c r="P1021" s="75"/>
      <c r="Q1021" s="75"/>
      <c r="R1021" s="75"/>
      <c r="S1021" s="75"/>
      <c r="T1021" s="75"/>
      <c r="U1021" s="75"/>
      <c r="V1021" s="75"/>
      <c r="W1021" s="75"/>
      <c r="X1021" s="75"/>
      <c r="Y1021" s="75"/>
      <c r="Z1021" s="75"/>
      <c r="AA1021" s="75"/>
      <c r="AB1021" s="75"/>
    </row>
    <row r="1022" spans="1:28">
      <c r="A1022" s="82"/>
      <c r="B1022" s="21"/>
      <c r="C1022" s="79"/>
      <c r="E1022" s="75"/>
      <c r="F1022" s="75"/>
      <c r="G1022" s="75"/>
      <c r="H1022" s="75"/>
      <c r="I1022" s="75"/>
      <c r="J1022" s="75"/>
      <c r="K1022" s="75"/>
      <c r="L1022" s="75"/>
      <c r="M1022" s="75"/>
      <c r="N1022" s="75"/>
      <c r="O1022" s="75"/>
      <c r="P1022" s="75"/>
      <c r="Q1022" s="75"/>
      <c r="R1022" s="75"/>
      <c r="S1022" s="75"/>
      <c r="T1022" s="75"/>
      <c r="U1022" s="75"/>
      <c r="V1022" s="75"/>
      <c r="W1022" s="75"/>
      <c r="X1022" s="75"/>
      <c r="Y1022" s="75"/>
      <c r="Z1022" s="75"/>
      <c r="AA1022" s="75"/>
      <c r="AB1022" s="75"/>
    </row>
    <row r="1023" spans="1:28">
      <c r="A1023" s="82"/>
      <c r="B1023" s="21"/>
      <c r="C1023" s="79"/>
      <c r="E1023" s="75"/>
      <c r="F1023" s="75"/>
      <c r="G1023" s="75"/>
      <c r="H1023" s="75"/>
      <c r="I1023" s="75"/>
      <c r="J1023" s="75"/>
      <c r="K1023" s="75"/>
      <c r="L1023" s="75"/>
      <c r="M1023" s="75"/>
      <c r="N1023" s="75"/>
      <c r="O1023" s="75"/>
      <c r="P1023" s="75"/>
      <c r="Q1023" s="75"/>
      <c r="R1023" s="75"/>
      <c r="S1023" s="75"/>
      <c r="T1023" s="75"/>
      <c r="U1023" s="75"/>
      <c r="V1023" s="75"/>
      <c r="W1023" s="75"/>
      <c r="X1023" s="75"/>
      <c r="Y1023" s="75"/>
      <c r="Z1023" s="75"/>
      <c r="AA1023" s="75"/>
      <c r="AB1023" s="75"/>
    </row>
    <row r="1024" spans="1:28">
      <c r="A1024" s="82"/>
      <c r="B1024" s="21"/>
      <c r="C1024" s="79"/>
      <c r="E1024" s="75"/>
      <c r="F1024" s="75"/>
      <c r="G1024" s="75"/>
      <c r="H1024" s="75"/>
      <c r="I1024" s="75"/>
      <c r="J1024" s="75"/>
      <c r="K1024" s="75"/>
      <c r="L1024" s="75"/>
      <c r="M1024" s="75"/>
      <c r="N1024" s="75"/>
      <c r="O1024" s="75"/>
      <c r="P1024" s="75"/>
      <c r="Q1024" s="75"/>
      <c r="R1024" s="75"/>
      <c r="S1024" s="75"/>
      <c r="T1024" s="75"/>
      <c r="U1024" s="75"/>
      <c r="V1024" s="75"/>
      <c r="W1024" s="75"/>
      <c r="X1024" s="75"/>
      <c r="Y1024" s="75"/>
      <c r="Z1024" s="75"/>
      <c r="AA1024" s="75"/>
      <c r="AB1024" s="75"/>
    </row>
    <row r="1025" spans="1:28">
      <c r="A1025" s="82"/>
      <c r="B1025" s="21"/>
      <c r="C1025" s="79"/>
      <c r="E1025" s="75"/>
      <c r="F1025" s="75"/>
      <c r="G1025" s="75"/>
      <c r="H1025" s="75"/>
      <c r="I1025" s="75"/>
      <c r="J1025" s="75"/>
      <c r="K1025" s="75"/>
      <c r="L1025" s="75"/>
      <c r="M1025" s="75"/>
      <c r="N1025" s="75"/>
      <c r="O1025" s="75"/>
      <c r="P1025" s="75"/>
      <c r="Q1025" s="75"/>
      <c r="R1025" s="75"/>
      <c r="S1025" s="75"/>
      <c r="T1025" s="75"/>
      <c r="U1025" s="75"/>
      <c r="V1025" s="75"/>
      <c r="W1025" s="75"/>
      <c r="X1025" s="75"/>
      <c r="Y1025" s="75"/>
      <c r="Z1025" s="75"/>
      <c r="AA1025" s="75"/>
      <c r="AB1025" s="75"/>
    </row>
    <row r="1026" spans="1:28">
      <c r="A1026" s="82"/>
      <c r="B1026" s="21"/>
      <c r="C1026" s="79"/>
      <c r="E1026" s="75"/>
      <c r="F1026" s="75"/>
      <c r="G1026" s="75"/>
      <c r="H1026" s="75"/>
      <c r="I1026" s="75"/>
      <c r="J1026" s="75"/>
      <c r="K1026" s="75"/>
      <c r="L1026" s="75"/>
      <c r="M1026" s="75"/>
      <c r="N1026" s="75"/>
      <c r="O1026" s="75"/>
      <c r="P1026" s="75"/>
      <c r="Q1026" s="75"/>
      <c r="R1026" s="75"/>
      <c r="S1026" s="75"/>
      <c r="T1026" s="75"/>
      <c r="U1026" s="75"/>
      <c r="V1026" s="75"/>
      <c r="W1026" s="75"/>
      <c r="X1026" s="75"/>
      <c r="Y1026" s="75"/>
      <c r="Z1026" s="75"/>
      <c r="AA1026" s="75"/>
      <c r="AB1026" s="75"/>
    </row>
    <row r="1027" spans="1:28">
      <c r="A1027" s="82"/>
      <c r="B1027" s="21"/>
      <c r="C1027" s="79"/>
      <c r="E1027" s="75"/>
      <c r="F1027" s="75"/>
      <c r="G1027" s="75"/>
      <c r="H1027" s="75"/>
      <c r="I1027" s="75"/>
      <c r="J1027" s="75"/>
      <c r="K1027" s="75"/>
      <c r="L1027" s="75"/>
      <c r="M1027" s="75"/>
      <c r="N1027" s="75"/>
      <c r="O1027" s="75"/>
      <c r="P1027" s="75"/>
      <c r="Q1027" s="75"/>
      <c r="R1027" s="75"/>
      <c r="S1027" s="75"/>
      <c r="T1027" s="75"/>
      <c r="U1027" s="75"/>
      <c r="V1027" s="75"/>
      <c r="W1027" s="75"/>
      <c r="X1027" s="75"/>
      <c r="Y1027" s="75"/>
      <c r="Z1027" s="75"/>
      <c r="AA1027" s="75"/>
      <c r="AB1027" s="75"/>
    </row>
    <row r="1028" spans="1:28">
      <c r="A1028" s="82"/>
      <c r="B1028" s="21"/>
      <c r="C1028" s="79"/>
      <c r="E1028" s="75"/>
      <c r="F1028" s="75"/>
      <c r="G1028" s="75"/>
      <c r="H1028" s="75"/>
      <c r="I1028" s="75"/>
      <c r="J1028" s="75"/>
      <c r="K1028" s="75"/>
      <c r="L1028" s="75"/>
      <c r="M1028" s="75"/>
      <c r="N1028" s="75"/>
      <c r="O1028" s="75"/>
      <c r="P1028" s="75"/>
      <c r="Q1028" s="75"/>
      <c r="R1028" s="75"/>
      <c r="S1028" s="75"/>
      <c r="T1028" s="75"/>
      <c r="U1028" s="75"/>
      <c r="V1028" s="75"/>
      <c r="W1028" s="75"/>
      <c r="X1028" s="75"/>
      <c r="Y1028" s="75"/>
      <c r="Z1028" s="75"/>
      <c r="AA1028" s="75"/>
      <c r="AB1028" s="75"/>
    </row>
    <row r="1029" spans="1:28">
      <c r="A1029" s="82"/>
      <c r="B1029" s="21"/>
      <c r="C1029" s="79"/>
      <c r="E1029" s="75"/>
      <c r="F1029" s="75"/>
      <c r="G1029" s="75"/>
      <c r="H1029" s="75"/>
      <c r="I1029" s="75"/>
      <c r="J1029" s="75"/>
      <c r="K1029" s="75"/>
      <c r="L1029" s="75"/>
      <c r="M1029" s="75"/>
      <c r="N1029" s="75"/>
      <c r="O1029" s="75"/>
      <c r="P1029" s="75"/>
      <c r="Q1029" s="75"/>
      <c r="R1029" s="75"/>
      <c r="S1029" s="75"/>
      <c r="T1029" s="75"/>
      <c r="U1029" s="75"/>
      <c r="V1029" s="75"/>
      <c r="W1029" s="75"/>
      <c r="X1029" s="75"/>
      <c r="Y1029" s="75"/>
      <c r="Z1029" s="75"/>
      <c r="AA1029" s="75"/>
      <c r="AB1029" s="75"/>
    </row>
    <row r="1030" spans="1:28">
      <c r="A1030" s="82"/>
      <c r="B1030" s="21"/>
      <c r="C1030" s="79"/>
      <c r="E1030" s="75"/>
      <c r="F1030" s="75"/>
      <c r="G1030" s="75"/>
      <c r="H1030" s="75"/>
      <c r="I1030" s="75"/>
      <c r="J1030" s="75"/>
      <c r="K1030" s="75"/>
      <c r="L1030" s="75"/>
      <c r="M1030" s="75"/>
      <c r="N1030" s="75"/>
      <c r="O1030" s="75"/>
      <c r="P1030" s="75"/>
      <c r="Q1030" s="75"/>
      <c r="R1030" s="75"/>
      <c r="S1030" s="75"/>
      <c r="T1030" s="75"/>
      <c r="U1030" s="75"/>
      <c r="V1030" s="75"/>
      <c r="W1030" s="75"/>
      <c r="X1030" s="75"/>
      <c r="Y1030" s="75"/>
      <c r="Z1030" s="75"/>
      <c r="AA1030" s="75"/>
      <c r="AB1030" s="75"/>
    </row>
    <row r="1031" spans="1:28">
      <c r="A1031" s="82"/>
      <c r="B1031" s="21"/>
      <c r="C1031" s="79"/>
      <c r="E1031" s="75"/>
      <c r="F1031" s="75"/>
      <c r="G1031" s="75"/>
      <c r="H1031" s="75"/>
      <c r="I1031" s="75"/>
      <c r="J1031" s="75"/>
      <c r="K1031" s="75"/>
      <c r="L1031" s="75"/>
      <c r="M1031" s="75"/>
      <c r="N1031" s="75"/>
      <c r="O1031" s="75"/>
      <c r="P1031" s="75"/>
      <c r="Q1031" s="75"/>
      <c r="R1031" s="75"/>
      <c r="S1031" s="75"/>
      <c r="T1031" s="75"/>
      <c r="U1031" s="75"/>
      <c r="V1031" s="75"/>
      <c r="W1031" s="75"/>
      <c r="X1031" s="75"/>
      <c r="Y1031" s="75"/>
      <c r="Z1031" s="75"/>
      <c r="AA1031" s="75"/>
      <c r="AB1031" s="75"/>
    </row>
    <row r="1032" spans="1:28">
      <c r="A1032" s="82"/>
      <c r="B1032" s="21"/>
      <c r="C1032" s="79"/>
      <c r="E1032" s="75"/>
      <c r="F1032" s="75"/>
      <c r="G1032" s="75"/>
      <c r="H1032" s="75"/>
      <c r="I1032" s="75"/>
      <c r="J1032" s="75"/>
      <c r="K1032" s="75"/>
      <c r="L1032" s="75"/>
      <c r="M1032" s="75"/>
      <c r="N1032" s="75"/>
      <c r="O1032" s="75"/>
      <c r="P1032" s="75"/>
      <c r="Q1032" s="75"/>
      <c r="R1032" s="75"/>
      <c r="S1032" s="75"/>
      <c r="T1032" s="75"/>
      <c r="U1032" s="75"/>
      <c r="V1032" s="75"/>
      <c r="W1032" s="75"/>
      <c r="X1032" s="75"/>
      <c r="Y1032" s="75"/>
      <c r="Z1032" s="75"/>
      <c r="AA1032" s="75"/>
      <c r="AB1032" s="75"/>
    </row>
    <row r="1033" spans="1:28">
      <c r="A1033" s="82"/>
      <c r="B1033" s="21"/>
      <c r="C1033" s="79"/>
      <c r="E1033" s="75"/>
      <c r="F1033" s="75"/>
      <c r="G1033" s="75"/>
      <c r="H1033" s="75"/>
      <c r="I1033" s="75"/>
      <c r="J1033" s="75"/>
      <c r="K1033" s="75"/>
      <c r="L1033" s="75"/>
      <c r="M1033" s="75"/>
      <c r="N1033" s="75"/>
      <c r="O1033" s="75"/>
      <c r="P1033" s="75"/>
      <c r="Q1033" s="75"/>
      <c r="R1033" s="75"/>
      <c r="S1033" s="75"/>
      <c r="T1033" s="75"/>
      <c r="U1033" s="75"/>
      <c r="V1033" s="75"/>
      <c r="W1033" s="75"/>
      <c r="X1033" s="75"/>
      <c r="Y1033" s="75"/>
      <c r="Z1033" s="75"/>
      <c r="AA1033" s="75"/>
      <c r="AB1033" s="75"/>
    </row>
    <row r="1034" spans="1:28">
      <c r="A1034" s="82"/>
      <c r="B1034" s="21"/>
      <c r="C1034" s="79"/>
      <c r="E1034" s="75"/>
      <c r="F1034" s="75"/>
      <c r="G1034" s="75"/>
      <c r="H1034" s="75"/>
      <c r="I1034" s="75"/>
      <c r="J1034" s="75"/>
      <c r="K1034" s="75"/>
      <c r="L1034" s="75"/>
      <c r="M1034" s="75"/>
      <c r="N1034" s="75"/>
      <c r="O1034" s="75"/>
      <c r="P1034" s="75"/>
      <c r="Q1034" s="75"/>
      <c r="R1034" s="75"/>
      <c r="S1034" s="75"/>
      <c r="T1034" s="75"/>
      <c r="U1034" s="75"/>
      <c r="V1034" s="75"/>
      <c r="W1034" s="75"/>
      <c r="X1034" s="75"/>
      <c r="Y1034" s="75"/>
      <c r="Z1034" s="75"/>
      <c r="AA1034" s="75"/>
      <c r="AB1034" s="75"/>
    </row>
    <row r="1035" spans="1:28">
      <c r="A1035" s="82"/>
      <c r="B1035" s="21"/>
      <c r="C1035" s="79"/>
      <c r="E1035" s="75"/>
      <c r="F1035" s="75"/>
      <c r="G1035" s="75"/>
      <c r="H1035" s="75"/>
      <c r="I1035" s="75"/>
      <c r="J1035" s="75"/>
      <c r="K1035" s="75"/>
      <c r="L1035" s="75"/>
      <c r="M1035" s="75"/>
      <c r="N1035" s="75"/>
      <c r="O1035" s="75"/>
      <c r="P1035" s="75"/>
      <c r="Q1035" s="75"/>
      <c r="R1035" s="75"/>
      <c r="S1035" s="75"/>
      <c r="T1035" s="75"/>
      <c r="U1035" s="75"/>
      <c r="V1035" s="75"/>
      <c r="W1035" s="75"/>
      <c r="X1035" s="75"/>
      <c r="Y1035" s="75"/>
      <c r="Z1035" s="75"/>
      <c r="AA1035" s="75"/>
      <c r="AB1035" s="75"/>
    </row>
    <row r="1036" spans="1:28">
      <c r="A1036" s="82"/>
      <c r="B1036" s="21"/>
      <c r="C1036" s="79"/>
      <c r="E1036" s="75"/>
      <c r="F1036" s="75"/>
      <c r="G1036" s="75"/>
      <c r="H1036" s="75"/>
      <c r="I1036" s="75"/>
      <c r="J1036" s="75"/>
      <c r="K1036" s="75"/>
      <c r="L1036" s="75"/>
      <c r="M1036" s="75"/>
      <c r="N1036" s="75"/>
      <c r="O1036" s="75"/>
      <c r="P1036" s="75"/>
      <c r="Q1036" s="75"/>
      <c r="R1036" s="75"/>
      <c r="S1036" s="75"/>
      <c r="T1036" s="75"/>
      <c r="U1036" s="75"/>
      <c r="V1036" s="75"/>
      <c r="W1036" s="75"/>
      <c r="X1036" s="75"/>
      <c r="Y1036" s="75"/>
      <c r="Z1036" s="75"/>
      <c r="AA1036" s="75"/>
      <c r="AB1036" s="75"/>
    </row>
    <row r="1037" spans="1:28">
      <c r="A1037" s="82"/>
      <c r="B1037" s="21"/>
      <c r="C1037" s="79"/>
      <c r="E1037" s="75"/>
      <c r="F1037" s="75"/>
      <c r="G1037" s="75"/>
      <c r="H1037" s="75"/>
      <c r="I1037" s="75"/>
      <c r="J1037" s="75"/>
      <c r="K1037" s="75"/>
      <c r="L1037" s="75"/>
      <c r="M1037" s="75"/>
      <c r="N1037" s="75"/>
      <c r="O1037" s="75"/>
      <c r="P1037" s="75"/>
      <c r="Q1037" s="75"/>
      <c r="R1037" s="75"/>
      <c r="S1037" s="75"/>
      <c r="T1037" s="75"/>
      <c r="U1037" s="75"/>
      <c r="V1037" s="75"/>
      <c r="W1037" s="75"/>
      <c r="X1037" s="75"/>
      <c r="Y1037" s="75"/>
      <c r="Z1037" s="75"/>
      <c r="AA1037" s="75"/>
      <c r="AB1037" s="75"/>
    </row>
    <row r="1038" spans="1:28">
      <c r="A1038" s="82"/>
      <c r="B1038" s="21"/>
      <c r="C1038" s="79"/>
      <c r="E1038" s="75"/>
      <c r="F1038" s="75"/>
      <c r="G1038" s="75"/>
      <c r="H1038" s="75"/>
      <c r="I1038" s="75"/>
      <c r="J1038" s="75"/>
      <c r="K1038" s="75"/>
      <c r="L1038" s="75"/>
      <c r="M1038" s="75"/>
      <c r="N1038" s="75"/>
      <c r="O1038" s="75"/>
      <c r="P1038" s="75"/>
      <c r="Q1038" s="75"/>
      <c r="R1038" s="75"/>
      <c r="S1038" s="75"/>
      <c r="T1038" s="75"/>
      <c r="U1038" s="75"/>
      <c r="V1038" s="75"/>
      <c r="W1038" s="75"/>
      <c r="X1038" s="75"/>
      <c r="Y1038" s="75"/>
      <c r="Z1038" s="75"/>
      <c r="AA1038" s="75"/>
      <c r="AB1038" s="75"/>
    </row>
    <row r="1039" spans="1:28">
      <c r="A1039" s="82"/>
      <c r="B1039" s="21"/>
      <c r="C1039" s="79"/>
      <c r="E1039" s="75"/>
      <c r="F1039" s="75"/>
      <c r="G1039" s="75"/>
      <c r="H1039" s="75"/>
      <c r="I1039" s="75"/>
      <c r="J1039" s="75"/>
      <c r="K1039" s="75"/>
      <c r="L1039" s="75"/>
      <c r="M1039" s="75"/>
      <c r="N1039" s="75"/>
      <c r="O1039" s="75"/>
      <c r="P1039" s="75"/>
      <c r="Q1039" s="75"/>
      <c r="R1039" s="75"/>
      <c r="S1039" s="75"/>
      <c r="T1039" s="75"/>
      <c r="U1039" s="75"/>
      <c r="V1039" s="75"/>
      <c r="W1039" s="75"/>
      <c r="X1039" s="75"/>
      <c r="Y1039" s="75"/>
      <c r="Z1039" s="75"/>
      <c r="AA1039" s="75"/>
      <c r="AB1039" s="75"/>
    </row>
    <row r="1040" spans="1:28">
      <c r="A1040" s="82"/>
      <c r="B1040" s="21"/>
      <c r="C1040" s="79"/>
      <c r="E1040" s="75"/>
      <c r="F1040" s="75"/>
      <c r="G1040" s="75"/>
      <c r="H1040" s="75"/>
      <c r="I1040" s="75"/>
      <c r="J1040" s="75"/>
      <c r="K1040" s="75"/>
      <c r="L1040" s="75"/>
      <c r="M1040" s="75"/>
      <c r="N1040" s="75"/>
      <c r="O1040" s="75"/>
      <c r="P1040" s="75"/>
      <c r="Q1040" s="75"/>
      <c r="R1040" s="75"/>
      <c r="S1040" s="75"/>
      <c r="T1040" s="75"/>
      <c r="U1040" s="75"/>
      <c r="V1040" s="75"/>
      <c r="W1040" s="75"/>
      <c r="X1040" s="75"/>
      <c r="Y1040" s="75"/>
      <c r="Z1040" s="75"/>
      <c r="AA1040" s="75"/>
      <c r="AB1040" s="75"/>
    </row>
    <row r="1041" spans="1:28">
      <c r="A1041" s="82"/>
      <c r="B1041" s="21"/>
      <c r="C1041" s="79"/>
      <c r="E1041" s="75"/>
      <c r="F1041" s="75"/>
      <c r="G1041" s="75"/>
      <c r="H1041" s="75"/>
      <c r="I1041" s="75"/>
      <c r="J1041" s="75"/>
      <c r="K1041" s="75"/>
      <c r="L1041" s="75"/>
      <c r="M1041" s="75"/>
      <c r="N1041" s="75"/>
      <c r="O1041" s="75"/>
      <c r="P1041" s="75"/>
      <c r="Q1041" s="75"/>
      <c r="R1041" s="75"/>
      <c r="S1041" s="75"/>
      <c r="T1041" s="75"/>
      <c r="U1041" s="75"/>
      <c r="V1041" s="75"/>
      <c r="W1041" s="75"/>
      <c r="X1041" s="75"/>
      <c r="Y1041" s="75"/>
      <c r="Z1041" s="75"/>
      <c r="AA1041" s="75"/>
      <c r="AB1041" s="75"/>
    </row>
    <row r="1042" spans="1:28">
      <c r="A1042" s="82"/>
      <c r="B1042" s="21"/>
      <c r="C1042" s="79"/>
      <c r="E1042" s="75"/>
      <c r="F1042" s="75"/>
      <c r="G1042" s="75"/>
      <c r="H1042" s="75"/>
      <c r="I1042" s="75"/>
      <c r="J1042" s="75"/>
      <c r="K1042" s="75"/>
      <c r="L1042" s="75"/>
      <c r="M1042" s="75"/>
      <c r="N1042" s="75"/>
      <c r="O1042" s="75"/>
      <c r="P1042" s="75"/>
      <c r="Q1042" s="75"/>
      <c r="R1042" s="75"/>
      <c r="S1042" s="75"/>
      <c r="T1042" s="75"/>
      <c r="U1042" s="75"/>
      <c r="V1042" s="75"/>
      <c r="W1042" s="75"/>
      <c r="X1042" s="75"/>
      <c r="Y1042" s="75"/>
      <c r="Z1042" s="75"/>
      <c r="AA1042" s="75"/>
      <c r="AB1042" s="75"/>
    </row>
    <row r="1043" spans="1:28">
      <c r="A1043" s="82"/>
      <c r="B1043" s="21"/>
      <c r="C1043" s="79"/>
      <c r="E1043" s="75"/>
      <c r="F1043" s="75"/>
      <c r="G1043" s="75"/>
      <c r="H1043" s="75"/>
      <c r="I1043" s="75"/>
      <c r="J1043" s="75"/>
      <c r="K1043" s="75"/>
      <c r="L1043" s="75"/>
      <c r="M1043" s="75"/>
      <c r="N1043" s="75"/>
      <c r="O1043" s="75"/>
      <c r="P1043" s="75"/>
      <c r="Q1043" s="75"/>
      <c r="R1043" s="75"/>
      <c r="S1043" s="75"/>
      <c r="T1043" s="75"/>
      <c r="U1043" s="75"/>
      <c r="V1043" s="75"/>
      <c r="W1043" s="75"/>
      <c r="X1043" s="75"/>
      <c r="Y1043" s="75"/>
      <c r="Z1043" s="75"/>
      <c r="AA1043" s="75"/>
      <c r="AB1043" s="75"/>
    </row>
    <row r="1044" spans="1:28">
      <c r="A1044" s="82"/>
      <c r="B1044" s="21"/>
      <c r="C1044" s="79"/>
      <c r="E1044" s="75"/>
      <c r="F1044" s="75"/>
      <c r="G1044" s="75"/>
      <c r="H1044" s="75"/>
      <c r="I1044" s="75"/>
      <c r="J1044" s="75"/>
      <c r="K1044" s="75"/>
      <c r="L1044" s="75"/>
      <c r="M1044" s="75"/>
      <c r="N1044" s="75"/>
      <c r="O1044" s="75"/>
      <c r="P1044" s="75"/>
      <c r="Q1044" s="75"/>
      <c r="R1044" s="75"/>
      <c r="S1044" s="75"/>
      <c r="T1044" s="75"/>
      <c r="U1044" s="75"/>
      <c r="V1044" s="75"/>
      <c r="W1044" s="75"/>
      <c r="X1044" s="75"/>
      <c r="Y1044" s="75"/>
      <c r="Z1044" s="75"/>
      <c r="AA1044" s="75"/>
      <c r="AB1044" s="75"/>
    </row>
    <row r="1045" spans="1:28">
      <c r="A1045" s="82"/>
      <c r="B1045" s="21"/>
      <c r="C1045" s="79"/>
      <c r="E1045" s="75"/>
      <c r="F1045" s="75"/>
      <c r="G1045" s="75"/>
      <c r="H1045" s="75"/>
      <c r="I1045" s="75"/>
      <c r="J1045" s="75"/>
      <c r="K1045" s="75"/>
      <c r="L1045" s="75"/>
      <c r="M1045" s="75"/>
      <c r="N1045" s="75"/>
      <c r="O1045" s="75"/>
      <c r="P1045" s="75"/>
      <c r="Q1045" s="75"/>
      <c r="R1045" s="75"/>
      <c r="S1045" s="75"/>
      <c r="T1045" s="75"/>
      <c r="U1045" s="75"/>
      <c r="V1045" s="75"/>
      <c r="W1045" s="75"/>
      <c r="X1045" s="75"/>
      <c r="Y1045" s="75"/>
      <c r="Z1045" s="75"/>
      <c r="AA1045" s="75"/>
      <c r="AB1045" s="75"/>
    </row>
    <row r="1046" spans="1:28">
      <c r="A1046" s="82"/>
      <c r="B1046" s="21"/>
      <c r="C1046" s="79"/>
      <c r="E1046" s="75"/>
      <c r="F1046" s="75"/>
      <c r="G1046" s="75"/>
      <c r="H1046" s="75"/>
      <c r="I1046" s="75"/>
      <c r="J1046" s="75"/>
      <c r="K1046" s="75"/>
      <c r="L1046" s="75"/>
      <c r="M1046" s="75"/>
      <c r="N1046" s="75"/>
      <c r="O1046" s="75"/>
      <c r="P1046" s="75"/>
      <c r="Q1046" s="75"/>
      <c r="R1046" s="75"/>
      <c r="S1046" s="75"/>
      <c r="T1046" s="75"/>
      <c r="U1046" s="75"/>
      <c r="V1046" s="75"/>
      <c r="W1046" s="75"/>
      <c r="X1046" s="75"/>
      <c r="Y1046" s="75"/>
      <c r="Z1046" s="75"/>
      <c r="AA1046" s="75"/>
      <c r="AB1046" s="75"/>
    </row>
    <row r="1047" spans="1:28">
      <c r="A1047" s="82"/>
      <c r="B1047" s="21"/>
      <c r="C1047" s="79"/>
      <c r="E1047" s="75"/>
      <c r="F1047" s="75"/>
      <c r="G1047" s="75"/>
      <c r="H1047" s="75"/>
      <c r="I1047" s="75"/>
      <c r="J1047" s="75"/>
      <c r="K1047" s="75"/>
      <c r="L1047" s="75"/>
      <c r="M1047" s="75"/>
      <c r="N1047" s="75"/>
      <c r="O1047" s="75"/>
      <c r="P1047" s="75"/>
      <c r="Q1047" s="75"/>
      <c r="R1047" s="75"/>
      <c r="S1047" s="75"/>
      <c r="T1047" s="75"/>
      <c r="U1047" s="75"/>
      <c r="V1047" s="75"/>
      <c r="W1047" s="75"/>
      <c r="X1047" s="75"/>
      <c r="Y1047" s="75"/>
      <c r="Z1047" s="75"/>
      <c r="AA1047" s="75"/>
      <c r="AB1047" s="75"/>
    </row>
    <row r="1048" spans="1:28">
      <c r="A1048" s="82"/>
      <c r="B1048" s="21"/>
      <c r="C1048" s="79"/>
      <c r="E1048" s="75"/>
      <c r="F1048" s="75"/>
      <c r="G1048" s="75"/>
      <c r="H1048" s="75"/>
      <c r="I1048" s="75"/>
      <c r="J1048" s="75"/>
      <c r="K1048" s="75"/>
      <c r="L1048" s="75"/>
      <c r="M1048" s="75"/>
      <c r="N1048" s="75"/>
      <c r="O1048" s="75"/>
      <c r="P1048" s="75"/>
      <c r="Q1048" s="75"/>
      <c r="R1048" s="75"/>
      <c r="S1048" s="75"/>
      <c r="T1048" s="75"/>
      <c r="U1048" s="75"/>
      <c r="V1048" s="75"/>
      <c r="W1048" s="75"/>
      <c r="X1048" s="75"/>
      <c r="Y1048" s="75"/>
      <c r="Z1048" s="75"/>
      <c r="AA1048" s="75"/>
      <c r="AB1048" s="75"/>
    </row>
    <row r="1049" spans="1:28">
      <c r="A1049" s="82"/>
      <c r="B1049" s="21"/>
      <c r="C1049" s="79"/>
      <c r="E1049" s="75"/>
      <c r="F1049" s="75"/>
      <c r="G1049" s="75"/>
      <c r="H1049" s="75"/>
      <c r="I1049" s="75"/>
      <c r="J1049" s="75"/>
      <c r="K1049" s="75"/>
      <c r="L1049" s="75"/>
      <c r="M1049" s="75"/>
      <c r="N1049" s="75"/>
      <c r="O1049" s="75"/>
      <c r="P1049" s="75"/>
      <c r="Q1049" s="75"/>
      <c r="R1049" s="75"/>
      <c r="S1049" s="75"/>
      <c r="T1049" s="75"/>
      <c r="U1049" s="75"/>
      <c r="V1049" s="75"/>
      <c r="W1049" s="75"/>
      <c r="X1049" s="75"/>
      <c r="Y1049" s="75"/>
      <c r="Z1049" s="75"/>
      <c r="AA1049" s="75"/>
      <c r="AB1049" s="75"/>
    </row>
    <row r="1050" spans="1:28">
      <c r="A1050" s="82"/>
      <c r="B1050" s="21"/>
      <c r="C1050" s="79"/>
      <c r="E1050" s="75"/>
      <c r="F1050" s="75"/>
      <c r="G1050" s="75"/>
      <c r="H1050" s="75"/>
      <c r="I1050" s="75"/>
      <c r="J1050" s="75"/>
      <c r="K1050" s="75"/>
      <c r="L1050" s="75"/>
      <c r="M1050" s="75"/>
      <c r="N1050" s="75"/>
      <c r="O1050" s="75"/>
      <c r="P1050" s="75"/>
      <c r="Q1050" s="75"/>
      <c r="R1050" s="75"/>
      <c r="S1050" s="75"/>
      <c r="T1050" s="75"/>
      <c r="U1050" s="75"/>
      <c r="V1050" s="75"/>
      <c r="W1050" s="75"/>
      <c r="X1050" s="75"/>
      <c r="Y1050" s="75"/>
      <c r="Z1050" s="75"/>
      <c r="AA1050" s="75"/>
      <c r="AB1050" s="75"/>
    </row>
    <row r="1051" spans="1:28">
      <c r="A1051" s="82"/>
      <c r="B1051" s="21"/>
      <c r="C1051" s="79"/>
      <c r="E1051" s="75"/>
      <c r="F1051" s="75"/>
      <c r="G1051" s="75"/>
      <c r="H1051" s="75"/>
      <c r="I1051" s="75"/>
      <c r="J1051" s="75"/>
      <c r="K1051" s="75"/>
      <c r="L1051" s="75"/>
      <c r="M1051" s="75"/>
      <c r="N1051" s="75"/>
      <c r="O1051" s="75"/>
      <c r="P1051" s="75"/>
      <c r="Q1051" s="75"/>
      <c r="R1051" s="75"/>
      <c r="S1051" s="75"/>
      <c r="T1051" s="75"/>
      <c r="U1051" s="75"/>
      <c r="V1051" s="75"/>
      <c r="W1051" s="75"/>
      <c r="X1051" s="75"/>
      <c r="Y1051" s="75"/>
      <c r="Z1051" s="75"/>
      <c r="AA1051" s="75"/>
      <c r="AB1051" s="75"/>
    </row>
    <row r="1052" spans="1:28">
      <c r="A1052" s="82"/>
      <c r="B1052" s="21"/>
      <c r="C1052" s="79"/>
      <c r="E1052" s="75"/>
      <c r="F1052" s="75"/>
      <c r="G1052" s="75"/>
      <c r="H1052" s="75"/>
      <c r="I1052" s="75"/>
      <c r="J1052" s="75"/>
      <c r="K1052" s="75"/>
      <c r="L1052" s="75"/>
      <c r="M1052" s="75"/>
      <c r="N1052" s="75"/>
      <c r="O1052" s="75"/>
      <c r="P1052" s="75"/>
      <c r="Q1052" s="75"/>
      <c r="R1052" s="75"/>
      <c r="S1052" s="75"/>
      <c r="T1052" s="75"/>
      <c r="U1052" s="75"/>
      <c r="V1052" s="75"/>
      <c r="W1052" s="75"/>
      <c r="X1052" s="75"/>
      <c r="Y1052" s="75"/>
      <c r="Z1052" s="75"/>
      <c r="AA1052" s="75"/>
      <c r="AB1052" s="75"/>
    </row>
    <row r="1053" spans="1:28">
      <c r="A1053" s="82"/>
      <c r="B1053" s="21"/>
      <c r="C1053" s="79"/>
      <c r="E1053" s="75"/>
      <c r="F1053" s="75"/>
      <c r="G1053" s="75"/>
      <c r="H1053" s="75"/>
      <c r="I1053" s="75"/>
      <c r="J1053" s="75"/>
      <c r="K1053" s="75"/>
      <c r="L1053" s="75"/>
      <c r="M1053" s="75"/>
      <c r="N1053" s="75"/>
      <c r="O1053" s="75"/>
      <c r="P1053" s="75"/>
      <c r="Q1053" s="75"/>
      <c r="R1053" s="75"/>
      <c r="S1053" s="75"/>
      <c r="T1053" s="75"/>
      <c r="U1053" s="75"/>
      <c r="V1053" s="75"/>
      <c r="W1053" s="75"/>
      <c r="X1053" s="75"/>
      <c r="Y1053" s="75"/>
      <c r="Z1053" s="75"/>
      <c r="AA1053" s="75"/>
      <c r="AB1053" s="75"/>
    </row>
    <row r="1054" spans="1:28">
      <c r="A1054" s="82"/>
      <c r="B1054" s="21"/>
      <c r="C1054" s="79"/>
      <c r="E1054" s="75"/>
      <c r="F1054" s="75"/>
      <c r="G1054" s="75"/>
      <c r="H1054" s="75"/>
      <c r="I1054" s="75"/>
      <c r="J1054" s="75"/>
      <c r="K1054" s="75"/>
      <c r="L1054" s="75"/>
      <c r="M1054" s="75"/>
      <c r="N1054" s="75"/>
      <c r="O1054" s="75"/>
      <c r="P1054" s="75"/>
      <c r="Q1054" s="75"/>
      <c r="R1054" s="75"/>
      <c r="S1054" s="75"/>
      <c r="T1054" s="75"/>
      <c r="U1054" s="75"/>
      <c r="V1054" s="75"/>
      <c r="W1054" s="75"/>
      <c r="X1054" s="75"/>
      <c r="Y1054" s="75"/>
      <c r="Z1054" s="75"/>
      <c r="AA1054" s="75"/>
      <c r="AB1054" s="75"/>
    </row>
    <row r="1055" spans="1:28">
      <c r="A1055" s="82"/>
      <c r="B1055" s="21"/>
      <c r="C1055" s="79"/>
      <c r="E1055" s="75"/>
      <c r="F1055" s="75"/>
      <c r="G1055" s="75"/>
      <c r="H1055" s="75"/>
      <c r="I1055" s="75"/>
      <c r="J1055" s="75"/>
      <c r="K1055" s="75"/>
      <c r="L1055" s="75"/>
      <c r="M1055" s="75"/>
      <c r="N1055" s="75"/>
      <c r="O1055" s="75"/>
      <c r="P1055" s="75"/>
      <c r="Q1055" s="75"/>
      <c r="R1055" s="75"/>
      <c r="S1055" s="75"/>
      <c r="T1055" s="75"/>
      <c r="U1055" s="75"/>
      <c r="V1055" s="75"/>
      <c r="W1055" s="75"/>
      <c r="X1055" s="75"/>
      <c r="Y1055" s="75"/>
      <c r="Z1055" s="75"/>
      <c r="AA1055" s="75"/>
      <c r="AB1055" s="75"/>
    </row>
    <row r="1056" spans="1:28">
      <c r="A1056" s="82"/>
      <c r="B1056" s="21"/>
      <c r="C1056" s="79"/>
      <c r="E1056" s="75"/>
      <c r="F1056" s="75"/>
      <c r="G1056" s="75"/>
      <c r="H1056" s="75"/>
      <c r="I1056" s="75"/>
      <c r="J1056" s="75"/>
      <c r="K1056" s="75"/>
      <c r="L1056" s="75"/>
      <c r="M1056" s="75"/>
      <c r="N1056" s="75"/>
      <c r="O1056" s="75"/>
      <c r="P1056" s="75"/>
      <c r="Q1056" s="75"/>
      <c r="R1056" s="75"/>
      <c r="S1056" s="75"/>
      <c r="T1056" s="75"/>
      <c r="U1056" s="75"/>
      <c r="V1056" s="75"/>
      <c r="W1056" s="75"/>
      <c r="X1056" s="75"/>
      <c r="Y1056" s="75"/>
      <c r="Z1056" s="75"/>
      <c r="AA1056" s="75"/>
      <c r="AB1056" s="75"/>
    </row>
    <row r="1057" spans="1:28">
      <c r="A1057" s="82"/>
      <c r="B1057" s="21"/>
      <c r="C1057" s="79"/>
      <c r="E1057" s="75"/>
      <c r="F1057" s="75"/>
      <c r="G1057" s="75"/>
      <c r="H1057" s="75"/>
      <c r="I1057" s="75"/>
      <c r="J1057" s="75"/>
      <c r="K1057" s="75"/>
      <c r="L1057" s="75"/>
      <c r="M1057" s="75"/>
      <c r="N1057" s="75"/>
      <c r="O1057" s="75"/>
      <c r="P1057" s="75"/>
      <c r="Q1057" s="75"/>
      <c r="R1057" s="75"/>
      <c r="S1057" s="75"/>
      <c r="T1057" s="75"/>
      <c r="U1057" s="75"/>
      <c r="V1057" s="75"/>
      <c r="W1057" s="75"/>
      <c r="X1057" s="75"/>
      <c r="Y1057" s="75"/>
      <c r="Z1057" s="75"/>
      <c r="AA1057" s="75"/>
      <c r="AB1057" s="75"/>
    </row>
    <row r="1058" spans="1:28">
      <c r="A1058" s="82"/>
      <c r="B1058" s="21"/>
      <c r="C1058" s="79"/>
      <c r="E1058" s="75"/>
      <c r="F1058" s="75"/>
      <c r="G1058" s="75"/>
      <c r="H1058" s="75"/>
      <c r="I1058" s="75"/>
      <c r="J1058" s="75"/>
      <c r="K1058" s="75"/>
      <c r="L1058" s="75"/>
      <c r="M1058" s="75"/>
      <c r="N1058" s="75"/>
      <c r="O1058" s="75"/>
      <c r="P1058" s="75"/>
      <c r="Q1058" s="75"/>
      <c r="R1058" s="75"/>
      <c r="S1058" s="75"/>
      <c r="T1058" s="75"/>
      <c r="U1058" s="75"/>
      <c r="V1058" s="75"/>
      <c r="W1058" s="75"/>
      <c r="X1058" s="75"/>
      <c r="Y1058" s="75"/>
      <c r="Z1058" s="75"/>
      <c r="AA1058" s="75"/>
      <c r="AB1058" s="75"/>
    </row>
    <row r="1059" spans="1:28">
      <c r="A1059" s="82"/>
      <c r="B1059" s="21"/>
      <c r="C1059" s="79"/>
      <c r="E1059" s="75"/>
      <c r="F1059" s="75"/>
      <c r="G1059" s="75"/>
      <c r="H1059" s="75"/>
      <c r="I1059" s="75"/>
      <c r="J1059" s="75"/>
      <c r="K1059" s="75"/>
      <c r="L1059" s="75"/>
      <c r="M1059" s="75"/>
      <c r="N1059" s="75"/>
      <c r="O1059" s="75"/>
      <c r="P1059" s="75"/>
      <c r="Q1059" s="75"/>
      <c r="R1059" s="75"/>
      <c r="S1059" s="75"/>
      <c r="T1059" s="75"/>
      <c r="U1059" s="75"/>
      <c r="V1059" s="75"/>
      <c r="W1059" s="75"/>
      <c r="X1059" s="75"/>
      <c r="Y1059" s="75"/>
      <c r="Z1059" s="75"/>
      <c r="AA1059" s="75"/>
      <c r="AB1059" s="75"/>
    </row>
    <row r="1060" spans="1:28">
      <c r="A1060" s="82"/>
      <c r="B1060" s="21"/>
      <c r="C1060" s="79"/>
      <c r="E1060" s="75"/>
      <c r="F1060" s="75"/>
      <c r="G1060" s="75"/>
      <c r="H1060" s="75"/>
      <c r="I1060" s="75"/>
      <c r="J1060" s="75"/>
      <c r="K1060" s="75"/>
      <c r="L1060" s="75"/>
      <c r="M1060" s="75"/>
      <c r="N1060" s="75"/>
      <c r="O1060" s="75"/>
      <c r="P1060" s="75"/>
      <c r="Q1060" s="75"/>
      <c r="R1060" s="75"/>
      <c r="S1060" s="75"/>
      <c r="T1060" s="75"/>
      <c r="U1060" s="75"/>
      <c r="V1060" s="75"/>
      <c r="W1060" s="75"/>
      <c r="X1060" s="75"/>
      <c r="Y1060" s="75"/>
      <c r="Z1060" s="75"/>
      <c r="AA1060" s="75"/>
      <c r="AB1060" s="75"/>
    </row>
    <row r="1061" spans="1:28">
      <c r="A1061" s="82"/>
      <c r="B1061" s="21"/>
      <c r="C1061" s="79"/>
      <c r="E1061" s="75"/>
      <c r="F1061" s="75"/>
      <c r="G1061" s="75"/>
      <c r="H1061" s="75"/>
      <c r="I1061" s="75"/>
      <c r="J1061" s="75"/>
      <c r="K1061" s="75"/>
      <c r="L1061" s="75"/>
      <c r="M1061" s="75"/>
      <c r="N1061" s="75"/>
      <c r="O1061" s="75"/>
      <c r="P1061" s="75"/>
      <c r="Q1061" s="75"/>
      <c r="R1061" s="75"/>
      <c r="S1061" s="75"/>
      <c r="T1061" s="75"/>
      <c r="U1061" s="75"/>
      <c r="V1061" s="75"/>
      <c r="W1061" s="75"/>
      <c r="X1061" s="75"/>
      <c r="Y1061" s="75"/>
      <c r="Z1061" s="75"/>
      <c r="AA1061" s="75"/>
      <c r="AB1061" s="75"/>
    </row>
    <row r="1062" spans="1:28">
      <c r="A1062" s="82"/>
      <c r="B1062" s="21"/>
      <c r="C1062" s="79"/>
      <c r="E1062" s="75"/>
      <c r="F1062" s="75"/>
      <c r="G1062" s="75"/>
      <c r="H1062" s="75"/>
      <c r="I1062" s="75"/>
      <c r="J1062" s="75"/>
      <c r="K1062" s="75"/>
      <c r="L1062" s="75"/>
      <c r="M1062" s="75"/>
      <c r="N1062" s="75"/>
      <c r="O1062" s="75"/>
      <c r="P1062" s="75"/>
      <c r="Q1062" s="75"/>
      <c r="R1062" s="75"/>
      <c r="S1062" s="75"/>
      <c r="T1062" s="75"/>
      <c r="U1062" s="75"/>
      <c r="V1062" s="75"/>
      <c r="W1062" s="75"/>
      <c r="X1062" s="75"/>
      <c r="Y1062" s="75"/>
      <c r="Z1062" s="75"/>
      <c r="AA1062" s="75"/>
      <c r="AB1062" s="75"/>
    </row>
    <row r="1063" spans="1:28">
      <c r="A1063" s="82"/>
      <c r="B1063" s="21"/>
      <c r="C1063" s="79"/>
      <c r="E1063" s="75"/>
      <c r="F1063" s="75"/>
      <c r="G1063" s="75"/>
      <c r="H1063" s="75"/>
      <c r="I1063" s="75"/>
      <c r="J1063" s="75"/>
      <c r="K1063" s="75"/>
      <c r="L1063" s="75"/>
      <c r="M1063" s="75"/>
      <c r="N1063" s="75"/>
      <c r="O1063" s="75"/>
      <c r="P1063" s="75"/>
      <c r="Q1063" s="75"/>
      <c r="R1063" s="75"/>
      <c r="S1063" s="75"/>
      <c r="T1063" s="75"/>
      <c r="U1063" s="75"/>
      <c r="V1063" s="75"/>
      <c r="W1063" s="75"/>
      <c r="X1063" s="75"/>
      <c r="Y1063" s="75"/>
      <c r="Z1063" s="75"/>
      <c r="AA1063" s="75"/>
      <c r="AB1063" s="75"/>
    </row>
    <row r="1064" spans="1:28">
      <c r="A1064" s="82"/>
      <c r="B1064" s="21"/>
      <c r="C1064" s="79"/>
      <c r="E1064" s="75"/>
      <c r="F1064" s="75"/>
      <c r="G1064" s="75"/>
      <c r="H1064" s="75"/>
      <c r="I1064" s="75"/>
      <c r="J1064" s="75"/>
      <c r="K1064" s="75"/>
      <c r="L1064" s="75"/>
      <c r="M1064" s="75"/>
      <c r="N1064" s="75"/>
      <c r="O1064" s="75"/>
      <c r="P1064" s="75"/>
      <c r="Q1064" s="75"/>
      <c r="R1064" s="75"/>
      <c r="S1064" s="75"/>
      <c r="T1064" s="75"/>
      <c r="U1064" s="75"/>
      <c r="V1064" s="75"/>
      <c r="W1064" s="75"/>
      <c r="X1064" s="75"/>
      <c r="Y1064" s="75"/>
      <c r="Z1064" s="75"/>
      <c r="AA1064" s="75"/>
      <c r="AB1064" s="75"/>
    </row>
    <row r="1065" spans="1:28">
      <c r="A1065" s="82"/>
      <c r="B1065" s="21"/>
      <c r="C1065" s="79"/>
      <c r="E1065" s="75"/>
      <c r="F1065" s="75"/>
      <c r="G1065" s="75"/>
      <c r="H1065" s="75"/>
      <c r="I1065" s="75"/>
      <c r="J1065" s="75"/>
      <c r="K1065" s="75"/>
      <c r="L1065" s="75"/>
      <c r="M1065" s="75"/>
      <c r="N1065" s="75"/>
      <c r="O1065" s="75"/>
      <c r="P1065" s="75"/>
      <c r="Q1065" s="75"/>
      <c r="R1065" s="75"/>
      <c r="S1065" s="75"/>
      <c r="T1065" s="75"/>
      <c r="U1065" s="75"/>
      <c r="V1065" s="75"/>
      <c r="W1065" s="75"/>
      <c r="X1065" s="75"/>
      <c r="Y1065" s="75"/>
      <c r="Z1065" s="75"/>
      <c r="AA1065" s="75"/>
      <c r="AB1065" s="75"/>
    </row>
    <row r="1066" spans="1:28">
      <c r="A1066" s="82"/>
      <c r="B1066" s="21"/>
      <c r="C1066" s="79"/>
      <c r="E1066" s="75"/>
      <c r="F1066" s="75"/>
      <c r="G1066" s="75"/>
      <c r="H1066" s="75"/>
      <c r="I1066" s="75"/>
      <c r="J1066" s="75"/>
      <c r="K1066" s="75"/>
      <c r="L1066" s="75"/>
      <c r="M1066" s="75"/>
      <c r="N1066" s="75"/>
      <c r="O1066" s="75"/>
      <c r="P1066" s="75"/>
      <c r="Q1066" s="75"/>
      <c r="R1066" s="75"/>
      <c r="S1066" s="75"/>
      <c r="T1066" s="75"/>
      <c r="U1066" s="75"/>
      <c r="V1066" s="75"/>
      <c r="W1066" s="75"/>
      <c r="X1066" s="75"/>
      <c r="Y1066" s="75"/>
      <c r="Z1066" s="75"/>
      <c r="AA1066" s="75"/>
      <c r="AB1066" s="75"/>
    </row>
    <row r="1067" spans="1:28">
      <c r="A1067" s="82"/>
      <c r="B1067" s="21"/>
      <c r="C1067" s="79"/>
      <c r="E1067" s="75"/>
      <c r="F1067" s="75"/>
      <c r="G1067" s="75"/>
      <c r="H1067" s="75"/>
      <c r="I1067" s="75"/>
      <c r="J1067" s="75"/>
      <c r="K1067" s="75"/>
      <c r="L1067" s="75"/>
      <c r="M1067" s="75"/>
      <c r="N1067" s="75"/>
      <c r="O1067" s="75"/>
      <c r="P1067" s="75"/>
      <c r="Q1067" s="75"/>
      <c r="R1067" s="75"/>
      <c r="S1067" s="75"/>
      <c r="T1067" s="75"/>
      <c r="U1067" s="75"/>
      <c r="V1067" s="75"/>
      <c r="W1067" s="75"/>
      <c r="X1067" s="75"/>
      <c r="Y1067" s="75"/>
      <c r="Z1067" s="75"/>
      <c r="AA1067" s="75"/>
      <c r="AB1067" s="75"/>
    </row>
    <row r="1068" spans="1:28">
      <c r="A1068" s="82"/>
      <c r="B1068" s="21"/>
      <c r="C1068" s="79"/>
      <c r="E1068" s="75"/>
      <c r="F1068" s="75"/>
      <c r="G1068" s="75"/>
      <c r="H1068" s="75"/>
      <c r="I1068" s="75"/>
      <c r="J1068" s="75"/>
      <c r="K1068" s="75"/>
      <c r="L1068" s="75"/>
      <c r="M1068" s="75"/>
      <c r="N1068" s="75"/>
      <c r="O1068" s="75"/>
      <c r="P1068" s="75"/>
      <c r="Q1068" s="75"/>
      <c r="R1068" s="75"/>
      <c r="S1068" s="75"/>
      <c r="T1068" s="75"/>
      <c r="U1068" s="75"/>
      <c r="V1068" s="75"/>
      <c r="W1068" s="75"/>
      <c r="X1068" s="75"/>
      <c r="Y1068" s="75"/>
      <c r="Z1068" s="75"/>
      <c r="AA1068" s="75"/>
      <c r="AB1068" s="75"/>
    </row>
    <row r="1069" spans="1:28">
      <c r="A1069" s="82"/>
      <c r="B1069" s="21"/>
      <c r="C1069" s="79"/>
      <c r="E1069" s="75"/>
      <c r="F1069" s="75"/>
      <c r="G1069" s="75"/>
      <c r="H1069" s="75"/>
      <c r="I1069" s="75"/>
      <c r="J1069" s="75"/>
      <c r="K1069" s="75"/>
      <c r="L1069" s="75"/>
      <c r="M1069" s="75"/>
      <c r="N1069" s="75"/>
      <c r="O1069" s="75"/>
      <c r="P1069" s="75"/>
      <c r="Q1069" s="75"/>
      <c r="R1069" s="75"/>
      <c r="S1069" s="75"/>
      <c r="T1069" s="75"/>
      <c r="U1069" s="75"/>
      <c r="V1069" s="75"/>
      <c r="W1069" s="75"/>
      <c r="X1069" s="75"/>
      <c r="Y1069" s="75"/>
      <c r="Z1069" s="75"/>
      <c r="AA1069" s="75"/>
      <c r="AB1069" s="75"/>
    </row>
    <row r="1070" spans="1:28">
      <c r="A1070" s="82"/>
      <c r="B1070" s="21"/>
      <c r="C1070" s="79"/>
      <c r="E1070" s="75"/>
      <c r="F1070" s="75"/>
      <c r="G1070" s="75"/>
      <c r="H1070" s="75"/>
      <c r="I1070" s="75"/>
      <c r="J1070" s="75"/>
      <c r="K1070" s="75"/>
      <c r="L1070" s="75"/>
      <c r="M1070" s="75"/>
      <c r="N1070" s="75"/>
      <c r="O1070" s="75"/>
      <c r="P1070" s="75"/>
      <c r="Q1070" s="75"/>
      <c r="R1070" s="75"/>
      <c r="S1070" s="75"/>
      <c r="T1070" s="75"/>
      <c r="U1070" s="75"/>
      <c r="V1070" s="75"/>
      <c r="W1070" s="75"/>
      <c r="X1070" s="75"/>
      <c r="Y1070" s="75"/>
      <c r="Z1070" s="75"/>
      <c r="AA1070" s="75"/>
      <c r="AB1070" s="75"/>
    </row>
    <row r="1071" spans="1:28">
      <c r="A1071" s="82"/>
      <c r="B1071" s="21"/>
      <c r="C1071" s="79"/>
      <c r="E1071" s="75"/>
      <c r="F1071" s="75"/>
      <c r="G1071" s="75"/>
      <c r="H1071" s="75"/>
      <c r="I1071" s="75"/>
      <c r="J1071" s="75"/>
      <c r="K1071" s="75"/>
      <c r="L1071" s="75"/>
      <c r="M1071" s="75"/>
      <c r="N1071" s="75"/>
      <c r="O1071" s="75"/>
      <c r="P1071" s="75"/>
      <c r="Q1071" s="75"/>
      <c r="R1071" s="75"/>
      <c r="S1071" s="75"/>
      <c r="T1071" s="75"/>
      <c r="U1071" s="75"/>
      <c r="V1071" s="75"/>
      <c r="W1071" s="75"/>
      <c r="X1071" s="75"/>
      <c r="Y1071" s="75"/>
      <c r="Z1071" s="75"/>
      <c r="AA1071" s="75"/>
      <c r="AB1071" s="75"/>
    </row>
    <row r="1072" spans="1:28">
      <c r="A1072" s="82"/>
      <c r="B1072" s="21"/>
      <c r="C1072" s="79"/>
      <c r="E1072" s="75"/>
      <c r="F1072" s="75"/>
      <c r="G1072" s="75"/>
      <c r="H1072" s="75"/>
      <c r="I1072" s="75"/>
      <c r="J1072" s="75"/>
      <c r="K1072" s="75"/>
      <c r="L1072" s="75"/>
      <c r="M1072" s="75"/>
      <c r="N1072" s="75"/>
      <c r="O1072" s="75"/>
      <c r="P1072" s="75"/>
      <c r="Q1072" s="75"/>
      <c r="R1072" s="75"/>
      <c r="S1072" s="75"/>
      <c r="T1072" s="75"/>
      <c r="U1072" s="75"/>
      <c r="V1072" s="75"/>
      <c r="W1072" s="75"/>
      <c r="X1072" s="75"/>
      <c r="Y1072" s="75"/>
      <c r="Z1072" s="75"/>
      <c r="AA1072" s="75"/>
      <c r="AB1072" s="75"/>
    </row>
    <row r="1073" spans="1:28">
      <c r="A1073" s="82"/>
      <c r="B1073" s="21"/>
      <c r="C1073" s="79"/>
      <c r="E1073" s="75"/>
      <c r="F1073" s="75"/>
      <c r="G1073" s="75"/>
      <c r="H1073" s="75"/>
      <c r="I1073" s="75"/>
      <c r="J1073" s="75"/>
      <c r="K1073" s="75"/>
      <c r="L1073" s="75"/>
      <c r="M1073" s="75"/>
      <c r="N1073" s="75"/>
      <c r="O1073" s="75"/>
      <c r="P1073" s="75"/>
      <c r="Q1073" s="75"/>
      <c r="R1073" s="75"/>
      <c r="S1073" s="75"/>
      <c r="T1073" s="75"/>
      <c r="U1073" s="75"/>
      <c r="V1073" s="75"/>
      <c r="W1073" s="75"/>
      <c r="X1073" s="75"/>
      <c r="Y1073" s="75"/>
      <c r="Z1073" s="75"/>
      <c r="AA1073" s="75"/>
      <c r="AB1073" s="75"/>
    </row>
    <row r="1074" spans="1:28">
      <c r="A1074" s="82"/>
      <c r="B1074" s="21"/>
      <c r="C1074" s="79"/>
      <c r="E1074" s="75"/>
      <c r="F1074" s="75"/>
      <c r="G1074" s="75"/>
      <c r="H1074" s="75"/>
      <c r="I1074" s="75"/>
      <c r="J1074" s="75"/>
      <c r="K1074" s="75"/>
      <c r="L1074" s="75"/>
      <c r="M1074" s="75"/>
      <c r="N1074" s="75"/>
      <c r="O1074" s="75"/>
      <c r="P1074" s="75"/>
      <c r="Q1074" s="75"/>
      <c r="R1074" s="75"/>
      <c r="S1074" s="75"/>
      <c r="T1074" s="75"/>
      <c r="U1074" s="75"/>
      <c r="V1074" s="75"/>
      <c r="W1074" s="75"/>
      <c r="X1074" s="75"/>
      <c r="Y1074" s="75"/>
      <c r="Z1074" s="75"/>
      <c r="AA1074" s="75"/>
      <c r="AB1074" s="75"/>
    </row>
    <row r="1075" spans="1:28">
      <c r="A1075" s="82"/>
      <c r="B1075" s="21"/>
      <c r="C1075" s="79"/>
      <c r="E1075" s="75"/>
      <c r="F1075" s="75"/>
      <c r="G1075" s="75"/>
      <c r="H1075" s="75"/>
      <c r="I1075" s="75"/>
      <c r="J1075" s="75"/>
      <c r="K1075" s="75"/>
      <c r="L1075" s="75"/>
      <c r="M1075" s="75"/>
      <c r="N1075" s="75"/>
      <c r="O1075" s="75"/>
      <c r="P1075" s="75"/>
      <c r="Q1075" s="75"/>
      <c r="R1075" s="75"/>
      <c r="S1075" s="75"/>
      <c r="T1075" s="75"/>
      <c r="U1075" s="75"/>
      <c r="V1075" s="75"/>
      <c r="W1075" s="75"/>
      <c r="X1075" s="75"/>
      <c r="Y1075" s="75"/>
      <c r="Z1075" s="75"/>
      <c r="AA1075" s="75"/>
      <c r="AB1075" s="75"/>
    </row>
    <row r="1076" spans="1:28">
      <c r="A1076" s="82"/>
      <c r="B1076" s="21"/>
      <c r="C1076" s="79"/>
      <c r="E1076" s="75"/>
      <c r="F1076" s="75"/>
      <c r="G1076" s="75"/>
      <c r="H1076" s="75"/>
      <c r="I1076" s="75"/>
      <c r="J1076" s="75"/>
      <c r="K1076" s="75"/>
      <c r="L1076" s="75"/>
      <c r="M1076" s="75"/>
      <c r="N1076" s="75"/>
      <c r="O1076" s="75"/>
      <c r="P1076" s="75"/>
      <c r="Q1076" s="75"/>
      <c r="R1076" s="75"/>
      <c r="S1076" s="75"/>
      <c r="T1076" s="75"/>
      <c r="U1076" s="75"/>
      <c r="V1076" s="75"/>
      <c r="W1076" s="75"/>
      <c r="X1076" s="75"/>
      <c r="Y1076" s="75"/>
      <c r="Z1076" s="75"/>
      <c r="AA1076" s="75"/>
      <c r="AB1076" s="75"/>
    </row>
    <row r="1077" spans="1:28">
      <c r="A1077" s="82"/>
      <c r="B1077" s="21"/>
      <c r="C1077" s="79"/>
      <c r="E1077" s="75"/>
      <c r="F1077" s="75"/>
      <c r="G1077" s="75"/>
      <c r="H1077" s="75"/>
      <c r="I1077" s="75"/>
      <c r="J1077" s="75"/>
      <c r="K1077" s="75"/>
      <c r="L1077" s="75"/>
      <c r="M1077" s="75"/>
      <c r="N1077" s="75"/>
      <c r="O1077" s="75"/>
      <c r="P1077" s="75"/>
      <c r="Q1077" s="75"/>
      <c r="R1077" s="75"/>
      <c r="S1077" s="75"/>
      <c r="T1077" s="75"/>
      <c r="U1077" s="75"/>
      <c r="V1077" s="75"/>
      <c r="W1077" s="75"/>
      <c r="X1077" s="75"/>
      <c r="Y1077" s="75"/>
      <c r="Z1077" s="75"/>
      <c r="AA1077" s="75"/>
      <c r="AB1077" s="75"/>
    </row>
    <row r="1078" spans="1:28">
      <c r="A1078" s="82"/>
      <c r="B1078" s="21"/>
      <c r="C1078" s="79"/>
      <c r="E1078" s="75"/>
      <c r="F1078" s="75"/>
      <c r="G1078" s="75"/>
      <c r="H1078" s="75"/>
      <c r="I1078" s="75"/>
      <c r="J1078" s="75"/>
      <c r="K1078" s="75"/>
      <c r="L1078" s="75"/>
      <c r="M1078" s="75"/>
      <c r="N1078" s="75"/>
      <c r="O1078" s="75"/>
      <c r="P1078" s="75"/>
      <c r="Q1078" s="75"/>
      <c r="R1078" s="75"/>
      <c r="S1078" s="75"/>
      <c r="T1078" s="75"/>
      <c r="U1078" s="75"/>
      <c r="V1078" s="75"/>
      <c r="W1078" s="75"/>
      <c r="X1078" s="75"/>
      <c r="Y1078" s="75"/>
      <c r="Z1078" s="75"/>
      <c r="AA1078" s="75"/>
      <c r="AB1078" s="75"/>
    </row>
    <row r="1079" spans="1:28">
      <c r="A1079" s="82"/>
      <c r="B1079" s="21"/>
      <c r="C1079" s="79"/>
      <c r="E1079" s="75"/>
      <c r="F1079" s="75"/>
      <c r="G1079" s="75"/>
      <c r="H1079" s="75"/>
      <c r="I1079" s="75"/>
      <c r="J1079" s="75"/>
      <c r="K1079" s="75"/>
      <c r="L1079" s="75"/>
      <c r="M1079" s="75"/>
      <c r="N1079" s="75"/>
      <c r="O1079" s="75"/>
      <c r="P1079" s="75"/>
      <c r="Q1079" s="75"/>
      <c r="R1079" s="75"/>
      <c r="S1079" s="75"/>
      <c r="T1079" s="75"/>
      <c r="U1079" s="75"/>
      <c r="V1079" s="75"/>
      <c r="W1079" s="75"/>
      <c r="X1079" s="75"/>
      <c r="Y1079" s="75"/>
      <c r="Z1079" s="75"/>
      <c r="AA1079" s="75"/>
      <c r="AB1079" s="75"/>
    </row>
    <row r="1080" spans="1:28">
      <c r="A1080" s="82"/>
      <c r="B1080" s="21"/>
      <c r="C1080" s="79"/>
      <c r="E1080" s="75"/>
      <c r="F1080" s="75"/>
      <c r="G1080" s="75"/>
      <c r="H1080" s="75"/>
      <c r="I1080" s="75"/>
      <c r="J1080" s="75"/>
      <c r="K1080" s="75"/>
      <c r="L1080" s="75"/>
      <c r="M1080" s="75"/>
      <c r="N1080" s="75"/>
      <c r="O1080" s="75"/>
      <c r="P1080" s="75"/>
      <c r="Q1080" s="75"/>
      <c r="R1080" s="75"/>
      <c r="S1080" s="75"/>
      <c r="T1080" s="75"/>
      <c r="U1080" s="75"/>
      <c r="V1080" s="75"/>
      <c r="W1080" s="75"/>
      <c r="X1080" s="75"/>
      <c r="Y1080" s="75"/>
      <c r="Z1080" s="75"/>
      <c r="AA1080" s="75"/>
      <c r="AB1080" s="75"/>
    </row>
    <row r="1081" spans="1:28">
      <c r="A1081" s="82"/>
      <c r="B1081" s="21"/>
      <c r="C1081" s="79"/>
      <c r="E1081" s="75"/>
      <c r="F1081" s="75"/>
      <c r="G1081" s="75"/>
      <c r="H1081" s="75"/>
      <c r="I1081" s="75"/>
      <c r="J1081" s="75"/>
      <c r="K1081" s="75"/>
      <c r="L1081" s="75"/>
      <c r="M1081" s="75"/>
      <c r="N1081" s="75"/>
      <c r="O1081" s="75"/>
      <c r="P1081" s="75"/>
      <c r="Q1081" s="75"/>
      <c r="R1081" s="75"/>
      <c r="S1081" s="75"/>
      <c r="T1081" s="75"/>
      <c r="U1081" s="75"/>
      <c r="V1081" s="75"/>
      <c r="W1081" s="75"/>
      <c r="X1081" s="75"/>
      <c r="Y1081" s="75"/>
      <c r="Z1081" s="75"/>
      <c r="AA1081" s="75"/>
      <c r="AB1081" s="75"/>
    </row>
    <row r="1082" spans="1:28">
      <c r="A1082" s="82"/>
      <c r="B1082" s="21"/>
      <c r="C1082" s="79"/>
      <c r="E1082" s="75"/>
      <c r="F1082" s="75"/>
      <c r="G1082" s="75"/>
      <c r="H1082" s="75"/>
      <c r="I1082" s="75"/>
      <c r="J1082" s="75"/>
      <c r="K1082" s="75"/>
      <c r="L1082" s="75"/>
      <c r="M1082" s="75"/>
      <c r="N1082" s="75"/>
      <c r="O1082" s="75"/>
      <c r="P1082" s="75"/>
      <c r="Q1082" s="75"/>
      <c r="R1082" s="75"/>
      <c r="S1082" s="75"/>
      <c r="T1082" s="75"/>
      <c r="U1082" s="75"/>
      <c r="V1082" s="75"/>
      <c r="W1082" s="75"/>
      <c r="X1082" s="75"/>
      <c r="Y1082" s="75"/>
      <c r="Z1082" s="75"/>
      <c r="AA1082" s="75"/>
      <c r="AB1082" s="75"/>
    </row>
    <row r="1083" spans="1:28">
      <c r="A1083" s="82"/>
      <c r="B1083" s="21"/>
      <c r="C1083" s="79"/>
      <c r="E1083" s="75"/>
      <c r="F1083" s="75"/>
      <c r="G1083" s="75"/>
      <c r="H1083" s="75"/>
      <c r="I1083" s="75"/>
      <c r="J1083" s="75"/>
      <c r="K1083" s="75"/>
      <c r="L1083" s="75"/>
      <c r="M1083" s="75"/>
      <c r="N1083" s="75"/>
      <c r="O1083" s="75"/>
      <c r="P1083" s="75"/>
      <c r="Q1083" s="75"/>
      <c r="R1083" s="75"/>
      <c r="S1083" s="75"/>
      <c r="T1083" s="75"/>
      <c r="U1083" s="75"/>
      <c r="V1083" s="75"/>
      <c r="W1083" s="75"/>
      <c r="X1083" s="75"/>
      <c r="Y1083" s="75"/>
      <c r="Z1083" s="75"/>
      <c r="AA1083" s="75"/>
      <c r="AB1083" s="75"/>
    </row>
    <row r="1084" spans="1:28">
      <c r="A1084" s="82"/>
      <c r="B1084" s="21"/>
      <c r="C1084" s="79"/>
      <c r="E1084" s="75"/>
      <c r="F1084" s="75"/>
      <c r="G1084" s="75"/>
      <c r="H1084" s="75"/>
      <c r="I1084" s="75"/>
      <c r="J1084" s="75"/>
      <c r="K1084" s="75"/>
      <c r="L1084" s="75"/>
      <c r="M1084" s="75"/>
      <c r="N1084" s="75"/>
      <c r="O1084" s="75"/>
      <c r="P1084" s="75"/>
      <c r="Q1084" s="75"/>
      <c r="R1084" s="75"/>
      <c r="S1084" s="75"/>
      <c r="T1084" s="75"/>
      <c r="U1084" s="75"/>
      <c r="V1084" s="75"/>
      <c r="W1084" s="75"/>
      <c r="X1084" s="75"/>
      <c r="Y1084" s="75"/>
      <c r="Z1084" s="75"/>
      <c r="AA1084" s="75"/>
      <c r="AB1084" s="75"/>
    </row>
    <row r="1085" spans="1:28">
      <c r="A1085" s="82"/>
      <c r="B1085" s="21"/>
      <c r="C1085" s="79"/>
      <c r="E1085" s="75"/>
      <c r="F1085" s="75"/>
      <c r="G1085" s="75"/>
      <c r="H1085" s="75"/>
      <c r="I1085" s="75"/>
      <c r="J1085" s="75"/>
      <c r="K1085" s="75"/>
      <c r="L1085" s="75"/>
      <c r="M1085" s="75"/>
      <c r="N1085" s="75"/>
      <c r="O1085" s="75"/>
      <c r="P1085" s="75"/>
      <c r="Q1085" s="75"/>
      <c r="R1085" s="75"/>
      <c r="S1085" s="75"/>
      <c r="T1085" s="75"/>
      <c r="U1085" s="75"/>
      <c r="V1085" s="75"/>
      <c r="W1085" s="75"/>
      <c r="X1085" s="75"/>
      <c r="Y1085" s="75"/>
      <c r="Z1085" s="75"/>
      <c r="AA1085" s="75"/>
      <c r="AB1085" s="75"/>
    </row>
    <row r="1086" spans="1:28">
      <c r="A1086" s="82"/>
      <c r="B1086" s="21"/>
      <c r="C1086" s="79"/>
      <c r="E1086" s="75"/>
      <c r="F1086" s="75"/>
      <c r="G1086" s="75"/>
      <c r="H1086" s="75"/>
      <c r="I1086" s="75"/>
      <c r="J1086" s="75"/>
      <c r="K1086" s="75"/>
      <c r="L1086" s="75"/>
      <c r="M1086" s="75"/>
      <c r="N1086" s="75"/>
      <c r="O1086" s="75"/>
      <c r="P1086" s="75"/>
      <c r="Q1086" s="75"/>
      <c r="R1086" s="75"/>
      <c r="S1086" s="75"/>
      <c r="T1086" s="75"/>
      <c r="U1086" s="75"/>
      <c r="V1086" s="75"/>
      <c r="W1086" s="75"/>
      <c r="X1086" s="75"/>
      <c r="Y1086" s="75"/>
      <c r="Z1086" s="75"/>
      <c r="AA1086" s="75"/>
      <c r="AB1086" s="75"/>
    </row>
    <row r="1087" spans="1:28">
      <c r="A1087" s="82"/>
      <c r="B1087" s="21"/>
      <c r="C1087" s="79"/>
      <c r="E1087" s="75"/>
      <c r="F1087" s="75"/>
      <c r="G1087" s="75"/>
      <c r="H1087" s="75"/>
      <c r="I1087" s="75"/>
      <c r="J1087" s="75"/>
      <c r="K1087" s="75"/>
      <c r="L1087" s="75"/>
      <c r="M1087" s="75"/>
      <c r="N1087" s="75"/>
      <c r="O1087" s="75"/>
      <c r="P1087" s="75"/>
      <c r="Q1087" s="75"/>
      <c r="R1087" s="75"/>
      <c r="S1087" s="75"/>
      <c r="T1087" s="75"/>
      <c r="U1087" s="75"/>
      <c r="V1087" s="75"/>
      <c r="W1087" s="75"/>
      <c r="X1087" s="75"/>
      <c r="Y1087" s="75"/>
      <c r="Z1087" s="75"/>
      <c r="AA1087" s="75"/>
      <c r="AB1087" s="75"/>
    </row>
    <row r="1088" spans="1:28">
      <c r="A1088" s="82"/>
      <c r="B1088" s="21"/>
      <c r="C1088" s="79"/>
      <c r="E1088" s="75"/>
      <c r="F1088" s="75"/>
      <c r="G1088" s="75"/>
      <c r="H1088" s="75"/>
      <c r="I1088" s="75"/>
      <c r="J1088" s="75"/>
      <c r="K1088" s="75"/>
      <c r="L1088" s="75"/>
      <c r="M1088" s="75"/>
      <c r="N1088" s="75"/>
      <c r="O1088" s="75"/>
      <c r="P1088" s="75"/>
      <c r="Q1088" s="75"/>
      <c r="R1088" s="75"/>
      <c r="S1088" s="75"/>
      <c r="T1088" s="75"/>
      <c r="U1088" s="75"/>
      <c r="V1088" s="75"/>
      <c r="W1088" s="75"/>
      <c r="X1088" s="75"/>
      <c r="Y1088" s="75"/>
      <c r="Z1088" s="75"/>
      <c r="AA1088" s="75"/>
      <c r="AB1088" s="75"/>
    </row>
    <row r="1089" spans="1:28">
      <c r="A1089" s="82"/>
      <c r="B1089" s="21"/>
      <c r="C1089" s="79"/>
      <c r="E1089" s="75"/>
      <c r="F1089" s="75"/>
      <c r="G1089" s="75"/>
      <c r="H1089" s="75"/>
      <c r="I1089" s="75"/>
      <c r="J1089" s="75"/>
      <c r="K1089" s="75"/>
      <c r="L1089" s="75"/>
      <c r="M1089" s="75"/>
      <c r="N1089" s="75"/>
      <c r="O1089" s="75"/>
      <c r="P1089" s="75"/>
      <c r="Q1089" s="75"/>
      <c r="R1089" s="75"/>
      <c r="S1089" s="75"/>
      <c r="T1089" s="75"/>
      <c r="U1089" s="75"/>
      <c r="V1089" s="75"/>
      <c r="W1089" s="75"/>
      <c r="X1089" s="75"/>
      <c r="Y1089" s="75"/>
      <c r="Z1089" s="75"/>
      <c r="AA1089" s="75"/>
      <c r="AB1089" s="75"/>
    </row>
    <row r="1090" spans="1:28">
      <c r="A1090" s="82"/>
      <c r="B1090" s="21"/>
      <c r="C1090" s="79"/>
      <c r="E1090" s="75"/>
      <c r="F1090" s="75"/>
      <c r="G1090" s="75"/>
      <c r="H1090" s="75"/>
      <c r="I1090" s="75"/>
      <c r="J1090" s="75"/>
      <c r="K1090" s="75"/>
      <c r="L1090" s="75"/>
      <c r="M1090" s="75"/>
      <c r="N1090" s="75"/>
      <c r="O1090" s="75"/>
      <c r="P1090" s="75"/>
      <c r="Q1090" s="75"/>
      <c r="R1090" s="75"/>
      <c r="S1090" s="75"/>
      <c r="T1090" s="75"/>
      <c r="U1090" s="75"/>
      <c r="V1090" s="75"/>
      <c r="W1090" s="75"/>
      <c r="X1090" s="75"/>
      <c r="Y1090" s="75"/>
      <c r="Z1090" s="75"/>
      <c r="AA1090" s="75"/>
      <c r="AB1090" s="75"/>
    </row>
    <row r="1091" spans="1:28">
      <c r="A1091" s="82"/>
      <c r="B1091" s="21"/>
      <c r="C1091" s="79"/>
      <c r="E1091" s="75"/>
      <c r="F1091" s="75"/>
      <c r="G1091" s="75"/>
      <c r="H1091" s="75"/>
      <c r="I1091" s="75"/>
      <c r="J1091" s="75"/>
      <c r="K1091" s="75"/>
      <c r="L1091" s="75"/>
      <c r="M1091" s="75"/>
      <c r="N1091" s="75"/>
      <c r="O1091" s="75"/>
      <c r="P1091" s="75"/>
      <c r="Q1091" s="75"/>
      <c r="R1091" s="75"/>
      <c r="S1091" s="75"/>
      <c r="T1091" s="75"/>
      <c r="U1091" s="75"/>
      <c r="V1091" s="75"/>
      <c r="W1091" s="75"/>
      <c r="X1091" s="75"/>
      <c r="Y1091" s="75"/>
      <c r="Z1091" s="75"/>
      <c r="AA1091" s="75"/>
      <c r="AB1091" s="75"/>
    </row>
    <row r="1092" spans="1:28">
      <c r="A1092" s="82"/>
      <c r="B1092" s="21"/>
      <c r="C1092" s="79"/>
      <c r="E1092" s="75"/>
      <c r="F1092" s="75"/>
      <c r="G1092" s="75"/>
      <c r="H1092" s="75"/>
      <c r="I1092" s="75"/>
      <c r="J1092" s="75"/>
      <c r="K1092" s="75"/>
      <c r="L1092" s="75"/>
      <c r="M1092" s="75"/>
      <c r="N1092" s="75"/>
      <c r="O1092" s="75"/>
      <c r="P1092" s="75"/>
      <c r="Q1092" s="75"/>
      <c r="R1092" s="75"/>
      <c r="S1092" s="75"/>
      <c r="T1092" s="75"/>
      <c r="U1092" s="75"/>
      <c r="V1092" s="75"/>
      <c r="W1092" s="75"/>
      <c r="X1092" s="75"/>
      <c r="Y1092" s="75"/>
      <c r="Z1092" s="75"/>
      <c r="AA1092" s="75"/>
      <c r="AB1092" s="75"/>
    </row>
    <row r="1093" spans="1:28">
      <c r="A1093" s="82"/>
      <c r="B1093" s="21"/>
      <c r="C1093" s="79"/>
      <c r="E1093" s="75"/>
      <c r="F1093" s="75"/>
      <c r="G1093" s="75"/>
      <c r="H1093" s="75"/>
      <c r="I1093" s="75"/>
      <c r="J1093" s="75"/>
      <c r="K1093" s="75"/>
      <c r="L1093" s="75"/>
      <c r="M1093" s="75"/>
      <c r="N1093" s="75"/>
      <c r="O1093" s="75"/>
      <c r="P1093" s="75"/>
      <c r="Q1093" s="75"/>
      <c r="R1093" s="75"/>
      <c r="S1093" s="75"/>
      <c r="T1093" s="75"/>
      <c r="U1093" s="75"/>
      <c r="V1093" s="75"/>
      <c r="W1093" s="75"/>
      <c r="X1093" s="75"/>
      <c r="Y1093" s="75"/>
      <c r="Z1093" s="75"/>
      <c r="AA1093" s="75"/>
      <c r="AB1093" s="75"/>
    </row>
    <row r="1094" spans="1:28">
      <c r="A1094" s="82"/>
      <c r="B1094" s="21"/>
      <c r="C1094" s="79"/>
      <c r="E1094" s="75"/>
      <c r="F1094" s="75"/>
      <c r="G1094" s="75"/>
      <c r="H1094" s="75"/>
      <c r="I1094" s="75"/>
      <c r="J1094" s="75"/>
      <c r="K1094" s="75"/>
      <c r="L1094" s="75"/>
      <c r="M1094" s="75"/>
      <c r="N1094" s="75"/>
      <c r="O1094" s="75"/>
      <c r="P1094" s="75"/>
      <c r="Q1094" s="75"/>
      <c r="R1094" s="75"/>
      <c r="S1094" s="75"/>
      <c r="T1094" s="75"/>
      <c r="U1094" s="75"/>
      <c r="V1094" s="75"/>
      <c r="W1094" s="75"/>
      <c r="X1094" s="75"/>
      <c r="Y1094" s="75"/>
      <c r="Z1094" s="75"/>
      <c r="AA1094" s="75"/>
      <c r="AB1094" s="75"/>
    </row>
    <row r="1095" spans="1:28">
      <c r="A1095" s="82"/>
      <c r="B1095" s="21"/>
      <c r="C1095" s="79"/>
      <c r="E1095" s="75"/>
      <c r="F1095" s="75"/>
      <c r="G1095" s="75"/>
      <c r="H1095" s="75"/>
      <c r="I1095" s="75"/>
      <c r="J1095" s="75"/>
      <c r="K1095" s="75"/>
      <c r="L1095" s="75"/>
      <c r="M1095" s="75"/>
      <c r="N1095" s="75"/>
      <c r="O1095" s="75"/>
      <c r="P1095" s="75"/>
      <c r="Q1095" s="75"/>
      <c r="R1095" s="75"/>
      <c r="S1095" s="75"/>
      <c r="T1095" s="75"/>
      <c r="U1095" s="75"/>
      <c r="V1095" s="75"/>
      <c r="W1095" s="75"/>
      <c r="X1095" s="75"/>
      <c r="Y1095" s="75"/>
      <c r="Z1095" s="75"/>
      <c r="AA1095" s="75"/>
      <c r="AB1095" s="75"/>
    </row>
    <row r="1096" spans="1:28">
      <c r="A1096" s="82"/>
      <c r="B1096" s="21"/>
      <c r="C1096" s="79"/>
      <c r="E1096" s="75"/>
      <c r="F1096" s="75"/>
      <c r="G1096" s="75"/>
      <c r="H1096" s="75"/>
      <c r="I1096" s="75"/>
      <c r="J1096" s="75"/>
      <c r="K1096" s="75"/>
      <c r="L1096" s="75"/>
      <c r="M1096" s="75"/>
      <c r="N1096" s="75"/>
      <c r="O1096" s="75"/>
      <c r="P1096" s="75"/>
      <c r="Q1096" s="75"/>
      <c r="R1096" s="75"/>
      <c r="S1096" s="75"/>
      <c r="T1096" s="75"/>
      <c r="U1096" s="75"/>
      <c r="V1096" s="75"/>
      <c r="W1096" s="75"/>
      <c r="X1096" s="75"/>
      <c r="Y1096" s="75"/>
      <c r="Z1096" s="75"/>
      <c r="AA1096" s="75"/>
      <c r="AB1096" s="75"/>
    </row>
    <row r="1097" spans="1:28">
      <c r="A1097" s="82"/>
      <c r="B1097" s="21"/>
      <c r="C1097" s="79"/>
      <c r="E1097" s="75"/>
      <c r="F1097" s="75"/>
      <c r="G1097" s="75"/>
      <c r="H1097" s="75"/>
      <c r="I1097" s="75"/>
      <c r="J1097" s="75"/>
      <c r="K1097" s="75"/>
      <c r="L1097" s="75"/>
      <c r="M1097" s="75"/>
      <c r="N1097" s="75"/>
      <c r="O1097" s="75"/>
      <c r="P1097" s="75"/>
      <c r="Q1097" s="75"/>
      <c r="R1097" s="75"/>
      <c r="S1097" s="75"/>
      <c r="T1097" s="75"/>
      <c r="U1097" s="75"/>
      <c r="V1097" s="75"/>
      <c r="W1097" s="75"/>
      <c r="X1097" s="75"/>
      <c r="Y1097" s="75"/>
      <c r="Z1097" s="75"/>
      <c r="AA1097" s="75"/>
      <c r="AB1097" s="75"/>
    </row>
    <row r="1098" spans="1:28">
      <c r="A1098" s="82"/>
      <c r="B1098" s="21"/>
      <c r="C1098" s="79"/>
      <c r="E1098" s="75"/>
      <c r="F1098" s="75"/>
      <c r="G1098" s="75"/>
      <c r="H1098" s="75"/>
      <c r="I1098" s="75"/>
      <c r="J1098" s="75"/>
      <c r="K1098" s="75"/>
      <c r="L1098" s="75"/>
      <c r="M1098" s="75"/>
      <c r="N1098" s="75"/>
      <c r="O1098" s="75"/>
      <c r="P1098" s="75"/>
      <c r="Q1098" s="75"/>
      <c r="R1098" s="75"/>
      <c r="S1098" s="75"/>
      <c r="T1098" s="75"/>
      <c r="U1098" s="75"/>
      <c r="V1098" s="75"/>
      <c r="W1098" s="75"/>
      <c r="X1098" s="75"/>
      <c r="Y1098" s="75"/>
      <c r="Z1098" s="75"/>
      <c r="AA1098" s="75"/>
      <c r="AB1098" s="75"/>
    </row>
    <row r="1099" spans="1:28">
      <c r="A1099" s="82"/>
      <c r="B1099" s="21"/>
      <c r="C1099" s="79"/>
      <c r="E1099" s="75"/>
      <c r="F1099" s="75"/>
      <c r="G1099" s="75"/>
      <c r="H1099" s="75"/>
      <c r="I1099" s="75"/>
      <c r="J1099" s="75"/>
      <c r="K1099" s="75"/>
      <c r="L1099" s="75"/>
      <c r="M1099" s="75"/>
      <c r="N1099" s="75"/>
      <c r="O1099" s="75"/>
      <c r="P1099" s="75"/>
      <c r="Q1099" s="75"/>
      <c r="R1099" s="75"/>
      <c r="S1099" s="75"/>
      <c r="T1099" s="75"/>
      <c r="U1099" s="75"/>
      <c r="V1099" s="75"/>
      <c r="W1099" s="75"/>
      <c r="X1099" s="75"/>
      <c r="Y1099" s="75"/>
      <c r="Z1099" s="75"/>
      <c r="AA1099" s="75"/>
      <c r="AB1099" s="75"/>
    </row>
    <row r="1100" spans="1:28">
      <c r="A1100" s="82"/>
      <c r="B1100" s="21"/>
      <c r="C1100" s="79"/>
      <c r="E1100" s="75"/>
      <c r="F1100" s="75"/>
      <c r="G1100" s="75"/>
      <c r="H1100" s="75"/>
      <c r="I1100" s="75"/>
      <c r="J1100" s="75"/>
      <c r="K1100" s="75"/>
      <c r="L1100" s="75"/>
      <c r="M1100" s="75"/>
      <c r="N1100" s="75"/>
      <c r="O1100" s="75"/>
      <c r="P1100" s="75"/>
      <c r="Q1100" s="75"/>
      <c r="R1100" s="75"/>
      <c r="S1100" s="75"/>
      <c r="T1100" s="75"/>
      <c r="U1100" s="75"/>
      <c r="V1100" s="75"/>
      <c r="W1100" s="75"/>
      <c r="X1100" s="75"/>
      <c r="Y1100" s="75"/>
      <c r="Z1100" s="75"/>
      <c r="AA1100" s="75"/>
      <c r="AB1100" s="75"/>
    </row>
    <row r="1101" spans="1:28">
      <c r="A1101" s="82"/>
      <c r="B1101" s="21"/>
      <c r="C1101" s="79"/>
      <c r="E1101" s="75"/>
      <c r="F1101" s="75"/>
      <c r="G1101" s="75"/>
      <c r="H1101" s="75"/>
      <c r="I1101" s="75"/>
      <c r="J1101" s="75"/>
      <c r="K1101" s="75"/>
      <c r="L1101" s="75"/>
      <c r="M1101" s="75"/>
      <c r="N1101" s="75"/>
      <c r="O1101" s="75"/>
      <c r="P1101" s="75"/>
      <c r="Q1101" s="75"/>
      <c r="R1101" s="75"/>
      <c r="S1101" s="75"/>
      <c r="T1101" s="75"/>
      <c r="U1101" s="75"/>
      <c r="V1101" s="75"/>
      <c r="W1101" s="75"/>
      <c r="X1101" s="75"/>
      <c r="Y1101" s="75"/>
      <c r="Z1101" s="75"/>
      <c r="AA1101" s="75"/>
      <c r="AB1101" s="75"/>
    </row>
    <row r="1102" spans="1:28">
      <c r="A1102" s="82"/>
      <c r="B1102" s="21"/>
      <c r="C1102" s="79"/>
      <c r="E1102" s="75"/>
      <c r="F1102" s="75"/>
      <c r="G1102" s="75"/>
      <c r="H1102" s="75"/>
      <c r="I1102" s="75"/>
      <c r="J1102" s="75"/>
      <c r="K1102" s="75"/>
      <c r="L1102" s="75"/>
      <c r="M1102" s="75"/>
      <c r="N1102" s="75"/>
      <c r="O1102" s="75"/>
      <c r="P1102" s="75"/>
      <c r="Q1102" s="75"/>
      <c r="R1102" s="75"/>
      <c r="S1102" s="75"/>
      <c r="T1102" s="75"/>
      <c r="U1102" s="75"/>
      <c r="V1102" s="75"/>
      <c r="W1102" s="75"/>
      <c r="X1102" s="75"/>
      <c r="Y1102" s="75"/>
      <c r="Z1102" s="75"/>
      <c r="AA1102" s="75"/>
      <c r="AB1102" s="75"/>
    </row>
    <row r="1103" spans="1:28">
      <c r="A1103" s="82"/>
      <c r="B1103" s="21"/>
      <c r="C1103" s="79"/>
      <c r="E1103" s="75"/>
      <c r="F1103" s="75"/>
      <c r="G1103" s="75"/>
      <c r="H1103" s="75"/>
      <c r="I1103" s="75"/>
      <c r="J1103" s="75"/>
      <c r="K1103" s="75"/>
      <c r="L1103" s="75"/>
      <c r="M1103" s="75"/>
      <c r="N1103" s="75"/>
      <c r="O1103" s="75"/>
      <c r="P1103" s="75"/>
      <c r="Q1103" s="75"/>
      <c r="R1103" s="75"/>
      <c r="S1103" s="75"/>
      <c r="T1103" s="75"/>
      <c r="U1103" s="75"/>
      <c r="V1103" s="75"/>
      <c r="W1103" s="75"/>
      <c r="X1103" s="75"/>
      <c r="Y1103" s="75"/>
      <c r="Z1103" s="75"/>
      <c r="AA1103" s="75"/>
      <c r="AB1103" s="75"/>
    </row>
    <row r="1104" spans="1:28">
      <c r="A1104" s="82"/>
      <c r="B1104" s="21"/>
      <c r="C1104" s="79"/>
      <c r="E1104" s="75"/>
      <c r="F1104" s="75"/>
      <c r="G1104" s="75"/>
      <c r="H1104" s="75"/>
      <c r="I1104" s="75"/>
      <c r="J1104" s="75"/>
      <c r="K1104" s="75"/>
      <c r="L1104" s="75"/>
      <c r="M1104" s="75"/>
      <c r="N1104" s="75"/>
      <c r="O1104" s="75"/>
      <c r="P1104" s="75"/>
      <c r="Q1104" s="75"/>
      <c r="R1104" s="75"/>
      <c r="S1104" s="75"/>
      <c r="T1104" s="75"/>
      <c r="U1104" s="75"/>
      <c r="V1104" s="75"/>
      <c r="W1104" s="75"/>
      <c r="X1104" s="75"/>
      <c r="Y1104" s="75"/>
      <c r="Z1104" s="75"/>
      <c r="AA1104" s="75"/>
      <c r="AB1104" s="75"/>
    </row>
    <row r="1105" spans="1:28">
      <c r="A1105" s="82"/>
      <c r="B1105" s="21"/>
      <c r="C1105" s="79"/>
      <c r="E1105" s="75"/>
      <c r="F1105" s="75"/>
      <c r="G1105" s="75"/>
      <c r="H1105" s="75"/>
      <c r="I1105" s="75"/>
      <c r="J1105" s="75"/>
      <c r="K1105" s="75"/>
      <c r="L1105" s="75"/>
      <c r="M1105" s="75"/>
      <c r="N1105" s="75"/>
      <c r="O1105" s="75"/>
      <c r="P1105" s="75"/>
      <c r="Q1105" s="75"/>
      <c r="R1105" s="75"/>
      <c r="S1105" s="75"/>
      <c r="T1105" s="75"/>
      <c r="U1105" s="75"/>
      <c r="V1105" s="75"/>
      <c r="W1105" s="75"/>
      <c r="X1105" s="75"/>
      <c r="Y1105" s="75"/>
      <c r="Z1105" s="75"/>
      <c r="AA1105" s="75"/>
      <c r="AB1105" s="75"/>
    </row>
    <row r="1106" spans="1:28">
      <c r="A1106" s="82"/>
      <c r="B1106" s="21"/>
      <c r="C1106" s="79"/>
      <c r="E1106" s="75"/>
      <c r="F1106" s="75"/>
      <c r="G1106" s="75"/>
      <c r="H1106" s="75"/>
      <c r="I1106" s="75"/>
      <c r="J1106" s="75"/>
      <c r="K1106" s="75"/>
      <c r="L1106" s="75"/>
      <c r="M1106" s="75"/>
      <c r="N1106" s="75"/>
      <c r="O1106" s="75"/>
      <c r="P1106" s="75"/>
      <c r="Q1106" s="75"/>
      <c r="R1106" s="75"/>
      <c r="S1106" s="75"/>
      <c r="T1106" s="75"/>
      <c r="U1106" s="75"/>
      <c r="V1106" s="75"/>
      <c r="W1106" s="75"/>
      <c r="X1106" s="75"/>
      <c r="Y1106" s="75"/>
      <c r="Z1106" s="75"/>
      <c r="AA1106" s="75"/>
      <c r="AB1106" s="75"/>
    </row>
    <row r="1107" spans="1:28">
      <c r="A1107" s="82"/>
      <c r="B1107" s="21"/>
      <c r="C1107" s="79"/>
      <c r="E1107" s="75"/>
      <c r="F1107" s="75"/>
      <c r="G1107" s="75"/>
      <c r="H1107" s="75"/>
      <c r="I1107" s="75"/>
      <c r="J1107" s="75"/>
      <c r="K1107" s="75"/>
      <c r="L1107" s="75"/>
      <c r="M1107" s="75"/>
      <c r="N1107" s="75"/>
      <c r="O1107" s="75"/>
      <c r="P1107" s="75"/>
      <c r="Q1107" s="75"/>
      <c r="R1107" s="75"/>
      <c r="S1107" s="75"/>
      <c r="T1107" s="75"/>
      <c r="U1107" s="75"/>
      <c r="V1107" s="75"/>
      <c r="W1107" s="75"/>
      <c r="X1107" s="75"/>
      <c r="Y1107" s="75"/>
      <c r="Z1107" s="75"/>
      <c r="AA1107" s="75"/>
      <c r="AB1107" s="75"/>
    </row>
    <row r="1108" spans="1:28">
      <c r="A1108" s="82"/>
      <c r="B1108" s="21"/>
      <c r="C1108" s="79"/>
      <c r="E1108" s="75"/>
      <c r="F1108" s="75"/>
      <c r="G1108" s="75"/>
      <c r="H1108" s="75"/>
      <c r="I1108" s="75"/>
      <c r="J1108" s="75"/>
      <c r="K1108" s="75"/>
      <c r="L1108" s="75"/>
      <c r="M1108" s="75"/>
      <c r="N1108" s="75"/>
      <c r="O1108" s="75"/>
      <c r="P1108" s="75"/>
      <c r="Q1108" s="75"/>
      <c r="R1108" s="75"/>
      <c r="S1108" s="75"/>
      <c r="T1108" s="75"/>
      <c r="U1108" s="75"/>
      <c r="V1108" s="75"/>
      <c r="W1108" s="75"/>
      <c r="X1108" s="75"/>
      <c r="Y1108" s="75"/>
      <c r="Z1108" s="75"/>
      <c r="AA1108" s="75"/>
      <c r="AB1108" s="75"/>
    </row>
    <row r="1109" spans="1:28">
      <c r="A1109" s="82"/>
      <c r="B1109" s="21"/>
      <c r="C1109" s="79"/>
      <c r="E1109" s="75"/>
      <c r="F1109" s="75"/>
      <c r="G1109" s="75"/>
      <c r="H1109" s="75"/>
      <c r="I1109" s="75"/>
      <c r="J1109" s="75"/>
      <c r="K1109" s="75"/>
      <c r="L1109" s="75"/>
      <c r="M1109" s="75"/>
      <c r="N1109" s="75"/>
      <c r="O1109" s="75"/>
      <c r="P1109" s="75"/>
      <c r="Q1109" s="75"/>
      <c r="R1109" s="75"/>
      <c r="S1109" s="75"/>
      <c r="T1109" s="75"/>
      <c r="U1109" s="75"/>
      <c r="V1109" s="75"/>
      <c r="W1109" s="75"/>
      <c r="X1109" s="75"/>
      <c r="Y1109" s="75"/>
      <c r="Z1109" s="75"/>
      <c r="AA1109" s="75"/>
      <c r="AB1109" s="75"/>
    </row>
    <row r="1110" spans="1:28">
      <c r="A1110" s="82"/>
      <c r="B1110" s="21"/>
      <c r="C1110" s="79"/>
      <c r="E1110" s="75"/>
      <c r="F1110" s="75"/>
      <c r="G1110" s="75"/>
      <c r="H1110" s="75"/>
      <c r="I1110" s="75"/>
      <c r="J1110" s="75"/>
      <c r="K1110" s="75"/>
      <c r="L1110" s="75"/>
      <c r="M1110" s="75"/>
      <c r="N1110" s="75"/>
      <c r="O1110" s="75"/>
      <c r="P1110" s="75"/>
      <c r="Q1110" s="75"/>
      <c r="R1110" s="75"/>
      <c r="S1110" s="75"/>
      <c r="T1110" s="75"/>
      <c r="U1110" s="75"/>
      <c r="V1110" s="75"/>
      <c r="W1110" s="75"/>
      <c r="X1110" s="75"/>
      <c r="Y1110" s="75"/>
      <c r="Z1110" s="75"/>
      <c r="AA1110" s="75"/>
      <c r="AB1110" s="75"/>
    </row>
    <row r="1111" spans="1:28">
      <c r="A1111" s="82"/>
      <c r="B1111" s="21"/>
      <c r="C1111" s="79"/>
      <c r="E1111" s="75"/>
      <c r="F1111" s="75"/>
      <c r="G1111" s="75"/>
      <c r="H1111" s="75"/>
      <c r="I1111" s="75"/>
      <c r="J1111" s="75"/>
      <c r="K1111" s="75"/>
      <c r="L1111" s="75"/>
      <c r="M1111" s="75"/>
      <c r="N1111" s="75"/>
      <c r="O1111" s="75"/>
      <c r="P1111" s="75"/>
      <c r="Q1111" s="75"/>
      <c r="R1111" s="75"/>
      <c r="S1111" s="75"/>
      <c r="T1111" s="75"/>
      <c r="U1111" s="75"/>
      <c r="V1111" s="75"/>
      <c r="W1111" s="75"/>
      <c r="X1111" s="75"/>
      <c r="Y1111" s="75"/>
      <c r="Z1111" s="75"/>
      <c r="AA1111" s="75"/>
      <c r="AB1111" s="75"/>
    </row>
    <row r="1112" spans="1:28">
      <c r="A1112" s="82"/>
      <c r="B1112" s="21"/>
      <c r="C1112" s="79"/>
      <c r="E1112" s="75"/>
      <c r="F1112" s="75"/>
      <c r="G1112" s="75"/>
      <c r="H1112" s="75"/>
      <c r="I1112" s="75"/>
      <c r="J1112" s="75"/>
      <c r="K1112" s="75"/>
      <c r="L1112" s="75"/>
      <c r="M1112" s="75"/>
      <c r="N1112" s="75"/>
      <c r="O1112" s="75"/>
      <c r="P1112" s="75"/>
      <c r="Q1112" s="75"/>
      <c r="R1112" s="75"/>
      <c r="S1112" s="75"/>
      <c r="T1112" s="75"/>
      <c r="U1112" s="75"/>
      <c r="V1112" s="75"/>
      <c r="W1112" s="75"/>
      <c r="X1112" s="75"/>
      <c r="Y1112" s="75"/>
      <c r="Z1112" s="75"/>
      <c r="AA1112" s="75"/>
      <c r="AB1112" s="75"/>
    </row>
    <row r="1113" spans="1:28">
      <c r="A1113" s="82"/>
      <c r="B1113" s="21"/>
      <c r="C1113" s="79"/>
      <c r="E1113" s="75"/>
      <c r="F1113" s="75"/>
      <c r="G1113" s="75"/>
      <c r="H1113" s="75"/>
      <c r="I1113" s="75"/>
      <c r="J1113" s="75"/>
      <c r="K1113" s="75"/>
      <c r="L1113" s="75"/>
      <c r="M1113" s="75"/>
      <c r="N1113" s="75"/>
      <c r="O1113" s="75"/>
      <c r="P1113" s="75"/>
      <c r="Q1113" s="75"/>
      <c r="R1113" s="75"/>
      <c r="S1113" s="75"/>
      <c r="T1113" s="75"/>
      <c r="U1113" s="75"/>
      <c r="V1113" s="75"/>
      <c r="W1113" s="75"/>
      <c r="X1113" s="75"/>
      <c r="Y1113" s="75"/>
      <c r="Z1113" s="75"/>
      <c r="AA1113" s="75"/>
      <c r="AB1113" s="75"/>
    </row>
    <row r="1114" spans="1:28">
      <c r="A1114" s="82"/>
      <c r="B1114" s="21"/>
      <c r="C1114" s="79"/>
      <c r="E1114" s="75"/>
      <c r="F1114" s="75"/>
      <c r="G1114" s="75"/>
      <c r="H1114" s="75"/>
      <c r="I1114" s="75"/>
      <c r="J1114" s="75"/>
      <c r="K1114" s="75"/>
      <c r="L1114" s="75"/>
      <c r="M1114" s="75"/>
      <c r="N1114" s="75"/>
      <c r="O1114" s="75"/>
      <c r="P1114" s="75"/>
      <c r="Q1114" s="75"/>
      <c r="R1114" s="75"/>
      <c r="S1114" s="75"/>
      <c r="T1114" s="75"/>
      <c r="U1114" s="75"/>
      <c r="V1114" s="75"/>
      <c r="W1114" s="75"/>
      <c r="X1114" s="75"/>
      <c r="Y1114" s="75"/>
      <c r="Z1114" s="75"/>
      <c r="AA1114" s="75"/>
      <c r="AB1114" s="75"/>
    </row>
    <row r="1115" spans="1:28">
      <c r="A1115" s="82"/>
      <c r="B1115" s="21"/>
      <c r="C1115" s="79"/>
      <c r="E1115" s="75"/>
      <c r="F1115" s="75"/>
      <c r="G1115" s="75"/>
      <c r="H1115" s="75"/>
      <c r="I1115" s="75"/>
      <c r="J1115" s="75"/>
      <c r="K1115" s="75"/>
      <c r="L1115" s="75"/>
      <c r="M1115" s="75"/>
      <c r="N1115" s="75"/>
      <c r="O1115" s="75"/>
      <c r="P1115" s="75"/>
      <c r="Q1115" s="75"/>
      <c r="R1115" s="75"/>
      <c r="S1115" s="75"/>
      <c r="T1115" s="75"/>
      <c r="U1115" s="75"/>
      <c r="V1115" s="75"/>
      <c r="W1115" s="75"/>
      <c r="X1115" s="75"/>
      <c r="Y1115" s="75"/>
      <c r="Z1115" s="75"/>
      <c r="AA1115" s="75"/>
      <c r="AB1115" s="75"/>
    </row>
    <row r="1116" spans="1:28">
      <c r="A1116" s="82"/>
      <c r="B1116" s="21"/>
      <c r="C1116" s="79"/>
      <c r="E1116" s="75"/>
      <c r="F1116" s="75"/>
      <c r="G1116" s="75"/>
      <c r="H1116" s="75"/>
      <c r="I1116" s="75"/>
      <c r="J1116" s="75"/>
      <c r="K1116" s="75"/>
      <c r="L1116" s="75"/>
      <c r="M1116" s="75"/>
      <c r="N1116" s="75"/>
      <c r="O1116" s="75"/>
      <c r="P1116" s="75"/>
      <c r="Q1116" s="75"/>
      <c r="R1116" s="75"/>
      <c r="S1116" s="75"/>
      <c r="T1116" s="75"/>
      <c r="U1116" s="75"/>
      <c r="V1116" s="75"/>
      <c r="W1116" s="75"/>
      <c r="X1116" s="75"/>
      <c r="Y1116" s="75"/>
      <c r="Z1116" s="75"/>
      <c r="AA1116" s="75"/>
      <c r="AB1116" s="75"/>
    </row>
    <row r="1117" spans="1:28">
      <c r="A1117" s="82"/>
      <c r="B1117" s="21"/>
      <c r="C1117" s="79"/>
      <c r="E1117" s="75"/>
      <c r="F1117" s="75"/>
      <c r="G1117" s="75"/>
      <c r="H1117" s="75"/>
      <c r="I1117" s="75"/>
      <c r="J1117" s="75"/>
      <c r="K1117" s="75"/>
      <c r="L1117" s="75"/>
      <c r="M1117" s="75"/>
      <c r="N1117" s="75"/>
      <c r="O1117" s="75"/>
      <c r="P1117" s="75"/>
      <c r="Q1117" s="75"/>
      <c r="R1117" s="75"/>
      <c r="S1117" s="75"/>
      <c r="T1117" s="75"/>
      <c r="U1117" s="75"/>
      <c r="V1117" s="75"/>
      <c r="W1117" s="75"/>
      <c r="X1117" s="75"/>
      <c r="Y1117" s="75"/>
      <c r="Z1117" s="75"/>
      <c r="AA1117" s="75"/>
      <c r="AB1117" s="75"/>
    </row>
    <row r="1118" spans="1:28">
      <c r="A1118" s="82"/>
      <c r="B1118" s="21"/>
      <c r="C1118" s="79"/>
      <c r="E1118" s="75"/>
      <c r="F1118" s="75"/>
      <c r="G1118" s="75"/>
      <c r="H1118" s="75"/>
      <c r="I1118" s="75"/>
      <c r="J1118" s="75"/>
      <c r="K1118" s="75"/>
      <c r="L1118" s="75"/>
      <c r="M1118" s="75"/>
      <c r="N1118" s="75"/>
      <c r="O1118" s="75"/>
      <c r="P1118" s="75"/>
      <c r="Q1118" s="75"/>
      <c r="R1118" s="75"/>
      <c r="S1118" s="75"/>
      <c r="T1118" s="75"/>
      <c r="U1118" s="75"/>
      <c r="V1118" s="75"/>
      <c r="W1118" s="75"/>
      <c r="X1118" s="75"/>
      <c r="Y1118" s="75"/>
      <c r="Z1118" s="75"/>
      <c r="AA1118" s="75"/>
      <c r="AB1118" s="75"/>
    </row>
    <row r="1119" spans="1:28">
      <c r="A1119" s="82"/>
      <c r="B1119" s="21"/>
      <c r="C1119" s="79"/>
      <c r="E1119" s="75"/>
      <c r="F1119" s="75"/>
      <c r="G1119" s="75"/>
      <c r="H1119" s="75"/>
      <c r="I1119" s="75"/>
      <c r="J1119" s="75"/>
      <c r="K1119" s="75"/>
      <c r="L1119" s="75"/>
      <c r="M1119" s="75"/>
      <c r="N1119" s="75"/>
      <c r="O1119" s="75"/>
      <c r="P1119" s="75"/>
      <c r="Q1119" s="75"/>
      <c r="R1119" s="75"/>
      <c r="S1119" s="75"/>
      <c r="T1119" s="75"/>
      <c r="U1119" s="75"/>
      <c r="V1119" s="75"/>
      <c r="W1119" s="75"/>
      <c r="X1119" s="75"/>
      <c r="Y1119" s="75"/>
      <c r="Z1119" s="75"/>
      <c r="AA1119" s="75"/>
      <c r="AB1119" s="75"/>
    </row>
    <row r="1120" spans="1:28">
      <c r="A1120" s="82"/>
      <c r="B1120" s="21"/>
      <c r="C1120" s="79"/>
      <c r="E1120" s="75"/>
      <c r="F1120" s="75"/>
      <c r="G1120" s="75"/>
      <c r="H1120" s="75"/>
      <c r="I1120" s="75"/>
      <c r="J1120" s="75"/>
      <c r="K1120" s="75"/>
      <c r="L1120" s="75"/>
      <c r="M1120" s="75"/>
      <c r="N1120" s="75"/>
      <c r="O1120" s="75"/>
      <c r="P1120" s="75"/>
      <c r="Q1120" s="75"/>
      <c r="R1120" s="75"/>
      <c r="S1120" s="75"/>
      <c r="T1120" s="75"/>
      <c r="U1120" s="75"/>
      <c r="V1120" s="75"/>
      <c r="W1120" s="75"/>
      <c r="X1120" s="75"/>
      <c r="Y1120" s="75"/>
      <c r="Z1120" s="75"/>
      <c r="AA1120" s="75"/>
      <c r="AB1120" s="75"/>
    </row>
    <row r="1121" spans="1:28">
      <c r="A1121" s="82"/>
      <c r="B1121" s="21"/>
      <c r="C1121" s="79"/>
      <c r="E1121" s="75"/>
      <c r="F1121" s="75"/>
      <c r="G1121" s="75"/>
      <c r="H1121" s="75"/>
      <c r="I1121" s="75"/>
      <c r="J1121" s="75"/>
      <c r="K1121" s="75"/>
      <c r="L1121" s="75"/>
      <c r="M1121" s="75"/>
      <c r="N1121" s="75"/>
      <c r="O1121" s="75"/>
      <c r="P1121" s="75"/>
      <c r="Q1121" s="75"/>
      <c r="R1121" s="75"/>
      <c r="S1121" s="75"/>
      <c r="T1121" s="75"/>
      <c r="U1121" s="75"/>
      <c r="V1121" s="75"/>
      <c r="W1121" s="75"/>
      <c r="X1121" s="75"/>
      <c r="Y1121" s="75"/>
      <c r="Z1121" s="75"/>
      <c r="AA1121" s="75"/>
      <c r="AB1121" s="75"/>
    </row>
    <row r="1122" spans="1:28">
      <c r="A1122" s="82"/>
      <c r="B1122" s="21"/>
      <c r="C1122" s="79"/>
      <c r="E1122" s="75"/>
      <c r="F1122" s="75"/>
      <c r="G1122" s="75"/>
      <c r="H1122" s="75"/>
      <c r="I1122" s="75"/>
      <c r="J1122" s="75"/>
      <c r="K1122" s="75"/>
      <c r="L1122" s="75"/>
      <c r="M1122" s="75"/>
      <c r="N1122" s="75"/>
      <c r="O1122" s="75"/>
      <c r="P1122" s="75"/>
      <c r="Q1122" s="75"/>
      <c r="R1122" s="75"/>
      <c r="S1122" s="75"/>
      <c r="T1122" s="75"/>
      <c r="U1122" s="75"/>
      <c r="V1122" s="75"/>
      <c r="W1122" s="75"/>
      <c r="X1122" s="75"/>
      <c r="Y1122" s="75"/>
      <c r="Z1122" s="75"/>
      <c r="AA1122" s="75"/>
      <c r="AB1122" s="75"/>
    </row>
    <row r="1123" spans="1:28">
      <c r="A1123" s="82"/>
      <c r="B1123" s="21"/>
      <c r="C1123" s="79"/>
      <c r="E1123" s="75"/>
      <c r="F1123" s="75"/>
      <c r="G1123" s="75"/>
      <c r="H1123" s="75"/>
      <c r="I1123" s="75"/>
      <c r="J1123" s="75"/>
      <c r="K1123" s="75"/>
      <c r="L1123" s="75"/>
      <c r="M1123" s="75"/>
      <c r="N1123" s="75"/>
      <c r="O1123" s="75"/>
      <c r="P1123" s="75"/>
      <c r="Q1123" s="75"/>
      <c r="R1123" s="75"/>
      <c r="S1123" s="75"/>
      <c r="T1123" s="75"/>
      <c r="U1123" s="75"/>
      <c r="V1123" s="75"/>
      <c r="W1123" s="75"/>
      <c r="X1123" s="75"/>
      <c r="Y1123" s="75"/>
      <c r="Z1123" s="75"/>
      <c r="AA1123" s="75"/>
      <c r="AB1123" s="75"/>
    </row>
    <row r="1124" spans="1:28">
      <c r="A1124" s="82"/>
      <c r="B1124" s="21"/>
      <c r="C1124" s="79"/>
      <c r="E1124" s="75"/>
      <c r="F1124" s="75"/>
      <c r="G1124" s="75"/>
      <c r="H1124" s="75"/>
      <c r="I1124" s="75"/>
      <c r="J1124" s="75"/>
      <c r="K1124" s="75"/>
      <c r="L1124" s="75"/>
      <c r="M1124" s="75"/>
      <c r="N1124" s="75"/>
      <c r="O1124" s="75"/>
      <c r="P1124" s="75"/>
      <c r="Q1124" s="75"/>
      <c r="R1124" s="75"/>
      <c r="S1124" s="75"/>
      <c r="T1124" s="75"/>
      <c r="U1124" s="75"/>
      <c r="V1124" s="75"/>
      <c r="W1124" s="75"/>
      <c r="X1124" s="75"/>
      <c r="Y1124" s="75"/>
      <c r="Z1124" s="75"/>
      <c r="AA1124" s="75"/>
      <c r="AB1124" s="75"/>
    </row>
    <row r="1125" spans="1:28">
      <c r="A1125" s="82"/>
      <c r="B1125" s="21"/>
      <c r="C1125" s="79"/>
      <c r="E1125" s="75"/>
      <c r="F1125" s="75"/>
      <c r="G1125" s="75"/>
      <c r="H1125" s="75"/>
      <c r="I1125" s="75"/>
      <c r="J1125" s="75"/>
      <c r="K1125" s="75"/>
      <c r="L1125" s="75"/>
      <c r="M1125" s="75"/>
      <c r="N1125" s="75"/>
      <c r="O1125" s="75"/>
      <c r="P1125" s="75"/>
      <c r="Q1125" s="75"/>
      <c r="R1125" s="75"/>
      <c r="S1125" s="75"/>
      <c r="T1125" s="75"/>
      <c r="U1125" s="75"/>
      <c r="V1125" s="75"/>
      <c r="W1125" s="75"/>
      <c r="X1125" s="75"/>
      <c r="Y1125" s="75"/>
      <c r="Z1125" s="75"/>
      <c r="AA1125" s="75"/>
      <c r="AB1125" s="75"/>
    </row>
    <row r="1126" spans="1:28">
      <c r="A1126" s="82"/>
      <c r="B1126" s="21"/>
      <c r="C1126" s="79"/>
      <c r="E1126" s="75"/>
      <c r="F1126" s="75"/>
      <c r="G1126" s="75"/>
      <c r="H1126" s="75"/>
      <c r="I1126" s="75"/>
      <c r="J1126" s="75"/>
      <c r="K1126" s="75"/>
      <c r="L1126" s="75"/>
      <c r="M1126" s="75"/>
      <c r="N1126" s="75"/>
      <c r="O1126" s="75"/>
      <c r="P1126" s="75"/>
      <c r="Q1126" s="75"/>
      <c r="R1126" s="75"/>
      <c r="S1126" s="75"/>
      <c r="T1126" s="75"/>
      <c r="U1126" s="75"/>
      <c r="V1126" s="75"/>
      <c r="W1126" s="75"/>
      <c r="X1126" s="75"/>
      <c r="Y1126" s="75"/>
      <c r="Z1126" s="75"/>
      <c r="AA1126" s="75"/>
      <c r="AB1126" s="75"/>
    </row>
    <row r="1127" spans="1:28">
      <c r="A1127" s="82"/>
      <c r="B1127" s="21"/>
      <c r="C1127" s="79"/>
      <c r="E1127" s="75"/>
      <c r="F1127" s="75"/>
      <c r="G1127" s="75"/>
      <c r="H1127" s="75"/>
      <c r="I1127" s="75"/>
      <c r="J1127" s="75"/>
      <c r="K1127" s="75"/>
      <c r="L1127" s="75"/>
      <c r="M1127" s="75"/>
      <c r="N1127" s="75"/>
      <c r="O1127" s="75"/>
      <c r="P1127" s="75"/>
      <c r="Q1127" s="75"/>
      <c r="R1127" s="75"/>
      <c r="S1127" s="75"/>
      <c r="T1127" s="75"/>
      <c r="U1127" s="75"/>
      <c r="V1127" s="75"/>
      <c r="W1127" s="75"/>
      <c r="X1127" s="75"/>
      <c r="Y1127" s="75"/>
      <c r="Z1127" s="75"/>
      <c r="AA1127" s="75"/>
      <c r="AB1127" s="75"/>
    </row>
    <row r="1128" spans="1:28">
      <c r="A1128" s="82"/>
      <c r="B1128" s="21"/>
      <c r="C1128" s="79"/>
      <c r="E1128" s="75"/>
      <c r="F1128" s="75"/>
      <c r="G1128" s="75"/>
      <c r="H1128" s="75"/>
      <c r="I1128" s="75"/>
      <c r="J1128" s="75"/>
      <c r="K1128" s="75"/>
      <c r="L1128" s="75"/>
      <c r="M1128" s="75"/>
      <c r="N1128" s="75"/>
      <c r="O1128" s="75"/>
      <c r="P1128" s="75"/>
      <c r="Q1128" s="75"/>
      <c r="R1128" s="75"/>
      <c r="S1128" s="75"/>
      <c r="T1128" s="75"/>
      <c r="U1128" s="75"/>
      <c r="V1128" s="75"/>
      <c r="W1128" s="75"/>
      <c r="X1128" s="75"/>
      <c r="Y1128" s="75"/>
      <c r="Z1128" s="75"/>
      <c r="AA1128" s="75"/>
      <c r="AB1128" s="75"/>
    </row>
    <row r="1129" spans="1:28">
      <c r="A1129" s="82"/>
      <c r="B1129" s="21"/>
      <c r="C1129" s="79"/>
      <c r="E1129" s="75"/>
      <c r="F1129" s="75"/>
      <c r="G1129" s="75"/>
      <c r="H1129" s="75"/>
      <c r="I1129" s="75"/>
      <c r="J1129" s="75"/>
      <c r="K1129" s="75"/>
      <c r="L1129" s="75"/>
      <c r="M1129" s="75"/>
      <c r="N1129" s="75"/>
      <c r="O1129" s="75"/>
      <c r="P1129" s="75"/>
      <c r="Q1129" s="75"/>
      <c r="R1129" s="75"/>
      <c r="S1129" s="75"/>
      <c r="T1129" s="75"/>
      <c r="U1129" s="75"/>
      <c r="V1129" s="75"/>
      <c r="W1129" s="75"/>
      <c r="X1129" s="75"/>
      <c r="Y1129" s="75"/>
      <c r="Z1129" s="75"/>
      <c r="AA1129" s="75"/>
      <c r="AB1129" s="75"/>
    </row>
    <row r="1130" spans="1:28">
      <c r="A1130" s="82"/>
      <c r="B1130" s="21"/>
      <c r="C1130" s="79"/>
      <c r="E1130" s="75"/>
      <c r="F1130" s="75"/>
      <c r="G1130" s="75"/>
      <c r="H1130" s="75"/>
      <c r="I1130" s="75"/>
      <c r="J1130" s="75"/>
      <c r="K1130" s="75"/>
      <c r="L1130" s="75"/>
      <c r="M1130" s="75"/>
      <c r="N1130" s="75"/>
      <c r="O1130" s="75"/>
      <c r="P1130" s="75"/>
      <c r="Q1130" s="75"/>
      <c r="R1130" s="75"/>
      <c r="S1130" s="75"/>
      <c r="T1130" s="75"/>
      <c r="U1130" s="75"/>
      <c r="V1130" s="75"/>
      <c r="W1130" s="75"/>
      <c r="X1130" s="75"/>
      <c r="Y1130" s="75"/>
      <c r="Z1130" s="75"/>
      <c r="AA1130" s="75"/>
      <c r="AB1130" s="75"/>
    </row>
    <row r="1131" spans="1:28">
      <c r="A1131" s="82"/>
      <c r="B1131" s="21"/>
      <c r="C1131" s="79"/>
      <c r="E1131" s="75"/>
      <c r="F1131" s="75"/>
      <c r="G1131" s="75"/>
      <c r="H1131" s="75"/>
      <c r="I1131" s="75"/>
      <c r="J1131" s="75"/>
      <c r="K1131" s="75"/>
      <c r="L1131" s="75"/>
      <c r="M1131" s="75"/>
      <c r="N1131" s="75"/>
      <c r="O1131" s="75"/>
      <c r="P1131" s="75"/>
      <c r="Q1131" s="75"/>
      <c r="R1131" s="75"/>
      <c r="S1131" s="75"/>
      <c r="T1131" s="75"/>
      <c r="U1131" s="75"/>
      <c r="V1131" s="75"/>
      <c r="W1131" s="75"/>
      <c r="X1131" s="75"/>
      <c r="Y1131" s="75"/>
      <c r="Z1131" s="75"/>
      <c r="AA1131" s="75"/>
      <c r="AB1131" s="75"/>
    </row>
    <row r="1132" spans="1:28">
      <c r="A1132" s="82"/>
      <c r="B1132" s="21"/>
      <c r="C1132" s="79"/>
      <c r="E1132" s="75"/>
      <c r="F1132" s="75"/>
      <c r="G1132" s="75"/>
      <c r="H1132" s="75"/>
      <c r="I1132" s="75"/>
      <c r="J1132" s="75"/>
      <c r="K1132" s="75"/>
      <c r="L1132" s="75"/>
      <c r="M1132" s="75"/>
      <c r="N1132" s="75"/>
      <c r="O1132" s="75"/>
      <c r="P1132" s="75"/>
      <c r="Q1132" s="75"/>
      <c r="R1132" s="75"/>
      <c r="S1132" s="75"/>
      <c r="T1132" s="75"/>
      <c r="U1132" s="75"/>
      <c r="V1132" s="75"/>
      <c r="W1132" s="75"/>
      <c r="X1132" s="75"/>
      <c r="Y1132" s="75"/>
      <c r="Z1132" s="75"/>
      <c r="AA1132" s="75"/>
      <c r="AB1132" s="75"/>
    </row>
    <row r="1133" spans="1:28">
      <c r="A1133" s="82"/>
      <c r="B1133" s="21"/>
      <c r="C1133" s="79"/>
      <c r="E1133" s="75"/>
      <c r="F1133" s="75"/>
      <c r="G1133" s="75"/>
      <c r="H1133" s="75"/>
      <c r="I1133" s="75"/>
      <c r="J1133" s="75"/>
      <c r="K1133" s="75"/>
      <c r="L1133" s="75"/>
      <c r="M1133" s="75"/>
      <c r="N1133" s="75"/>
      <c r="O1133" s="75"/>
      <c r="P1133" s="75"/>
      <c r="Q1133" s="75"/>
      <c r="R1133" s="75"/>
      <c r="S1133" s="75"/>
      <c r="T1133" s="75"/>
      <c r="U1133" s="75"/>
      <c r="V1133" s="75"/>
      <c r="W1133" s="75"/>
      <c r="X1133" s="75"/>
      <c r="Y1133" s="75"/>
      <c r="Z1133" s="75"/>
      <c r="AA1133" s="75"/>
      <c r="AB1133" s="75"/>
    </row>
    <row r="1134" spans="1:28">
      <c r="A1134" s="82"/>
      <c r="B1134" s="21"/>
      <c r="C1134" s="79"/>
      <c r="E1134" s="75"/>
      <c r="F1134" s="75"/>
      <c r="G1134" s="75"/>
      <c r="H1134" s="75"/>
      <c r="I1134" s="75"/>
      <c r="J1134" s="75"/>
      <c r="K1134" s="75"/>
      <c r="L1134" s="75"/>
      <c r="M1134" s="75"/>
      <c r="N1134" s="75"/>
      <c r="O1134" s="75"/>
      <c r="P1134" s="75"/>
      <c r="Q1134" s="75"/>
      <c r="R1134" s="75"/>
      <c r="S1134" s="75"/>
      <c r="T1134" s="75"/>
      <c r="U1134" s="75"/>
      <c r="V1134" s="75"/>
      <c r="W1134" s="75"/>
      <c r="X1134" s="75"/>
      <c r="Y1134" s="75"/>
      <c r="Z1134" s="75"/>
      <c r="AA1134" s="75"/>
      <c r="AB1134" s="75"/>
    </row>
    <row r="1135" spans="1:28">
      <c r="A1135" s="82"/>
      <c r="B1135" s="21"/>
      <c r="C1135" s="79"/>
      <c r="E1135" s="75"/>
      <c r="F1135" s="75"/>
      <c r="G1135" s="75"/>
      <c r="H1135" s="75"/>
      <c r="I1135" s="75"/>
      <c r="J1135" s="75"/>
      <c r="K1135" s="75"/>
      <c r="L1135" s="75"/>
      <c r="M1135" s="75"/>
      <c r="N1135" s="75"/>
      <c r="O1135" s="75"/>
      <c r="P1135" s="75"/>
      <c r="Q1135" s="75"/>
      <c r="R1135" s="75"/>
      <c r="S1135" s="75"/>
      <c r="T1135" s="75"/>
      <c r="U1135" s="75"/>
      <c r="V1135" s="75"/>
      <c r="W1135" s="75"/>
      <c r="X1135" s="75"/>
      <c r="Y1135" s="75"/>
      <c r="Z1135" s="75"/>
      <c r="AA1135" s="75"/>
      <c r="AB1135" s="75"/>
    </row>
    <row r="1136" spans="1:28">
      <c r="A1136" s="82"/>
      <c r="B1136" s="21"/>
      <c r="C1136" s="79"/>
      <c r="E1136" s="75"/>
      <c r="F1136" s="75"/>
      <c r="G1136" s="75"/>
      <c r="H1136" s="75"/>
      <c r="I1136" s="75"/>
      <c r="J1136" s="75"/>
      <c r="K1136" s="75"/>
      <c r="L1136" s="75"/>
      <c r="M1136" s="75"/>
      <c r="N1136" s="75"/>
      <c r="O1136" s="75"/>
      <c r="P1136" s="75"/>
      <c r="Q1136" s="75"/>
      <c r="R1136" s="75"/>
      <c r="S1136" s="75"/>
      <c r="T1136" s="75"/>
      <c r="U1136" s="75"/>
      <c r="V1136" s="75"/>
      <c r="W1136" s="75"/>
      <c r="X1136" s="75"/>
      <c r="Y1136" s="75"/>
      <c r="Z1136" s="75"/>
      <c r="AA1136" s="75"/>
      <c r="AB1136" s="75"/>
    </row>
    <row r="1137" spans="1:28">
      <c r="A1137" s="82"/>
      <c r="B1137" s="21"/>
      <c r="C1137" s="79"/>
      <c r="E1137" s="75"/>
      <c r="F1137" s="75"/>
      <c r="G1137" s="75"/>
      <c r="H1137" s="75"/>
      <c r="I1137" s="75"/>
      <c r="J1137" s="75"/>
      <c r="K1137" s="75"/>
      <c r="L1137" s="75"/>
      <c r="M1137" s="75"/>
      <c r="N1137" s="75"/>
      <c r="O1137" s="75"/>
      <c r="P1137" s="75"/>
      <c r="Q1137" s="75"/>
      <c r="R1137" s="75"/>
      <c r="S1137" s="75"/>
      <c r="T1137" s="75"/>
      <c r="U1137" s="75"/>
      <c r="V1137" s="75"/>
      <c r="W1137" s="75"/>
      <c r="X1137" s="75"/>
      <c r="Y1137" s="75"/>
      <c r="Z1137" s="75"/>
      <c r="AA1137" s="75"/>
      <c r="AB1137" s="75"/>
    </row>
    <row r="1138" spans="1:28">
      <c r="A1138" s="82"/>
      <c r="B1138" s="21"/>
      <c r="C1138" s="79"/>
      <c r="E1138" s="75"/>
      <c r="F1138" s="75"/>
      <c r="G1138" s="75"/>
      <c r="H1138" s="75"/>
      <c r="I1138" s="75"/>
      <c r="J1138" s="75"/>
      <c r="K1138" s="75"/>
      <c r="L1138" s="75"/>
      <c r="M1138" s="75"/>
      <c r="N1138" s="75"/>
      <c r="O1138" s="75"/>
      <c r="P1138" s="75"/>
      <c r="Q1138" s="75"/>
      <c r="R1138" s="75"/>
      <c r="S1138" s="75"/>
      <c r="T1138" s="75"/>
      <c r="U1138" s="75"/>
      <c r="V1138" s="75"/>
      <c r="W1138" s="75"/>
      <c r="X1138" s="75"/>
      <c r="Y1138" s="75"/>
      <c r="Z1138" s="75"/>
      <c r="AA1138" s="75"/>
      <c r="AB1138" s="75"/>
    </row>
    <row r="1139" spans="1:28">
      <c r="A1139" s="82"/>
      <c r="B1139" s="21"/>
      <c r="C1139" s="79"/>
      <c r="E1139" s="75"/>
      <c r="F1139" s="75"/>
      <c r="G1139" s="75"/>
      <c r="H1139" s="75"/>
      <c r="I1139" s="75"/>
      <c r="J1139" s="75"/>
      <c r="K1139" s="75"/>
      <c r="L1139" s="75"/>
      <c r="M1139" s="75"/>
      <c r="N1139" s="75"/>
      <c r="O1139" s="75"/>
      <c r="P1139" s="75"/>
      <c r="Q1139" s="75"/>
      <c r="R1139" s="75"/>
      <c r="S1139" s="75"/>
      <c r="T1139" s="75"/>
      <c r="U1139" s="75"/>
      <c r="V1139" s="75"/>
      <c r="W1139" s="75"/>
      <c r="X1139" s="75"/>
      <c r="Y1139" s="75"/>
      <c r="Z1139" s="75"/>
      <c r="AA1139" s="75"/>
      <c r="AB1139" s="75"/>
    </row>
    <row r="1140" spans="1:28">
      <c r="A1140" s="82"/>
      <c r="B1140" s="21"/>
      <c r="C1140" s="79"/>
      <c r="E1140" s="75"/>
      <c r="F1140" s="75"/>
      <c r="G1140" s="75"/>
      <c r="H1140" s="75"/>
      <c r="I1140" s="75"/>
      <c r="J1140" s="75"/>
      <c r="K1140" s="75"/>
      <c r="L1140" s="75"/>
      <c r="M1140" s="75"/>
      <c r="N1140" s="75"/>
      <c r="O1140" s="75"/>
      <c r="P1140" s="75"/>
      <c r="Q1140" s="75"/>
      <c r="R1140" s="75"/>
      <c r="S1140" s="75"/>
      <c r="T1140" s="75"/>
      <c r="U1140" s="75"/>
      <c r="V1140" s="75"/>
      <c r="W1140" s="75"/>
      <c r="X1140" s="75"/>
      <c r="Y1140" s="75"/>
      <c r="Z1140" s="75"/>
      <c r="AA1140" s="75"/>
      <c r="AB1140" s="75"/>
    </row>
    <row r="1141" spans="1:28">
      <c r="A1141" s="82"/>
      <c r="B1141" s="21"/>
      <c r="C1141" s="79"/>
      <c r="E1141" s="75"/>
      <c r="F1141" s="75"/>
      <c r="G1141" s="75"/>
      <c r="H1141" s="75"/>
      <c r="I1141" s="75"/>
      <c r="J1141" s="75"/>
      <c r="K1141" s="75"/>
      <c r="L1141" s="75"/>
      <c r="M1141" s="75"/>
      <c r="N1141" s="75"/>
      <c r="O1141" s="75"/>
      <c r="P1141" s="75"/>
      <c r="Q1141" s="75"/>
      <c r="R1141" s="75"/>
      <c r="S1141" s="75"/>
      <c r="T1141" s="75"/>
      <c r="U1141" s="75"/>
      <c r="V1141" s="75"/>
      <c r="W1141" s="75"/>
      <c r="X1141" s="75"/>
      <c r="Y1141" s="75"/>
      <c r="Z1141" s="75"/>
      <c r="AA1141" s="75"/>
      <c r="AB1141" s="75"/>
    </row>
    <row r="1142" spans="1:28">
      <c r="A1142" s="82"/>
      <c r="B1142" s="21"/>
      <c r="C1142" s="79"/>
      <c r="E1142" s="75"/>
      <c r="F1142" s="75"/>
      <c r="G1142" s="75"/>
      <c r="H1142" s="75"/>
      <c r="I1142" s="75"/>
      <c r="J1142" s="75"/>
      <c r="K1142" s="75"/>
      <c r="L1142" s="75"/>
      <c r="M1142" s="75"/>
      <c r="N1142" s="75"/>
      <c r="O1142" s="75"/>
      <c r="P1142" s="75"/>
      <c r="Q1142" s="75"/>
      <c r="R1142" s="75"/>
      <c r="S1142" s="75"/>
      <c r="T1142" s="75"/>
      <c r="U1142" s="75"/>
      <c r="V1142" s="75"/>
      <c r="W1142" s="75"/>
      <c r="X1142" s="75"/>
      <c r="Y1142" s="75"/>
      <c r="Z1142" s="75"/>
      <c r="AA1142" s="75"/>
      <c r="AB1142" s="75"/>
    </row>
    <row r="1143" spans="1:28">
      <c r="A1143" s="82"/>
      <c r="B1143" s="21"/>
      <c r="C1143" s="79"/>
      <c r="E1143" s="75"/>
      <c r="F1143" s="75"/>
      <c r="G1143" s="75"/>
      <c r="H1143" s="75"/>
      <c r="I1143" s="75"/>
      <c r="J1143" s="75"/>
      <c r="K1143" s="75"/>
      <c r="L1143" s="75"/>
      <c r="M1143" s="75"/>
      <c r="N1143" s="75"/>
      <c r="O1143" s="75"/>
      <c r="P1143" s="75"/>
      <c r="Q1143" s="75"/>
      <c r="R1143" s="75"/>
      <c r="S1143" s="75"/>
      <c r="T1143" s="75"/>
      <c r="U1143" s="75"/>
      <c r="V1143" s="75"/>
      <c r="W1143" s="75"/>
      <c r="X1143" s="75"/>
      <c r="Y1143" s="75"/>
      <c r="Z1143" s="75"/>
      <c r="AA1143" s="75"/>
      <c r="AB1143" s="75"/>
    </row>
    <row r="1144" spans="1:28">
      <c r="A1144" s="82"/>
      <c r="B1144" s="21"/>
      <c r="C1144" s="79"/>
      <c r="E1144" s="75"/>
      <c r="F1144" s="75"/>
      <c r="G1144" s="75"/>
      <c r="H1144" s="75"/>
      <c r="I1144" s="75"/>
      <c r="J1144" s="75"/>
      <c r="K1144" s="75"/>
      <c r="L1144" s="75"/>
      <c r="M1144" s="75"/>
      <c r="N1144" s="75"/>
      <c r="O1144" s="75"/>
      <c r="P1144" s="75"/>
      <c r="Q1144" s="75"/>
      <c r="R1144" s="75"/>
      <c r="S1144" s="75"/>
      <c r="T1144" s="75"/>
      <c r="U1144" s="75"/>
      <c r="V1144" s="75"/>
      <c r="W1144" s="75"/>
      <c r="X1144" s="75"/>
      <c r="Y1144" s="75"/>
      <c r="Z1144" s="75"/>
      <c r="AA1144" s="75"/>
      <c r="AB1144" s="75"/>
    </row>
    <row r="1145" spans="1:28">
      <c r="A1145" s="82"/>
      <c r="B1145" s="21"/>
      <c r="C1145" s="79"/>
      <c r="E1145" s="75"/>
      <c r="F1145" s="75"/>
      <c r="G1145" s="75"/>
      <c r="H1145" s="75"/>
      <c r="I1145" s="75"/>
      <c r="J1145" s="75"/>
      <c r="K1145" s="75"/>
      <c r="L1145" s="75"/>
      <c r="M1145" s="75"/>
      <c r="N1145" s="75"/>
      <c r="O1145" s="75"/>
      <c r="P1145" s="75"/>
      <c r="Q1145" s="75"/>
      <c r="R1145" s="75"/>
      <c r="S1145" s="75"/>
      <c r="T1145" s="75"/>
      <c r="U1145" s="75"/>
      <c r="V1145" s="75"/>
      <c r="W1145" s="75"/>
      <c r="X1145" s="75"/>
      <c r="Y1145" s="75"/>
      <c r="Z1145" s="75"/>
      <c r="AA1145" s="75"/>
      <c r="AB1145" s="75"/>
    </row>
    <row r="1146" spans="1:28">
      <c r="A1146" s="82"/>
      <c r="B1146" s="21"/>
      <c r="C1146" s="79"/>
      <c r="E1146" s="75"/>
      <c r="F1146" s="75"/>
      <c r="G1146" s="75"/>
      <c r="H1146" s="75"/>
      <c r="I1146" s="75"/>
      <c r="J1146" s="75"/>
      <c r="K1146" s="75"/>
      <c r="L1146" s="75"/>
      <c r="M1146" s="75"/>
      <c r="N1146" s="75"/>
      <c r="O1146" s="75"/>
      <c r="P1146" s="75"/>
      <c r="Q1146" s="75"/>
      <c r="R1146" s="75"/>
      <c r="S1146" s="75"/>
      <c r="T1146" s="75"/>
      <c r="U1146" s="75"/>
      <c r="V1146" s="75"/>
      <c r="W1146" s="75"/>
      <c r="X1146" s="75"/>
      <c r="Y1146" s="75"/>
      <c r="Z1146" s="75"/>
      <c r="AA1146" s="75"/>
      <c r="AB1146" s="75"/>
    </row>
    <row r="1147" spans="1:28">
      <c r="A1147" s="82"/>
      <c r="B1147" s="21"/>
      <c r="C1147" s="79"/>
      <c r="E1147" s="75"/>
      <c r="F1147" s="75"/>
      <c r="G1147" s="75"/>
      <c r="H1147" s="75"/>
      <c r="I1147" s="75"/>
      <c r="J1147" s="75"/>
      <c r="K1147" s="75"/>
      <c r="L1147" s="75"/>
      <c r="M1147" s="75"/>
      <c r="N1147" s="75"/>
      <c r="O1147" s="75"/>
      <c r="P1147" s="75"/>
      <c r="Q1147" s="75"/>
      <c r="R1147" s="75"/>
      <c r="S1147" s="75"/>
      <c r="T1147" s="75"/>
      <c r="U1147" s="75"/>
      <c r="V1147" s="75"/>
      <c r="W1147" s="75"/>
      <c r="X1147" s="75"/>
      <c r="Y1147" s="75"/>
      <c r="Z1147" s="75"/>
      <c r="AA1147" s="75"/>
      <c r="AB1147" s="75"/>
    </row>
    <row r="1148" spans="1:28">
      <c r="A1148" s="82"/>
      <c r="B1148" s="21"/>
      <c r="C1148" s="79"/>
      <c r="E1148" s="75"/>
      <c r="F1148" s="75"/>
      <c r="G1148" s="75"/>
      <c r="H1148" s="75"/>
      <c r="I1148" s="75"/>
      <c r="J1148" s="75"/>
      <c r="K1148" s="75"/>
      <c r="L1148" s="75"/>
      <c r="M1148" s="75"/>
      <c r="N1148" s="75"/>
      <c r="O1148" s="75"/>
      <c r="P1148" s="75"/>
      <c r="Q1148" s="75"/>
      <c r="R1148" s="75"/>
      <c r="S1148" s="75"/>
      <c r="T1148" s="75"/>
      <c r="U1148" s="75"/>
      <c r="V1148" s="75"/>
      <c r="W1148" s="75"/>
      <c r="X1148" s="75"/>
      <c r="Y1148" s="75"/>
      <c r="Z1148" s="75"/>
      <c r="AA1148" s="75"/>
      <c r="AB1148" s="75"/>
    </row>
    <row r="1149" spans="1:28">
      <c r="A1149" s="82"/>
      <c r="B1149" s="21"/>
      <c r="C1149" s="79"/>
      <c r="E1149" s="75"/>
      <c r="F1149" s="75"/>
      <c r="G1149" s="75"/>
      <c r="H1149" s="75"/>
      <c r="I1149" s="75"/>
      <c r="J1149" s="75"/>
      <c r="K1149" s="75"/>
      <c r="L1149" s="75"/>
      <c r="M1149" s="75"/>
      <c r="N1149" s="75"/>
      <c r="O1149" s="75"/>
      <c r="P1149" s="75"/>
      <c r="Q1149" s="75"/>
      <c r="R1149" s="75"/>
      <c r="S1149" s="75"/>
      <c r="T1149" s="75"/>
      <c r="U1149" s="75"/>
      <c r="V1149" s="75"/>
      <c r="W1149" s="75"/>
      <c r="X1149" s="75"/>
      <c r="Y1149" s="75"/>
      <c r="Z1149" s="75"/>
      <c r="AA1149" s="75"/>
      <c r="AB1149" s="75"/>
    </row>
    <row r="1150" spans="1:28">
      <c r="A1150" s="82"/>
      <c r="B1150" s="21"/>
      <c r="C1150" s="79"/>
      <c r="E1150" s="75"/>
      <c r="F1150" s="75"/>
      <c r="G1150" s="75"/>
      <c r="H1150" s="75"/>
      <c r="I1150" s="75"/>
      <c r="J1150" s="75"/>
      <c r="K1150" s="75"/>
      <c r="L1150" s="75"/>
      <c r="M1150" s="75"/>
      <c r="N1150" s="75"/>
      <c r="O1150" s="75"/>
      <c r="P1150" s="75"/>
      <c r="Q1150" s="75"/>
      <c r="R1150" s="75"/>
      <c r="S1150" s="75"/>
      <c r="T1150" s="75"/>
      <c r="U1150" s="75"/>
      <c r="V1150" s="75"/>
      <c r="W1150" s="75"/>
      <c r="X1150" s="75"/>
      <c r="Y1150" s="75"/>
      <c r="Z1150" s="75"/>
      <c r="AA1150" s="75"/>
      <c r="AB1150" s="75"/>
    </row>
    <row r="1151" spans="1:28">
      <c r="A1151" s="82"/>
      <c r="B1151" s="21"/>
      <c r="C1151" s="79"/>
      <c r="E1151" s="75"/>
      <c r="F1151" s="75"/>
      <c r="G1151" s="75"/>
      <c r="H1151" s="75"/>
      <c r="I1151" s="75"/>
      <c r="J1151" s="75"/>
      <c r="K1151" s="75"/>
      <c r="L1151" s="75"/>
      <c r="M1151" s="75"/>
      <c r="N1151" s="75"/>
      <c r="O1151" s="75"/>
      <c r="P1151" s="75"/>
      <c r="Q1151" s="75"/>
      <c r="R1151" s="75"/>
      <c r="S1151" s="75"/>
      <c r="T1151" s="75"/>
      <c r="U1151" s="75"/>
      <c r="V1151" s="75"/>
      <c r="W1151" s="75"/>
      <c r="X1151" s="75"/>
      <c r="Y1151" s="75"/>
      <c r="Z1151" s="75"/>
      <c r="AA1151" s="75"/>
      <c r="AB1151" s="75"/>
    </row>
    <row r="1152" spans="1:28">
      <c r="A1152" s="82"/>
      <c r="B1152" s="21"/>
      <c r="C1152" s="79"/>
      <c r="E1152" s="75"/>
      <c r="F1152" s="75"/>
      <c r="G1152" s="75"/>
      <c r="H1152" s="75"/>
      <c r="I1152" s="75"/>
      <c r="J1152" s="75"/>
      <c r="K1152" s="75"/>
      <c r="L1152" s="75"/>
      <c r="M1152" s="75"/>
      <c r="N1152" s="75"/>
      <c r="O1152" s="75"/>
      <c r="P1152" s="75"/>
      <c r="Q1152" s="75"/>
      <c r="R1152" s="75"/>
      <c r="S1152" s="75"/>
      <c r="T1152" s="75"/>
      <c r="U1152" s="75"/>
      <c r="V1152" s="75"/>
      <c r="W1152" s="75"/>
      <c r="X1152" s="75"/>
      <c r="Y1152" s="75"/>
      <c r="Z1152" s="75"/>
      <c r="AA1152" s="75"/>
      <c r="AB1152" s="75"/>
    </row>
    <row r="1153" spans="1:28">
      <c r="A1153" s="82"/>
      <c r="B1153" s="21"/>
      <c r="C1153" s="79"/>
      <c r="E1153" s="75"/>
      <c r="F1153" s="75"/>
      <c r="G1153" s="75"/>
      <c r="H1153" s="75"/>
      <c r="I1153" s="75"/>
      <c r="J1153" s="75"/>
      <c r="K1153" s="75"/>
      <c r="L1153" s="75"/>
      <c r="M1153" s="75"/>
      <c r="N1153" s="75"/>
      <c r="O1153" s="75"/>
      <c r="P1153" s="75"/>
      <c r="Q1153" s="75"/>
      <c r="R1153" s="75"/>
      <c r="S1153" s="75"/>
      <c r="T1153" s="75"/>
      <c r="U1153" s="75"/>
      <c r="V1153" s="75"/>
      <c r="W1153" s="75"/>
      <c r="X1153" s="75"/>
      <c r="Y1153" s="75"/>
      <c r="Z1153" s="75"/>
      <c r="AA1153" s="75"/>
      <c r="AB1153" s="75"/>
    </row>
    <row r="1154" spans="1:28">
      <c r="A1154" s="82"/>
      <c r="B1154" s="21"/>
      <c r="C1154" s="79"/>
      <c r="E1154" s="75"/>
      <c r="F1154" s="75"/>
      <c r="G1154" s="75"/>
      <c r="H1154" s="75"/>
      <c r="I1154" s="75"/>
      <c r="J1154" s="75"/>
      <c r="K1154" s="75"/>
      <c r="L1154" s="75"/>
      <c r="M1154" s="75"/>
      <c r="N1154" s="75"/>
      <c r="O1154" s="75"/>
      <c r="P1154" s="75"/>
      <c r="Q1154" s="75"/>
      <c r="R1154" s="75"/>
      <c r="S1154" s="75"/>
      <c r="T1154" s="75"/>
      <c r="U1154" s="75"/>
      <c r="V1154" s="75"/>
      <c r="W1154" s="75"/>
      <c r="X1154" s="75"/>
      <c r="Y1154" s="75"/>
      <c r="Z1154" s="75"/>
      <c r="AA1154" s="75"/>
      <c r="AB1154" s="75"/>
    </row>
    <row r="1155" spans="1:28">
      <c r="A1155" s="82"/>
      <c r="B1155" s="21"/>
      <c r="C1155" s="79"/>
      <c r="E1155" s="75"/>
      <c r="F1155" s="75"/>
      <c r="G1155" s="75"/>
      <c r="H1155" s="75"/>
      <c r="I1155" s="75"/>
      <c r="J1155" s="75"/>
      <c r="K1155" s="75"/>
      <c r="L1155" s="75"/>
      <c r="M1155" s="75"/>
      <c r="N1155" s="75"/>
      <c r="O1155" s="75"/>
      <c r="P1155" s="75"/>
      <c r="Q1155" s="75"/>
      <c r="R1155" s="75"/>
      <c r="S1155" s="75"/>
      <c r="T1155" s="75"/>
      <c r="U1155" s="75"/>
      <c r="V1155" s="75"/>
      <c r="W1155" s="75"/>
      <c r="X1155" s="75"/>
      <c r="Y1155" s="75"/>
      <c r="Z1155" s="75"/>
      <c r="AA1155" s="75"/>
      <c r="AB1155" s="75"/>
    </row>
    <row r="1156" spans="1:28">
      <c r="A1156" s="82"/>
      <c r="B1156" s="21"/>
      <c r="C1156" s="79"/>
      <c r="E1156" s="75"/>
      <c r="F1156" s="75"/>
      <c r="G1156" s="75"/>
      <c r="H1156" s="75"/>
      <c r="I1156" s="75"/>
      <c r="J1156" s="75"/>
      <c r="K1156" s="75"/>
      <c r="L1156" s="75"/>
      <c r="M1156" s="75"/>
      <c r="N1156" s="75"/>
      <c r="O1156" s="75"/>
      <c r="P1156" s="75"/>
      <c r="Q1156" s="75"/>
      <c r="R1156" s="75"/>
      <c r="S1156" s="75"/>
      <c r="T1156" s="75"/>
      <c r="U1156" s="75"/>
      <c r="V1156" s="75"/>
      <c r="W1156" s="75"/>
      <c r="X1156" s="75"/>
      <c r="Y1156" s="75"/>
      <c r="Z1156" s="75"/>
      <c r="AA1156" s="75"/>
      <c r="AB1156" s="75"/>
    </row>
    <row r="1157" spans="1:28">
      <c r="A1157" s="82"/>
      <c r="B1157" s="21"/>
      <c r="C1157" s="79"/>
      <c r="E1157" s="75"/>
      <c r="F1157" s="75"/>
      <c r="G1157" s="75"/>
      <c r="H1157" s="75"/>
      <c r="I1157" s="75"/>
      <c r="J1157" s="75"/>
      <c r="K1157" s="75"/>
      <c r="L1157" s="75"/>
      <c r="M1157" s="75"/>
      <c r="N1157" s="75"/>
      <c r="O1157" s="75"/>
      <c r="P1157" s="75"/>
      <c r="Q1157" s="75"/>
      <c r="R1157" s="75"/>
      <c r="S1157" s="75"/>
      <c r="T1157" s="75"/>
      <c r="U1157" s="75"/>
      <c r="V1157" s="75"/>
      <c r="W1157" s="75"/>
      <c r="X1157" s="75"/>
      <c r="Y1157" s="75"/>
      <c r="Z1157" s="75"/>
      <c r="AA1157" s="75"/>
      <c r="AB1157" s="75"/>
    </row>
    <row r="1158" spans="1:28">
      <c r="A1158" s="82"/>
      <c r="B1158" s="21"/>
      <c r="C1158" s="79"/>
      <c r="E1158" s="75"/>
      <c r="F1158" s="75"/>
      <c r="G1158" s="75"/>
      <c r="H1158" s="75"/>
      <c r="I1158" s="75"/>
      <c r="J1158" s="75"/>
      <c r="K1158" s="75"/>
      <c r="L1158" s="75"/>
      <c r="M1158" s="75"/>
      <c r="N1158" s="75"/>
      <c r="O1158" s="75"/>
      <c r="P1158" s="75"/>
      <c r="Q1158" s="75"/>
      <c r="R1158" s="75"/>
      <c r="S1158" s="75"/>
      <c r="T1158" s="75"/>
      <c r="U1158" s="75"/>
      <c r="V1158" s="75"/>
      <c r="W1158" s="75"/>
      <c r="X1158" s="75"/>
      <c r="Y1158" s="75"/>
      <c r="Z1158" s="75"/>
      <c r="AA1158" s="75"/>
      <c r="AB1158" s="75"/>
    </row>
    <row r="1159" spans="1:28">
      <c r="A1159" s="82"/>
      <c r="B1159" s="21"/>
      <c r="C1159" s="79"/>
      <c r="E1159" s="75"/>
      <c r="F1159" s="75"/>
      <c r="G1159" s="75"/>
      <c r="H1159" s="75"/>
      <c r="I1159" s="75"/>
      <c r="J1159" s="75"/>
      <c r="K1159" s="75"/>
      <c r="L1159" s="75"/>
      <c r="M1159" s="75"/>
      <c r="N1159" s="75"/>
      <c r="O1159" s="75"/>
      <c r="P1159" s="75"/>
      <c r="Q1159" s="75"/>
      <c r="R1159" s="75"/>
      <c r="S1159" s="75"/>
      <c r="T1159" s="75"/>
      <c r="U1159" s="75"/>
      <c r="V1159" s="75"/>
      <c r="W1159" s="75"/>
      <c r="X1159" s="75"/>
      <c r="Y1159" s="75"/>
      <c r="Z1159" s="75"/>
      <c r="AA1159" s="75"/>
      <c r="AB1159" s="75"/>
    </row>
    <row r="1160" spans="1:28">
      <c r="A1160" s="82"/>
      <c r="B1160" s="21"/>
      <c r="C1160" s="79"/>
      <c r="E1160" s="75"/>
      <c r="F1160" s="75"/>
      <c r="G1160" s="75"/>
      <c r="H1160" s="75"/>
      <c r="I1160" s="75"/>
      <c r="J1160" s="75"/>
      <c r="K1160" s="75"/>
      <c r="L1160" s="75"/>
      <c r="M1160" s="75"/>
      <c r="N1160" s="75"/>
      <c r="O1160" s="75"/>
      <c r="P1160" s="75"/>
      <c r="Q1160" s="75"/>
      <c r="R1160" s="75"/>
      <c r="S1160" s="75"/>
      <c r="T1160" s="75"/>
      <c r="U1160" s="75"/>
      <c r="V1160" s="75"/>
      <c r="W1160" s="75"/>
      <c r="X1160" s="75"/>
      <c r="Y1160" s="75"/>
      <c r="Z1160" s="75"/>
      <c r="AA1160" s="75"/>
      <c r="AB1160" s="75"/>
    </row>
    <row r="1161" spans="1:28">
      <c r="A1161" s="82"/>
      <c r="B1161" s="21"/>
      <c r="C1161" s="79"/>
      <c r="E1161" s="75"/>
      <c r="F1161" s="75"/>
      <c r="G1161" s="75"/>
      <c r="H1161" s="75"/>
      <c r="I1161" s="75"/>
      <c r="J1161" s="75"/>
      <c r="K1161" s="75"/>
      <c r="L1161" s="75"/>
      <c r="M1161" s="75"/>
      <c r="N1161" s="75"/>
      <c r="O1161" s="75"/>
      <c r="P1161" s="75"/>
      <c r="Q1161" s="75"/>
      <c r="R1161" s="75"/>
      <c r="S1161" s="75"/>
      <c r="T1161" s="75"/>
      <c r="U1161" s="75"/>
      <c r="V1161" s="75"/>
      <c r="W1161" s="75"/>
      <c r="X1161" s="75"/>
      <c r="Y1161" s="75"/>
      <c r="Z1161" s="75"/>
      <c r="AA1161" s="75"/>
      <c r="AB1161" s="75"/>
    </row>
    <row r="1162" spans="1:28">
      <c r="A1162" s="82"/>
      <c r="B1162" s="21"/>
      <c r="C1162" s="79"/>
      <c r="E1162" s="75"/>
      <c r="F1162" s="75"/>
      <c r="G1162" s="75"/>
      <c r="H1162" s="75"/>
      <c r="I1162" s="75"/>
      <c r="J1162" s="75"/>
      <c r="K1162" s="75"/>
      <c r="L1162" s="75"/>
      <c r="M1162" s="75"/>
      <c r="N1162" s="75"/>
      <c r="O1162" s="75"/>
      <c r="P1162" s="75"/>
      <c r="Q1162" s="75"/>
      <c r="R1162" s="75"/>
      <c r="S1162" s="75"/>
      <c r="T1162" s="75"/>
      <c r="U1162" s="75"/>
      <c r="V1162" s="75"/>
      <c r="W1162" s="75"/>
      <c r="X1162" s="75"/>
      <c r="Y1162" s="75"/>
      <c r="Z1162" s="75"/>
      <c r="AA1162" s="75"/>
      <c r="AB1162" s="75"/>
    </row>
    <row r="1163" spans="1:28">
      <c r="A1163" s="82"/>
      <c r="B1163" s="21"/>
      <c r="C1163" s="79"/>
      <c r="E1163" s="75"/>
      <c r="F1163" s="75"/>
      <c r="G1163" s="75"/>
      <c r="H1163" s="75"/>
      <c r="I1163" s="75"/>
      <c r="J1163" s="75"/>
      <c r="K1163" s="75"/>
      <c r="L1163" s="75"/>
      <c r="M1163" s="75"/>
      <c r="N1163" s="75"/>
      <c r="O1163" s="75"/>
      <c r="P1163" s="75"/>
      <c r="Q1163" s="75"/>
      <c r="R1163" s="75"/>
      <c r="S1163" s="75"/>
      <c r="T1163" s="75"/>
      <c r="U1163" s="75"/>
      <c r="V1163" s="75"/>
      <c r="W1163" s="75"/>
      <c r="X1163" s="75"/>
      <c r="Y1163" s="75"/>
      <c r="Z1163" s="75"/>
      <c r="AA1163" s="75"/>
      <c r="AB1163" s="75"/>
    </row>
    <row r="1164" spans="1:28">
      <c r="A1164" s="82"/>
      <c r="B1164" s="21"/>
      <c r="C1164" s="79"/>
      <c r="E1164" s="75"/>
      <c r="F1164" s="75"/>
      <c r="G1164" s="75"/>
      <c r="H1164" s="75"/>
      <c r="I1164" s="75"/>
      <c r="J1164" s="75"/>
      <c r="K1164" s="75"/>
      <c r="L1164" s="75"/>
      <c r="M1164" s="75"/>
      <c r="N1164" s="75"/>
      <c r="O1164" s="75"/>
      <c r="P1164" s="75"/>
      <c r="Q1164" s="75"/>
      <c r="R1164" s="75"/>
      <c r="S1164" s="75"/>
      <c r="T1164" s="75"/>
      <c r="U1164" s="75"/>
      <c r="V1164" s="75"/>
      <c r="W1164" s="75"/>
      <c r="X1164" s="75"/>
      <c r="Y1164" s="75"/>
      <c r="Z1164" s="75"/>
      <c r="AA1164" s="75"/>
      <c r="AB1164" s="75"/>
    </row>
    <row r="1165" spans="1:28">
      <c r="A1165" s="82"/>
      <c r="B1165" s="21"/>
      <c r="C1165" s="79"/>
      <c r="E1165" s="75"/>
      <c r="F1165" s="75"/>
      <c r="G1165" s="75"/>
      <c r="H1165" s="75"/>
      <c r="I1165" s="75"/>
      <c r="J1165" s="75"/>
      <c r="K1165" s="75"/>
      <c r="L1165" s="75"/>
      <c r="M1165" s="75"/>
      <c r="N1165" s="75"/>
      <c r="O1165" s="75"/>
      <c r="P1165" s="75"/>
      <c r="Q1165" s="75"/>
      <c r="R1165" s="75"/>
      <c r="S1165" s="75"/>
      <c r="T1165" s="75"/>
      <c r="U1165" s="75"/>
      <c r="V1165" s="75"/>
      <c r="W1165" s="75"/>
      <c r="X1165" s="75"/>
      <c r="Y1165" s="75"/>
      <c r="Z1165" s="75"/>
      <c r="AA1165" s="75"/>
      <c r="AB1165" s="75"/>
    </row>
    <row r="1166" spans="1:28">
      <c r="A1166" s="82"/>
      <c r="B1166" s="21"/>
      <c r="C1166" s="79"/>
      <c r="E1166" s="75"/>
      <c r="F1166" s="75"/>
      <c r="G1166" s="75"/>
      <c r="H1166" s="75"/>
      <c r="I1166" s="75"/>
      <c r="J1166" s="75"/>
      <c r="K1166" s="75"/>
      <c r="L1166" s="75"/>
      <c r="M1166" s="75"/>
      <c r="N1166" s="75"/>
      <c r="O1166" s="75"/>
      <c r="P1166" s="75"/>
      <c r="Q1166" s="75"/>
      <c r="R1166" s="75"/>
      <c r="S1166" s="75"/>
      <c r="T1166" s="75"/>
      <c r="U1166" s="75"/>
      <c r="V1166" s="75"/>
      <c r="W1166" s="75"/>
      <c r="X1166" s="75"/>
      <c r="Y1166" s="75"/>
      <c r="Z1166" s="75"/>
      <c r="AA1166" s="75"/>
      <c r="AB1166" s="75"/>
    </row>
    <row r="1167" spans="1:28">
      <c r="A1167" s="82"/>
      <c r="B1167" s="21"/>
      <c r="C1167" s="79"/>
      <c r="E1167" s="75"/>
      <c r="F1167" s="75"/>
      <c r="G1167" s="75"/>
      <c r="H1167" s="75"/>
      <c r="I1167" s="75"/>
      <c r="J1167" s="75"/>
      <c r="K1167" s="75"/>
      <c r="L1167" s="75"/>
      <c r="M1167" s="75"/>
      <c r="N1167" s="75"/>
      <c r="O1167" s="75"/>
      <c r="P1167" s="75"/>
      <c r="Q1167" s="75"/>
      <c r="R1167" s="75"/>
      <c r="S1167" s="75"/>
      <c r="T1167" s="75"/>
      <c r="U1167" s="75"/>
      <c r="V1167" s="75"/>
      <c r="W1167" s="75"/>
      <c r="X1167" s="75"/>
      <c r="Y1167" s="75"/>
      <c r="Z1167" s="75"/>
      <c r="AA1167" s="75"/>
      <c r="AB1167" s="75"/>
    </row>
    <row r="1168" spans="1:28">
      <c r="A1168" s="82"/>
      <c r="B1168" s="21"/>
      <c r="C1168" s="79"/>
      <c r="E1168" s="75"/>
      <c r="F1168" s="75"/>
      <c r="G1168" s="75"/>
      <c r="H1168" s="75"/>
      <c r="I1168" s="75"/>
      <c r="J1168" s="75"/>
      <c r="K1168" s="75"/>
      <c r="L1168" s="75"/>
      <c r="M1168" s="75"/>
      <c r="N1168" s="75"/>
      <c r="O1168" s="75"/>
      <c r="P1168" s="75"/>
      <c r="Q1168" s="75"/>
      <c r="R1168" s="75"/>
      <c r="S1168" s="75"/>
      <c r="T1168" s="75"/>
      <c r="U1168" s="75"/>
      <c r="V1168" s="75"/>
      <c r="W1168" s="75"/>
      <c r="X1168" s="75"/>
      <c r="Y1168" s="75"/>
      <c r="Z1168" s="75"/>
      <c r="AA1168" s="75"/>
      <c r="AB1168" s="75"/>
    </row>
    <row r="1169" spans="1:28">
      <c r="A1169" s="82"/>
      <c r="B1169" s="21"/>
      <c r="C1169" s="79"/>
      <c r="E1169" s="75"/>
      <c r="F1169" s="75"/>
      <c r="G1169" s="75"/>
      <c r="H1169" s="75"/>
      <c r="I1169" s="75"/>
      <c r="J1169" s="75"/>
      <c r="K1169" s="75"/>
      <c r="L1169" s="75"/>
      <c r="M1169" s="75"/>
      <c r="N1169" s="75"/>
      <c r="O1169" s="75"/>
      <c r="P1169" s="75"/>
      <c r="Q1169" s="75"/>
      <c r="R1169" s="75"/>
      <c r="S1169" s="75"/>
      <c r="T1169" s="75"/>
      <c r="U1169" s="75"/>
      <c r="V1169" s="75"/>
      <c r="W1169" s="75"/>
      <c r="X1169" s="75"/>
      <c r="Y1169" s="75"/>
      <c r="Z1169" s="75"/>
      <c r="AA1169" s="75"/>
      <c r="AB1169" s="75"/>
    </row>
    <row r="1170" spans="1:28">
      <c r="A1170" s="82"/>
      <c r="B1170" s="21"/>
      <c r="C1170" s="79"/>
      <c r="E1170" s="75"/>
      <c r="F1170" s="75"/>
      <c r="G1170" s="75"/>
      <c r="H1170" s="75"/>
      <c r="I1170" s="75"/>
      <c r="J1170" s="75"/>
      <c r="K1170" s="75"/>
      <c r="L1170" s="75"/>
      <c r="M1170" s="75"/>
      <c r="N1170" s="75"/>
      <c r="O1170" s="75"/>
      <c r="P1170" s="75"/>
      <c r="Q1170" s="75"/>
      <c r="R1170" s="75"/>
      <c r="S1170" s="75"/>
      <c r="T1170" s="75"/>
      <c r="U1170" s="75"/>
      <c r="V1170" s="75"/>
      <c r="W1170" s="75"/>
      <c r="X1170" s="75"/>
      <c r="Y1170" s="75"/>
      <c r="Z1170" s="75"/>
      <c r="AA1170" s="75"/>
      <c r="AB1170" s="75"/>
    </row>
    <row r="1171" spans="1:28">
      <c r="A1171" s="82"/>
      <c r="B1171" s="21"/>
      <c r="C1171" s="79"/>
      <c r="E1171" s="75"/>
      <c r="F1171" s="75"/>
      <c r="G1171" s="75"/>
      <c r="H1171" s="75"/>
      <c r="I1171" s="75"/>
      <c r="J1171" s="75"/>
      <c r="K1171" s="75"/>
      <c r="L1171" s="75"/>
      <c r="M1171" s="75"/>
      <c r="N1171" s="75"/>
      <c r="O1171" s="75"/>
      <c r="P1171" s="75"/>
      <c r="Q1171" s="75"/>
      <c r="R1171" s="75"/>
      <c r="S1171" s="75"/>
      <c r="T1171" s="75"/>
      <c r="U1171" s="75"/>
      <c r="V1171" s="75"/>
      <c r="W1171" s="75"/>
      <c r="X1171" s="75"/>
      <c r="Y1171" s="75"/>
      <c r="Z1171" s="75"/>
      <c r="AA1171" s="75"/>
      <c r="AB1171" s="75"/>
    </row>
    <row r="1172" spans="1:28">
      <c r="A1172" s="82"/>
      <c r="B1172" s="21"/>
      <c r="C1172" s="79"/>
      <c r="E1172" s="75"/>
      <c r="F1172" s="75"/>
      <c r="G1172" s="75"/>
      <c r="H1172" s="75"/>
      <c r="I1172" s="75"/>
      <c r="J1172" s="75"/>
      <c r="K1172" s="75"/>
      <c r="L1172" s="75"/>
      <c r="M1172" s="75"/>
      <c r="N1172" s="75"/>
      <c r="O1172" s="75"/>
      <c r="P1172" s="75"/>
      <c r="Q1172" s="75"/>
      <c r="R1172" s="75"/>
      <c r="S1172" s="75"/>
      <c r="T1172" s="75"/>
      <c r="U1172" s="75"/>
      <c r="V1172" s="75"/>
      <c r="W1172" s="75"/>
      <c r="X1172" s="75"/>
      <c r="Y1172" s="75"/>
      <c r="Z1172" s="75"/>
      <c r="AA1172" s="75"/>
      <c r="AB1172" s="75"/>
    </row>
    <row r="1173" spans="1:28">
      <c r="A1173" s="82"/>
      <c r="B1173" s="21"/>
      <c r="C1173" s="79"/>
      <c r="E1173" s="75"/>
      <c r="F1173" s="75"/>
      <c r="G1173" s="75"/>
      <c r="H1173" s="75"/>
      <c r="I1173" s="75"/>
      <c r="J1173" s="75"/>
      <c r="K1173" s="75"/>
      <c r="L1173" s="75"/>
      <c r="M1173" s="75"/>
      <c r="N1173" s="75"/>
      <c r="O1173" s="75"/>
      <c r="P1173" s="75"/>
      <c r="Q1173" s="75"/>
      <c r="R1173" s="75"/>
      <c r="S1173" s="75"/>
      <c r="T1173" s="75"/>
      <c r="U1173" s="75"/>
      <c r="V1173" s="75"/>
      <c r="W1173" s="75"/>
      <c r="X1173" s="75"/>
      <c r="Y1173" s="75"/>
      <c r="Z1173" s="75"/>
      <c r="AA1173" s="75"/>
      <c r="AB1173" s="75"/>
    </row>
    <row r="1174" spans="1:28">
      <c r="A1174" s="82"/>
      <c r="B1174" s="21"/>
      <c r="C1174" s="79"/>
      <c r="E1174" s="75"/>
      <c r="F1174" s="75"/>
      <c r="G1174" s="75"/>
      <c r="H1174" s="75"/>
      <c r="I1174" s="75"/>
      <c r="J1174" s="75"/>
      <c r="K1174" s="75"/>
      <c r="L1174" s="75"/>
      <c r="M1174" s="75"/>
      <c r="N1174" s="75"/>
      <c r="O1174" s="75"/>
      <c r="P1174" s="75"/>
      <c r="Q1174" s="75"/>
      <c r="R1174" s="75"/>
      <c r="S1174" s="75"/>
      <c r="T1174" s="75"/>
      <c r="U1174" s="75"/>
      <c r="V1174" s="75"/>
      <c r="W1174" s="75"/>
      <c r="X1174" s="75"/>
      <c r="Y1174" s="75"/>
      <c r="Z1174" s="75"/>
      <c r="AA1174" s="75"/>
      <c r="AB1174" s="75"/>
    </row>
    <row r="1175" spans="1:28">
      <c r="A1175" s="82"/>
      <c r="B1175" s="21"/>
      <c r="C1175" s="79"/>
      <c r="E1175" s="75"/>
      <c r="F1175" s="75"/>
      <c r="G1175" s="75"/>
      <c r="H1175" s="75"/>
      <c r="I1175" s="75"/>
      <c r="J1175" s="75"/>
      <c r="K1175" s="75"/>
      <c r="L1175" s="75"/>
      <c r="M1175" s="75"/>
      <c r="N1175" s="75"/>
      <c r="O1175" s="75"/>
      <c r="P1175" s="75"/>
      <c r="Q1175" s="75"/>
      <c r="R1175" s="75"/>
      <c r="S1175" s="75"/>
      <c r="T1175" s="75"/>
      <c r="U1175" s="75"/>
      <c r="V1175" s="75"/>
      <c r="W1175" s="75"/>
      <c r="X1175" s="75"/>
      <c r="Y1175" s="75"/>
      <c r="Z1175" s="75"/>
      <c r="AA1175" s="75"/>
      <c r="AB1175" s="75"/>
    </row>
    <row r="1176" spans="1:28">
      <c r="A1176" s="82"/>
      <c r="B1176" s="21"/>
      <c r="C1176" s="79"/>
      <c r="E1176" s="75"/>
      <c r="F1176" s="75"/>
      <c r="G1176" s="75"/>
      <c r="H1176" s="75"/>
      <c r="I1176" s="75"/>
      <c r="J1176" s="75"/>
      <c r="K1176" s="75"/>
      <c r="L1176" s="75"/>
      <c r="M1176" s="75"/>
      <c r="N1176" s="75"/>
      <c r="O1176" s="75"/>
      <c r="P1176" s="75"/>
      <c r="Q1176" s="75"/>
      <c r="R1176" s="75"/>
      <c r="S1176" s="75"/>
      <c r="T1176" s="75"/>
      <c r="U1176" s="75"/>
      <c r="V1176" s="75"/>
      <c r="W1176" s="75"/>
      <c r="X1176" s="75"/>
      <c r="Y1176" s="75"/>
      <c r="Z1176" s="75"/>
      <c r="AA1176" s="75"/>
      <c r="AB1176" s="75"/>
    </row>
    <row r="1177" spans="1:28">
      <c r="A1177" s="82"/>
      <c r="B1177" s="21"/>
      <c r="C1177" s="79"/>
      <c r="E1177" s="75"/>
      <c r="F1177" s="75"/>
      <c r="G1177" s="75"/>
      <c r="H1177" s="75"/>
      <c r="I1177" s="75"/>
      <c r="J1177" s="75"/>
      <c r="K1177" s="75"/>
      <c r="L1177" s="75"/>
      <c r="M1177" s="75"/>
      <c r="N1177" s="75"/>
      <c r="O1177" s="75"/>
      <c r="P1177" s="75"/>
      <c r="Q1177" s="75"/>
      <c r="R1177" s="75"/>
      <c r="S1177" s="75"/>
      <c r="T1177" s="75"/>
      <c r="U1177" s="75"/>
      <c r="V1177" s="75"/>
      <c r="W1177" s="75"/>
      <c r="X1177" s="75"/>
      <c r="Y1177" s="75"/>
      <c r="Z1177" s="75"/>
      <c r="AA1177" s="75"/>
      <c r="AB1177" s="75"/>
    </row>
    <row r="1178" spans="1:28">
      <c r="A1178" s="82"/>
      <c r="B1178" s="21"/>
      <c r="C1178" s="79"/>
      <c r="E1178" s="75"/>
      <c r="F1178" s="75"/>
      <c r="G1178" s="75"/>
      <c r="H1178" s="75"/>
      <c r="I1178" s="75"/>
      <c r="J1178" s="75"/>
      <c r="K1178" s="75"/>
      <c r="L1178" s="75"/>
      <c r="M1178" s="75"/>
      <c r="N1178" s="75"/>
      <c r="O1178" s="75"/>
      <c r="P1178" s="75"/>
      <c r="Q1178" s="75"/>
      <c r="R1178" s="75"/>
      <c r="S1178" s="75"/>
      <c r="T1178" s="75"/>
      <c r="U1178" s="75"/>
      <c r="V1178" s="75"/>
      <c r="W1178" s="75"/>
      <c r="X1178" s="75"/>
      <c r="Y1178" s="75"/>
      <c r="Z1178" s="75"/>
      <c r="AA1178" s="75"/>
      <c r="AB1178" s="75"/>
    </row>
    <row r="1179" spans="1:28">
      <c r="A1179" s="82"/>
      <c r="B1179" s="21"/>
      <c r="C1179" s="79"/>
      <c r="E1179" s="75"/>
      <c r="F1179" s="75"/>
      <c r="G1179" s="75"/>
      <c r="H1179" s="75"/>
      <c r="I1179" s="75"/>
      <c r="J1179" s="75"/>
      <c r="K1179" s="75"/>
      <c r="L1179" s="75"/>
      <c r="M1179" s="75"/>
      <c r="N1179" s="75"/>
      <c r="O1179" s="75"/>
      <c r="P1179" s="75"/>
      <c r="Q1179" s="75"/>
      <c r="R1179" s="75"/>
      <c r="S1179" s="75"/>
      <c r="T1179" s="75"/>
      <c r="U1179" s="75"/>
      <c r="V1179" s="75"/>
      <c r="W1179" s="75"/>
      <c r="X1179" s="75"/>
      <c r="Y1179" s="75"/>
      <c r="Z1179" s="75"/>
      <c r="AA1179" s="75"/>
      <c r="AB1179" s="75"/>
    </row>
    <row r="1180" spans="1:28">
      <c r="A1180" s="82"/>
      <c r="B1180" s="21"/>
      <c r="C1180" s="79"/>
      <c r="E1180" s="75"/>
      <c r="F1180" s="75"/>
      <c r="G1180" s="75"/>
      <c r="H1180" s="75"/>
      <c r="I1180" s="75"/>
      <c r="J1180" s="75"/>
      <c r="K1180" s="75"/>
      <c r="L1180" s="75"/>
      <c r="M1180" s="75"/>
      <c r="N1180" s="75"/>
      <c r="O1180" s="75"/>
      <c r="P1180" s="75"/>
      <c r="Q1180" s="75"/>
      <c r="R1180" s="75"/>
      <c r="S1180" s="75"/>
      <c r="T1180" s="75"/>
      <c r="U1180" s="75"/>
      <c r="V1180" s="75"/>
      <c r="W1180" s="75"/>
      <c r="X1180" s="75"/>
      <c r="Y1180" s="75"/>
      <c r="Z1180" s="75"/>
      <c r="AA1180" s="75"/>
      <c r="AB1180" s="75"/>
    </row>
    <row r="1181" spans="1:28">
      <c r="A1181" s="82"/>
      <c r="B1181" s="21"/>
      <c r="C1181" s="79"/>
      <c r="E1181" s="75"/>
      <c r="F1181" s="75"/>
      <c r="G1181" s="75"/>
      <c r="H1181" s="75"/>
      <c r="I1181" s="75"/>
      <c r="J1181" s="75"/>
      <c r="K1181" s="75"/>
      <c r="L1181" s="75"/>
      <c r="M1181" s="75"/>
      <c r="N1181" s="75"/>
      <c r="O1181" s="75"/>
      <c r="P1181" s="75"/>
      <c r="Q1181" s="75"/>
      <c r="R1181" s="75"/>
      <c r="S1181" s="75"/>
      <c r="T1181" s="75"/>
      <c r="U1181" s="75"/>
      <c r="V1181" s="75"/>
      <c r="W1181" s="75"/>
      <c r="X1181" s="75"/>
      <c r="Y1181" s="75"/>
      <c r="Z1181" s="75"/>
      <c r="AA1181" s="75"/>
      <c r="AB1181" s="75"/>
    </row>
    <row r="1182" spans="1:28">
      <c r="A1182" s="82"/>
      <c r="B1182" s="21"/>
      <c r="C1182" s="79"/>
      <c r="E1182" s="75"/>
      <c r="F1182" s="75"/>
      <c r="G1182" s="75"/>
      <c r="H1182" s="75"/>
      <c r="I1182" s="75"/>
      <c r="J1182" s="75"/>
      <c r="K1182" s="75"/>
      <c r="L1182" s="75"/>
      <c r="M1182" s="75"/>
      <c r="N1182" s="75"/>
      <c r="O1182" s="75"/>
      <c r="P1182" s="75"/>
      <c r="Q1182" s="75"/>
      <c r="R1182" s="75"/>
      <c r="S1182" s="75"/>
      <c r="T1182" s="75"/>
      <c r="U1182" s="75"/>
      <c r="V1182" s="75"/>
      <c r="W1182" s="75"/>
      <c r="X1182" s="75"/>
      <c r="Y1182" s="75"/>
      <c r="Z1182" s="75"/>
      <c r="AA1182" s="75"/>
      <c r="AB1182" s="75"/>
    </row>
    <row r="1183" spans="1:28">
      <c r="A1183" s="82"/>
      <c r="B1183" s="21"/>
      <c r="C1183" s="79"/>
      <c r="E1183" s="75"/>
      <c r="F1183" s="75"/>
      <c r="G1183" s="75"/>
      <c r="H1183" s="75"/>
      <c r="I1183" s="75"/>
      <c r="J1183" s="75"/>
      <c r="K1183" s="75"/>
      <c r="L1183" s="75"/>
      <c r="M1183" s="75"/>
      <c r="N1183" s="75"/>
      <c r="O1183" s="75"/>
      <c r="P1183" s="75"/>
      <c r="Q1183" s="75"/>
      <c r="R1183" s="75"/>
      <c r="S1183" s="75"/>
      <c r="T1183" s="75"/>
      <c r="U1183" s="75"/>
      <c r="V1183" s="75"/>
      <c r="W1183" s="75"/>
      <c r="X1183" s="75"/>
      <c r="Y1183" s="75"/>
      <c r="Z1183" s="75"/>
      <c r="AA1183" s="75"/>
      <c r="AB1183" s="75"/>
    </row>
    <row r="1184" spans="1:28">
      <c r="A1184" s="82"/>
      <c r="B1184" s="21"/>
      <c r="C1184" s="79"/>
      <c r="E1184" s="75"/>
      <c r="F1184" s="75"/>
      <c r="G1184" s="75"/>
      <c r="H1184" s="75"/>
      <c r="I1184" s="75"/>
      <c r="J1184" s="75"/>
      <c r="K1184" s="75"/>
      <c r="L1184" s="75"/>
      <c r="M1184" s="75"/>
      <c r="N1184" s="75"/>
      <c r="O1184" s="75"/>
      <c r="P1184" s="75"/>
      <c r="Q1184" s="75"/>
      <c r="R1184" s="75"/>
      <c r="S1184" s="75"/>
      <c r="T1184" s="75"/>
      <c r="U1184" s="75"/>
      <c r="V1184" s="75"/>
      <c r="W1184" s="75"/>
      <c r="X1184" s="75"/>
      <c r="Y1184" s="75"/>
      <c r="Z1184" s="75"/>
      <c r="AA1184" s="75"/>
      <c r="AB1184" s="75"/>
    </row>
    <row r="1185" spans="1:28">
      <c r="A1185" s="82"/>
      <c r="B1185" s="21"/>
      <c r="C1185" s="79"/>
      <c r="E1185" s="75"/>
      <c r="F1185" s="75"/>
      <c r="G1185" s="75"/>
      <c r="H1185" s="75"/>
      <c r="I1185" s="75"/>
      <c r="J1185" s="75"/>
      <c r="K1185" s="75"/>
      <c r="L1185" s="75"/>
      <c r="M1185" s="75"/>
      <c r="N1185" s="75"/>
      <c r="O1185" s="75"/>
      <c r="P1185" s="75"/>
      <c r="Q1185" s="75"/>
      <c r="R1185" s="75"/>
      <c r="S1185" s="75"/>
      <c r="T1185" s="75"/>
      <c r="U1185" s="75"/>
      <c r="V1185" s="75"/>
      <c r="W1185" s="75"/>
      <c r="X1185" s="75"/>
      <c r="Y1185" s="75"/>
      <c r="Z1185" s="75"/>
      <c r="AA1185" s="75"/>
      <c r="AB1185" s="75"/>
    </row>
    <row r="1186" spans="1:28">
      <c r="A1186" s="82"/>
      <c r="B1186" s="21"/>
      <c r="C1186" s="79"/>
      <c r="E1186" s="75"/>
      <c r="F1186" s="75"/>
      <c r="G1186" s="75"/>
      <c r="H1186" s="75"/>
      <c r="I1186" s="75"/>
      <c r="J1186" s="75"/>
      <c r="K1186" s="75"/>
      <c r="L1186" s="75"/>
      <c r="M1186" s="75"/>
      <c r="N1186" s="75"/>
      <c r="O1186" s="75"/>
      <c r="P1186" s="75"/>
      <c r="Q1186" s="75"/>
      <c r="R1186" s="75"/>
      <c r="S1186" s="75"/>
      <c r="T1186" s="75"/>
      <c r="U1186" s="75"/>
      <c r="V1186" s="75"/>
      <c r="W1186" s="75"/>
      <c r="X1186" s="75"/>
      <c r="Y1186" s="75"/>
      <c r="Z1186" s="75"/>
      <c r="AA1186" s="75"/>
      <c r="AB1186" s="75"/>
    </row>
    <row r="1187" spans="1:28">
      <c r="A1187" s="82"/>
      <c r="B1187" s="21"/>
      <c r="C1187" s="79"/>
      <c r="E1187" s="75"/>
      <c r="F1187" s="75"/>
      <c r="G1187" s="75"/>
      <c r="H1187" s="75"/>
      <c r="I1187" s="75"/>
      <c r="J1187" s="75"/>
      <c r="K1187" s="75"/>
      <c r="L1187" s="75"/>
      <c r="M1187" s="75"/>
      <c r="N1187" s="75"/>
      <c r="O1187" s="75"/>
      <c r="P1187" s="75"/>
      <c r="Q1187" s="75"/>
      <c r="R1187" s="75"/>
      <c r="S1187" s="75"/>
      <c r="T1187" s="75"/>
      <c r="U1187" s="75"/>
      <c r="V1187" s="75"/>
      <c r="W1187" s="75"/>
      <c r="X1187" s="75"/>
      <c r="Y1187" s="75"/>
      <c r="Z1187" s="75"/>
      <c r="AA1187" s="75"/>
      <c r="AB1187" s="75"/>
    </row>
    <row r="1188" spans="1:28">
      <c r="A1188" s="82"/>
      <c r="B1188" s="21"/>
      <c r="C1188" s="79"/>
      <c r="E1188" s="75"/>
      <c r="F1188" s="75"/>
      <c r="G1188" s="75"/>
      <c r="H1188" s="75"/>
      <c r="I1188" s="75"/>
      <c r="J1188" s="75"/>
      <c r="K1188" s="75"/>
      <c r="L1188" s="75"/>
      <c r="M1188" s="75"/>
      <c r="N1188" s="75"/>
      <c r="O1188" s="75"/>
      <c r="P1188" s="75"/>
      <c r="Q1188" s="75"/>
      <c r="R1188" s="75"/>
      <c r="S1188" s="75"/>
      <c r="T1188" s="75"/>
      <c r="U1188" s="75"/>
      <c r="V1188" s="75"/>
      <c r="W1188" s="75"/>
      <c r="X1188" s="75"/>
      <c r="Y1188" s="75"/>
      <c r="Z1188" s="75"/>
      <c r="AA1188" s="75"/>
      <c r="AB1188" s="75"/>
    </row>
    <row r="1189" spans="1:28">
      <c r="A1189" s="82"/>
      <c r="B1189" s="21"/>
      <c r="C1189" s="79"/>
      <c r="E1189" s="75"/>
      <c r="F1189" s="75"/>
      <c r="G1189" s="75"/>
      <c r="H1189" s="75"/>
      <c r="I1189" s="75"/>
      <c r="J1189" s="75"/>
      <c r="K1189" s="75"/>
      <c r="L1189" s="75"/>
      <c r="M1189" s="75"/>
      <c r="N1189" s="75"/>
      <c r="O1189" s="75"/>
      <c r="P1189" s="75"/>
      <c r="Q1189" s="75"/>
      <c r="R1189" s="75"/>
      <c r="S1189" s="75"/>
      <c r="T1189" s="75"/>
      <c r="U1189" s="75"/>
      <c r="V1189" s="75"/>
      <c r="W1189" s="75"/>
      <c r="X1189" s="75"/>
      <c r="Y1189" s="75"/>
      <c r="Z1189" s="75"/>
      <c r="AA1189" s="75"/>
      <c r="AB1189" s="75"/>
    </row>
    <row r="1190" spans="1:28">
      <c r="A1190" s="82"/>
      <c r="B1190" s="21"/>
      <c r="C1190" s="79"/>
      <c r="E1190" s="75"/>
      <c r="F1190" s="75"/>
      <c r="G1190" s="75"/>
      <c r="H1190" s="75"/>
      <c r="I1190" s="75"/>
      <c r="J1190" s="75"/>
      <c r="K1190" s="75"/>
      <c r="L1190" s="75"/>
      <c r="M1190" s="75"/>
      <c r="N1190" s="75"/>
      <c r="O1190" s="75"/>
      <c r="P1190" s="75"/>
      <c r="Q1190" s="75"/>
      <c r="R1190" s="75"/>
      <c r="S1190" s="75"/>
      <c r="T1190" s="75"/>
      <c r="U1190" s="75"/>
      <c r="V1190" s="75"/>
      <c r="W1190" s="75"/>
      <c r="X1190" s="75"/>
      <c r="Y1190" s="75"/>
      <c r="Z1190" s="75"/>
      <c r="AA1190" s="75"/>
      <c r="AB1190" s="75"/>
    </row>
    <row r="1191" spans="1:28">
      <c r="A1191" s="82"/>
      <c r="B1191" s="21"/>
      <c r="C1191" s="79"/>
      <c r="E1191" s="75"/>
      <c r="F1191" s="75"/>
      <c r="G1191" s="75"/>
      <c r="H1191" s="75"/>
      <c r="I1191" s="75"/>
      <c r="J1191" s="75"/>
      <c r="K1191" s="75"/>
      <c r="L1191" s="75"/>
      <c r="M1191" s="75"/>
      <c r="N1191" s="75"/>
      <c r="O1191" s="75"/>
      <c r="P1191" s="75"/>
      <c r="Q1191" s="75"/>
      <c r="R1191" s="75"/>
      <c r="S1191" s="75"/>
      <c r="T1191" s="75"/>
      <c r="U1191" s="75"/>
      <c r="V1191" s="75"/>
      <c r="W1191" s="75"/>
      <c r="X1191" s="75"/>
      <c r="Y1191" s="75"/>
      <c r="Z1191" s="75"/>
      <c r="AA1191" s="75"/>
      <c r="AB1191" s="75"/>
    </row>
    <row r="1192" spans="1:28">
      <c r="A1192" s="82"/>
      <c r="B1192" s="21"/>
      <c r="C1192" s="79"/>
      <c r="E1192" s="75"/>
      <c r="F1192" s="75"/>
      <c r="G1192" s="75"/>
      <c r="H1192" s="75"/>
      <c r="I1192" s="75"/>
      <c r="J1192" s="75"/>
      <c r="K1192" s="75"/>
      <c r="L1192" s="75"/>
      <c r="M1192" s="75"/>
      <c r="N1192" s="75"/>
      <c r="O1192" s="75"/>
      <c r="P1192" s="75"/>
      <c r="Q1192" s="75"/>
      <c r="R1192" s="75"/>
      <c r="S1192" s="75"/>
      <c r="T1192" s="75"/>
      <c r="U1192" s="75"/>
      <c r="V1192" s="75"/>
      <c r="W1192" s="75"/>
      <c r="X1192" s="75"/>
      <c r="Y1192" s="75"/>
      <c r="Z1192" s="75"/>
      <c r="AA1192" s="75"/>
      <c r="AB1192" s="75"/>
    </row>
    <row r="1193" spans="1:28">
      <c r="A1193" s="82"/>
      <c r="B1193" s="21"/>
      <c r="C1193" s="79"/>
      <c r="E1193" s="75"/>
      <c r="F1193" s="75"/>
      <c r="G1193" s="75"/>
      <c r="H1193" s="75"/>
      <c r="I1193" s="75"/>
      <c r="J1193" s="75"/>
      <c r="K1193" s="75"/>
      <c r="L1193" s="75"/>
      <c r="M1193" s="75"/>
      <c r="N1193" s="75"/>
      <c r="O1193" s="75"/>
      <c r="P1193" s="75"/>
      <c r="Q1193" s="75"/>
      <c r="R1193" s="75"/>
      <c r="S1193" s="75"/>
      <c r="T1193" s="75"/>
      <c r="U1193" s="75"/>
      <c r="V1193" s="75"/>
      <c r="W1193" s="75"/>
      <c r="X1193" s="75"/>
      <c r="Y1193" s="75"/>
      <c r="Z1193" s="75"/>
      <c r="AA1193" s="75"/>
      <c r="AB1193" s="75"/>
    </row>
    <row r="1194" spans="1:28">
      <c r="A1194" s="82"/>
      <c r="B1194" s="21"/>
      <c r="C1194" s="79"/>
      <c r="E1194" s="75"/>
      <c r="F1194" s="75"/>
      <c r="G1194" s="75"/>
      <c r="H1194" s="75"/>
      <c r="I1194" s="75"/>
      <c r="J1194" s="75"/>
      <c r="K1194" s="75"/>
      <c r="L1194" s="75"/>
      <c r="M1194" s="75"/>
      <c r="N1194" s="75"/>
      <c r="O1194" s="75"/>
      <c r="P1194" s="75"/>
      <c r="Q1194" s="75"/>
      <c r="R1194" s="75"/>
      <c r="S1194" s="75"/>
      <c r="T1194" s="75"/>
      <c r="U1194" s="75"/>
      <c r="V1194" s="75"/>
      <c r="W1194" s="75"/>
      <c r="X1194" s="75"/>
      <c r="Y1194" s="75"/>
      <c r="Z1194" s="75"/>
      <c r="AA1194" s="75"/>
      <c r="AB1194" s="75"/>
    </row>
    <row r="1195" spans="1:28">
      <c r="A1195" s="82"/>
      <c r="B1195" s="21"/>
      <c r="C1195" s="79"/>
      <c r="E1195" s="75"/>
      <c r="F1195" s="75"/>
      <c r="G1195" s="75"/>
      <c r="H1195" s="75"/>
      <c r="I1195" s="75"/>
      <c r="J1195" s="75"/>
      <c r="K1195" s="75"/>
      <c r="L1195" s="75"/>
      <c r="M1195" s="75"/>
      <c r="N1195" s="75"/>
      <c r="O1195" s="75"/>
      <c r="P1195" s="75"/>
      <c r="Q1195" s="75"/>
      <c r="R1195" s="75"/>
      <c r="S1195" s="75"/>
      <c r="T1195" s="75"/>
      <c r="U1195" s="75"/>
      <c r="V1195" s="75"/>
      <c r="W1195" s="75"/>
      <c r="X1195" s="75"/>
      <c r="Y1195" s="75"/>
      <c r="Z1195" s="75"/>
      <c r="AA1195" s="75"/>
      <c r="AB1195" s="75"/>
    </row>
    <row r="1196" spans="1:28">
      <c r="A1196" s="82"/>
      <c r="B1196" s="21"/>
      <c r="C1196" s="79"/>
      <c r="E1196" s="75"/>
      <c r="F1196" s="75"/>
      <c r="G1196" s="75"/>
      <c r="H1196" s="75"/>
      <c r="I1196" s="75"/>
      <c r="J1196" s="75"/>
      <c r="K1196" s="75"/>
      <c r="L1196" s="75"/>
      <c r="M1196" s="75"/>
      <c r="N1196" s="75"/>
      <c r="O1196" s="75"/>
      <c r="P1196" s="75"/>
      <c r="Q1196" s="75"/>
      <c r="R1196" s="75"/>
      <c r="S1196" s="75"/>
      <c r="T1196" s="75"/>
      <c r="U1196" s="75"/>
      <c r="V1196" s="75"/>
      <c r="W1196" s="75"/>
      <c r="X1196" s="75"/>
      <c r="Y1196" s="75"/>
      <c r="Z1196" s="75"/>
      <c r="AA1196" s="75"/>
      <c r="AB1196" s="75"/>
    </row>
    <row r="1197" spans="1:28">
      <c r="A1197" s="82"/>
      <c r="B1197" s="21"/>
      <c r="C1197" s="79"/>
      <c r="E1197" s="75"/>
      <c r="F1197" s="75"/>
      <c r="G1197" s="75"/>
      <c r="H1197" s="75"/>
      <c r="I1197" s="75"/>
      <c r="J1197" s="75"/>
      <c r="K1197" s="75"/>
      <c r="L1197" s="75"/>
      <c r="M1197" s="75"/>
      <c r="N1197" s="75"/>
      <c r="O1197" s="75"/>
      <c r="P1197" s="75"/>
      <c r="Q1197" s="75"/>
      <c r="R1197" s="75"/>
      <c r="S1197" s="75"/>
      <c r="T1197" s="75"/>
      <c r="U1197" s="75"/>
      <c r="V1197" s="75"/>
      <c r="W1197" s="75"/>
      <c r="X1197" s="75"/>
      <c r="Y1197" s="75"/>
      <c r="Z1197" s="75"/>
      <c r="AA1197" s="75"/>
      <c r="AB1197" s="75"/>
    </row>
    <row r="1198" spans="1:28">
      <c r="A1198" s="82"/>
      <c r="B1198" s="21"/>
      <c r="C1198" s="79"/>
      <c r="E1198" s="75"/>
      <c r="F1198" s="75"/>
      <c r="G1198" s="75"/>
      <c r="H1198" s="75"/>
      <c r="I1198" s="75"/>
      <c r="J1198" s="75"/>
      <c r="K1198" s="75"/>
      <c r="L1198" s="75"/>
      <c r="M1198" s="75"/>
      <c r="N1198" s="75"/>
      <c r="O1198" s="75"/>
      <c r="P1198" s="75"/>
      <c r="Q1198" s="75"/>
      <c r="R1198" s="75"/>
      <c r="S1198" s="75"/>
      <c r="T1198" s="75"/>
      <c r="U1198" s="75"/>
      <c r="V1198" s="75"/>
      <c r="W1198" s="75"/>
      <c r="X1198" s="75"/>
      <c r="Y1198" s="75"/>
      <c r="Z1198" s="75"/>
      <c r="AA1198" s="75"/>
      <c r="AB1198" s="75"/>
    </row>
    <row r="1199" spans="1:28">
      <c r="A1199" s="82"/>
      <c r="B1199" s="21"/>
      <c r="C1199" s="79"/>
      <c r="E1199" s="75"/>
      <c r="F1199" s="75"/>
      <c r="G1199" s="75"/>
      <c r="H1199" s="75"/>
      <c r="I1199" s="75"/>
      <c r="J1199" s="75"/>
      <c r="K1199" s="75"/>
      <c r="L1199" s="75"/>
      <c r="M1199" s="75"/>
      <c r="N1199" s="75"/>
      <c r="O1199" s="75"/>
      <c r="P1199" s="75"/>
      <c r="Q1199" s="75"/>
      <c r="R1199" s="75"/>
      <c r="S1199" s="75"/>
      <c r="T1199" s="75"/>
      <c r="U1199" s="75"/>
      <c r="V1199" s="75"/>
      <c r="W1199" s="75"/>
      <c r="X1199" s="75"/>
      <c r="Y1199" s="75"/>
      <c r="Z1199" s="75"/>
      <c r="AA1199" s="75"/>
      <c r="AB1199" s="75"/>
    </row>
    <row r="1200" spans="1:28">
      <c r="A1200" s="82"/>
      <c r="B1200" s="21"/>
      <c r="C1200" s="79"/>
      <c r="E1200" s="75"/>
      <c r="F1200" s="75"/>
      <c r="G1200" s="75"/>
      <c r="H1200" s="75"/>
      <c r="I1200" s="75"/>
      <c r="J1200" s="75"/>
      <c r="K1200" s="75"/>
      <c r="L1200" s="75"/>
      <c r="M1200" s="75"/>
      <c r="N1200" s="75"/>
      <c r="O1200" s="75"/>
      <c r="P1200" s="75"/>
      <c r="Q1200" s="75"/>
      <c r="R1200" s="75"/>
      <c r="S1200" s="75"/>
      <c r="T1200" s="75"/>
      <c r="U1200" s="75"/>
      <c r="V1200" s="75"/>
      <c r="W1200" s="75"/>
      <c r="X1200" s="75"/>
      <c r="Y1200" s="75"/>
      <c r="Z1200" s="75"/>
      <c r="AA1200" s="75"/>
      <c r="AB1200" s="75"/>
    </row>
    <row r="1201" spans="1:28">
      <c r="A1201" s="82"/>
      <c r="B1201" s="21"/>
      <c r="C1201" s="79"/>
      <c r="E1201" s="75"/>
      <c r="F1201" s="75"/>
      <c r="G1201" s="75"/>
      <c r="H1201" s="75"/>
      <c r="I1201" s="75"/>
      <c r="J1201" s="75"/>
      <c r="K1201" s="75"/>
      <c r="L1201" s="75"/>
      <c r="M1201" s="75"/>
      <c r="N1201" s="75"/>
      <c r="O1201" s="75"/>
      <c r="P1201" s="75"/>
      <c r="Q1201" s="75"/>
      <c r="R1201" s="75"/>
      <c r="S1201" s="75"/>
      <c r="T1201" s="75"/>
      <c r="U1201" s="75"/>
      <c r="V1201" s="75"/>
      <c r="W1201" s="75"/>
      <c r="X1201" s="75"/>
      <c r="Y1201" s="75"/>
      <c r="Z1201" s="75"/>
      <c r="AA1201" s="75"/>
      <c r="AB1201" s="75"/>
    </row>
    <row r="1202" spans="1:28">
      <c r="A1202" s="82"/>
      <c r="B1202" s="21"/>
      <c r="C1202" s="79"/>
      <c r="E1202" s="75"/>
      <c r="F1202" s="75"/>
      <c r="G1202" s="75"/>
      <c r="H1202" s="75"/>
      <c r="I1202" s="75"/>
      <c r="J1202" s="75"/>
      <c r="K1202" s="75"/>
      <c r="L1202" s="75"/>
      <c r="M1202" s="75"/>
      <c r="N1202" s="75"/>
      <c r="O1202" s="75"/>
      <c r="P1202" s="75"/>
      <c r="Q1202" s="75"/>
      <c r="R1202" s="75"/>
      <c r="S1202" s="75"/>
      <c r="T1202" s="75"/>
      <c r="U1202" s="75"/>
      <c r="V1202" s="75"/>
      <c r="W1202" s="75"/>
      <c r="X1202" s="75"/>
      <c r="Y1202" s="75"/>
      <c r="Z1202" s="75"/>
      <c r="AA1202" s="75"/>
      <c r="AB1202" s="75"/>
    </row>
    <row r="1203" spans="1:28">
      <c r="A1203" s="82"/>
      <c r="B1203" s="21"/>
      <c r="C1203" s="79"/>
      <c r="E1203" s="75"/>
      <c r="F1203" s="75"/>
      <c r="G1203" s="75"/>
      <c r="H1203" s="75"/>
      <c r="I1203" s="75"/>
      <c r="J1203" s="75"/>
      <c r="K1203" s="75"/>
      <c r="L1203" s="75"/>
      <c r="M1203" s="75"/>
      <c r="N1203" s="75"/>
      <c r="O1203" s="75"/>
      <c r="P1203" s="75"/>
      <c r="Q1203" s="75"/>
      <c r="R1203" s="75"/>
      <c r="S1203" s="75"/>
      <c r="T1203" s="75"/>
      <c r="U1203" s="75"/>
      <c r="V1203" s="75"/>
      <c r="W1203" s="75"/>
      <c r="X1203" s="75"/>
      <c r="Y1203" s="75"/>
      <c r="Z1203" s="75"/>
      <c r="AA1203" s="75"/>
      <c r="AB1203" s="75"/>
    </row>
    <row r="1204" spans="1:28">
      <c r="A1204" s="82"/>
      <c r="B1204" s="21"/>
      <c r="C1204" s="79"/>
      <c r="E1204" s="75"/>
      <c r="F1204" s="75"/>
      <c r="G1204" s="75"/>
      <c r="H1204" s="75"/>
      <c r="I1204" s="75"/>
      <c r="J1204" s="75"/>
      <c r="K1204" s="75"/>
      <c r="L1204" s="75"/>
      <c r="M1204" s="75"/>
      <c r="N1204" s="75"/>
      <c r="O1204" s="75"/>
      <c r="P1204" s="75"/>
      <c r="Q1204" s="75"/>
      <c r="R1204" s="75"/>
      <c r="S1204" s="75"/>
      <c r="T1204" s="75"/>
      <c r="U1204" s="75"/>
      <c r="V1204" s="75"/>
      <c r="W1204" s="75"/>
      <c r="X1204" s="75"/>
      <c r="Y1204" s="75"/>
      <c r="Z1204" s="75"/>
      <c r="AA1204" s="75"/>
      <c r="AB1204" s="75"/>
    </row>
    <row r="1205" spans="1:28">
      <c r="A1205" s="82"/>
      <c r="B1205" s="21"/>
      <c r="C1205" s="79"/>
      <c r="E1205" s="75"/>
      <c r="F1205" s="75"/>
      <c r="G1205" s="75"/>
      <c r="H1205" s="75"/>
      <c r="I1205" s="75"/>
      <c r="J1205" s="75"/>
      <c r="K1205" s="75"/>
      <c r="L1205" s="75"/>
      <c r="M1205" s="75"/>
      <c r="N1205" s="75"/>
      <c r="O1205" s="75"/>
      <c r="P1205" s="75"/>
      <c r="Q1205" s="75"/>
      <c r="R1205" s="75"/>
      <c r="S1205" s="75"/>
      <c r="T1205" s="75"/>
      <c r="U1205" s="75"/>
      <c r="V1205" s="75"/>
      <c r="W1205" s="75"/>
      <c r="X1205" s="75"/>
      <c r="Y1205" s="75"/>
      <c r="Z1205" s="75"/>
      <c r="AA1205" s="75"/>
      <c r="AB1205" s="75"/>
    </row>
    <row r="1206" spans="1:28">
      <c r="A1206" s="82"/>
      <c r="B1206" s="21"/>
      <c r="C1206" s="79"/>
      <c r="E1206" s="75"/>
      <c r="F1206" s="75"/>
      <c r="G1206" s="75"/>
      <c r="H1206" s="75"/>
      <c r="I1206" s="75"/>
      <c r="J1206" s="75"/>
      <c r="K1206" s="75"/>
      <c r="L1206" s="75"/>
      <c r="M1206" s="75"/>
      <c r="N1206" s="75"/>
      <c r="O1206" s="75"/>
      <c r="P1206" s="75"/>
      <c r="Q1206" s="75"/>
      <c r="R1206" s="75"/>
      <c r="S1206" s="75"/>
      <c r="T1206" s="75"/>
      <c r="U1206" s="75"/>
      <c r="V1206" s="75"/>
      <c r="W1206" s="75"/>
      <c r="X1206" s="75"/>
      <c r="Y1206" s="75"/>
      <c r="Z1206" s="75"/>
      <c r="AA1206" s="75"/>
      <c r="AB1206" s="75"/>
    </row>
    <row r="1207" spans="1:28">
      <c r="A1207" s="82"/>
      <c r="B1207" s="21"/>
      <c r="C1207" s="79"/>
      <c r="E1207" s="75"/>
      <c r="F1207" s="75"/>
      <c r="G1207" s="75"/>
      <c r="H1207" s="75"/>
      <c r="I1207" s="75"/>
      <c r="J1207" s="75"/>
      <c r="K1207" s="75"/>
      <c r="L1207" s="75"/>
      <c r="M1207" s="75"/>
      <c r="N1207" s="75"/>
      <c r="O1207" s="75"/>
      <c r="P1207" s="75"/>
      <c r="Q1207" s="75"/>
      <c r="R1207" s="75"/>
      <c r="S1207" s="75"/>
      <c r="T1207" s="75"/>
      <c r="U1207" s="75"/>
      <c r="V1207" s="75"/>
      <c r="W1207" s="75"/>
      <c r="X1207" s="75"/>
      <c r="Y1207" s="75"/>
      <c r="Z1207" s="75"/>
      <c r="AA1207" s="75"/>
      <c r="AB1207" s="75"/>
    </row>
    <row r="1208" spans="1:28">
      <c r="A1208" s="82"/>
      <c r="B1208" s="21"/>
      <c r="C1208" s="79"/>
      <c r="E1208" s="75"/>
      <c r="F1208" s="75"/>
      <c r="G1208" s="75"/>
      <c r="H1208" s="75"/>
      <c r="I1208" s="75"/>
      <c r="J1208" s="75"/>
      <c r="K1208" s="75"/>
      <c r="L1208" s="75"/>
      <c r="M1208" s="75"/>
      <c r="N1208" s="75"/>
      <c r="O1208" s="75"/>
      <c r="P1208" s="75"/>
      <c r="Q1208" s="75"/>
      <c r="R1208" s="75"/>
      <c r="S1208" s="75"/>
      <c r="T1208" s="75"/>
      <c r="U1208" s="75"/>
      <c r="V1208" s="75"/>
      <c r="W1208" s="75"/>
      <c r="X1208" s="75"/>
      <c r="Y1208" s="75"/>
      <c r="Z1208" s="75"/>
      <c r="AA1208" s="75"/>
      <c r="AB1208" s="75"/>
    </row>
    <row r="1209" spans="1:28">
      <c r="A1209" s="82"/>
      <c r="B1209" s="21"/>
      <c r="C1209" s="79"/>
      <c r="E1209" s="75"/>
      <c r="F1209" s="75"/>
      <c r="G1209" s="75"/>
      <c r="H1209" s="75"/>
      <c r="I1209" s="75"/>
      <c r="J1209" s="75"/>
      <c r="K1209" s="75"/>
      <c r="L1209" s="75"/>
      <c r="M1209" s="75"/>
      <c r="N1209" s="75"/>
      <c r="O1209" s="75"/>
      <c r="P1209" s="75"/>
      <c r="Q1209" s="75"/>
      <c r="R1209" s="75"/>
      <c r="S1209" s="75"/>
      <c r="T1209" s="75"/>
      <c r="U1209" s="75"/>
      <c r="V1209" s="75"/>
      <c r="W1209" s="75"/>
      <c r="X1209" s="75"/>
      <c r="Y1209" s="75"/>
      <c r="Z1209" s="75"/>
      <c r="AA1209" s="75"/>
      <c r="AB1209" s="75"/>
    </row>
    <row r="1210" spans="1:28">
      <c r="A1210" s="82"/>
      <c r="B1210" s="21"/>
      <c r="C1210" s="79"/>
      <c r="E1210" s="75"/>
      <c r="F1210" s="75"/>
      <c r="G1210" s="75"/>
      <c r="H1210" s="75"/>
      <c r="I1210" s="75"/>
      <c r="J1210" s="75"/>
      <c r="K1210" s="75"/>
      <c r="L1210" s="75"/>
      <c r="M1210" s="75"/>
      <c r="N1210" s="75"/>
      <c r="O1210" s="75"/>
      <c r="P1210" s="75"/>
      <c r="Q1210" s="75"/>
      <c r="R1210" s="75"/>
      <c r="S1210" s="75"/>
      <c r="T1210" s="75"/>
      <c r="U1210" s="75"/>
      <c r="V1210" s="75"/>
      <c r="W1210" s="75"/>
      <c r="X1210" s="75"/>
      <c r="Y1210" s="75"/>
      <c r="Z1210" s="75"/>
      <c r="AA1210" s="75"/>
      <c r="AB1210" s="75"/>
    </row>
    <row r="1211" spans="1:28">
      <c r="A1211" s="82"/>
      <c r="B1211" s="21"/>
      <c r="C1211" s="79"/>
      <c r="E1211" s="75"/>
      <c r="F1211" s="75"/>
      <c r="G1211" s="75"/>
      <c r="H1211" s="75"/>
      <c r="I1211" s="75"/>
      <c r="J1211" s="75"/>
      <c r="K1211" s="75"/>
      <c r="L1211" s="75"/>
      <c r="M1211" s="75"/>
      <c r="N1211" s="75"/>
      <c r="O1211" s="75"/>
      <c r="P1211" s="75"/>
      <c r="Q1211" s="75"/>
      <c r="R1211" s="75"/>
      <c r="S1211" s="75"/>
      <c r="T1211" s="75"/>
      <c r="U1211" s="75"/>
      <c r="V1211" s="75"/>
      <c r="W1211" s="75"/>
      <c r="X1211" s="75"/>
      <c r="Y1211" s="75"/>
      <c r="Z1211" s="75"/>
      <c r="AA1211" s="75"/>
      <c r="AB1211" s="75"/>
    </row>
    <row r="1212" spans="1:28">
      <c r="A1212" s="82"/>
      <c r="B1212" s="21"/>
      <c r="C1212" s="79"/>
      <c r="E1212" s="75"/>
      <c r="F1212" s="75"/>
      <c r="G1212" s="75"/>
      <c r="H1212" s="75"/>
      <c r="I1212" s="75"/>
      <c r="J1212" s="75"/>
      <c r="K1212" s="75"/>
      <c r="L1212" s="75"/>
      <c r="M1212" s="75"/>
      <c r="N1212" s="75"/>
      <c r="O1212" s="75"/>
      <c r="P1212" s="75"/>
      <c r="Q1212" s="75"/>
      <c r="R1212" s="75"/>
      <c r="S1212" s="75"/>
      <c r="T1212" s="75"/>
      <c r="U1212" s="75"/>
      <c r="V1212" s="75"/>
      <c r="W1212" s="75"/>
      <c r="X1212" s="75"/>
      <c r="Y1212" s="75"/>
      <c r="Z1212" s="75"/>
      <c r="AA1212" s="75"/>
      <c r="AB1212" s="75"/>
    </row>
    <row r="1213" spans="1:28">
      <c r="A1213" s="82"/>
      <c r="B1213" s="21"/>
      <c r="C1213" s="79"/>
      <c r="E1213" s="75"/>
      <c r="F1213" s="75"/>
      <c r="G1213" s="75"/>
      <c r="H1213" s="75"/>
      <c r="I1213" s="75"/>
      <c r="J1213" s="75"/>
      <c r="K1213" s="75"/>
      <c r="L1213" s="75"/>
      <c r="M1213" s="75"/>
      <c r="N1213" s="75"/>
      <c r="O1213" s="75"/>
      <c r="P1213" s="75"/>
      <c r="Q1213" s="75"/>
      <c r="R1213" s="75"/>
      <c r="S1213" s="75"/>
      <c r="T1213" s="75"/>
      <c r="U1213" s="75"/>
      <c r="V1213" s="75"/>
      <c r="W1213" s="75"/>
      <c r="X1213" s="75"/>
      <c r="Y1213" s="75"/>
      <c r="Z1213" s="75"/>
      <c r="AA1213" s="75"/>
      <c r="AB1213" s="75"/>
    </row>
    <row r="1214" spans="1:28">
      <c r="A1214" s="82"/>
      <c r="B1214" s="21"/>
      <c r="C1214" s="79"/>
      <c r="E1214" s="75"/>
      <c r="F1214" s="75"/>
      <c r="G1214" s="75"/>
      <c r="H1214" s="75"/>
      <c r="I1214" s="75"/>
      <c r="J1214" s="75"/>
      <c r="K1214" s="75"/>
      <c r="L1214" s="75"/>
      <c r="M1214" s="75"/>
      <c r="N1214" s="75"/>
      <c r="O1214" s="75"/>
      <c r="P1214" s="75"/>
      <c r="Q1214" s="75"/>
      <c r="R1214" s="75"/>
      <c r="S1214" s="75"/>
      <c r="T1214" s="75"/>
      <c r="U1214" s="75"/>
      <c r="V1214" s="75"/>
      <c r="W1214" s="75"/>
      <c r="X1214" s="75"/>
      <c r="Y1214" s="75"/>
      <c r="Z1214" s="75"/>
      <c r="AA1214" s="75"/>
      <c r="AB1214" s="75"/>
    </row>
    <row r="1215" spans="1:28">
      <c r="A1215" s="82"/>
      <c r="B1215" s="21"/>
      <c r="C1215" s="79"/>
      <c r="E1215" s="75"/>
      <c r="F1215" s="75"/>
      <c r="G1215" s="75"/>
      <c r="H1215" s="75"/>
      <c r="I1215" s="75"/>
      <c r="J1215" s="75"/>
      <c r="K1215" s="75"/>
      <c r="L1215" s="75"/>
      <c r="M1215" s="75"/>
      <c r="N1215" s="75"/>
      <c r="O1215" s="75"/>
      <c r="P1215" s="75"/>
      <c r="Q1215" s="75"/>
      <c r="R1215" s="75"/>
      <c r="S1215" s="75"/>
      <c r="T1215" s="75"/>
      <c r="U1215" s="75"/>
      <c r="V1215" s="75"/>
      <c r="W1215" s="75"/>
      <c r="X1215" s="75"/>
      <c r="Y1215" s="75"/>
      <c r="Z1215" s="75"/>
      <c r="AA1215" s="75"/>
      <c r="AB1215" s="75"/>
    </row>
    <row r="1216" spans="1:28">
      <c r="A1216" s="82"/>
      <c r="B1216" s="21"/>
      <c r="C1216" s="79"/>
      <c r="E1216" s="75"/>
      <c r="F1216" s="75"/>
      <c r="G1216" s="75"/>
      <c r="H1216" s="75"/>
      <c r="I1216" s="75"/>
      <c r="J1216" s="75"/>
      <c r="K1216" s="75"/>
      <c r="L1216" s="75"/>
      <c r="M1216" s="75"/>
      <c r="N1216" s="75"/>
      <c r="O1216" s="75"/>
      <c r="P1216" s="75"/>
      <c r="Q1216" s="75"/>
      <c r="R1216" s="75"/>
      <c r="S1216" s="75"/>
      <c r="T1216" s="75"/>
      <c r="U1216" s="75"/>
      <c r="V1216" s="75"/>
      <c r="W1216" s="75"/>
      <c r="X1216" s="75"/>
      <c r="Y1216" s="75"/>
      <c r="Z1216" s="75"/>
      <c r="AA1216" s="75"/>
      <c r="AB1216" s="75"/>
    </row>
    <row r="1217" spans="1:28">
      <c r="A1217" s="82"/>
      <c r="B1217" s="21"/>
      <c r="C1217" s="79"/>
      <c r="E1217" s="75"/>
      <c r="F1217" s="75"/>
      <c r="G1217" s="75"/>
      <c r="H1217" s="75"/>
      <c r="I1217" s="75"/>
      <c r="J1217" s="75"/>
      <c r="K1217" s="75"/>
      <c r="L1217" s="75"/>
      <c r="M1217" s="75"/>
      <c r="N1217" s="75"/>
      <c r="O1217" s="75"/>
      <c r="P1217" s="75"/>
      <c r="Q1217" s="75"/>
      <c r="R1217" s="75"/>
      <c r="S1217" s="75"/>
      <c r="T1217" s="75"/>
      <c r="U1217" s="75"/>
      <c r="V1217" s="75"/>
      <c r="W1217" s="75"/>
      <c r="X1217" s="75"/>
      <c r="Y1217" s="75"/>
      <c r="Z1217" s="75"/>
      <c r="AA1217" s="75"/>
      <c r="AB1217" s="75"/>
    </row>
    <row r="1218" spans="1:28">
      <c r="A1218" s="82"/>
      <c r="B1218" s="21"/>
      <c r="C1218" s="79"/>
      <c r="E1218" s="75"/>
      <c r="F1218" s="75"/>
      <c r="G1218" s="75"/>
      <c r="H1218" s="75"/>
      <c r="I1218" s="75"/>
      <c r="J1218" s="75"/>
      <c r="K1218" s="75"/>
      <c r="L1218" s="75"/>
      <c r="M1218" s="75"/>
      <c r="N1218" s="75"/>
      <c r="O1218" s="75"/>
      <c r="P1218" s="75"/>
      <c r="Q1218" s="75"/>
      <c r="R1218" s="75"/>
      <c r="S1218" s="75"/>
      <c r="T1218" s="75"/>
      <c r="U1218" s="75"/>
      <c r="V1218" s="75"/>
      <c r="W1218" s="75"/>
      <c r="X1218" s="75"/>
      <c r="Y1218" s="75"/>
      <c r="Z1218" s="75"/>
      <c r="AA1218" s="75"/>
      <c r="AB1218" s="75"/>
    </row>
    <row r="1219" spans="1:28">
      <c r="A1219" s="82"/>
      <c r="B1219" s="21"/>
      <c r="C1219" s="79"/>
      <c r="E1219" s="75"/>
      <c r="F1219" s="75"/>
      <c r="G1219" s="75"/>
      <c r="H1219" s="75"/>
      <c r="I1219" s="75"/>
      <c r="J1219" s="75"/>
      <c r="K1219" s="75"/>
      <c r="L1219" s="75"/>
      <c r="M1219" s="75"/>
      <c r="N1219" s="75"/>
      <c r="O1219" s="75"/>
      <c r="P1219" s="75"/>
      <c r="Q1219" s="75"/>
      <c r="R1219" s="75"/>
      <c r="S1219" s="75"/>
      <c r="T1219" s="75"/>
      <c r="U1219" s="75"/>
      <c r="V1219" s="75"/>
      <c r="W1219" s="75"/>
      <c r="X1219" s="75"/>
      <c r="Y1219" s="75"/>
      <c r="Z1219" s="75"/>
      <c r="AA1219" s="75"/>
      <c r="AB1219" s="75"/>
    </row>
    <row r="1220" spans="1:28">
      <c r="A1220" s="82"/>
      <c r="B1220" s="21"/>
      <c r="C1220" s="79"/>
      <c r="E1220" s="75"/>
      <c r="F1220" s="75"/>
      <c r="G1220" s="75"/>
      <c r="H1220" s="75"/>
      <c r="I1220" s="75"/>
      <c r="J1220" s="75"/>
      <c r="K1220" s="75"/>
      <c r="L1220" s="75"/>
      <c r="M1220" s="75"/>
      <c r="N1220" s="75"/>
      <c r="O1220" s="75"/>
      <c r="P1220" s="75"/>
      <c r="Q1220" s="75"/>
      <c r="R1220" s="75"/>
      <c r="S1220" s="75"/>
      <c r="T1220" s="75"/>
      <c r="U1220" s="75"/>
      <c r="V1220" s="75"/>
      <c r="W1220" s="75"/>
      <c r="X1220" s="75"/>
      <c r="Y1220" s="75"/>
      <c r="Z1220" s="75"/>
      <c r="AA1220" s="75"/>
      <c r="AB1220" s="75"/>
    </row>
    <row r="1221" spans="1:28">
      <c r="A1221" s="82"/>
      <c r="B1221" s="21"/>
      <c r="C1221" s="79"/>
      <c r="E1221" s="75"/>
      <c r="F1221" s="75"/>
      <c r="G1221" s="75"/>
      <c r="H1221" s="75"/>
      <c r="I1221" s="75"/>
      <c r="J1221" s="75"/>
      <c r="K1221" s="75"/>
      <c r="L1221" s="75"/>
      <c r="M1221" s="75"/>
      <c r="N1221" s="75"/>
      <c r="O1221" s="75"/>
      <c r="P1221" s="75"/>
      <c r="Q1221" s="75"/>
      <c r="R1221" s="75"/>
      <c r="S1221" s="75"/>
      <c r="T1221" s="75"/>
      <c r="U1221" s="75"/>
      <c r="V1221" s="75"/>
      <c r="W1221" s="75"/>
      <c r="X1221" s="75"/>
      <c r="Y1221" s="75"/>
      <c r="Z1221" s="75"/>
      <c r="AA1221" s="75"/>
      <c r="AB1221" s="75"/>
    </row>
    <row r="1222" spans="1:28">
      <c r="A1222" s="82"/>
      <c r="B1222" s="21"/>
      <c r="C1222" s="79"/>
      <c r="E1222" s="75"/>
      <c r="F1222" s="75"/>
      <c r="G1222" s="75"/>
      <c r="H1222" s="75"/>
      <c r="I1222" s="75"/>
      <c r="J1222" s="75"/>
      <c r="K1222" s="75"/>
      <c r="L1222" s="75"/>
      <c r="M1222" s="75"/>
      <c r="N1222" s="75"/>
      <c r="O1222" s="75"/>
      <c r="P1222" s="75"/>
      <c r="Q1222" s="75"/>
      <c r="R1222" s="75"/>
      <c r="S1222" s="75"/>
      <c r="T1222" s="75"/>
      <c r="U1222" s="75"/>
      <c r="V1222" s="75"/>
      <c r="W1222" s="75"/>
      <c r="X1222" s="75"/>
      <c r="Y1222" s="75"/>
      <c r="Z1222" s="75"/>
      <c r="AA1222" s="75"/>
      <c r="AB1222" s="75"/>
    </row>
    <row r="1223" spans="1:28">
      <c r="A1223" s="82"/>
      <c r="B1223" s="21"/>
      <c r="C1223" s="79"/>
      <c r="E1223" s="75"/>
      <c r="F1223" s="75"/>
      <c r="G1223" s="75"/>
      <c r="H1223" s="75"/>
      <c r="I1223" s="75"/>
      <c r="J1223" s="75"/>
      <c r="K1223" s="75"/>
      <c r="L1223" s="75"/>
      <c r="M1223" s="75"/>
      <c r="N1223" s="75"/>
      <c r="O1223" s="75"/>
      <c r="P1223" s="75"/>
      <c r="Q1223" s="75"/>
      <c r="R1223" s="75"/>
      <c r="S1223" s="75"/>
      <c r="T1223" s="75"/>
      <c r="U1223" s="75"/>
      <c r="V1223" s="75"/>
      <c r="W1223" s="75"/>
      <c r="X1223" s="75"/>
      <c r="Y1223" s="75"/>
      <c r="Z1223" s="75"/>
      <c r="AA1223" s="75"/>
      <c r="AB1223" s="75"/>
    </row>
    <row r="1224" spans="1:28">
      <c r="A1224" s="82"/>
      <c r="B1224" s="21"/>
      <c r="C1224" s="79"/>
      <c r="E1224" s="75"/>
      <c r="F1224" s="75"/>
      <c r="G1224" s="75"/>
      <c r="H1224" s="75"/>
      <c r="I1224" s="75"/>
      <c r="J1224" s="75"/>
      <c r="K1224" s="75"/>
      <c r="L1224" s="75"/>
      <c r="M1224" s="75"/>
      <c r="N1224" s="75"/>
      <c r="O1224" s="75"/>
      <c r="P1224" s="75"/>
      <c r="Q1224" s="75"/>
      <c r="R1224" s="75"/>
      <c r="S1224" s="75"/>
      <c r="T1224" s="75"/>
      <c r="U1224" s="75"/>
      <c r="V1224" s="75"/>
      <c r="W1224" s="75"/>
      <c r="X1224" s="75"/>
      <c r="Y1224" s="75"/>
      <c r="Z1224" s="75"/>
      <c r="AA1224" s="75"/>
      <c r="AB1224" s="75"/>
    </row>
    <row r="1225" spans="1:28">
      <c r="A1225" s="82"/>
      <c r="B1225" s="21"/>
      <c r="C1225" s="79"/>
      <c r="E1225" s="75"/>
      <c r="F1225" s="75"/>
      <c r="G1225" s="75"/>
      <c r="H1225" s="75"/>
      <c r="I1225" s="75"/>
      <c r="J1225" s="75"/>
      <c r="K1225" s="75"/>
      <c r="L1225" s="75"/>
      <c r="M1225" s="75"/>
      <c r="N1225" s="75"/>
      <c r="O1225" s="75"/>
      <c r="P1225" s="75"/>
      <c r="Q1225" s="75"/>
      <c r="R1225" s="75"/>
      <c r="S1225" s="75"/>
      <c r="T1225" s="75"/>
      <c r="U1225" s="75"/>
      <c r="V1225" s="75"/>
      <c r="W1225" s="75"/>
      <c r="X1225" s="75"/>
      <c r="Y1225" s="75"/>
      <c r="Z1225" s="75"/>
      <c r="AA1225" s="75"/>
      <c r="AB1225" s="75"/>
    </row>
    <row r="1226" spans="1:28">
      <c r="A1226" s="82"/>
      <c r="B1226" s="21"/>
      <c r="C1226" s="79"/>
      <c r="E1226" s="75"/>
      <c r="F1226" s="75"/>
      <c r="G1226" s="75"/>
      <c r="H1226" s="75"/>
      <c r="I1226" s="75"/>
      <c r="J1226" s="75"/>
      <c r="K1226" s="75"/>
      <c r="L1226" s="75"/>
      <c r="M1226" s="75"/>
      <c r="N1226" s="75"/>
      <c r="O1226" s="75"/>
      <c r="P1226" s="75"/>
      <c r="Q1226" s="75"/>
      <c r="R1226" s="75"/>
      <c r="S1226" s="75"/>
      <c r="T1226" s="75"/>
      <c r="U1226" s="75"/>
      <c r="V1226" s="75"/>
      <c r="W1226" s="75"/>
      <c r="X1226" s="75"/>
      <c r="Y1226" s="75"/>
      <c r="Z1226" s="75"/>
      <c r="AA1226" s="75"/>
      <c r="AB1226" s="75"/>
    </row>
    <row r="1227" spans="1:28">
      <c r="A1227" s="82"/>
      <c r="B1227" s="21"/>
      <c r="C1227" s="79"/>
      <c r="E1227" s="75"/>
      <c r="F1227" s="75"/>
      <c r="G1227" s="75"/>
      <c r="H1227" s="75"/>
      <c r="I1227" s="75"/>
      <c r="J1227" s="75"/>
      <c r="K1227" s="75"/>
      <c r="L1227" s="75"/>
      <c r="M1227" s="75"/>
      <c r="N1227" s="75"/>
      <c r="O1227" s="75"/>
      <c r="P1227" s="75"/>
      <c r="Q1227" s="75"/>
      <c r="R1227" s="75"/>
      <c r="S1227" s="75"/>
      <c r="T1227" s="75"/>
      <c r="U1227" s="75"/>
      <c r="V1227" s="75"/>
      <c r="W1227" s="75"/>
      <c r="X1227" s="75"/>
      <c r="Y1227" s="75"/>
      <c r="Z1227" s="75"/>
      <c r="AA1227" s="75"/>
      <c r="AB1227" s="75"/>
    </row>
    <row r="1228" spans="1:28">
      <c r="A1228" s="82"/>
      <c r="B1228" s="21"/>
      <c r="C1228" s="79"/>
      <c r="E1228" s="75"/>
      <c r="F1228" s="75"/>
      <c r="G1228" s="75"/>
      <c r="H1228" s="75"/>
      <c r="I1228" s="75"/>
      <c r="J1228" s="75"/>
      <c r="K1228" s="75"/>
      <c r="L1228" s="75"/>
      <c r="M1228" s="75"/>
      <c r="N1228" s="75"/>
      <c r="O1228" s="75"/>
      <c r="P1228" s="75"/>
      <c r="Q1228" s="75"/>
      <c r="R1228" s="75"/>
      <c r="S1228" s="75"/>
      <c r="T1228" s="75"/>
      <c r="U1228" s="75"/>
      <c r="V1228" s="75"/>
      <c r="W1228" s="75"/>
      <c r="X1228" s="75"/>
      <c r="Y1228" s="75"/>
      <c r="Z1228" s="75"/>
      <c r="AA1228" s="75"/>
      <c r="AB1228" s="75"/>
    </row>
    <row r="1229" spans="1:28">
      <c r="A1229" s="82"/>
      <c r="B1229" s="21"/>
      <c r="C1229" s="79"/>
      <c r="E1229" s="75"/>
      <c r="F1229" s="75"/>
      <c r="G1229" s="75"/>
      <c r="H1229" s="75"/>
      <c r="I1229" s="75"/>
      <c r="J1229" s="75"/>
      <c r="K1229" s="75"/>
      <c r="L1229" s="75"/>
      <c r="M1229" s="75"/>
      <c r="N1229" s="75"/>
      <c r="O1229" s="75"/>
      <c r="P1229" s="75"/>
      <c r="Q1229" s="75"/>
      <c r="R1229" s="75"/>
      <c r="S1229" s="75"/>
      <c r="T1229" s="75"/>
      <c r="U1229" s="75"/>
      <c r="V1229" s="75"/>
      <c r="W1229" s="75"/>
      <c r="X1229" s="75"/>
      <c r="Y1229" s="75"/>
      <c r="Z1229" s="75"/>
      <c r="AA1229" s="75"/>
      <c r="AB1229" s="75"/>
    </row>
    <row r="1230" spans="1:28">
      <c r="A1230" s="82"/>
      <c r="B1230" s="21"/>
      <c r="C1230" s="79"/>
      <c r="E1230" s="75"/>
      <c r="F1230" s="75"/>
      <c r="G1230" s="75"/>
      <c r="H1230" s="75"/>
      <c r="I1230" s="75"/>
      <c r="J1230" s="75"/>
      <c r="K1230" s="75"/>
      <c r="L1230" s="75"/>
      <c r="M1230" s="75"/>
      <c r="N1230" s="75"/>
      <c r="O1230" s="75"/>
      <c r="P1230" s="75"/>
      <c r="Q1230" s="75"/>
      <c r="R1230" s="75"/>
      <c r="S1230" s="75"/>
      <c r="T1230" s="75"/>
      <c r="U1230" s="75"/>
      <c r="V1230" s="75"/>
      <c r="W1230" s="75"/>
      <c r="X1230" s="75"/>
      <c r="Y1230" s="75"/>
      <c r="Z1230" s="75"/>
      <c r="AA1230" s="75"/>
      <c r="AB1230" s="75"/>
    </row>
    <row r="1231" spans="1:28">
      <c r="A1231" s="82"/>
      <c r="B1231" s="21"/>
      <c r="C1231" s="79"/>
      <c r="E1231" s="75"/>
      <c r="F1231" s="75"/>
      <c r="G1231" s="75"/>
      <c r="H1231" s="75"/>
      <c r="I1231" s="75"/>
      <c r="J1231" s="75"/>
      <c r="K1231" s="75"/>
      <c r="L1231" s="75"/>
      <c r="M1231" s="75"/>
      <c r="N1231" s="75"/>
      <c r="O1231" s="75"/>
      <c r="P1231" s="75"/>
      <c r="Q1231" s="75"/>
      <c r="R1231" s="75"/>
      <c r="S1231" s="75"/>
      <c r="T1231" s="75"/>
      <c r="U1231" s="75"/>
      <c r="V1231" s="75"/>
      <c r="W1231" s="75"/>
      <c r="X1231" s="75"/>
      <c r="Y1231" s="75"/>
      <c r="Z1231" s="75"/>
      <c r="AA1231" s="75"/>
      <c r="AB1231" s="75"/>
    </row>
    <row r="1232" spans="1:28">
      <c r="A1232" s="82"/>
      <c r="B1232" s="21"/>
      <c r="C1232" s="79"/>
      <c r="E1232" s="75"/>
      <c r="F1232" s="75"/>
      <c r="G1232" s="75"/>
      <c r="H1232" s="75"/>
      <c r="I1232" s="75"/>
      <c r="J1232" s="75"/>
      <c r="K1232" s="75"/>
      <c r="L1232" s="75"/>
      <c r="M1232" s="75"/>
      <c r="N1232" s="75"/>
      <c r="O1232" s="75"/>
      <c r="P1232" s="75"/>
      <c r="Q1232" s="75"/>
      <c r="R1232" s="75"/>
      <c r="S1232" s="75"/>
      <c r="T1232" s="75"/>
      <c r="U1232" s="75"/>
      <c r="V1232" s="75"/>
      <c r="W1232" s="75"/>
      <c r="X1232" s="75"/>
      <c r="Y1232" s="75"/>
      <c r="Z1232" s="75"/>
      <c r="AA1232" s="75"/>
      <c r="AB1232" s="75"/>
    </row>
    <row r="1233" spans="1:28">
      <c r="A1233" s="82"/>
      <c r="B1233" s="21"/>
      <c r="C1233" s="79"/>
      <c r="E1233" s="75"/>
      <c r="F1233" s="75"/>
      <c r="G1233" s="75"/>
      <c r="H1233" s="75"/>
      <c r="I1233" s="75"/>
      <c r="J1233" s="75"/>
      <c r="K1233" s="75"/>
      <c r="L1233" s="75"/>
      <c r="M1233" s="75"/>
      <c r="N1233" s="75"/>
      <c r="O1233" s="75"/>
      <c r="P1233" s="75"/>
      <c r="Q1233" s="75"/>
      <c r="R1233" s="75"/>
      <c r="S1233" s="75"/>
      <c r="T1233" s="75"/>
      <c r="U1233" s="75"/>
      <c r="V1233" s="75"/>
      <c r="W1233" s="75"/>
      <c r="X1233" s="75"/>
      <c r="Y1233" s="75"/>
      <c r="Z1233" s="75"/>
      <c r="AA1233" s="75"/>
      <c r="AB1233" s="75"/>
    </row>
    <row r="1234" spans="1:28">
      <c r="A1234" s="82"/>
      <c r="B1234" s="21"/>
      <c r="C1234" s="79"/>
      <c r="E1234" s="75"/>
      <c r="F1234" s="75"/>
      <c r="G1234" s="75"/>
      <c r="H1234" s="75"/>
      <c r="I1234" s="75"/>
      <c r="J1234" s="75"/>
      <c r="K1234" s="75"/>
      <c r="L1234" s="75"/>
      <c r="M1234" s="75"/>
      <c r="N1234" s="75"/>
      <c r="O1234" s="75"/>
      <c r="P1234" s="75"/>
      <c r="Q1234" s="75"/>
      <c r="R1234" s="75"/>
      <c r="S1234" s="75"/>
      <c r="T1234" s="75"/>
      <c r="U1234" s="75"/>
      <c r="V1234" s="75"/>
      <c r="W1234" s="75"/>
      <c r="X1234" s="75"/>
      <c r="Y1234" s="75"/>
      <c r="Z1234" s="75"/>
      <c r="AA1234" s="75"/>
      <c r="AB1234" s="75"/>
    </row>
    <row r="1235" spans="1:28">
      <c r="A1235" s="82"/>
      <c r="B1235" s="21"/>
      <c r="C1235" s="79"/>
      <c r="E1235" s="75"/>
      <c r="F1235" s="75"/>
      <c r="G1235" s="75"/>
      <c r="H1235" s="75"/>
      <c r="I1235" s="75"/>
      <c r="J1235" s="75"/>
      <c r="K1235" s="75"/>
      <c r="L1235" s="75"/>
      <c r="M1235" s="75"/>
      <c r="N1235" s="75"/>
      <c r="O1235" s="75"/>
      <c r="P1235" s="75"/>
      <c r="Q1235" s="75"/>
      <c r="R1235" s="75"/>
      <c r="S1235" s="75"/>
      <c r="T1235" s="75"/>
      <c r="U1235" s="75"/>
      <c r="V1235" s="75"/>
      <c r="W1235" s="75"/>
      <c r="X1235" s="75"/>
      <c r="Y1235" s="75"/>
      <c r="Z1235" s="75"/>
      <c r="AA1235" s="75"/>
      <c r="AB1235" s="75"/>
    </row>
    <row r="1236" spans="1:28">
      <c r="A1236" s="82"/>
      <c r="B1236" s="21"/>
      <c r="C1236" s="79"/>
      <c r="E1236" s="75"/>
      <c r="F1236" s="75"/>
      <c r="G1236" s="75"/>
      <c r="H1236" s="75"/>
      <c r="I1236" s="75"/>
      <c r="J1236" s="75"/>
      <c r="K1236" s="75"/>
      <c r="L1236" s="75"/>
      <c r="M1236" s="75"/>
      <c r="N1236" s="75"/>
      <c r="O1236" s="75"/>
      <c r="P1236" s="75"/>
      <c r="Q1236" s="75"/>
      <c r="R1236" s="75"/>
      <c r="S1236" s="75"/>
      <c r="T1236" s="75"/>
      <c r="U1236" s="75"/>
      <c r="V1236" s="75"/>
      <c r="W1236" s="75"/>
      <c r="X1236" s="75"/>
      <c r="Y1236" s="75"/>
      <c r="Z1236" s="75"/>
      <c r="AA1236" s="75"/>
      <c r="AB1236" s="75"/>
    </row>
    <row r="1237" spans="1:28">
      <c r="A1237" s="82"/>
      <c r="B1237" s="21"/>
      <c r="C1237" s="79"/>
      <c r="E1237" s="75"/>
      <c r="F1237" s="75"/>
      <c r="G1237" s="75"/>
      <c r="H1237" s="75"/>
      <c r="I1237" s="75"/>
      <c r="J1237" s="75"/>
      <c r="K1237" s="75"/>
      <c r="L1237" s="75"/>
      <c r="M1237" s="75"/>
      <c r="N1237" s="75"/>
      <c r="O1237" s="75"/>
      <c r="P1237" s="75"/>
      <c r="Q1237" s="75"/>
      <c r="R1237" s="75"/>
      <c r="S1237" s="75"/>
      <c r="T1237" s="75"/>
      <c r="U1237" s="75"/>
      <c r="V1237" s="75"/>
      <c r="W1237" s="75"/>
      <c r="X1237" s="75"/>
      <c r="Y1237" s="75"/>
      <c r="Z1237" s="75"/>
      <c r="AA1237" s="75"/>
      <c r="AB1237" s="75"/>
    </row>
    <row r="1238" spans="1:28">
      <c r="A1238" s="82"/>
      <c r="B1238" s="21"/>
      <c r="C1238" s="79"/>
      <c r="E1238" s="75"/>
      <c r="F1238" s="75"/>
      <c r="G1238" s="75"/>
      <c r="H1238" s="75"/>
      <c r="I1238" s="75"/>
      <c r="J1238" s="75"/>
      <c r="K1238" s="75"/>
      <c r="L1238" s="75"/>
      <c r="M1238" s="75"/>
      <c r="N1238" s="75"/>
      <c r="O1238" s="75"/>
      <c r="P1238" s="75"/>
      <c r="Q1238" s="75"/>
      <c r="R1238" s="75"/>
      <c r="S1238" s="75"/>
      <c r="T1238" s="75"/>
      <c r="U1238" s="75"/>
      <c r="V1238" s="75"/>
      <c r="W1238" s="75"/>
      <c r="X1238" s="75"/>
      <c r="Y1238" s="75"/>
      <c r="Z1238" s="75"/>
      <c r="AA1238" s="75"/>
      <c r="AB1238" s="75"/>
    </row>
    <row r="1239" spans="1:28">
      <c r="A1239" s="82"/>
      <c r="B1239" s="21"/>
      <c r="C1239" s="79"/>
      <c r="E1239" s="75"/>
      <c r="F1239" s="75"/>
      <c r="G1239" s="75"/>
      <c r="H1239" s="75"/>
      <c r="I1239" s="75"/>
      <c r="J1239" s="75"/>
      <c r="K1239" s="75"/>
      <c r="L1239" s="75"/>
      <c r="M1239" s="75"/>
      <c r="N1239" s="75"/>
      <c r="O1239" s="75"/>
      <c r="P1239" s="75"/>
      <c r="Q1239" s="75"/>
      <c r="R1239" s="75"/>
      <c r="S1239" s="75"/>
      <c r="T1239" s="75"/>
      <c r="U1239" s="75"/>
      <c r="V1239" s="75"/>
      <c r="W1239" s="75"/>
      <c r="X1239" s="75"/>
      <c r="Y1239" s="75"/>
      <c r="Z1239" s="75"/>
      <c r="AA1239" s="75"/>
      <c r="AB1239" s="75"/>
    </row>
    <row r="1240" spans="1:28">
      <c r="A1240" s="82"/>
      <c r="B1240" s="21"/>
      <c r="C1240" s="79"/>
      <c r="E1240" s="75"/>
      <c r="F1240" s="75"/>
      <c r="G1240" s="75"/>
      <c r="H1240" s="75"/>
      <c r="I1240" s="75"/>
      <c r="J1240" s="75"/>
      <c r="K1240" s="75"/>
      <c r="L1240" s="75"/>
      <c r="M1240" s="75"/>
      <c r="N1240" s="75"/>
      <c r="O1240" s="75"/>
      <c r="P1240" s="75"/>
      <c r="Q1240" s="75"/>
      <c r="R1240" s="75"/>
      <c r="S1240" s="75"/>
      <c r="T1240" s="75"/>
      <c r="U1240" s="75"/>
      <c r="V1240" s="75"/>
      <c r="W1240" s="75"/>
      <c r="X1240" s="75"/>
      <c r="Y1240" s="75"/>
      <c r="Z1240" s="75"/>
      <c r="AA1240" s="75"/>
      <c r="AB1240" s="75"/>
    </row>
    <row r="1241" spans="1:28">
      <c r="A1241" s="82"/>
      <c r="B1241" s="21"/>
      <c r="C1241" s="79"/>
      <c r="E1241" s="75"/>
      <c r="F1241" s="75"/>
      <c r="G1241" s="75"/>
      <c r="H1241" s="75"/>
      <c r="I1241" s="75"/>
      <c r="J1241" s="75"/>
      <c r="K1241" s="75"/>
      <c r="L1241" s="75"/>
      <c r="M1241" s="75"/>
      <c r="N1241" s="75"/>
      <c r="O1241" s="75"/>
      <c r="P1241" s="75"/>
      <c r="Q1241" s="75"/>
      <c r="R1241" s="75"/>
      <c r="S1241" s="75"/>
      <c r="T1241" s="75"/>
      <c r="U1241" s="75"/>
      <c r="V1241" s="75"/>
      <c r="W1241" s="75"/>
      <c r="X1241" s="75"/>
      <c r="Y1241" s="75"/>
      <c r="Z1241" s="75"/>
      <c r="AA1241" s="75"/>
      <c r="AB1241" s="75"/>
    </row>
    <row r="1242" spans="1:28">
      <c r="A1242" s="82"/>
      <c r="B1242" s="21"/>
      <c r="C1242" s="79"/>
      <c r="E1242" s="75"/>
      <c r="F1242" s="75"/>
      <c r="G1242" s="75"/>
      <c r="H1242" s="75"/>
      <c r="I1242" s="75"/>
      <c r="J1242" s="75"/>
      <c r="K1242" s="75"/>
      <c r="L1242" s="75"/>
      <c r="M1242" s="75"/>
      <c r="N1242" s="75"/>
      <c r="O1242" s="75"/>
      <c r="P1242" s="75"/>
      <c r="Q1242" s="75"/>
      <c r="R1242" s="75"/>
      <c r="S1242" s="75"/>
      <c r="T1242" s="75"/>
      <c r="U1242" s="75"/>
      <c r="V1242" s="75"/>
      <c r="W1242" s="75"/>
      <c r="X1242" s="75"/>
      <c r="Y1242" s="75"/>
      <c r="Z1242" s="75"/>
      <c r="AA1242" s="75"/>
      <c r="AB1242" s="75"/>
    </row>
    <row r="1243" spans="1:28">
      <c r="A1243" s="82"/>
      <c r="B1243" s="21"/>
      <c r="C1243" s="79"/>
      <c r="E1243" s="75"/>
      <c r="F1243" s="75"/>
      <c r="G1243" s="75"/>
      <c r="H1243" s="75"/>
      <c r="I1243" s="75"/>
      <c r="J1243" s="75"/>
      <c r="K1243" s="75"/>
      <c r="L1243" s="75"/>
      <c r="M1243" s="75"/>
      <c r="N1243" s="75"/>
      <c r="O1243" s="75"/>
      <c r="P1243" s="75"/>
      <c r="Q1243" s="75"/>
      <c r="R1243" s="75"/>
      <c r="S1243" s="75"/>
      <c r="T1243" s="75"/>
      <c r="U1243" s="75"/>
      <c r="V1243" s="75"/>
      <c r="W1243" s="75"/>
      <c r="X1243" s="75"/>
      <c r="Y1243" s="75"/>
      <c r="Z1243" s="75"/>
      <c r="AA1243" s="75"/>
      <c r="AB1243" s="75"/>
    </row>
    <row r="1244" spans="1:28">
      <c r="A1244" s="82"/>
      <c r="B1244" s="21"/>
      <c r="C1244" s="79"/>
      <c r="E1244" s="75"/>
      <c r="F1244" s="75"/>
      <c r="G1244" s="75"/>
      <c r="H1244" s="75"/>
      <c r="I1244" s="75"/>
      <c r="J1244" s="75"/>
      <c r="K1244" s="75"/>
      <c r="L1244" s="75"/>
      <c r="M1244" s="75"/>
      <c r="N1244" s="75"/>
      <c r="O1244" s="75"/>
      <c r="P1244" s="75"/>
      <c r="Q1244" s="75"/>
      <c r="R1244" s="75"/>
      <c r="S1244" s="75"/>
      <c r="T1244" s="75"/>
      <c r="U1244" s="75"/>
      <c r="V1244" s="75"/>
      <c r="W1244" s="75"/>
      <c r="X1244" s="75"/>
      <c r="Y1244" s="75"/>
      <c r="Z1244" s="75"/>
      <c r="AA1244" s="75"/>
      <c r="AB1244" s="75"/>
    </row>
    <row r="1245" spans="1:28">
      <c r="A1245" s="82"/>
      <c r="B1245" s="21"/>
      <c r="C1245" s="79"/>
      <c r="E1245" s="75"/>
      <c r="F1245" s="75"/>
      <c r="G1245" s="75"/>
      <c r="H1245" s="75"/>
      <c r="I1245" s="75"/>
      <c r="J1245" s="75"/>
      <c r="K1245" s="75"/>
      <c r="L1245" s="75"/>
      <c r="M1245" s="75"/>
      <c r="N1245" s="75"/>
      <c r="O1245" s="75"/>
      <c r="P1245" s="75"/>
      <c r="Q1245" s="75"/>
      <c r="R1245" s="75"/>
      <c r="S1245" s="75"/>
      <c r="T1245" s="75"/>
      <c r="U1245" s="75"/>
      <c r="V1245" s="75"/>
      <c r="W1245" s="75"/>
      <c r="X1245" s="75"/>
      <c r="Y1245" s="75"/>
      <c r="Z1245" s="75"/>
      <c r="AA1245" s="75"/>
      <c r="AB1245" s="75"/>
    </row>
    <row r="1246" spans="1:28">
      <c r="A1246" s="82"/>
      <c r="B1246" s="21"/>
      <c r="C1246" s="79"/>
      <c r="E1246" s="75"/>
      <c r="F1246" s="75"/>
      <c r="G1246" s="75"/>
      <c r="H1246" s="75"/>
      <c r="I1246" s="75"/>
      <c r="J1246" s="75"/>
      <c r="K1246" s="75"/>
      <c r="L1246" s="75"/>
      <c r="M1246" s="75"/>
      <c r="N1246" s="75"/>
      <c r="O1246" s="75"/>
      <c r="P1246" s="75"/>
      <c r="Q1246" s="75"/>
      <c r="R1246" s="75"/>
      <c r="S1246" s="75"/>
      <c r="T1246" s="75"/>
      <c r="U1246" s="75"/>
      <c r="V1246" s="75"/>
      <c r="W1246" s="75"/>
      <c r="X1246" s="75"/>
      <c r="Y1246" s="75"/>
      <c r="Z1246" s="75"/>
      <c r="AA1246" s="75"/>
      <c r="AB1246" s="75"/>
    </row>
    <row r="1247" spans="1:28">
      <c r="A1247" s="82"/>
      <c r="B1247" s="21"/>
      <c r="C1247" s="79"/>
      <c r="E1247" s="75"/>
      <c r="F1247" s="75"/>
      <c r="G1247" s="75"/>
      <c r="H1247" s="75"/>
      <c r="I1247" s="75"/>
      <c r="J1247" s="75"/>
      <c r="K1247" s="75"/>
      <c r="L1247" s="75"/>
      <c r="M1247" s="75"/>
      <c r="N1247" s="75"/>
      <c r="O1247" s="75"/>
      <c r="P1247" s="75"/>
      <c r="Q1247" s="75"/>
      <c r="R1247" s="75"/>
      <c r="S1247" s="75"/>
      <c r="T1247" s="75"/>
      <c r="U1247" s="75"/>
      <c r="V1247" s="75"/>
      <c r="W1247" s="75"/>
      <c r="X1247" s="75"/>
      <c r="Y1247" s="75"/>
      <c r="Z1247" s="75"/>
      <c r="AA1247" s="75"/>
      <c r="AB1247" s="75"/>
    </row>
    <row r="1248" spans="1:28">
      <c r="A1248" s="82"/>
      <c r="B1248" s="21"/>
      <c r="C1248" s="79"/>
      <c r="E1248" s="75"/>
      <c r="F1248" s="75"/>
      <c r="G1248" s="75"/>
      <c r="H1248" s="75"/>
      <c r="I1248" s="75"/>
      <c r="J1248" s="75"/>
      <c r="K1248" s="75"/>
      <c r="L1248" s="75"/>
      <c r="M1248" s="75"/>
      <c r="N1248" s="75"/>
      <c r="O1248" s="75"/>
      <c r="P1248" s="75"/>
      <c r="Q1248" s="75"/>
      <c r="R1248" s="75"/>
      <c r="S1248" s="75"/>
      <c r="T1248" s="75"/>
      <c r="U1248" s="75"/>
      <c r="V1248" s="75"/>
      <c r="W1248" s="75"/>
      <c r="X1248" s="75"/>
      <c r="Y1248" s="75"/>
      <c r="Z1248" s="75"/>
      <c r="AA1248" s="75"/>
      <c r="AB1248" s="75"/>
    </row>
    <row r="1249" spans="1:28">
      <c r="A1249" s="82"/>
      <c r="B1249" s="21"/>
      <c r="C1249" s="79"/>
      <c r="E1249" s="75"/>
      <c r="F1249" s="75"/>
      <c r="G1249" s="75"/>
      <c r="H1249" s="75"/>
      <c r="I1249" s="75"/>
      <c r="J1249" s="75"/>
      <c r="K1249" s="75"/>
      <c r="L1249" s="75"/>
      <c r="M1249" s="75"/>
      <c r="N1249" s="75"/>
      <c r="O1249" s="75"/>
      <c r="P1249" s="75"/>
      <c r="Q1249" s="75"/>
      <c r="R1249" s="75"/>
      <c r="S1249" s="75"/>
      <c r="T1249" s="75"/>
      <c r="U1249" s="75"/>
      <c r="V1249" s="75"/>
      <c r="W1249" s="75"/>
      <c r="X1249" s="75"/>
      <c r="Y1249" s="75"/>
      <c r="Z1249" s="75"/>
      <c r="AA1249" s="75"/>
      <c r="AB1249" s="75"/>
    </row>
    <row r="1250" spans="1:28">
      <c r="A1250" s="82"/>
      <c r="B1250" s="21"/>
      <c r="C1250" s="79"/>
      <c r="E1250" s="75"/>
      <c r="F1250" s="75"/>
      <c r="G1250" s="75"/>
      <c r="H1250" s="75"/>
      <c r="I1250" s="75"/>
      <c r="J1250" s="75"/>
      <c r="K1250" s="75"/>
      <c r="L1250" s="75"/>
      <c r="M1250" s="75"/>
      <c r="N1250" s="75"/>
      <c r="O1250" s="75"/>
      <c r="P1250" s="75"/>
      <c r="Q1250" s="75"/>
      <c r="R1250" s="75"/>
      <c r="S1250" s="75"/>
      <c r="T1250" s="75"/>
      <c r="U1250" s="75"/>
      <c r="V1250" s="75"/>
      <c r="W1250" s="75"/>
      <c r="X1250" s="75"/>
      <c r="Y1250" s="75"/>
      <c r="Z1250" s="75"/>
      <c r="AA1250" s="75"/>
      <c r="AB1250" s="75"/>
    </row>
    <row r="1251" spans="1:28">
      <c r="A1251" s="82"/>
      <c r="B1251" s="21"/>
      <c r="C1251" s="79"/>
      <c r="E1251" s="75"/>
      <c r="F1251" s="75"/>
      <c r="G1251" s="75"/>
      <c r="H1251" s="75"/>
      <c r="I1251" s="75"/>
      <c r="J1251" s="75"/>
      <c r="K1251" s="75"/>
      <c r="L1251" s="75"/>
      <c r="M1251" s="75"/>
      <c r="N1251" s="75"/>
      <c r="O1251" s="75"/>
      <c r="P1251" s="75"/>
      <c r="Q1251" s="75"/>
      <c r="R1251" s="75"/>
      <c r="S1251" s="75"/>
      <c r="T1251" s="75"/>
      <c r="U1251" s="75"/>
      <c r="V1251" s="75"/>
      <c r="W1251" s="75"/>
      <c r="X1251" s="75"/>
      <c r="Y1251" s="75"/>
      <c r="Z1251" s="75"/>
      <c r="AA1251" s="75"/>
      <c r="AB1251" s="75"/>
    </row>
    <row r="1252" spans="1:28">
      <c r="A1252" s="82"/>
      <c r="B1252" s="21"/>
      <c r="C1252" s="79"/>
      <c r="E1252" s="75"/>
      <c r="F1252" s="75"/>
      <c r="G1252" s="75"/>
      <c r="H1252" s="75"/>
      <c r="I1252" s="75"/>
      <c r="J1252" s="75"/>
      <c r="K1252" s="75"/>
      <c r="L1252" s="75"/>
      <c r="M1252" s="75"/>
      <c r="N1252" s="75"/>
      <c r="O1252" s="75"/>
      <c r="P1252" s="75"/>
      <c r="Q1252" s="75"/>
      <c r="R1252" s="75"/>
      <c r="S1252" s="75"/>
      <c r="T1252" s="75"/>
      <c r="U1252" s="75"/>
      <c r="V1252" s="75"/>
      <c r="W1252" s="75"/>
      <c r="X1252" s="75"/>
      <c r="Y1252" s="75"/>
      <c r="Z1252" s="75"/>
      <c r="AA1252" s="75"/>
      <c r="AB1252" s="75"/>
    </row>
    <row r="1253" spans="1:28">
      <c r="A1253" s="82"/>
      <c r="B1253" s="21"/>
      <c r="C1253" s="79"/>
      <c r="E1253" s="75"/>
      <c r="F1253" s="75"/>
      <c r="G1253" s="75"/>
      <c r="H1253" s="75"/>
      <c r="I1253" s="75"/>
      <c r="J1253" s="75"/>
      <c r="K1253" s="75"/>
      <c r="L1253" s="75"/>
      <c r="M1253" s="75"/>
      <c r="N1253" s="75"/>
      <c r="O1253" s="75"/>
      <c r="P1253" s="75"/>
      <c r="Q1253" s="75"/>
      <c r="R1253" s="75"/>
      <c r="S1253" s="75"/>
      <c r="T1253" s="75"/>
      <c r="U1253" s="75"/>
      <c r="V1253" s="75"/>
      <c r="W1253" s="75"/>
      <c r="X1253" s="75"/>
      <c r="Y1253" s="75"/>
      <c r="Z1253" s="75"/>
      <c r="AA1253" s="75"/>
      <c r="AB1253" s="75"/>
    </row>
    <row r="1254" spans="1:28">
      <c r="A1254" s="82"/>
      <c r="B1254" s="21"/>
      <c r="C1254" s="79"/>
      <c r="E1254" s="75"/>
      <c r="F1254" s="75"/>
      <c r="G1254" s="75"/>
      <c r="H1254" s="75"/>
      <c r="I1254" s="75"/>
      <c r="J1254" s="75"/>
      <c r="K1254" s="75"/>
      <c r="L1254" s="75"/>
      <c r="M1254" s="75"/>
      <c r="N1254" s="75"/>
      <c r="O1254" s="75"/>
      <c r="P1254" s="75"/>
      <c r="Q1254" s="75"/>
      <c r="R1254" s="75"/>
      <c r="S1254" s="75"/>
      <c r="T1254" s="75"/>
      <c r="U1254" s="75"/>
      <c r="V1254" s="75"/>
      <c r="W1254" s="75"/>
      <c r="X1254" s="75"/>
      <c r="Y1254" s="75"/>
      <c r="Z1254" s="75"/>
      <c r="AA1254" s="75"/>
      <c r="AB1254" s="75"/>
    </row>
    <row r="1255" spans="1:28">
      <c r="A1255" s="82"/>
      <c r="B1255" s="21"/>
      <c r="C1255" s="79"/>
      <c r="E1255" s="75"/>
      <c r="F1255" s="75"/>
      <c r="G1255" s="75"/>
      <c r="H1255" s="75"/>
      <c r="I1255" s="75"/>
      <c r="J1255" s="75"/>
      <c r="K1255" s="75"/>
      <c r="L1255" s="75"/>
      <c r="M1255" s="75"/>
      <c r="N1255" s="75"/>
      <c r="O1255" s="75"/>
      <c r="P1255" s="75"/>
      <c r="Q1255" s="75"/>
      <c r="R1255" s="75"/>
      <c r="S1255" s="75"/>
      <c r="T1255" s="75"/>
      <c r="U1255" s="75"/>
      <c r="V1255" s="75"/>
      <c r="W1255" s="75"/>
      <c r="X1255" s="75"/>
      <c r="Y1255" s="75"/>
      <c r="Z1255" s="75"/>
      <c r="AA1255" s="75"/>
      <c r="AB1255" s="75"/>
    </row>
    <row r="1256" spans="1:28">
      <c r="A1256" s="82"/>
      <c r="B1256" s="21"/>
      <c r="C1256" s="79"/>
      <c r="E1256" s="75"/>
      <c r="F1256" s="75"/>
      <c r="G1256" s="75"/>
      <c r="H1256" s="75"/>
      <c r="I1256" s="75"/>
      <c r="J1256" s="75"/>
      <c r="K1256" s="75"/>
      <c r="L1256" s="75"/>
      <c r="M1256" s="75"/>
      <c r="N1256" s="75"/>
      <c r="O1256" s="75"/>
      <c r="P1256" s="75"/>
      <c r="Q1256" s="75"/>
      <c r="R1256" s="75"/>
      <c r="S1256" s="75"/>
      <c r="T1256" s="75"/>
      <c r="U1256" s="75"/>
      <c r="V1256" s="75"/>
      <c r="W1256" s="75"/>
      <c r="X1256" s="75"/>
      <c r="Y1256" s="75"/>
      <c r="Z1256" s="75"/>
      <c r="AA1256" s="75"/>
      <c r="AB1256" s="75"/>
    </row>
    <row r="1257" spans="1:28">
      <c r="A1257" s="82"/>
      <c r="B1257" s="21"/>
      <c r="C1257" s="79"/>
      <c r="E1257" s="75"/>
      <c r="F1257" s="75"/>
      <c r="G1257" s="75"/>
      <c r="H1257" s="75"/>
      <c r="I1257" s="75"/>
      <c r="J1257" s="75"/>
      <c r="K1257" s="75"/>
      <c r="L1257" s="75"/>
      <c r="M1257" s="75"/>
      <c r="N1257" s="75"/>
      <c r="O1257" s="75"/>
      <c r="P1257" s="75"/>
      <c r="Q1257" s="75"/>
      <c r="R1257" s="75"/>
      <c r="S1257" s="75"/>
      <c r="T1257" s="75"/>
      <c r="U1257" s="75"/>
      <c r="V1257" s="75"/>
      <c r="W1257" s="75"/>
      <c r="X1257" s="75"/>
      <c r="Y1257" s="75"/>
      <c r="Z1257" s="75"/>
      <c r="AA1257" s="75"/>
      <c r="AB1257" s="75"/>
    </row>
    <row r="1258" spans="1:28">
      <c r="A1258" s="82"/>
      <c r="B1258" s="21"/>
      <c r="C1258" s="79"/>
      <c r="E1258" s="75"/>
      <c r="F1258" s="75"/>
      <c r="G1258" s="75"/>
      <c r="H1258" s="75"/>
      <c r="I1258" s="75"/>
      <c r="J1258" s="75"/>
      <c r="K1258" s="75"/>
      <c r="L1258" s="75"/>
      <c r="M1258" s="75"/>
      <c r="N1258" s="75"/>
      <c r="O1258" s="75"/>
      <c r="P1258" s="75"/>
      <c r="Q1258" s="75"/>
      <c r="R1258" s="75"/>
      <c r="S1258" s="75"/>
      <c r="T1258" s="75"/>
      <c r="U1258" s="75"/>
      <c r="V1258" s="75"/>
      <c r="W1258" s="75"/>
      <c r="X1258" s="75"/>
      <c r="Y1258" s="75"/>
      <c r="Z1258" s="75"/>
      <c r="AA1258" s="75"/>
      <c r="AB1258" s="75"/>
    </row>
    <row r="1259" spans="1:28">
      <c r="A1259" s="82"/>
      <c r="B1259" s="21"/>
      <c r="C1259" s="79"/>
      <c r="E1259" s="75"/>
      <c r="F1259" s="75"/>
      <c r="G1259" s="75"/>
      <c r="H1259" s="75"/>
      <c r="I1259" s="75"/>
      <c r="J1259" s="75"/>
      <c r="K1259" s="75"/>
      <c r="L1259" s="75"/>
      <c r="M1259" s="75"/>
      <c r="N1259" s="75"/>
      <c r="O1259" s="75"/>
      <c r="P1259" s="75"/>
      <c r="Q1259" s="75"/>
      <c r="R1259" s="75"/>
      <c r="S1259" s="75"/>
      <c r="T1259" s="75"/>
      <c r="U1259" s="75"/>
      <c r="V1259" s="75"/>
      <c r="W1259" s="75"/>
      <c r="X1259" s="75"/>
      <c r="Y1259" s="75"/>
      <c r="Z1259" s="75"/>
      <c r="AA1259" s="75"/>
      <c r="AB1259" s="75"/>
    </row>
    <row r="1260" spans="1:28">
      <c r="A1260" s="82"/>
      <c r="B1260" s="21"/>
      <c r="C1260" s="79"/>
      <c r="E1260" s="75"/>
      <c r="F1260" s="75"/>
      <c r="G1260" s="75"/>
      <c r="H1260" s="75"/>
      <c r="I1260" s="75"/>
      <c r="J1260" s="75"/>
      <c r="K1260" s="75"/>
      <c r="L1260" s="75"/>
      <c r="M1260" s="75"/>
      <c r="N1260" s="75"/>
      <c r="O1260" s="75"/>
      <c r="P1260" s="75"/>
      <c r="Q1260" s="75"/>
      <c r="R1260" s="75"/>
      <c r="S1260" s="75"/>
      <c r="T1260" s="75"/>
      <c r="U1260" s="75"/>
      <c r="V1260" s="75"/>
      <c r="W1260" s="75"/>
      <c r="X1260" s="75"/>
      <c r="Y1260" s="75"/>
      <c r="Z1260" s="75"/>
      <c r="AA1260" s="75"/>
      <c r="AB1260" s="75"/>
    </row>
    <row r="1261" spans="1:28">
      <c r="A1261" s="82"/>
      <c r="B1261" s="21"/>
      <c r="C1261" s="79"/>
      <c r="E1261" s="75"/>
      <c r="F1261" s="75"/>
      <c r="G1261" s="75"/>
      <c r="H1261" s="75"/>
      <c r="I1261" s="75"/>
      <c r="J1261" s="75"/>
      <c r="K1261" s="75"/>
      <c r="L1261" s="75"/>
      <c r="M1261" s="75"/>
      <c r="N1261" s="75"/>
      <c r="O1261" s="75"/>
      <c r="P1261" s="75"/>
      <c r="Q1261" s="75"/>
      <c r="R1261" s="75"/>
      <c r="S1261" s="75"/>
      <c r="T1261" s="75"/>
      <c r="U1261" s="75"/>
      <c r="V1261" s="75"/>
      <c r="W1261" s="75"/>
      <c r="X1261" s="75"/>
      <c r="Y1261" s="75"/>
      <c r="Z1261" s="75"/>
      <c r="AA1261" s="75"/>
      <c r="AB1261" s="75"/>
    </row>
    <row r="1262" spans="1:28">
      <c r="A1262" s="82"/>
      <c r="B1262" s="21"/>
      <c r="C1262" s="79"/>
      <c r="E1262" s="75"/>
      <c r="F1262" s="75"/>
      <c r="G1262" s="75"/>
      <c r="H1262" s="75"/>
      <c r="I1262" s="75"/>
      <c r="J1262" s="75"/>
      <c r="K1262" s="75"/>
      <c r="L1262" s="75"/>
      <c r="M1262" s="75"/>
      <c r="N1262" s="75"/>
      <c r="O1262" s="75"/>
      <c r="P1262" s="75"/>
      <c r="Q1262" s="75"/>
      <c r="R1262" s="75"/>
      <c r="S1262" s="75"/>
      <c r="T1262" s="75"/>
      <c r="U1262" s="75"/>
      <c r="V1262" s="75"/>
      <c r="W1262" s="75"/>
      <c r="X1262" s="75"/>
      <c r="Y1262" s="75"/>
      <c r="Z1262" s="75"/>
      <c r="AA1262" s="75"/>
      <c r="AB1262" s="75"/>
    </row>
    <row r="1263" spans="1:28">
      <c r="A1263" s="82"/>
      <c r="B1263" s="21"/>
      <c r="C1263" s="79"/>
      <c r="E1263" s="75"/>
      <c r="F1263" s="75"/>
      <c r="G1263" s="75"/>
      <c r="H1263" s="75"/>
      <c r="I1263" s="75"/>
      <c r="J1263" s="75"/>
      <c r="K1263" s="75"/>
      <c r="L1263" s="75"/>
      <c r="M1263" s="75"/>
      <c r="N1263" s="75"/>
      <c r="O1263" s="75"/>
      <c r="P1263" s="75"/>
      <c r="Q1263" s="75"/>
      <c r="R1263" s="75"/>
      <c r="S1263" s="75"/>
      <c r="T1263" s="75"/>
      <c r="U1263" s="75"/>
      <c r="V1263" s="75"/>
      <c r="W1263" s="75"/>
      <c r="X1263" s="75"/>
      <c r="Y1263" s="75"/>
      <c r="Z1263" s="75"/>
      <c r="AA1263" s="75"/>
      <c r="AB1263" s="75"/>
    </row>
    <row r="1264" spans="1:28">
      <c r="A1264" s="82"/>
      <c r="B1264" s="21"/>
      <c r="C1264" s="79"/>
      <c r="E1264" s="75"/>
      <c r="F1264" s="75"/>
      <c r="G1264" s="75"/>
      <c r="H1264" s="75"/>
      <c r="I1264" s="75"/>
      <c r="J1264" s="75"/>
      <c r="K1264" s="75"/>
      <c r="L1264" s="75"/>
      <c r="M1264" s="75"/>
      <c r="N1264" s="75"/>
      <c r="O1264" s="75"/>
      <c r="P1264" s="75"/>
      <c r="Q1264" s="75"/>
      <c r="R1264" s="75"/>
      <c r="S1264" s="75"/>
      <c r="T1264" s="75"/>
      <c r="U1264" s="75"/>
      <c r="V1264" s="75"/>
      <c r="W1264" s="75"/>
      <c r="X1264" s="75"/>
      <c r="Y1264" s="75"/>
      <c r="Z1264" s="75"/>
      <c r="AA1264" s="75"/>
      <c r="AB1264" s="75"/>
    </row>
    <row r="1265" spans="1:28">
      <c r="A1265" s="82"/>
      <c r="B1265" s="21"/>
      <c r="C1265" s="79"/>
      <c r="E1265" s="75"/>
      <c r="F1265" s="75"/>
      <c r="G1265" s="75"/>
      <c r="H1265" s="75"/>
      <c r="I1265" s="75"/>
      <c r="J1265" s="75"/>
      <c r="K1265" s="75"/>
      <c r="L1265" s="75"/>
      <c r="M1265" s="75"/>
      <c r="N1265" s="75"/>
      <c r="O1265" s="75"/>
      <c r="P1265" s="75"/>
      <c r="Q1265" s="75"/>
      <c r="R1265" s="75"/>
      <c r="S1265" s="75"/>
      <c r="T1265" s="75"/>
      <c r="U1265" s="75"/>
      <c r="V1265" s="75"/>
      <c r="W1265" s="75"/>
      <c r="X1265" s="75"/>
      <c r="Y1265" s="75"/>
      <c r="Z1265" s="75"/>
      <c r="AA1265" s="75"/>
      <c r="AB1265" s="75"/>
    </row>
    <row r="1266" spans="1:28">
      <c r="A1266" s="82"/>
      <c r="B1266" s="21"/>
      <c r="C1266" s="79"/>
      <c r="E1266" s="75"/>
      <c r="F1266" s="75"/>
      <c r="G1266" s="75"/>
      <c r="H1266" s="75"/>
      <c r="I1266" s="75"/>
      <c r="J1266" s="75"/>
      <c r="K1266" s="75"/>
      <c r="L1266" s="75"/>
      <c r="M1266" s="75"/>
      <c r="N1266" s="75"/>
      <c r="O1266" s="75"/>
      <c r="P1266" s="75"/>
      <c r="Q1266" s="75"/>
      <c r="R1266" s="75"/>
      <c r="S1266" s="75"/>
      <c r="T1266" s="75"/>
      <c r="U1266" s="75"/>
      <c r="V1266" s="75"/>
      <c r="W1266" s="75"/>
      <c r="X1266" s="75"/>
      <c r="Y1266" s="75"/>
      <c r="Z1266" s="75"/>
      <c r="AA1266" s="75"/>
      <c r="AB1266" s="75"/>
    </row>
    <row r="1267" spans="1:28">
      <c r="A1267" s="82"/>
      <c r="B1267" s="21"/>
      <c r="C1267" s="79"/>
      <c r="E1267" s="75"/>
      <c r="F1267" s="75"/>
      <c r="G1267" s="75"/>
      <c r="H1267" s="75"/>
      <c r="I1267" s="75"/>
      <c r="J1267" s="75"/>
      <c r="K1267" s="75"/>
      <c r="L1267" s="75"/>
      <c r="M1267" s="75"/>
      <c r="N1267" s="75"/>
      <c r="O1267" s="75"/>
      <c r="P1267" s="75"/>
      <c r="Q1267" s="75"/>
      <c r="R1267" s="75"/>
      <c r="S1267" s="75"/>
      <c r="T1267" s="75"/>
      <c r="U1267" s="75"/>
      <c r="V1267" s="75"/>
      <c r="W1267" s="75"/>
      <c r="X1267" s="75"/>
      <c r="Y1267" s="75"/>
      <c r="Z1267" s="75"/>
      <c r="AA1267" s="75"/>
      <c r="AB1267" s="75"/>
    </row>
    <row r="1268" spans="1:28">
      <c r="A1268" s="82"/>
      <c r="B1268" s="21"/>
      <c r="C1268" s="79"/>
      <c r="E1268" s="75"/>
      <c r="F1268" s="75"/>
      <c r="G1268" s="75"/>
      <c r="H1268" s="75"/>
      <c r="I1268" s="75"/>
      <c r="J1268" s="75"/>
      <c r="K1268" s="75"/>
      <c r="L1268" s="75"/>
      <c r="M1268" s="75"/>
      <c r="N1268" s="75"/>
      <c r="O1268" s="75"/>
      <c r="P1268" s="75"/>
      <c r="Q1268" s="75"/>
      <c r="R1268" s="75"/>
      <c r="S1268" s="75"/>
      <c r="T1268" s="75"/>
      <c r="U1268" s="75"/>
      <c r="V1268" s="75"/>
      <c r="W1268" s="75"/>
      <c r="X1268" s="75"/>
      <c r="Y1268" s="75"/>
      <c r="Z1268" s="75"/>
      <c r="AA1268" s="75"/>
      <c r="AB1268" s="75"/>
    </row>
    <row r="1269" spans="1:28">
      <c r="A1269" s="82"/>
      <c r="B1269" s="21"/>
      <c r="C1269" s="79"/>
      <c r="E1269" s="75"/>
      <c r="F1269" s="75"/>
      <c r="G1269" s="75"/>
      <c r="H1269" s="75"/>
      <c r="I1269" s="75"/>
      <c r="J1269" s="75"/>
      <c r="K1269" s="75"/>
      <c r="L1269" s="75"/>
      <c r="M1269" s="75"/>
      <c r="N1269" s="75"/>
      <c r="O1269" s="75"/>
      <c r="P1269" s="75"/>
      <c r="Q1269" s="75"/>
      <c r="R1269" s="75"/>
      <c r="S1269" s="75"/>
      <c r="T1269" s="75"/>
      <c r="U1269" s="75"/>
      <c r="V1269" s="75"/>
      <c r="W1269" s="75"/>
      <c r="X1269" s="75"/>
      <c r="Y1269" s="75"/>
      <c r="Z1269" s="75"/>
      <c r="AA1269" s="75"/>
      <c r="AB1269" s="75"/>
    </row>
    <row r="1270" spans="1:28">
      <c r="A1270" s="82"/>
      <c r="B1270" s="21"/>
      <c r="C1270" s="79"/>
      <c r="E1270" s="75"/>
      <c r="F1270" s="75"/>
      <c r="G1270" s="75"/>
      <c r="H1270" s="75"/>
      <c r="I1270" s="75"/>
      <c r="J1270" s="75"/>
      <c r="K1270" s="75"/>
      <c r="L1270" s="75"/>
      <c r="M1270" s="75"/>
      <c r="N1270" s="75"/>
      <c r="O1270" s="75"/>
      <c r="P1270" s="75"/>
      <c r="Q1270" s="75"/>
      <c r="R1270" s="75"/>
      <c r="S1270" s="75"/>
      <c r="T1270" s="75"/>
      <c r="U1270" s="75"/>
      <c r="V1270" s="75"/>
      <c r="W1270" s="75"/>
      <c r="X1270" s="75"/>
      <c r="Y1270" s="75"/>
      <c r="Z1270" s="75"/>
      <c r="AA1270" s="75"/>
      <c r="AB1270" s="75"/>
    </row>
    <row r="1271" spans="1:28">
      <c r="A1271" s="82"/>
      <c r="B1271" s="21"/>
      <c r="C1271" s="79"/>
      <c r="E1271" s="75"/>
      <c r="F1271" s="75"/>
      <c r="G1271" s="75"/>
      <c r="H1271" s="75"/>
      <c r="I1271" s="75"/>
      <c r="J1271" s="75"/>
      <c r="K1271" s="75"/>
      <c r="L1271" s="75"/>
      <c r="M1271" s="75"/>
      <c r="N1271" s="75"/>
      <c r="O1271" s="75"/>
      <c r="P1271" s="75"/>
      <c r="Q1271" s="75"/>
      <c r="R1271" s="75"/>
      <c r="S1271" s="75"/>
      <c r="T1271" s="75"/>
      <c r="U1271" s="75"/>
      <c r="V1271" s="75"/>
      <c r="W1271" s="75"/>
      <c r="X1271" s="75"/>
      <c r="Y1271" s="75"/>
      <c r="Z1271" s="75"/>
      <c r="AA1271" s="75"/>
      <c r="AB1271" s="75"/>
    </row>
    <row r="1272" spans="1:28">
      <c r="A1272" s="82"/>
      <c r="B1272" s="21"/>
      <c r="C1272" s="79"/>
      <c r="E1272" s="75"/>
      <c r="F1272" s="75"/>
      <c r="G1272" s="75"/>
      <c r="H1272" s="75"/>
      <c r="I1272" s="75"/>
      <c r="J1272" s="75"/>
      <c r="K1272" s="75"/>
      <c r="L1272" s="75"/>
      <c r="M1272" s="75"/>
      <c r="N1272" s="75"/>
      <c r="O1272" s="75"/>
      <c r="P1272" s="75"/>
      <c r="Q1272" s="75"/>
      <c r="R1272" s="75"/>
      <c r="S1272" s="75"/>
      <c r="T1272" s="75"/>
      <c r="U1272" s="75"/>
      <c r="V1272" s="75"/>
      <c r="W1272" s="75"/>
      <c r="X1272" s="75"/>
      <c r="Y1272" s="75"/>
      <c r="Z1272" s="75"/>
      <c r="AA1272" s="75"/>
      <c r="AB1272" s="75"/>
    </row>
    <row r="1273" spans="1:28">
      <c r="A1273" s="82"/>
      <c r="B1273" s="21"/>
      <c r="C1273" s="79"/>
      <c r="E1273" s="75"/>
      <c r="F1273" s="75"/>
      <c r="G1273" s="75"/>
      <c r="H1273" s="75"/>
      <c r="I1273" s="75"/>
      <c r="J1273" s="75"/>
      <c r="K1273" s="75"/>
      <c r="L1273" s="75"/>
      <c r="M1273" s="75"/>
      <c r="N1273" s="75"/>
      <c r="O1273" s="75"/>
      <c r="P1273" s="75"/>
      <c r="Q1273" s="75"/>
      <c r="R1273" s="75"/>
      <c r="S1273" s="75"/>
      <c r="T1273" s="75"/>
      <c r="U1273" s="75"/>
      <c r="V1273" s="75"/>
      <c r="W1273" s="75"/>
      <c r="X1273" s="75"/>
      <c r="Y1273" s="75"/>
      <c r="Z1273" s="75"/>
      <c r="AA1273" s="75"/>
      <c r="AB1273" s="75"/>
    </row>
    <row r="1274" spans="1:28">
      <c r="A1274" s="82"/>
      <c r="B1274" s="21"/>
      <c r="C1274" s="79"/>
      <c r="E1274" s="75"/>
      <c r="F1274" s="75"/>
      <c r="G1274" s="75"/>
      <c r="H1274" s="75"/>
      <c r="I1274" s="75"/>
      <c r="J1274" s="75"/>
      <c r="K1274" s="75"/>
      <c r="L1274" s="75"/>
      <c r="M1274" s="75"/>
      <c r="N1274" s="75"/>
      <c r="O1274" s="75"/>
      <c r="P1274" s="75"/>
      <c r="Q1274" s="75"/>
      <c r="R1274" s="75"/>
      <c r="S1274" s="75"/>
      <c r="T1274" s="75"/>
      <c r="U1274" s="75"/>
      <c r="V1274" s="75"/>
      <c r="W1274" s="75"/>
      <c r="X1274" s="75"/>
      <c r="Y1274" s="75"/>
      <c r="Z1274" s="75"/>
      <c r="AA1274" s="75"/>
      <c r="AB1274" s="75"/>
    </row>
    <row r="1275" spans="1:28">
      <c r="A1275" s="82"/>
      <c r="B1275" s="21"/>
      <c r="C1275" s="79"/>
      <c r="E1275" s="75"/>
      <c r="F1275" s="75"/>
      <c r="G1275" s="75"/>
      <c r="H1275" s="75"/>
      <c r="I1275" s="75"/>
      <c r="J1275" s="75"/>
      <c r="K1275" s="75"/>
      <c r="L1275" s="75"/>
      <c r="M1275" s="75"/>
      <c r="N1275" s="75"/>
      <c r="O1275" s="75"/>
      <c r="P1275" s="75"/>
      <c r="Q1275" s="75"/>
      <c r="R1275" s="75"/>
      <c r="S1275" s="75"/>
      <c r="T1275" s="75"/>
      <c r="U1275" s="75"/>
      <c r="V1275" s="75"/>
      <c r="W1275" s="75"/>
      <c r="X1275" s="75"/>
      <c r="Y1275" s="75"/>
      <c r="Z1275" s="75"/>
      <c r="AA1275" s="75"/>
      <c r="AB1275" s="75"/>
    </row>
    <row r="1276" spans="1:28">
      <c r="A1276" s="82"/>
      <c r="B1276" s="21"/>
      <c r="C1276" s="79"/>
      <c r="E1276" s="75"/>
      <c r="F1276" s="75"/>
      <c r="G1276" s="75"/>
      <c r="H1276" s="75"/>
      <c r="I1276" s="75"/>
      <c r="J1276" s="75"/>
      <c r="K1276" s="75"/>
      <c r="L1276" s="75"/>
      <c r="M1276" s="75"/>
      <c r="N1276" s="75"/>
      <c r="O1276" s="75"/>
      <c r="P1276" s="75"/>
      <c r="Q1276" s="75"/>
      <c r="R1276" s="75"/>
      <c r="S1276" s="75"/>
      <c r="T1276" s="75"/>
      <c r="U1276" s="75"/>
      <c r="V1276" s="75"/>
      <c r="W1276" s="75"/>
      <c r="X1276" s="75"/>
      <c r="Y1276" s="75"/>
      <c r="Z1276" s="75"/>
      <c r="AA1276" s="75"/>
      <c r="AB1276" s="75"/>
    </row>
    <row r="1277" spans="1:28">
      <c r="A1277" s="82"/>
      <c r="B1277" s="21"/>
      <c r="C1277" s="79"/>
      <c r="E1277" s="75"/>
      <c r="F1277" s="75"/>
      <c r="G1277" s="75"/>
      <c r="H1277" s="75"/>
      <c r="I1277" s="75"/>
      <c r="J1277" s="75"/>
      <c r="K1277" s="75"/>
      <c r="L1277" s="75"/>
      <c r="M1277" s="75"/>
      <c r="N1277" s="75"/>
      <c r="O1277" s="75"/>
      <c r="P1277" s="75"/>
      <c r="Q1277" s="75"/>
      <c r="R1277" s="75"/>
      <c r="S1277" s="75"/>
      <c r="T1277" s="75"/>
      <c r="U1277" s="75"/>
      <c r="V1277" s="75"/>
      <c r="W1277" s="75"/>
      <c r="X1277" s="75"/>
      <c r="Y1277" s="75"/>
      <c r="Z1277" s="75"/>
      <c r="AA1277" s="75"/>
      <c r="AB1277" s="75"/>
    </row>
    <row r="1278" spans="1:28">
      <c r="A1278" s="82"/>
      <c r="B1278" s="21"/>
      <c r="C1278" s="79"/>
      <c r="E1278" s="75"/>
      <c r="F1278" s="75"/>
      <c r="G1278" s="75"/>
      <c r="H1278" s="75"/>
      <c r="I1278" s="75"/>
      <c r="J1278" s="75"/>
      <c r="K1278" s="75"/>
      <c r="L1278" s="75"/>
      <c r="M1278" s="75"/>
      <c r="N1278" s="75"/>
      <c r="O1278" s="75"/>
      <c r="P1278" s="75"/>
      <c r="Q1278" s="75"/>
      <c r="R1278" s="75"/>
      <c r="S1278" s="75"/>
      <c r="T1278" s="75"/>
      <c r="U1278" s="75"/>
      <c r="V1278" s="75"/>
      <c r="W1278" s="75"/>
      <c r="X1278" s="75"/>
      <c r="Y1278" s="75"/>
      <c r="Z1278" s="75"/>
      <c r="AA1278" s="75"/>
      <c r="AB1278" s="75"/>
    </row>
    <row r="1279" spans="1:28">
      <c r="A1279" s="82"/>
      <c r="B1279" s="21"/>
      <c r="C1279" s="79"/>
      <c r="E1279" s="75"/>
      <c r="F1279" s="75"/>
      <c r="G1279" s="75"/>
      <c r="H1279" s="75"/>
      <c r="I1279" s="75"/>
      <c r="J1279" s="75"/>
      <c r="K1279" s="75"/>
      <c r="L1279" s="75"/>
      <c r="M1279" s="75"/>
      <c r="N1279" s="75"/>
      <c r="O1279" s="75"/>
      <c r="P1279" s="75"/>
      <c r="Q1279" s="75"/>
      <c r="R1279" s="75"/>
      <c r="S1279" s="75"/>
      <c r="T1279" s="75"/>
      <c r="U1279" s="75"/>
      <c r="V1279" s="75"/>
      <c r="W1279" s="75"/>
      <c r="X1279" s="75"/>
      <c r="Y1279" s="75"/>
      <c r="Z1279" s="75"/>
      <c r="AA1279" s="75"/>
      <c r="AB1279" s="75"/>
    </row>
    <row r="1280" spans="1:28">
      <c r="A1280" s="82"/>
      <c r="B1280" s="21"/>
      <c r="C1280" s="79"/>
      <c r="E1280" s="75"/>
      <c r="F1280" s="75"/>
      <c r="G1280" s="75"/>
      <c r="H1280" s="75"/>
      <c r="I1280" s="75"/>
      <c r="J1280" s="75"/>
      <c r="K1280" s="75"/>
      <c r="L1280" s="75"/>
      <c r="M1280" s="75"/>
      <c r="N1280" s="75"/>
      <c r="O1280" s="75"/>
      <c r="P1280" s="75"/>
      <c r="Q1280" s="75"/>
      <c r="R1280" s="75"/>
      <c r="S1280" s="75"/>
      <c r="T1280" s="75"/>
      <c r="U1280" s="75"/>
      <c r="V1280" s="75"/>
      <c r="W1280" s="75"/>
      <c r="X1280" s="75"/>
      <c r="Y1280" s="75"/>
      <c r="Z1280" s="75"/>
      <c r="AA1280" s="75"/>
      <c r="AB1280" s="75"/>
    </row>
    <row r="1281" spans="1:28">
      <c r="A1281" s="82"/>
      <c r="B1281" s="21"/>
      <c r="C1281" s="79"/>
      <c r="E1281" s="75"/>
      <c r="F1281" s="75"/>
      <c r="G1281" s="75"/>
      <c r="H1281" s="75"/>
      <c r="I1281" s="75"/>
      <c r="J1281" s="75"/>
      <c r="K1281" s="75"/>
      <c r="L1281" s="75"/>
      <c r="M1281" s="75"/>
      <c r="N1281" s="75"/>
      <c r="O1281" s="75"/>
      <c r="P1281" s="75"/>
      <c r="Q1281" s="75"/>
      <c r="R1281" s="75"/>
      <c r="S1281" s="75"/>
      <c r="T1281" s="75"/>
      <c r="U1281" s="75"/>
      <c r="V1281" s="75"/>
      <c r="W1281" s="75"/>
      <c r="X1281" s="75"/>
      <c r="Y1281" s="75"/>
      <c r="Z1281" s="75"/>
      <c r="AA1281" s="75"/>
      <c r="AB1281" s="75"/>
    </row>
    <row r="1282" spans="1:28">
      <c r="A1282" s="82"/>
      <c r="B1282" s="21"/>
      <c r="C1282" s="79"/>
      <c r="E1282" s="75"/>
      <c r="F1282" s="75"/>
      <c r="G1282" s="75"/>
      <c r="H1282" s="75"/>
      <c r="I1282" s="75"/>
      <c r="J1282" s="75"/>
      <c r="K1282" s="75"/>
      <c r="L1282" s="75"/>
      <c r="M1282" s="75"/>
      <c r="N1282" s="75"/>
      <c r="O1282" s="75"/>
      <c r="P1282" s="75"/>
      <c r="Q1282" s="75"/>
      <c r="R1282" s="75"/>
      <c r="S1282" s="75"/>
      <c r="T1282" s="75"/>
      <c r="U1282" s="75"/>
      <c r="V1282" s="75"/>
      <c r="W1282" s="75"/>
      <c r="X1282" s="75"/>
      <c r="Y1282" s="75"/>
      <c r="Z1282" s="75"/>
      <c r="AA1282" s="75"/>
      <c r="AB1282" s="75"/>
    </row>
    <row r="1283" spans="1:28">
      <c r="A1283" s="82"/>
      <c r="B1283" s="21"/>
      <c r="C1283" s="79"/>
      <c r="E1283" s="75"/>
      <c r="F1283" s="75"/>
      <c r="G1283" s="75"/>
      <c r="H1283" s="75"/>
      <c r="I1283" s="75"/>
      <c r="J1283" s="75"/>
      <c r="K1283" s="75"/>
      <c r="L1283" s="75"/>
      <c r="M1283" s="75"/>
      <c r="N1283" s="75"/>
      <c r="O1283" s="75"/>
      <c r="P1283" s="75"/>
      <c r="Q1283" s="75"/>
      <c r="R1283" s="75"/>
      <c r="S1283" s="75"/>
      <c r="T1283" s="75"/>
      <c r="U1283" s="75"/>
      <c r="V1283" s="75"/>
      <c r="W1283" s="75"/>
      <c r="X1283" s="75"/>
      <c r="Y1283" s="75"/>
      <c r="Z1283" s="75"/>
      <c r="AA1283" s="75"/>
      <c r="AB1283" s="75"/>
    </row>
    <row r="1284" spans="1:28">
      <c r="A1284" s="82"/>
      <c r="B1284" s="21"/>
      <c r="C1284" s="79"/>
      <c r="E1284" s="75"/>
      <c r="F1284" s="75"/>
      <c r="G1284" s="75"/>
      <c r="H1284" s="75"/>
      <c r="I1284" s="75"/>
      <c r="J1284" s="75"/>
      <c r="K1284" s="75"/>
      <c r="L1284" s="75"/>
      <c r="M1284" s="75"/>
      <c r="N1284" s="75"/>
      <c r="O1284" s="75"/>
      <c r="P1284" s="75"/>
      <c r="Q1284" s="75"/>
      <c r="R1284" s="75"/>
      <c r="S1284" s="75"/>
      <c r="T1284" s="75"/>
      <c r="U1284" s="75"/>
      <c r="V1284" s="75"/>
      <c r="W1284" s="75"/>
      <c r="X1284" s="75"/>
      <c r="Y1284" s="75"/>
      <c r="Z1284" s="75"/>
      <c r="AA1284" s="75"/>
      <c r="AB1284" s="75"/>
    </row>
    <row r="1285" spans="1:28">
      <c r="A1285" s="82"/>
      <c r="B1285" s="21"/>
      <c r="C1285" s="79"/>
      <c r="E1285" s="75"/>
      <c r="F1285" s="75"/>
      <c r="G1285" s="75"/>
      <c r="H1285" s="75"/>
      <c r="I1285" s="75"/>
      <c r="J1285" s="75"/>
      <c r="K1285" s="75"/>
      <c r="L1285" s="75"/>
      <c r="M1285" s="75"/>
      <c r="N1285" s="75"/>
      <c r="O1285" s="75"/>
      <c r="P1285" s="75"/>
      <c r="Q1285" s="75"/>
      <c r="R1285" s="75"/>
      <c r="S1285" s="75"/>
      <c r="T1285" s="75"/>
      <c r="U1285" s="75"/>
      <c r="V1285" s="75"/>
      <c r="W1285" s="75"/>
      <c r="X1285" s="75"/>
      <c r="Y1285" s="75"/>
      <c r="Z1285" s="75"/>
      <c r="AA1285" s="75"/>
      <c r="AB1285" s="75"/>
    </row>
    <row r="1286" spans="1:28">
      <c r="A1286" s="82"/>
      <c r="B1286" s="21"/>
      <c r="C1286" s="79"/>
      <c r="E1286" s="75"/>
      <c r="F1286" s="75"/>
      <c r="G1286" s="75"/>
      <c r="H1286" s="75"/>
      <c r="I1286" s="75"/>
      <c r="J1286" s="75"/>
      <c r="K1286" s="75"/>
      <c r="L1286" s="75"/>
      <c r="M1286" s="75"/>
      <c r="N1286" s="75"/>
      <c r="O1286" s="75"/>
      <c r="P1286" s="75"/>
      <c r="Q1286" s="75"/>
      <c r="R1286" s="75"/>
      <c r="S1286" s="75"/>
      <c r="T1286" s="75"/>
      <c r="U1286" s="75"/>
      <c r="V1286" s="75"/>
      <c r="W1286" s="75"/>
      <c r="X1286" s="75"/>
      <c r="Y1286" s="75"/>
      <c r="Z1286" s="75"/>
      <c r="AA1286" s="75"/>
      <c r="AB1286" s="75"/>
    </row>
    <row r="1287" spans="1:28">
      <c r="A1287" s="82"/>
      <c r="B1287" s="21"/>
      <c r="C1287" s="79"/>
      <c r="E1287" s="75"/>
      <c r="F1287" s="75"/>
      <c r="G1287" s="75"/>
      <c r="H1287" s="75"/>
      <c r="I1287" s="75"/>
      <c r="J1287" s="75"/>
      <c r="K1287" s="75"/>
      <c r="L1287" s="75"/>
      <c r="M1287" s="75"/>
      <c r="N1287" s="75"/>
      <c r="O1287" s="75"/>
      <c r="P1287" s="75"/>
      <c r="Q1287" s="75"/>
      <c r="R1287" s="75"/>
      <c r="S1287" s="75"/>
      <c r="T1287" s="75"/>
      <c r="U1287" s="75"/>
      <c r="V1287" s="75"/>
      <c r="W1287" s="75"/>
      <c r="X1287" s="75"/>
      <c r="Y1287" s="75"/>
      <c r="Z1287" s="75"/>
      <c r="AA1287" s="75"/>
      <c r="AB1287" s="75"/>
    </row>
    <row r="1288" spans="1:28">
      <c r="A1288" s="82"/>
      <c r="B1288" s="21"/>
      <c r="C1288" s="79"/>
      <c r="E1288" s="75"/>
      <c r="F1288" s="75"/>
      <c r="G1288" s="75"/>
      <c r="H1288" s="75"/>
      <c r="I1288" s="75"/>
      <c r="J1288" s="75"/>
      <c r="K1288" s="75"/>
      <c r="L1288" s="75"/>
      <c r="M1288" s="75"/>
      <c r="N1288" s="75"/>
      <c r="O1288" s="75"/>
      <c r="P1288" s="75"/>
      <c r="Q1288" s="75"/>
      <c r="R1288" s="75"/>
      <c r="S1288" s="75"/>
      <c r="T1288" s="75"/>
      <c r="U1288" s="75"/>
      <c r="V1288" s="75"/>
      <c r="W1288" s="75"/>
      <c r="X1288" s="75"/>
      <c r="Y1288" s="75"/>
      <c r="Z1288" s="75"/>
      <c r="AA1288" s="75"/>
      <c r="AB1288" s="75"/>
    </row>
    <row r="1289" spans="1:28">
      <c r="A1289" s="82"/>
      <c r="B1289" s="21"/>
      <c r="C1289" s="79"/>
      <c r="E1289" s="75"/>
      <c r="F1289" s="75"/>
      <c r="G1289" s="75"/>
      <c r="H1289" s="75"/>
      <c r="I1289" s="75"/>
      <c r="J1289" s="75"/>
      <c r="K1289" s="75"/>
      <c r="L1289" s="75"/>
      <c r="M1289" s="75"/>
      <c r="N1289" s="75"/>
      <c r="O1289" s="75"/>
      <c r="P1289" s="75"/>
      <c r="Q1289" s="75"/>
      <c r="R1289" s="75"/>
      <c r="S1289" s="75"/>
      <c r="T1289" s="75"/>
      <c r="U1289" s="75"/>
      <c r="V1289" s="75"/>
      <c r="W1289" s="75"/>
      <c r="X1289" s="75"/>
      <c r="Y1289" s="75"/>
      <c r="Z1289" s="75"/>
      <c r="AA1289" s="75"/>
      <c r="AB1289" s="75"/>
    </row>
    <row r="1290" spans="1:28">
      <c r="A1290" s="82"/>
      <c r="B1290" s="21"/>
      <c r="C1290" s="79"/>
      <c r="E1290" s="75"/>
      <c r="F1290" s="75"/>
      <c r="G1290" s="75"/>
      <c r="H1290" s="75"/>
      <c r="I1290" s="75"/>
      <c r="J1290" s="75"/>
      <c r="K1290" s="75"/>
      <c r="L1290" s="75"/>
      <c r="M1290" s="75"/>
      <c r="N1290" s="75"/>
      <c r="O1290" s="75"/>
      <c r="P1290" s="75"/>
      <c r="Q1290" s="75"/>
      <c r="R1290" s="75"/>
      <c r="S1290" s="75"/>
      <c r="T1290" s="75"/>
      <c r="U1290" s="75"/>
      <c r="V1290" s="75"/>
      <c r="W1290" s="75"/>
      <c r="X1290" s="75"/>
      <c r="Y1290" s="75"/>
      <c r="Z1290" s="75"/>
      <c r="AA1290" s="75"/>
      <c r="AB1290" s="75"/>
    </row>
    <row r="1291" spans="1:28">
      <c r="A1291" s="82"/>
      <c r="B1291" s="21"/>
      <c r="C1291" s="79"/>
      <c r="E1291" s="75"/>
      <c r="F1291" s="75"/>
      <c r="G1291" s="75"/>
      <c r="H1291" s="75"/>
      <c r="I1291" s="75"/>
      <c r="J1291" s="75"/>
      <c r="K1291" s="75"/>
      <c r="L1291" s="75"/>
      <c r="M1291" s="75"/>
      <c r="N1291" s="75"/>
      <c r="O1291" s="75"/>
      <c r="P1291" s="75"/>
      <c r="Q1291" s="75"/>
      <c r="R1291" s="75"/>
      <c r="S1291" s="75"/>
      <c r="T1291" s="75"/>
      <c r="U1291" s="75"/>
      <c r="V1291" s="75"/>
      <c r="W1291" s="75"/>
      <c r="X1291" s="75"/>
      <c r="Y1291" s="75"/>
      <c r="Z1291" s="75"/>
      <c r="AA1291" s="75"/>
      <c r="AB1291" s="75"/>
    </row>
    <row r="1292" spans="1:28">
      <c r="A1292" s="82"/>
      <c r="B1292" s="21"/>
      <c r="C1292" s="79"/>
      <c r="E1292" s="75"/>
      <c r="F1292" s="75"/>
      <c r="G1292" s="75"/>
      <c r="H1292" s="75"/>
      <c r="I1292" s="75"/>
      <c r="J1292" s="75"/>
      <c r="K1292" s="75"/>
      <c r="L1292" s="75"/>
      <c r="M1292" s="75"/>
      <c r="N1292" s="75"/>
      <c r="O1292" s="75"/>
      <c r="P1292" s="75"/>
      <c r="Q1292" s="75"/>
      <c r="R1292" s="75"/>
      <c r="S1292" s="75"/>
      <c r="T1292" s="75"/>
      <c r="U1292" s="75"/>
      <c r="V1292" s="75"/>
      <c r="W1292" s="75"/>
      <c r="X1292" s="75"/>
      <c r="Y1292" s="75"/>
      <c r="Z1292" s="75"/>
      <c r="AA1292" s="75"/>
      <c r="AB1292" s="75"/>
    </row>
    <row r="1293" spans="1:28">
      <c r="A1293" s="82"/>
      <c r="B1293" s="21"/>
      <c r="C1293" s="79"/>
      <c r="E1293" s="75"/>
      <c r="F1293" s="75"/>
      <c r="G1293" s="75"/>
      <c r="H1293" s="75"/>
      <c r="I1293" s="75"/>
      <c r="J1293" s="75"/>
      <c r="K1293" s="75"/>
      <c r="L1293" s="75"/>
      <c r="M1293" s="75"/>
      <c r="N1293" s="75"/>
      <c r="O1293" s="75"/>
      <c r="P1293" s="75"/>
      <c r="Q1293" s="75"/>
      <c r="R1293" s="75"/>
      <c r="S1293" s="75"/>
      <c r="T1293" s="75"/>
      <c r="U1293" s="75"/>
      <c r="V1293" s="75"/>
      <c r="W1293" s="75"/>
      <c r="X1293" s="75"/>
      <c r="Y1293" s="75"/>
      <c r="Z1293" s="75"/>
      <c r="AA1293" s="75"/>
      <c r="AB1293" s="75"/>
    </row>
    <row r="1295" spans="1:28">
      <c r="D1295" t="s">
        <v>96</v>
      </c>
      <c r="E1295" s="55">
        <f>SUM(E2:CV344)</f>
        <v>39773.699647885871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Y1293"/>
  <sheetViews>
    <sheetView zoomScale="85" zoomScaleNormal="85" workbookViewId="0">
      <selection activeCell="E10" sqref="E10"/>
    </sheetView>
  </sheetViews>
  <sheetFormatPr defaultColWidth="9.1796875" defaultRowHeight="14.5"/>
  <cols>
    <col min="1" max="1" width="13.26953125" customWidth="1"/>
    <col min="3" max="3" width="13.453125" customWidth="1"/>
    <col min="4" max="4" width="12.26953125" bestFit="1" customWidth="1"/>
  </cols>
  <sheetData>
    <row r="1" spans="1:25">
      <c r="A1" s="80" t="s">
        <v>88</v>
      </c>
      <c r="B1" s="80" t="s">
        <v>77</v>
      </c>
      <c r="C1" s="81">
        <v>4.1666666666666664E-2</v>
      </c>
      <c r="D1" s="81">
        <v>8.3333333333333329E-2</v>
      </c>
      <c r="E1" s="81">
        <v>0.125</v>
      </c>
      <c r="F1" s="81">
        <v>0.16666666666666666</v>
      </c>
      <c r="G1" s="81">
        <v>0.20833333333333331</v>
      </c>
      <c r="H1" s="81">
        <v>0.24999999999999997</v>
      </c>
      <c r="I1" s="81">
        <v>0.29166666666666663</v>
      </c>
      <c r="J1" s="81">
        <v>0.33333333333333331</v>
      </c>
      <c r="K1" s="81">
        <v>0.375</v>
      </c>
      <c r="L1" s="81">
        <v>0.41666666666666669</v>
      </c>
      <c r="M1" s="81">
        <v>0.45833333333333337</v>
      </c>
      <c r="N1" s="81">
        <v>0.5</v>
      </c>
      <c r="O1" s="81">
        <v>0.54166666666666663</v>
      </c>
      <c r="P1" s="81">
        <v>0.58333333333333326</v>
      </c>
      <c r="Q1" s="81">
        <v>0.62499999999999989</v>
      </c>
      <c r="R1" s="81">
        <v>0.66666666666666652</v>
      </c>
      <c r="S1" s="81">
        <v>0.70833333333333315</v>
      </c>
      <c r="T1" s="81">
        <v>0.74999999999999978</v>
      </c>
      <c r="U1" s="81">
        <v>0.79166666666666641</v>
      </c>
      <c r="V1" s="81">
        <v>0.83333333333333304</v>
      </c>
      <c r="W1" s="81">
        <v>0.87499999999999967</v>
      </c>
      <c r="X1" s="81">
        <v>0.9166666666666663</v>
      </c>
      <c r="Y1" s="81">
        <v>0.95833333333333293</v>
      </c>
    </row>
    <row r="2" spans="1:25">
      <c r="A2" t="s">
        <v>111</v>
      </c>
      <c r="B2">
        <f>VLOOKUP($A2,SIG,2,FALSE)</f>
        <v>0.25</v>
      </c>
      <c r="C2">
        <f t="shared" ref="C2:C65" si="0">VLOOKUP($A2,SIG,3,FALSE)</f>
        <v>0.2</v>
      </c>
      <c r="D2">
        <f t="shared" ref="D2:D65" si="1">VLOOKUP($A2,SIG,4,FALSE)</f>
        <v>0.14000000000000001</v>
      </c>
      <c r="E2">
        <f t="shared" ref="E2:E65" si="2">VLOOKUP($A2,SIG,5,FALSE)</f>
        <v>0.15</v>
      </c>
      <c r="F2">
        <f t="shared" ref="F2:F65" si="3">VLOOKUP($A2,SIG,6,FALSE)</f>
        <v>0.14000000000000001</v>
      </c>
      <c r="G2">
        <f t="shared" ref="G2:G65" si="4">VLOOKUP($A2,SIG,7,FALSE)</f>
        <v>0.21</v>
      </c>
      <c r="H2">
        <f t="shared" ref="H2:H65" si="5">VLOOKUP($A2,SIG,8,FALSE)</f>
        <v>0.34</v>
      </c>
      <c r="I2">
        <f t="shared" ref="I2:I65" si="6">VLOOKUP($A2,SIG,9,FALSE)</f>
        <v>0.55000000000000004</v>
      </c>
      <c r="J2">
        <f t="shared" ref="J2:J65" si="7">VLOOKUP($A2,SIG,10,FALSE)</f>
        <v>0.67</v>
      </c>
      <c r="K2">
        <f t="shared" ref="K2:K65" si="8">VLOOKUP($A2,SIG,11,FALSE)</f>
        <v>0.71</v>
      </c>
      <c r="L2">
        <f t="shared" ref="L2:L65" si="9">VLOOKUP($A2,SIG,12,FALSE)</f>
        <v>0.81</v>
      </c>
      <c r="M2">
        <f t="shared" ref="M2:M65" si="10">VLOOKUP($A2,SIG,13,FALSE)</f>
        <v>0.82</v>
      </c>
      <c r="N2">
        <f t="shared" ref="N2:N65" si="11">VLOOKUP($A2,SIG,14,FALSE)</f>
        <v>0.86</v>
      </c>
      <c r="O2">
        <f t="shared" ref="O2:O65" si="12">VLOOKUP($A2,SIG,15,FALSE)</f>
        <v>0.93</v>
      </c>
      <c r="P2">
        <f t="shared" ref="P2:P65" si="13">VLOOKUP($A2,SIG,16,FALSE)</f>
        <v>0.88</v>
      </c>
      <c r="Q2">
        <f t="shared" ref="Q2:Q65" si="14">VLOOKUP($A2,SIG,17,FALSE)</f>
        <v>0.84</v>
      </c>
      <c r="R2">
        <f t="shared" ref="R2:R65" si="15">VLOOKUP($A2,SIG,18,FALSE)</f>
        <v>0.78</v>
      </c>
      <c r="S2">
        <f t="shared" ref="S2:S65" si="16">VLOOKUP($A2,SIG,19,FALSE)</f>
        <v>0.74</v>
      </c>
      <c r="T2">
        <f t="shared" ref="T2:T65" si="17">VLOOKUP($A2,SIG,20,FALSE)</f>
        <v>0.59</v>
      </c>
      <c r="U2">
        <f t="shared" ref="U2:U65" si="18">VLOOKUP($A2,SIG,21,FALSE)</f>
        <v>0.41</v>
      </c>
      <c r="V2">
        <f t="shared" ref="V2:V65" si="19">VLOOKUP($A2,SIG,22,FALSE)</f>
        <v>0.34</v>
      </c>
      <c r="W2">
        <f t="shared" ref="W2:W65" si="20">VLOOKUP($A2,SIG,23,FALSE)</f>
        <v>0.35</v>
      </c>
      <c r="X2">
        <f t="shared" ref="X2:X65" si="21">VLOOKUP($A2,SIG,24,FALSE)</f>
        <v>0.28999999999999998</v>
      </c>
      <c r="Y2">
        <f t="shared" ref="Y2:Y65" si="22">VLOOKUP($A2,SIG,25,FALSE)</f>
        <v>0.24</v>
      </c>
    </row>
    <row r="3" spans="1:25">
      <c r="A3" t="s">
        <v>112</v>
      </c>
      <c r="B3">
        <f t="shared" ref="B3:B65" si="23">VLOOKUP($A3,SIG,2,FALSE)</f>
        <v>0.13</v>
      </c>
      <c r="C3">
        <f t="shared" si="0"/>
        <v>0.12</v>
      </c>
      <c r="D3">
        <f t="shared" si="1"/>
        <v>0.14000000000000001</v>
      </c>
      <c r="E3">
        <f t="shared" si="2"/>
        <v>0.14000000000000001</v>
      </c>
      <c r="F3">
        <f t="shared" si="3"/>
        <v>1.1399999999999999</v>
      </c>
      <c r="G3">
        <f t="shared" si="4"/>
        <v>1.1499999999999999</v>
      </c>
      <c r="H3">
        <f t="shared" si="5"/>
        <v>0.6</v>
      </c>
      <c r="I3">
        <f t="shared" si="6"/>
        <v>0.76</v>
      </c>
      <c r="J3">
        <f t="shared" si="7"/>
        <v>0.6</v>
      </c>
      <c r="K3">
        <f t="shared" si="8"/>
        <v>0.89</v>
      </c>
      <c r="L3">
        <f t="shared" si="9"/>
        <v>1.01</v>
      </c>
      <c r="M3">
        <f t="shared" si="10"/>
        <v>0.8</v>
      </c>
      <c r="N3">
        <f t="shared" si="11"/>
        <v>0.51</v>
      </c>
      <c r="O3">
        <f t="shared" si="12"/>
        <v>0.64</v>
      </c>
      <c r="P3">
        <f t="shared" si="13"/>
        <v>0.76</v>
      </c>
      <c r="Q3">
        <f t="shared" si="14"/>
        <v>0.98</v>
      </c>
      <c r="R3">
        <f t="shared" si="15"/>
        <v>1.05</v>
      </c>
      <c r="S3">
        <f t="shared" si="16"/>
        <v>0.84</v>
      </c>
      <c r="T3">
        <f t="shared" si="17"/>
        <v>0.65</v>
      </c>
      <c r="U3">
        <f t="shared" si="18"/>
        <v>0.11</v>
      </c>
      <c r="V3">
        <f t="shared" si="19"/>
        <v>0.11</v>
      </c>
      <c r="W3">
        <f t="shared" si="20"/>
        <v>0.1</v>
      </c>
      <c r="X3">
        <f t="shared" si="21"/>
        <v>0.12</v>
      </c>
      <c r="Y3">
        <f t="shared" si="22"/>
        <v>0.14000000000000001</v>
      </c>
    </row>
    <row r="4" spans="1:25">
      <c r="A4" t="s">
        <v>113</v>
      </c>
      <c r="B4">
        <f t="shared" si="23"/>
        <v>0</v>
      </c>
      <c r="C4">
        <f t="shared" si="0"/>
        <v>0</v>
      </c>
      <c r="D4">
        <f t="shared" si="1"/>
        <v>0</v>
      </c>
      <c r="E4">
        <f t="shared" si="2"/>
        <v>0</v>
      </c>
      <c r="F4">
        <f t="shared" si="3"/>
        <v>0</v>
      </c>
      <c r="G4">
        <f t="shared" si="4"/>
        <v>0</v>
      </c>
      <c r="H4">
        <f t="shared" si="5"/>
        <v>0</v>
      </c>
      <c r="I4">
        <f t="shared" si="6"/>
        <v>0</v>
      </c>
      <c r="J4">
        <f t="shared" si="7"/>
        <v>0</v>
      </c>
      <c r="K4">
        <f t="shared" si="8"/>
        <v>0</v>
      </c>
      <c r="L4">
        <f t="shared" si="9"/>
        <v>0</v>
      </c>
      <c r="M4">
        <f t="shared" si="10"/>
        <v>0</v>
      </c>
      <c r="N4">
        <f t="shared" si="11"/>
        <v>0</v>
      </c>
      <c r="O4">
        <f t="shared" si="12"/>
        <v>0</v>
      </c>
      <c r="P4">
        <f t="shared" si="13"/>
        <v>0</v>
      </c>
      <c r="Q4">
        <f t="shared" si="14"/>
        <v>0</v>
      </c>
      <c r="R4">
        <f t="shared" si="15"/>
        <v>0</v>
      </c>
      <c r="S4">
        <f t="shared" si="16"/>
        <v>0</v>
      </c>
      <c r="T4">
        <f t="shared" si="17"/>
        <v>0</v>
      </c>
      <c r="U4">
        <f t="shared" si="18"/>
        <v>0</v>
      </c>
      <c r="V4">
        <f t="shared" si="19"/>
        <v>0</v>
      </c>
      <c r="W4">
        <f t="shared" si="20"/>
        <v>0</v>
      </c>
      <c r="X4">
        <f t="shared" si="21"/>
        <v>0</v>
      </c>
      <c r="Y4">
        <f t="shared" si="22"/>
        <v>0</v>
      </c>
    </row>
    <row r="5" spans="1:25">
      <c r="A5" t="s">
        <v>114</v>
      </c>
      <c r="B5">
        <f t="shared" si="23"/>
        <v>0.99</v>
      </c>
      <c r="C5">
        <f t="shared" si="0"/>
        <v>0.77</v>
      </c>
      <c r="D5">
        <f t="shared" si="1"/>
        <v>0.72</v>
      </c>
      <c r="E5">
        <f t="shared" si="2"/>
        <v>0.77</v>
      </c>
      <c r="F5">
        <f t="shared" si="3"/>
        <v>0.71</v>
      </c>
      <c r="G5">
        <f t="shared" si="4"/>
        <v>0.97</v>
      </c>
      <c r="H5">
        <f t="shared" si="5"/>
        <v>2.13</v>
      </c>
      <c r="I5">
        <f t="shared" si="6"/>
        <v>4.04</v>
      </c>
      <c r="J5">
        <f t="shared" si="7"/>
        <v>5.28</v>
      </c>
      <c r="K5">
        <f t="shared" si="8"/>
        <v>4.57</v>
      </c>
      <c r="L5">
        <f t="shared" si="9"/>
        <v>3.49</v>
      </c>
      <c r="M5">
        <f t="shared" si="10"/>
        <v>2.89</v>
      </c>
      <c r="N5">
        <f t="shared" si="11"/>
        <v>2.5299999999999998</v>
      </c>
      <c r="O5">
        <f t="shared" si="12"/>
        <v>3.01</v>
      </c>
      <c r="P5">
        <f t="shared" si="13"/>
        <v>3.22</v>
      </c>
      <c r="Q5">
        <f t="shared" si="14"/>
        <v>3.33</v>
      </c>
      <c r="R5">
        <f t="shared" si="15"/>
        <v>4.26</v>
      </c>
      <c r="S5">
        <f t="shared" si="16"/>
        <v>5.73</v>
      </c>
      <c r="T5">
        <f t="shared" si="17"/>
        <v>5.65</v>
      </c>
      <c r="U5">
        <f t="shared" si="18"/>
        <v>3.42</v>
      </c>
      <c r="V5">
        <f t="shared" si="19"/>
        <v>2.61</v>
      </c>
      <c r="W5">
        <f t="shared" si="20"/>
        <v>2.6</v>
      </c>
      <c r="X5">
        <f t="shared" si="21"/>
        <v>1.94</v>
      </c>
      <c r="Y5">
        <f t="shared" si="22"/>
        <v>1.24</v>
      </c>
    </row>
    <row r="6" spans="1:25">
      <c r="A6" t="s">
        <v>115</v>
      </c>
      <c r="B6">
        <f t="shared" si="23"/>
        <v>8.11</v>
      </c>
      <c r="C6">
        <f t="shared" si="0"/>
        <v>11.98</v>
      </c>
      <c r="D6">
        <f t="shared" si="1"/>
        <v>9.1300000000000008</v>
      </c>
      <c r="E6">
        <f t="shared" si="2"/>
        <v>3.37</v>
      </c>
      <c r="F6">
        <f t="shared" si="3"/>
        <v>9.23</v>
      </c>
      <c r="G6">
        <f t="shared" si="4"/>
        <v>9.11</v>
      </c>
      <c r="H6">
        <f t="shared" si="5"/>
        <v>2.4500000000000002</v>
      </c>
      <c r="I6">
        <f t="shared" si="6"/>
        <v>4.5599999999999996</v>
      </c>
      <c r="J6">
        <f t="shared" si="7"/>
        <v>12.37</v>
      </c>
      <c r="K6">
        <f t="shared" si="8"/>
        <v>14.7</v>
      </c>
      <c r="L6">
        <f t="shared" si="9"/>
        <v>6.84</v>
      </c>
      <c r="M6">
        <f t="shared" si="10"/>
        <v>3.51</v>
      </c>
      <c r="N6">
        <f t="shared" si="11"/>
        <v>5.58</v>
      </c>
      <c r="O6">
        <f t="shared" si="12"/>
        <v>6.25</v>
      </c>
      <c r="P6">
        <f t="shared" si="13"/>
        <v>5.07</v>
      </c>
      <c r="Q6">
        <f t="shared" si="14"/>
        <v>3.83</v>
      </c>
      <c r="R6">
        <f t="shared" si="15"/>
        <v>3.33</v>
      </c>
      <c r="S6">
        <f t="shared" si="16"/>
        <v>4.0199999999999996</v>
      </c>
      <c r="T6">
        <f t="shared" si="17"/>
        <v>3.57</v>
      </c>
      <c r="U6">
        <f t="shared" si="18"/>
        <v>4.4000000000000004</v>
      </c>
      <c r="V6">
        <f t="shared" si="19"/>
        <v>3.93</v>
      </c>
      <c r="W6">
        <f t="shared" si="20"/>
        <v>6.88</v>
      </c>
      <c r="X6">
        <f t="shared" si="21"/>
        <v>3.22</v>
      </c>
      <c r="Y6">
        <f t="shared" si="22"/>
        <v>0.28000000000000003</v>
      </c>
    </row>
    <row r="7" spans="1:25">
      <c r="A7" t="s">
        <v>116</v>
      </c>
      <c r="B7">
        <f t="shared" si="23"/>
        <v>0</v>
      </c>
      <c r="C7">
        <f t="shared" si="0"/>
        <v>0</v>
      </c>
      <c r="D7">
        <f t="shared" si="1"/>
        <v>0.01</v>
      </c>
      <c r="E7">
        <f t="shared" si="2"/>
        <v>0.03</v>
      </c>
      <c r="F7">
        <f t="shared" si="3"/>
        <v>0</v>
      </c>
      <c r="G7">
        <f t="shared" si="4"/>
        <v>0.09</v>
      </c>
      <c r="H7">
        <f t="shared" si="5"/>
        <v>0.14000000000000001</v>
      </c>
      <c r="I7">
        <f t="shared" si="6"/>
        <v>0.15</v>
      </c>
      <c r="J7">
        <f t="shared" si="7"/>
        <v>0.25</v>
      </c>
      <c r="K7">
        <f t="shared" si="8"/>
        <v>0.28999999999999998</v>
      </c>
      <c r="L7">
        <f t="shared" si="9"/>
        <v>0.28999999999999998</v>
      </c>
      <c r="M7">
        <f t="shared" si="10"/>
        <v>0.32</v>
      </c>
      <c r="N7">
        <f t="shared" si="11"/>
        <v>0.34</v>
      </c>
      <c r="O7">
        <f t="shared" si="12"/>
        <v>0.34</v>
      </c>
      <c r="P7">
        <f t="shared" si="13"/>
        <v>0.35</v>
      </c>
      <c r="Q7">
        <f t="shared" si="14"/>
        <v>0.32</v>
      </c>
      <c r="R7">
        <f t="shared" si="15"/>
        <v>0.27</v>
      </c>
      <c r="S7">
        <f t="shared" si="16"/>
        <v>0.14000000000000001</v>
      </c>
      <c r="T7">
        <f t="shared" si="17"/>
        <v>0.17</v>
      </c>
      <c r="U7">
        <f t="shared" si="18"/>
        <v>0.09</v>
      </c>
      <c r="V7">
        <f t="shared" si="19"/>
        <v>0.02</v>
      </c>
      <c r="W7">
        <f t="shared" si="20"/>
        <v>0.01</v>
      </c>
      <c r="X7">
        <f t="shared" si="21"/>
        <v>0.01</v>
      </c>
      <c r="Y7">
        <f t="shared" si="22"/>
        <v>0</v>
      </c>
    </row>
    <row r="8" spans="1:25">
      <c r="A8" t="s">
        <v>117</v>
      </c>
      <c r="B8">
        <f t="shared" si="23"/>
        <v>0.12</v>
      </c>
      <c r="C8">
        <f t="shared" si="0"/>
        <v>7.0000000000000007E-2</v>
      </c>
      <c r="D8">
        <f t="shared" si="1"/>
        <v>1.25</v>
      </c>
      <c r="E8">
        <f t="shared" si="2"/>
        <v>4.18</v>
      </c>
      <c r="F8">
        <f t="shared" si="3"/>
        <v>15.84</v>
      </c>
      <c r="G8">
        <f t="shared" si="4"/>
        <v>17.61</v>
      </c>
      <c r="H8">
        <f t="shared" si="5"/>
        <v>18.75</v>
      </c>
      <c r="I8">
        <f t="shared" si="6"/>
        <v>20.95</v>
      </c>
      <c r="J8">
        <f t="shared" si="7"/>
        <v>20.05</v>
      </c>
      <c r="K8">
        <f t="shared" si="8"/>
        <v>4.91</v>
      </c>
      <c r="L8">
        <f t="shared" si="9"/>
        <v>1.1499999999999999</v>
      </c>
      <c r="M8">
        <f t="shared" si="10"/>
        <v>1.1100000000000001</v>
      </c>
      <c r="N8">
        <f t="shared" si="11"/>
        <v>1.05</v>
      </c>
      <c r="O8">
        <f t="shared" si="12"/>
        <v>1.53</v>
      </c>
      <c r="P8">
        <f t="shared" si="13"/>
        <v>1.21</v>
      </c>
      <c r="Q8">
        <f t="shared" si="14"/>
        <v>1.57</v>
      </c>
      <c r="R8">
        <f t="shared" si="15"/>
        <v>1.26</v>
      </c>
      <c r="S8">
        <f t="shared" si="16"/>
        <v>1.53</v>
      </c>
      <c r="T8">
        <f t="shared" si="17"/>
        <v>1.04</v>
      </c>
      <c r="U8">
        <f t="shared" si="18"/>
        <v>0.72</v>
      </c>
      <c r="V8">
        <f t="shared" si="19"/>
        <v>0.95</v>
      </c>
      <c r="W8">
        <f t="shared" si="20"/>
        <v>0.56999999999999995</v>
      </c>
      <c r="X8">
        <f t="shared" si="21"/>
        <v>0.57999999999999996</v>
      </c>
      <c r="Y8">
        <f t="shared" si="22"/>
        <v>0.22</v>
      </c>
    </row>
    <row r="9" spans="1:25">
      <c r="A9" t="s">
        <v>118</v>
      </c>
      <c r="B9">
        <f t="shared" si="23"/>
        <v>1.4</v>
      </c>
      <c r="C9">
        <f t="shared" si="0"/>
        <v>1.25</v>
      </c>
      <c r="D9">
        <f t="shared" si="1"/>
        <v>1.1299999999999999</v>
      </c>
      <c r="E9">
        <f t="shared" si="2"/>
        <v>1.1200000000000001</v>
      </c>
      <c r="F9">
        <f t="shared" si="3"/>
        <v>0.95</v>
      </c>
      <c r="G9">
        <f t="shared" si="4"/>
        <v>1.1100000000000001</v>
      </c>
      <c r="H9">
        <f t="shared" si="5"/>
        <v>2.23</v>
      </c>
      <c r="I9">
        <f t="shared" si="6"/>
        <v>2.91</v>
      </c>
      <c r="J9">
        <f t="shared" si="7"/>
        <v>7.18</v>
      </c>
      <c r="K9">
        <f t="shared" si="8"/>
        <v>10.07</v>
      </c>
      <c r="L9">
        <f t="shared" si="9"/>
        <v>8.99</v>
      </c>
      <c r="M9">
        <f t="shared" si="10"/>
        <v>6.11</v>
      </c>
      <c r="N9">
        <f t="shared" si="11"/>
        <v>3.65</v>
      </c>
      <c r="O9">
        <f t="shared" si="12"/>
        <v>6.85</v>
      </c>
      <c r="P9">
        <f t="shared" si="13"/>
        <v>7.56</v>
      </c>
      <c r="Q9">
        <f t="shared" si="14"/>
        <v>6.35</v>
      </c>
      <c r="R9">
        <f t="shared" si="15"/>
        <v>6.2</v>
      </c>
      <c r="S9">
        <f t="shared" si="16"/>
        <v>4.8899999999999997</v>
      </c>
      <c r="T9">
        <f t="shared" si="17"/>
        <v>3.56</v>
      </c>
      <c r="U9">
        <f t="shared" si="18"/>
        <v>2.65</v>
      </c>
      <c r="V9">
        <f t="shared" si="19"/>
        <v>2.16</v>
      </c>
      <c r="W9">
        <f t="shared" si="20"/>
        <v>2.13</v>
      </c>
      <c r="X9">
        <f t="shared" si="21"/>
        <v>1.92</v>
      </c>
      <c r="Y9">
        <f t="shared" si="22"/>
        <v>1.4</v>
      </c>
    </row>
    <row r="10" spans="1:25">
      <c r="A10" t="s">
        <v>119</v>
      </c>
      <c r="B10">
        <f t="shared" si="23"/>
        <v>0.94</v>
      </c>
      <c r="C10">
        <f t="shared" si="0"/>
        <v>1.1499999999999999</v>
      </c>
      <c r="D10">
        <f t="shared" si="1"/>
        <v>0.39</v>
      </c>
      <c r="E10">
        <f t="shared" si="2"/>
        <v>0.63</v>
      </c>
      <c r="F10">
        <f t="shared" si="3"/>
        <v>0.11</v>
      </c>
      <c r="G10">
        <f t="shared" si="4"/>
        <v>0.46</v>
      </c>
      <c r="H10">
        <f t="shared" si="5"/>
        <v>1.37</v>
      </c>
      <c r="I10">
        <f t="shared" si="6"/>
        <v>1.55</v>
      </c>
      <c r="J10">
        <f t="shared" si="7"/>
        <v>0.85</v>
      </c>
      <c r="K10">
        <f t="shared" si="8"/>
        <v>0.84</v>
      </c>
      <c r="L10">
        <f t="shared" si="9"/>
        <v>0.99</v>
      </c>
      <c r="M10">
        <f t="shared" si="10"/>
        <v>1.3</v>
      </c>
      <c r="N10">
        <f t="shared" si="11"/>
        <v>0.85</v>
      </c>
      <c r="O10">
        <f t="shared" si="12"/>
        <v>1.23</v>
      </c>
      <c r="P10">
        <f t="shared" si="13"/>
        <v>1.22</v>
      </c>
      <c r="Q10">
        <f t="shared" si="14"/>
        <v>1.64</v>
      </c>
      <c r="R10">
        <f t="shared" si="15"/>
        <v>1.63</v>
      </c>
      <c r="S10">
        <f t="shared" si="16"/>
        <v>1.52</v>
      </c>
      <c r="T10">
        <f t="shared" si="17"/>
        <v>1.03</v>
      </c>
      <c r="U10">
        <f t="shared" si="18"/>
        <v>0.69</v>
      </c>
      <c r="V10">
        <f t="shared" si="19"/>
        <v>0.89</v>
      </c>
      <c r="W10">
        <f t="shared" si="20"/>
        <v>1.02</v>
      </c>
      <c r="X10">
        <f t="shared" si="21"/>
        <v>1.63</v>
      </c>
      <c r="Y10">
        <f t="shared" si="22"/>
        <v>1.05</v>
      </c>
    </row>
    <row r="11" spans="1:25">
      <c r="A11" t="s">
        <v>120</v>
      </c>
      <c r="B11">
        <f t="shared" si="23"/>
        <v>0</v>
      </c>
      <c r="C11">
        <f t="shared" si="0"/>
        <v>0.01</v>
      </c>
      <c r="D11">
        <f t="shared" si="1"/>
        <v>0.01</v>
      </c>
      <c r="E11">
        <f t="shared" si="2"/>
        <v>0</v>
      </c>
      <c r="F11">
        <f t="shared" si="3"/>
        <v>0</v>
      </c>
      <c r="G11">
        <f t="shared" si="4"/>
        <v>0</v>
      </c>
      <c r="H11">
        <f t="shared" si="5"/>
        <v>0</v>
      </c>
      <c r="I11">
        <f t="shared" si="6"/>
        <v>0.49</v>
      </c>
      <c r="J11">
        <f t="shared" si="7"/>
        <v>0.2</v>
      </c>
      <c r="K11">
        <f t="shared" si="8"/>
        <v>0.19</v>
      </c>
      <c r="L11">
        <f t="shared" si="9"/>
        <v>0.16</v>
      </c>
      <c r="M11">
        <f t="shared" si="10"/>
        <v>0.03</v>
      </c>
      <c r="N11">
        <f t="shared" si="11"/>
        <v>0.02</v>
      </c>
      <c r="O11">
        <f t="shared" si="12"/>
        <v>0.03</v>
      </c>
      <c r="P11">
        <f t="shared" si="13"/>
        <v>0.05</v>
      </c>
      <c r="Q11">
        <f t="shared" si="14"/>
        <v>0.06</v>
      </c>
      <c r="R11">
        <f t="shared" si="15"/>
        <v>0.05</v>
      </c>
      <c r="S11">
        <f t="shared" si="16"/>
        <v>0.03</v>
      </c>
      <c r="T11">
        <f t="shared" si="17"/>
        <v>0.02</v>
      </c>
      <c r="U11">
        <f t="shared" si="18"/>
        <v>0.01</v>
      </c>
      <c r="V11">
        <f t="shared" si="19"/>
        <v>0</v>
      </c>
      <c r="W11">
        <f t="shared" si="20"/>
        <v>0</v>
      </c>
      <c r="X11">
        <f t="shared" si="21"/>
        <v>0</v>
      </c>
      <c r="Y11">
        <f t="shared" si="22"/>
        <v>0</v>
      </c>
    </row>
    <row r="12" spans="1:25">
      <c r="A12" t="s">
        <v>121</v>
      </c>
      <c r="B12">
        <f t="shared" si="23"/>
        <v>0.04</v>
      </c>
      <c r="C12">
        <f t="shared" si="0"/>
        <v>0.04</v>
      </c>
      <c r="D12">
        <f t="shared" si="1"/>
        <v>0.04</v>
      </c>
      <c r="E12">
        <f t="shared" si="2"/>
        <v>0.04</v>
      </c>
      <c r="F12">
        <f t="shared" si="3"/>
        <v>0.04</v>
      </c>
      <c r="G12">
        <f t="shared" si="4"/>
        <v>0.04</v>
      </c>
      <c r="H12">
        <f t="shared" si="5"/>
        <v>0.04</v>
      </c>
      <c r="I12">
        <f t="shared" si="6"/>
        <v>0.23</v>
      </c>
      <c r="J12">
        <f t="shared" si="7"/>
        <v>0.21</v>
      </c>
      <c r="K12">
        <f t="shared" si="8"/>
        <v>0.18</v>
      </c>
      <c r="L12">
        <f t="shared" si="9"/>
        <v>0.3</v>
      </c>
      <c r="M12">
        <f t="shared" si="10"/>
        <v>0.21</v>
      </c>
      <c r="N12">
        <f t="shared" si="11"/>
        <v>0.5</v>
      </c>
      <c r="O12">
        <f t="shared" si="12"/>
        <v>0.22</v>
      </c>
      <c r="P12">
        <f t="shared" si="13"/>
        <v>0.36</v>
      </c>
      <c r="Q12">
        <f t="shared" si="14"/>
        <v>0.3</v>
      </c>
      <c r="R12">
        <f t="shared" si="15"/>
        <v>0.2</v>
      </c>
      <c r="S12">
        <f t="shared" si="16"/>
        <v>0.06</v>
      </c>
      <c r="T12">
        <f t="shared" si="17"/>
        <v>0.04</v>
      </c>
      <c r="U12">
        <f t="shared" si="18"/>
        <v>0.05</v>
      </c>
      <c r="V12">
        <f t="shared" si="19"/>
        <v>0.04</v>
      </c>
      <c r="W12">
        <f t="shared" si="20"/>
        <v>0.05</v>
      </c>
      <c r="X12">
        <f t="shared" si="21"/>
        <v>0.04</v>
      </c>
      <c r="Y12">
        <f t="shared" si="22"/>
        <v>0.04</v>
      </c>
    </row>
    <row r="13" spans="1:25">
      <c r="A13" t="s">
        <v>122</v>
      </c>
      <c r="B13">
        <f t="shared" si="23"/>
        <v>0</v>
      </c>
      <c r="C13">
        <f t="shared" si="0"/>
        <v>0</v>
      </c>
      <c r="D13">
        <f t="shared" si="1"/>
        <v>0</v>
      </c>
      <c r="E13">
        <f t="shared" si="2"/>
        <v>0</v>
      </c>
      <c r="F13">
        <f t="shared" si="3"/>
        <v>0</v>
      </c>
      <c r="G13">
        <f t="shared" si="4"/>
        <v>0</v>
      </c>
      <c r="H13">
        <f t="shared" si="5"/>
        <v>0.01</v>
      </c>
      <c r="I13">
        <f t="shared" si="6"/>
        <v>0.04</v>
      </c>
      <c r="J13">
        <f t="shared" si="7"/>
        <v>0.03</v>
      </c>
      <c r="K13">
        <f t="shared" si="8"/>
        <v>0.04</v>
      </c>
      <c r="L13">
        <f t="shared" si="9"/>
        <v>0.05</v>
      </c>
      <c r="M13">
        <f t="shared" si="10"/>
        <v>0.05</v>
      </c>
      <c r="N13">
        <f t="shared" si="11"/>
        <v>0.04</v>
      </c>
      <c r="O13">
        <f t="shared" si="12"/>
        <v>0.03</v>
      </c>
      <c r="P13">
        <f t="shared" si="13"/>
        <v>0.03</v>
      </c>
      <c r="Q13">
        <f t="shared" si="14"/>
        <v>0.03</v>
      </c>
      <c r="R13">
        <f t="shared" si="15"/>
        <v>0.03</v>
      </c>
      <c r="S13">
        <f t="shared" si="16"/>
        <v>0.02</v>
      </c>
      <c r="T13">
        <f t="shared" si="17"/>
        <v>0.04</v>
      </c>
      <c r="U13">
        <f t="shared" si="18"/>
        <v>0.03</v>
      </c>
      <c r="V13">
        <f t="shared" si="19"/>
        <v>0.03</v>
      </c>
      <c r="W13">
        <f t="shared" si="20"/>
        <v>0.01</v>
      </c>
      <c r="X13">
        <f t="shared" si="21"/>
        <v>0</v>
      </c>
      <c r="Y13">
        <f t="shared" si="22"/>
        <v>0</v>
      </c>
    </row>
    <row r="14" spans="1:25">
      <c r="A14" t="s">
        <v>123</v>
      </c>
      <c r="B14">
        <f t="shared" si="23"/>
        <v>3.05</v>
      </c>
      <c r="C14">
        <f t="shared" si="0"/>
        <v>0.8</v>
      </c>
      <c r="D14">
        <f t="shared" si="1"/>
        <v>1.8</v>
      </c>
      <c r="E14">
        <f t="shared" si="2"/>
        <v>1.55</v>
      </c>
      <c r="F14">
        <f t="shared" si="3"/>
        <v>0.82</v>
      </c>
      <c r="G14">
        <f t="shared" si="4"/>
        <v>1.27</v>
      </c>
      <c r="H14">
        <f t="shared" si="5"/>
        <v>4.43</v>
      </c>
      <c r="I14">
        <f t="shared" si="6"/>
        <v>2.2799999999999998</v>
      </c>
      <c r="J14">
        <f t="shared" si="7"/>
        <v>3.28</v>
      </c>
      <c r="K14">
        <f t="shared" si="8"/>
        <v>9.57</v>
      </c>
      <c r="L14">
        <f t="shared" si="9"/>
        <v>5.37</v>
      </c>
      <c r="M14">
        <f t="shared" si="10"/>
        <v>9.07</v>
      </c>
      <c r="N14">
        <f t="shared" si="11"/>
        <v>4.4400000000000004</v>
      </c>
      <c r="O14">
        <f t="shared" si="12"/>
        <v>3.66</v>
      </c>
      <c r="P14">
        <f t="shared" si="13"/>
        <v>5.6</v>
      </c>
      <c r="Q14">
        <f t="shared" si="14"/>
        <v>8.1199999999999992</v>
      </c>
      <c r="R14">
        <f t="shared" si="15"/>
        <v>4.71</v>
      </c>
      <c r="S14">
        <f t="shared" si="16"/>
        <v>3.63</v>
      </c>
      <c r="T14">
        <f t="shared" si="17"/>
        <v>5.76</v>
      </c>
      <c r="U14">
        <f t="shared" si="18"/>
        <v>5.05</v>
      </c>
      <c r="V14">
        <f t="shared" si="19"/>
        <v>1.19</v>
      </c>
      <c r="W14">
        <f t="shared" si="20"/>
        <v>1.72</v>
      </c>
      <c r="X14">
        <f t="shared" si="21"/>
        <v>1</v>
      </c>
      <c r="Y14">
        <f t="shared" si="22"/>
        <v>5.16</v>
      </c>
    </row>
    <row r="15" spans="1:25">
      <c r="A15" t="s">
        <v>124</v>
      </c>
      <c r="B15">
        <f t="shared" si="23"/>
        <v>7.0000000000000007E-2</v>
      </c>
      <c r="C15">
        <f t="shared" si="0"/>
        <v>0.08</v>
      </c>
      <c r="D15">
        <f t="shared" si="1"/>
        <v>0.08</v>
      </c>
      <c r="E15">
        <f t="shared" si="2"/>
        <v>0.08</v>
      </c>
      <c r="F15">
        <f t="shared" si="3"/>
        <v>0.08</v>
      </c>
      <c r="G15">
        <f t="shared" si="4"/>
        <v>0.11</v>
      </c>
      <c r="H15">
        <f t="shared" si="5"/>
        <v>0.11</v>
      </c>
      <c r="I15">
        <f t="shared" si="6"/>
        <v>0.22</v>
      </c>
      <c r="J15">
        <f t="shared" si="7"/>
        <v>0.5</v>
      </c>
      <c r="K15">
        <f t="shared" si="8"/>
        <v>0.65</v>
      </c>
      <c r="L15">
        <f t="shared" si="9"/>
        <v>0.66</v>
      </c>
      <c r="M15">
        <f t="shared" si="10"/>
        <v>0.63</v>
      </c>
      <c r="N15">
        <f t="shared" si="11"/>
        <v>0.64</v>
      </c>
      <c r="O15">
        <f t="shared" si="12"/>
        <v>0.63</v>
      </c>
      <c r="P15">
        <f t="shared" si="13"/>
        <v>0.51</v>
      </c>
      <c r="Q15">
        <f t="shared" si="14"/>
        <v>0.4</v>
      </c>
      <c r="R15">
        <f t="shared" si="15"/>
        <v>0.31</v>
      </c>
      <c r="S15">
        <f t="shared" si="16"/>
        <v>0.14000000000000001</v>
      </c>
      <c r="T15">
        <f t="shared" si="17"/>
        <v>0.15</v>
      </c>
      <c r="U15">
        <f t="shared" si="18"/>
        <v>0.08</v>
      </c>
      <c r="V15">
        <f t="shared" si="19"/>
        <v>7.0000000000000007E-2</v>
      </c>
      <c r="W15">
        <f t="shared" si="20"/>
        <v>7.0000000000000007E-2</v>
      </c>
      <c r="X15">
        <f t="shared" si="21"/>
        <v>7.0000000000000007E-2</v>
      </c>
      <c r="Y15">
        <f t="shared" si="22"/>
        <v>7.0000000000000007E-2</v>
      </c>
    </row>
    <row r="16" spans="1:25">
      <c r="A16" t="s">
        <v>125</v>
      </c>
      <c r="B16">
        <f t="shared" si="23"/>
        <v>0.09</v>
      </c>
      <c r="C16">
        <f t="shared" si="0"/>
        <v>0.09</v>
      </c>
      <c r="D16">
        <f t="shared" si="1"/>
        <v>0.09</v>
      </c>
      <c r="E16">
        <f t="shared" si="2"/>
        <v>0.08</v>
      </c>
      <c r="F16">
        <f t="shared" si="3"/>
        <v>7.0000000000000007E-2</v>
      </c>
      <c r="G16">
        <f t="shared" si="4"/>
        <v>0.16</v>
      </c>
      <c r="H16">
        <f t="shared" si="5"/>
        <v>0.39</v>
      </c>
      <c r="I16">
        <f t="shared" si="6"/>
        <v>0.44</v>
      </c>
      <c r="J16">
        <f t="shared" si="7"/>
        <v>0.26</v>
      </c>
      <c r="K16">
        <f t="shared" si="8"/>
        <v>7.0000000000000007E-2</v>
      </c>
      <c r="L16">
        <f t="shared" si="9"/>
        <v>0.12</v>
      </c>
      <c r="M16">
        <f t="shared" si="10"/>
        <v>0.23</v>
      </c>
      <c r="N16">
        <f t="shared" si="11"/>
        <v>0.11</v>
      </c>
      <c r="O16">
        <f t="shared" si="12"/>
        <v>0.08</v>
      </c>
      <c r="P16">
        <f t="shared" si="13"/>
        <v>0.77</v>
      </c>
      <c r="Q16">
        <f t="shared" si="14"/>
        <v>0.5</v>
      </c>
      <c r="R16">
        <f t="shared" si="15"/>
        <v>0.22</v>
      </c>
      <c r="S16">
        <f t="shared" si="16"/>
        <v>0.2</v>
      </c>
      <c r="T16">
        <f t="shared" si="17"/>
        <v>0.19</v>
      </c>
      <c r="U16">
        <f t="shared" si="18"/>
        <v>0.17</v>
      </c>
      <c r="V16">
        <f t="shared" si="19"/>
        <v>0.13</v>
      </c>
      <c r="W16">
        <f t="shared" si="20"/>
        <v>0.08</v>
      </c>
      <c r="X16">
        <f t="shared" si="21"/>
        <v>7.0000000000000007E-2</v>
      </c>
      <c r="Y16">
        <f t="shared" si="22"/>
        <v>1.03</v>
      </c>
    </row>
    <row r="17" spans="1:25">
      <c r="A17" t="s">
        <v>126</v>
      </c>
      <c r="B17">
        <f t="shared" si="23"/>
        <v>0.01</v>
      </c>
      <c r="C17">
        <f t="shared" si="0"/>
        <v>0.01</v>
      </c>
      <c r="D17">
        <f t="shared" si="1"/>
        <v>0.01</v>
      </c>
      <c r="E17">
        <f t="shared" si="2"/>
        <v>0.01</v>
      </c>
      <c r="F17">
        <f t="shared" si="3"/>
        <v>0.01</v>
      </c>
      <c r="G17">
        <f t="shared" si="4"/>
        <v>0.08</v>
      </c>
      <c r="H17">
        <f t="shared" si="5"/>
        <v>0.1</v>
      </c>
      <c r="I17">
        <f t="shared" si="6"/>
        <v>0.1</v>
      </c>
      <c r="J17">
        <f t="shared" si="7"/>
        <v>0.11</v>
      </c>
      <c r="K17">
        <f t="shared" si="8"/>
        <v>0.11</v>
      </c>
      <c r="L17">
        <f t="shared" si="9"/>
        <v>0.12</v>
      </c>
      <c r="M17">
        <f t="shared" si="10"/>
        <v>0.11</v>
      </c>
      <c r="N17">
        <f t="shared" si="11"/>
        <v>0.1</v>
      </c>
      <c r="O17">
        <f t="shared" si="12"/>
        <v>0.1</v>
      </c>
      <c r="P17">
        <f t="shared" si="13"/>
        <v>0.08</v>
      </c>
      <c r="Q17">
        <f t="shared" si="14"/>
        <v>0.06</v>
      </c>
      <c r="R17">
        <f t="shared" si="15"/>
        <v>0.09</v>
      </c>
      <c r="S17">
        <f t="shared" si="16"/>
        <v>0.1</v>
      </c>
      <c r="T17">
        <f t="shared" si="17"/>
        <v>0.05</v>
      </c>
      <c r="U17">
        <f t="shared" si="18"/>
        <v>0.04</v>
      </c>
      <c r="V17">
        <f t="shared" si="19"/>
        <v>7.0000000000000007E-2</v>
      </c>
      <c r="W17">
        <f t="shared" si="20"/>
        <v>0.05</v>
      </c>
      <c r="X17">
        <f t="shared" si="21"/>
        <v>0.02</v>
      </c>
      <c r="Y17">
        <f t="shared" si="22"/>
        <v>0.01</v>
      </c>
    </row>
    <row r="18" spans="1:25">
      <c r="A18" t="s">
        <v>127</v>
      </c>
      <c r="B18">
        <f t="shared" si="23"/>
        <v>7.55</v>
      </c>
      <c r="C18">
        <f t="shared" si="0"/>
        <v>0</v>
      </c>
      <c r="D18">
        <f t="shared" si="1"/>
        <v>0</v>
      </c>
      <c r="E18">
        <f t="shared" si="2"/>
        <v>0</v>
      </c>
      <c r="F18">
        <f t="shared" si="3"/>
        <v>0</v>
      </c>
      <c r="G18">
        <f t="shared" si="4"/>
        <v>1.52</v>
      </c>
      <c r="H18">
        <f t="shared" si="5"/>
        <v>7.76</v>
      </c>
      <c r="I18">
        <f t="shared" si="6"/>
        <v>8.7899999999999991</v>
      </c>
      <c r="J18">
        <f t="shared" si="7"/>
        <v>6.24</v>
      </c>
      <c r="K18">
        <f t="shared" si="8"/>
        <v>0.02</v>
      </c>
      <c r="L18">
        <f t="shared" si="9"/>
        <v>0.01</v>
      </c>
      <c r="M18">
        <f t="shared" si="10"/>
        <v>0.01</v>
      </c>
      <c r="N18">
        <f t="shared" si="11"/>
        <v>0.01</v>
      </c>
      <c r="O18">
        <f t="shared" si="12"/>
        <v>0</v>
      </c>
      <c r="P18">
        <f t="shared" si="13"/>
        <v>0</v>
      </c>
      <c r="Q18">
        <f t="shared" si="14"/>
        <v>7.0000000000000007E-2</v>
      </c>
      <c r="R18">
        <f t="shared" si="15"/>
        <v>0</v>
      </c>
      <c r="S18">
        <f t="shared" si="16"/>
        <v>0</v>
      </c>
      <c r="T18">
        <f t="shared" si="17"/>
        <v>0</v>
      </c>
      <c r="U18">
        <f t="shared" si="18"/>
        <v>0</v>
      </c>
      <c r="V18">
        <f t="shared" si="19"/>
        <v>0</v>
      </c>
      <c r="W18">
        <f t="shared" si="20"/>
        <v>0</v>
      </c>
      <c r="X18">
        <f t="shared" si="21"/>
        <v>0</v>
      </c>
      <c r="Y18">
        <f t="shared" si="22"/>
        <v>5.86</v>
      </c>
    </row>
    <row r="19" spans="1:25">
      <c r="A19" t="s">
        <v>128</v>
      </c>
      <c r="B19">
        <f t="shared" si="23"/>
        <v>0</v>
      </c>
      <c r="C19">
        <f t="shared" si="0"/>
        <v>0</v>
      </c>
      <c r="D19">
        <f t="shared" si="1"/>
        <v>0</v>
      </c>
      <c r="E19">
        <f t="shared" si="2"/>
        <v>0</v>
      </c>
      <c r="F19">
        <f t="shared" si="3"/>
        <v>0</v>
      </c>
      <c r="G19">
        <f t="shared" si="4"/>
        <v>0</v>
      </c>
      <c r="H19">
        <f t="shared" si="5"/>
        <v>0</v>
      </c>
      <c r="I19">
        <f t="shared" si="6"/>
        <v>0.03</v>
      </c>
      <c r="J19">
        <f t="shared" si="7"/>
        <v>0.18</v>
      </c>
      <c r="K19">
        <f t="shared" si="8"/>
        <v>0.52</v>
      </c>
      <c r="L19">
        <f t="shared" si="9"/>
        <v>0.3</v>
      </c>
      <c r="M19">
        <f t="shared" si="10"/>
        <v>0.32</v>
      </c>
      <c r="N19">
        <f t="shared" si="11"/>
        <v>0.13</v>
      </c>
      <c r="O19">
        <f t="shared" si="12"/>
        <v>0.13</v>
      </c>
      <c r="P19">
        <f t="shared" si="13"/>
        <v>0.04</v>
      </c>
      <c r="Q19">
        <f t="shared" si="14"/>
        <v>0.03</v>
      </c>
      <c r="R19">
        <f t="shared" si="15"/>
        <v>0.01</v>
      </c>
      <c r="S19">
        <f t="shared" si="16"/>
        <v>0</v>
      </c>
      <c r="T19">
        <f t="shared" si="17"/>
        <v>0</v>
      </c>
      <c r="U19">
        <f t="shared" si="18"/>
        <v>0</v>
      </c>
      <c r="V19">
        <f t="shared" si="19"/>
        <v>0</v>
      </c>
      <c r="W19">
        <f t="shared" si="20"/>
        <v>0</v>
      </c>
      <c r="X19">
        <f t="shared" si="21"/>
        <v>0</v>
      </c>
      <c r="Y19">
        <f t="shared" si="22"/>
        <v>0</v>
      </c>
    </row>
    <row r="20" spans="1:25">
      <c r="A20" t="s">
        <v>129</v>
      </c>
      <c r="B20">
        <f t="shared" si="23"/>
        <v>0.1</v>
      </c>
      <c r="C20">
        <f t="shared" si="0"/>
        <v>0.97</v>
      </c>
      <c r="D20">
        <f t="shared" si="1"/>
        <v>1.03</v>
      </c>
      <c r="E20">
        <f t="shared" si="2"/>
        <v>0.99</v>
      </c>
      <c r="F20">
        <f t="shared" si="3"/>
        <v>0.9</v>
      </c>
      <c r="G20">
        <f t="shared" si="4"/>
        <v>0.82</v>
      </c>
      <c r="H20">
        <f t="shared" si="5"/>
        <v>0.88</v>
      </c>
      <c r="I20">
        <f t="shared" si="6"/>
        <v>1.01</v>
      </c>
      <c r="J20">
        <f t="shared" si="7"/>
        <v>1.02</v>
      </c>
      <c r="K20">
        <f t="shared" si="8"/>
        <v>1.03</v>
      </c>
      <c r="L20">
        <f t="shared" si="9"/>
        <v>1.04</v>
      </c>
      <c r="M20">
        <f t="shared" si="10"/>
        <v>1.05</v>
      </c>
      <c r="N20">
        <f t="shared" si="11"/>
        <v>0.56000000000000005</v>
      </c>
      <c r="O20">
        <f t="shared" si="12"/>
        <v>0.19</v>
      </c>
      <c r="P20">
        <f t="shared" si="13"/>
        <v>0.14000000000000001</v>
      </c>
      <c r="Q20">
        <f t="shared" si="14"/>
        <v>0.18</v>
      </c>
      <c r="R20">
        <f t="shared" si="15"/>
        <v>0.11</v>
      </c>
      <c r="S20">
        <f t="shared" si="16"/>
        <v>0.08</v>
      </c>
      <c r="T20">
        <f t="shared" si="17"/>
        <v>0.08</v>
      </c>
      <c r="U20">
        <f t="shared" si="18"/>
        <v>0.08</v>
      </c>
      <c r="V20">
        <f t="shared" si="19"/>
        <v>0.08</v>
      </c>
      <c r="W20">
        <f t="shared" si="20"/>
        <v>0.08</v>
      </c>
      <c r="X20">
        <f t="shared" si="21"/>
        <v>7.0000000000000007E-2</v>
      </c>
      <c r="Y20">
        <f t="shared" si="22"/>
        <v>0.06</v>
      </c>
    </row>
    <row r="21" spans="1:25">
      <c r="A21" t="s">
        <v>130</v>
      </c>
      <c r="B21">
        <f t="shared" si="23"/>
        <v>0.01</v>
      </c>
      <c r="C21">
        <f t="shared" si="0"/>
        <v>0</v>
      </c>
      <c r="D21">
        <f t="shared" si="1"/>
        <v>0</v>
      </c>
      <c r="E21">
        <f t="shared" si="2"/>
        <v>0</v>
      </c>
      <c r="F21">
        <f t="shared" si="3"/>
        <v>-0.01</v>
      </c>
      <c r="G21">
        <f t="shared" si="4"/>
        <v>0</v>
      </c>
      <c r="H21">
        <f t="shared" si="5"/>
        <v>0.01</v>
      </c>
      <c r="I21">
        <f t="shared" si="6"/>
        <v>0</v>
      </c>
      <c r="J21">
        <f t="shared" si="7"/>
        <v>0</v>
      </c>
      <c r="K21">
        <f t="shared" si="8"/>
        <v>0.01</v>
      </c>
      <c r="L21">
        <f t="shared" si="9"/>
        <v>0.01</v>
      </c>
      <c r="M21">
        <f t="shared" si="10"/>
        <v>0</v>
      </c>
      <c r="N21">
        <f t="shared" si="11"/>
        <v>0.02</v>
      </c>
      <c r="O21">
        <f t="shared" si="12"/>
        <v>0.01</v>
      </c>
      <c r="P21">
        <f t="shared" si="13"/>
        <v>0.01</v>
      </c>
      <c r="Q21">
        <f t="shared" si="14"/>
        <v>0</v>
      </c>
      <c r="R21">
        <f t="shared" si="15"/>
        <v>0</v>
      </c>
      <c r="S21">
        <f t="shared" si="16"/>
        <v>0</v>
      </c>
      <c r="T21">
        <f t="shared" si="17"/>
        <v>0</v>
      </c>
      <c r="U21">
        <f t="shared" si="18"/>
        <v>0</v>
      </c>
      <c r="V21">
        <f t="shared" si="19"/>
        <v>0</v>
      </c>
      <c r="W21">
        <f t="shared" si="20"/>
        <v>0</v>
      </c>
      <c r="X21">
        <f t="shared" si="21"/>
        <v>0</v>
      </c>
      <c r="Y21">
        <f t="shared" si="22"/>
        <v>-0.01</v>
      </c>
    </row>
    <row r="22" spans="1:25">
      <c r="A22" t="s">
        <v>131</v>
      </c>
      <c r="B22">
        <f t="shared" si="23"/>
        <v>0</v>
      </c>
      <c r="C22">
        <f t="shared" si="0"/>
        <v>0</v>
      </c>
      <c r="D22">
        <f t="shared" si="1"/>
        <v>0</v>
      </c>
      <c r="E22">
        <f t="shared" si="2"/>
        <v>0</v>
      </c>
      <c r="F22">
        <f t="shared" si="3"/>
        <v>0</v>
      </c>
      <c r="G22">
        <f t="shared" si="4"/>
        <v>0.02</v>
      </c>
      <c r="H22">
        <f t="shared" si="5"/>
        <v>0.04</v>
      </c>
      <c r="I22">
        <f t="shared" si="6"/>
        <v>0.04</v>
      </c>
      <c r="J22">
        <f t="shared" si="7"/>
        <v>0.05</v>
      </c>
      <c r="K22">
        <f t="shared" si="8"/>
        <v>0.05</v>
      </c>
      <c r="L22">
        <f t="shared" si="9"/>
        <v>0.15</v>
      </c>
      <c r="M22">
        <f t="shared" si="10"/>
        <v>0.09</v>
      </c>
      <c r="N22">
        <f t="shared" si="11"/>
        <v>0.04</v>
      </c>
      <c r="O22">
        <f t="shared" si="12"/>
        <v>0.06</v>
      </c>
      <c r="P22">
        <f t="shared" si="13"/>
        <v>0.03</v>
      </c>
      <c r="Q22">
        <f t="shared" si="14"/>
        <v>0.03</v>
      </c>
      <c r="R22">
        <f t="shared" si="15"/>
        <v>0.03</v>
      </c>
      <c r="S22">
        <f t="shared" si="16"/>
        <v>0.04</v>
      </c>
      <c r="T22">
        <f t="shared" si="17"/>
        <v>0.04</v>
      </c>
      <c r="U22">
        <f t="shared" si="18"/>
        <v>0.04</v>
      </c>
      <c r="V22">
        <f t="shared" si="19"/>
        <v>0.02</v>
      </c>
      <c r="W22">
        <f t="shared" si="20"/>
        <v>0.01</v>
      </c>
      <c r="X22">
        <f t="shared" si="21"/>
        <v>0.01</v>
      </c>
      <c r="Y22">
        <f t="shared" si="22"/>
        <v>0.01</v>
      </c>
    </row>
    <row r="23" spans="1:25">
      <c r="A23" t="s">
        <v>132</v>
      </c>
      <c r="B23">
        <f t="shared" si="23"/>
        <v>0.03</v>
      </c>
      <c r="C23">
        <f t="shared" si="0"/>
        <v>0.01</v>
      </c>
      <c r="D23">
        <f t="shared" si="1"/>
        <v>0.02</v>
      </c>
      <c r="E23">
        <f t="shared" si="2"/>
        <v>0.12</v>
      </c>
      <c r="F23">
        <f t="shared" si="3"/>
        <v>0.01</v>
      </c>
      <c r="G23">
        <f t="shared" si="4"/>
        <v>0.01</v>
      </c>
      <c r="H23">
        <f t="shared" si="5"/>
        <v>0.23</v>
      </c>
      <c r="I23">
        <f t="shared" si="6"/>
        <v>0.1</v>
      </c>
      <c r="J23">
        <f t="shared" si="7"/>
        <v>0.05</v>
      </c>
      <c r="K23">
        <f t="shared" si="8"/>
        <v>0.08</v>
      </c>
      <c r="L23">
        <f t="shared" si="9"/>
        <v>0.06</v>
      </c>
      <c r="M23">
        <f t="shared" si="10"/>
        <v>0.04</v>
      </c>
      <c r="N23">
        <f t="shared" si="11"/>
        <v>0.05</v>
      </c>
      <c r="O23">
        <f t="shared" si="12"/>
        <v>0.04</v>
      </c>
      <c r="P23">
        <f t="shared" si="13"/>
        <v>0.1</v>
      </c>
      <c r="Q23">
        <f t="shared" si="14"/>
        <v>0.04</v>
      </c>
      <c r="R23">
        <f t="shared" si="15"/>
        <v>0.1</v>
      </c>
      <c r="S23">
        <f t="shared" si="16"/>
        <v>0.09</v>
      </c>
      <c r="T23">
        <f t="shared" si="17"/>
        <v>0.17</v>
      </c>
      <c r="U23">
        <f t="shared" si="18"/>
        <v>0.18</v>
      </c>
      <c r="V23">
        <f t="shared" si="19"/>
        <v>0.05</v>
      </c>
      <c r="W23">
        <f t="shared" si="20"/>
        <v>0.02</v>
      </c>
      <c r="X23">
        <f t="shared" si="21"/>
        <v>0.01</v>
      </c>
      <c r="Y23">
        <f t="shared" si="22"/>
        <v>0.17</v>
      </c>
    </row>
    <row r="24" spans="1:25">
      <c r="A24" t="s">
        <v>133</v>
      </c>
      <c r="B24">
        <f t="shared" si="23"/>
        <v>0.14000000000000001</v>
      </c>
      <c r="C24">
        <f t="shared" si="0"/>
        <v>3.18</v>
      </c>
      <c r="D24">
        <f t="shared" si="1"/>
        <v>2.87</v>
      </c>
      <c r="E24">
        <f t="shared" si="2"/>
        <v>7.0000000000000007E-2</v>
      </c>
      <c r="F24">
        <f t="shared" si="3"/>
        <v>3.01</v>
      </c>
      <c r="G24">
        <f t="shared" si="4"/>
        <v>2.88</v>
      </c>
      <c r="H24">
        <f t="shared" si="5"/>
        <v>0.18</v>
      </c>
      <c r="I24">
        <f t="shared" si="6"/>
        <v>7.0000000000000007E-2</v>
      </c>
      <c r="J24">
        <f t="shared" si="7"/>
        <v>0.06</v>
      </c>
      <c r="K24">
        <f t="shared" si="8"/>
        <v>0.15</v>
      </c>
      <c r="L24">
        <f t="shared" si="9"/>
        <v>0.14000000000000001</v>
      </c>
      <c r="M24">
        <f t="shared" si="10"/>
        <v>0.11</v>
      </c>
      <c r="N24">
        <f t="shared" si="11"/>
        <v>7.0000000000000007E-2</v>
      </c>
      <c r="O24">
        <f t="shared" si="12"/>
        <v>0.05</v>
      </c>
      <c r="P24">
        <f t="shared" si="13"/>
        <v>0.04</v>
      </c>
      <c r="Q24">
        <f t="shared" si="14"/>
        <v>0.04</v>
      </c>
      <c r="R24">
        <f t="shared" si="15"/>
        <v>0.04</v>
      </c>
      <c r="S24">
        <f t="shared" si="16"/>
        <v>0.05</v>
      </c>
      <c r="T24">
        <f t="shared" si="17"/>
        <v>0.05</v>
      </c>
      <c r="U24">
        <f t="shared" si="18"/>
        <v>0.04</v>
      </c>
      <c r="V24">
        <f t="shared" si="19"/>
        <v>0.04</v>
      </c>
      <c r="W24">
        <f t="shared" si="20"/>
        <v>0.03</v>
      </c>
      <c r="X24">
        <f t="shared" si="21"/>
        <v>3.08</v>
      </c>
      <c r="Y24">
        <f t="shared" si="22"/>
        <v>2.87</v>
      </c>
    </row>
    <row r="25" spans="1:25">
      <c r="A25" t="s">
        <v>134</v>
      </c>
      <c r="B25">
        <f t="shared" si="23"/>
        <v>0</v>
      </c>
      <c r="C25">
        <f t="shared" si="0"/>
        <v>0</v>
      </c>
      <c r="D25">
        <f t="shared" si="1"/>
        <v>0</v>
      </c>
      <c r="E25">
        <f t="shared" si="2"/>
        <v>0</v>
      </c>
      <c r="F25">
        <f t="shared" si="3"/>
        <v>0</v>
      </c>
      <c r="G25">
        <f t="shared" si="4"/>
        <v>0</v>
      </c>
      <c r="H25">
        <f t="shared" si="5"/>
        <v>0</v>
      </c>
      <c r="I25">
        <f t="shared" si="6"/>
        <v>0</v>
      </c>
      <c r="J25">
        <f t="shared" si="7"/>
        <v>0.01</v>
      </c>
      <c r="K25">
        <f t="shared" si="8"/>
        <v>0</v>
      </c>
      <c r="L25">
        <f t="shared" si="9"/>
        <v>0</v>
      </c>
      <c r="M25">
        <f t="shared" si="10"/>
        <v>0</v>
      </c>
      <c r="N25">
        <f t="shared" si="11"/>
        <v>0.04</v>
      </c>
      <c r="O25">
        <f t="shared" si="12"/>
        <v>0.14000000000000001</v>
      </c>
      <c r="P25">
        <f t="shared" si="13"/>
        <v>7.0000000000000007E-2</v>
      </c>
      <c r="Q25">
        <f t="shared" si="14"/>
        <v>0.01</v>
      </c>
      <c r="R25">
        <f t="shared" si="15"/>
        <v>0.01</v>
      </c>
      <c r="S25">
        <f t="shared" si="16"/>
        <v>0</v>
      </c>
      <c r="T25">
        <f t="shared" si="17"/>
        <v>0.01</v>
      </c>
      <c r="U25">
        <f t="shared" si="18"/>
        <v>0</v>
      </c>
      <c r="V25">
        <f t="shared" si="19"/>
        <v>0</v>
      </c>
      <c r="W25">
        <f t="shared" si="20"/>
        <v>0</v>
      </c>
      <c r="X25">
        <f t="shared" si="21"/>
        <v>0</v>
      </c>
      <c r="Y25">
        <f t="shared" si="22"/>
        <v>0</v>
      </c>
    </row>
    <row r="26" spans="1:25">
      <c r="A26" t="s">
        <v>135</v>
      </c>
      <c r="B26">
        <f t="shared" si="23"/>
        <v>0.55000000000000004</v>
      </c>
      <c r="C26">
        <f t="shared" si="0"/>
        <v>0.03</v>
      </c>
      <c r="D26">
        <f t="shared" si="1"/>
        <v>0.02</v>
      </c>
      <c r="E26">
        <f t="shared" si="2"/>
        <v>0.01</v>
      </c>
      <c r="F26">
        <f t="shared" si="3"/>
        <v>4.47</v>
      </c>
      <c r="G26">
        <f t="shared" si="4"/>
        <v>3.56</v>
      </c>
      <c r="H26">
        <f t="shared" si="5"/>
        <v>0.47</v>
      </c>
      <c r="I26">
        <f t="shared" si="6"/>
        <v>0.05</v>
      </c>
      <c r="J26">
        <f t="shared" si="7"/>
        <v>0.06</v>
      </c>
      <c r="K26">
        <f t="shared" si="8"/>
        <v>0.06</v>
      </c>
      <c r="L26">
        <f t="shared" si="9"/>
        <v>0.05</v>
      </c>
      <c r="M26">
        <f t="shared" si="10"/>
        <v>7.0000000000000007E-2</v>
      </c>
      <c r="N26">
        <f t="shared" si="11"/>
        <v>0.19</v>
      </c>
      <c r="O26">
        <f t="shared" si="12"/>
        <v>1.56</v>
      </c>
      <c r="P26">
        <f t="shared" si="13"/>
        <v>1.1399999999999999</v>
      </c>
      <c r="Q26">
        <f t="shared" si="14"/>
        <v>0.23</v>
      </c>
      <c r="R26">
        <f t="shared" si="15"/>
        <v>7.0000000000000007E-2</v>
      </c>
      <c r="S26">
        <f t="shared" si="16"/>
        <v>0.03</v>
      </c>
      <c r="T26">
        <f t="shared" si="17"/>
        <v>0.02</v>
      </c>
      <c r="U26">
        <f t="shared" si="18"/>
        <v>0.01</v>
      </c>
      <c r="V26">
        <f t="shared" si="19"/>
        <v>0.02</v>
      </c>
      <c r="W26">
        <f t="shared" si="20"/>
        <v>0.01</v>
      </c>
      <c r="X26">
        <f t="shared" si="21"/>
        <v>4.79</v>
      </c>
      <c r="Y26">
        <f t="shared" si="22"/>
        <v>3.62</v>
      </c>
    </row>
    <row r="27" spans="1:25">
      <c r="A27" t="s">
        <v>136</v>
      </c>
      <c r="B27">
        <f t="shared" si="23"/>
        <v>0</v>
      </c>
      <c r="C27">
        <f t="shared" si="0"/>
        <v>0</v>
      </c>
      <c r="D27">
        <f t="shared" si="1"/>
        <v>0</v>
      </c>
      <c r="E27">
        <f t="shared" si="2"/>
        <v>0</v>
      </c>
      <c r="F27">
        <f t="shared" si="3"/>
        <v>0.27</v>
      </c>
      <c r="G27">
        <f t="shared" si="4"/>
        <v>0.02</v>
      </c>
      <c r="H27">
        <f t="shared" si="5"/>
        <v>7.0000000000000007E-2</v>
      </c>
      <c r="I27">
        <f t="shared" si="6"/>
        <v>0.08</v>
      </c>
      <c r="J27">
        <f t="shared" si="7"/>
        <v>0.16</v>
      </c>
      <c r="K27">
        <f t="shared" si="8"/>
        <v>0.26</v>
      </c>
      <c r="L27">
        <f t="shared" si="9"/>
        <v>0.72</v>
      </c>
      <c r="M27">
        <f t="shared" si="10"/>
        <v>0.21</v>
      </c>
      <c r="N27">
        <f t="shared" si="11"/>
        <v>0</v>
      </c>
      <c r="O27">
        <f t="shared" si="12"/>
        <v>7.0000000000000007E-2</v>
      </c>
      <c r="P27">
        <f t="shared" si="13"/>
        <v>0.88</v>
      </c>
      <c r="Q27">
        <f t="shared" si="14"/>
        <v>0.06</v>
      </c>
      <c r="R27">
        <f t="shared" si="15"/>
        <v>0.1</v>
      </c>
      <c r="S27">
        <f t="shared" si="16"/>
        <v>0.03</v>
      </c>
      <c r="T27">
        <f t="shared" si="17"/>
        <v>0</v>
      </c>
      <c r="U27">
        <f t="shared" si="18"/>
        <v>0</v>
      </c>
      <c r="V27">
        <f t="shared" si="19"/>
        <v>0</v>
      </c>
      <c r="W27">
        <f t="shared" si="20"/>
        <v>0</v>
      </c>
      <c r="X27">
        <f t="shared" si="21"/>
        <v>1.25</v>
      </c>
      <c r="Y27">
        <f t="shared" si="22"/>
        <v>0</v>
      </c>
    </row>
    <row r="28" spans="1:25">
      <c r="A28" t="s">
        <v>137</v>
      </c>
      <c r="B28">
        <f t="shared" si="23"/>
        <v>3.14</v>
      </c>
      <c r="C28">
        <f t="shared" si="0"/>
        <v>3.43</v>
      </c>
      <c r="D28">
        <f t="shared" si="1"/>
        <v>3.43</v>
      </c>
      <c r="E28">
        <f t="shared" si="2"/>
        <v>2.52</v>
      </c>
      <c r="F28">
        <f t="shared" si="3"/>
        <v>0.03</v>
      </c>
      <c r="G28">
        <f t="shared" si="4"/>
        <v>0.01</v>
      </c>
      <c r="H28">
        <f t="shared" si="5"/>
        <v>0.01</v>
      </c>
      <c r="I28">
        <f t="shared" si="6"/>
        <v>3.18</v>
      </c>
      <c r="J28">
        <f t="shared" si="7"/>
        <v>3.33</v>
      </c>
      <c r="K28">
        <f t="shared" si="8"/>
        <v>3.37</v>
      </c>
      <c r="L28">
        <f t="shared" si="9"/>
        <v>3</v>
      </c>
      <c r="M28">
        <f t="shared" si="10"/>
        <v>0.11</v>
      </c>
      <c r="N28">
        <f t="shared" si="11"/>
        <v>0.03</v>
      </c>
      <c r="O28">
        <f t="shared" si="12"/>
        <v>0.04</v>
      </c>
      <c r="P28">
        <f t="shared" si="13"/>
        <v>0.05</v>
      </c>
      <c r="Q28">
        <f t="shared" si="14"/>
        <v>0.02</v>
      </c>
      <c r="R28">
        <f t="shared" si="15"/>
        <v>0.1</v>
      </c>
      <c r="S28">
        <f t="shared" si="16"/>
        <v>0.05</v>
      </c>
      <c r="T28">
        <f t="shared" si="17"/>
        <v>0.08</v>
      </c>
      <c r="U28">
        <f t="shared" si="18"/>
        <v>0.01</v>
      </c>
      <c r="V28">
        <f t="shared" si="19"/>
        <v>0.01</v>
      </c>
      <c r="W28">
        <f t="shared" si="20"/>
        <v>0.02</v>
      </c>
      <c r="X28">
        <f t="shared" si="21"/>
        <v>0.13</v>
      </c>
      <c r="Y28">
        <f t="shared" si="22"/>
        <v>0.28999999999999998</v>
      </c>
    </row>
    <row r="29" spans="1:25">
      <c r="A29" t="s">
        <v>138</v>
      </c>
      <c r="B29">
        <f t="shared" si="23"/>
        <v>0</v>
      </c>
      <c r="C29">
        <f t="shared" si="0"/>
        <v>0</v>
      </c>
      <c r="D29">
        <f t="shared" si="1"/>
        <v>0</v>
      </c>
      <c r="E29">
        <f t="shared" si="2"/>
        <v>0</v>
      </c>
      <c r="F29">
        <f t="shared" si="3"/>
        <v>0</v>
      </c>
      <c r="G29">
        <f t="shared" si="4"/>
        <v>0</v>
      </c>
      <c r="H29">
        <f t="shared" si="5"/>
        <v>0</v>
      </c>
      <c r="I29">
        <f t="shared" si="6"/>
        <v>0</v>
      </c>
      <c r="J29">
        <f t="shared" si="7"/>
        <v>0</v>
      </c>
      <c r="K29">
        <f t="shared" si="8"/>
        <v>0</v>
      </c>
      <c r="L29">
        <f t="shared" si="9"/>
        <v>0</v>
      </c>
      <c r="M29">
        <f t="shared" si="10"/>
        <v>0</v>
      </c>
      <c r="N29">
        <f t="shared" si="11"/>
        <v>0</v>
      </c>
      <c r="O29">
        <f t="shared" si="12"/>
        <v>0</v>
      </c>
      <c r="P29">
        <f t="shared" si="13"/>
        <v>0</v>
      </c>
      <c r="Q29">
        <f t="shared" si="14"/>
        <v>0</v>
      </c>
      <c r="R29">
        <f t="shared" si="15"/>
        <v>0</v>
      </c>
      <c r="S29">
        <f t="shared" si="16"/>
        <v>0</v>
      </c>
      <c r="T29">
        <f t="shared" si="17"/>
        <v>0</v>
      </c>
      <c r="U29">
        <f t="shared" si="18"/>
        <v>0</v>
      </c>
      <c r="V29">
        <f t="shared" si="19"/>
        <v>0</v>
      </c>
      <c r="W29">
        <f t="shared" si="20"/>
        <v>0</v>
      </c>
      <c r="X29">
        <f t="shared" si="21"/>
        <v>0</v>
      </c>
      <c r="Y29">
        <f t="shared" si="22"/>
        <v>0</v>
      </c>
    </row>
    <row r="30" spans="1:25">
      <c r="A30" t="s">
        <v>139</v>
      </c>
      <c r="B30">
        <f t="shared" si="23"/>
        <v>0</v>
      </c>
      <c r="C30">
        <f t="shared" si="0"/>
        <v>0</v>
      </c>
      <c r="D30">
        <f t="shared" si="1"/>
        <v>0</v>
      </c>
      <c r="E30">
        <f t="shared" si="2"/>
        <v>0</v>
      </c>
      <c r="F30">
        <f t="shared" si="3"/>
        <v>0</v>
      </c>
      <c r="G30">
        <f t="shared" si="4"/>
        <v>0</v>
      </c>
      <c r="H30">
        <f t="shared" si="5"/>
        <v>0.25</v>
      </c>
      <c r="I30">
        <f t="shared" si="6"/>
        <v>0.17</v>
      </c>
      <c r="J30">
        <f t="shared" si="7"/>
        <v>0.06</v>
      </c>
      <c r="K30">
        <f t="shared" si="8"/>
        <v>0.19</v>
      </c>
      <c r="L30">
        <f t="shared" si="9"/>
        <v>0.13</v>
      </c>
      <c r="M30">
        <f t="shared" si="10"/>
        <v>0.28000000000000003</v>
      </c>
      <c r="N30">
        <f t="shared" si="11"/>
        <v>0.15</v>
      </c>
      <c r="O30">
        <f t="shared" si="12"/>
        <v>0.2</v>
      </c>
      <c r="P30">
        <f t="shared" si="13"/>
        <v>0.16</v>
      </c>
      <c r="Q30">
        <f t="shared" si="14"/>
        <v>0.22</v>
      </c>
      <c r="R30">
        <f t="shared" si="15"/>
        <v>0.22</v>
      </c>
      <c r="S30">
        <f t="shared" si="16"/>
        <v>0.12</v>
      </c>
      <c r="T30">
        <f t="shared" si="17"/>
        <v>0.01</v>
      </c>
      <c r="U30">
        <f t="shared" si="18"/>
        <v>0</v>
      </c>
      <c r="V30">
        <f t="shared" si="19"/>
        <v>0</v>
      </c>
      <c r="W30">
        <f t="shared" si="20"/>
        <v>0</v>
      </c>
      <c r="X30">
        <f t="shared" si="21"/>
        <v>0</v>
      </c>
      <c r="Y30">
        <f t="shared" si="22"/>
        <v>0</v>
      </c>
    </row>
    <row r="31" spans="1:25">
      <c r="A31" t="s">
        <v>140</v>
      </c>
      <c r="B31">
        <f t="shared" si="23"/>
        <v>0.01</v>
      </c>
      <c r="C31">
        <f t="shared" si="0"/>
        <v>0.01</v>
      </c>
      <c r="D31">
        <f t="shared" si="1"/>
        <v>0.01</v>
      </c>
      <c r="E31">
        <f t="shared" si="2"/>
        <v>0.01</v>
      </c>
      <c r="F31">
        <f t="shared" si="3"/>
        <v>0.01</v>
      </c>
      <c r="G31">
        <f t="shared" si="4"/>
        <v>0.01</v>
      </c>
      <c r="H31">
        <f t="shared" si="5"/>
        <v>0.01</v>
      </c>
      <c r="I31">
        <f t="shared" si="6"/>
        <v>0.01</v>
      </c>
      <c r="J31">
        <f t="shared" si="7"/>
        <v>0.03</v>
      </c>
      <c r="K31">
        <f t="shared" si="8"/>
        <v>0.03</v>
      </c>
      <c r="L31">
        <f t="shared" si="9"/>
        <v>0.02</v>
      </c>
      <c r="M31">
        <f t="shared" si="10"/>
        <v>0.03</v>
      </c>
      <c r="N31">
        <f t="shared" si="11"/>
        <v>0.04</v>
      </c>
      <c r="O31">
        <f t="shared" si="12"/>
        <v>0.06</v>
      </c>
      <c r="P31">
        <f t="shared" si="13"/>
        <v>0.04</v>
      </c>
      <c r="Q31">
        <f t="shared" si="14"/>
        <v>0.03</v>
      </c>
      <c r="R31">
        <f t="shared" si="15"/>
        <v>0.03</v>
      </c>
      <c r="S31">
        <f t="shared" si="16"/>
        <v>0.03</v>
      </c>
      <c r="T31">
        <f t="shared" si="17"/>
        <v>0.02</v>
      </c>
      <c r="U31">
        <f t="shared" si="18"/>
        <v>0.02</v>
      </c>
      <c r="V31">
        <f t="shared" si="19"/>
        <v>0.02</v>
      </c>
      <c r="W31">
        <f t="shared" si="20"/>
        <v>0.02</v>
      </c>
      <c r="X31">
        <f t="shared" si="21"/>
        <v>0.01</v>
      </c>
      <c r="Y31">
        <f t="shared" si="22"/>
        <v>0.01</v>
      </c>
    </row>
    <row r="32" spans="1:25">
      <c r="A32" t="s">
        <v>141</v>
      </c>
      <c r="B32">
        <f t="shared" si="23"/>
        <v>2.86</v>
      </c>
      <c r="C32">
        <f t="shared" si="0"/>
        <v>2.1</v>
      </c>
      <c r="D32">
        <f t="shared" si="1"/>
        <v>0.02</v>
      </c>
      <c r="E32">
        <f t="shared" si="2"/>
        <v>3.05</v>
      </c>
      <c r="F32">
        <f t="shared" si="3"/>
        <v>3.18</v>
      </c>
      <c r="G32">
        <f t="shared" si="4"/>
        <v>2.71</v>
      </c>
      <c r="H32">
        <f t="shared" si="5"/>
        <v>2.4500000000000002</v>
      </c>
      <c r="I32">
        <f t="shared" si="6"/>
        <v>2.91</v>
      </c>
      <c r="J32">
        <f t="shared" si="7"/>
        <v>1.43</v>
      </c>
      <c r="K32">
        <f t="shared" si="8"/>
        <v>0.82</v>
      </c>
      <c r="L32">
        <f t="shared" si="9"/>
        <v>0.79</v>
      </c>
      <c r="M32">
        <f t="shared" si="10"/>
        <v>0.26</v>
      </c>
      <c r="N32">
        <f t="shared" si="11"/>
        <v>0.24</v>
      </c>
      <c r="O32">
        <f t="shared" si="12"/>
        <v>0.53</v>
      </c>
      <c r="P32">
        <f t="shared" si="13"/>
        <v>0.48</v>
      </c>
      <c r="Q32">
        <f t="shared" si="14"/>
        <v>0.78</v>
      </c>
      <c r="R32">
        <f t="shared" si="15"/>
        <v>1.6</v>
      </c>
      <c r="S32">
        <f t="shared" si="16"/>
        <v>0.28999999999999998</v>
      </c>
      <c r="T32">
        <f t="shared" si="17"/>
        <v>0.13</v>
      </c>
      <c r="U32">
        <f t="shared" si="18"/>
        <v>3.54</v>
      </c>
      <c r="V32">
        <f t="shared" si="19"/>
        <v>3.68</v>
      </c>
      <c r="W32">
        <f t="shared" si="20"/>
        <v>0.08</v>
      </c>
      <c r="X32">
        <f t="shared" si="21"/>
        <v>0.02</v>
      </c>
      <c r="Y32">
        <f t="shared" si="22"/>
        <v>1.22</v>
      </c>
    </row>
    <row r="33" spans="1:25">
      <c r="A33" t="s">
        <v>142</v>
      </c>
      <c r="B33">
        <f t="shared" si="23"/>
        <v>0</v>
      </c>
      <c r="C33">
        <f t="shared" si="0"/>
        <v>0</v>
      </c>
      <c r="D33">
        <f t="shared" si="1"/>
        <v>0</v>
      </c>
      <c r="E33">
        <f t="shared" si="2"/>
        <v>0</v>
      </c>
      <c r="F33">
        <f t="shared" si="3"/>
        <v>0</v>
      </c>
      <c r="G33">
        <f t="shared" si="4"/>
        <v>0</v>
      </c>
      <c r="H33">
        <f t="shared" si="5"/>
        <v>0</v>
      </c>
      <c r="I33">
        <f t="shared" si="6"/>
        <v>0.04</v>
      </c>
      <c r="J33">
        <f t="shared" si="7"/>
        <v>7.0000000000000007E-2</v>
      </c>
      <c r="K33">
        <f t="shared" si="8"/>
        <v>0</v>
      </c>
      <c r="L33">
        <f t="shared" si="9"/>
        <v>0</v>
      </c>
      <c r="M33">
        <f t="shared" si="10"/>
        <v>0</v>
      </c>
      <c r="N33">
        <f t="shared" si="11"/>
        <v>0</v>
      </c>
      <c r="O33">
        <f t="shared" si="12"/>
        <v>0</v>
      </c>
      <c r="P33">
        <f t="shared" si="13"/>
        <v>0</v>
      </c>
      <c r="Q33">
        <f t="shared" si="14"/>
        <v>0</v>
      </c>
      <c r="R33">
        <f t="shared" si="15"/>
        <v>0</v>
      </c>
      <c r="S33">
        <f t="shared" si="16"/>
        <v>0.03</v>
      </c>
      <c r="T33">
        <f t="shared" si="17"/>
        <v>0</v>
      </c>
      <c r="U33">
        <f t="shared" si="18"/>
        <v>0.01</v>
      </c>
      <c r="V33">
        <f t="shared" si="19"/>
        <v>0.06</v>
      </c>
      <c r="W33">
        <f t="shared" si="20"/>
        <v>0.03</v>
      </c>
      <c r="X33">
        <f t="shared" si="21"/>
        <v>0.01</v>
      </c>
      <c r="Y33">
        <f t="shared" si="22"/>
        <v>0.02</v>
      </c>
    </row>
    <row r="34" spans="1:25">
      <c r="A34" t="s">
        <v>143</v>
      </c>
      <c r="B34">
        <f t="shared" si="23"/>
        <v>0</v>
      </c>
      <c r="C34">
        <f t="shared" si="0"/>
        <v>0</v>
      </c>
      <c r="D34">
        <f t="shared" si="1"/>
        <v>0</v>
      </c>
      <c r="E34">
        <f t="shared" si="2"/>
        <v>0</v>
      </c>
      <c r="F34">
        <f t="shared" si="3"/>
        <v>0</v>
      </c>
      <c r="G34">
        <f t="shared" si="4"/>
        <v>0</v>
      </c>
      <c r="H34">
        <f t="shared" si="5"/>
        <v>0</v>
      </c>
      <c r="I34">
        <f t="shared" si="6"/>
        <v>0</v>
      </c>
      <c r="J34">
        <f t="shared" si="7"/>
        <v>0</v>
      </c>
      <c r="K34">
        <f t="shared" si="8"/>
        <v>0</v>
      </c>
      <c r="L34">
        <f t="shared" si="9"/>
        <v>0</v>
      </c>
      <c r="M34">
        <f t="shared" si="10"/>
        <v>0</v>
      </c>
      <c r="N34">
        <f t="shared" si="11"/>
        <v>0</v>
      </c>
      <c r="O34">
        <f t="shared" si="12"/>
        <v>0</v>
      </c>
      <c r="P34">
        <f t="shared" si="13"/>
        <v>0</v>
      </c>
      <c r="Q34">
        <f t="shared" si="14"/>
        <v>0</v>
      </c>
      <c r="R34">
        <f t="shared" si="15"/>
        <v>0</v>
      </c>
      <c r="S34">
        <f t="shared" si="16"/>
        <v>0</v>
      </c>
      <c r="T34">
        <f t="shared" si="17"/>
        <v>0</v>
      </c>
      <c r="U34">
        <f t="shared" si="18"/>
        <v>0</v>
      </c>
      <c r="V34">
        <f t="shared" si="19"/>
        <v>0</v>
      </c>
      <c r="W34">
        <f t="shared" si="20"/>
        <v>0</v>
      </c>
      <c r="X34">
        <f t="shared" si="21"/>
        <v>0</v>
      </c>
      <c r="Y34">
        <f t="shared" si="22"/>
        <v>0</v>
      </c>
    </row>
    <row r="35" spans="1:25">
      <c r="A35" t="s">
        <v>144</v>
      </c>
      <c r="B35">
        <f t="shared" si="23"/>
        <v>1.59</v>
      </c>
      <c r="C35">
        <f t="shared" si="0"/>
        <v>2.17</v>
      </c>
      <c r="D35">
        <f t="shared" si="1"/>
        <v>0.52</v>
      </c>
      <c r="E35">
        <f t="shared" si="2"/>
        <v>0.09</v>
      </c>
      <c r="F35">
        <f t="shared" si="3"/>
        <v>0.06</v>
      </c>
      <c r="G35">
        <f t="shared" si="4"/>
        <v>0.05</v>
      </c>
      <c r="H35">
        <f t="shared" si="5"/>
        <v>1.97</v>
      </c>
      <c r="I35">
        <f t="shared" si="6"/>
        <v>1.46</v>
      </c>
      <c r="J35">
        <f t="shared" si="7"/>
        <v>1.21</v>
      </c>
      <c r="K35">
        <f t="shared" si="8"/>
        <v>2.0299999999999998</v>
      </c>
      <c r="L35">
        <f t="shared" si="9"/>
        <v>1.93</v>
      </c>
      <c r="M35">
        <f t="shared" si="10"/>
        <v>2.74</v>
      </c>
      <c r="N35">
        <f t="shared" si="11"/>
        <v>1.42</v>
      </c>
      <c r="O35">
        <f t="shared" si="12"/>
        <v>1.02</v>
      </c>
      <c r="P35">
        <f t="shared" si="13"/>
        <v>1.89</v>
      </c>
      <c r="Q35">
        <f t="shared" si="14"/>
        <v>2.0499999999999998</v>
      </c>
      <c r="R35">
        <f t="shared" si="15"/>
        <v>2.64</v>
      </c>
      <c r="S35">
        <f t="shared" si="16"/>
        <v>0.75</v>
      </c>
      <c r="T35">
        <f t="shared" si="17"/>
        <v>1.17</v>
      </c>
      <c r="U35">
        <f t="shared" si="18"/>
        <v>1.22</v>
      </c>
      <c r="V35">
        <f t="shared" si="19"/>
        <v>0.65</v>
      </c>
      <c r="W35">
        <f t="shared" si="20"/>
        <v>1.37</v>
      </c>
      <c r="X35">
        <f t="shared" si="21"/>
        <v>0.23</v>
      </c>
      <c r="Y35">
        <f t="shared" si="22"/>
        <v>0.06</v>
      </c>
    </row>
    <row r="36" spans="1:25">
      <c r="A36" t="s">
        <v>145</v>
      </c>
      <c r="B36">
        <f t="shared" si="23"/>
        <v>0.01</v>
      </c>
      <c r="C36">
        <f t="shared" si="0"/>
        <v>0.03</v>
      </c>
      <c r="D36">
        <f t="shared" si="1"/>
        <v>3.15</v>
      </c>
      <c r="E36">
        <f t="shared" si="2"/>
        <v>4.43</v>
      </c>
      <c r="F36">
        <f t="shared" si="3"/>
        <v>2.58</v>
      </c>
      <c r="G36">
        <f t="shared" si="4"/>
        <v>0.13</v>
      </c>
      <c r="H36">
        <f t="shared" si="5"/>
        <v>7.0000000000000007E-2</v>
      </c>
      <c r="I36">
        <f t="shared" si="6"/>
        <v>0.1</v>
      </c>
      <c r="J36">
        <f t="shared" si="7"/>
        <v>0.24</v>
      </c>
      <c r="K36">
        <f t="shared" si="8"/>
        <v>0.35</v>
      </c>
      <c r="L36">
        <f t="shared" si="9"/>
        <v>0.85</v>
      </c>
      <c r="M36">
        <f t="shared" si="10"/>
        <v>1.04</v>
      </c>
      <c r="N36">
        <f t="shared" si="11"/>
        <v>0.76</v>
      </c>
      <c r="O36">
        <f t="shared" si="12"/>
        <v>0.3</v>
      </c>
      <c r="P36">
        <f t="shared" si="13"/>
        <v>0.04</v>
      </c>
      <c r="Q36">
        <f t="shared" si="14"/>
        <v>0.04</v>
      </c>
      <c r="R36">
        <f t="shared" si="15"/>
        <v>0.04</v>
      </c>
      <c r="S36">
        <f t="shared" si="16"/>
        <v>0.04</v>
      </c>
      <c r="T36">
        <f t="shared" si="17"/>
        <v>0.08</v>
      </c>
      <c r="U36">
        <f t="shared" si="18"/>
        <v>0.06</v>
      </c>
      <c r="V36">
        <f t="shared" si="19"/>
        <v>0.04</v>
      </c>
      <c r="W36">
        <f t="shared" si="20"/>
        <v>0.04</v>
      </c>
      <c r="X36">
        <f t="shared" si="21"/>
        <v>0.02</v>
      </c>
      <c r="Y36">
        <f t="shared" si="22"/>
        <v>0.01</v>
      </c>
    </row>
    <row r="37" spans="1:25">
      <c r="A37" t="s">
        <v>146</v>
      </c>
      <c r="B37">
        <f t="shared" si="23"/>
        <v>0</v>
      </c>
      <c r="C37">
        <f t="shared" si="0"/>
        <v>0</v>
      </c>
      <c r="D37">
        <f t="shared" si="1"/>
        <v>0</v>
      </c>
      <c r="E37">
        <f t="shared" si="2"/>
        <v>0</v>
      </c>
      <c r="F37">
        <f t="shared" si="3"/>
        <v>0</v>
      </c>
      <c r="G37">
        <f t="shared" si="4"/>
        <v>0</v>
      </c>
      <c r="H37">
        <f t="shared" si="5"/>
        <v>0</v>
      </c>
      <c r="I37">
        <f t="shared" si="6"/>
        <v>0.02</v>
      </c>
      <c r="J37">
        <f t="shared" si="7"/>
        <v>0.02</v>
      </c>
      <c r="K37">
        <f t="shared" si="8"/>
        <v>0.02</v>
      </c>
      <c r="L37">
        <f t="shared" si="9"/>
        <v>0.02</v>
      </c>
      <c r="M37">
        <f t="shared" si="10"/>
        <v>0.01</v>
      </c>
      <c r="N37">
        <f t="shared" si="11"/>
        <v>0.02</v>
      </c>
      <c r="O37">
        <f t="shared" si="12"/>
        <v>0.02</v>
      </c>
      <c r="P37">
        <f t="shared" si="13"/>
        <v>0.03</v>
      </c>
      <c r="Q37">
        <f t="shared" si="14"/>
        <v>0.03</v>
      </c>
      <c r="R37">
        <f t="shared" si="15"/>
        <v>0.02</v>
      </c>
      <c r="S37">
        <f t="shared" si="16"/>
        <v>0.01</v>
      </c>
      <c r="T37">
        <f t="shared" si="17"/>
        <v>0</v>
      </c>
      <c r="U37">
        <f t="shared" si="18"/>
        <v>0</v>
      </c>
      <c r="V37">
        <f t="shared" si="19"/>
        <v>0</v>
      </c>
      <c r="W37">
        <f t="shared" si="20"/>
        <v>0</v>
      </c>
      <c r="X37">
        <f t="shared" si="21"/>
        <v>0</v>
      </c>
      <c r="Y37">
        <f t="shared" si="22"/>
        <v>0</v>
      </c>
    </row>
    <row r="38" spans="1:25">
      <c r="A38" t="s">
        <v>147</v>
      </c>
      <c r="B38">
        <f t="shared" si="23"/>
        <v>0.3</v>
      </c>
      <c r="C38">
        <f t="shared" si="0"/>
        <v>0.32</v>
      </c>
      <c r="D38">
        <f t="shared" si="1"/>
        <v>0.32</v>
      </c>
      <c r="E38">
        <f t="shared" si="2"/>
        <v>0.3</v>
      </c>
      <c r="F38">
        <f t="shared" si="3"/>
        <v>0.38</v>
      </c>
      <c r="G38">
        <f t="shared" si="4"/>
        <v>0.41</v>
      </c>
      <c r="H38">
        <f t="shared" si="5"/>
        <v>0.28000000000000003</v>
      </c>
      <c r="I38">
        <f t="shared" si="6"/>
        <v>0.31</v>
      </c>
      <c r="J38">
        <f t="shared" si="7"/>
        <v>0.3</v>
      </c>
      <c r="K38">
        <f t="shared" si="8"/>
        <v>0.28999999999999998</v>
      </c>
      <c r="L38">
        <f t="shared" si="9"/>
        <v>0.35</v>
      </c>
      <c r="M38">
        <f t="shared" si="10"/>
        <v>0.31</v>
      </c>
      <c r="N38">
        <f t="shared" si="11"/>
        <v>0.31</v>
      </c>
      <c r="O38">
        <f t="shared" si="12"/>
        <v>0.33</v>
      </c>
      <c r="P38">
        <f t="shared" si="13"/>
        <v>0.65</v>
      </c>
      <c r="Q38">
        <f t="shared" si="14"/>
        <v>0.27</v>
      </c>
      <c r="R38">
        <f t="shared" si="15"/>
        <v>0.06</v>
      </c>
      <c r="S38">
        <f t="shared" si="16"/>
        <v>0.14000000000000001</v>
      </c>
      <c r="T38">
        <f t="shared" si="17"/>
        <v>0.33</v>
      </c>
      <c r="U38">
        <f t="shared" si="18"/>
        <v>0.34</v>
      </c>
      <c r="V38">
        <f t="shared" si="19"/>
        <v>0.33</v>
      </c>
      <c r="W38">
        <f t="shared" si="20"/>
        <v>0.43</v>
      </c>
      <c r="X38">
        <f t="shared" si="21"/>
        <v>0.49</v>
      </c>
      <c r="Y38">
        <f t="shared" si="22"/>
        <v>0.28999999999999998</v>
      </c>
    </row>
    <row r="39" spans="1:25">
      <c r="A39" t="s">
        <v>148</v>
      </c>
      <c r="B39">
        <f t="shared" si="23"/>
        <v>0.01</v>
      </c>
      <c r="C39">
        <f t="shared" si="0"/>
        <v>0.01</v>
      </c>
      <c r="D39">
        <f t="shared" si="1"/>
        <v>0.01</v>
      </c>
      <c r="E39">
        <f t="shared" si="2"/>
        <v>0.02</v>
      </c>
      <c r="F39">
        <f t="shared" si="3"/>
        <v>0.02</v>
      </c>
      <c r="G39">
        <f t="shared" si="4"/>
        <v>0.01</v>
      </c>
      <c r="H39">
        <f t="shared" si="5"/>
        <v>0.02</v>
      </c>
      <c r="I39">
        <f t="shared" si="6"/>
        <v>0</v>
      </c>
      <c r="J39">
        <f t="shared" si="7"/>
        <v>0.02</v>
      </c>
      <c r="K39">
        <f t="shared" si="8"/>
        <v>0.03</v>
      </c>
      <c r="L39">
        <f t="shared" si="9"/>
        <v>0.79</v>
      </c>
      <c r="M39">
        <f t="shared" si="10"/>
        <v>0.44</v>
      </c>
      <c r="N39">
        <f t="shared" si="11"/>
        <v>0.01</v>
      </c>
      <c r="O39">
        <f t="shared" si="12"/>
        <v>0.01</v>
      </c>
      <c r="P39">
        <f t="shared" si="13"/>
        <v>0.18</v>
      </c>
      <c r="Q39">
        <f t="shared" si="14"/>
        <v>0.2</v>
      </c>
      <c r="R39">
        <f t="shared" si="15"/>
        <v>0.13</v>
      </c>
      <c r="S39">
        <f t="shared" si="16"/>
        <v>0.01</v>
      </c>
      <c r="T39">
        <f t="shared" si="17"/>
        <v>0.02</v>
      </c>
      <c r="U39">
        <f t="shared" si="18"/>
        <v>0.02</v>
      </c>
      <c r="V39">
        <f t="shared" si="19"/>
        <v>0.03</v>
      </c>
      <c r="W39">
        <f t="shared" si="20"/>
        <v>0.04</v>
      </c>
      <c r="X39">
        <f t="shared" si="21"/>
        <v>0.02</v>
      </c>
      <c r="Y39">
        <f t="shared" si="22"/>
        <v>0.03</v>
      </c>
    </row>
    <row r="40" spans="1:25">
      <c r="A40" t="s">
        <v>149</v>
      </c>
      <c r="B40">
        <f t="shared" si="23"/>
        <v>0</v>
      </c>
      <c r="C40">
        <f t="shared" si="0"/>
        <v>0</v>
      </c>
      <c r="D40">
        <f t="shared" si="1"/>
        <v>0</v>
      </c>
      <c r="E40">
        <f t="shared" si="2"/>
        <v>0</v>
      </c>
      <c r="F40">
        <f t="shared" si="3"/>
        <v>0</v>
      </c>
      <c r="G40">
        <f t="shared" si="4"/>
        <v>0.01</v>
      </c>
      <c r="H40">
        <f t="shared" si="5"/>
        <v>7.0000000000000007E-2</v>
      </c>
      <c r="I40">
        <f t="shared" si="6"/>
        <v>0.14000000000000001</v>
      </c>
      <c r="J40">
        <f t="shared" si="7"/>
        <v>0.23</v>
      </c>
      <c r="K40">
        <f t="shared" si="8"/>
        <v>0.26</v>
      </c>
      <c r="L40">
        <f t="shared" si="9"/>
        <v>0.17</v>
      </c>
      <c r="M40">
        <f t="shared" si="10"/>
        <v>0.09</v>
      </c>
      <c r="N40">
        <f t="shared" si="11"/>
        <v>0.06</v>
      </c>
      <c r="O40">
        <f t="shared" si="12"/>
        <v>0.06</v>
      </c>
      <c r="P40">
        <f t="shared" si="13"/>
        <v>7.0000000000000007E-2</v>
      </c>
      <c r="Q40">
        <f t="shared" si="14"/>
        <v>0.05</v>
      </c>
      <c r="R40">
        <f t="shared" si="15"/>
        <v>0.08</v>
      </c>
      <c r="S40">
        <f t="shared" si="16"/>
        <v>0.02</v>
      </c>
      <c r="T40">
        <f t="shared" si="17"/>
        <v>0.01</v>
      </c>
      <c r="U40">
        <f t="shared" si="18"/>
        <v>0</v>
      </c>
      <c r="V40">
        <f t="shared" si="19"/>
        <v>0</v>
      </c>
      <c r="W40">
        <f t="shared" si="20"/>
        <v>0</v>
      </c>
      <c r="X40">
        <f t="shared" si="21"/>
        <v>0</v>
      </c>
      <c r="Y40">
        <f t="shared" si="22"/>
        <v>0</v>
      </c>
    </row>
    <row r="41" spans="1:25">
      <c r="A41" t="s">
        <v>150</v>
      </c>
      <c r="B41">
        <f t="shared" si="23"/>
        <v>0</v>
      </c>
      <c r="C41">
        <f t="shared" si="0"/>
        <v>0</v>
      </c>
      <c r="D41">
        <f t="shared" si="1"/>
        <v>0</v>
      </c>
      <c r="E41">
        <f t="shared" si="2"/>
        <v>0</v>
      </c>
      <c r="F41">
        <f t="shared" si="3"/>
        <v>0</v>
      </c>
      <c r="G41">
        <f t="shared" si="4"/>
        <v>0</v>
      </c>
      <c r="H41">
        <f t="shared" si="5"/>
        <v>0</v>
      </c>
      <c r="I41">
        <f t="shared" si="6"/>
        <v>0</v>
      </c>
      <c r="J41">
        <f t="shared" si="7"/>
        <v>0.16</v>
      </c>
      <c r="K41">
        <f t="shared" si="8"/>
        <v>0.19</v>
      </c>
      <c r="L41">
        <f t="shared" si="9"/>
        <v>0.19</v>
      </c>
      <c r="M41">
        <f t="shared" si="10"/>
        <v>0.13</v>
      </c>
      <c r="N41">
        <f t="shared" si="11"/>
        <v>0.04</v>
      </c>
      <c r="O41">
        <f t="shared" si="12"/>
        <v>7.0000000000000007E-2</v>
      </c>
      <c r="P41">
        <f t="shared" si="13"/>
        <v>0.11</v>
      </c>
      <c r="Q41">
        <f t="shared" si="14"/>
        <v>0.16</v>
      </c>
      <c r="R41">
        <f t="shared" si="15"/>
        <v>0.17</v>
      </c>
      <c r="S41">
        <f t="shared" si="16"/>
        <v>0.01</v>
      </c>
      <c r="T41">
        <f t="shared" si="17"/>
        <v>0.01</v>
      </c>
      <c r="U41">
        <f t="shared" si="18"/>
        <v>0</v>
      </c>
      <c r="V41">
        <f t="shared" si="19"/>
        <v>0</v>
      </c>
      <c r="W41">
        <f t="shared" si="20"/>
        <v>0</v>
      </c>
      <c r="X41">
        <f t="shared" si="21"/>
        <v>0</v>
      </c>
      <c r="Y41">
        <f t="shared" si="22"/>
        <v>0</v>
      </c>
    </row>
    <row r="42" spans="1:25">
      <c r="A42" t="s">
        <v>151</v>
      </c>
      <c r="B42">
        <f t="shared" si="23"/>
        <v>0.15</v>
      </c>
      <c r="C42">
        <f t="shared" si="0"/>
        <v>0.16</v>
      </c>
      <c r="D42">
        <f t="shared" si="1"/>
        <v>0.16</v>
      </c>
      <c r="E42">
        <f t="shared" si="2"/>
        <v>0.16</v>
      </c>
      <c r="F42">
        <f t="shared" si="3"/>
        <v>0.15</v>
      </c>
      <c r="G42">
        <f t="shared" si="4"/>
        <v>0.19</v>
      </c>
      <c r="H42">
        <f t="shared" si="5"/>
        <v>0.39</v>
      </c>
      <c r="I42">
        <f t="shared" si="6"/>
        <v>0.46</v>
      </c>
      <c r="J42">
        <f t="shared" si="7"/>
        <v>0.37</v>
      </c>
      <c r="K42">
        <f t="shared" si="8"/>
        <v>0.3</v>
      </c>
      <c r="L42">
        <f t="shared" si="9"/>
        <v>0.3</v>
      </c>
      <c r="M42">
        <f t="shared" si="10"/>
        <v>0.32</v>
      </c>
      <c r="N42">
        <f t="shared" si="11"/>
        <v>0.32</v>
      </c>
      <c r="O42">
        <f t="shared" si="12"/>
        <v>0.28999999999999998</v>
      </c>
      <c r="P42">
        <f t="shared" si="13"/>
        <v>0.14000000000000001</v>
      </c>
      <c r="Q42">
        <f t="shared" si="14"/>
        <v>0.12</v>
      </c>
      <c r="R42">
        <f t="shared" si="15"/>
        <v>0.14000000000000001</v>
      </c>
      <c r="S42">
        <f t="shared" si="16"/>
        <v>0.21</v>
      </c>
      <c r="T42">
        <f t="shared" si="17"/>
        <v>0.18</v>
      </c>
      <c r="U42">
        <f t="shared" si="18"/>
        <v>0.17</v>
      </c>
      <c r="V42">
        <f t="shared" si="19"/>
        <v>0.17</v>
      </c>
      <c r="W42">
        <f t="shared" si="20"/>
        <v>0.17</v>
      </c>
      <c r="X42">
        <f t="shared" si="21"/>
        <v>0.16</v>
      </c>
      <c r="Y42">
        <f t="shared" si="22"/>
        <v>0.15</v>
      </c>
    </row>
    <row r="43" spans="1:25">
      <c r="A43" t="s">
        <v>152</v>
      </c>
      <c r="B43">
        <f t="shared" si="23"/>
        <v>0</v>
      </c>
      <c r="C43">
        <f t="shared" si="0"/>
        <v>0</v>
      </c>
      <c r="D43">
        <f t="shared" si="1"/>
        <v>0</v>
      </c>
      <c r="E43">
        <f t="shared" si="2"/>
        <v>0</v>
      </c>
      <c r="F43">
        <f t="shared" si="3"/>
        <v>0</v>
      </c>
      <c r="G43">
        <f t="shared" si="4"/>
        <v>0</v>
      </c>
      <c r="H43">
        <f t="shared" si="5"/>
        <v>0</v>
      </c>
      <c r="I43">
        <f t="shared" si="6"/>
        <v>0</v>
      </c>
      <c r="J43">
        <f t="shared" si="7"/>
        <v>0</v>
      </c>
      <c r="K43">
        <f t="shared" si="8"/>
        <v>0</v>
      </c>
      <c r="L43">
        <f t="shared" si="9"/>
        <v>0</v>
      </c>
      <c r="M43">
        <f t="shared" si="10"/>
        <v>0</v>
      </c>
      <c r="N43">
        <f t="shared" si="11"/>
        <v>0</v>
      </c>
      <c r="O43">
        <f t="shared" si="12"/>
        <v>0</v>
      </c>
      <c r="P43">
        <f t="shared" si="13"/>
        <v>0</v>
      </c>
      <c r="Q43">
        <f t="shared" si="14"/>
        <v>0</v>
      </c>
      <c r="R43">
        <f t="shared" si="15"/>
        <v>0</v>
      </c>
      <c r="S43">
        <f t="shared" si="16"/>
        <v>0</v>
      </c>
      <c r="T43">
        <f t="shared" si="17"/>
        <v>0</v>
      </c>
      <c r="U43">
        <f t="shared" si="18"/>
        <v>0</v>
      </c>
      <c r="V43">
        <f t="shared" si="19"/>
        <v>0</v>
      </c>
      <c r="W43">
        <f t="shared" si="20"/>
        <v>0</v>
      </c>
      <c r="X43">
        <f t="shared" si="21"/>
        <v>0</v>
      </c>
      <c r="Y43">
        <f t="shared" si="22"/>
        <v>0</v>
      </c>
    </row>
    <row r="44" spans="1:25">
      <c r="A44" t="s">
        <v>153</v>
      </c>
      <c r="B44">
        <f t="shared" si="23"/>
        <v>0.02</v>
      </c>
      <c r="C44">
        <f t="shared" si="0"/>
        <v>0.01</v>
      </c>
      <c r="D44">
        <f t="shared" si="1"/>
        <v>0.01</v>
      </c>
      <c r="E44">
        <f t="shared" si="2"/>
        <v>0.01</v>
      </c>
      <c r="F44">
        <f t="shared" si="3"/>
        <v>0.01</v>
      </c>
      <c r="G44">
        <f t="shared" si="4"/>
        <v>0.01</v>
      </c>
      <c r="H44">
        <f t="shared" si="5"/>
        <v>0.04</v>
      </c>
      <c r="I44">
        <f t="shared" si="6"/>
        <v>0.04</v>
      </c>
      <c r="J44">
        <f t="shared" si="7"/>
        <v>0.04</v>
      </c>
      <c r="K44">
        <f t="shared" si="8"/>
        <v>0.03</v>
      </c>
      <c r="L44">
        <f t="shared" si="9"/>
        <v>0.03</v>
      </c>
      <c r="M44">
        <f t="shared" si="10"/>
        <v>0.02</v>
      </c>
      <c r="N44">
        <f t="shared" si="11"/>
        <v>0.02</v>
      </c>
      <c r="O44">
        <f t="shared" si="12"/>
        <v>0.02</v>
      </c>
      <c r="P44">
        <f t="shared" si="13"/>
        <v>0.02</v>
      </c>
      <c r="Q44">
        <f t="shared" si="14"/>
        <v>0.03</v>
      </c>
      <c r="R44">
        <f t="shared" si="15"/>
        <v>0.04</v>
      </c>
      <c r="S44">
        <f t="shared" si="16"/>
        <v>0.08</v>
      </c>
      <c r="T44">
        <f t="shared" si="17"/>
        <v>0.06</v>
      </c>
      <c r="U44">
        <f t="shared" si="18"/>
        <v>0.04</v>
      </c>
      <c r="V44">
        <f t="shared" si="19"/>
        <v>0.04</v>
      </c>
      <c r="W44">
        <f t="shared" si="20"/>
        <v>0.05</v>
      </c>
      <c r="X44">
        <f t="shared" si="21"/>
        <v>0.04</v>
      </c>
      <c r="Y44">
        <f t="shared" si="22"/>
        <v>0.02</v>
      </c>
    </row>
    <row r="45" spans="1:25">
      <c r="A45" t="s">
        <v>154</v>
      </c>
      <c r="B45">
        <f t="shared" si="23"/>
        <v>0.01</v>
      </c>
      <c r="C45">
        <f t="shared" si="0"/>
        <v>0.01</v>
      </c>
      <c r="D45">
        <f t="shared" si="1"/>
        <v>0.01</v>
      </c>
      <c r="E45">
        <f t="shared" si="2"/>
        <v>0.01</v>
      </c>
      <c r="F45">
        <f t="shared" si="3"/>
        <v>0</v>
      </c>
      <c r="G45">
        <f t="shared" si="4"/>
        <v>0</v>
      </c>
      <c r="H45">
        <f t="shared" si="5"/>
        <v>0</v>
      </c>
      <c r="I45">
        <f t="shared" si="6"/>
        <v>0.02</v>
      </c>
      <c r="J45">
        <f t="shared" si="7"/>
        <v>0.03</v>
      </c>
      <c r="K45">
        <f t="shared" si="8"/>
        <v>0.04</v>
      </c>
      <c r="L45">
        <f t="shared" si="9"/>
        <v>0.05</v>
      </c>
      <c r="M45">
        <f t="shared" si="10"/>
        <v>0.03</v>
      </c>
      <c r="N45">
        <f t="shared" si="11"/>
        <v>0.04</v>
      </c>
      <c r="O45">
        <f t="shared" si="12"/>
        <v>0.05</v>
      </c>
      <c r="P45">
        <f t="shared" si="13"/>
        <v>0.06</v>
      </c>
      <c r="Q45">
        <f t="shared" si="14"/>
        <v>0.05</v>
      </c>
      <c r="R45">
        <f t="shared" si="15"/>
        <v>0.03</v>
      </c>
      <c r="S45">
        <f t="shared" si="16"/>
        <v>0.03</v>
      </c>
      <c r="T45">
        <f t="shared" si="17"/>
        <v>0.03</v>
      </c>
      <c r="U45">
        <f t="shared" si="18"/>
        <v>0.03</v>
      </c>
      <c r="V45">
        <f t="shared" si="19"/>
        <v>0.03</v>
      </c>
      <c r="W45">
        <f t="shared" si="20"/>
        <v>0.02</v>
      </c>
      <c r="X45">
        <f t="shared" si="21"/>
        <v>0.01</v>
      </c>
      <c r="Y45">
        <f t="shared" si="22"/>
        <v>0</v>
      </c>
    </row>
    <row r="46" spans="1:25">
      <c r="A46" t="s">
        <v>155</v>
      </c>
      <c r="B46">
        <f t="shared" si="23"/>
        <v>0.01</v>
      </c>
      <c r="C46">
        <f t="shared" si="0"/>
        <v>0.02</v>
      </c>
      <c r="D46">
        <f t="shared" si="1"/>
        <v>0.02</v>
      </c>
      <c r="E46">
        <f t="shared" si="2"/>
        <v>0.01</v>
      </c>
      <c r="F46">
        <f t="shared" si="3"/>
        <v>0</v>
      </c>
      <c r="G46">
        <f t="shared" si="4"/>
        <v>0</v>
      </c>
      <c r="H46">
        <f t="shared" si="5"/>
        <v>0.01</v>
      </c>
      <c r="I46">
        <f t="shared" si="6"/>
        <v>0.09</v>
      </c>
      <c r="J46">
        <f t="shared" si="7"/>
        <v>0.11</v>
      </c>
      <c r="K46">
        <f t="shared" si="8"/>
        <v>0.04</v>
      </c>
      <c r="L46">
        <f t="shared" si="9"/>
        <v>0.06</v>
      </c>
      <c r="M46">
        <f t="shared" si="10"/>
        <v>0.04</v>
      </c>
      <c r="N46">
        <f t="shared" si="11"/>
        <v>0.09</v>
      </c>
      <c r="O46">
        <f t="shared" si="12"/>
        <v>0.17</v>
      </c>
      <c r="P46">
        <f t="shared" si="13"/>
        <v>0.12</v>
      </c>
      <c r="Q46">
        <f t="shared" si="14"/>
        <v>0.04</v>
      </c>
      <c r="R46">
        <f t="shared" si="15"/>
        <v>0.08</v>
      </c>
      <c r="S46">
        <f t="shared" si="16"/>
        <v>0.03</v>
      </c>
      <c r="T46">
        <f t="shared" si="17"/>
        <v>0.03</v>
      </c>
      <c r="U46">
        <f t="shared" si="18"/>
        <v>0.03</v>
      </c>
      <c r="V46">
        <f t="shared" si="19"/>
        <v>0.03</v>
      </c>
      <c r="W46">
        <f t="shared" si="20"/>
        <v>0.02</v>
      </c>
      <c r="X46">
        <f t="shared" si="21"/>
        <v>0.01</v>
      </c>
      <c r="Y46">
        <f t="shared" si="22"/>
        <v>0</v>
      </c>
    </row>
    <row r="47" spans="1:25">
      <c r="A47" t="s">
        <v>156</v>
      </c>
      <c r="B47">
        <f t="shared" si="23"/>
        <v>0</v>
      </c>
      <c r="C47">
        <f t="shared" si="0"/>
        <v>0</v>
      </c>
      <c r="D47">
        <f t="shared" si="1"/>
        <v>0</v>
      </c>
      <c r="E47">
        <f t="shared" si="2"/>
        <v>0</v>
      </c>
      <c r="F47">
        <f t="shared" si="3"/>
        <v>0</v>
      </c>
      <c r="G47">
        <f t="shared" si="4"/>
        <v>0.01</v>
      </c>
      <c r="H47">
        <f t="shared" si="5"/>
        <v>0.02</v>
      </c>
      <c r="I47">
        <f t="shared" si="6"/>
        <v>0.05</v>
      </c>
      <c r="J47">
        <f t="shared" si="7"/>
        <v>0.2</v>
      </c>
      <c r="K47">
        <f t="shared" si="8"/>
        <v>0.22</v>
      </c>
      <c r="L47">
        <f t="shared" si="9"/>
        <v>0.08</v>
      </c>
      <c r="M47">
        <f t="shared" si="10"/>
        <v>0.04</v>
      </c>
      <c r="N47">
        <f t="shared" si="11"/>
        <v>0.09</v>
      </c>
      <c r="O47">
        <f t="shared" si="12"/>
        <v>0.08</v>
      </c>
      <c r="P47">
        <f t="shared" si="13"/>
        <v>0.08</v>
      </c>
      <c r="Q47">
        <f t="shared" si="14"/>
        <v>0.04</v>
      </c>
      <c r="R47">
        <f t="shared" si="15"/>
        <v>0.03</v>
      </c>
      <c r="S47">
        <f t="shared" si="16"/>
        <v>0.06</v>
      </c>
      <c r="T47">
        <f t="shared" si="17"/>
        <v>0.02</v>
      </c>
      <c r="U47">
        <f t="shared" si="18"/>
        <v>0.05</v>
      </c>
      <c r="V47">
        <f t="shared" si="19"/>
        <v>0.02</v>
      </c>
      <c r="W47">
        <f t="shared" si="20"/>
        <v>0.01</v>
      </c>
      <c r="X47">
        <f t="shared" si="21"/>
        <v>0</v>
      </c>
      <c r="Y47">
        <f t="shared" si="22"/>
        <v>0</v>
      </c>
    </row>
    <row r="48" spans="1:25">
      <c r="A48" t="s">
        <v>157</v>
      </c>
      <c r="B48">
        <f t="shared" si="23"/>
        <v>0.01</v>
      </c>
      <c r="C48">
        <f t="shared" si="0"/>
        <v>0</v>
      </c>
      <c r="D48">
        <f t="shared" si="1"/>
        <v>0</v>
      </c>
      <c r="E48">
        <f t="shared" si="2"/>
        <v>0</v>
      </c>
      <c r="F48">
        <f t="shared" si="3"/>
        <v>0</v>
      </c>
      <c r="G48">
        <f t="shared" si="4"/>
        <v>0</v>
      </c>
      <c r="H48">
        <f t="shared" si="5"/>
        <v>0.17</v>
      </c>
      <c r="I48">
        <f t="shared" si="6"/>
        <v>0.26</v>
      </c>
      <c r="J48">
        <f t="shared" si="7"/>
        <v>0.34</v>
      </c>
      <c r="K48">
        <f t="shared" si="8"/>
        <v>0.21</v>
      </c>
      <c r="L48">
        <f t="shared" si="9"/>
        <v>0.06</v>
      </c>
      <c r="M48">
        <f t="shared" si="10"/>
        <v>0.1</v>
      </c>
      <c r="N48">
        <f t="shared" si="11"/>
        <v>0.12</v>
      </c>
      <c r="O48">
        <f t="shared" si="12"/>
        <v>0.24</v>
      </c>
      <c r="P48">
        <f t="shared" si="13"/>
        <v>0.23</v>
      </c>
      <c r="Q48">
        <f t="shared" si="14"/>
        <v>0.11</v>
      </c>
      <c r="R48">
        <f t="shared" si="15"/>
        <v>7.0000000000000007E-2</v>
      </c>
      <c r="S48">
        <f t="shared" si="16"/>
        <v>0.03</v>
      </c>
      <c r="T48">
        <f t="shared" si="17"/>
        <v>0.03</v>
      </c>
      <c r="U48">
        <f t="shared" si="18"/>
        <v>0.04</v>
      </c>
      <c r="V48">
        <f t="shared" si="19"/>
        <v>0.01</v>
      </c>
      <c r="W48">
        <f t="shared" si="20"/>
        <v>0.01</v>
      </c>
      <c r="X48">
        <f t="shared" si="21"/>
        <v>0.01</v>
      </c>
      <c r="Y48">
        <f t="shared" si="22"/>
        <v>0.01</v>
      </c>
    </row>
    <row r="49" spans="1:25">
      <c r="A49" t="s">
        <v>158</v>
      </c>
      <c r="B49">
        <f t="shared" si="23"/>
        <v>0</v>
      </c>
      <c r="C49">
        <f t="shared" si="0"/>
        <v>0</v>
      </c>
      <c r="D49">
        <f t="shared" si="1"/>
        <v>0</v>
      </c>
      <c r="E49">
        <f t="shared" si="2"/>
        <v>0</v>
      </c>
      <c r="F49">
        <f t="shared" si="3"/>
        <v>0</v>
      </c>
      <c r="G49">
        <f t="shared" si="4"/>
        <v>0</v>
      </c>
      <c r="H49">
        <f t="shared" si="5"/>
        <v>0</v>
      </c>
      <c r="I49">
        <f t="shared" si="6"/>
        <v>0</v>
      </c>
      <c r="J49">
        <f t="shared" si="7"/>
        <v>0</v>
      </c>
      <c r="K49">
        <f t="shared" si="8"/>
        <v>0</v>
      </c>
      <c r="L49">
        <f t="shared" si="9"/>
        <v>0</v>
      </c>
      <c r="M49">
        <f t="shared" si="10"/>
        <v>0</v>
      </c>
      <c r="N49">
        <f t="shared" si="11"/>
        <v>0</v>
      </c>
      <c r="O49">
        <f t="shared" si="12"/>
        <v>0</v>
      </c>
      <c r="P49">
        <f t="shared" si="13"/>
        <v>0</v>
      </c>
      <c r="Q49">
        <f t="shared" si="14"/>
        <v>0</v>
      </c>
      <c r="R49">
        <f t="shared" si="15"/>
        <v>0</v>
      </c>
      <c r="S49">
        <f t="shared" si="16"/>
        <v>0</v>
      </c>
      <c r="T49">
        <f t="shared" si="17"/>
        <v>0</v>
      </c>
      <c r="U49">
        <f t="shared" si="18"/>
        <v>0</v>
      </c>
      <c r="V49">
        <f t="shared" si="19"/>
        <v>0</v>
      </c>
      <c r="W49">
        <f t="shared" si="20"/>
        <v>0</v>
      </c>
      <c r="X49">
        <f t="shared" si="21"/>
        <v>0</v>
      </c>
      <c r="Y49">
        <f t="shared" si="22"/>
        <v>0</v>
      </c>
    </row>
    <row r="50" spans="1:25">
      <c r="A50" t="s">
        <v>159</v>
      </c>
      <c r="B50">
        <f t="shared" si="23"/>
        <v>0</v>
      </c>
      <c r="C50">
        <f t="shared" si="0"/>
        <v>0</v>
      </c>
      <c r="D50">
        <f t="shared" si="1"/>
        <v>0</v>
      </c>
      <c r="E50">
        <f t="shared" si="2"/>
        <v>0</v>
      </c>
      <c r="F50">
        <f t="shared" si="3"/>
        <v>0</v>
      </c>
      <c r="G50">
        <f t="shared" si="4"/>
        <v>0</v>
      </c>
      <c r="H50">
        <f t="shared" si="5"/>
        <v>0.01</v>
      </c>
      <c r="I50">
        <f t="shared" si="6"/>
        <v>0.01</v>
      </c>
      <c r="J50">
        <f t="shared" si="7"/>
        <v>0.04</v>
      </c>
      <c r="K50">
        <f t="shared" si="8"/>
        <v>0.05</v>
      </c>
      <c r="L50">
        <f t="shared" si="9"/>
        <v>0.03</v>
      </c>
      <c r="M50">
        <f t="shared" si="10"/>
        <v>0.02</v>
      </c>
      <c r="N50">
        <f t="shared" si="11"/>
        <v>0.01</v>
      </c>
      <c r="O50">
        <f t="shared" si="12"/>
        <v>0</v>
      </c>
      <c r="P50">
        <f t="shared" si="13"/>
        <v>0.02</v>
      </c>
      <c r="Q50">
        <f t="shared" si="14"/>
        <v>0.03</v>
      </c>
      <c r="R50">
        <f t="shared" si="15"/>
        <v>0</v>
      </c>
      <c r="S50">
        <f t="shared" si="16"/>
        <v>0</v>
      </c>
      <c r="T50">
        <f t="shared" si="17"/>
        <v>0.02</v>
      </c>
      <c r="U50">
        <f t="shared" si="18"/>
        <v>0.04</v>
      </c>
      <c r="V50">
        <f t="shared" si="19"/>
        <v>0.02</v>
      </c>
      <c r="W50">
        <f t="shared" si="20"/>
        <v>0.03</v>
      </c>
      <c r="X50">
        <f t="shared" si="21"/>
        <v>0.01</v>
      </c>
      <c r="Y50">
        <f t="shared" si="22"/>
        <v>0</v>
      </c>
    </row>
    <row r="51" spans="1:25">
      <c r="A51" t="s">
        <v>160</v>
      </c>
      <c r="B51">
        <f t="shared" si="23"/>
        <v>0.03</v>
      </c>
      <c r="C51">
        <f t="shared" si="0"/>
        <v>0.03</v>
      </c>
      <c r="D51">
        <f t="shared" si="1"/>
        <v>0.03</v>
      </c>
      <c r="E51">
        <f t="shared" si="2"/>
        <v>0.03</v>
      </c>
      <c r="F51">
        <f t="shared" si="3"/>
        <v>0.03</v>
      </c>
      <c r="G51">
        <f t="shared" si="4"/>
        <v>0.02</v>
      </c>
      <c r="H51">
        <f t="shared" si="5"/>
        <v>0.02</v>
      </c>
      <c r="I51">
        <f t="shared" si="6"/>
        <v>0.03</v>
      </c>
      <c r="J51">
        <f t="shared" si="7"/>
        <v>0.03</v>
      </c>
      <c r="K51">
        <f t="shared" si="8"/>
        <v>0.04</v>
      </c>
      <c r="L51">
        <f t="shared" si="9"/>
        <v>0.04</v>
      </c>
      <c r="M51">
        <f t="shared" si="10"/>
        <v>0.04</v>
      </c>
      <c r="N51">
        <f t="shared" si="11"/>
        <v>0.04</v>
      </c>
      <c r="O51">
        <f t="shared" si="12"/>
        <v>0.03</v>
      </c>
      <c r="P51">
        <f t="shared" si="13"/>
        <v>0.03</v>
      </c>
      <c r="Q51">
        <f t="shared" si="14"/>
        <v>0.03</v>
      </c>
      <c r="R51">
        <f t="shared" si="15"/>
        <v>0.03</v>
      </c>
      <c r="S51">
        <f t="shared" si="16"/>
        <v>0.03</v>
      </c>
      <c r="T51">
        <f t="shared" si="17"/>
        <v>0.03</v>
      </c>
      <c r="U51">
        <f t="shared" si="18"/>
        <v>0.03</v>
      </c>
      <c r="V51">
        <f t="shared" si="19"/>
        <v>0.03</v>
      </c>
      <c r="W51">
        <f t="shared" si="20"/>
        <v>0.03</v>
      </c>
      <c r="X51">
        <f t="shared" si="21"/>
        <v>0.03</v>
      </c>
      <c r="Y51">
        <f t="shared" si="22"/>
        <v>0.02</v>
      </c>
    </row>
    <row r="52" spans="1:25">
      <c r="A52" t="s">
        <v>161</v>
      </c>
      <c r="B52">
        <f t="shared" si="23"/>
        <v>0.08</v>
      </c>
      <c r="C52">
        <f t="shared" si="0"/>
        <v>0.05</v>
      </c>
      <c r="D52">
        <f t="shared" si="1"/>
        <v>0.04</v>
      </c>
      <c r="E52">
        <f t="shared" si="2"/>
        <v>0.02</v>
      </c>
      <c r="F52">
        <f t="shared" si="3"/>
        <v>2.94</v>
      </c>
      <c r="G52">
        <f t="shared" si="4"/>
        <v>1.53</v>
      </c>
      <c r="H52">
        <f t="shared" si="5"/>
        <v>0.08</v>
      </c>
      <c r="I52">
        <f t="shared" si="6"/>
        <v>0.08</v>
      </c>
      <c r="J52">
        <f t="shared" si="7"/>
        <v>0.2</v>
      </c>
      <c r="K52">
        <f t="shared" si="8"/>
        <v>0.19</v>
      </c>
      <c r="L52">
        <f t="shared" si="9"/>
        <v>0.27</v>
      </c>
      <c r="M52">
        <f t="shared" si="10"/>
        <v>0.18</v>
      </c>
      <c r="N52">
        <f t="shared" si="11"/>
        <v>1.35</v>
      </c>
      <c r="O52">
        <f t="shared" si="12"/>
        <v>0.05</v>
      </c>
      <c r="P52">
        <f t="shared" si="13"/>
        <v>0.06</v>
      </c>
      <c r="Q52">
        <f t="shared" si="14"/>
        <v>0.05</v>
      </c>
      <c r="R52">
        <f t="shared" si="15"/>
        <v>0.06</v>
      </c>
      <c r="S52">
        <f t="shared" si="16"/>
        <v>0.12</v>
      </c>
      <c r="T52">
        <f t="shared" si="17"/>
        <v>0.1</v>
      </c>
      <c r="U52">
        <f t="shared" si="18"/>
        <v>0.03</v>
      </c>
      <c r="V52">
        <f t="shared" si="19"/>
        <v>0.03</v>
      </c>
      <c r="W52">
        <f t="shared" si="20"/>
        <v>0.02</v>
      </c>
      <c r="X52">
        <f t="shared" si="21"/>
        <v>0.56000000000000005</v>
      </c>
      <c r="Y52">
        <f t="shared" si="22"/>
        <v>1.04</v>
      </c>
    </row>
    <row r="53" spans="1:25">
      <c r="A53" t="s">
        <v>162</v>
      </c>
      <c r="B53">
        <f t="shared" si="23"/>
        <v>0.04</v>
      </c>
      <c r="C53">
        <f t="shared" si="0"/>
        <v>0.04</v>
      </c>
      <c r="D53">
        <f t="shared" si="1"/>
        <v>0.05</v>
      </c>
      <c r="E53">
        <f t="shared" si="2"/>
        <v>0.05</v>
      </c>
      <c r="F53">
        <f t="shared" si="3"/>
        <v>0.04</v>
      </c>
      <c r="G53">
        <f t="shared" si="4"/>
        <v>0.03</v>
      </c>
      <c r="H53">
        <f t="shared" si="5"/>
        <v>0.09</v>
      </c>
      <c r="I53">
        <f t="shared" si="6"/>
        <v>0.2</v>
      </c>
      <c r="J53">
        <f t="shared" si="7"/>
        <v>0.09</v>
      </c>
      <c r="K53">
        <f t="shared" si="8"/>
        <v>0.09</v>
      </c>
      <c r="L53">
        <f t="shared" si="9"/>
        <v>0.06</v>
      </c>
      <c r="M53">
        <f t="shared" si="10"/>
        <v>7.0000000000000007E-2</v>
      </c>
      <c r="N53">
        <f t="shared" si="11"/>
        <v>0.08</v>
      </c>
      <c r="O53">
        <f t="shared" si="12"/>
        <v>7.0000000000000007E-2</v>
      </c>
      <c r="P53">
        <f t="shared" si="13"/>
        <v>7.0000000000000007E-2</v>
      </c>
      <c r="Q53">
        <f t="shared" si="14"/>
        <v>7.0000000000000007E-2</v>
      </c>
      <c r="R53">
        <f t="shared" si="15"/>
        <v>0.06</v>
      </c>
      <c r="S53">
        <f t="shared" si="16"/>
        <v>0.09</v>
      </c>
      <c r="T53">
        <f t="shared" si="17"/>
        <v>0.16</v>
      </c>
      <c r="U53">
        <f t="shared" si="18"/>
        <v>7.0000000000000007E-2</v>
      </c>
      <c r="V53">
        <f t="shared" si="19"/>
        <v>0.05</v>
      </c>
      <c r="W53">
        <f t="shared" si="20"/>
        <v>0.06</v>
      </c>
      <c r="X53">
        <f t="shared" si="21"/>
        <v>0.05</v>
      </c>
      <c r="Y53">
        <f t="shared" si="22"/>
        <v>0.03</v>
      </c>
    </row>
    <row r="54" spans="1:25">
      <c r="A54" t="s">
        <v>163</v>
      </c>
      <c r="B54">
        <f t="shared" si="23"/>
        <v>0.01</v>
      </c>
      <c r="C54">
        <f t="shared" si="0"/>
        <v>0.02</v>
      </c>
      <c r="D54">
        <f t="shared" si="1"/>
        <v>0.02</v>
      </c>
      <c r="E54">
        <f t="shared" si="2"/>
        <v>0.02</v>
      </c>
      <c r="F54">
        <f t="shared" si="3"/>
        <v>0.01</v>
      </c>
      <c r="G54">
        <f t="shared" si="4"/>
        <v>3.24</v>
      </c>
      <c r="H54">
        <f t="shared" si="5"/>
        <v>0.86</v>
      </c>
      <c r="I54">
        <f t="shared" si="6"/>
        <v>0.11</v>
      </c>
      <c r="J54">
        <f t="shared" si="7"/>
        <v>0.03</v>
      </c>
      <c r="K54">
        <f t="shared" si="8"/>
        <v>0.26</v>
      </c>
      <c r="L54">
        <f t="shared" si="9"/>
        <v>0.1</v>
      </c>
      <c r="M54">
        <f t="shared" si="10"/>
        <v>0.02</v>
      </c>
      <c r="N54">
        <f t="shared" si="11"/>
        <v>0.02</v>
      </c>
      <c r="O54">
        <f t="shared" si="12"/>
        <v>0.02</v>
      </c>
      <c r="P54">
        <f t="shared" si="13"/>
        <v>0.02</v>
      </c>
      <c r="Q54">
        <f t="shared" si="14"/>
        <v>0.02</v>
      </c>
      <c r="R54">
        <f t="shared" si="15"/>
        <v>0.02</v>
      </c>
      <c r="S54">
        <f t="shared" si="16"/>
        <v>0.02</v>
      </c>
      <c r="T54">
        <f t="shared" si="17"/>
        <v>0.02</v>
      </c>
      <c r="U54">
        <f t="shared" si="18"/>
        <v>0.02</v>
      </c>
      <c r="V54">
        <f t="shared" si="19"/>
        <v>0.02</v>
      </c>
      <c r="W54">
        <f t="shared" si="20"/>
        <v>0.27</v>
      </c>
      <c r="X54">
        <f t="shared" si="21"/>
        <v>0.08</v>
      </c>
      <c r="Y54">
        <f t="shared" si="22"/>
        <v>0</v>
      </c>
    </row>
    <row r="55" spans="1:25">
      <c r="A55" t="s">
        <v>164</v>
      </c>
      <c r="B55">
        <f t="shared" si="23"/>
        <v>0</v>
      </c>
      <c r="C55">
        <f t="shared" si="0"/>
        <v>0</v>
      </c>
      <c r="D55">
        <f t="shared" si="1"/>
        <v>0</v>
      </c>
      <c r="E55">
        <f t="shared" si="2"/>
        <v>0</v>
      </c>
      <c r="F55">
        <f t="shared" si="3"/>
        <v>0</v>
      </c>
      <c r="G55">
        <f t="shared" si="4"/>
        <v>0</v>
      </c>
      <c r="H55">
        <f t="shared" si="5"/>
        <v>0</v>
      </c>
      <c r="I55">
        <f t="shared" si="6"/>
        <v>0</v>
      </c>
      <c r="J55">
        <f t="shared" si="7"/>
        <v>0</v>
      </c>
      <c r="K55">
        <f t="shared" si="8"/>
        <v>0.01</v>
      </c>
      <c r="L55">
        <f t="shared" si="9"/>
        <v>0.05</v>
      </c>
      <c r="M55">
        <f t="shared" si="10"/>
        <v>0.01</v>
      </c>
      <c r="N55">
        <f t="shared" si="11"/>
        <v>0</v>
      </c>
      <c r="O55">
        <f t="shared" si="12"/>
        <v>0</v>
      </c>
      <c r="P55">
        <f t="shared" si="13"/>
        <v>0.03</v>
      </c>
      <c r="Q55">
        <f t="shared" si="14"/>
        <v>0.03</v>
      </c>
      <c r="R55">
        <f t="shared" si="15"/>
        <v>0</v>
      </c>
      <c r="S55">
        <f t="shared" si="16"/>
        <v>0.01</v>
      </c>
      <c r="T55">
        <f t="shared" si="17"/>
        <v>0.01</v>
      </c>
      <c r="U55">
        <f t="shared" si="18"/>
        <v>0.01</v>
      </c>
      <c r="V55">
        <f t="shared" si="19"/>
        <v>0.01</v>
      </c>
      <c r="W55">
        <f t="shared" si="20"/>
        <v>0.01</v>
      </c>
      <c r="X55">
        <f t="shared" si="21"/>
        <v>0</v>
      </c>
      <c r="Y55">
        <f t="shared" si="22"/>
        <v>0</v>
      </c>
    </row>
    <row r="56" spans="1:25">
      <c r="A56" t="s">
        <v>165</v>
      </c>
      <c r="B56">
        <f t="shared" si="23"/>
        <v>0</v>
      </c>
      <c r="C56">
        <f t="shared" si="0"/>
        <v>0</v>
      </c>
      <c r="D56">
        <f t="shared" si="1"/>
        <v>0</v>
      </c>
      <c r="E56">
        <f t="shared" si="2"/>
        <v>0</v>
      </c>
      <c r="F56">
        <f t="shared" si="3"/>
        <v>0</v>
      </c>
      <c r="G56">
        <f t="shared" si="4"/>
        <v>0</v>
      </c>
      <c r="H56">
        <f t="shared" si="5"/>
        <v>0</v>
      </c>
      <c r="I56">
        <f t="shared" si="6"/>
        <v>0.05</v>
      </c>
      <c r="J56">
        <f t="shared" si="7"/>
        <v>0.08</v>
      </c>
      <c r="K56">
        <f t="shared" si="8"/>
        <v>0.16</v>
      </c>
      <c r="L56">
        <f t="shared" si="9"/>
        <v>0.28000000000000003</v>
      </c>
      <c r="M56">
        <f t="shared" si="10"/>
        <v>0.16</v>
      </c>
      <c r="N56">
        <f t="shared" si="11"/>
        <v>0.17</v>
      </c>
      <c r="O56">
        <f t="shared" si="12"/>
        <v>0.37</v>
      </c>
      <c r="P56">
        <f t="shared" si="13"/>
        <v>0.51</v>
      </c>
      <c r="Q56">
        <f t="shared" si="14"/>
        <v>0.49</v>
      </c>
      <c r="R56">
        <f t="shared" si="15"/>
        <v>0.09</v>
      </c>
      <c r="S56">
        <f t="shared" si="16"/>
        <v>7.0000000000000007E-2</v>
      </c>
      <c r="T56">
        <f t="shared" si="17"/>
        <v>0.05</v>
      </c>
      <c r="U56">
        <f t="shared" si="18"/>
        <v>0.02</v>
      </c>
      <c r="V56">
        <f t="shared" si="19"/>
        <v>0.04</v>
      </c>
      <c r="W56">
        <f t="shared" si="20"/>
        <v>0.02</v>
      </c>
      <c r="X56">
        <f t="shared" si="21"/>
        <v>0</v>
      </c>
      <c r="Y56">
        <f t="shared" si="22"/>
        <v>0</v>
      </c>
    </row>
    <row r="57" spans="1:25">
      <c r="A57" t="s">
        <v>166</v>
      </c>
      <c r="B57">
        <f t="shared" si="23"/>
        <v>0.01</v>
      </c>
      <c r="C57">
        <f t="shared" si="0"/>
        <v>0</v>
      </c>
      <c r="D57">
        <f t="shared" si="1"/>
        <v>0</v>
      </c>
      <c r="E57">
        <f t="shared" si="2"/>
        <v>0</v>
      </c>
      <c r="F57">
        <f t="shared" si="3"/>
        <v>0</v>
      </c>
      <c r="G57">
        <f t="shared" si="4"/>
        <v>0</v>
      </c>
      <c r="H57">
        <f t="shared" si="5"/>
        <v>0.03</v>
      </c>
      <c r="I57">
        <f t="shared" si="6"/>
        <v>0.11</v>
      </c>
      <c r="J57">
        <f t="shared" si="7"/>
        <v>0.09</v>
      </c>
      <c r="K57">
        <f t="shared" si="8"/>
        <v>0.06</v>
      </c>
      <c r="L57">
        <f t="shared" si="9"/>
        <v>0.09</v>
      </c>
      <c r="M57">
        <f t="shared" si="10"/>
        <v>0.05</v>
      </c>
      <c r="N57">
        <f t="shared" si="11"/>
        <v>0.04</v>
      </c>
      <c r="O57">
        <f t="shared" si="12"/>
        <v>0.02</v>
      </c>
      <c r="P57">
        <f t="shared" si="13"/>
        <v>0.01</v>
      </c>
      <c r="Q57">
        <f t="shared" si="14"/>
        <v>0.03</v>
      </c>
      <c r="R57">
        <f t="shared" si="15"/>
        <v>0.03</v>
      </c>
      <c r="S57">
        <f t="shared" si="16"/>
        <v>0.03</v>
      </c>
      <c r="T57">
        <f t="shared" si="17"/>
        <v>0.02</v>
      </c>
      <c r="U57">
        <f t="shared" si="18"/>
        <v>0.01</v>
      </c>
      <c r="V57">
        <f t="shared" si="19"/>
        <v>0.01</v>
      </c>
      <c r="W57">
        <f t="shared" si="20"/>
        <v>0.02</v>
      </c>
      <c r="X57">
        <f t="shared" si="21"/>
        <v>0.02</v>
      </c>
      <c r="Y57">
        <f t="shared" si="22"/>
        <v>0.01</v>
      </c>
    </row>
    <row r="58" spans="1:25">
      <c r="A58" t="s">
        <v>167</v>
      </c>
      <c r="B58">
        <f t="shared" si="23"/>
        <v>0</v>
      </c>
      <c r="C58">
        <f t="shared" si="0"/>
        <v>0</v>
      </c>
      <c r="D58">
        <f t="shared" si="1"/>
        <v>0</v>
      </c>
      <c r="E58">
        <f t="shared" si="2"/>
        <v>0</v>
      </c>
      <c r="F58">
        <f t="shared" si="3"/>
        <v>0</v>
      </c>
      <c r="G58">
        <f t="shared" si="4"/>
        <v>0.01</v>
      </c>
      <c r="H58">
        <f t="shared" si="5"/>
        <v>0.03</v>
      </c>
      <c r="I58">
        <f t="shared" si="6"/>
        <v>7.0000000000000007E-2</v>
      </c>
      <c r="J58">
        <f t="shared" si="7"/>
        <v>0.12</v>
      </c>
      <c r="K58">
        <f t="shared" si="8"/>
        <v>0.08</v>
      </c>
      <c r="L58">
        <f t="shared" si="9"/>
        <v>0.03</v>
      </c>
      <c r="M58">
        <f t="shared" si="10"/>
        <v>0.02</v>
      </c>
      <c r="N58">
        <f t="shared" si="11"/>
        <v>0.01</v>
      </c>
      <c r="O58">
        <f t="shared" si="12"/>
        <v>0.03</v>
      </c>
      <c r="P58">
        <f t="shared" si="13"/>
        <v>0.09</v>
      </c>
      <c r="Q58">
        <f t="shared" si="14"/>
        <v>0.01</v>
      </c>
      <c r="R58">
        <f t="shared" si="15"/>
        <v>0.02</v>
      </c>
      <c r="S58">
        <f t="shared" si="16"/>
        <v>0.04</v>
      </c>
      <c r="T58">
        <f t="shared" si="17"/>
        <v>0.02</v>
      </c>
      <c r="U58">
        <f t="shared" si="18"/>
        <v>0.02</v>
      </c>
      <c r="V58">
        <f t="shared" si="19"/>
        <v>0.01</v>
      </c>
      <c r="W58">
        <f t="shared" si="20"/>
        <v>0.02</v>
      </c>
      <c r="X58">
        <f t="shared" si="21"/>
        <v>0.01</v>
      </c>
      <c r="Y58">
        <f t="shared" si="22"/>
        <v>0.01</v>
      </c>
    </row>
    <row r="59" spans="1:25">
      <c r="A59" t="s">
        <v>168</v>
      </c>
      <c r="B59">
        <f t="shared" si="23"/>
        <v>0.01</v>
      </c>
      <c r="C59">
        <f t="shared" si="0"/>
        <v>0.01</v>
      </c>
      <c r="D59">
        <f t="shared" si="1"/>
        <v>0.01</v>
      </c>
      <c r="E59">
        <f t="shared" si="2"/>
        <v>0.01</v>
      </c>
      <c r="F59">
        <f t="shared" si="3"/>
        <v>0.01</v>
      </c>
      <c r="G59">
        <f t="shared" si="4"/>
        <v>0.01</v>
      </c>
      <c r="H59">
        <f t="shared" si="5"/>
        <v>0.01</v>
      </c>
      <c r="I59">
        <f t="shared" si="6"/>
        <v>0.01</v>
      </c>
      <c r="J59">
        <f t="shared" si="7"/>
        <v>0.02</v>
      </c>
      <c r="K59">
        <f t="shared" si="8"/>
        <v>0.03</v>
      </c>
      <c r="L59">
        <f t="shared" si="9"/>
        <v>0.03</v>
      </c>
      <c r="M59">
        <f t="shared" si="10"/>
        <v>0.03</v>
      </c>
      <c r="N59">
        <f t="shared" si="11"/>
        <v>0.03</v>
      </c>
      <c r="O59">
        <f t="shared" si="12"/>
        <v>0.02</v>
      </c>
      <c r="P59">
        <f t="shared" si="13"/>
        <v>0.02</v>
      </c>
      <c r="Q59">
        <f t="shared" si="14"/>
        <v>0.03</v>
      </c>
      <c r="R59">
        <f t="shared" si="15"/>
        <v>0.02</v>
      </c>
      <c r="S59">
        <f t="shared" si="16"/>
        <v>0.02</v>
      </c>
      <c r="T59">
        <f t="shared" si="17"/>
        <v>0.02</v>
      </c>
      <c r="U59">
        <f t="shared" si="18"/>
        <v>0.01</v>
      </c>
      <c r="V59">
        <f t="shared" si="19"/>
        <v>0.01</v>
      </c>
      <c r="W59">
        <f t="shared" si="20"/>
        <v>0.01</v>
      </c>
      <c r="X59">
        <f t="shared" si="21"/>
        <v>0.01</v>
      </c>
      <c r="Y59">
        <f t="shared" si="22"/>
        <v>0</v>
      </c>
    </row>
    <row r="60" spans="1:25">
      <c r="A60" t="s">
        <v>169</v>
      </c>
      <c r="B60">
        <f t="shared" si="23"/>
        <v>0.04</v>
      </c>
      <c r="C60">
        <f t="shared" si="0"/>
        <v>0.05</v>
      </c>
      <c r="D60">
        <f t="shared" si="1"/>
        <v>0.05</v>
      </c>
      <c r="E60">
        <f t="shared" si="2"/>
        <v>0.04</v>
      </c>
      <c r="F60">
        <f t="shared" si="3"/>
        <v>0.03</v>
      </c>
      <c r="G60">
        <f t="shared" si="4"/>
        <v>0.02</v>
      </c>
      <c r="H60">
        <f t="shared" si="5"/>
        <v>0.04</v>
      </c>
      <c r="I60">
        <f t="shared" si="6"/>
        <v>0.06</v>
      </c>
      <c r="J60">
        <f t="shared" si="7"/>
        <v>0.08</v>
      </c>
      <c r="K60">
        <f t="shared" si="8"/>
        <v>0.09</v>
      </c>
      <c r="L60">
        <f t="shared" si="9"/>
        <v>0.09</v>
      </c>
      <c r="M60">
        <f t="shared" si="10"/>
        <v>0.08</v>
      </c>
      <c r="N60">
        <f t="shared" si="11"/>
        <v>0.09</v>
      </c>
      <c r="O60">
        <f t="shared" si="12"/>
        <v>0.09</v>
      </c>
      <c r="P60">
        <f t="shared" si="13"/>
        <v>0.09</v>
      </c>
      <c r="Q60">
        <f t="shared" si="14"/>
        <v>0.09</v>
      </c>
      <c r="R60">
        <f t="shared" si="15"/>
        <v>7.0000000000000007E-2</v>
      </c>
      <c r="S60">
        <f t="shared" si="16"/>
        <v>0.1</v>
      </c>
      <c r="T60">
        <f t="shared" si="17"/>
        <v>0.1</v>
      </c>
      <c r="U60">
        <f t="shared" si="18"/>
        <v>0.09</v>
      </c>
      <c r="V60">
        <f t="shared" si="19"/>
        <v>0.06</v>
      </c>
      <c r="W60">
        <f t="shared" si="20"/>
        <v>0.05</v>
      </c>
      <c r="X60">
        <f t="shared" si="21"/>
        <v>0.04</v>
      </c>
      <c r="Y60">
        <f t="shared" si="22"/>
        <v>0.03</v>
      </c>
    </row>
    <row r="61" spans="1:25">
      <c r="A61" t="s">
        <v>170</v>
      </c>
      <c r="B61">
        <f t="shared" si="23"/>
        <v>0</v>
      </c>
      <c r="C61">
        <f t="shared" si="0"/>
        <v>0</v>
      </c>
      <c r="D61">
        <f t="shared" si="1"/>
        <v>0</v>
      </c>
      <c r="E61">
        <f t="shared" si="2"/>
        <v>0</v>
      </c>
      <c r="F61">
        <f t="shared" si="3"/>
        <v>0</v>
      </c>
      <c r="G61">
        <f t="shared" si="4"/>
        <v>0</v>
      </c>
      <c r="H61">
        <f t="shared" si="5"/>
        <v>0</v>
      </c>
      <c r="I61">
        <f t="shared" si="6"/>
        <v>0</v>
      </c>
      <c r="J61">
        <f t="shared" si="7"/>
        <v>0</v>
      </c>
      <c r="K61">
        <f t="shared" si="8"/>
        <v>0</v>
      </c>
      <c r="L61">
        <f t="shared" si="9"/>
        <v>0</v>
      </c>
      <c r="M61">
        <f t="shared" si="10"/>
        <v>0</v>
      </c>
      <c r="N61">
        <f t="shared" si="11"/>
        <v>0</v>
      </c>
      <c r="O61">
        <f t="shared" si="12"/>
        <v>0</v>
      </c>
      <c r="P61">
        <f t="shared" si="13"/>
        <v>0</v>
      </c>
      <c r="Q61">
        <f t="shared" si="14"/>
        <v>0</v>
      </c>
      <c r="R61">
        <f t="shared" si="15"/>
        <v>0</v>
      </c>
      <c r="S61">
        <f t="shared" si="16"/>
        <v>0</v>
      </c>
      <c r="T61">
        <f t="shared" si="17"/>
        <v>0</v>
      </c>
      <c r="U61">
        <f t="shared" si="18"/>
        <v>0</v>
      </c>
      <c r="V61">
        <f t="shared" si="19"/>
        <v>0</v>
      </c>
      <c r="W61">
        <f t="shared" si="20"/>
        <v>0</v>
      </c>
      <c r="X61">
        <f t="shared" si="21"/>
        <v>0</v>
      </c>
      <c r="Y61">
        <f t="shared" si="22"/>
        <v>0</v>
      </c>
    </row>
    <row r="62" spans="1:25">
      <c r="A62" t="s">
        <v>171</v>
      </c>
      <c r="B62">
        <f t="shared" si="23"/>
        <v>0</v>
      </c>
      <c r="C62">
        <f t="shared" si="0"/>
        <v>0</v>
      </c>
      <c r="D62">
        <f t="shared" si="1"/>
        <v>0</v>
      </c>
      <c r="E62">
        <f t="shared" si="2"/>
        <v>0</v>
      </c>
      <c r="F62">
        <f t="shared" si="3"/>
        <v>0</v>
      </c>
      <c r="G62">
        <f t="shared" si="4"/>
        <v>0.01</v>
      </c>
      <c r="H62">
        <f t="shared" si="5"/>
        <v>0.02</v>
      </c>
      <c r="I62">
        <f t="shared" si="6"/>
        <v>0.03</v>
      </c>
      <c r="J62">
        <f t="shared" si="7"/>
        <v>0.15</v>
      </c>
      <c r="K62">
        <f t="shared" si="8"/>
        <v>0.13</v>
      </c>
      <c r="L62">
        <f t="shared" si="9"/>
        <v>0.14000000000000001</v>
      </c>
      <c r="M62">
        <f t="shared" si="10"/>
        <v>0.12</v>
      </c>
      <c r="N62">
        <f t="shared" si="11"/>
        <v>0.12</v>
      </c>
      <c r="O62">
        <f t="shared" si="12"/>
        <v>0.1</v>
      </c>
      <c r="P62">
        <f t="shared" si="13"/>
        <v>0.01</v>
      </c>
      <c r="Q62">
        <f t="shared" si="14"/>
        <v>0.02</v>
      </c>
      <c r="R62">
        <f t="shared" si="15"/>
        <v>0.02</v>
      </c>
      <c r="S62">
        <f t="shared" si="16"/>
        <v>0.02</v>
      </c>
      <c r="T62">
        <f t="shared" si="17"/>
        <v>0.02</v>
      </c>
      <c r="U62">
        <f t="shared" si="18"/>
        <v>0.09</v>
      </c>
      <c r="V62">
        <f t="shared" si="19"/>
        <v>0.14000000000000001</v>
      </c>
      <c r="W62">
        <f t="shared" si="20"/>
        <v>0.14000000000000001</v>
      </c>
      <c r="X62">
        <f t="shared" si="21"/>
        <v>0.11</v>
      </c>
      <c r="Y62">
        <f t="shared" si="22"/>
        <v>0.04</v>
      </c>
    </row>
    <row r="63" spans="1:25">
      <c r="A63" t="s">
        <v>172</v>
      </c>
      <c r="B63">
        <f t="shared" si="23"/>
        <v>0</v>
      </c>
      <c r="C63">
        <f t="shared" si="0"/>
        <v>0</v>
      </c>
      <c r="D63">
        <f t="shared" si="1"/>
        <v>0</v>
      </c>
      <c r="E63">
        <f t="shared" si="2"/>
        <v>0</v>
      </c>
      <c r="F63">
        <f t="shared" si="3"/>
        <v>0</v>
      </c>
      <c r="G63">
        <f t="shared" si="4"/>
        <v>0</v>
      </c>
      <c r="H63">
        <f t="shared" si="5"/>
        <v>0</v>
      </c>
      <c r="I63">
        <f t="shared" si="6"/>
        <v>0</v>
      </c>
      <c r="J63">
        <f t="shared" si="7"/>
        <v>0</v>
      </c>
      <c r="K63">
        <f t="shared" si="8"/>
        <v>0.01</v>
      </c>
      <c r="L63">
        <f t="shared" si="9"/>
        <v>0.01</v>
      </c>
      <c r="M63">
        <f t="shared" si="10"/>
        <v>0</v>
      </c>
      <c r="N63">
        <f t="shared" si="11"/>
        <v>0</v>
      </c>
      <c r="O63">
        <f t="shared" si="12"/>
        <v>0.01</v>
      </c>
      <c r="P63">
        <f t="shared" si="13"/>
        <v>0</v>
      </c>
      <c r="Q63">
        <f t="shared" si="14"/>
        <v>0</v>
      </c>
      <c r="R63">
        <f t="shared" si="15"/>
        <v>0</v>
      </c>
      <c r="S63">
        <f t="shared" si="16"/>
        <v>0</v>
      </c>
      <c r="T63">
        <f t="shared" si="17"/>
        <v>0</v>
      </c>
      <c r="U63">
        <f t="shared" si="18"/>
        <v>0</v>
      </c>
      <c r="V63">
        <f t="shared" si="19"/>
        <v>0</v>
      </c>
      <c r="W63">
        <f t="shared" si="20"/>
        <v>0</v>
      </c>
      <c r="X63">
        <f t="shared" si="21"/>
        <v>0</v>
      </c>
      <c r="Y63">
        <f t="shared" si="22"/>
        <v>0</v>
      </c>
    </row>
    <row r="64" spans="1:25">
      <c r="A64" t="s">
        <v>173</v>
      </c>
      <c r="B64">
        <f t="shared" si="23"/>
        <v>0</v>
      </c>
      <c r="C64">
        <f t="shared" si="0"/>
        <v>0</v>
      </c>
      <c r="D64">
        <f t="shared" si="1"/>
        <v>0</v>
      </c>
      <c r="E64">
        <f t="shared" si="2"/>
        <v>0</v>
      </c>
      <c r="F64">
        <f t="shared" si="3"/>
        <v>0</v>
      </c>
      <c r="G64">
        <f t="shared" si="4"/>
        <v>0</v>
      </c>
      <c r="H64">
        <f t="shared" si="5"/>
        <v>0</v>
      </c>
      <c r="I64">
        <f t="shared" si="6"/>
        <v>0.01</v>
      </c>
      <c r="J64">
        <f t="shared" si="7"/>
        <v>0</v>
      </c>
      <c r="K64">
        <f t="shared" si="8"/>
        <v>0</v>
      </c>
      <c r="L64">
        <f t="shared" si="9"/>
        <v>0</v>
      </c>
      <c r="M64">
        <f t="shared" si="10"/>
        <v>0</v>
      </c>
      <c r="N64">
        <f t="shared" si="11"/>
        <v>0</v>
      </c>
      <c r="O64">
        <f t="shared" si="12"/>
        <v>0</v>
      </c>
      <c r="P64">
        <f t="shared" si="13"/>
        <v>0</v>
      </c>
      <c r="Q64">
        <f t="shared" si="14"/>
        <v>0</v>
      </c>
      <c r="R64">
        <f t="shared" si="15"/>
        <v>0</v>
      </c>
      <c r="S64">
        <f t="shared" si="16"/>
        <v>0</v>
      </c>
      <c r="T64">
        <f t="shared" si="17"/>
        <v>0</v>
      </c>
      <c r="U64">
        <f t="shared" si="18"/>
        <v>0</v>
      </c>
      <c r="V64">
        <f t="shared" si="19"/>
        <v>0</v>
      </c>
      <c r="W64">
        <f t="shared" si="20"/>
        <v>0</v>
      </c>
      <c r="X64">
        <f t="shared" si="21"/>
        <v>0</v>
      </c>
      <c r="Y64">
        <f t="shared" si="22"/>
        <v>0</v>
      </c>
    </row>
    <row r="65" spans="1:25">
      <c r="A65" t="s">
        <v>174</v>
      </c>
      <c r="B65">
        <f t="shared" si="23"/>
        <v>0</v>
      </c>
      <c r="C65">
        <f t="shared" si="0"/>
        <v>0</v>
      </c>
      <c r="D65">
        <f t="shared" si="1"/>
        <v>0</v>
      </c>
      <c r="E65">
        <f t="shared" si="2"/>
        <v>0</v>
      </c>
      <c r="F65">
        <f t="shared" si="3"/>
        <v>0</v>
      </c>
      <c r="G65">
        <f t="shared" si="4"/>
        <v>0</v>
      </c>
      <c r="H65">
        <f t="shared" si="5"/>
        <v>0.01</v>
      </c>
      <c r="I65">
        <f t="shared" si="6"/>
        <v>0.01</v>
      </c>
      <c r="J65">
        <f t="shared" si="7"/>
        <v>0</v>
      </c>
      <c r="K65">
        <f t="shared" si="8"/>
        <v>0.01</v>
      </c>
      <c r="L65">
        <f t="shared" si="9"/>
        <v>0.01</v>
      </c>
      <c r="M65">
        <f t="shared" si="10"/>
        <v>0</v>
      </c>
      <c r="N65">
        <f t="shared" si="11"/>
        <v>0.01</v>
      </c>
      <c r="O65">
        <f t="shared" si="12"/>
        <v>0.02</v>
      </c>
      <c r="P65">
        <f t="shared" si="13"/>
        <v>0</v>
      </c>
      <c r="Q65">
        <f t="shared" si="14"/>
        <v>0</v>
      </c>
      <c r="R65">
        <f t="shared" si="15"/>
        <v>0</v>
      </c>
      <c r="S65">
        <f t="shared" si="16"/>
        <v>0</v>
      </c>
      <c r="T65">
        <f t="shared" si="17"/>
        <v>0</v>
      </c>
      <c r="U65">
        <f t="shared" si="18"/>
        <v>0</v>
      </c>
      <c r="V65">
        <f t="shared" si="19"/>
        <v>0</v>
      </c>
      <c r="W65">
        <f t="shared" si="20"/>
        <v>0</v>
      </c>
      <c r="X65">
        <f t="shared" si="21"/>
        <v>0</v>
      </c>
      <c r="Y65">
        <f t="shared" si="22"/>
        <v>0</v>
      </c>
    </row>
    <row r="66" spans="1:25">
      <c r="A66" t="s">
        <v>175</v>
      </c>
      <c r="B66">
        <f t="shared" ref="B66:B129" si="24">VLOOKUP($A66,SIG,2,FALSE)</f>
        <v>0.01</v>
      </c>
      <c r="C66">
        <f t="shared" ref="C66:C129" si="25">VLOOKUP($A66,SIG,3,FALSE)</f>
        <v>0</v>
      </c>
      <c r="D66">
        <f t="shared" ref="D66:D129" si="26">VLOOKUP($A66,SIG,4,FALSE)</f>
        <v>0</v>
      </c>
      <c r="E66">
        <f t="shared" ref="E66:E129" si="27">VLOOKUP($A66,SIG,5,FALSE)</f>
        <v>0</v>
      </c>
      <c r="F66">
        <f t="shared" ref="F66:F129" si="28">VLOOKUP($A66,SIG,6,FALSE)</f>
        <v>0</v>
      </c>
      <c r="G66">
        <f t="shared" ref="G66:G129" si="29">VLOOKUP($A66,SIG,7,FALSE)</f>
        <v>0.02</v>
      </c>
      <c r="H66">
        <f t="shared" ref="H66:H129" si="30">VLOOKUP($A66,SIG,8,FALSE)</f>
        <v>0.02</v>
      </c>
      <c r="I66">
        <f t="shared" ref="I66:I129" si="31">VLOOKUP($A66,SIG,9,FALSE)</f>
        <v>0.04</v>
      </c>
      <c r="J66">
        <f t="shared" ref="J66:J129" si="32">VLOOKUP($A66,SIG,10,FALSE)</f>
        <v>7.0000000000000007E-2</v>
      </c>
      <c r="K66">
        <f t="shared" ref="K66:K129" si="33">VLOOKUP($A66,SIG,11,FALSE)</f>
        <v>0.12</v>
      </c>
      <c r="L66">
        <f t="shared" ref="L66:L129" si="34">VLOOKUP($A66,SIG,12,FALSE)</f>
        <v>0.06</v>
      </c>
      <c r="M66">
        <f t="shared" ref="M66:M129" si="35">VLOOKUP($A66,SIG,13,FALSE)</f>
        <v>0.05</v>
      </c>
      <c r="N66">
        <f t="shared" ref="N66:N129" si="36">VLOOKUP($A66,SIG,14,FALSE)</f>
        <v>0.02</v>
      </c>
      <c r="O66">
        <f t="shared" ref="O66:O129" si="37">VLOOKUP($A66,SIG,15,FALSE)</f>
        <v>0.11</v>
      </c>
      <c r="P66">
        <f t="shared" ref="P66:P129" si="38">VLOOKUP($A66,SIG,16,FALSE)</f>
        <v>0.08</v>
      </c>
      <c r="Q66">
        <f t="shared" ref="Q66:Q129" si="39">VLOOKUP($A66,SIG,17,FALSE)</f>
        <v>0.05</v>
      </c>
      <c r="R66">
        <f t="shared" ref="R66:R129" si="40">VLOOKUP($A66,SIG,18,FALSE)</f>
        <v>7.0000000000000007E-2</v>
      </c>
      <c r="S66">
        <f t="shared" ref="S66:S129" si="41">VLOOKUP($A66,SIG,19,FALSE)</f>
        <v>0.11</v>
      </c>
      <c r="T66">
        <f t="shared" ref="T66:T129" si="42">VLOOKUP($A66,SIG,20,FALSE)</f>
        <v>0.04</v>
      </c>
      <c r="U66">
        <f t="shared" ref="U66:U129" si="43">VLOOKUP($A66,SIG,21,FALSE)</f>
        <v>0.01</v>
      </c>
      <c r="V66">
        <f t="shared" ref="V66:V129" si="44">VLOOKUP($A66,SIG,22,FALSE)</f>
        <v>0.01</v>
      </c>
      <c r="W66">
        <f t="shared" ref="W66:W129" si="45">VLOOKUP($A66,SIG,23,FALSE)</f>
        <v>0.01</v>
      </c>
      <c r="X66">
        <f t="shared" ref="X66:X129" si="46">VLOOKUP($A66,SIG,24,FALSE)</f>
        <v>0.01</v>
      </c>
      <c r="Y66">
        <f t="shared" ref="Y66:Y129" si="47">VLOOKUP($A66,SIG,25,FALSE)</f>
        <v>0.01</v>
      </c>
    </row>
    <row r="67" spans="1:25">
      <c r="A67" t="s">
        <v>176</v>
      </c>
      <c r="B67">
        <f t="shared" si="24"/>
        <v>0</v>
      </c>
      <c r="C67">
        <f t="shared" si="25"/>
        <v>0</v>
      </c>
      <c r="D67">
        <f t="shared" si="26"/>
        <v>0</v>
      </c>
      <c r="E67">
        <f t="shared" si="27"/>
        <v>0</v>
      </c>
      <c r="F67">
        <f t="shared" si="28"/>
        <v>0</v>
      </c>
      <c r="G67">
        <f t="shared" si="29"/>
        <v>0.02</v>
      </c>
      <c r="H67">
        <f t="shared" si="30"/>
        <v>0.03</v>
      </c>
      <c r="I67">
        <f t="shared" si="31"/>
        <v>0.17</v>
      </c>
      <c r="J67">
        <f t="shared" si="32"/>
        <v>0.72</v>
      </c>
      <c r="K67">
        <f t="shared" si="33"/>
        <v>0.38</v>
      </c>
      <c r="L67">
        <f t="shared" si="34"/>
        <v>0.26</v>
      </c>
      <c r="M67">
        <f t="shared" si="35"/>
        <v>0.15</v>
      </c>
      <c r="N67">
        <f t="shared" si="36"/>
        <v>0.05</v>
      </c>
      <c r="O67">
        <f t="shared" si="37"/>
        <v>0.02</v>
      </c>
      <c r="P67">
        <f t="shared" si="38"/>
        <v>0.04</v>
      </c>
      <c r="Q67">
        <f t="shared" si="39"/>
        <v>0.16</v>
      </c>
      <c r="R67">
        <f t="shared" si="40"/>
        <v>0.06</v>
      </c>
      <c r="S67">
        <f t="shared" si="41"/>
        <v>0.06</v>
      </c>
      <c r="T67">
        <f t="shared" si="42"/>
        <v>0.06</v>
      </c>
      <c r="U67">
        <f t="shared" si="43"/>
        <v>0.02</v>
      </c>
      <c r="V67">
        <f t="shared" si="44"/>
        <v>0.01</v>
      </c>
      <c r="W67">
        <f t="shared" si="45"/>
        <v>0</v>
      </c>
      <c r="X67">
        <f t="shared" si="46"/>
        <v>0.01</v>
      </c>
      <c r="Y67">
        <f t="shared" si="47"/>
        <v>0</v>
      </c>
    </row>
    <row r="68" spans="1:25">
      <c r="A68" t="s">
        <v>177</v>
      </c>
      <c r="B68">
        <f t="shared" si="24"/>
        <v>0.01</v>
      </c>
      <c r="C68">
        <f t="shared" si="25"/>
        <v>0</v>
      </c>
      <c r="D68">
        <f t="shared" si="26"/>
        <v>0.08</v>
      </c>
      <c r="E68">
        <f t="shared" si="27"/>
        <v>0.01</v>
      </c>
      <c r="F68">
        <f t="shared" si="28"/>
        <v>0.04</v>
      </c>
      <c r="G68">
        <f t="shared" si="29"/>
        <v>0.01</v>
      </c>
      <c r="H68">
        <f t="shared" si="30"/>
        <v>0.01</v>
      </c>
      <c r="I68">
        <f t="shared" si="31"/>
        <v>0</v>
      </c>
      <c r="J68">
        <f t="shared" si="32"/>
        <v>7.0000000000000007E-2</v>
      </c>
      <c r="K68">
        <f t="shared" si="33"/>
        <v>0.02</v>
      </c>
      <c r="L68">
        <f t="shared" si="34"/>
        <v>0.01</v>
      </c>
      <c r="M68">
        <f t="shared" si="35"/>
        <v>0.01</v>
      </c>
      <c r="N68">
        <f t="shared" si="36"/>
        <v>0.01</v>
      </c>
      <c r="O68">
        <f t="shared" si="37"/>
        <v>0.01</v>
      </c>
      <c r="P68">
        <f t="shared" si="38"/>
        <v>0.01</v>
      </c>
      <c r="Q68">
        <f t="shared" si="39"/>
        <v>0.01</v>
      </c>
      <c r="R68">
        <f t="shared" si="40"/>
        <v>0.01</v>
      </c>
      <c r="S68">
        <f t="shared" si="41"/>
        <v>0.01</v>
      </c>
      <c r="T68">
        <f t="shared" si="42"/>
        <v>0.01</v>
      </c>
      <c r="U68">
        <f t="shared" si="43"/>
        <v>0.01</v>
      </c>
      <c r="V68">
        <f t="shared" si="44"/>
        <v>0.01</v>
      </c>
      <c r="W68">
        <f t="shared" si="45"/>
        <v>0.01</v>
      </c>
      <c r="X68">
        <f t="shared" si="46"/>
        <v>0.01</v>
      </c>
      <c r="Y68">
        <f t="shared" si="47"/>
        <v>0.01</v>
      </c>
    </row>
    <row r="69" spans="1:25">
      <c r="A69" t="s">
        <v>178</v>
      </c>
      <c r="B69">
        <f t="shared" si="24"/>
        <v>0</v>
      </c>
      <c r="C69">
        <f t="shared" si="25"/>
        <v>0</v>
      </c>
      <c r="D69">
        <f t="shared" si="26"/>
        <v>0</v>
      </c>
      <c r="E69">
        <f t="shared" si="27"/>
        <v>0</v>
      </c>
      <c r="F69">
        <f t="shared" si="28"/>
        <v>0</v>
      </c>
      <c r="G69">
        <f t="shared" si="29"/>
        <v>0</v>
      </c>
      <c r="H69">
        <f t="shared" si="30"/>
        <v>0</v>
      </c>
      <c r="I69">
        <f t="shared" si="31"/>
        <v>0</v>
      </c>
      <c r="J69">
        <f t="shared" si="32"/>
        <v>0</v>
      </c>
      <c r="K69">
        <f t="shared" si="33"/>
        <v>0</v>
      </c>
      <c r="L69">
        <f t="shared" si="34"/>
        <v>0</v>
      </c>
      <c r="M69">
        <f t="shared" si="35"/>
        <v>0</v>
      </c>
      <c r="N69">
        <f t="shared" si="36"/>
        <v>0</v>
      </c>
      <c r="O69">
        <f t="shared" si="37"/>
        <v>0</v>
      </c>
      <c r="P69">
        <f t="shared" si="38"/>
        <v>0</v>
      </c>
      <c r="Q69">
        <f t="shared" si="39"/>
        <v>0</v>
      </c>
      <c r="R69">
        <f t="shared" si="40"/>
        <v>0</v>
      </c>
      <c r="S69">
        <f t="shared" si="41"/>
        <v>0</v>
      </c>
      <c r="T69">
        <f t="shared" si="42"/>
        <v>0</v>
      </c>
      <c r="U69">
        <f t="shared" si="43"/>
        <v>0</v>
      </c>
      <c r="V69">
        <f t="shared" si="44"/>
        <v>0</v>
      </c>
      <c r="W69">
        <f t="shared" si="45"/>
        <v>0</v>
      </c>
      <c r="X69">
        <f t="shared" si="46"/>
        <v>0</v>
      </c>
      <c r="Y69">
        <f t="shared" si="47"/>
        <v>0</v>
      </c>
    </row>
    <row r="70" spans="1:25">
      <c r="A70" t="s">
        <v>179</v>
      </c>
      <c r="B70">
        <f t="shared" si="24"/>
        <v>0.11</v>
      </c>
      <c r="C70">
        <f t="shared" si="25"/>
        <v>0.06</v>
      </c>
      <c r="D70">
        <f t="shared" si="26"/>
        <v>0.06</v>
      </c>
      <c r="E70">
        <f t="shared" si="27"/>
        <v>7.0000000000000007E-2</v>
      </c>
      <c r="F70">
        <f t="shared" si="28"/>
        <v>0.05</v>
      </c>
      <c r="G70">
        <f t="shared" si="29"/>
        <v>0.06</v>
      </c>
      <c r="H70">
        <f t="shared" si="30"/>
        <v>7.0000000000000007E-2</v>
      </c>
      <c r="I70">
        <f t="shared" si="31"/>
        <v>0.09</v>
      </c>
      <c r="J70">
        <f t="shared" si="32"/>
        <v>0.14000000000000001</v>
      </c>
      <c r="K70">
        <f t="shared" si="33"/>
        <v>0.17</v>
      </c>
      <c r="L70">
        <f t="shared" si="34"/>
        <v>0.11</v>
      </c>
      <c r="M70">
        <f t="shared" si="35"/>
        <v>0.08</v>
      </c>
      <c r="N70">
        <f t="shared" si="36"/>
        <v>0.06</v>
      </c>
      <c r="O70">
        <f t="shared" si="37"/>
        <v>0.33</v>
      </c>
      <c r="P70">
        <f t="shared" si="38"/>
        <v>0.09</v>
      </c>
      <c r="Q70">
        <f t="shared" si="39"/>
        <v>0.08</v>
      </c>
      <c r="R70">
        <f t="shared" si="40"/>
        <v>7.0000000000000007E-2</v>
      </c>
      <c r="S70">
        <f t="shared" si="41"/>
        <v>0.09</v>
      </c>
      <c r="T70">
        <f t="shared" si="42"/>
        <v>7.0000000000000007E-2</v>
      </c>
      <c r="U70">
        <f t="shared" si="43"/>
        <v>0.03</v>
      </c>
      <c r="V70">
        <f t="shared" si="44"/>
        <v>0.03</v>
      </c>
      <c r="W70">
        <f t="shared" si="45"/>
        <v>0.03</v>
      </c>
      <c r="X70">
        <f t="shared" si="46"/>
        <v>0.02</v>
      </c>
      <c r="Y70">
        <f t="shared" si="47"/>
        <v>0.28000000000000003</v>
      </c>
    </row>
    <row r="71" spans="1:25">
      <c r="A71" t="s">
        <v>180</v>
      </c>
      <c r="B71">
        <f t="shared" si="24"/>
        <v>0</v>
      </c>
      <c r="C71">
        <f t="shared" si="25"/>
        <v>0</v>
      </c>
      <c r="D71">
        <f t="shared" si="26"/>
        <v>0</v>
      </c>
      <c r="E71">
        <f t="shared" si="27"/>
        <v>0</v>
      </c>
      <c r="F71">
        <f t="shared" si="28"/>
        <v>0</v>
      </c>
      <c r="G71">
        <f t="shared" si="29"/>
        <v>0</v>
      </c>
      <c r="H71">
        <f t="shared" si="30"/>
        <v>0.02</v>
      </c>
      <c r="I71">
        <f t="shared" si="31"/>
        <v>0.08</v>
      </c>
      <c r="J71">
        <f t="shared" si="32"/>
        <v>0.54</v>
      </c>
      <c r="K71">
        <f t="shared" si="33"/>
        <v>0.25</v>
      </c>
      <c r="L71">
        <f t="shared" si="34"/>
        <v>0.55000000000000004</v>
      </c>
      <c r="M71">
        <f t="shared" si="35"/>
        <v>0.32</v>
      </c>
      <c r="N71">
        <f t="shared" si="36"/>
        <v>0.56999999999999995</v>
      </c>
      <c r="O71">
        <f t="shared" si="37"/>
        <v>0.84</v>
      </c>
      <c r="P71">
        <f t="shared" si="38"/>
        <v>0.79</v>
      </c>
      <c r="Q71">
        <f t="shared" si="39"/>
        <v>0.55000000000000004</v>
      </c>
      <c r="R71">
        <f t="shared" si="40"/>
        <v>0.68</v>
      </c>
      <c r="S71">
        <f t="shared" si="41"/>
        <v>0.46</v>
      </c>
      <c r="T71">
        <f t="shared" si="42"/>
        <v>0.53</v>
      </c>
      <c r="U71">
        <f t="shared" si="43"/>
        <v>0.51</v>
      </c>
      <c r="V71">
        <f t="shared" si="44"/>
        <v>0.49</v>
      </c>
      <c r="W71">
        <f t="shared" si="45"/>
        <v>0.21</v>
      </c>
      <c r="X71">
        <f t="shared" si="46"/>
        <v>0.01</v>
      </c>
      <c r="Y71">
        <f t="shared" si="47"/>
        <v>0.01</v>
      </c>
    </row>
    <row r="72" spans="1:25">
      <c r="A72" t="s">
        <v>181</v>
      </c>
      <c r="B72">
        <f t="shared" si="24"/>
        <v>0</v>
      </c>
      <c r="C72">
        <f t="shared" si="25"/>
        <v>0</v>
      </c>
      <c r="D72">
        <f t="shared" si="26"/>
        <v>0</v>
      </c>
      <c r="E72">
        <f t="shared" si="27"/>
        <v>0</v>
      </c>
      <c r="F72">
        <f t="shared" si="28"/>
        <v>0</v>
      </c>
      <c r="G72">
        <f t="shared" si="29"/>
        <v>0</v>
      </c>
      <c r="H72">
        <f t="shared" si="30"/>
        <v>0</v>
      </c>
      <c r="I72">
        <f t="shared" si="31"/>
        <v>0</v>
      </c>
      <c r="J72">
        <f t="shared" si="32"/>
        <v>0</v>
      </c>
      <c r="K72">
        <f t="shared" si="33"/>
        <v>0</v>
      </c>
      <c r="L72">
        <f t="shared" si="34"/>
        <v>0</v>
      </c>
      <c r="M72">
        <f t="shared" si="35"/>
        <v>0</v>
      </c>
      <c r="N72">
        <f t="shared" si="36"/>
        <v>0</v>
      </c>
      <c r="O72">
        <f t="shared" si="37"/>
        <v>0</v>
      </c>
      <c r="P72">
        <f t="shared" si="38"/>
        <v>0</v>
      </c>
      <c r="Q72">
        <f t="shared" si="39"/>
        <v>0</v>
      </c>
      <c r="R72">
        <f t="shared" si="40"/>
        <v>0</v>
      </c>
      <c r="S72">
        <f t="shared" si="41"/>
        <v>0</v>
      </c>
      <c r="T72">
        <f t="shared" si="42"/>
        <v>0</v>
      </c>
      <c r="U72">
        <f t="shared" si="43"/>
        <v>0</v>
      </c>
      <c r="V72">
        <f t="shared" si="44"/>
        <v>0</v>
      </c>
      <c r="W72">
        <f t="shared" si="45"/>
        <v>0</v>
      </c>
      <c r="X72">
        <f t="shared" si="46"/>
        <v>0</v>
      </c>
      <c r="Y72">
        <f t="shared" si="47"/>
        <v>0</v>
      </c>
    </row>
    <row r="73" spans="1:25">
      <c r="A73" t="s">
        <v>182</v>
      </c>
      <c r="B73">
        <f t="shared" si="24"/>
        <v>0</v>
      </c>
      <c r="C73">
        <f t="shared" si="25"/>
        <v>0</v>
      </c>
      <c r="D73">
        <f t="shared" si="26"/>
        <v>0</v>
      </c>
      <c r="E73">
        <f t="shared" si="27"/>
        <v>0</v>
      </c>
      <c r="F73">
        <f t="shared" si="28"/>
        <v>0</v>
      </c>
      <c r="G73">
        <f t="shared" si="29"/>
        <v>0</v>
      </c>
      <c r="H73">
        <f t="shared" si="30"/>
        <v>0.03</v>
      </c>
      <c r="I73">
        <f t="shared" si="31"/>
        <v>0.11</v>
      </c>
      <c r="J73">
        <f t="shared" si="32"/>
        <v>0.08</v>
      </c>
      <c r="K73">
        <f t="shared" si="33"/>
        <v>0.09</v>
      </c>
      <c r="L73">
        <f t="shared" si="34"/>
        <v>0.13</v>
      </c>
      <c r="M73">
        <f t="shared" si="35"/>
        <v>7.0000000000000007E-2</v>
      </c>
      <c r="N73">
        <f t="shared" si="36"/>
        <v>0.05</v>
      </c>
      <c r="O73">
        <f t="shared" si="37"/>
        <v>0.23</v>
      </c>
      <c r="P73">
        <f t="shared" si="38"/>
        <v>0.17</v>
      </c>
      <c r="Q73">
        <f t="shared" si="39"/>
        <v>0.17</v>
      </c>
      <c r="R73">
        <f t="shared" si="40"/>
        <v>0.13</v>
      </c>
      <c r="S73">
        <f t="shared" si="41"/>
        <v>0</v>
      </c>
      <c r="T73">
        <f t="shared" si="42"/>
        <v>0</v>
      </c>
      <c r="U73">
        <f t="shared" si="43"/>
        <v>0</v>
      </c>
      <c r="V73">
        <f t="shared" si="44"/>
        <v>0</v>
      </c>
      <c r="W73">
        <f t="shared" si="45"/>
        <v>0</v>
      </c>
      <c r="X73">
        <f t="shared" si="46"/>
        <v>0</v>
      </c>
      <c r="Y73">
        <f t="shared" si="47"/>
        <v>0</v>
      </c>
    </row>
    <row r="74" spans="1:25">
      <c r="A74" t="s">
        <v>183</v>
      </c>
      <c r="B74">
        <f t="shared" si="24"/>
        <v>0</v>
      </c>
      <c r="C74">
        <f t="shared" si="25"/>
        <v>0</v>
      </c>
      <c r="D74">
        <f t="shared" si="26"/>
        <v>0</v>
      </c>
      <c r="E74">
        <f t="shared" si="27"/>
        <v>0</v>
      </c>
      <c r="F74">
        <f t="shared" si="28"/>
        <v>0</v>
      </c>
      <c r="G74">
        <f t="shared" si="29"/>
        <v>0</v>
      </c>
      <c r="H74">
        <f t="shared" si="30"/>
        <v>0</v>
      </c>
      <c r="I74">
        <f t="shared" si="31"/>
        <v>0</v>
      </c>
      <c r="J74">
        <f t="shared" si="32"/>
        <v>0</v>
      </c>
      <c r="K74">
        <f t="shared" si="33"/>
        <v>0</v>
      </c>
      <c r="L74">
        <f t="shared" si="34"/>
        <v>0</v>
      </c>
      <c r="M74">
        <f t="shared" si="35"/>
        <v>0</v>
      </c>
      <c r="N74">
        <f t="shared" si="36"/>
        <v>0</v>
      </c>
      <c r="O74">
        <f t="shared" si="37"/>
        <v>0</v>
      </c>
      <c r="P74">
        <f t="shared" si="38"/>
        <v>0</v>
      </c>
      <c r="Q74">
        <f t="shared" si="39"/>
        <v>0</v>
      </c>
      <c r="R74">
        <f t="shared" si="40"/>
        <v>0</v>
      </c>
      <c r="S74">
        <f t="shared" si="41"/>
        <v>0</v>
      </c>
      <c r="T74">
        <f t="shared" si="42"/>
        <v>0</v>
      </c>
      <c r="U74">
        <f t="shared" si="43"/>
        <v>0</v>
      </c>
      <c r="V74">
        <f t="shared" si="44"/>
        <v>0</v>
      </c>
      <c r="W74">
        <f t="shared" si="45"/>
        <v>0</v>
      </c>
      <c r="X74">
        <f t="shared" si="46"/>
        <v>0</v>
      </c>
      <c r="Y74">
        <f t="shared" si="47"/>
        <v>0</v>
      </c>
    </row>
    <row r="75" spans="1:25">
      <c r="A75" t="s">
        <v>184</v>
      </c>
      <c r="B75">
        <f t="shared" si="24"/>
        <v>0</v>
      </c>
      <c r="C75">
        <f t="shared" si="25"/>
        <v>0</v>
      </c>
      <c r="D75">
        <f t="shared" si="26"/>
        <v>0</v>
      </c>
      <c r="E75">
        <f t="shared" si="27"/>
        <v>0</v>
      </c>
      <c r="F75">
        <f t="shared" si="28"/>
        <v>0</v>
      </c>
      <c r="G75">
        <f t="shared" si="29"/>
        <v>0</v>
      </c>
      <c r="H75">
        <f t="shared" si="30"/>
        <v>0</v>
      </c>
      <c r="I75">
        <f t="shared" si="31"/>
        <v>0</v>
      </c>
      <c r="J75">
        <f t="shared" si="32"/>
        <v>0</v>
      </c>
      <c r="K75">
        <f t="shared" si="33"/>
        <v>0</v>
      </c>
      <c r="L75">
        <f t="shared" si="34"/>
        <v>0</v>
      </c>
      <c r="M75">
        <f t="shared" si="35"/>
        <v>0</v>
      </c>
      <c r="N75">
        <f t="shared" si="36"/>
        <v>0</v>
      </c>
      <c r="O75">
        <f t="shared" si="37"/>
        <v>0</v>
      </c>
      <c r="P75">
        <f t="shared" si="38"/>
        <v>0</v>
      </c>
      <c r="Q75">
        <f t="shared" si="39"/>
        <v>0</v>
      </c>
      <c r="R75">
        <f t="shared" si="40"/>
        <v>0</v>
      </c>
      <c r="S75">
        <f t="shared" si="41"/>
        <v>0</v>
      </c>
      <c r="T75">
        <f t="shared" si="42"/>
        <v>0</v>
      </c>
      <c r="U75">
        <f t="shared" si="43"/>
        <v>0</v>
      </c>
      <c r="V75">
        <f t="shared" si="44"/>
        <v>0</v>
      </c>
      <c r="W75">
        <f t="shared" si="45"/>
        <v>0</v>
      </c>
      <c r="X75">
        <f t="shared" si="46"/>
        <v>0</v>
      </c>
      <c r="Y75">
        <f t="shared" si="47"/>
        <v>0</v>
      </c>
    </row>
    <row r="76" spans="1:25">
      <c r="A76" t="s">
        <v>185</v>
      </c>
      <c r="B76">
        <f t="shared" si="24"/>
        <v>0</v>
      </c>
      <c r="C76">
        <f t="shared" si="25"/>
        <v>0</v>
      </c>
      <c r="D76">
        <f t="shared" si="26"/>
        <v>0</v>
      </c>
      <c r="E76">
        <f t="shared" si="27"/>
        <v>0.01</v>
      </c>
      <c r="F76">
        <f t="shared" si="28"/>
        <v>0</v>
      </c>
      <c r="G76">
        <f t="shared" si="29"/>
        <v>0</v>
      </c>
      <c r="H76">
        <f t="shared" si="30"/>
        <v>0</v>
      </c>
      <c r="I76">
        <f t="shared" si="31"/>
        <v>0</v>
      </c>
      <c r="J76">
        <f t="shared" si="32"/>
        <v>0</v>
      </c>
      <c r="K76">
        <f t="shared" si="33"/>
        <v>0.01</v>
      </c>
      <c r="L76">
        <f t="shared" si="34"/>
        <v>0</v>
      </c>
      <c r="M76">
        <f t="shared" si="35"/>
        <v>0</v>
      </c>
      <c r="N76">
        <f t="shared" si="36"/>
        <v>0</v>
      </c>
      <c r="O76">
        <f t="shared" si="37"/>
        <v>0</v>
      </c>
      <c r="P76">
        <f t="shared" si="38"/>
        <v>0</v>
      </c>
      <c r="Q76">
        <f t="shared" si="39"/>
        <v>0</v>
      </c>
      <c r="R76">
        <f t="shared" si="40"/>
        <v>0</v>
      </c>
      <c r="S76">
        <f t="shared" si="41"/>
        <v>0</v>
      </c>
      <c r="T76">
        <f t="shared" si="42"/>
        <v>0</v>
      </c>
      <c r="U76">
        <f t="shared" si="43"/>
        <v>0</v>
      </c>
      <c r="V76">
        <f t="shared" si="44"/>
        <v>0</v>
      </c>
      <c r="W76">
        <f t="shared" si="45"/>
        <v>0</v>
      </c>
      <c r="X76">
        <f t="shared" si="46"/>
        <v>0</v>
      </c>
      <c r="Y76">
        <f t="shared" si="47"/>
        <v>0</v>
      </c>
    </row>
    <row r="77" spans="1:25">
      <c r="A77" t="s">
        <v>186</v>
      </c>
      <c r="B77">
        <f t="shared" si="24"/>
        <v>0</v>
      </c>
      <c r="C77">
        <f t="shared" si="25"/>
        <v>0.01</v>
      </c>
      <c r="D77">
        <f t="shared" si="26"/>
        <v>0.01</v>
      </c>
      <c r="E77">
        <f t="shared" si="27"/>
        <v>0.01</v>
      </c>
      <c r="F77">
        <f t="shared" si="28"/>
        <v>0</v>
      </c>
      <c r="G77">
        <f t="shared" si="29"/>
        <v>0.01</v>
      </c>
      <c r="H77">
        <f t="shared" si="30"/>
        <v>0.03</v>
      </c>
      <c r="I77">
        <f t="shared" si="31"/>
        <v>0.03</v>
      </c>
      <c r="J77">
        <f t="shared" si="32"/>
        <v>0.05</v>
      </c>
      <c r="K77">
        <f t="shared" si="33"/>
        <v>0.05</v>
      </c>
      <c r="L77">
        <f t="shared" si="34"/>
        <v>0.04</v>
      </c>
      <c r="M77">
        <f t="shared" si="35"/>
        <v>0.06</v>
      </c>
      <c r="N77">
        <f t="shared" si="36"/>
        <v>0.02</v>
      </c>
      <c r="O77">
        <f t="shared" si="37"/>
        <v>0.02</v>
      </c>
      <c r="P77">
        <f t="shared" si="38"/>
        <v>0.02</v>
      </c>
      <c r="Q77">
        <f t="shared" si="39"/>
        <v>0.01</v>
      </c>
      <c r="R77">
        <f t="shared" si="40"/>
        <v>0.01</v>
      </c>
      <c r="S77">
        <f t="shared" si="41"/>
        <v>0.02</v>
      </c>
      <c r="T77">
        <f t="shared" si="42"/>
        <v>0.01</v>
      </c>
      <c r="U77">
        <f t="shared" si="43"/>
        <v>0.01</v>
      </c>
      <c r="V77">
        <f t="shared" si="44"/>
        <v>0.01</v>
      </c>
      <c r="W77">
        <f t="shared" si="45"/>
        <v>0.02</v>
      </c>
      <c r="X77">
        <f t="shared" si="46"/>
        <v>0.01</v>
      </c>
      <c r="Y77">
        <f t="shared" si="47"/>
        <v>0</v>
      </c>
    </row>
    <row r="78" spans="1:25">
      <c r="A78" t="s">
        <v>187</v>
      </c>
      <c r="B78">
        <f t="shared" si="24"/>
        <v>0</v>
      </c>
      <c r="C78">
        <f t="shared" si="25"/>
        <v>0</v>
      </c>
      <c r="D78">
        <f t="shared" si="26"/>
        <v>0</v>
      </c>
      <c r="E78">
        <f t="shared" si="27"/>
        <v>0</v>
      </c>
      <c r="F78">
        <f t="shared" si="28"/>
        <v>0</v>
      </c>
      <c r="G78">
        <f t="shared" si="29"/>
        <v>0</v>
      </c>
      <c r="H78">
        <f t="shared" si="30"/>
        <v>0</v>
      </c>
      <c r="I78">
        <f t="shared" si="31"/>
        <v>0</v>
      </c>
      <c r="J78">
        <f t="shared" si="32"/>
        <v>0</v>
      </c>
      <c r="K78">
        <f t="shared" si="33"/>
        <v>0</v>
      </c>
      <c r="L78">
        <f t="shared" si="34"/>
        <v>0</v>
      </c>
      <c r="M78">
        <f t="shared" si="35"/>
        <v>0</v>
      </c>
      <c r="N78">
        <f t="shared" si="36"/>
        <v>0</v>
      </c>
      <c r="O78">
        <f t="shared" si="37"/>
        <v>0</v>
      </c>
      <c r="P78">
        <f t="shared" si="38"/>
        <v>0</v>
      </c>
      <c r="Q78">
        <f t="shared" si="39"/>
        <v>0</v>
      </c>
      <c r="R78">
        <f t="shared" si="40"/>
        <v>0</v>
      </c>
      <c r="S78">
        <f t="shared" si="41"/>
        <v>0</v>
      </c>
      <c r="T78">
        <f t="shared" si="42"/>
        <v>0</v>
      </c>
      <c r="U78">
        <f t="shared" si="43"/>
        <v>0</v>
      </c>
      <c r="V78">
        <f t="shared" si="44"/>
        <v>0</v>
      </c>
      <c r="W78">
        <f t="shared" si="45"/>
        <v>0</v>
      </c>
      <c r="X78">
        <f t="shared" si="46"/>
        <v>0</v>
      </c>
      <c r="Y78">
        <f t="shared" si="47"/>
        <v>0</v>
      </c>
    </row>
    <row r="79" spans="1:25">
      <c r="A79" t="s">
        <v>188</v>
      </c>
      <c r="B79">
        <f t="shared" si="24"/>
        <v>0</v>
      </c>
      <c r="C79">
        <f t="shared" si="25"/>
        <v>0</v>
      </c>
      <c r="D79">
        <f t="shared" si="26"/>
        <v>0</v>
      </c>
      <c r="E79">
        <f t="shared" si="27"/>
        <v>0</v>
      </c>
      <c r="F79">
        <f t="shared" si="28"/>
        <v>0</v>
      </c>
      <c r="G79">
        <f t="shared" si="29"/>
        <v>0</v>
      </c>
      <c r="H79">
        <f t="shared" si="30"/>
        <v>0</v>
      </c>
      <c r="I79">
        <f t="shared" si="31"/>
        <v>0</v>
      </c>
      <c r="J79">
        <f t="shared" si="32"/>
        <v>0</v>
      </c>
      <c r="K79">
        <f t="shared" si="33"/>
        <v>0</v>
      </c>
      <c r="L79">
        <f t="shared" si="34"/>
        <v>0</v>
      </c>
      <c r="M79">
        <f t="shared" si="35"/>
        <v>0</v>
      </c>
      <c r="N79">
        <f t="shared" si="36"/>
        <v>0</v>
      </c>
      <c r="O79">
        <f t="shared" si="37"/>
        <v>0</v>
      </c>
      <c r="P79">
        <f t="shared" si="38"/>
        <v>0</v>
      </c>
      <c r="Q79">
        <f t="shared" si="39"/>
        <v>0</v>
      </c>
      <c r="R79">
        <f t="shared" si="40"/>
        <v>0</v>
      </c>
      <c r="S79">
        <f t="shared" si="41"/>
        <v>0</v>
      </c>
      <c r="T79">
        <f t="shared" si="42"/>
        <v>0</v>
      </c>
      <c r="U79">
        <f t="shared" si="43"/>
        <v>0</v>
      </c>
      <c r="V79">
        <f t="shared" si="44"/>
        <v>0</v>
      </c>
      <c r="W79">
        <f t="shared" si="45"/>
        <v>0</v>
      </c>
      <c r="X79">
        <f t="shared" si="46"/>
        <v>0</v>
      </c>
      <c r="Y79">
        <f t="shared" si="47"/>
        <v>0</v>
      </c>
    </row>
    <row r="80" spans="1:25">
      <c r="A80" t="s">
        <v>189</v>
      </c>
      <c r="B80">
        <f t="shared" si="24"/>
        <v>0</v>
      </c>
      <c r="C80">
        <f t="shared" si="25"/>
        <v>0</v>
      </c>
      <c r="D80">
        <f t="shared" si="26"/>
        <v>0</v>
      </c>
      <c r="E80">
        <f t="shared" si="27"/>
        <v>0</v>
      </c>
      <c r="F80">
        <f t="shared" si="28"/>
        <v>0</v>
      </c>
      <c r="G80">
        <f t="shared" si="29"/>
        <v>0</v>
      </c>
      <c r="H80">
        <f t="shared" si="30"/>
        <v>0</v>
      </c>
      <c r="I80">
        <f t="shared" si="31"/>
        <v>0</v>
      </c>
      <c r="J80">
        <f t="shared" si="32"/>
        <v>0</v>
      </c>
      <c r="K80">
        <f t="shared" si="33"/>
        <v>0</v>
      </c>
      <c r="L80">
        <f t="shared" si="34"/>
        <v>0</v>
      </c>
      <c r="M80">
        <f t="shared" si="35"/>
        <v>0</v>
      </c>
      <c r="N80">
        <f t="shared" si="36"/>
        <v>0</v>
      </c>
      <c r="O80">
        <f t="shared" si="37"/>
        <v>0</v>
      </c>
      <c r="P80">
        <f t="shared" si="38"/>
        <v>0</v>
      </c>
      <c r="Q80">
        <f t="shared" si="39"/>
        <v>0</v>
      </c>
      <c r="R80">
        <f t="shared" si="40"/>
        <v>0</v>
      </c>
      <c r="S80">
        <f t="shared" si="41"/>
        <v>0</v>
      </c>
      <c r="T80">
        <f t="shared" si="42"/>
        <v>0</v>
      </c>
      <c r="U80">
        <f t="shared" si="43"/>
        <v>0</v>
      </c>
      <c r="V80">
        <f t="shared" si="44"/>
        <v>0</v>
      </c>
      <c r="W80">
        <f t="shared" si="45"/>
        <v>0</v>
      </c>
      <c r="X80">
        <f t="shared" si="46"/>
        <v>0</v>
      </c>
      <c r="Y80">
        <f t="shared" si="47"/>
        <v>0</v>
      </c>
    </row>
    <row r="81" spans="1:25">
      <c r="A81" t="s">
        <v>190</v>
      </c>
      <c r="B81">
        <f t="shared" si="24"/>
        <v>7.0000000000000007E-2</v>
      </c>
      <c r="C81">
        <f t="shared" si="25"/>
        <v>0.08</v>
      </c>
      <c r="D81">
        <f t="shared" si="26"/>
        <v>7.0000000000000007E-2</v>
      </c>
      <c r="E81">
        <f t="shared" si="27"/>
        <v>7.0000000000000007E-2</v>
      </c>
      <c r="F81">
        <f t="shared" si="28"/>
        <v>7.0000000000000007E-2</v>
      </c>
      <c r="G81">
        <f t="shared" si="29"/>
        <v>7.0000000000000007E-2</v>
      </c>
      <c r="H81">
        <f t="shared" si="30"/>
        <v>0.09</v>
      </c>
      <c r="I81">
        <f t="shared" si="31"/>
        <v>0.04</v>
      </c>
      <c r="J81">
        <f t="shared" si="32"/>
        <v>0.04</v>
      </c>
      <c r="K81">
        <f t="shared" si="33"/>
        <v>0.06</v>
      </c>
      <c r="L81">
        <f t="shared" si="34"/>
        <v>7.0000000000000007E-2</v>
      </c>
      <c r="M81">
        <f t="shared" si="35"/>
        <v>0.04</v>
      </c>
      <c r="N81">
        <f t="shared" si="36"/>
        <v>0.06</v>
      </c>
      <c r="O81">
        <f t="shared" si="37"/>
        <v>0.09</v>
      </c>
      <c r="P81">
        <f t="shared" si="38"/>
        <v>0.06</v>
      </c>
      <c r="Q81">
        <f t="shared" si="39"/>
        <v>0.02</v>
      </c>
      <c r="R81">
        <f t="shared" si="40"/>
        <v>0.08</v>
      </c>
      <c r="S81">
        <f t="shared" si="41"/>
        <v>0.09</v>
      </c>
      <c r="T81">
        <f t="shared" si="42"/>
        <v>0.08</v>
      </c>
      <c r="U81">
        <f t="shared" si="43"/>
        <v>0.1</v>
      </c>
      <c r="V81">
        <f t="shared" si="44"/>
        <v>0.09</v>
      </c>
      <c r="W81">
        <f t="shared" si="45"/>
        <v>0.1</v>
      </c>
      <c r="X81">
        <f t="shared" si="46"/>
        <v>0.09</v>
      </c>
      <c r="Y81">
        <f t="shared" si="47"/>
        <v>0.08</v>
      </c>
    </row>
    <row r="82" spans="1:25">
      <c r="A82" t="s">
        <v>191</v>
      </c>
      <c r="B82">
        <f t="shared" si="24"/>
        <v>0</v>
      </c>
      <c r="C82">
        <f t="shared" si="25"/>
        <v>0</v>
      </c>
      <c r="D82">
        <f t="shared" si="26"/>
        <v>0</v>
      </c>
      <c r="E82">
        <f t="shared" si="27"/>
        <v>0</v>
      </c>
      <c r="F82">
        <f t="shared" si="28"/>
        <v>0</v>
      </c>
      <c r="G82">
        <f t="shared" si="29"/>
        <v>0</v>
      </c>
      <c r="H82">
        <f t="shared" si="30"/>
        <v>0</v>
      </c>
      <c r="I82">
        <f t="shared" si="31"/>
        <v>0</v>
      </c>
      <c r="J82">
        <f t="shared" si="32"/>
        <v>0</v>
      </c>
      <c r="K82">
        <f t="shared" si="33"/>
        <v>0</v>
      </c>
      <c r="L82">
        <f t="shared" si="34"/>
        <v>0</v>
      </c>
      <c r="M82">
        <f t="shared" si="35"/>
        <v>0</v>
      </c>
      <c r="N82">
        <f t="shared" si="36"/>
        <v>0</v>
      </c>
      <c r="O82">
        <f t="shared" si="37"/>
        <v>0</v>
      </c>
      <c r="P82">
        <f t="shared" si="38"/>
        <v>0</v>
      </c>
      <c r="Q82">
        <f t="shared" si="39"/>
        <v>0</v>
      </c>
      <c r="R82">
        <f t="shared" si="40"/>
        <v>0</v>
      </c>
      <c r="S82">
        <f t="shared" si="41"/>
        <v>0</v>
      </c>
      <c r="T82">
        <f t="shared" si="42"/>
        <v>0</v>
      </c>
      <c r="U82">
        <f t="shared" si="43"/>
        <v>0</v>
      </c>
      <c r="V82">
        <f t="shared" si="44"/>
        <v>0</v>
      </c>
      <c r="W82">
        <f t="shared" si="45"/>
        <v>0</v>
      </c>
      <c r="X82">
        <f t="shared" si="46"/>
        <v>0</v>
      </c>
      <c r="Y82">
        <f t="shared" si="47"/>
        <v>0</v>
      </c>
    </row>
    <row r="83" spans="1:25">
      <c r="A83" t="s">
        <v>192</v>
      </c>
      <c r="B83">
        <f t="shared" si="24"/>
        <v>0</v>
      </c>
      <c r="C83">
        <f t="shared" si="25"/>
        <v>0</v>
      </c>
      <c r="D83">
        <f t="shared" si="26"/>
        <v>0</v>
      </c>
      <c r="E83">
        <f t="shared" si="27"/>
        <v>0</v>
      </c>
      <c r="F83">
        <f t="shared" si="28"/>
        <v>0</v>
      </c>
      <c r="G83">
        <f t="shared" si="29"/>
        <v>0</v>
      </c>
      <c r="H83">
        <f t="shared" si="30"/>
        <v>0</v>
      </c>
      <c r="I83">
        <f t="shared" si="31"/>
        <v>0</v>
      </c>
      <c r="J83">
        <f t="shared" si="32"/>
        <v>0</v>
      </c>
      <c r="K83">
        <f t="shared" si="33"/>
        <v>0</v>
      </c>
      <c r="L83">
        <f t="shared" si="34"/>
        <v>0</v>
      </c>
      <c r="M83">
        <f t="shared" si="35"/>
        <v>0</v>
      </c>
      <c r="N83">
        <f t="shared" si="36"/>
        <v>0</v>
      </c>
      <c r="O83">
        <f t="shared" si="37"/>
        <v>0</v>
      </c>
      <c r="P83">
        <f t="shared" si="38"/>
        <v>0</v>
      </c>
      <c r="Q83">
        <f t="shared" si="39"/>
        <v>0</v>
      </c>
      <c r="R83">
        <f t="shared" si="40"/>
        <v>0</v>
      </c>
      <c r="S83">
        <f t="shared" si="41"/>
        <v>0</v>
      </c>
      <c r="T83">
        <f t="shared" si="42"/>
        <v>0</v>
      </c>
      <c r="U83">
        <f t="shared" si="43"/>
        <v>0</v>
      </c>
      <c r="V83">
        <f t="shared" si="44"/>
        <v>0</v>
      </c>
      <c r="W83">
        <f t="shared" si="45"/>
        <v>0</v>
      </c>
      <c r="X83">
        <f t="shared" si="46"/>
        <v>0</v>
      </c>
      <c r="Y83">
        <f t="shared" si="47"/>
        <v>0</v>
      </c>
    </row>
    <row r="84" spans="1:25">
      <c r="A84" t="s">
        <v>193</v>
      </c>
      <c r="B84">
        <f t="shared" si="24"/>
        <v>0</v>
      </c>
      <c r="C84">
        <f t="shared" si="25"/>
        <v>0</v>
      </c>
      <c r="D84">
        <f t="shared" si="26"/>
        <v>0</v>
      </c>
      <c r="E84">
        <f t="shared" si="27"/>
        <v>0</v>
      </c>
      <c r="F84">
        <f t="shared" si="28"/>
        <v>0</v>
      </c>
      <c r="G84">
        <f t="shared" si="29"/>
        <v>0</v>
      </c>
      <c r="H84">
        <f t="shared" si="30"/>
        <v>0</v>
      </c>
      <c r="I84">
        <f t="shared" si="31"/>
        <v>0</v>
      </c>
      <c r="J84">
        <f t="shared" si="32"/>
        <v>0</v>
      </c>
      <c r="K84">
        <f t="shared" si="33"/>
        <v>0</v>
      </c>
      <c r="L84">
        <f t="shared" si="34"/>
        <v>0</v>
      </c>
      <c r="M84">
        <f t="shared" si="35"/>
        <v>0</v>
      </c>
      <c r="N84">
        <f t="shared" si="36"/>
        <v>0</v>
      </c>
      <c r="O84">
        <f t="shared" si="37"/>
        <v>0</v>
      </c>
      <c r="P84">
        <f t="shared" si="38"/>
        <v>0</v>
      </c>
      <c r="Q84">
        <f t="shared" si="39"/>
        <v>0</v>
      </c>
      <c r="R84">
        <f t="shared" si="40"/>
        <v>0</v>
      </c>
      <c r="S84">
        <f t="shared" si="41"/>
        <v>0</v>
      </c>
      <c r="T84">
        <f t="shared" si="42"/>
        <v>0</v>
      </c>
      <c r="U84">
        <f t="shared" si="43"/>
        <v>0</v>
      </c>
      <c r="V84">
        <f t="shared" si="44"/>
        <v>0</v>
      </c>
      <c r="W84">
        <f t="shared" si="45"/>
        <v>0</v>
      </c>
      <c r="X84">
        <f t="shared" si="46"/>
        <v>0</v>
      </c>
      <c r="Y84">
        <f t="shared" si="47"/>
        <v>0</v>
      </c>
    </row>
    <row r="85" spans="1:25">
      <c r="A85" t="s">
        <v>194</v>
      </c>
      <c r="B85">
        <f t="shared" si="24"/>
        <v>0.01</v>
      </c>
      <c r="C85">
        <f t="shared" si="25"/>
        <v>0.01</v>
      </c>
      <c r="D85">
        <f t="shared" si="26"/>
        <v>0.04</v>
      </c>
      <c r="E85">
        <f t="shared" si="27"/>
        <v>0.01</v>
      </c>
      <c r="F85">
        <f t="shared" si="28"/>
        <v>0.01</v>
      </c>
      <c r="G85">
        <f t="shared" si="29"/>
        <v>0.01</v>
      </c>
      <c r="H85">
        <f t="shared" si="30"/>
        <v>0.05</v>
      </c>
      <c r="I85">
        <f t="shared" si="31"/>
        <v>0.02</v>
      </c>
      <c r="J85">
        <f t="shared" si="32"/>
        <v>0.15</v>
      </c>
      <c r="K85">
        <f t="shared" si="33"/>
        <v>0.18</v>
      </c>
      <c r="L85">
        <f t="shared" si="34"/>
        <v>0.06</v>
      </c>
      <c r="M85">
        <f t="shared" si="35"/>
        <v>0.02</v>
      </c>
      <c r="N85">
        <f t="shared" si="36"/>
        <v>0.02</v>
      </c>
      <c r="O85">
        <f t="shared" si="37"/>
        <v>0.02</v>
      </c>
      <c r="P85">
        <f t="shared" si="38"/>
        <v>0.02</v>
      </c>
      <c r="Q85">
        <f t="shared" si="39"/>
        <v>0.02</v>
      </c>
      <c r="R85">
        <f t="shared" si="40"/>
        <v>0.02</v>
      </c>
      <c r="S85">
        <f t="shared" si="41"/>
        <v>0.01</v>
      </c>
      <c r="T85">
        <f t="shared" si="42"/>
        <v>0.01</v>
      </c>
      <c r="U85">
        <f t="shared" si="43"/>
        <v>0.01</v>
      </c>
      <c r="V85">
        <f t="shared" si="44"/>
        <v>0.04</v>
      </c>
      <c r="W85">
        <f t="shared" si="45"/>
        <v>0.03</v>
      </c>
      <c r="X85">
        <f t="shared" si="46"/>
        <v>0.01</v>
      </c>
      <c r="Y85">
        <f t="shared" si="47"/>
        <v>0.01</v>
      </c>
    </row>
    <row r="86" spans="1:25">
      <c r="A86" t="s">
        <v>195</v>
      </c>
      <c r="B86">
        <f t="shared" si="24"/>
        <v>0</v>
      </c>
      <c r="C86">
        <f t="shared" si="25"/>
        <v>0</v>
      </c>
      <c r="D86">
        <f t="shared" si="26"/>
        <v>0</v>
      </c>
      <c r="E86">
        <f t="shared" si="27"/>
        <v>0</v>
      </c>
      <c r="F86">
        <f t="shared" si="28"/>
        <v>0</v>
      </c>
      <c r="G86">
        <f t="shared" si="29"/>
        <v>0</v>
      </c>
      <c r="H86">
        <f t="shared" si="30"/>
        <v>0</v>
      </c>
      <c r="I86">
        <f t="shared" si="31"/>
        <v>0</v>
      </c>
      <c r="J86">
        <f t="shared" si="32"/>
        <v>0</v>
      </c>
      <c r="K86">
        <f t="shared" si="33"/>
        <v>0</v>
      </c>
      <c r="L86">
        <f t="shared" si="34"/>
        <v>0</v>
      </c>
      <c r="M86">
        <f t="shared" si="35"/>
        <v>0</v>
      </c>
      <c r="N86">
        <f t="shared" si="36"/>
        <v>0</v>
      </c>
      <c r="O86">
        <f t="shared" si="37"/>
        <v>0</v>
      </c>
      <c r="P86">
        <f t="shared" si="38"/>
        <v>0</v>
      </c>
      <c r="Q86">
        <f t="shared" si="39"/>
        <v>0</v>
      </c>
      <c r="R86">
        <f t="shared" si="40"/>
        <v>0</v>
      </c>
      <c r="S86">
        <f t="shared" si="41"/>
        <v>0</v>
      </c>
      <c r="T86">
        <f t="shared" si="42"/>
        <v>0</v>
      </c>
      <c r="U86">
        <f t="shared" si="43"/>
        <v>0</v>
      </c>
      <c r="V86">
        <f t="shared" si="44"/>
        <v>0</v>
      </c>
      <c r="W86">
        <f t="shared" si="45"/>
        <v>0</v>
      </c>
      <c r="X86">
        <f t="shared" si="46"/>
        <v>0</v>
      </c>
      <c r="Y86">
        <f t="shared" si="47"/>
        <v>0</v>
      </c>
    </row>
    <row r="87" spans="1:25">
      <c r="A87" t="s">
        <v>196</v>
      </c>
      <c r="B87">
        <f t="shared" si="24"/>
        <v>0.11</v>
      </c>
      <c r="C87">
        <f t="shared" si="25"/>
        <v>0.11</v>
      </c>
      <c r="D87">
        <f t="shared" si="26"/>
        <v>0.12</v>
      </c>
      <c r="E87">
        <f t="shared" si="27"/>
        <v>0.11</v>
      </c>
      <c r="F87">
        <f t="shared" si="28"/>
        <v>0.1</v>
      </c>
      <c r="G87">
        <f t="shared" si="29"/>
        <v>0.12</v>
      </c>
      <c r="H87">
        <f t="shared" si="30"/>
        <v>0.5</v>
      </c>
      <c r="I87">
        <f t="shared" si="31"/>
        <v>1.38</v>
      </c>
      <c r="J87">
        <f t="shared" si="32"/>
        <v>1.01</v>
      </c>
      <c r="K87">
        <f t="shared" si="33"/>
        <v>0.9</v>
      </c>
      <c r="L87">
        <f t="shared" si="34"/>
        <v>0.67</v>
      </c>
      <c r="M87">
        <f t="shared" si="35"/>
        <v>0.38</v>
      </c>
      <c r="N87">
        <f t="shared" si="36"/>
        <v>0.42</v>
      </c>
      <c r="O87">
        <f t="shared" si="37"/>
        <v>0.51</v>
      </c>
      <c r="P87">
        <f t="shared" si="38"/>
        <v>0.51</v>
      </c>
      <c r="Q87">
        <f t="shared" si="39"/>
        <v>0.46</v>
      </c>
      <c r="R87">
        <f t="shared" si="40"/>
        <v>0.54</v>
      </c>
      <c r="S87">
        <f t="shared" si="41"/>
        <v>0.4</v>
      </c>
      <c r="T87">
        <f t="shared" si="42"/>
        <v>0.17</v>
      </c>
      <c r="U87">
        <f t="shared" si="43"/>
        <v>0.19</v>
      </c>
      <c r="V87">
        <f t="shared" si="44"/>
        <v>0.18</v>
      </c>
      <c r="W87">
        <f t="shared" si="45"/>
        <v>0.2</v>
      </c>
      <c r="X87">
        <f t="shared" si="46"/>
        <v>0.17</v>
      </c>
      <c r="Y87">
        <f t="shared" si="47"/>
        <v>0.16</v>
      </c>
    </row>
    <row r="88" spans="1:25">
      <c r="A88" t="s">
        <v>197</v>
      </c>
      <c r="B88">
        <f t="shared" si="24"/>
        <v>0</v>
      </c>
      <c r="C88">
        <f t="shared" si="25"/>
        <v>0</v>
      </c>
      <c r="D88">
        <f t="shared" si="26"/>
        <v>0</v>
      </c>
      <c r="E88">
        <f t="shared" si="27"/>
        <v>0</v>
      </c>
      <c r="F88">
        <f t="shared" si="28"/>
        <v>0</v>
      </c>
      <c r="G88">
        <f t="shared" si="29"/>
        <v>0.02</v>
      </c>
      <c r="H88">
        <f t="shared" si="30"/>
        <v>0.03</v>
      </c>
      <c r="I88">
        <f t="shared" si="31"/>
        <v>0.06</v>
      </c>
      <c r="J88">
        <f t="shared" si="32"/>
        <v>7.0000000000000007E-2</v>
      </c>
      <c r="K88">
        <f t="shared" si="33"/>
        <v>0.05</v>
      </c>
      <c r="L88">
        <f t="shared" si="34"/>
        <v>0.05</v>
      </c>
      <c r="M88">
        <f t="shared" si="35"/>
        <v>0.03</v>
      </c>
      <c r="N88">
        <f t="shared" si="36"/>
        <v>0.01</v>
      </c>
      <c r="O88">
        <f t="shared" si="37"/>
        <v>0.01</v>
      </c>
      <c r="P88">
        <f t="shared" si="38"/>
        <v>0.01</v>
      </c>
      <c r="Q88">
        <f t="shared" si="39"/>
        <v>0.03</v>
      </c>
      <c r="R88">
        <f t="shared" si="40"/>
        <v>0.02</v>
      </c>
      <c r="S88">
        <f t="shared" si="41"/>
        <v>0.01</v>
      </c>
      <c r="T88">
        <f t="shared" si="42"/>
        <v>0.01</v>
      </c>
      <c r="U88">
        <f t="shared" si="43"/>
        <v>0.01</v>
      </c>
      <c r="V88">
        <f t="shared" si="44"/>
        <v>0.01</v>
      </c>
      <c r="W88">
        <f t="shared" si="45"/>
        <v>0.01</v>
      </c>
      <c r="X88">
        <f t="shared" si="46"/>
        <v>0</v>
      </c>
      <c r="Y88">
        <f t="shared" si="47"/>
        <v>0</v>
      </c>
    </row>
    <row r="89" spans="1:25">
      <c r="A89" t="s">
        <v>198</v>
      </c>
      <c r="B89">
        <f t="shared" si="24"/>
        <v>0.06</v>
      </c>
      <c r="C89">
        <f t="shared" si="25"/>
        <v>0.03</v>
      </c>
      <c r="D89">
        <f t="shared" si="26"/>
        <v>0.02</v>
      </c>
      <c r="E89">
        <f t="shared" si="27"/>
        <v>0.01</v>
      </c>
      <c r="F89">
        <f t="shared" si="28"/>
        <v>0</v>
      </c>
      <c r="G89">
        <f t="shared" si="29"/>
        <v>0</v>
      </c>
      <c r="H89">
        <f t="shared" si="30"/>
        <v>7.0000000000000007E-2</v>
      </c>
      <c r="I89">
        <f t="shared" si="31"/>
        <v>0.04</v>
      </c>
      <c r="J89">
        <f t="shared" si="32"/>
        <v>0.05</v>
      </c>
      <c r="K89">
        <f t="shared" si="33"/>
        <v>0.11</v>
      </c>
      <c r="L89">
        <f t="shared" si="34"/>
        <v>0.1</v>
      </c>
      <c r="M89">
        <f t="shared" si="35"/>
        <v>0.05</v>
      </c>
      <c r="N89">
        <f t="shared" si="36"/>
        <v>7.0000000000000007E-2</v>
      </c>
      <c r="O89">
        <f t="shared" si="37"/>
        <v>0.03</v>
      </c>
      <c r="P89">
        <f t="shared" si="38"/>
        <v>7.0000000000000007E-2</v>
      </c>
      <c r="Q89">
        <f t="shared" si="39"/>
        <v>0.02</v>
      </c>
      <c r="R89">
        <f t="shared" si="40"/>
        <v>0.03</v>
      </c>
      <c r="S89">
        <f t="shared" si="41"/>
        <v>0.05</v>
      </c>
      <c r="T89">
        <f t="shared" si="42"/>
        <v>0.03</v>
      </c>
      <c r="U89">
        <f t="shared" si="43"/>
        <v>0.03</v>
      </c>
      <c r="V89">
        <f t="shared" si="44"/>
        <v>0.03</v>
      </c>
      <c r="W89">
        <f t="shared" si="45"/>
        <v>0.02</v>
      </c>
      <c r="X89">
        <f t="shared" si="46"/>
        <v>0.03</v>
      </c>
      <c r="Y89">
        <f t="shared" si="47"/>
        <v>0.01</v>
      </c>
    </row>
    <row r="90" spans="1:25">
      <c r="A90" t="s">
        <v>199</v>
      </c>
      <c r="B90">
        <f t="shared" si="24"/>
        <v>0</v>
      </c>
      <c r="C90">
        <f t="shared" si="25"/>
        <v>0</v>
      </c>
      <c r="D90">
        <f t="shared" si="26"/>
        <v>0</v>
      </c>
      <c r="E90">
        <f t="shared" si="27"/>
        <v>0</v>
      </c>
      <c r="F90">
        <f t="shared" si="28"/>
        <v>0</v>
      </c>
      <c r="G90">
        <f t="shared" si="29"/>
        <v>0</v>
      </c>
      <c r="H90">
        <f t="shared" si="30"/>
        <v>0</v>
      </c>
      <c r="I90">
        <f t="shared" si="31"/>
        <v>0.2</v>
      </c>
      <c r="J90">
        <f t="shared" si="32"/>
        <v>0.09</v>
      </c>
      <c r="K90">
        <f t="shared" si="33"/>
        <v>0.17</v>
      </c>
      <c r="L90">
        <f t="shared" si="34"/>
        <v>0.08</v>
      </c>
      <c r="M90">
        <f t="shared" si="35"/>
        <v>0.02</v>
      </c>
      <c r="N90">
        <f t="shared" si="36"/>
        <v>0.04</v>
      </c>
      <c r="O90">
        <f t="shared" si="37"/>
        <v>0.2</v>
      </c>
      <c r="P90">
        <f t="shared" si="38"/>
        <v>0.14000000000000001</v>
      </c>
      <c r="Q90">
        <f t="shared" si="39"/>
        <v>0.13</v>
      </c>
      <c r="R90">
        <f t="shared" si="40"/>
        <v>0</v>
      </c>
      <c r="S90">
        <f t="shared" si="41"/>
        <v>0</v>
      </c>
      <c r="T90">
        <f t="shared" si="42"/>
        <v>0</v>
      </c>
      <c r="U90">
        <f t="shared" si="43"/>
        <v>0</v>
      </c>
      <c r="V90">
        <f t="shared" si="44"/>
        <v>0</v>
      </c>
      <c r="W90">
        <f t="shared" si="45"/>
        <v>0</v>
      </c>
      <c r="X90">
        <f t="shared" si="46"/>
        <v>0</v>
      </c>
      <c r="Y90">
        <f t="shared" si="47"/>
        <v>0</v>
      </c>
    </row>
    <row r="91" spans="1:25">
      <c r="A91" t="s">
        <v>200</v>
      </c>
      <c r="B91">
        <f t="shared" si="24"/>
        <v>0</v>
      </c>
      <c r="C91">
        <f t="shared" si="25"/>
        <v>0</v>
      </c>
      <c r="D91">
        <f t="shared" si="26"/>
        <v>0</v>
      </c>
      <c r="E91">
        <f t="shared" si="27"/>
        <v>0</v>
      </c>
      <c r="F91">
        <f t="shared" si="28"/>
        <v>0</v>
      </c>
      <c r="G91">
        <f t="shared" si="29"/>
        <v>0</v>
      </c>
      <c r="H91">
        <f t="shared" si="30"/>
        <v>0</v>
      </c>
      <c r="I91">
        <f t="shared" si="31"/>
        <v>0</v>
      </c>
      <c r="J91">
        <f t="shared" si="32"/>
        <v>0</v>
      </c>
      <c r="K91">
        <f t="shared" si="33"/>
        <v>0.01</v>
      </c>
      <c r="L91">
        <f t="shared" si="34"/>
        <v>0</v>
      </c>
      <c r="M91">
        <f t="shared" si="35"/>
        <v>0</v>
      </c>
      <c r="N91">
        <f t="shared" si="36"/>
        <v>0</v>
      </c>
      <c r="O91">
        <f t="shared" si="37"/>
        <v>0.01</v>
      </c>
      <c r="P91">
        <f t="shared" si="38"/>
        <v>0</v>
      </c>
      <c r="Q91">
        <f t="shared" si="39"/>
        <v>0</v>
      </c>
      <c r="R91">
        <f t="shared" si="40"/>
        <v>0</v>
      </c>
      <c r="S91">
        <f t="shared" si="41"/>
        <v>0</v>
      </c>
      <c r="T91">
        <f t="shared" si="42"/>
        <v>0</v>
      </c>
      <c r="U91">
        <f t="shared" si="43"/>
        <v>0</v>
      </c>
      <c r="V91">
        <f t="shared" si="44"/>
        <v>0</v>
      </c>
      <c r="W91">
        <f t="shared" si="45"/>
        <v>0</v>
      </c>
      <c r="X91">
        <f t="shared" si="46"/>
        <v>0</v>
      </c>
      <c r="Y91">
        <f t="shared" si="47"/>
        <v>0</v>
      </c>
    </row>
    <row r="92" spans="1:25">
      <c r="A92" t="s">
        <v>201</v>
      </c>
      <c r="B92">
        <f t="shared" si="24"/>
        <v>0.19</v>
      </c>
      <c r="C92">
        <f t="shared" si="25"/>
        <v>0.19</v>
      </c>
      <c r="D92">
        <f t="shared" si="26"/>
        <v>0.19</v>
      </c>
      <c r="E92">
        <f t="shared" si="27"/>
        <v>0.18</v>
      </c>
      <c r="F92">
        <f t="shared" si="28"/>
        <v>0.18</v>
      </c>
      <c r="G92">
        <f t="shared" si="29"/>
        <v>0.17</v>
      </c>
      <c r="H92">
        <f t="shared" si="30"/>
        <v>0.22</v>
      </c>
      <c r="I92">
        <f t="shared" si="31"/>
        <v>0.21</v>
      </c>
      <c r="J92">
        <f t="shared" si="32"/>
        <v>0.21</v>
      </c>
      <c r="K92">
        <f t="shared" si="33"/>
        <v>0.22</v>
      </c>
      <c r="L92">
        <f t="shared" si="34"/>
        <v>0.22</v>
      </c>
      <c r="M92">
        <f t="shared" si="35"/>
        <v>0.21</v>
      </c>
      <c r="N92">
        <f t="shared" si="36"/>
        <v>0.21</v>
      </c>
      <c r="O92">
        <f t="shared" si="37"/>
        <v>0.22</v>
      </c>
      <c r="P92">
        <f t="shared" si="38"/>
        <v>0.23</v>
      </c>
      <c r="Q92">
        <f t="shared" si="39"/>
        <v>0.22</v>
      </c>
      <c r="R92">
        <f t="shared" si="40"/>
        <v>0.21</v>
      </c>
      <c r="S92">
        <f t="shared" si="41"/>
        <v>0.23</v>
      </c>
      <c r="T92">
        <f t="shared" si="42"/>
        <v>0.25</v>
      </c>
      <c r="U92">
        <f t="shared" si="43"/>
        <v>0.25</v>
      </c>
      <c r="V92">
        <f t="shared" si="44"/>
        <v>0.22</v>
      </c>
      <c r="W92">
        <f t="shared" si="45"/>
        <v>0.21</v>
      </c>
      <c r="X92">
        <f t="shared" si="46"/>
        <v>0.18</v>
      </c>
      <c r="Y92">
        <f t="shared" si="47"/>
        <v>0.18</v>
      </c>
    </row>
    <row r="93" spans="1:25">
      <c r="A93" t="s">
        <v>202</v>
      </c>
      <c r="B93">
        <f t="shared" si="24"/>
        <v>0</v>
      </c>
      <c r="C93">
        <f t="shared" si="25"/>
        <v>0</v>
      </c>
      <c r="D93">
        <f t="shared" si="26"/>
        <v>0</v>
      </c>
      <c r="E93">
        <f t="shared" si="27"/>
        <v>0</v>
      </c>
      <c r="F93">
        <f t="shared" si="28"/>
        <v>0</v>
      </c>
      <c r="G93">
        <f t="shared" si="29"/>
        <v>0</v>
      </c>
      <c r="H93">
        <f t="shared" si="30"/>
        <v>0.05</v>
      </c>
      <c r="I93">
        <f t="shared" si="31"/>
        <v>0.03</v>
      </c>
      <c r="J93">
        <f t="shared" si="32"/>
        <v>0.03</v>
      </c>
      <c r="K93">
        <f t="shared" si="33"/>
        <v>0.02</v>
      </c>
      <c r="L93">
        <f t="shared" si="34"/>
        <v>0.03</v>
      </c>
      <c r="M93">
        <f t="shared" si="35"/>
        <v>0.04</v>
      </c>
      <c r="N93">
        <f t="shared" si="36"/>
        <v>0.02</v>
      </c>
      <c r="O93">
        <f t="shared" si="37"/>
        <v>0.04</v>
      </c>
      <c r="P93">
        <f t="shared" si="38"/>
        <v>0.04</v>
      </c>
      <c r="Q93">
        <f t="shared" si="39"/>
        <v>0.02</v>
      </c>
      <c r="R93">
        <f t="shared" si="40"/>
        <v>0.03</v>
      </c>
      <c r="S93">
        <f t="shared" si="41"/>
        <v>0.06</v>
      </c>
      <c r="T93">
        <f t="shared" si="42"/>
        <v>0.02</v>
      </c>
      <c r="U93">
        <f t="shared" si="43"/>
        <v>0</v>
      </c>
      <c r="V93">
        <f t="shared" si="44"/>
        <v>0</v>
      </c>
      <c r="W93">
        <f t="shared" si="45"/>
        <v>0</v>
      </c>
      <c r="X93">
        <f t="shared" si="46"/>
        <v>0</v>
      </c>
      <c r="Y93">
        <f t="shared" si="47"/>
        <v>0</v>
      </c>
    </row>
    <row r="94" spans="1:25">
      <c r="A94" t="s">
        <v>203</v>
      </c>
      <c r="B94">
        <f t="shared" si="24"/>
        <v>0</v>
      </c>
      <c r="C94">
        <f t="shared" si="25"/>
        <v>0</v>
      </c>
      <c r="D94">
        <f t="shared" si="26"/>
        <v>0</v>
      </c>
      <c r="E94">
        <f t="shared" si="27"/>
        <v>0</v>
      </c>
      <c r="F94">
        <f t="shared" si="28"/>
        <v>0</v>
      </c>
      <c r="G94">
        <f t="shared" si="29"/>
        <v>0</v>
      </c>
      <c r="H94">
        <f t="shared" si="30"/>
        <v>0</v>
      </c>
      <c r="I94">
        <f t="shared" si="31"/>
        <v>0.01</v>
      </c>
      <c r="J94">
        <f t="shared" si="32"/>
        <v>0.06</v>
      </c>
      <c r="K94">
        <f t="shared" si="33"/>
        <v>0.13</v>
      </c>
      <c r="L94">
        <f t="shared" si="34"/>
        <v>0.09</v>
      </c>
      <c r="M94">
        <f t="shared" si="35"/>
        <v>0.09</v>
      </c>
      <c r="N94">
        <f t="shared" si="36"/>
        <v>0.12</v>
      </c>
      <c r="O94">
        <f t="shared" si="37"/>
        <v>0.09</v>
      </c>
      <c r="P94">
        <f t="shared" si="38"/>
        <v>0.14000000000000001</v>
      </c>
      <c r="Q94">
        <f t="shared" si="39"/>
        <v>0.06</v>
      </c>
      <c r="R94">
        <f t="shared" si="40"/>
        <v>0.01</v>
      </c>
      <c r="S94">
        <f t="shared" si="41"/>
        <v>0.02</v>
      </c>
      <c r="T94">
        <f t="shared" si="42"/>
        <v>0.01</v>
      </c>
      <c r="U94">
        <f t="shared" si="43"/>
        <v>0</v>
      </c>
      <c r="V94">
        <f t="shared" si="44"/>
        <v>0</v>
      </c>
      <c r="W94">
        <f t="shared" si="45"/>
        <v>0.01</v>
      </c>
      <c r="X94">
        <f t="shared" si="46"/>
        <v>0.01</v>
      </c>
      <c r="Y94">
        <f t="shared" si="47"/>
        <v>0</v>
      </c>
    </row>
    <row r="95" spans="1:25">
      <c r="A95" t="s">
        <v>204</v>
      </c>
      <c r="B95">
        <f t="shared" si="24"/>
        <v>0</v>
      </c>
      <c r="C95">
        <f t="shared" si="25"/>
        <v>0</v>
      </c>
      <c r="D95">
        <f t="shared" si="26"/>
        <v>0</v>
      </c>
      <c r="E95">
        <f t="shared" si="27"/>
        <v>0</v>
      </c>
      <c r="F95">
        <f t="shared" si="28"/>
        <v>0</v>
      </c>
      <c r="G95">
        <f t="shared" si="29"/>
        <v>0</v>
      </c>
      <c r="H95">
        <f t="shared" si="30"/>
        <v>0</v>
      </c>
      <c r="I95">
        <f t="shared" si="31"/>
        <v>0</v>
      </c>
      <c r="J95">
        <f t="shared" si="32"/>
        <v>0</v>
      </c>
      <c r="K95">
        <f t="shared" si="33"/>
        <v>0</v>
      </c>
      <c r="L95">
        <f t="shared" si="34"/>
        <v>0</v>
      </c>
      <c r="M95">
        <f t="shared" si="35"/>
        <v>0</v>
      </c>
      <c r="N95">
        <f t="shared" si="36"/>
        <v>0</v>
      </c>
      <c r="O95">
        <f t="shared" si="37"/>
        <v>0</v>
      </c>
      <c r="P95">
        <f t="shared" si="38"/>
        <v>0</v>
      </c>
      <c r="Q95">
        <f t="shared" si="39"/>
        <v>0</v>
      </c>
      <c r="R95">
        <f t="shared" si="40"/>
        <v>0</v>
      </c>
      <c r="S95">
        <f t="shared" si="41"/>
        <v>0</v>
      </c>
      <c r="T95">
        <f t="shared" si="42"/>
        <v>0</v>
      </c>
      <c r="U95">
        <f t="shared" si="43"/>
        <v>0</v>
      </c>
      <c r="V95">
        <f t="shared" si="44"/>
        <v>0</v>
      </c>
      <c r="W95">
        <f t="shared" si="45"/>
        <v>0</v>
      </c>
      <c r="X95">
        <f t="shared" si="46"/>
        <v>0</v>
      </c>
      <c r="Y95">
        <f t="shared" si="47"/>
        <v>0</v>
      </c>
    </row>
    <row r="96" spans="1:25">
      <c r="A96" t="s">
        <v>205</v>
      </c>
      <c r="B96">
        <f t="shared" si="24"/>
        <v>0</v>
      </c>
      <c r="C96">
        <f t="shared" si="25"/>
        <v>0</v>
      </c>
      <c r="D96">
        <f t="shared" si="26"/>
        <v>0</v>
      </c>
      <c r="E96">
        <f t="shared" si="27"/>
        <v>0</v>
      </c>
      <c r="F96">
        <f t="shared" si="28"/>
        <v>0</v>
      </c>
      <c r="G96">
        <f t="shared" si="29"/>
        <v>0</v>
      </c>
      <c r="H96">
        <f t="shared" si="30"/>
        <v>0.01</v>
      </c>
      <c r="I96">
        <f t="shared" si="31"/>
        <v>0.04</v>
      </c>
      <c r="J96">
        <f t="shared" si="32"/>
        <v>0.1</v>
      </c>
      <c r="K96">
        <f t="shared" si="33"/>
        <v>0.08</v>
      </c>
      <c r="L96">
        <f t="shared" si="34"/>
        <v>0.08</v>
      </c>
      <c r="M96">
        <f t="shared" si="35"/>
        <v>0.05</v>
      </c>
      <c r="N96">
        <f t="shared" si="36"/>
        <v>0.01</v>
      </c>
      <c r="O96">
        <f t="shared" si="37"/>
        <v>0.05</v>
      </c>
      <c r="P96">
        <f t="shared" si="38"/>
        <v>7.0000000000000007E-2</v>
      </c>
      <c r="Q96">
        <f t="shared" si="39"/>
        <v>0.05</v>
      </c>
      <c r="R96">
        <f t="shared" si="40"/>
        <v>0.08</v>
      </c>
      <c r="S96">
        <f t="shared" si="41"/>
        <v>0.03</v>
      </c>
      <c r="T96">
        <f t="shared" si="42"/>
        <v>0</v>
      </c>
      <c r="U96">
        <f t="shared" si="43"/>
        <v>0</v>
      </c>
      <c r="V96">
        <f t="shared" si="44"/>
        <v>0</v>
      </c>
      <c r="W96">
        <f t="shared" si="45"/>
        <v>0</v>
      </c>
      <c r="X96">
        <f t="shared" si="46"/>
        <v>0</v>
      </c>
      <c r="Y96">
        <f t="shared" si="47"/>
        <v>0</v>
      </c>
    </row>
    <row r="97" spans="1:25">
      <c r="A97" t="s">
        <v>206</v>
      </c>
      <c r="B97">
        <f t="shared" si="24"/>
        <v>0.16</v>
      </c>
      <c r="C97">
        <f t="shared" si="25"/>
        <v>1.89</v>
      </c>
      <c r="D97">
        <f t="shared" si="26"/>
        <v>2.0699999999999998</v>
      </c>
      <c r="E97">
        <f t="shared" si="27"/>
        <v>1.42</v>
      </c>
      <c r="F97">
        <f t="shared" si="28"/>
        <v>0.16</v>
      </c>
      <c r="G97">
        <f t="shared" si="29"/>
        <v>0.15</v>
      </c>
      <c r="H97">
        <f t="shared" si="30"/>
        <v>2.4</v>
      </c>
      <c r="I97">
        <f t="shared" si="31"/>
        <v>1.53</v>
      </c>
      <c r="J97">
        <f t="shared" si="32"/>
        <v>0.17</v>
      </c>
      <c r="K97">
        <f t="shared" si="33"/>
        <v>0.17</v>
      </c>
      <c r="L97">
        <f t="shared" si="34"/>
        <v>0.2</v>
      </c>
      <c r="M97">
        <f t="shared" si="35"/>
        <v>0.22</v>
      </c>
      <c r="N97">
        <f t="shared" si="36"/>
        <v>0.15</v>
      </c>
      <c r="O97">
        <f t="shared" si="37"/>
        <v>0.14000000000000001</v>
      </c>
      <c r="P97">
        <f t="shared" si="38"/>
        <v>0.16</v>
      </c>
      <c r="Q97">
        <f t="shared" si="39"/>
        <v>0.13</v>
      </c>
      <c r="R97">
        <f t="shared" si="40"/>
        <v>0.18</v>
      </c>
      <c r="S97">
        <f t="shared" si="41"/>
        <v>0.12</v>
      </c>
      <c r="T97">
        <f t="shared" si="42"/>
        <v>0.14000000000000001</v>
      </c>
      <c r="U97">
        <f t="shared" si="43"/>
        <v>0.17</v>
      </c>
      <c r="V97">
        <f t="shared" si="44"/>
        <v>1.9</v>
      </c>
      <c r="W97">
        <f t="shared" si="45"/>
        <v>2.06</v>
      </c>
      <c r="X97">
        <f t="shared" si="46"/>
        <v>3.39</v>
      </c>
      <c r="Y97">
        <f t="shared" si="47"/>
        <v>1.48</v>
      </c>
    </row>
    <row r="98" spans="1:25">
      <c r="A98" t="s">
        <v>207</v>
      </c>
      <c r="B98">
        <f t="shared" si="24"/>
        <v>0</v>
      </c>
      <c r="C98">
        <f t="shared" si="25"/>
        <v>0</v>
      </c>
      <c r="D98">
        <f t="shared" si="26"/>
        <v>0</v>
      </c>
      <c r="E98">
        <f t="shared" si="27"/>
        <v>0</v>
      </c>
      <c r="F98">
        <f t="shared" si="28"/>
        <v>0</v>
      </c>
      <c r="G98">
        <f t="shared" si="29"/>
        <v>0</v>
      </c>
      <c r="H98">
        <f t="shared" si="30"/>
        <v>0.01</v>
      </c>
      <c r="I98">
        <f t="shared" si="31"/>
        <v>0.06</v>
      </c>
      <c r="J98">
        <f t="shared" si="32"/>
        <v>0.05</v>
      </c>
      <c r="K98">
        <f t="shared" si="33"/>
        <v>0.04</v>
      </c>
      <c r="L98">
        <f t="shared" si="34"/>
        <v>0.05</v>
      </c>
      <c r="M98">
        <f t="shared" si="35"/>
        <v>0.06</v>
      </c>
      <c r="N98">
        <f t="shared" si="36"/>
        <v>0.04</v>
      </c>
      <c r="O98">
        <f t="shared" si="37"/>
        <v>0.04</v>
      </c>
      <c r="P98">
        <f t="shared" si="38"/>
        <v>0.05</v>
      </c>
      <c r="Q98">
        <f t="shared" si="39"/>
        <v>0.06</v>
      </c>
      <c r="R98">
        <f t="shared" si="40"/>
        <v>0.06</v>
      </c>
      <c r="S98">
        <f t="shared" si="41"/>
        <v>0.05</v>
      </c>
      <c r="T98">
        <f t="shared" si="42"/>
        <v>0</v>
      </c>
      <c r="U98">
        <f t="shared" si="43"/>
        <v>0</v>
      </c>
      <c r="V98">
        <f t="shared" si="44"/>
        <v>0</v>
      </c>
      <c r="W98">
        <f t="shared" si="45"/>
        <v>0</v>
      </c>
      <c r="X98">
        <f t="shared" si="46"/>
        <v>0</v>
      </c>
      <c r="Y98">
        <f t="shared" si="47"/>
        <v>0</v>
      </c>
    </row>
    <row r="99" spans="1:25">
      <c r="A99" t="s">
        <v>208</v>
      </c>
      <c r="B99">
        <f t="shared" si="24"/>
        <v>0</v>
      </c>
      <c r="C99">
        <f t="shared" si="25"/>
        <v>0</v>
      </c>
      <c r="D99">
        <f t="shared" si="26"/>
        <v>0</v>
      </c>
      <c r="E99">
        <f t="shared" si="27"/>
        <v>0</v>
      </c>
      <c r="F99">
        <f t="shared" si="28"/>
        <v>0</v>
      </c>
      <c r="G99">
        <f t="shared" si="29"/>
        <v>0</v>
      </c>
      <c r="H99">
        <f t="shared" si="30"/>
        <v>0.01</v>
      </c>
      <c r="I99">
        <f t="shared" si="31"/>
        <v>0.03</v>
      </c>
      <c r="J99">
        <f t="shared" si="32"/>
        <v>0.12</v>
      </c>
      <c r="K99">
        <f t="shared" si="33"/>
        <v>0.11</v>
      </c>
      <c r="L99">
        <f t="shared" si="34"/>
        <v>0.04</v>
      </c>
      <c r="M99">
        <f t="shared" si="35"/>
        <v>0.02</v>
      </c>
      <c r="N99">
        <f t="shared" si="36"/>
        <v>0.01</v>
      </c>
      <c r="O99">
        <f t="shared" si="37"/>
        <v>0.01</v>
      </c>
      <c r="P99">
        <f t="shared" si="38"/>
        <v>0.01</v>
      </c>
      <c r="Q99">
        <f t="shared" si="39"/>
        <v>0.01</v>
      </c>
      <c r="R99">
        <f t="shared" si="40"/>
        <v>0.04</v>
      </c>
      <c r="S99">
        <f t="shared" si="41"/>
        <v>0.01</v>
      </c>
      <c r="T99">
        <f t="shared" si="42"/>
        <v>0</v>
      </c>
      <c r="U99">
        <f t="shared" si="43"/>
        <v>0</v>
      </c>
      <c r="V99">
        <f t="shared" si="44"/>
        <v>0</v>
      </c>
      <c r="W99">
        <f t="shared" si="45"/>
        <v>0</v>
      </c>
      <c r="X99">
        <f t="shared" si="46"/>
        <v>0</v>
      </c>
      <c r="Y99">
        <f t="shared" si="47"/>
        <v>0</v>
      </c>
    </row>
    <row r="100" spans="1:25">
      <c r="A100" t="s">
        <v>209</v>
      </c>
      <c r="B100">
        <f t="shared" si="24"/>
        <v>0</v>
      </c>
      <c r="C100">
        <f t="shared" si="25"/>
        <v>0</v>
      </c>
      <c r="D100">
        <f t="shared" si="26"/>
        <v>0</v>
      </c>
      <c r="E100">
        <f t="shared" si="27"/>
        <v>0</v>
      </c>
      <c r="F100">
        <f t="shared" si="28"/>
        <v>0</v>
      </c>
      <c r="G100">
        <f t="shared" si="29"/>
        <v>0</v>
      </c>
      <c r="H100">
        <f t="shared" si="30"/>
        <v>0</v>
      </c>
      <c r="I100">
        <f t="shared" si="31"/>
        <v>0</v>
      </c>
      <c r="J100">
        <f t="shared" si="32"/>
        <v>0</v>
      </c>
      <c r="K100">
        <f t="shared" si="33"/>
        <v>0</v>
      </c>
      <c r="L100">
        <f t="shared" si="34"/>
        <v>0</v>
      </c>
      <c r="M100">
        <f t="shared" si="35"/>
        <v>0</v>
      </c>
      <c r="N100">
        <f t="shared" si="36"/>
        <v>0</v>
      </c>
      <c r="O100">
        <f t="shared" si="37"/>
        <v>0</v>
      </c>
      <c r="P100">
        <f t="shared" si="38"/>
        <v>0</v>
      </c>
      <c r="Q100">
        <f t="shared" si="39"/>
        <v>0</v>
      </c>
      <c r="R100">
        <f t="shared" si="40"/>
        <v>0</v>
      </c>
      <c r="S100">
        <f t="shared" si="41"/>
        <v>0</v>
      </c>
      <c r="T100">
        <f t="shared" si="42"/>
        <v>0</v>
      </c>
      <c r="U100">
        <f t="shared" si="43"/>
        <v>0</v>
      </c>
      <c r="V100">
        <f t="shared" si="44"/>
        <v>0</v>
      </c>
      <c r="W100">
        <f t="shared" si="45"/>
        <v>0</v>
      </c>
      <c r="X100">
        <f t="shared" si="46"/>
        <v>0</v>
      </c>
      <c r="Y100">
        <f t="shared" si="47"/>
        <v>0</v>
      </c>
    </row>
    <row r="101" spans="1:25">
      <c r="A101" t="s">
        <v>210</v>
      </c>
      <c r="B101">
        <f t="shared" si="24"/>
        <v>0</v>
      </c>
      <c r="C101">
        <f t="shared" si="25"/>
        <v>0</v>
      </c>
      <c r="D101">
        <f t="shared" si="26"/>
        <v>0</v>
      </c>
      <c r="E101">
        <f t="shared" si="27"/>
        <v>0</v>
      </c>
      <c r="F101">
        <f t="shared" si="28"/>
        <v>0</v>
      </c>
      <c r="G101">
        <f t="shared" si="29"/>
        <v>0</v>
      </c>
      <c r="H101">
        <f t="shared" si="30"/>
        <v>0</v>
      </c>
      <c r="I101">
        <f t="shared" si="31"/>
        <v>0</v>
      </c>
      <c r="J101">
        <f t="shared" si="32"/>
        <v>0</v>
      </c>
      <c r="K101">
        <f t="shared" si="33"/>
        <v>0</v>
      </c>
      <c r="L101">
        <f t="shared" si="34"/>
        <v>0</v>
      </c>
      <c r="M101">
        <f t="shared" si="35"/>
        <v>0</v>
      </c>
      <c r="N101">
        <f t="shared" si="36"/>
        <v>0</v>
      </c>
      <c r="O101">
        <f t="shared" si="37"/>
        <v>0</v>
      </c>
      <c r="P101">
        <f t="shared" si="38"/>
        <v>0</v>
      </c>
      <c r="Q101">
        <f t="shared" si="39"/>
        <v>0</v>
      </c>
      <c r="R101">
        <f t="shared" si="40"/>
        <v>0</v>
      </c>
      <c r="S101">
        <f t="shared" si="41"/>
        <v>0</v>
      </c>
      <c r="T101">
        <f t="shared" si="42"/>
        <v>0</v>
      </c>
      <c r="U101">
        <f t="shared" si="43"/>
        <v>0</v>
      </c>
      <c r="V101">
        <f t="shared" si="44"/>
        <v>0</v>
      </c>
      <c r="W101">
        <f t="shared" si="45"/>
        <v>0</v>
      </c>
      <c r="X101">
        <f t="shared" si="46"/>
        <v>0</v>
      </c>
      <c r="Y101">
        <f t="shared" si="47"/>
        <v>0</v>
      </c>
    </row>
    <row r="102" spans="1:25">
      <c r="A102" t="s">
        <v>211</v>
      </c>
      <c r="B102">
        <f t="shared" si="24"/>
        <v>0</v>
      </c>
      <c r="C102">
        <f t="shared" si="25"/>
        <v>0</v>
      </c>
      <c r="D102">
        <f t="shared" si="26"/>
        <v>0</v>
      </c>
      <c r="E102">
        <f t="shared" si="27"/>
        <v>0.09</v>
      </c>
      <c r="F102">
        <f t="shared" si="28"/>
        <v>0.02</v>
      </c>
      <c r="G102">
        <f t="shared" si="29"/>
        <v>0</v>
      </c>
      <c r="H102">
        <f t="shared" si="30"/>
        <v>0.02</v>
      </c>
      <c r="I102">
        <f t="shared" si="31"/>
        <v>0.04</v>
      </c>
      <c r="J102">
        <f t="shared" si="32"/>
        <v>7.0000000000000007E-2</v>
      </c>
      <c r="K102">
        <f t="shared" si="33"/>
        <v>0.06</v>
      </c>
      <c r="L102">
        <f t="shared" si="34"/>
        <v>0.08</v>
      </c>
      <c r="M102">
        <f t="shared" si="35"/>
        <v>0.1</v>
      </c>
      <c r="N102">
        <f t="shared" si="36"/>
        <v>0.05</v>
      </c>
      <c r="O102">
        <f t="shared" si="37"/>
        <v>0.14000000000000001</v>
      </c>
      <c r="P102">
        <f t="shared" si="38"/>
        <v>0.08</v>
      </c>
      <c r="Q102">
        <f t="shared" si="39"/>
        <v>0</v>
      </c>
      <c r="R102">
        <f t="shared" si="40"/>
        <v>0.08</v>
      </c>
      <c r="S102">
        <f t="shared" si="41"/>
        <v>0.1</v>
      </c>
      <c r="T102">
        <f t="shared" si="42"/>
        <v>0.09</v>
      </c>
      <c r="U102">
        <f t="shared" si="43"/>
        <v>0.06</v>
      </c>
      <c r="V102">
        <f t="shared" si="44"/>
        <v>0.2</v>
      </c>
      <c r="W102">
        <f t="shared" si="45"/>
        <v>0.11</v>
      </c>
      <c r="X102">
        <f t="shared" si="46"/>
        <v>0.09</v>
      </c>
      <c r="Y102">
        <f t="shared" si="47"/>
        <v>0</v>
      </c>
    </row>
    <row r="103" spans="1:25">
      <c r="A103" t="s">
        <v>212</v>
      </c>
      <c r="B103">
        <f t="shared" si="24"/>
        <v>0</v>
      </c>
      <c r="C103">
        <f t="shared" si="25"/>
        <v>0</v>
      </c>
      <c r="D103">
        <f t="shared" si="26"/>
        <v>0</v>
      </c>
      <c r="E103">
        <f t="shared" si="27"/>
        <v>0</v>
      </c>
      <c r="F103">
        <f t="shared" si="28"/>
        <v>0</v>
      </c>
      <c r="G103">
        <f t="shared" si="29"/>
        <v>0</v>
      </c>
      <c r="H103">
        <f t="shared" si="30"/>
        <v>0</v>
      </c>
      <c r="I103">
        <f t="shared" si="31"/>
        <v>0</v>
      </c>
      <c r="J103">
        <f t="shared" si="32"/>
        <v>0</v>
      </c>
      <c r="K103">
        <f t="shared" si="33"/>
        <v>0</v>
      </c>
      <c r="L103">
        <f t="shared" si="34"/>
        <v>0</v>
      </c>
      <c r="M103">
        <f t="shared" si="35"/>
        <v>0</v>
      </c>
      <c r="N103">
        <f t="shared" si="36"/>
        <v>0</v>
      </c>
      <c r="O103">
        <f t="shared" si="37"/>
        <v>0</v>
      </c>
      <c r="P103">
        <f t="shared" si="38"/>
        <v>0</v>
      </c>
      <c r="Q103">
        <f t="shared" si="39"/>
        <v>0</v>
      </c>
      <c r="R103">
        <f t="shared" si="40"/>
        <v>0</v>
      </c>
      <c r="S103">
        <f t="shared" si="41"/>
        <v>0</v>
      </c>
      <c r="T103">
        <f t="shared" si="42"/>
        <v>0</v>
      </c>
      <c r="U103">
        <f t="shared" si="43"/>
        <v>0</v>
      </c>
      <c r="V103">
        <f t="shared" si="44"/>
        <v>0</v>
      </c>
      <c r="W103">
        <f t="shared" si="45"/>
        <v>0</v>
      </c>
      <c r="X103">
        <f t="shared" si="46"/>
        <v>0</v>
      </c>
      <c r="Y103">
        <f t="shared" si="47"/>
        <v>0</v>
      </c>
    </row>
    <row r="104" spans="1:25">
      <c r="A104" t="s">
        <v>213</v>
      </c>
      <c r="B104">
        <f t="shared" si="24"/>
        <v>0</v>
      </c>
      <c r="C104">
        <f t="shared" si="25"/>
        <v>0</v>
      </c>
      <c r="D104">
        <f t="shared" si="26"/>
        <v>0</v>
      </c>
      <c r="E104">
        <f t="shared" si="27"/>
        <v>0</v>
      </c>
      <c r="F104">
        <f t="shared" si="28"/>
        <v>0</v>
      </c>
      <c r="G104">
        <f t="shared" si="29"/>
        <v>0</v>
      </c>
      <c r="H104">
        <f t="shared" si="30"/>
        <v>0</v>
      </c>
      <c r="I104">
        <f t="shared" si="31"/>
        <v>0</v>
      </c>
      <c r="J104">
        <f t="shared" si="32"/>
        <v>0</v>
      </c>
      <c r="K104">
        <f t="shared" si="33"/>
        <v>0</v>
      </c>
      <c r="L104">
        <f t="shared" si="34"/>
        <v>0</v>
      </c>
      <c r="M104">
        <f t="shared" si="35"/>
        <v>0</v>
      </c>
      <c r="N104">
        <f t="shared" si="36"/>
        <v>0</v>
      </c>
      <c r="O104">
        <f t="shared" si="37"/>
        <v>0</v>
      </c>
      <c r="P104">
        <f t="shared" si="38"/>
        <v>0</v>
      </c>
      <c r="Q104">
        <f t="shared" si="39"/>
        <v>0</v>
      </c>
      <c r="R104">
        <f t="shared" si="40"/>
        <v>0</v>
      </c>
      <c r="S104">
        <f t="shared" si="41"/>
        <v>0</v>
      </c>
      <c r="T104">
        <f t="shared" si="42"/>
        <v>0</v>
      </c>
      <c r="U104">
        <f t="shared" si="43"/>
        <v>0</v>
      </c>
      <c r="V104">
        <f t="shared" si="44"/>
        <v>0</v>
      </c>
      <c r="W104">
        <f t="shared" si="45"/>
        <v>0</v>
      </c>
      <c r="X104">
        <f t="shared" si="46"/>
        <v>0</v>
      </c>
      <c r="Y104">
        <f t="shared" si="47"/>
        <v>0</v>
      </c>
    </row>
    <row r="105" spans="1:25">
      <c r="A105" t="s">
        <v>214</v>
      </c>
      <c r="B105">
        <f t="shared" si="24"/>
        <v>0.4</v>
      </c>
      <c r="C105">
        <f t="shared" si="25"/>
        <v>0.43</v>
      </c>
      <c r="D105">
        <f t="shared" si="26"/>
        <v>0.43</v>
      </c>
      <c r="E105">
        <f t="shared" si="27"/>
        <v>0.42</v>
      </c>
      <c r="F105">
        <f t="shared" si="28"/>
        <v>0.4</v>
      </c>
      <c r="G105">
        <f t="shared" si="29"/>
        <v>0.04</v>
      </c>
      <c r="H105">
        <f t="shared" si="30"/>
        <v>0.25</v>
      </c>
      <c r="I105">
        <f t="shared" si="31"/>
        <v>0.42</v>
      </c>
      <c r="J105">
        <f t="shared" si="32"/>
        <v>0.45</v>
      </c>
      <c r="K105">
        <f t="shared" si="33"/>
        <v>0.43</v>
      </c>
      <c r="L105">
        <f t="shared" si="34"/>
        <v>0.48</v>
      </c>
      <c r="M105">
        <f t="shared" si="35"/>
        <v>0.46</v>
      </c>
      <c r="N105">
        <f t="shared" si="36"/>
        <v>0.5</v>
      </c>
      <c r="O105">
        <f t="shared" si="37"/>
        <v>0.48</v>
      </c>
      <c r="P105">
        <f t="shared" si="38"/>
        <v>0.47</v>
      </c>
      <c r="Q105">
        <f t="shared" si="39"/>
        <v>0.8</v>
      </c>
      <c r="R105">
        <f t="shared" si="40"/>
        <v>0.74</v>
      </c>
      <c r="S105">
        <f t="shared" si="41"/>
        <v>0.44</v>
      </c>
      <c r="T105">
        <f t="shared" si="42"/>
        <v>0.45</v>
      </c>
      <c r="U105">
        <f t="shared" si="43"/>
        <v>0.45</v>
      </c>
      <c r="V105">
        <f t="shared" si="44"/>
        <v>0.45</v>
      </c>
      <c r="W105">
        <f t="shared" si="45"/>
        <v>0.43</v>
      </c>
      <c r="X105">
        <f t="shared" si="46"/>
        <v>0.42</v>
      </c>
      <c r="Y105">
        <f t="shared" si="47"/>
        <v>0.37</v>
      </c>
    </row>
    <row r="106" spans="1:25">
      <c r="A106" t="s">
        <v>215</v>
      </c>
      <c r="B106">
        <f t="shared" si="24"/>
        <v>0</v>
      </c>
      <c r="C106">
        <f t="shared" si="25"/>
        <v>0</v>
      </c>
      <c r="D106">
        <f t="shared" si="26"/>
        <v>0</v>
      </c>
      <c r="E106">
        <f t="shared" si="27"/>
        <v>0</v>
      </c>
      <c r="F106">
        <f t="shared" si="28"/>
        <v>0</v>
      </c>
      <c r="G106">
        <f t="shared" si="29"/>
        <v>0</v>
      </c>
      <c r="H106">
        <f t="shared" si="30"/>
        <v>0</v>
      </c>
      <c r="I106">
        <f t="shared" si="31"/>
        <v>0</v>
      </c>
      <c r="J106">
        <f t="shared" si="32"/>
        <v>0</v>
      </c>
      <c r="K106">
        <f t="shared" si="33"/>
        <v>0</v>
      </c>
      <c r="L106">
        <f t="shared" si="34"/>
        <v>0</v>
      </c>
      <c r="M106">
        <f t="shared" si="35"/>
        <v>0</v>
      </c>
      <c r="N106">
        <f t="shared" si="36"/>
        <v>0</v>
      </c>
      <c r="O106">
        <f t="shared" si="37"/>
        <v>0</v>
      </c>
      <c r="P106">
        <f t="shared" si="38"/>
        <v>0</v>
      </c>
      <c r="Q106">
        <f t="shared" si="39"/>
        <v>0</v>
      </c>
      <c r="R106">
        <f t="shared" si="40"/>
        <v>0</v>
      </c>
      <c r="S106">
        <f t="shared" si="41"/>
        <v>0</v>
      </c>
      <c r="T106">
        <f t="shared" si="42"/>
        <v>0</v>
      </c>
      <c r="U106">
        <f t="shared" si="43"/>
        <v>0</v>
      </c>
      <c r="V106">
        <f t="shared" si="44"/>
        <v>0</v>
      </c>
      <c r="W106">
        <f t="shared" si="45"/>
        <v>0</v>
      </c>
      <c r="X106">
        <f t="shared" si="46"/>
        <v>0</v>
      </c>
      <c r="Y106">
        <f t="shared" si="47"/>
        <v>0</v>
      </c>
    </row>
    <row r="107" spans="1:25">
      <c r="A107" t="s">
        <v>216</v>
      </c>
      <c r="B107">
        <f t="shared" si="24"/>
        <v>0</v>
      </c>
      <c r="C107">
        <f t="shared" si="25"/>
        <v>0.96</v>
      </c>
      <c r="D107">
        <f t="shared" si="26"/>
        <v>1.0900000000000001</v>
      </c>
      <c r="E107">
        <f t="shared" si="27"/>
        <v>0</v>
      </c>
      <c r="F107">
        <f t="shared" si="28"/>
        <v>1.74</v>
      </c>
      <c r="G107">
        <f t="shared" si="29"/>
        <v>1.55</v>
      </c>
      <c r="H107">
        <f t="shared" si="30"/>
        <v>1.44</v>
      </c>
      <c r="I107">
        <f t="shared" si="31"/>
        <v>0</v>
      </c>
      <c r="J107">
        <f t="shared" si="32"/>
        <v>0</v>
      </c>
      <c r="K107">
        <f t="shared" si="33"/>
        <v>0.11</v>
      </c>
      <c r="L107">
        <f t="shared" si="34"/>
        <v>0</v>
      </c>
      <c r="M107">
        <f t="shared" si="35"/>
        <v>0</v>
      </c>
      <c r="N107">
        <f t="shared" si="36"/>
        <v>0.13</v>
      </c>
      <c r="O107">
        <f t="shared" si="37"/>
        <v>0.16</v>
      </c>
      <c r="P107">
        <f t="shared" si="38"/>
        <v>0.16</v>
      </c>
      <c r="Q107">
        <f t="shared" si="39"/>
        <v>0.14000000000000001</v>
      </c>
      <c r="R107">
        <f t="shared" si="40"/>
        <v>0.14000000000000001</v>
      </c>
      <c r="S107">
        <f t="shared" si="41"/>
        <v>0.22</v>
      </c>
      <c r="T107">
        <f t="shared" si="42"/>
        <v>0.22</v>
      </c>
      <c r="U107">
        <f t="shared" si="43"/>
        <v>0.19</v>
      </c>
      <c r="V107">
        <f t="shared" si="44"/>
        <v>2.11</v>
      </c>
      <c r="W107">
        <f t="shared" si="45"/>
        <v>2.06</v>
      </c>
      <c r="X107">
        <f t="shared" si="46"/>
        <v>1.68</v>
      </c>
      <c r="Y107">
        <f t="shared" si="47"/>
        <v>0.09</v>
      </c>
    </row>
    <row r="108" spans="1:25">
      <c r="A108" t="s">
        <v>217</v>
      </c>
      <c r="B108">
        <f t="shared" si="24"/>
        <v>0.27</v>
      </c>
      <c r="C108">
        <f t="shared" si="25"/>
        <v>0.24</v>
      </c>
      <c r="D108">
        <f t="shared" si="26"/>
        <v>0.92</v>
      </c>
      <c r="E108">
        <f t="shared" si="27"/>
        <v>0.17</v>
      </c>
      <c r="F108">
        <f t="shared" si="28"/>
        <v>0.11</v>
      </c>
      <c r="G108">
        <f t="shared" si="29"/>
        <v>1.39</v>
      </c>
      <c r="H108">
        <f t="shared" si="30"/>
        <v>0.95</v>
      </c>
      <c r="I108">
        <f t="shared" si="31"/>
        <v>0.5</v>
      </c>
      <c r="J108">
        <f t="shared" si="32"/>
        <v>0.28000000000000003</v>
      </c>
      <c r="K108">
        <f t="shared" si="33"/>
        <v>0.39</v>
      </c>
      <c r="L108">
        <f t="shared" si="34"/>
        <v>0.46</v>
      </c>
      <c r="M108">
        <f t="shared" si="35"/>
        <v>0.46</v>
      </c>
      <c r="N108">
        <f t="shared" si="36"/>
        <v>0.42</v>
      </c>
      <c r="O108">
        <f t="shared" si="37"/>
        <v>0.34</v>
      </c>
      <c r="P108">
        <f t="shared" si="38"/>
        <v>0.28999999999999998</v>
      </c>
      <c r="Q108">
        <f t="shared" si="39"/>
        <v>0.26</v>
      </c>
      <c r="R108">
        <f t="shared" si="40"/>
        <v>0.23</v>
      </c>
      <c r="S108">
        <f t="shared" si="41"/>
        <v>0.23</v>
      </c>
      <c r="T108">
        <f t="shared" si="42"/>
        <v>0.27</v>
      </c>
      <c r="U108">
        <f t="shared" si="43"/>
        <v>0.24</v>
      </c>
      <c r="V108">
        <f t="shared" si="44"/>
        <v>0.24</v>
      </c>
      <c r="W108">
        <f t="shared" si="45"/>
        <v>0.22</v>
      </c>
      <c r="X108">
        <f t="shared" si="46"/>
        <v>1.8</v>
      </c>
      <c r="Y108">
        <f t="shared" si="47"/>
        <v>0.75</v>
      </c>
    </row>
    <row r="109" spans="1:25">
      <c r="A109" t="s">
        <v>218</v>
      </c>
      <c r="B109">
        <f t="shared" si="24"/>
        <v>0.24</v>
      </c>
      <c r="C109">
        <f t="shared" si="25"/>
        <v>0.25</v>
      </c>
      <c r="D109">
        <f t="shared" si="26"/>
        <v>0.25</v>
      </c>
      <c r="E109">
        <f t="shared" si="27"/>
        <v>0.25</v>
      </c>
      <c r="F109">
        <f t="shared" si="28"/>
        <v>0.22</v>
      </c>
      <c r="G109">
        <f t="shared" si="29"/>
        <v>0.21</v>
      </c>
      <c r="H109">
        <f t="shared" si="30"/>
        <v>0.22</v>
      </c>
      <c r="I109">
        <f t="shared" si="31"/>
        <v>0.26</v>
      </c>
      <c r="J109">
        <f t="shared" si="32"/>
        <v>0.17</v>
      </c>
      <c r="K109">
        <f t="shared" si="33"/>
        <v>0.24</v>
      </c>
      <c r="L109">
        <f t="shared" si="34"/>
        <v>0.19</v>
      </c>
      <c r="M109">
        <f t="shared" si="35"/>
        <v>0.21</v>
      </c>
      <c r="N109">
        <f t="shared" si="36"/>
        <v>0.32</v>
      </c>
      <c r="O109">
        <f t="shared" si="37"/>
        <v>0.32</v>
      </c>
      <c r="P109">
        <f t="shared" si="38"/>
        <v>0.28999999999999998</v>
      </c>
      <c r="Q109">
        <f t="shared" si="39"/>
        <v>0.3</v>
      </c>
      <c r="R109">
        <f t="shared" si="40"/>
        <v>0.31</v>
      </c>
      <c r="S109">
        <f t="shared" si="41"/>
        <v>0.33</v>
      </c>
      <c r="T109">
        <f t="shared" si="42"/>
        <v>0.32</v>
      </c>
      <c r="U109">
        <f t="shared" si="43"/>
        <v>0.31</v>
      </c>
      <c r="V109">
        <f t="shared" si="44"/>
        <v>0.28999999999999998</v>
      </c>
      <c r="W109">
        <f t="shared" si="45"/>
        <v>0.28000000000000003</v>
      </c>
      <c r="X109">
        <f t="shared" si="46"/>
        <v>0.25</v>
      </c>
      <c r="Y109">
        <f t="shared" si="47"/>
        <v>0.23</v>
      </c>
    </row>
    <row r="110" spans="1:25">
      <c r="A110" t="s">
        <v>219</v>
      </c>
      <c r="B110">
        <f t="shared" si="24"/>
        <v>0.01</v>
      </c>
      <c r="C110">
        <f t="shared" si="25"/>
        <v>0.02</v>
      </c>
      <c r="D110">
        <f t="shared" si="26"/>
        <v>0</v>
      </c>
      <c r="E110">
        <f t="shared" si="27"/>
        <v>0</v>
      </c>
      <c r="F110">
        <f t="shared" si="28"/>
        <v>0.01</v>
      </c>
      <c r="G110">
        <f t="shared" si="29"/>
        <v>0.1</v>
      </c>
      <c r="H110">
        <f t="shared" si="30"/>
        <v>0.16</v>
      </c>
      <c r="I110">
        <f t="shared" si="31"/>
        <v>0.16</v>
      </c>
      <c r="J110">
        <f t="shared" si="32"/>
        <v>0.12</v>
      </c>
      <c r="K110">
        <f t="shared" si="33"/>
        <v>0.04</v>
      </c>
      <c r="L110">
        <f t="shared" si="34"/>
        <v>0.08</v>
      </c>
      <c r="M110">
        <f t="shared" si="35"/>
        <v>0.05</v>
      </c>
      <c r="N110">
        <f t="shared" si="36"/>
        <v>0.02</v>
      </c>
      <c r="O110">
        <f t="shared" si="37"/>
        <v>0.02</v>
      </c>
      <c r="P110">
        <f t="shared" si="38"/>
        <v>0.02</v>
      </c>
      <c r="Q110">
        <f t="shared" si="39"/>
        <v>0.04</v>
      </c>
      <c r="R110">
        <f t="shared" si="40"/>
        <v>0.03</v>
      </c>
      <c r="S110">
        <f t="shared" si="41"/>
        <v>0.03</v>
      </c>
      <c r="T110">
        <f t="shared" si="42"/>
        <v>0.03</v>
      </c>
      <c r="U110">
        <f t="shared" si="43"/>
        <v>0.02</v>
      </c>
      <c r="V110">
        <f t="shared" si="44"/>
        <v>0.01</v>
      </c>
      <c r="W110">
        <f t="shared" si="45"/>
        <v>0.03</v>
      </c>
      <c r="X110">
        <f t="shared" si="46"/>
        <v>0</v>
      </c>
      <c r="Y110">
        <f t="shared" si="47"/>
        <v>0</v>
      </c>
    </row>
    <row r="111" spans="1:25">
      <c r="A111" t="s">
        <v>220</v>
      </c>
      <c r="B111">
        <f t="shared" si="24"/>
        <v>0.26</v>
      </c>
      <c r="C111">
        <f t="shared" si="25"/>
        <v>0.28999999999999998</v>
      </c>
      <c r="D111">
        <f t="shared" si="26"/>
        <v>0.26</v>
      </c>
      <c r="E111">
        <f t="shared" si="27"/>
        <v>0.23</v>
      </c>
      <c r="F111">
        <f t="shared" si="28"/>
        <v>0.18</v>
      </c>
      <c r="G111">
        <f t="shared" si="29"/>
        <v>0.14000000000000001</v>
      </c>
      <c r="H111">
        <f t="shared" si="30"/>
        <v>0.19</v>
      </c>
      <c r="I111">
        <f t="shared" si="31"/>
        <v>0.3</v>
      </c>
      <c r="J111">
        <f t="shared" si="32"/>
        <v>0.3</v>
      </c>
      <c r="K111">
        <f t="shared" si="33"/>
        <v>0.27</v>
      </c>
      <c r="L111">
        <f t="shared" si="34"/>
        <v>0.21</v>
      </c>
      <c r="M111">
        <f t="shared" si="35"/>
        <v>0.21</v>
      </c>
      <c r="N111">
        <f t="shared" si="36"/>
        <v>0.27</v>
      </c>
      <c r="O111">
        <f t="shared" si="37"/>
        <v>0.32</v>
      </c>
      <c r="P111">
        <f t="shared" si="38"/>
        <v>0.34</v>
      </c>
      <c r="Q111">
        <f t="shared" si="39"/>
        <v>0.3</v>
      </c>
      <c r="R111">
        <f t="shared" si="40"/>
        <v>0.28999999999999998</v>
      </c>
      <c r="S111">
        <f t="shared" si="41"/>
        <v>0.31</v>
      </c>
      <c r="T111">
        <f t="shared" si="42"/>
        <v>0.32</v>
      </c>
      <c r="U111">
        <f t="shared" si="43"/>
        <v>0.28999999999999998</v>
      </c>
      <c r="V111">
        <f t="shared" si="44"/>
        <v>0.28999999999999998</v>
      </c>
      <c r="W111">
        <f t="shared" si="45"/>
        <v>0.25</v>
      </c>
      <c r="X111">
        <f t="shared" si="46"/>
        <v>0.21</v>
      </c>
      <c r="Y111">
        <f t="shared" si="47"/>
        <v>0.19</v>
      </c>
    </row>
    <row r="112" spans="1:25">
      <c r="A112" t="s">
        <v>221</v>
      </c>
      <c r="B112">
        <f t="shared" si="24"/>
        <v>0.11</v>
      </c>
      <c r="C112">
        <f t="shared" si="25"/>
        <v>0.14000000000000001</v>
      </c>
      <c r="D112">
        <f t="shared" si="26"/>
        <v>0.11</v>
      </c>
      <c r="E112">
        <f t="shared" si="27"/>
        <v>0.12</v>
      </c>
      <c r="F112">
        <f t="shared" si="28"/>
        <v>0.12</v>
      </c>
      <c r="G112">
        <f t="shared" si="29"/>
        <v>0.11</v>
      </c>
      <c r="H112">
        <f t="shared" si="30"/>
        <v>0.13</v>
      </c>
      <c r="I112">
        <f t="shared" si="31"/>
        <v>0.26</v>
      </c>
      <c r="J112">
        <f t="shared" si="32"/>
        <v>0.23</v>
      </c>
      <c r="K112">
        <f t="shared" si="33"/>
        <v>0.31</v>
      </c>
      <c r="L112">
        <f t="shared" si="34"/>
        <v>0.88</v>
      </c>
      <c r="M112">
        <f t="shared" si="35"/>
        <v>0.8</v>
      </c>
      <c r="N112">
        <f t="shared" si="36"/>
        <v>0.97</v>
      </c>
      <c r="O112">
        <f t="shared" si="37"/>
        <v>1.08</v>
      </c>
      <c r="P112">
        <f t="shared" si="38"/>
        <v>1.6</v>
      </c>
      <c r="Q112">
        <f t="shared" si="39"/>
        <v>1.71</v>
      </c>
      <c r="R112">
        <f t="shared" si="40"/>
        <v>1.63</v>
      </c>
      <c r="S112">
        <f t="shared" si="41"/>
        <v>1.38</v>
      </c>
      <c r="T112">
        <f t="shared" si="42"/>
        <v>1.38</v>
      </c>
      <c r="U112">
        <f t="shared" si="43"/>
        <v>1.1499999999999999</v>
      </c>
      <c r="V112">
        <f t="shared" si="44"/>
        <v>1.08</v>
      </c>
      <c r="W112">
        <f t="shared" si="45"/>
        <v>0.9</v>
      </c>
      <c r="X112">
        <f t="shared" si="46"/>
        <v>0.46</v>
      </c>
      <c r="Y112">
        <f t="shared" si="47"/>
        <v>0.11</v>
      </c>
    </row>
    <row r="113" spans="1:25">
      <c r="A113" t="s">
        <v>222</v>
      </c>
      <c r="B113">
        <f t="shared" si="24"/>
        <v>2.69</v>
      </c>
      <c r="C113">
        <f t="shared" si="25"/>
        <v>2.5</v>
      </c>
      <c r="D113">
        <f t="shared" si="26"/>
        <v>2.6</v>
      </c>
      <c r="E113">
        <f t="shared" si="27"/>
        <v>2.2400000000000002</v>
      </c>
      <c r="F113">
        <f t="shared" si="28"/>
        <v>2.15</v>
      </c>
      <c r="G113">
        <f t="shared" si="29"/>
        <v>1.75</v>
      </c>
      <c r="H113">
        <f t="shared" si="30"/>
        <v>0.81</v>
      </c>
      <c r="I113">
        <f t="shared" si="31"/>
        <v>0.32</v>
      </c>
      <c r="J113">
        <f t="shared" si="32"/>
        <v>0.8</v>
      </c>
      <c r="K113">
        <f t="shared" si="33"/>
        <v>0.27</v>
      </c>
      <c r="L113">
        <f t="shared" si="34"/>
        <v>0.35</v>
      </c>
      <c r="M113">
        <f t="shared" si="35"/>
        <v>0.61</v>
      </c>
      <c r="N113">
        <f t="shared" si="36"/>
        <v>0.37</v>
      </c>
      <c r="O113">
        <f t="shared" si="37"/>
        <v>0.17</v>
      </c>
      <c r="P113">
        <f t="shared" si="38"/>
        <v>0.34</v>
      </c>
      <c r="Q113">
        <f t="shared" si="39"/>
        <v>0.96</v>
      </c>
      <c r="R113">
        <f t="shared" si="40"/>
        <v>0.41</v>
      </c>
      <c r="S113">
        <f t="shared" si="41"/>
        <v>0.94</v>
      </c>
      <c r="T113">
        <f t="shared" si="42"/>
        <v>0.18</v>
      </c>
      <c r="U113">
        <f t="shared" si="43"/>
        <v>0.12</v>
      </c>
      <c r="V113">
        <f t="shared" si="44"/>
        <v>0.12</v>
      </c>
      <c r="W113">
        <f t="shared" si="45"/>
        <v>0.12</v>
      </c>
      <c r="X113">
        <f t="shared" si="46"/>
        <v>0.11</v>
      </c>
      <c r="Y113">
        <f t="shared" si="47"/>
        <v>0.83</v>
      </c>
    </row>
    <row r="114" spans="1:25">
      <c r="A114" t="s">
        <v>223</v>
      </c>
      <c r="B114">
        <f t="shared" si="24"/>
        <v>0</v>
      </c>
      <c r="C114">
        <f t="shared" si="25"/>
        <v>0</v>
      </c>
      <c r="D114">
        <f t="shared" si="26"/>
        <v>0</v>
      </c>
      <c r="E114">
        <f t="shared" si="27"/>
        <v>0</v>
      </c>
      <c r="F114">
        <f t="shared" si="28"/>
        <v>0</v>
      </c>
      <c r="G114">
        <f t="shared" si="29"/>
        <v>0</v>
      </c>
      <c r="H114">
        <f t="shared" si="30"/>
        <v>0.09</v>
      </c>
      <c r="I114">
        <f t="shared" si="31"/>
        <v>0.12</v>
      </c>
      <c r="J114">
        <f t="shared" si="32"/>
        <v>0.12</v>
      </c>
      <c r="K114">
        <f t="shared" si="33"/>
        <v>0.08</v>
      </c>
      <c r="L114">
        <f t="shared" si="34"/>
        <v>0.17</v>
      </c>
      <c r="M114">
        <f t="shared" si="35"/>
        <v>0.09</v>
      </c>
      <c r="N114">
        <f t="shared" si="36"/>
        <v>0.02</v>
      </c>
      <c r="O114">
        <f t="shared" si="37"/>
        <v>0.08</v>
      </c>
      <c r="P114">
        <f t="shared" si="38"/>
        <v>7.0000000000000007E-2</v>
      </c>
      <c r="Q114">
        <f t="shared" si="39"/>
        <v>0.18</v>
      </c>
      <c r="R114">
        <f t="shared" si="40"/>
        <v>0.15</v>
      </c>
      <c r="S114">
        <f t="shared" si="41"/>
        <v>0.04</v>
      </c>
      <c r="T114">
        <f t="shared" si="42"/>
        <v>0.03</v>
      </c>
      <c r="U114">
        <f t="shared" si="43"/>
        <v>0</v>
      </c>
      <c r="V114">
        <f t="shared" si="44"/>
        <v>0</v>
      </c>
      <c r="W114">
        <f t="shared" si="45"/>
        <v>0</v>
      </c>
      <c r="X114">
        <f t="shared" si="46"/>
        <v>0</v>
      </c>
      <c r="Y114">
        <f t="shared" si="47"/>
        <v>0</v>
      </c>
    </row>
    <row r="115" spans="1:25">
      <c r="A115" t="s">
        <v>224</v>
      </c>
      <c r="B115">
        <f t="shared" si="24"/>
        <v>0</v>
      </c>
      <c r="C115">
        <f t="shared" si="25"/>
        <v>0</v>
      </c>
      <c r="D115">
        <f t="shared" si="26"/>
        <v>0</v>
      </c>
      <c r="E115">
        <f t="shared" si="27"/>
        <v>0</v>
      </c>
      <c r="F115">
        <f t="shared" si="28"/>
        <v>0</v>
      </c>
      <c r="G115">
        <f t="shared" si="29"/>
        <v>0</v>
      </c>
      <c r="H115">
        <f t="shared" si="30"/>
        <v>0</v>
      </c>
      <c r="I115">
        <f t="shared" si="31"/>
        <v>0</v>
      </c>
      <c r="J115">
        <f t="shared" si="32"/>
        <v>0</v>
      </c>
      <c r="K115">
        <f t="shared" si="33"/>
        <v>0</v>
      </c>
      <c r="L115">
        <f t="shared" si="34"/>
        <v>0</v>
      </c>
      <c r="M115">
        <f t="shared" si="35"/>
        <v>0</v>
      </c>
      <c r="N115">
        <f t="shared" si="36"/>
        <v>0</v>
      </c>
      <c r="O115">
        <f t="shared" si="37"/>
        <v>0</v>
      </c>
      <c r="P115">
        <f t="shared" si="38"/>
        <v>0</v>
      </c>
      <c r="Q115">
        <f t="shared" si="39"/>
        <v>0</v>
      </c>
      <c r="R115">
        <f t="shared" si="40"/>
        <v>0</v>
      </c>
      <c r="S115">
        <f t="shared" si="41"/>
        <v>0</v>
      </c>
      <c r="T115">
        <f t="shared" si="42"/>
        <v>0</v>
      </c>
      <c r="U115">
        <f t="shared" si="43"/>
        <v>0</v>
      </c>
      <c r="V115">
        <f t="shared" si="44"/>
        <v>0</v>
      </c>
      <c r="W115">
        <f t="shared" si="45"/>
        <v>0</v>
      </c>
      <c r="X115">
        <f t="shared" si="46"/>
        <v>0</v>
      </c>
      <c r="Y115">
        <f t="shared" si="47"/>
        <v>0</v>
      </c>
    </row>
    <row r="116" spans="1:25">
      <c r="A116" t="s">
        <v>225</v>
      </c>
      <c r="B116">
        <f t="shared" si="24"/>
        <v>0</v>
      </c>
      <c r="C116">
        <f t="shared" si="25"/>
        <v>0</v>
      </c>
      <c r="D116">
        <f t="shared" si="26"/>
        <v>0</v>
      </c>
      <c r="E116">
        <f t="shared" si="27"/>
        <v>0</v>
      </c>
      <c r="F116">
        <f t="shared" si="28"/>
        <v>0</v>
      </c>
      <c r="G116">
        <f t="shared" si="29"/>
        <v>0</v>
      </c>
      <c r="H116">
        <f t="shared" si="30"/>
        <v>0</v>
      </c>
      <c r="I116">
        <f t="shared" si="31"/>
        <v>0</v>
      </c>
      <c r="J116">
        <f t="shared" si="32"/>
        <v>7.0000000000000007E-2</v>
      </c>
      <c r="K116">
        <f t="shared" si="33"/>
        <v>0.14000000000000001</v>
      </c>
      <c r="L116">
        <f t="shared" si="34"/>
        <v>0.2</v>
      </c>
      <c r="M116">
        <f t="shared" si="35"/>
        <v>4.16</v>
      </c>
      <c r="N116">
        <f t="shared" si="36"/>
        <v>0.3</v>
      </c>
      <c r="O116">
        <f t="shared" si="37"/>
        <v>0.03</v>
      </c>
      <c r="P116">
        <f t="shared" si="38"/>
        <v>0.04</v>
      </c>
      <c r="Q116">
        <f t="shared" si="39"/>
        <v>0.03</v>
      </c>
      <c r="R116">
        <f t="shared" si="40"/>
        <v>0.02</v>
      </c>
      <c r="S116">
        <f t="shared" si="41"/>
        <v>0.02</v>
      </c>
      <c r="T116">
        <f t="shared" si="42"/>
        <v>0.01</v>
      </c>
      <c r="U116">
        <f t="shared" si="43"/>
        <v>0</v>
      </c>
      <c r="V116">
        <f t="shared" si="44"/>
        <v>0</v>
      </c>
      <c r="W116">
        <f t="shared" si="45"/>
        <v>0</v>
      </c>
      <c r="X116">
        <f t="shared" si="46"/>
        <v>0</v>
      </c>
      <c r="Y116">
        <f t="shared" si="47"/>
        <v>0.01</v>
      </c>
    </row>
    <row r="117" spans="1:25">
      <c r="A117" t="s">
        <v>226</v>
      </c>
      <c r="B117">
        <f t="shared" si="24"/>
        <v>0</v>
      </c>
      <c r="C117">
        <f t="shared" si="25"/>
        <v>0</v>
      </c>
      <c r="D117">
        <f t="shared" si="26"/>
        <v>0</v>
      </c>
      <c r="E117">
        <f t="shared" si="27"/>
        <v>0</v>
      </c>
      <c r="F117">
        <f t="shared" si="28"/>
        <v>0.28000000000000003</v>
      </c>
      <c r="G117">
        <f t="shared" si="29"/>
        <v>0.23</v>
      </c>
      <c r="H117">
        <f t="shared" si="30"/>
        <v>0</v>
      </c>
      <c r="I117">
        <f t="shared" si="31"/>
        <v>0</v>
      </c>
      <c r="J117">
        <f t="shared" si="32"/>
        <v>0.01</v>
      </c>
      <c r="K117">
        <f t="shared" si="33"/>
        <v>0.03</v>
      </c>
      <c r="L117">
        <f t="shared" si="34"/>
        <v>0.02</v>
      </c>
      <c r="M117">
        <f t="shared" si="35"/>
        <v>0.06</v>
      </c>
      <c r="N117">
        <f t="shared" si="36"/>
        <v>0.02</v>
      </c>
      <c r="O117">
        <f t="shared" si="37"/>
        <v>7.0000000000000007E-2</v>
      </c>
      <c r="P117">
        <f t="shared" si="38"/>
        <v>0.04</v>
      </c>
      <c r="Q117">
        <f t="shared" si="39"/>
        <v>0.01</v>
      </c>
      <c r="R117">
        <f t="shared" si="40"/>
        <v>0.02</v>
      </c>
      <c r="S117">
        <f t="shared" si="41"/>
        <v>0.02</v>
      </c>
      <c r="T117">
        <f t="shared" si="42"/>
        <v>0</v>
      </c>
      <c r="U117">
        <f t="shared" si="43"/>
        <v>0.59</v>
      </c>
      <c r="V117">
        <f t="shared" si="44"/>
        <v>0</v>
      </c>
      <c r="W117">
        <f t="shared" si="45"/>
        <v>0</v>
      </c>
      <c r="X117">
        <f t="shared" si="46"/>
        <v>0</v>
      </c>
      <c r="Y117">
        <f t="shared" si="47"/>
        <v>0</v>
      </c>
    </row>
    <row r="118" spans="1:25">
      <c r="A118" t="s">
        <v>227</v>
      </c>
      <c r="B118">
        <f t="shared" si="24"/>
        <v>0</v>
      </c>
      <c r="C118">
        <f t="shared" si="25"/>
        <v>0</v>
      </c>
      <c r="D118">
        <f t="shared" si="26"/>
        <v>0</v>
      </c>
      <c r="E118">
        <f t="shared" si="27"/>
        <v>0</v>
      </c>
      <c r="F118">
        <f t="shared" si="28"/>
        <v>0</v>
      </c>
      <c r="G118">
        <f t="shared" si="29"/>
        <v>0.11</v>
      </c>
      <c r="H118">
        <f t="shared" si="30"/>
        <v>3.83</v>
      </c>
      <c r="I118">
        <f t="shared" si="31"/>
        <v>0.22</v>
      </c>
      <c r="J118">
        <f t="shared" si="32"/>
        <v>0.01</v>
      </c>
      <c r="K118">
        <f t="shared" si="33"/>
        <v>0.22</v>
      </c>
      <c r="L118">
        <f t="shared" si="34"/>
        <v>0.24</v>
      </c>
      <c r="M118">
        <f t="shared" si="35"/>
        <v>0.06</v>
      </c>
      <c r="N118">
        <f t="shared" si="36"/>
        <v>7.0000000000000007E-2</v>
      </c>
      <c r="O118">
        <f t="shared" si="37"/>
        <v>0.01</v>
      </c>
      <c r="P118">
        <f t="shared" si="38"/>
        <v>0.03</v>
      </c>
      <c r="Q118">
        <f t="shared" si="39"/>
        <v>0.06</v>
      </c>
      <c r="R118">
        <f t="shared" si="40"/>
        <v>0.04</v>
      </c>
      <c r="S118">
        <f t="shared" si="41"/>
        <v>0.02</v>
      </c>
      <c r="T118">
        <f t="shared" si="42"/>
        <v>0.02</v>
      </c>
      <c r="U118">
        <f t="shared" si="43"/>
        <v>0.01</v>
      </c>
      <c r="V118">
        <f t="shared" si="44"/>
        <v>0</v>
      </c>
      <c r="W118">
        <f t="shared" si="45"/>
        <v>0.09</v>
      </c>
      <c r="X118">
        <f t="shared" si="46"/>
        <v>4.12</v>
      </c>
      <c r="Y118">
        <f t="shared" si="47"/>
        <v>0.19</v>
      </c>
    </row>
    <row r="119" spans="1:25">
      <c r="A119" t="s">
        <v>228</v>
      </c>
      <c r="B119">
        <f t="shared" si="24"/>
        <v>0.01</v>
      </c>
      <c r="C119">
        <f t="shared" si="25"/>
        <v>0.01</v>
      </c>
      <c r="D119">
        <f t="shared" si="26"/>
        <v>0.01</v>
      </c>
      <c r="E119">
        <f t="shared" si="27"/>
        <v>0.01</v>
      </c>
      <c r="F119">
        <f t="shared" si="28"/>
        <v>0.01</v>
      </c>
      <c r="G119">
        <f t="shared" si="29"/>
        <v>0.01</v>
      </c>
      <c r="H119">
        <f t="shared" si="30"/>
        <v>0.01</v>
      </c>
      <c r="I119">
        <f t="shared" si="31"/>
        <v>0.01</v>
      </c>
      <c r="J119">
        <f t="shared" si="32"/>
        <v>7.0000000000000007E-2</v>
      </c>
      <c r="K119">
        <f t="shared" si="33"/>
        <v>0.08</v>
      </c>
      <c r="L119">
        <f t="shared" si="34"/>
        <v>0.08</v>
      </c>
      <c r="M119">
        <f t="shared" si="35"/>
        <v>7.0000000000000007E-2</v>
      </c>
      <c r="N119">
        <f t="shared" si="36"/>
        <v>0.03</v>
      </c>
      <c r="O119">
        <f t="shared" si="37"/>
        <v>0.03</v>
      </c>
      <c r="P119">
        <f t="shared" si="38"/>
        <v>7.0000000000000007E-2</v>
      </c>
      <c r="Q119">
        <f t="shared" si="39"/>
        <v>0.08</v>
      </c>
      <c r="R119">
        <f t="shared" si="40"/>
        <v>0.03</v>
      </c>
      <c r="S119">
        <f t="shared" si="41"/>
        <v>0.01</v>
      </c>
      <c r="T119">
        <f t="shared" si="42"/>
        <v>0.01</v>
      </c>
      <c r="U119">
        <f t="shared" si="43"/>
        <v>0.01</v>
      </c>
      <c r="V119">
        <f t="shared" si="44"/>
        <v>0.01</v>
      </c>
      <c r="W119">
        <f t="shared" si="45"/>
        <v>0.01</v>
      </c>
      <c r="X119">
        <f t="shared" si="46"/>
        <v>0.01</v>
      </c>
      <c r="Y119">
        <f t="shared" si="47"/>
        <v>0.01</v>
      </c>
    </row>
    <row r="120" spans="1:25">
      <c r="A120" t="s">
        <v>229</v>
      </c>
      <c r="B120">
        <f t="shared" si="24"/>
        <v>0.01</v>
      </c>
      <c r="C120">
        <f t="shared" si="25"/>
        <v>0.01</v>
      </c>
      <c r="D120">
        <f t="shared" si="26"/>
        <v>0.01</v>
      </c>
      <c r="E120">
        <f t="shared" si="27"/>
        <v>0.01</v>
      </c>
      <c r="F120">
        <f t="shared" si="28"/>
        <v>0.01</v>
      </c>
      <c r="G120">
        <f t="shared" si="29"/>
        <v>0.01</v>
      </c>
      <c r="H120">
        <f t="shared" si="30"/>
        <v>0.01</v>
      </c>
      <c r="I120">
        <f t="shared" si="31"/>
        <v>0.02</v>
      </c>
      <c r="J120">
        <f t="shared" si="32"/>
        <v>0.02</v>
      </c>
      <c r="K120">
        <f t="shared" si="33"/>
        <v>0.02</v>
      </c>
      <c r="L120">
        <f t="shared" si="34"/>
        <v>0.03</v>
      </c>
      <c r="M120">
        <f t="shared" si="35"/>
        <v>0.01</v>
      </c>
      <c r="N120">
        <f t="shared" si="36"/>
        <v>0.01</v>
      </c>
      <c r="O120">
        <f t="shared" si="37"/>
        <v>0.01</v>
      </c>
      <c r="P120">
        <f t="shared" si="38"/>
        <v>0.01</v>
      </c>
      <c r="Q120">
        <f t="shared" si="39"/>
        <v>0.02</v>
      </c>
      <c r="R120">
        <f t="shared" si="40"/>
        <v>0.02</v>
      </c>
      <c r="S120">
        <f t="shared" si="41"/>
        <v>0.02</v>
      </c>
      <c r="T120">
        <f t="shared" si="42"/>
        <v>0.01</v>
      </c>
      <c r="U120">
        <f t="shared" si="43"/>
        <v>0.01</v>
      </c>
      <c r="V120">
        <f t="shared" si="44"/>
        <v>0.01</v>
      </c>
      <c r="W120">
        <f t="shared" si="45"/>
        <v>0.01</v>
      </c>
      <c r="X120">
        <f t="shared" si="46"/>
        <v>0.01</v>
      </c>
      <c r="Y120">
        <f t="shared" si="47"/>
        <v>0.01</v>
      </c>
    </row>
    <row r="121" spans="1:25">
      <c r="A121" t="s">
        <v>230</v>
      </c>
      <c r="B121">
        <f t="shared" si="24"/>
        <v>0</v>
      </c>
      <c r="C121">
        <f t="shared" si="25"/>
        <v>0</v>
      </c>
      <c r="D121">
        <f t="shared" si="26"/>
        <v>0</v>
      </c>
      <c r="E121">
        <f t="shared" si="27"/>
        <v>0</v>
      </c>
      <c r="F121">
        <f t="shared" si="28"/>
        <v>0</v>
      </c>
      <c r="G121">
        <f t="shared" si="29"/>
        <v>0</v>
      </c>
      <c r="H121">
        <f t="shared" si="30"/>
        <v>0.04</v>
      </c>
      <c r="I121">
        <f t="shared" si="31"/>
        <v>0.03</v>
      </c>
      <c r="J121">
        <f t="shared" si="32"/>
        <v>0.02</v>
      </c>
      <c r="K121">
        <f t="shared" si="33"/>
        <v>0.05</v>
      </c>
      <c r="L121">
        <f t="shared" si="34"/>
        <v>0.03</v>
      </c>
      <c r="M121">
        <f t="shared" si="35"/>
        <v>0.03</v>
      </c>
      <c r="N121">
        <f t="shared" si="36"/>
        <v>0.01</v>
      </c>
      <c r="O121">
        <f t="shared" si="37"/>
        <v>7.0000000000000007E-2</v>
      </c>
      <c r="P121">
        <f t="shared" si="38"/>
        <v>0.08</v>
      </c>
      <c r="Q121">
        <f t="shared" si="39"/>
        <v>0.09</v>
      </c>
      <c r="R121">
        <f t="shared" si="40"/>
        <v>7.0000000000000007E-2</v>
      </c>
      <c r="S121">
        <f t="shared" si="41"/>
        <v>0.05</v>
      </c>
      <c r="T121">
        <f t="shared" si="42"/>
        <v>0.05</v>
      </c>
      <c r="U121">
        <f t="shared" si="43"/>
        <v>0</v>
      </c>
      <c r="V121">
        <f t="shared" si="44"/>
        <v>0</v>
      </c>
      <c r="W121">
        <f t="shared" si="45"/>
        <v>0</v>
      </c>
      <c r="X121">
        <f t="shared" si="46"/>
        <v>0</v>
      </c>
      <c r="Y121">
        <f t="shared" si="47"/>
        <v>0</v>
      </c>
    </row>
    <row r="122" spans="1:25">
      <c r="A122" t="s">
        <v>231</v>
      </c>
      <c r="B122">
        <f t="shared" si="24"/>
        <v>0.01</v>
      </c>
      <c r="C122">
        <f t="shared" si="25"/>
        <v>0</v>
      </c>
      <c r="D122">
        <f t="shared" si="26"/>
        <v>0</v>
      </c>
      <c r="E122">
        <f t="shared" si="27"/>
        <v>0</v>
      </c>
      <c r="F122">
        <f t="shared" si="28"/>
        <v>0</v>
      </c>
      <c r="G122">
        <f t="shared" si="29"/>
        <v>0</v>
      </c>
      <c r="H122">
        <f t="shared" si="30"/>
        <v>0.14000000000000001</v>
      </c>
      <c r="I122">
        <f t="shared" si="31"/>
        <v>0.23</v>
      </c>
      <c r="J122">
        <f t="shared" si="32"/>
        <v>0.66</v>
      </c>
      <c r="K122">
        <f t="shared" si="33"/>
        <v>0.77</v>
      </c>
      <c r="L122">
        <f t="shared" si="34"/>
        <v>0.35</v>
      </c>
      <c r="M122">
        <f t="shared" si="35"/>
        <v>0.1</v>
      </c>
      <c r="N122">
        <f t="shared" si="36"/>
        <v>0.05</v>
      </c>
      <c r="O122">
        <f t="shared" si="37"/>
        <v>0.17</v>
      </c>
      <c r="P122">
        <f t="shared" si="38"/>
        <v>0.17</v>
      </c>
      <c r="Q122">
        <f t="shared" si="39"/>
        <v>0.15</v>
      </c>
      <c r="R122">
        <f t="shared" si="40"/>
        <v>0.11</v>
      </c>
      <c r="S122">
        <f t="shared" si="41"/>
        <v>0.11</v>
      </c>
      <c r="T122">
        <f t="shared" si="42"/>
        <v>7.0000000000000007E-2</v>
      </c>
      <c r="U122">
        <f t="shared" si="43"/>
        <v>0.02</v>
      </c>
      <c r="V122">
        <f t="shared" si="44"/>
        <v>0.17</v>
      </c>
      <c r="W122">
        <f t="shared" si="45"/>
        <v>0</v>
      </c>
      <c r="X122">
        <f t="shared" si="46"/>
        <v>0</v>
      </c>
      <c r="Y122">
        <f t="shared" si="47"/>
        <v>0</v>
      </c>
    </row>
    <row r="123" spans="1:25">
      <c r="A123" t="s">
        <v>232</v>
      </c>
      <c r="B123">
        <f t="shared" si="24"/>
        <v>0.02</v>
      </c>
      <c r="C123">
        <f t="shared" si="25"/>
        <v>0.02</v>
      </c>
      <c r="D123">
        <f t="shared" si="26"/>
        <v>0.02</v>
      </c>
      <c r="E123">
        <f t="shared" si="27"/>
        <v>0.02</v>
      </c>
      <c r="F123">
        <f t="shared" si="28"/>
        <v>0.02</v>
      </c>
      <c r="G123">
        <f t="shared" si="29"/>
        <v>0.02</v>
      </c>
      <c r="H123">
        <f t="shared" si="30"/>
        <v>0.03</v>
      </c>
      <c r="I123">
        <f t="shared" si="31"/>
        <v>0.03</v>
      </c>
      <c r="J123">
        <f t="shared" si="32"/>
        <v>0.03</v>
      </c>
      <c r="K123">
        <f t="shared" si="33"/>
        <v>0.03</v>
      </c>
      <c r="L123">
        <f t="shared" si="34"/>
        <v>7.0000000000000007E-2</v>
      </c>
      <c r="M123">
        <f t="shared" si="35"/>
        <v>7.0000000000000007E-2</v>
      </c>
      <c r="N123">
        <f t="shared" si="36"/>
        <v>0.14000000000000001</v>
      </c>
      <c r="O123">
        <f t="shared" si="37"/>
        <v>0.18</v>
      </c>
      <c r="P123">
        <f t="shared" si="38"/>
        <v>0.03</v>
      </c>
      <c r="Q123">
        <f t="shared" si="39"/>
        <v>0.03</v>
      </c>
      <c r="R123">
        <f t="shared" si="40"/>
        <v>0.03</v>
      </c>
      <c r="S123">
        <f t="shared" si="41"/>
        <v>0.03</v>
      </c>
      <c r="T123">
        <f t="shared" si="42"/>
        <v>0.03</v>
      </c>
      <c r="U123">
        <f t="shared" si="43"/>
        <v>0.03</v>
      </c>
      <c r="V123">
        <f t="shared" si="44"/>
        <v>0.04</v>
      </c>
      <c r="W123">
        <f t="shared" si="45"/>
        <v>0.03</v>
      </c>
      <c r="X123">
        <f t="shared" si="46"/>
        <v>0.02</v>
      </c>
      <c r="Y123">
        <f t="shared" si="47"/>
        <v>0.02</v>
      </c>
    </row>
    <row r="124" spans="1:25">
      <c r="A124" t="s">
        <v>233</v>
      </c>
      <c r="B124">
        <f t="shared" si="24"/>
        <v>0</v>
      </c>
      <c r="C124">
        <f t="shared" si="25"/>
        <v>0</v>
      </c>
      <c r="D124">
        <f t="shared" si="26"/>
        <v>0</v>
      </c>
      <c r="E124">
        <f t="shared" si="27"/>
        <v>0</v>
      </c>
      <c r="F124">
        <f t="shared" si="28"/>
        <v>0</v>
      </c>
      <c r="G124">
        <f t="shared" si="29"/>
        <v>0.02</v>
      </c>
      <c r="H124">
        <f t="shared" si="30"/>
        <v>0.03</v>
      </c>
      <c r="I124">
        <f t="shared" si="31"/>
        <v>0.02</v>
      </c>
      <c r="J124">
        <f t="shared" si="32"/>
        <v>0.03</v>
      </c>
      <c r="K124">
        <f t="shared" si="33"/>
        <v>0.04</v>
      </c>
      <c r="L124">
        <f t="shared" si="34"/>
        <v>0.02</v>
      </c>
      <c r="M124">
        <f t="shared" si="35"/>
        <v>0.02</v>
      </c>
      <c r="N124">
        <f t="shared" si="36"/>
        <v>0.01</v>
      </c>
      <c r="O124">
        <f t="shared" si="37"/>
        <v>0.01</v>
      </c>
      <c r="P124">
        <f t="shared" si="38"/>
        <v>0.01</v>
      </c>
      <c r="Q124">
        <f t="shared" si="39"/>
        <v>0.02</v>
      </c>
      <c r="R124">
        <f t="shared" si="40"/>
        <v>0.03</v>
      </c>
      <c r="S124">
        <f t="shared" si="41"/>
        <v>7.0000000000000007E-2</v>
      </c>
      <c r="T124">
        <f t="shared" si="42"/>
        <v>0.01</v>
      </c>
      <c r="U124">
        <f t="shared" si="43"/>
        <v>0</v>
      </c>
      <c r="V124">
        <f t="shared" si="44"/>
        <v>0.01</v>
      </c>
      <c r="W124">
        <f t="shared" si="45"/>
        <v>0.01</v>
      </c>
      <c r="X124">
        <f t="shared" si="46"/>
        <v>0.01</v>
      </c>
      <c r="Y124">
        <f t="shared" si="47"/>
        <v>0</v>
      </c>
    </row>
    <row r="125" spans="1:25">
      <c r="A125" t="s">
        <v>234</v>
      </c>
      <c r="B125">
        <f t="shared" si="24"/>
        <v>0</v>
      </c>
      <c r="C125">
        <f t="shared" si="25"/>
        <v>0</v>
      </c>
      <c r="D125">
        <f t="shared" si="26"/>
        <v>0</v>
      </c>
      <c r="E125">
        <f t="shared" si="27"/>
        <v>0</v>
      </c>
      <c r="F125">
        <f t="shared" si="28"/>
        <v>0</v>
      </c>
      <c r="G125">
        <f t="shared" si="29"/>
        <v>0</v>
      </c>
      <c r="H125">
        <f t="shared" si="30"/>
        <v>0.01</v>
      </c>
      <c r="I125">
        <f t="shared" si="31"/>
        <v>0.04</v>
      </c>
      <c r="J125">
        <f t="shared" si="32"/>
        <v>0.08</v>
      </c>
      <c r="K125">
        <f t="shared" si="33"/>
        <v>7.0000000000000007E-2</v>
      </c>
      <c r="L125">
        <f t="shared" si="34"/>
        <v>0.04</v>
      </c>
      <c r="M125">
        <f t="shared" si="35"/>
        <v>0.02</v>
      </c>
      <c r="N125">
        <f t="shared" si="36"/>
        <v>0.01</v>
      </c>
      <c r="O125">
        <f t="shared" si="37"/>
        <v>0.01</v>
      </c>
      <c r="P125">
        <f t="shared" si="38"/>
        <v>0</v>
      </c>
      <c r="Q125">
        <f t="shared" si="39"/>
        <v>0.01</v>
      </c>
      <c r="R125">
        <f t="shared" si="40"/>
        <v>0.02</v>
      </c>
      <c r="S125">
        <f t="shared" si="41"/>
        <v>0.01</v>
      </c>
      <c r="T125">
        <f t="shared" si="42"/>
        <v>0.01</v>
      </c>
      <c r="U125">
        <f t="shared" si="43"/>
        <v>0.01</v>
      </c>
      <c r="V125">
        <f t="shared" si="44"/>
        <v>0</v>
      </c>
      <c r="W125">
        <f t="shared" si="45"/>
        <v>0</v>
      </c>
      <c r="X125">
        <f t="shared" si="46"/>
        <v>0.02</v>
      </c>
      <c r="Y125">
        <f t="shared" si="47"/>
        <v>7.0000000000000007E-2</v>
      </c>
    </row>
    <row r="126" spans="1:25">
      <c r="A126" t="s">
        <v>235</v>
      </c>
      <c r="B126">
        <f t="shared" si="24"/>
        <v>0</v>
      </c>
      <c r="C126">
        <f t="shared" si="25"/>
        <v>0</v>
      </c>
      <c r="D126">
        <f t="shared" si="26"/>
        <v>0</v>
      </c>
      <c r="E126">
        <f t="shared" si="27"/>
        <v>0</v>
      </c>
      <c r="F126">
        <f t="shared" si="28"/>
        <v>0</v>
      </c>
      <c r="G126">
        <f t="shared" si="29"/>
        <v>0</v>
      </c>
      <c r="H126">
        <f t="shared" si="30"/>
        <v>0</v>
      </c>
      <c r="I126">
        <f t="shared" si="31"/>
        <v>0.09</v>
      </c>
      <c r="J126">
        <f t="shared" si="32"/>
        <v>0.05</v>
      </c>
      <c r="K126">
        <f t="shared" si="33"/>
        <v>0.01</v>
      </c>
      <c r="L126">
        <f t="shared" si="34"/>
        <v>7.0000000000000007E-2</v>
      </c>
      <c r="M126">
        <f t="shared" si="35"/>
        <v>0</v>
      </c>
      <c r="N126">
        <f t="shared" si="36"/>
        <v>0.02</v>
      </c>
      <c r="O126">
        <f t="shared" si="37"/>
        <v>0.1</v>
      </c>
      <c r="P126">
        <f t="shared" si="38"/>
        <v>0.16</v>
      </c>
      <c r="Q126">
        <f t="shared" si="39"/>
        <v>0.12</v>
      </c>
      <c r="R126">
        <f t="shared" si="40"/>
        <v>0.02</v>
      </c>
      <c r="S126">
        <f t="shared" si="41"/>
        <v>0.02</v>
      </c>
      <c r="T126">
        <f t="shared" si="42"/>
        <v>0</v>
      </c>
      <c r="U126">
        <f t="shared" si="43"/>
        <v>0</v>
      </c>
      <c r="V126">
        <f t="shared" si="44"/>
        <v>0</v>
      </c>
      <c r="W126">
        <f t="shared" si="45"/>
        <v>0</v>
      </c>
      <c r="X126">
        <f t="shared" si="46"/>
        <v>0</v>
      </c>
      <c r="Y126">
        <f t="shared" si="47"/>
        <v>0</v>
      </c>
    </row>
    <row r="127" spans="1:25">
      <c r="A127" t="s">
        <v>236</v>
      </c>
      <c r="B127">
        <f t="shared" si="24"/>
        <v>0</v>
      </c>
      <c r="C127">
        <f t="shared" si="25"/>
        <v>0.01</v>
      </c>
      <c r="D127">
        <f t="shared" si="26"/>
        <v>0.44</v>
      </c>
      <c r="E127">
        <f t="shared" si="27"/>
        <v>0.14000000000000001</v>
      </c>
      <c r="F127">
        <f t="shared" si="28"/>
        <v>0</v>
      </c>
      <c r="G127">
        <f t="shared" si="29"/>
        <v>0</v>
      </c>
      <c r="H127">
        <f t="shared" si="30"/>
        <v>0.1</v>
      </c>
      <c r="I127">
        <f t="shared" si="31"/>
        <v>0.08</v>
      </c>
      <c r="J127">
        <f t="shared" si="32"/>
        <v>0.04</v>
      </c>
      <c r="K127">
        <f t="shared" si="33"/>
        <v>0.04</v>
      </c>
      <c r="L127">
        <f t="shared" si="34"/>
        <v>7.0000000000000007E-2</v>
      </c>
      <c r="M127">
        <f t="shared" si="35"/>
        <v>0.01</v>
      </c>
      <c r="N127">
        <f t="shared" si="36"/>
        <v>0.02</v>
      </c>
      <c r="O127">
        <f t="shared" si="37"/>
        <v>0.02</v>
      </c>
      <c r="P127">
        <f t="shared" si="38"/>
        <v>7.0000000000000007E-2</v>
      </c>
      <c r="Q127">
        <f t="shared" si="39"/>
        <v>0.06</v>
      </c>
      <c r="R127">
        <f t="shared" si="40"/>
        <v>0.09</v>
      </c>
      <c r="S127">
        <f t="shared" si="41"/>
        <v>0.28000000000000003</v>
      </c>
      <c r="T127">
        <f t="shared" si="42"/>
        <v>0.14000000000000001</v>
      </c>
      <c r="U127">
        <f t="shared" si="43"/>
        <v>0.01</v>
      </c>
      <c r="V127">
        <f t="shared" si="44"/>
        <v>0.01</v>
      </c>
      <c r="W127">
        <f t="shared" si="45"/>
        <v>0.01</v>
      </c>
      <c r="X127">
        <f t="shared" si="46"/>
        <v>0.02</v>
      </c>
      <c r="Y127">
        <f t="shared" si="47"/>
        <v>0.01</v>
      </c>
    </row>
    <row r="128" spans="1:25">
      <c r="A128" t="s">
        <v>237</v>
      </c>
      <c r="B128">
        <f t="shared" si="24"/>
        <v>0</v>
      </c>
      <c r="C128">
        <f t="shared" si="25"/>
        <v>0</v>
      </c>
      <c r="D128">
        <f t="shared" si="26"/>
        <v>0</v>
      </c>
      <c r="E128">
        <f t="shared" si="27"/>
        <v>0</v>
      </c>
      <c r="F128">
        <f t="shared" si="28"/>
        <v>0</v>
      </c>
      <c r="G128">
        <f t="shared" si="29"/>
        <v>0</v>
      </c>
      <c r="H128">
        <f t="shared" si="30"/>
        <v>0</v>
      </c>
      <c r="I128">
        <f t="shared" si="31"/>
        <v>0</v>
      </c>
      <c r="J128">
        <f t="shared" si="32"/>
        <v>0</v>
      </c>
      <c r="K128">
        <f t="shared" si="33"/>
        <v>0</v>
      </c>
      <c r="L128">
        <f t="shared" si="34"/>
        <v>0</v>
      </c>
      <c r="M128">
        <f t="shared" si="35"/>
        <v>0</v>
      </c>
      <c r="N128">
        <f t="shared" si="36"/>
        <v>0</v>
      </c>
      <c r="O128">
        <f t="shared" si="37"/>
        <v>0</v>
      </c>
      <c r="P128">
        <f t="shared" si="38"/>
        <v>0</v>
      </c>
      <c r="Q128">
        <f t="shared" si="39"/>
        <v>0</v>
      </c>
      <c r="R128">
        <f t="shared" si="40"/>
        <v>0</v>
      </c>
      <c r="S128">
        <f t="shared" si="41"/>
        <v>0</v>
      </c>
      <c r="T128">
        <f t="shared" si="42"/>
        <v>0</v>
      </c>
      <c r="U128">
        <f t="shared" si="43"/>
        <v>0</v>
      </c>
      <c r="V128">
        <f t="shared" si="44"/>
        <v>0</v>
      </c>
      <c r="W128">
        <f t="shared" si="45"/>
        <v>0</v>
      </c>
      <c r="X128">
        <f t="shared" si="46"/>
        <v>0</v>
      </c>
      <c r="Y128">
        <f t="shared" si="47"/>
        <v>0</v>
      </c>
    </row>
    <row r="129" spans="1:25">
      <c r="A129" t="s">
        <v>238</v>
      </c>
      <c r="B129">
        <f t="shared" si="24"/>
        <v>0</v>
      </c>
      <c r="C129">
        <f t="shared" si="25"/>
        <v>0</v>
      </c>
      <c r="D129">
        <f t="shared" si="26"/>
        <v>0</v>
      </c>
      <c r="E129">
        <f t="shared" si="27"/>
        <v>0</v>
      </c>
      <c r="F129">
        <f t="shared" si="28"/>
        <v>0</v>
      </c>
      <c r="G129">
        <f t="shared" si="29"/>
        <v>0</v>
      </c>
      <c r="H129">
        <f t="shared" si="30"/>
        <v>0</v>
      </c>
      <c r="I129">
        <f t="shared" si="31"/>
        <v>0.01</v>
      </c>
      <c r="J129">
        <f t="shared" si="32"/>
        <v>0.03</v>
      </c>
      <c r="K129">
        <f t="shared" si="33"/>
        <v>0.03</v>
      </c>
      <c r="L129">
        <f t="shared" si="34"/>
        <v>0.01</v>
      </c>
      <c r="M129">
        <f t="shared" si="35"/>
        <v>0.01</v>
      </c>
      <c r="N129">
        <f t="shared" si="36"/>
        <v>0.01</v>
      </c>
      <c r="O129">
        <f t="shared" si="37"/>
        <v>0.01</v>
      </c>
      <c r="P129">
        <f t="shared" si="38"/>
        <v>0.01</v>
      </c>
      <c r="Q129">
        <f t="shared" si="39"/>
        <v>0.03</v>
      </c>
      <c r="R129">
        <f t="shared" si="40"/>
        <v>0.02</v>
      </c>
      <c r="S129">
        <f t="shared" si="41"/>
        <v>0.02</v>
      </c>
      <c r="T129">
        <f t="shared" si="42"/>
        <v>0.04</v>
      </c>
      <c r="U129">
        <f t="shared" si="43"/>
        <v>0.02</v>
      </c>
      <c r="V129">
        <f t="shared" si="44"/>
        <v>0.01</v>
      </c>
      <c r="W129">
        <f t="shared" si="45"/>
        <v>0.01</v>
      </c>
      <c r="X129">
        <f t="shared" si="46"/>
        <v>0</v>
      </c>
      <c r="Y129">
        <f t="shared" si="47"/>
        <v>0.01</v>
      </c>
    </row>
    <row r="130" spans="1:25">
      <c r="A130" t="s">
        <v>239</v>
      </c>
      <c r="B130">
        <f t="shared" ref="B130:B193" si="48">VLOOKUP($A130,SIG,2,FALSE)</f>
        <v>0.01</v>
      </c>
      <c r="C130">
        <f t="shared" ref="C130:C193" si="49">VLOOKUP($A130,SIG,3,FALSE)</f>
        <v>0.01</v>
      </c>
      <c r="D130">
        <f t="shared" ref="D130:D193" si="50">VLOOKUP($A130,SIG,4,FALSE)</f>
        <v>0.01</v>
      </c>
      <c r="E130">
        <f t="shared" ref="E130:E193" si="51">VLOOKUP($A130,SIG,5,FALSE)</f>
        <v>0.01</v>
      </c>
      <c r="F130">
        <f t="shared" ref="F130:F193" si="52">VLOOKUP($A130,SIG,6,FALSE)</f>
        <v>0.01</v>
      </c>
      <c r="G130">
        <f t="shared" ref="G130:G193" si="53">VLOOKUP($A130,SIG,7,FALSE)</f>
        <v>0.01</v>
      </c>
      <c r="H130">
        <f t="shared" ref="H130:H193" si="54">VLOOKUP($A130,SIG,8,FALSE)</f>
        <v>0.01</v>
      </c>
      <c r="I130">
        <f t="shared" ref="I130:I193" si="55">VLOOKUP($A130,SIG,9,FALSE)</f>
        <v>0.02</v>
      </c>
      <c r="J130">
        <f t="shared" ref="J130:J193" si="56">VLOOKUP($A130,SIG,10,FALSE)</f>
        <v>0.02</v>
      </c>
      <c r="K130">
        <f t="shared" ref="K130:K193" si="57">VLOOKUP($A130,SIG,11,FALSE)</f>
        <v>0.04</v>
      </c>
      <c r="L130">
        <f t="shared" ref="L130:L193" si="58">VLOOKUP($A130,SIG,12,FALSE)</f>
        <v>0.05</v>
      </c>
      <c r="M130">
        <f t="shared" ref="M130:M193" si="59">VLOOKUP($A130,SIG,13,FALSE)</f>
        <v>0.04</v>
      </c>
      <c r="N130">
        <f t="shared" ref="N130:N193" si="60">VLOOKUP($A130,SIG,14,FALSE)</f>
        <v>0.02</v>
      </c>
      <c r="O130">
        <f t="shared" ref="O130:O193" si="61">VLOOKUP($A130,SIG,15,FALSE)</f>
        <v>0.03</v>
      </c>
      <c r="P130">
        <f t="shared" ref="P130:P193" si="62">VLOOKUP($A130,SIG,16,FALSE)</f>
        <v>0.03</v>
      </c>
      <c r="Q130">
        <f t="shared" ref="Q130:Q193" si="63">VLOOKUP($A130,SIG,17,FALSE)</f>
        <v>0.02</v>
      </c>
      <c r="R130">
        <f t="shared" ref="R130:R193" si="64">VLOOKUP($A130,SIG,18,FALSE)</f>
        <v>0.02</v>
      </c>
      <c r="S130">
        <f t="shared" ref="S130:S193" si="65">VLOOKUP($A130,SIG,19,FALSE)</f>
        <v>0.01</v>
      </c>
      <c r="T130">
        <f t="shared" ref="T130:T193" si="66">VLOOKUP($A130,SIG,20,FALSE)</f>
        <v>0.01</v>
      </c>
      <c r="U130">
        <f t="shared" ref="U130:U193" si="67">VLOOKUP($A130,SIG,21,FALSE)</f>
        <v>0.02</v>
      </c>
      <c r="V130">
        <f t="shared" ref="V130:V193" si="68">VLOOKUP($A130,SIG,22,FALSE)</f>
        <v>0.01</v>
      </c>
      <c r="W130">
        <f t="shared" ref="W130:W193" si="69">VLOOKUP($A130,SIG,23,FALSE)</f>
        <v>0.02</v>
      </c>
      <c r="X130">
        <f t="shared" ref="X130:X193" si="70">VLOOKUP($A130,SIG,24,FALSE)</f>
        <v>0.01</v>
      </c>
      <c r="Y130">
        <f t="shared" ref="Y130:Y193" si="71">VLOOKUP($A130,SIG,25,FALSE)</f>
        <v>0.01</v>
      </c>
    </row>
    <row r="131" spans="1:25">
      <c r="A131" t="s">
        <v>240</v>
      </c>
      <c r="B131">
        <f t="shared" si="48"/>
        <v>0.02</v>
      </c>
      <c r="C131">
        <f t="shared" si="49"/>
        <v>0.01</v>
      </c>
      <c r="D131">
        <f t="shared" si="50"/>
        <v>0.02</v>
      </c>
      <c r="E131">
        <f t="shared" si="51"/>
        <v>0.09</v>
      </c>
      <c r="F131">
        <f t="shared" si="52"/>
        <v>0.08</v>
      </c>
      <c r="G131">
        <f t="shared" si="53"/>
        <v>0.11</v>
      </c>
      <c r="H131">
        <f t="shared" si="54"/>
        <v>0.04</v>
      </c>
      <c r="I131">
        <f t="shared" si="55"/>
        <v>0.09</v>
      </c>
      <c r="J131">
        <f t="shared" si="56"/>
        <v>0.13</v>
      </c>
      <c r="K131">
        <f t="shared" si="57"/>
        <v>0.17</v>
      </c>
      <c r="L131">
        <f t="shared" si="58"/>
        <v>0.17</v>
      </c>
      <c r="M131">
        <f t="shared" si="59"/>
        <v>0.19</v>
      </c>
      <c r="N131">
        <f t="shared" si="60"/>
        <v>0.23</v>
      </c>
      <c r="O131">
        <f t="shared" si="61"/>
        <v>0.2</v>
      </c>
      <c r="P131">
        <f t="shared" si="62"/>
        <v>0.08</v>
      </c>
      <c r="Q131">
        <f t="shared" si="63"/>
        <v>7.0000000000000007E-2</v>
      </c>
      <c r="R131">
        <f t="shared" si="64"/>
        <v>0.11</v>
      </c>
      <c r="S131">
        <f t="shared" si="65"/>
        <v>0.25</v>
      </c>
      <c r="T131">
        <f t="shared" si="66"/>
        <v>0.18</v>
      </c>
      <c r="U131">
        <f t="shared" si="67"/>
        <v>0.18</v>
      </c>
      <c r="V131">
        <f t="shared" si="68"/>
        <v>0.22</v>
      </c>
      <c r="W131">
        <f t="shared" si="69"/>
        <v>7.0000000000000007E-2</v>
      </c>
      <c r="X131">
        <f t="shared" si="70"/>
        <v>0.06</v>
      </c>
      <c r="Y131">
        <f t="shared" si="71"/>
        <v>0.03</v>
      </c>
    </row>
    <row r="132" spans="1:25">
      <c r="A132" t="s">
        <v>241</v>
      </c>
      <c r="B132">
        <f t="shared" si="48"/>
        <v>0</v>
      </c>
      <c r="C132">
        <f t="shared" si="49"/>
        <v>0</v>
      </c>
      <c r="D132">
        <f t="shared" si="50"/>
        <v>0</v>
      </c>
      <c r="E132">
        <f t="shared" si="51"/>
        <v>0</v>
      </c>
      <c r="F132">
        <f t="shared" si="52"/>
        <v>0</v>
      </c>
      <c r="G132">
        <f t="shared" si="53"/>
        <v>0.03</v>
      </c>
      <c r="H132">
        <f t="shared" si="54"/>
        <v>0.03</v>
      </c>
      <c r="I132">
        <f t="shared" si="55"/>
        <v>0.05</v>
      </c>
      <c r="J132">
        <f t="shared" si="56"/>
        <v>7.0000000000000007E-2</v>
      </c>
      <c r="K132">
        <f t="shared" si="57"/>
        <v>0.02</v>
      </c>
      <c r="L132">
        <f t="shared" si="58"/>
        <v>0.03</v>
      </c>
      <c r="M132">
        <f t="shared" si="59"/>
        <v>0.02</v>
      </c>
      <c r="N132">
        <f t="shared" si="60"/>
        <v>0.02</v>
      </c>
      <c r="O132">
        <f t="shared" si="61"/>
        <v>0.01</v>
      </c>
      <c r="P132">
        <f t="shared" si="62"/>
        <v>0.01</v>
      </c>
      <c r="Q132">
        <f t="shared" si="63"/>
        <v>0.01</v>
      </c>
      <c r="R132">
        <f t="shared" si="64"/>
        <v>0.03</v>
      </c>
      <c r="S132">
        <f t="shared" si="65"/>
        <v>0.02</v>
      </c>
      <c r="T132">
        <f t="shared" si="66"/>
        <v>0.02</v>
      </c>
      <c r="U132">
        <f t="shared" si="67"/>
        <v>0.01</v>
      </c>
      <c r="V132">
        <f t="shared" si="68"/>
        <v>0.01</v>
      </c>
      <c r="W132">
        <f t="shared" si="69"/>
        <v>0</v>
      </c>
      <c r="X132">
        <f t="shared" si="70"/>
        <v>0</v>
      </c>
      <c r="Y132">
        <f t="shared" si="71"/>
        <v>0</v>
      </c>
    </row>
    <row r="133" spans="1:25">
      <c r="A133" t="s">
        <v>242</v>
      </c>
      <c r="B133">
        <f t="shared" si="48"/>
        <v>0.03</v>
      </c>
      <c r="C133">
        <f t="shared" si="49"/>
        <v>0.03</v>
      </c>
      <c r="D133">
        <f t="shared" si="50"/>
        <v>0.02</v>
      </c>
      <c r="E133">
        <f t="shared" si="51"/>
        <v>0.02</v>
      </c>
      <c r="F133">
        <f t="shared" si="52"/>
        <v>0.02</v>
      </c>
      <c r="G133">
        <f t="shared" si="53"/>
        <v>0.03</v>
      </c>
      <c r="H133">
        <f t="shared" si="54"/>
        <v>0.03</v>
      </c>
      <c r="I133">
        <f t="shared" si="55"/>
        <v>0.03</v>
      </c>
      <c r="J133">
        <f t="shared" si="56"/>
        <v>0.05</v>
      </c>
      <c r="K133">
        <f t="shared" si="57"/>
        <v>0.04</v>
      </c>
      <c r="L133">
        <f t="shared" si="58"/>
        <v>0.04</v>
      </c>
      <c r="M133">
        <f t="shared" si="59"/>
        <v>0.05</v>
      </c>
      <c r="N133">
        <f t="shared" si="60"/>
        <v>0.03</v>
      </c>
      <c r="O133">
        <f t="shared" si="61"/>
        <v>0.03</v>
      </c>
      <c r="P133">
        <f t="shared" si="62"/>
        <v>0.03</v>
      </c>
      <c r="Q133">
        <f t="shared" si="63"/>
        <v>0.03</v>
      </c>
      <c r="R133">
        <f t="shared" si="64"/>
        <v>0.04</v>
      </c>
      <c r="S133">
        <f t="shared" si="65"/>
        <v>0.03</v>
      </c>
      <c r="T133">
        <f t="shared" si="66"/>
        <v>0.03</v>
      </c>
      <c r="U133">
        <f t="shared" si="67"/>
        <v>0.03</v>
      </c>
      <c r="V133">
        <f t="shared" si="68"/>
        <v>0.03</v>
      </c>
      <c r="W133">
        <f t="shared" si="69"/>
        <v>0.03</v>
      </c>
      <c r="X133">
        <f t="shared" si="70"/>
        <v>0.03</v>
      </c>
      <c r="Y133">
        <f t="shared" si="71"/>
        <v>0.02</v>
      </c>
    </row>
    <row r="134" spans="1:25">
      <c r="A134" t="s">
        <v>243</v>
      </c>
      <c r="B134">
        <f t="shared" si="48"/>
        <v>0</v>
      </c>
      <c r="C134">
        <f t="shared" si="49"/>
        <v>0</v>
      </c>
      <c r="D134">
        <f t="shared" si="50"/>
        <v>0</v>
      </c>
      <c r="E134">
        <f t="shared" si="51"/>
        <v>0</v>
      </c>
      <c r="F134">
        <f t="shared" si="52"/>
        <v>0</v>
      </c>
      <c r="G134">
        <f t="shared" si="53"/>
        <v>0</v>
      </c>
      <c r="H134">
        <f t="shared" si="54"/>
        <v>0</v>
      </c>
      <c r="I134">
        <f t="shared" si="55"/>
        <v>0</v>
      </c>
      <c r="J134">
        <f t="shared" si="56"/>
        <v>0.06</v>
      </c>
      <c r="K134">
        <f t="shared" si="57"/>
        <v>0.03</v>
      </c>
      <c r="L134">
        <f t="shared" si="58"/>
        <v>0.11</v>
      </c>
      <c r="M134">
        <f t="shared" si="59"/>
        <v>0.16</v>
      </c>
      <c r="N134">
        <f t="shared" si="60"/>
        <v>0.03</v>
      </c>
      <c r="O134">
        <f t="shared" si="61"/>
        <v>0.02</v>
      </c>
      <c r="P134">
        <f t="shared" si="62"/>
        <v>0.06</v>
      </c>
      <c r="Q134">
        <f t="shared" si="63"/>
        <v>0.01</v>
      </c>
      <c r="R134">
        <f t="shared" si="64"/>
        <v>7.0000000000000007E-2</v>
      </c>
      <c r="S134">
        <f t="shared" si="65"/>
        <v>0.04</v>
      </c>
      <c r="T134">
        <f t="shared" si="66"/>
        <v>0.01</v>
      </c>
      <c r="U134">
        <f t="shared" si="67"/>
        <v>0.01</v>
      </c>
      <c r="V134">
        <f t="shared" si="68"/>
        <v>0</v>
      </c>
      <c r="W134">
        <f t="shared" si="69"/>
        <v>0</v>
      </c>
      <c r="X134">
        <f t="shared" si="70"/>
        <v>0</v>
      </c>
      <c r="Y134">
        <f t="shared" si="71"/>
        <v>0</v>
      </c>
    </row>
    <row r="135" spans="1:25">
      <c r="A135" t="s">
        <v>244</v>
      </c>
      <c r="B135">
        <f t="shared" si="48"/>
        <v>0.04</v>
      </c>
      <c r="C135">
        <f t="shared" si="49"/>
        <v>0.04</v>
      </c>
      <c r="D135">
        <f t="shared" si="50"/>
        <v>0.04</v>
      </c>
      <c r="E135">
        <f t="shared" si="51"/>
        <v>0.04</v>
      </c>
      <c r="F135">
        <f t="shared" si="52"/>
        <v>0.04</v>
      </c>
      <c r="G135">
        <f t="shared" si="53"/>
        <v>0.04</v>
      </c>
      <c r="H135">
        <f t="shared" si="54"/>
        <v>0.04</v>
      </c>
      <c r="I135">
        <f t="shared" si="55"/>
        <v>0.05</v>
      </c>
      <c r="J135">
        <f t="shared" si="56"/>
        <v>0.08</v>
      </c>
      <c r="K135">
        <f t="shared" si="57"/>
        <v>0.1</v>
      </c>
      <c r="L135">
        <f t="shared" si="58"/>
        <v>0.09</v>
      </c>
      <c r="M135">
        <f t="shared" si="59"/>
        <v>0.08</v>
      </c>
      <c r="N135">
        <f t="shared" si="60"/>
        <v>0.05</v>
      </c>
      <c r="O135">
        <f t="shared" si="61"/>
        <v>0.05</v>
      </c>
      <c r="P135">
        <f t="shared" si="62"/>
        <v>0.05</v>
      </c>
      <c r="Q135">
        <f t="shared" si="63"/>
        <v>0.05</v>
      </c>
      <c r="R135">
        <f t="shared" si="64"/>
        <v>0.05</v>
      </c>
      <c r="S135">
        <f t="shared" si="65"/>
        <v>0.06</v>
      </c>
      <c r="T135">
        <f t="shared" si="66"/>
        <v>0.05</v>
      </c>
      <c r="U135">
        <f t="shared" si="67"/>
        <v>0.05</v>
      </c>
      <c r="V135">
        <f t="shared" si="68"/>
        <v>0.04</v>
      </c>
      <c r="W135">
        <f t="shared" si="69"/>
        <v>0.04</v>
      </c>
      <c r="X135">
        <f t="shared" si="70"/>
        <v>0.05</v>
      </c>
      <c r="Y135">
        <f t="shared" si="71"/>
        <v>0.04</v>
      </c>
    </row>
    <row r="136" spans="1:25">
      <c r="A136" t="s">
        <v>245</v>
      </c>
      <c r="B136">
        <f t="shared" si="48"/>
        <v>0.69</v>
      </c>
      <c r="C136">
        <f t="shared" si="49"/>
        <v>0.09</v>
      </c>
      <c r="D136">
        <f t="shared" si="50"/>
        <v>3.49</v>
      </c>
      <c r="E136">
        <f t="shared" si="51"/>
        <v>2.37</v>
      </c>
      <c r="F136">
        <f t="shared" si="52"/>
        <v>1.38</v>
      </c>
      <c r="G136">
        <f t="shared" si="53"/>
        <v>3.52</v>
      </c>
      <c r="H136">
        <f t="shared" si="54"/>
        <v>0.65</v>
      </c>
      <c r="I136">
        <f t="shared" si="55"/>
        <v>0.09</v>
      </c>
      <c r="J136">
        <f t="shared" si="56"/>
        <v>0.23</v>
      </c>
      <c r="K136">
        <f t="shared" si="57"/>
        <v>0.15</v>
      </c>
      <c r="L136">
        <f t="shared" si="58"/>
        <v>0.15</v>
      </c>
      <c r="M136">
        <f t="shared" si="59"/>
        <v>0.1</v>
      </c>
      <c r="N136">
        <f t="shared" si="60"/>
        <v>0.1</v>
      </c>
      <c r="O136">
        <f t="shared" si="61"/>
        <v>0.08</v>
      </c>
      <c r="P136">
        <f t="shared" si="62"/>
        <v>0.1</v>
      </c>
      <c r="Q136">
        <f t="shared" si="63"/>
        <v>0.22</v>
      </c>
      <c r="R136">
        <f t="shared" si="64"/>
        <v>0.15</v>
      </c>
      <c r="S136">
        <f t="shared" si="65"/>
        <v>0.03</v>
      </c>
      <c r="T136">
        <f t="shared" si="66"/>
        <v>0.05</v>
      </c>
      <c r="U136">
        <f t="shared" si="67"/>
        <v>0.06</v>
      </c>
      <c r="V136">
        <f t="shared" si="68"/>
        <v>0.06</v>
      </c>
      <c r="W136">
        <f t="shared" si="69"/>
        <v>0.09</v>
      </c>
      <c r="X136">
        <f t="shared" si="70"/>
        <v>1.4</v>
      </c>
      <c r="Y136">
        <f t="shared" si="71"/>
        <v>3.65</v>
      </c>
    </row>
    <row r="137" spans="1:25">
      <c r="A137" t="s">
        <v>246</v>
      </c>
      <c r="B137">
        <f t="shared" si="48"/>
        <v>0.01</v>
      </c>
      <c r="C137">
        <f t="shared" si="49"/>
        <v>0.01</v>
      </c>
      <c r="D137">
        <f t="shared" si="50"/>
        <v>0.01</v>
      </c>
      <c r="E137">
        <f t="shared" si="51"/>
        <v>1.91</v>
      </c>
      <c r="F137">
        <f t="shared" si="52"/>
        <v>3.53</v>
      </c>
      <c r="G137">
        <f t="shared" si="53"/>
        <v>1.18</v>
      </c>
      <c r="H137">
        <f t="shared" si="54"/>
        <v>0.04</v>
      </c>
      <c r="I137">
        <f t="shared" si="55"/>
        <v>0.16</v>
      </c>
      <c r="J137">
        <f t="shared" si="56"/>
        <v>0.14000000000000001</v>
      </c>
      <c r="K137">
        <f t="shared" si="57"/>
        <v>0.09</v>
      </c>
      <c r="L137">
        <f t="shared" si="58"/>
        <v>0.1</v>
      </c>
      <c r="M137">
        <f t="shared" si="59"/>
        <v>0.22</v>
      </c>
      <c r="N137">
        <f t="shared" si="60"/>
        <v>0.11</v>
      </c>
      <c r="O137">
        <f t="shared" si="61"/>
        <v>0.11</v>
      </c>
      <c r="P137">
        <f t="shared" si="62"/>
        <v>0.12</v>
      </c>
      <c r="Q137">
        <f t="shared" si="63"/>
        <v>0.09</v>
      </c>
      <c r="R137">
        <f t="shared" si="64"/>
        <v>0.15</v>
      </c>
      <c r="S137">
        <f t="shared" si="65"/>
        <v>0.15</v>
      </c>
      <c r="T137">
        <f t="shared" si="66"/>
        <v>0.08</v>
      </c>
      <c r="U137">
        <f t="shared" si="67"/>
        <v>0.06</v>
      </c>
      <c r="V137">
        <f t="shared" si="68"/>
        <v>0.04</v>
      </c>
      <c r="W137">
        <f t="shared" si="69"/>
        <v>0.04</v>
      </c>
      <c r="X137">
        <f t="shared" si="70"/>
        <v>0.03</v>
      </c>
      <c r="Y137">
        <f t="shared" si="71"/>
        <v>0.02</v>
      </c>
    </row>
    <row r="138" spans="1:25">
      <c r="A138" t="s">
        <v>247</v>
      </c>
      <c r="B138">
        <f t="shared" si="48"/>
        <v>0</v>
      </c>
      <c r="C138">
        <f t="shared" si="49"/>
        <v>0</v>
      </c>
      <c r="D138">
        <f t="shared" si="50"/>
        <v>0</v>
      </c>
      <c r="E138">
        <f t="shared" si="51"/>
        <v>0</v>
      </c>
      <c r="F138">
        <f t="shared" si="52"/>
        <v>0</v>
      </c>
      <c r="G138">
        <f t="shared" si="53"/>
        <v>0</v>
      </c>
      <c r="H138">
        <f t="shared" si="54"/>
        <v>0</v>
      </c>
      <c r="I138">
        <f t="shared" si="55"/>
        <v>0</v>
      </c>
      <c r="J138">
        <f t="shared" si="56"/>
        <v>0</v>
      </c>
      <c r="K138">
        <f t="shared" si="57"/>
        <v>0.01</v>
      </c>
      <c r="L138">
        <f t="shared" si="58"/>
        <v>0</v>
      </c>
      <c r="M138">
        <f t="shared" si="59"/>
        <v>0</v>
      </c>
      <c r="N138">
        <f t="shared" si="60"/>
        <v>0</v>
      </c>
      <c r="O138">
        <f t="shared" si="61"/>
        <v>0</v>
      </c>
      <c r="P138">
        <f t="shared" si="62"/>
        <v>0</v>
      </c>
      <c r="Q138">
        <f t="shared" si="63"/>
        <v>0</v>
      </c>
      <c r="R138">
        <f t="shared" si="64"/>
        <v>0</v>
      </c>
      <c r="S138">
        <f t="shared" si="65"/>
        <v>0</v>
      </c>
      <c r="T138">
        <f t="shared" si="66"/>
        <v>0</v>
      </c>
      <c r="U138">
        <f t="shared" si="67"/>
        <v>0</v>
      </c>
      <c r="V138">
        <f t="shared" si="68"/>
        <v>0</v>
      </c>
      <c r="W138">
        <f t="shared" si="69"/>
        <v>0</v>
      </c>
      <c r="X138">
        <f t="shared" si="70"/>
        <v>0</v>
      </c>
      <c r="Y138">
        <f t="shared" si="71"/>
        <v>0</v>
      </c>
    </row>
    <row r="139" spans="1:25">
      <c r="A139" t="s">
        <v>248</v>
      </c>
      <c r="B139">
        <f t="shared" si="48"/>
        <v>0.02</v>
      </c>
      <c r="C139">
        <f t="shared" si="49"/>
        <v>0.02</v>
      </c>
      <c r="D139">
        <f t="shared" si="50"/>
        <v>0</v>
      </c>
      <c r="E139">
        <f t="shared" si="51"/>
        <v>0</v>
      </c>
      <c r="F139">
        <f t="shared" si="52"/>
        <v>0.01</v>
      </c>
      <c r="G139">
        <f t="shared" si="53"/>
        <v>0.01</v>
      </c>
      <c r="H139">
        <f t="shared" si="54"/>
        <v>0.02</v>
      </c>
      <c r="I139">
        <f t="shared" si="55"/>
        <v>0.04</v>
      </c>
      <c r="J139">
        <f t="shared" si="56"/>
        <v>7.0000000000000007E-2</v>
      </c>
      <c r="K139">
        <f t="shared" si="57"/>
        <v>0.17</v>
      </c>
      <c r="L139">
        <f t="shared" si="58"/>
        <v>0.16</v>
      </c>
      <c r="M139">
        <f t="shared" si="59"/>
        <v>7.0000000000000007E-2</v>
      </c>
      <c r="N139">
        <f t="shared" si="60"/>
        <v>0.03</v>
      </c>
      <c r="O139">
        <f t="shared" si="61"/>
        <v>0.04</v>
      </c>
      <c r="P139">
        <f t="shared" si="62"/>
        <v>0.06</v>
      </c>
      <c r="Q139">
        <f t="shared" si="63"/>
        <v>0.03</v>
      </c>
      <c r="R139">
        <f t="shared" si="64"/>
        <v>0.03</v>
      </c>
      <c r="S139">
        <f t="shared" si="65"/>
        <v>0.04</v>
      </c>
      <c r="T139">
        <f t="shared" si="66"/>
        <v>0.05</v>
      </c>
      <c r="U139">
        <f t="shared" si="67"/>
        <v>0.02</v>
      </c>
      <c r="V139">
        <f t="shared" si="68"/>
        <v>0.02</v>
      </c>
      <c r="W139">
        <f t="shared" si="69"/>
        <v>0.02</v>
      </c>
      <c r="X139">
        <f t="shared" si="70"/>
        <v>0.02</v>
      </c>
      <c r="Y139">
        <f t="shared" si="71"/>
        <v>0.02</v>
      </c>
    </row>
    <row r="140" spans="1:25">
      <c r="A140" t="s">
        <v>249</v>
      </c>
      <c r="B140">
        <f t="shared" si="48"/>
        <v>0</v>
      </c>
      <c r="C140">
        <f t="shared" si="49"/>
        <v>0</v>
      </c>
      <c r="D140">
        <f t="shared" si="50"/>
        <v>0</v>
      </c>
      <c r="E140">
        <f t="shared" si="51"/>
        <v>0.01</v>
      </c>
      <c r="F140">
        <f t="shared" si="52"/>
        <v>0</v>
      </c>
      <c r="G140">
        <f t="shared" si="53"/>
        <v>0.01</v>
      </c>
      <c r="H140">
        <f t="shared" si="54"/>
        <v>0.02</v>
      </c>
      <c r="I140">
        <f t="shared" si="55"/>
        <v>0.04</v>
      </c>
      <c r="J140">
        <f t="shared" si="56"/>
        <v>0.06</v>
      </c>
      <c r="K140">
        <f t="shared" si="57"/>
        <v>0.04</v>
      </c>
      <c r="L140">
        <f t="shared" si="58"/>
        <v>0.02</v>
      </c>
      <c r="M140">
        <f t="shared" si="59"/>
        <v>0.01</v>
      </c>
      <c r="N140">
        <f t="shared" si="60"/>
        <v>0.03</v>
      </c>
      <c r="O140">
        <f t="shared" si="61"/>
        <v>0.01</v>
      </c>
      <c r="P140">
        <f t="shared" si="62"/>
        <v>0.01</v>
      </c>
      <c r="Q140">
        <f t="shared" si="63"/>
        <v>0.01</v>
      </c>
      <c r="R140">
        <f t="shared" si="64"/>
        <v>0.01</v>
      </c>
      <c r="S140">
        <f t="shared" si="65"/>
        <v>0.03</v>
      </c>
      <c r="T140">
        <f t="shared" si="66"/>
        <v>0.03</v>
      </c>
      <c r="U140">
        <f t="shared" si="67"/>
        <v>0.01</v>
      </c>
      <c r="V140">
        <f t="shared" si="68"/>
        <v>0.01</v>
      </c>
      <c r="W140">
        <f t="shared" si="69"/>
        <v>0.02</v>
      </c>
      <c r="X140">
        <f t="shared" si="70"/>
        <v>0.02</v>
      </c>
      <c r="Y140">
        <f t="shared" si="71"/>
        <v>0.02</v>
      </c>
    </row>
    <row r="141" spans="1:25">
      <c r="A141" t="s">
        <v>250</v>
      </c>
      <c r="B141">
        <f t="shared" si="48"/>
        <v>2.25</v>
      </c>
      <c r="C141">
        <f t="shared" si="49"/>
        <v>2.23</v>
      </c>
      <c r="D141">
        <f t="shared" si="50"/>
        <v>0.85</v>
      </c>
      <c r="E141">
        <f t="shared" si="51"/>
        <v>0.02</v>
      </c>
      <c r="F141">
        <f t="shared" si="52"/>
        <v>2.08</v>
      </c>
      <c r="G141">
        <f t="shared" si="53"/>
        <v>2.2999999999999998</v>
      </c>
      <c r="H141">
        <f t="shared" si="54"/>
        <v>0.83</v>
      </c>
      <c r="I141">
        <f t="shared" si="55"/>
        <v>0</v>
      </c>
      <c r="J141">
        <f t="shared" si="56"/>
        <v>0</v>
      </c>
      <c r="K141">
        <f t="shared" si="57"/>
        <v>0.09</v>
      </c>
      <c r="L141">
        <f t="shared" si="58"/>
        <v>0.15</v>
      </c>
      <c r="M141">
        <f t="shared" si="59"/>
        <v>7.0000000000000007E-2</v>
      </c>
      <c r="N141">
        <f t="shared" si="60"/>
        <v>0.03</v>
      </c>
      <c r="O141">
        <f t="shared" si="61"/>
        <v>0.01</v>
      </c>
      <c r="P141">
        <f t="shared" si="62"/>
        <v>0.01</v>
      </c>
      <c r="Q141">
        <f t="shared" si="63"/>
        <v>0.01</v>
      </c>
      <c r="R141">
        <f t="shared" si="64"/>
        <v>0.01</v>
      </c>
      <c r="S141">
        <f t="shared" si="65"/>
        <v>0.01</v>
      </c>
      <c r="T141">
        <f t="shared" si="66"/>
        <v>0.01</v>
      </c>
      <c r="U141">
        <f t="shared" si="67"/>
        <v>0.01</v>
      </c>
      <c r="V141">
        <f t="shared" si="68"/>
        <v>0.01</v>
      </c>
      <c r="W141">
        <f t="shared" si="69"/>
        <v>0.01</v>
      </c>
      <c r="X141">
        <f t="shared" si="70"/>
        <v>2.25</v>
      </c>
      <c r="Y141">
        <f t="shared" si="71"/>
        <v>0.02</v>
      </c>
    </row>
    <row r="142" spans="1:25">
      <c r="A142" t="s">
        <v>251</v>
      </c>
      <c r="B142">
        <f t="shared" si="48"/>
        <v>0</v>
      </c>
      <c r="C142">
        <f t="shared" si="49"/>
        <v>0</v>
      </c>
      <c r="D142">
        <f t="shared" si="50"/>
        <v>0</v>
      </c>
      <c r="E142">
        <f t="shared" si="51"/>
        <v>0</v>
      </c>
      <c r="F142">
        <f t="shared" si="52"/>
        <v>0</v>
      </c>
      <c r="G142">
        <f t="shared" si="53"/>
        <v>0.01</v>
      </c>
      <c r="H142">
        <f t="shared" si="54"/>
        <v>0.03</v>
      </c>
      <c r="I142">
        <f t="shared" si="55"/>
        <v>0.04</v>
      </c>
      <c r="J142">
        <f t="shared" si="56"/>
        <v>0.05</v>
      </c>
      <c r="K142">
        <f t="shared" si="57"/>
        <v>0.04</v>
      </c>
      <c r="L142">
        <f t="shared" si="58"/>
        <v>0.02</v>
      </c>
      <c r="M142">
        <f t="shared" si="59"/>
        <v>0.03</v>
      </c>
      <c r="N142">
        <f t="shared" si="60"/>
        <v>0.02</v>
      </c>
      <c r="O142">
        <f t="shared" si="61"/>
        <v>0.03</v>
      </c>
      <c r="P142">
        <f t="shared" si="62"/>
        <v>0.02</v>
      </c>
      <c r="Q142">
        <f t="shared" si="63"/>
        <v>0.01</v>
      </c>
      <c r="R142">
        <f t="shared" si="64"/>
        <v>0.04</v>
      </c>
      <c r="S142">
        <f t="shared" si="65"/>
        <v>0.1</v>
      </c>
      <c r="T142">
        <f t="shared" si="66"/>
        <v>0.04</v>
      </c>
      <c r="U142">
        <f t="shared" si="67"/>
        <v>7.0000000000000007E-2</v>
      </c>
      <c r="V142">
        <f t="shared" si="68"/>
        <v>0.03</v>
      </c>
      <c r="W142">
        <f t="shared" si="69"/>
        <v>0.03</v>
      </c>
      <c r="X142">
        <f t="shared" si="70"/>
        <v>0.02</v>
      </c>
      <c r="Y142">
        <f t="shared" si="71"/>
        <v>0.01</v>
      </c>
    </row>
    <row r="143" spans="1:25">
      <c r="A143" t="s">
        <v>252</v>
      </c>
      <c r="B143">
        <f t="shared" si="48"/>
        <v>0.12</v>
      </c>
      <c r="C143">
        <f t="shared" si="49"/>
        <v>0.02</v>
      </c>
      <c r="D143">
        <f t="shared" si="50"/>
        <v>0.02</v>
      </c>
      <c r="E143">
        <f t="shared" si="51"/>
        <v>0.02</v>
      </c>
      <c r="F143">
        <f t="shared" si="52"/>
        <v>2.15</v>
      </c>
      <c r="G143">
        <f t="shared" si="53"/>
        <v>2.0499999999999998</v>
      </c>
      <c r="H143">
        <f t="shared" si="54"/>
        <v>1.05</v>
      </c>
      <c r="I143">
        <f t="shared" si="55"/>
        <v>0.13</v>
      </c>
      <c r="J143">
        <f t="shared" si="56"/>
        <v>0.02</v>
      </c>
      <c r="K143">
        <f t="shared" si="57"/>
        <v>0.02</v>
      </c>
      <c r="L143">
        <f t="shared" si="58"/>
        <v>0.02</v>
      </c>
      <c r="M143">
        <f t="shared" si="59"/>
        <v>0.02</v>
      </c>
      <c r="N143">
        <f t="shared" si="60"/>
        <v>0.04</v>
      </c>
      <c r="O143">
        <f t="shared" si="61"/>
        <v>0.02</v>
      </c>
      <c r="P143">
        <f t="shared" si="62"/>
        <v>0.02</v>
      </c>
      <c r="Q143">
        <f t="shared" si="63"/>
        <v>0.02</v>
      </c>
      <c r="R143">
        <f t="shared" si="64"/>
        <v>0.02</v>
      </c>
      <c r="S143">
        <f t="shared" si="65"/>
        <v>0.02</v>
      </c>
      <c r="T143">
        <f t="shared" si="66"/>
        <v>0.02</v>
      </c>
      <c r="U143">
        <f t="shared" si="67"/>
        <v>0.02</v>
      </c>
      <c r="V143">
        <f t="shared" si="68"/>
        <v>0.02</v>
      </c>
      <c r="W143">
        <f t="shared" si="69"/>
        <v>0.79</v>
      </c>
      <c r="X143">
        <f t="shared" si="70"/>
        <v>0.82</v>
      </c>
      <c r="Y143">
        <f t="shared" si="71"/>
        <v>0.77</v>
      </c>
    </row>
    <row r="144" spans="1:25">
      <c r="A144" t="s">
        <v>253</v>
      </c>
      <c r="B144">
        <f t="shared" si="48"/>
        <v>0</v>
      </c>
      <c r="C144">
        <f t="shared" si="49"/>
        <v>0</v>
      </c>
      <c r="D144">
        <f t="shared" si="50"/>
        <v>0</v>
      </c>
      <c r="E144">
        <f t="shared" si="51"/>
        <v>0</v>
      </c>
      <c r="F144">
        <f t="shared" si="52"/>
        <v>0</v>
      </c>
      <c r="G144">
        <f t="shared" si="53"/>
        <v>0</v>
      </c>
      <c r="H144">
        <f t="shared" si="54"/>
        <v>0</v>
      </c>
      <c r="I144">
        <f t="shared" si="55"/>
        <v>0</v>
      </c>
      <c r="J144">
        <f t="shared" si="56"/>
        <v>0</v>
      </c>
      <c r="K144">
        <f t="shared" si="57"/>
        <v>0</v>
      </c>
      <c r="L144">
        <f t="shared" si="58"/>
        <v>0</v>
      </c>
      <c r="M144">
        <f t="shared" si="59"/>
        <v>0</v>
      </c>
      <c r="N144">
        <f t="shared" si="60"/>
        <v>0</v>
      </c>
      <c r="O144">
        <f t="shared" si="61"/>
        <v>0</v>
      </c>
      <c r="P144">
        <f t="shared" si="62"/>
        <v>0</v>
      </c>
      <c r="Q144">
        <f t="shared" si="63"/>
        <v>0</v>
      </c>
      <c r="R144">
        <f t="shared" si="64"/>
        <v>0</v>
      </c>
      <c r="S144">
        <f t="shared" si="65"/>
        <v>0</v>
      </c>
      <c r="T144">
        <f t="shared" si="66"/>
        <v>0</v>
      </c>
      <c r="U144">
        <f t="shared" si="67"/>
        <v>0</v>
      </c>
      <c r="V144">
        <f t="shared" si="68"/>
        <v>0</v>
      </c>
      <c r="W144">
        <f t="shared" si="69"/>
        <v>0</v>
      </c>
      <c r="X144">
        <f t="shared" si="70"/>
        <v>0</v>
      </c>
      <c r="Y144">
        <f t="shared" si="71"/>
        <v>0</v>
      </c>
    </row>
    <row r="145" spans="1:25">
      <c r="A145" t="s">
        <v>254</v>
      </c>
      <c r="B145">
        <f t="shared" si="48"/>
        <v>0</v>
      </c>
      <c r="C145">
        <f t="shared" si="49"/>
        <v>0</v>
      </c>
      <c r="D145">
        <f t="shared" si="50"/>
        <v>0</v>
      </c>
      <c r="E145">
        <f t="shared" si="51"/>
        <v>0</v>
      </c>
      <c r="F145">
        <f t="shared" si="52"/>
        <v>0.01</v>
      </c>
      <c r="G145">
        <f t="shared" si="53"/>
        <v>1.91</v>
      </c>
      <c r="H145">
        <f t="shared" si="54"/>
        <v>0.65</v>
      </c>
      <c r="I145">
        <f t="shared" si="55"/>
        <v>0.13</v>
      </c>
      <c r="J145">
        <f t="shared" si="56"/>
        <v>0.11</v>
      </c>
      <c r="K145">
        <f t="shared" si="57"/>
        <v>0.04</v>
      </c>
      <c r="L145">
        <f t="shared" si="58"/>
        <v>7.0000000000000007E-2</v>
      </c>
      <c r="M145">
        <f t="shared" si="59"/>
        <v>0.05</v>
      </c>
      <c r="N145">
        <f t="shared" si="60"/>
        <v>0.04</v>
      </c>
      <c r="O145">
        <f t="shared" si="61"/>
        <v>0.09</v>
      </c>
      <c r="P145">
        <f t="shared" si="62"/>
        <v>0.08</v>
      </c>
      <c r="Q145">
        <f t="shared" si="63"/>
        <v>0.04</v>
      </c>
      <c r="R145">
        <f t="shared" si="64"/>
        <v>0.05</v>
      </c>
      <c r="S145">
        <f t="shared" si="65"/>
        <v>0.03</v>
      </c>
      <c r="T145">
        <f t="shared" si="66"/>
        <v>0.03</v>
      </c>
      <c r="U145">
        <f t="shared" si="67"/>
        <v>0.01</v>
      </c>
      <c r="V145">
        <f t="shared" si="68"/>
        <v>2.13</v>
      </c>
      <c r="W145">
        <f t="shared" si="69"/>
        <v>0.55000000000000004</v>
      </c>
      <c r="X145">
        <f t="shared" si="70"/>
        <v>0</v>
      </c>
      <c r="Y145">
        <f t="shared" si="71"/>
        <v>0</v>
      </c>
    </row>
    <row r="146" spans="1:25">
      <c r="A146" t="s">
        <v>255</v>
      </c>
      <c r="B146">
        <f t="shared" si="48"/>
        <v>0.01</v>
      </c>
      <c r="C146">
        <f t="shared" si="49"/>
        <v>0.01</v>
      </c>
      <c r="D146">
        <f t="shared" si="50"/>
        <v>0.01</v>
      </c>
      <c r="E146">
        <f t="shared" si="51"/>
        <v>0.01</v>
      </c>
      <c r="F146">
        <f t="shared" si="52"/>
        <v>0.01</v>
      </c>
      <c r="G146">
        <f t="shared" si="53"/>
        <v>0.01</v>
      </c>
      <c r="H146">
        <f t="shared" si="54"/>
        <v>0.01</v>
      </c>
      <c r="I146">
        <f t="shared" si="55"/>
        <v>0.04</v>
      </c>
      <c r="J146">
        <f t="shared" si="56"/>
        <v>7.0000000000000007E-2</v>
      </c>
      <c r="K146">
        <f t="shared" si="57"/>
        <v>0.17</v>
      </c>
      <c r="L146">
        <f t="shared" si="58"/>
        <v>0.09</v>
      </c>
      <c r="M146">
        <f t="shared" si="59"/>
        <v>0.02</v>
      </c>
      <c r="N146">
        <f t="shared" si="60"/>
        <v>0.02</v>
      </c>
      <c r="O146">
        <f t="shared" si="61"/>
        <v>0.03</v>
      </c>
      <c r="P146">
        <f t="shared" si="62"/>
        <v>0.14000000000000001</v>
      </c>
      <c r="Q146">
        <f t="shared" si="63"/>
        <v>0.04</v>
      </c>
      <c r="R146">
        <f t="shared" si="64"/>
        <v>0.04</v>
      </c>
      <c r="S146">
        <f t="shared" si="65"/>
        <v>0.04</v>
      </c>
      <c r="T146">
        <f t="shared" si="66"/>
        <v>0.06</v>
      </c>
      <c r="U146">
        <f t="shared" si="67"/>
        <v>0.05</v>
      </c>
      <c r="V146">
        <f t="shared" si="68"/>
        <v>0.01</v>
      </c>
      <c r="W146">
        <f t="shared" si="69"/>
        <v>0.01</v>
      </c>
      <c r="X146">
        <f t="shared" si="70"/>
        <v>0.01</v>
      </c>
      <c r="Y146">
        <f t="shared" si="71"/>
        <v>0.02</v>
      </c>
    </row>
    <row r="147" spans="1:25">
      <c r="A147" t="s">
        <v>256</v>
      </c>
      <c r="B147">
        <f t="shared" si="48"/>
        <v>0</v>
      </c>
      <c r="C147">
        <f t="shared" si="49"/>
        <v>0</v>
      </c>
      <c r="D147">
        <f t="shared" si="50"/>
        <v>0</v>
      </c>
      <c r="E147">
        <f t="shared" si="51"/>
        <v>0</v>
      </c>
      <c r="F147">
        <f t="shared" si="52"/>
        <v>0</v>
      </c>
      <c r="G147">
        <f t="shared" si="53"/>
        <v>0.01</v>
      </c>
      <c r="H147">
        <f t="shared" si="54"/>
        <v>0.02</v>
      </c>
      <c r="I147">
        <f t="shared" si="55"/>
        <v>0.04</v>
      </c>
      <c r="J147">
        <f t="shared" si="56"/>
        <v>0.01</v>
      </c>
      <c r="K147">
        <f t="shared" si="57"/>
        <v>0.11</v>
      </c>
      <c r="L147">
        <f t="shared" si="58"/>
        <v>0.01</v>
      </c>
      <c r="M147">
        <f t="shared" si="59"/>
        <v>0.02</v>
      </c>
      <c r="N147">
        <f t="shared" si="60"/>
        <v>0.02</v>
      </c>
      <c r="O147">
        <f t="shared" si="61"/>
        <v>0.02</v>
      </c>
      <c r="P147">
        <f t="shared" si="62"/>
        <v>0.02</v>
      </c>
      <c r="Q147">
        <f t="shared" si="63"/>
        <v>0.03</v>
      </c>
      <c r="R147">
        <f t="shared" si="64"/>
        <v>0.03</v>
      </c>
      <c r="S147">
        <f t="shared" si="65"/>
        <v>0.02</v>
      </c>
      <c r="T147">
        <f t="shared" si="66"/>
        <v>0.03</v>
      </c>
      <c r="U147">
        <f t="shared" si="67"/>
        <v>0.03</v>
      </c>
      <c r="V147">
        <f t="shared" si="68"/>
        <v>0</v>
      </c>
      <c r="W147">
        <f t="shared" si="69"/>
        <v>0.01</v>
      </c>
      <c r="X147">
        <f t="shared" si="70"/>
        <v>0.02</v>
      </c>
      <c r="Y147">
        <f t="shared" si="71"/>
        <v>0.01</v>
      </c>
    </row>
    <row r="148" spans="1:25">
      <c r="A148" t="s">
        <v>257</v>
      </c>
      <c r="B148">
        <f t="shared" si="48"/>
        <v>0.01</v>
      </c>
      <c r="C148">
        <f t="shared" si="49"/>
        <v>0.01</v>
      </c>
      <c r="D148">
        <f t="shared" si="50"/>
        <v>0.01</v>
      </c>
      <c r="E148">
        <f t="shared" si="51"/>
        <v>0.01</v>
      </c>
      <c r="F148">
        <f t="shared" si="52"/>
        <v>0.01</v>
      </c>
      <c r="G148">
        <f t="shared" si="53"/>
        <v>0.02</v>
      </c>
      <c r="H148">
        <f t="shared" si="54"/>
        <v>0.45</v>
      </c>
      <c r="I148">
        <f t="shared" si="55"/>
        <v>0.52</v>
      </c>
      <c r="J148">
        <f t="shared" si="56"/>
        <v>0.19</v>
      </c>
      <c r="K148">
        <f t="shared" si="57"/>
        <v>0.25</v>
      </c>
      <c r="L148">
        <f t="shared" si="58"/>
        <v>0.19</v>
      </c>
      <c r="M148">
        <f t="shared" si="59"/>
        <v>0.2</v>
      </c>
      <c r="N148">
        <f t="shared" si="60"/>
        <v>0.09</v>
      </c>
      <c r="O148">
        <f t="shared" si="61"/>
        <v>0.22</v>
      </c>
      <c r="P148">
        <f t="shared" si="62"/>
        <v>0.55000000000000004</v>
      </c>
      <c r="Q148">
        <f t="shared" si="63"/>
        <v>0.51</v>
      </c>
      <c r="R148">
        <f t="shared" si="64"/>
        <v>0.16</v>
      </c>
      <c r="S148">
        <f t="shared" si="65"/>
        <v>0.02</v>
      </c>
      <c r="T148">
        <f t="shared" si="66"/>
        <v>0.04</v>
      </c>
      <c r="U148">
        <f t="shared" si="67"/>
        <v>0.01</v>
      </c>
      <c r="V148">
        <f t="shared" si="68"/>
        <v>0.01</v>
      </c>
      <c r="W148">
        <f t="shared" si="69"/>
        <v>0.01</v>
      </c>
      <c r="X148">
        <f t="shared" si="70"/>
        <v>0.01</v>
      </c>
      <c r="Y148">
        <f t="shared" si="71"/>
        <v>0.01</v>
      </c>
    </row>
    <row r="149" spans="1:25">
      <c r="A149" t="s">
        <v>258</v>
      </c>
      <c r="B149">
        <f t="shared" si="48"/>
        <v>0</v>
      </c>
      <c r="C149">
        <f t="shared" si="49"/>
        <v>0.01</v>
      </c>
      <c r="D149">
        <f t="shared" si="50"/>
        <v>0.01</v>
      </c>
      <c r="E149">
        <f t="shared" si="51"/>
        <v>0.01</v>
      </c>
      <c r="F149">
        <f t="shared" si="52"/>
        <v>0</v>
      </c>
      <c r="G149">
        <f t="shared" si="53"/>
        <v>0</v>
      </c>
      <c r="H149">
        <f t="shared" si="54"/>
        <v>0.03</v>
      </c>
      <c r="I149">
        <f t="shared" si="55"/>
        <v>0.03</v>
      </c>
      <c r="J149">
        <f t="shared" si="56"/>
        <v>0.04</v>
      </c>
      <c r="K149">
        <f t="shared" si="57"/>
        <v>0.04</v>
      </c>
      <c r="L149">
        <f t="shared" si="58"/>
        <v>0.02</v>
      </c>
      <c r="M149">
        <f t="shared" si="59"/>
        <v>0.02</v>
      </c>
      <c r="N149">
        <f t="shared" si="60"/>
        <v>0.02</v>
      </c>
      <c r="O149">
        <f t="shared" si="61"/>
        <v>0.06</v>
      </c>
      <c r="P149">
        <f t="shared" si="62"/>
        <v>0.26</v>
      </c>
      <c r="Q149">
        <f t="shared" si="63"/>
        <v>0.08</v>
      </c>
      <c r="R149">
        <f t="shared" si="64"/>
        <v>0.01</v>
      </c>
      <c r="S149">
        <f t="shared" si="65"/>
        <v>0.04</v>
      </c>
      <c r="T149">
        <f t="shared" si="66"/>
        <v>0.04</v>
      </c>
      <c r="U149">
        <f t="shared" si="67"/>
        <v>0.02</v>
      </c>
      <c r="V149">
        <f t="shared" si="68"/>
        <v>0.01</v>
      </c>
      <c r="W149">
        <f t="shared" si="69"/>
        <v>0.01</v>
      </c>
      <c r="X149">
        <f t="shared" si="70"/>
        <v>0.01</v>
      </c>
      <c r="Y149">
        <f t="shared" si="71"/>
        <v>0.01</v>
      </c>
    </row>
    <row r="150" spans="1:25">
      <c r="A150" t="s">
        <v>259</v>
      </c>
      <c r="B150">
        <f t="shared" si="48"/>
        <v>0.02</v>
      </c>
      <c r="C150">
        <f t="shared" si="49"/>
        <v>0.02</v>
      </c>
      <c r="D150">
        <f t="shared" si="50"/>
        <v>0.02</v>
      </c>
      <c r="E150">
        <f t="shared" si="51"/>
        <v>0.02</v>
      </c>
      <c r="F150">
        <f t="shared" si="52"/>
        <v>0.02</v>
      </c>
      <c r="G150">
        <f t="shared" si="53"/>
        <v>0.02</v>
      </c>
      <c r="H150">
        <f t="shared" si="54"/>
        <v>0.06</v>
      </c>
      <c r="I150">
        <f t="shared" si="55"/>
        <v>7.0000000000000007E-2</v>
      </c>
      <c r="J150">
        <f t="shared" si="56"/>
        <v>0.13</v>
      </c>
      <c r="K150">
        <f t="shared" si="57"/>
        <v>0.23</v>
      </c>
      <c r="L150">
        <f t="shared" si="58"/>
        <v>0.21</v>
      </c>
      <c r="M150">
        <f t="shared" si="59"/>
        <v>0.08</v>
      </c>
      <c r="N150">
        <f t="shared" si="60"/>
        <v>0.09</v>
      </c>
      <c r="O150">
        <f t="shared" si="61"/>
        <v>0.06</v>
      </c>
      <c r="P150">
        <f t="shared" si="62"/>
        <v>0.11</v>
      </c>
      <c r="Q150">
        <f t="shared" si="63"/>
        <v>0.05</v>
      </c>
      <c r="R150">
        <f t="shared" si="64"/>
        <v>0.09</v>
      </c>
      <c r="S150">
        <f t="shared" si="65"/>
        <v>0.1</v>
      </c>
      <c r="T150">
        <f t="shared" si="66"/>
        <v>7.0000000000000007E-2</v>
      </c>
      <c r="U150">
        <f t="shared" si="67"/>
        <v>0.05</v>
      </c>
      <c r="V150">
        <f t="shared" si="68"/>
        <v>0.04</v>
      </c>
      <c r="W150">
        <f t="shared" si="69"/>
        <v>7.0000000000000007E-2</v>
      </c>
      <c r="X150">
        <f t="shared" si="70"/>
        <v>0.05</v>
      </c>
      <c r="Y150">
        <f t="shared" si="71"/>
        <v>0.02</v>
      </c>
    </row>
    <row r="151" spans="1:25">
      <c r="A151" t="s">
        <v>260</v>
      </c>
      <c r="B151">
        <f t="shared" si="48"/>
        <v>0.01</v>
      </c>
      <c r="C151">
        <f t="shared" si="49"/>
        <v>0</v>
      </c>
      <c r="D151">
        <f t="shared" si="50"/>
        <v>0</v>
      </c>
      <c r="E151">
        <f t="shared" si="51"/>
        <v>0</v>
      </c>
      <c r="F151">
        <f t="shared" si="52"/>
        <v>0</v>
      </c>
      <c r="G151">
        <f t="shared" si="53"/>
        <v>0.01</v>
      </c>
      <c r="H151">
        <f t="shared" si="54"/>
        <v>0.03</v>
      </c>
      <c r="I151">
        <f t="shared" si="55"/>
        <v>0.12</v>
      </c>
      <c r="J151">
        <f t="shared" si="56"/>
        <v>7.0000000000000007E-2</v>
      </c>
      <c r="K151">
        <f t="shared" si="57"/>
        <v>7.0000000000000007E-2</v>
      </c>
      <c r="L151">
        <f t="shared" si="58"/>
        <v>0.03</v>
      </c>
      <c r="M151">
        <f t="shared" si="59"/>
        <v>0.04</v>
      </c>
      <c r="N151">
        <f t="shared" si="60"/>
        <v>0.04</v>
      </c>
      <c r="O151">
        <f t="shared" si="61"/>
        <v>0.02</v>
      </c>
      <c r="P151">
        <f t="shared" si="62"/>
        <v>0.01</v>
      </c>
      <c r="Q151">
        <f t="shared" si="63"/>
        <v>0.05</v>
      </c>
      <c r="R151">
        <f t="shared" si="64"/>
        <v>0.04</v>
      </c>
      <c r="S151">
        <f t="shared" si="65"/>
        <v>0.01</v>
      </c>
      <c r="T151">
        <f t="shared" si="66"/>
        <v>0.02</v>
      </c>
      <c r="U151">
        <f t="shared" si="67"/>
        <v>0.04</v>
      </c>
      <c r="V151">
        <f t="shared" si="68"/>
        <v>0.02</v>
      </c>
      <c r="W151">
        <f t="shared" si="69"/>
        <v>0.01</v>
      </c>
      <c r="X151">
        <f t="shared" si="70"/>
        <v>0.01</v>
      </c>
      <c r="Y151">
        <f t="shared" si="71"/>
        <v>0.01</v>
      </c>
    </row>
    <row r="152" spans="1:25">
      <c r="A152" t="s">
        <v>261</v>
      </c>
      <c r="B152">
        <f t="shared" si="48"/>
        <v>0.02</v>
      </c>
      <c r="C152">
        <f t="shared" si="49"/>
        <v>1.1200000000000001</v>
      </c>
      <c r="D152">
        <f t="shared" si="50"/>
        <v>0.02</v>
      </c>
      <c r="E152">
        <f t="shared" si="51"/>
        <v>0.69</v>
      </c>
      <c r="F152">
        <f t="shared" si="52"/>
        <v>2.86</v>
      </c>
      <c r="G152">
        <f t="shared" si="53"/>
        <v>1.05</v>
      </c>
      <c r="H152">
        <f t="shared" si="54"/>
        <v>1.52</v>
      </c>
      <c r="I152">
        <f t="shared" si="55"/>
        <v>0.11</v>
      </c>
      <c r="J152">
        <f t="shared" si="56"/>
        <v>0.1</v>
      </c>
      <c r="K152">
        <f t="shared" si="57"/>
        <v>0.05</v>
      </c>
      <c r="L152">
        <f t="shared" si="58"/>
        <v>0.1</v>
      </c>
      <c r="M152">
        <f t="shared" si="59"/>
        <v>0.19</v>
      </c>
      <c r="N152">
        <f t="shared" si="60"/>
        <v>0.04</v>
      </c>
      <c r="O152">
        <f t="shared" si="61"/>
        <v>0.04</v>
      </c>
      <c r="P152">
        <f t="shared" si="62"/>
        <v>0.04</v>
      </c>
      <c r="Q152">
        <f t="shared" si="63"/>
        <v>0.03</v>
      </c>
      <c r="R152">
        <f t="shared" si="64"/>
        <v>0.03</v>
      </c>
      <c r="S152">
        <f t="shared" si="65"/>
        <v>0.03</v>
      </c>
      <c r="T152">
        <f t="shared" si="66"/>
        <v>0.02</v>
      </c>
      <c r="U152">
        <f t="shared" si="67"/>
        <v>0.02</v>
      </c>
      <c r="V152">
        <f t="shared" si="68"/>
        <v>0.02</v>
      </c>
      <c r="W152">
        <f t="shared" si="69"/>
        <v>1.6</v>
      </c>
      <c r="X152">
        <f t="shared" si="70"/>
        <v>0.71</v>
      </c>
      <c r="Y152">
        <f t="shared" si="71"/>
        <v>0.02</v>
      </c>
    </row>
    <row r="153" spans="1:25">
      <c r="A153" t="s">
        <v>262</v>
      </c>
      <c r="B153">
        <f t="shared" si="48"/>
        <v>0.03</v>
      </c>
      <c r="C153">
        <f t="shared" si="49"/>
        <v>0.01</v>
      </c>
      <c r="D153">
        <f t="shared" si="50"/>
        <v>0.01</v>
      </c>
      <c r="E153">
        <f t="shared" si="51"/>
        <v>0.01</v>
      </c>
      <c r="F153">
        <f t="shared" si="52"/>
        <v>0.01</v>
      </c>
      <c r="G153">
        <f t="shared" si="53"/>
        <v>0.01</v>
      </c>
      <c r="H153">
        <f t="shared" si="54"/>
        <v>0.01</v>
      </c>
      <c r="I153">
        <f t="shared" si="55"/>
        <v>0.02</v>
      </c>
      <c r="J153">
        <f t="shared" si="56"/>
        <v>7.0000000000000007E-2</v>
      </c>
      <c r="K153">
        <f t="shared" si="57"/>
        <v>0.53</v>
      </c>
      <c r="L153">
        <f t="shared" si="58"/>
        <v>0.59</v>
      </c>
      <c r="M153">
        <f t="shared" si="59"/>
        <v>0.08</v>
      </c>
      <c r="N153">
        <f t="shared" si="60"/>
        <v>0.02</v>
      </c>
      <c r="O153">
        <f t="shared" si="61"/>
        <v>0.01</v>
      </c>
      <c r="P153">
        <f t="shared" si="62"/>
        <v>0.03</v>
      </c>
      <c r="Q153">
        <f t="shared" si="63"/>
        <v>0.02</v>
      </c>
      <c r="R153">
        <f t="shared" si="64"/>
        <v>0.02</v>
      </c>
      <c r="S153">
        <f t="shared" si="65"/>
        <v>0.02</v>
      </c>
      <c r="T153">
        <f t="shared" si="66"/>
        <v>0.02</v>
      </c>
      <c r="U153">
        <f t="shared" si="67"/>
        <v>0.01</v>
      </c>
      <c r="V153">
        <f t="shared" si="68"/>
        <v>0.01</v>
      </c>
      <c r="W153">
        <f t="shared" si="69"/>
        <v>0.02</v>
      </c>
      <c r="X153">
        <f t="shared" si="70"/>
        <v>0.01</v>
      </c>
      <c r="Y153">
        <f t="shared" si="71"/>
        <v>0.01</v>
      </c>
    </row>
    <row r="154" spans="1:25">
      <c r="A154" t="s">
        <v>263</v>
      </c>
      <c r="B154">
        <f t="shared" si="48"/>
        <v>0</v>
      </c>
      <c r="C154">
        <f t="shared" si="49"/>
        <v>0</v>
      </c>
      <c r="D154">
        <f t="shared" si="50"/>
        <v>0</v>
      </c>
      <c r="E154">
        <f t="shared" si="51"/>
        <v>0</v>
      </c>
      <c r="F154">
        <f t="shared" si="52"/>
        <v>0</v>
      </c>
      <c r="G154">
        <f t="shared" si="53"/>
        <v>0.04</v>
      </c>
      <c r="H154">
        <f t="shared" si="54"/>
        <v>0.05</v>
      </c>
      <c r="I154">
        <f t="shared" si="55"/>
        <v>0.04</v>
      </c>
      <c r="J154">
        <f t="shared" si="56"/>
        <v>7.0000000000000007E-2</v>
      </c>
      <c r="K154">
        <f t="shared" si="57"/>
        <v>0.05</v>
      </c>
      <c r="L154">
        <f t="shared" si="58"/>
        <v>0.03</v>
      </c>
      <c r="M154">
        <f t="shared" si="59"/>
        <v>0.01</v>
      </c>
      <c r="N154">
        <f t="shared" si="60"/>
        <v>0.02</v>
      </c>
      <c r="O154">
        <f t="shared" si="61"/>
        <v>0.01</v>
      </c>
      <c r="P154">
        <f t="shared" si="62"/>
        <v>0.01</v>
      </c>
      <c r="Q154">
        <f t="shared" si="63"/>
        <v>0.02</v>
      </c>
      <c r="R154">
        <f t="shared" si="64"/>
        <v>0.01</v>
      </c>
      <c r="S154">
        <f t="shared" si="65"/>
        <v>0.01</v>
      </c>
      <c r="T154">
        <f t="shared" si="66"/>
        <v>0.01</v>
      </c>
      <c r="U154">
        <f t="shared" si="67"/>
        <v>0.01</v>
      </c>
      <c r="V154">
        <f t="shared" si="68"/>
        <v>0.01</v>
      </c>
      <c r="W154">
        <f t="shared" si="69"/>
        <v>0.02</v>
      </c>
      <c r="X154">
        <f t="shared" si="70"/>
        <v>0.02</v>
      </c>
      <c r="Y154">
        <f t="shared" si="71"/>
        <v>0.01</v>
      </c>
    </row>
    <row r="155" spans="1:25">
      <c r="A155" t="s">
        <v>264</v>
      </c>
      <c r="B155">
        <f t="shared" si="48"/>
        <v>7.0000000000000007E-2</v>
      </c>
      <c r="C155">
        <f t="shared" si="49"/>
        <v>7.0000000000000007E-2</v>
      </c>
      <c r="D155">
        <f t="shared" si="50"/>
        <v>0.01</v>
      </c>
      <c r="E155">
        <f t="shared" si="51"/>
        <v>0</v>
      </c>
      <c r="F155">
        <f t="shared" si="52"/>
        <v>0</v>
      </c>
      <c r="G155">
        <f t="shared" si="53"/>
        <v>0</v>
      </c>
      <c r="H155">
        <f t="shared" si="54"/>
        <v>0.05</v>
      </c>
      <c r="I155">
        <f t="shared" si="55"/>
        <v>0.3</v>
      </c>
      <c r="J155">
        <f t="shared" si="56"/>
        <v>0.23</v>
      </c>
      <c r="K155">
        <f t="shared" si="57"/>
        <v>0.49</v>
      </c>
      <c r="L155">
        <f t="shared" si="58"/>
        <v>0.65</v>
      </c>
      <c r="M155">
        <f t="shared" si="59"/>
        <v>0.65</v>
      </c>
      <c r="N155">
        <f t="shared" si="60"/>
        <v>0.28000000000000003</v>
      </c>
      <c r="O155">
        <f t="shared" si="61"/>
        <v>0.42</v>
      </c>
      <c r="P155">
        <f t="shared" si="62"/>
        <v>0.83</v>
      </c>
      <c r="Q155">
        <f t="shared" si="63"/>
        <v>1.1000000000000001</v>
      </c>
      <c r="R155">
        <f t="shared" si="64"/>
        <v>0.76</v>
      </c>
      <c r="S155">
        <f t="shared" si="65"/>
        <v>0.61</v>
      </c>
      <c r="T155">
        <f t="shared" si="66"/>
        <v>0.11</v>
      </c>
      <c r="U155">
        <f t="shared" si="67"/>
        <v>0.01</v>
      </c>
      <c r="V155">
        <f t="shared" si="68"/>
        <v>0.05</v>
      </c>
      <c r="W155">
        <f t="shared" si="69"/>
        <v>7.0000000000000007E-2</v>
      </c>
      <c r="X155">
        <f t="shared" si="70"/>
        <v>0.08</v>
      </c>
      <c r="Y155">
        <f t="shared" si="71"/>
        <v>0.06</v>
      </c>
    </row>
    <row r="156" spans="1:25">
      <c r="A156" t="s">
        <v>265</v>
      </c>
      <c r="B156">
        <f t="shared" si="48"/>
        <v>0</v>
      </c>
      <c r="C156">
        <f t="shared" si="49"/>
        <v>0</v>
      </c>
      <c r="D156">
        <f t="shared" si="50"/>
        <v>0</v>
      </c>
      <c r="E156">
        <f t="shared" si="51"/>
        <v>0</v>
      </c>
      <c r="F156">
        <f t="shared" si="52"/>
        <v>0</v>
      </c>
      <c r="G156">
        <f t="shared" si="53"/>
        <v>0.06</v>
      </c>
      <c r="H156">
        <f t="shared" si="54"/>
        <v>0.08</v>
      </c>
      <c r="I156">
        <f t="shared" si="55"/>
        <v>0.13</v>
      </c>
      <c r="J156">
        <f t="shared" si="56"/>
        <v>0.06</v>
      </c>
      <c r="K156">
        <f t="shared" si="57"/>
        <v>0.1</v>
      </c>
      <c r="L156">
        <f t="shared" si="58"/>
        <v>0.04</v>
      </c>
      <c r="M156">
        <f t="shared" si="59"/>
        <v>0.01</v>
      </c>
      <c r="N156">
        <f t="shared" si="60"/>
        <v>0.04</v>
      </c>
      <c r="O156">
        <f t="shared" si="61"/>
        <v>0.01</v>
      </c>
      <c r="P156">
        <f t="shared" si="62"/>
        <v>0.05</v>
      </c>
      <c r="Q156">
        <f t="shared" si="63"/>
        <v>0.01</v>
      </c>
      <c r="R156">
        <f t="shared" si="64"/>
        <v>0.05</v>
      </c>
      <c r="S156">
        <f t="shared" si="65"/>
        <v>0.05</v>
      </c>
      <c r="T156">
        <f t="shared" si="66"/>
        <v>0.06</v>
      </c>
      <c r="U156">
        <f t="shared" si="67"/>
        <v>0.01</v>
      </c>
      <c r="V156">
        <f t="shared" si="68"/>
        <v>0.01</v>
      </c>
      <c r="W156">
        <f t="shared" si="69"/>
        <v>0.01</v>
      </c>
      <c r="X156">
        <f t="shared" si="70"/>
        <v>0.01</v>
      </c>
      <c r="Y156">
        <f t="shared" si="71"/>
        <v>0</v>
      </c>
    </row>
    <row r="157" spans="1:25">
      <c r="A157" t="s">
        <v>266</v>
      </c>
      <c r="B157">
        <f t="shared" si="48"/>
        <v>0.36</v>
      </c>
      <c r="C157">
        <f t="shared" si="49"/>
        <v>0.45</v>
      </c>
      <c r="D157">
        <f t="shared" si="50"/>
        <v>0.28000000000000003</v>
      </c>
      <c r="E157">
        <f t="shared" si="51"/>
        <v>0.13</v>
      </c>
      <c r="F157">
        <f t="shared" si="52"/>
        <v>1.43</v>
      </c>
      <c r="G157">
        <f t="shared" si="53"/>
        <v>0.62</v>
      </c>
      <c r="H157">
        <f t="shared" si="54"/>
        <v>1.05</v>
      </c>
      <c r="I157">
        <f t="shared" si="55"/>
        <v>0.66</v>
      </c>
      <c r="J157">
        <f t="shared" si="56"/>
        <v>0.43</v>
      </c>
      <c r="K157">
        <f t="shared" si="57"/>
        <v>0.48</v>
      </c>
      <c r="L157">
        <f t="shared" si="58"/>
        <v>0.33</v>
      </c>
      <c r="M157">
        <f t="shared" si="59"/>
        <v>0.21</v>
      </c>
      <c r="N157">
        <f t="shared" si="60"/>
        <v>0.14000000000000001</v>
      </c>
      <c r="O157">
        <f t="shared" si="61"/>
        <v>0.13</v>
      </c>
      <c r="P157">
        <f t="shared" si="62"/>
        <v>0.17</v>
      </c>
      <c r="Q157">
        <f t="shared" si="63"/>
        <v>0.12</v>
      </c>
      <c r="R157">
        <f t="shared" si="64"/>
        <v>0.13</v>
      </c>
      <c r="S157">
        <f t="shared" si="65"/>
        <v>0.12</v>
      </c>
      <c r="T157">
        <f t="shared" si="66"/>
        <v>0.12</v>
      </c>
      <c r="U157">
        <f t="shared" si="67"/>
        <v>0.09</v>
      </c>
      <c r="V157">
        <f t="shared" si="68"/>
        <v>0.61</v>
      </c>
      <c r="W157">
        <f t="shared" si="69"/>
        <v>1.65</v>
      </c>
      <c r="X157">
        <f t="shared" si="70"/>
        <v>0.88</v>
      </c>
      <c r="Y157">
        <f t="shared" si="71"/>
        <v>0.24</v>
      </c>
    </row>
    <row r="158" spans="1:25">
      <c r="A158" t="s">
        <v>267</v>
      </c>
      <c r="B158">
        <f t="shared" si="48"/>
        <v>0</v>
      </c>
      <c r="C158">
        <f t="shared" si="49"/>
        <v>0</v>
      </c>
      <c r="D158">
        <f t="shared" si="50"/>
        <v>0</v>
      </c>
      <c r="E158">
        <f t="shared" si="51"/>
        <v>0</v>
      </c>
      <c r="F158">
        <f t="shared" si="52"/>
        <v>0</v>
      </c>
      <c r="G158">
        <f t="shared" si="53"/>
        <v>0</v>
      </c>
      <c r="H158">
        <f t="shared" si="54"/>
        <v>0</v>
      </c>
      <c r="I158">
        <f t="shared" si="55"/>
        <v>0</v>
      </c>
      <c r="J158">
        <f t="shared" si="56"/>
        <v>0</v>
      </c>
      <c r="K158">
        <f t="shared" si="57"/>
        <v>0</v>
      </c>
      <c r="L158">
        <f t="shared" si="58"/>
        <v>0</v>
      </c>
      <c r="M158">
        <f t="shared" si="59"/>
        <v>0</v>
      </c>
      <c r="N158">
        <f t="shared" si="60"/>
        <v>0</v>
      </c>
      <c r="O158">
        <f t="shared" si="61"/>
        <v>0</v>
      </c>
      <c r="P158">
        <f t="shared" si="62"/>
        <v>0</v>
      </c>
      <c r="Q158">
        <f t="shared" si="63"/>
        <v>0</v>
      </c>
      <c r="R158">
        <f t="shared" si="64"/>
        <v>0</v>
      </c>
      <c r="S158">
        <f t="shared" si="65"/>
        <v>0</v>
      </c>
      <c r="T158">
        <f t="shared" si="66"/>
        <v>0</v>
      </c>
      <c r="U158">
        <f t="shared" si="67"/>
        <v>0</v>
      </c>
      <c r="V158">
        <f t="shared" si="68"/>
        <v>0</v>
      </c>
      <c r="W158">
        <f t="shared" si="69"/>
        <v>0</v>
      </c>
      <c r="X158">
        <f t="shared" si="70"/>
        <v>0</v>
      </c>
      <c r="Y158">
        <f t="shared" si="71"/>
        <v>0</v>
      </c>
    </row>
    <row r="159" spans="1:25">
      <c r="A159" t="s">
        <v>268</v>
      </c>
      <c r="B159">
        <f t="shared" si="48"/>
        <v>0.17</v>
      </c>
      <c r="C159">
        <f t="shared" si="49"/>
        <v>0.05</v>
      </c>
      <c r="D159">
        <f t="shared" si="50"/>
        <v>0.03</v>
      </c>
      <c r="E159">
        <f t="shared" si="51"/>
        <v>3.65</v>
      </c>
      <c r="F159">
        <f t="shared" si="52"/>
        <v>4.24</v>
      </c>
      <c r="G159">
        <f t="shared" si="53"/>
        <v>1.29</v>
      </c>
      <c r="H159">
        <f t="shared" si="54"/>
        <v>0.03</v>
      </c>
      <c r="I159">
        <f t="shared" si="55"/>
        <v>0.06</v>
      </c>
      <c r="J159">
        <f t="shared" si="56"/>
        <v>0.2</v>
      </c>
      <c r="K159">
        <f t="shared" si="57"/>
        <v>0.21</v>
      </c>
      <c r="L159">
        <f t="shared" si="58"/>
        <v>0.05</v>
      </c>
      <c r="M159">
        <f t="shared" si="59"/>
        <v>0.16</v>
      </c>
      <c r="N159">
        <f t="shared" si="60"/>
        <v>0.3</v>
      </c>
      <c r="O159">
        <f t="shared" si="61"/>
        <v>0.18</v>
      </c>
      <c r="P159">
        <f t="shared" si="62"/>
        <v>0.32</v>
      </c>
      <c r="Q159">
        <f t="shared" si="63"/>
        <v>0.06</v>
      </c>
      <c r="R159">
        <f t="shared" si="64"/>
        <v>0.08</v>
      </c>
      <c r="S159">
        <f t="shared" si="65"/>
        <v>7.0000000000000007E-2</v>
      </c>
      <c r="T159">
        <f t="shared" si="66"/>
        <v>0.04</v>
      </c>
      <c r="U159">
        <f t="shared" si="67"/>
        <v>0.01</v>
      </c>
      <c r="V159">
        <f t="shared" si="68"/>
        <v>0.01</v>
      </c>
      <c r="W159">
        <f t="shared" si="69"/>
        <v>0.04</v>
      </c>
      <c r="X159">
        <f t="shared" si="70"/>
        <v>5.93</v>
      </c>
      <c r="Y159">
        <f t="shared" si="71"/>
        <v>2.93</v>
      </c>
    </row>
    <row r="160" spans="1:25">
      <c r="A160" t="s">
        <v>269</v>
      </c>
      <c r="B160">
        <f t="shared" si="48"/>
        <v>0</v>
      </c>
      <c r="C160">
        <f t="shared" si="49"/>
        <v>0</v>
      </c>
      <c r="D160">
        <f t="shared" si="50"/>
        <v>0</v>
      </c>
      <c r="E160">
        <f t="shared" si="51"/>
        <v>0</v>
      </c>
      <c r="F160">
        <f t="shared" si="52"/>
        <v>0</v>
      </c>
      <c r="G160">
        <f t="shared" si="53"/>
        <v>0</v>
      </c>
      <c r="H160">
        <f t="shared" si="54"/>
        <v>0</v>
      </c>
      <c r="I160">
        <f t="shared" si="55"/>
        <v>0</v>
      </c>
      <c r="J160">
        <f t="shared" si="56"/>
        <v>0</v>
      </c>
      <c r="K160">
        <f t="shared" si="57"/>
        <v>0</v>
      </c>
      <c r="L160">
        <f t="shared" si="58"/>
        <v>0</v>
      </c>
      <c r="M160">
        <f t="shared" si="59"/>
        <v>0</v>
      </c>
      <c r="N160">
        <f t="shared" si="60"/>
        <v>0</v>
      </c>
      <c r="O160">
        <f t="shared" si="61"/>
        <v>0</v>
      </c>
      <c r="P160">
        <f t="shared" si="62"/>
        <v>0</v>
      </c>
      <c r="Q160">
        <f t="shared" si="63"/>
        <v>0</v>
      </c>
      <c r="R160">
        <f t="shared" si="64"/>
        <v>0</v>
      </c>
      <c r="S160">
        <f t="shared" si="65"/>
        <v>0</v>
      </c>
      <c r="T160">
        <f t="shared" si="66"/>
        <v>0</v>
      </c>
      <c r="U160">
        <f t="shared" si="67"/>
        <v>0</v>
      </c>
      <c r="V160">
        <f t="shared" si="68"/>
        <v>0</v>
      </c>
      <c r="W160">
        <f t="shared" si="69"/>
        <v>0</v>
      </c>
      <c r="X160">
        <f t="shared" si="70"/>
        <v>0</v>
      </c>
      <c r="Y160">
        <f t="shared" si="71"/>
        <v>0</v>
      </c>
    </row>
    <row r="161" spans="1:25">
      <c r="A161" t="s">
        <v>270</v>
      </c>
      <c r="B161">
        <f t="shared" si="48"/>
        <v>0</v>
      </c>
      <c r="C161">
        <f t="shared" si="49"/>
        <v>0</v>
      </c>
      <c r="D161">
        <f t="shared" si="50"/>
        <v>0</v>
      </c>
      <c r="E161">
        <f t="shared" si="51"/>
        <v>0</v>
      </c>
      <c r="F161">
        <f t="shared" si="52"/>
        <v>0</v>
      </c>
      <c r="G161">
        <f t="shared" si="53"/>
        <v>0</v>
      </c>
      <c r="H161">
        <f t="shared" si="54"/>
        <v>0</v>
      </c>
      <c r="I161">
        <f t="shared" si="55"/>
        <v>0</v>
      </c>
      <c r="J161">
        <f t="shared" si="56"/>
        <v>0</v>
      </c>
      <c r="K161">
        <f t="shared" si="57"/>
        <v>0</v>
      </c>
      <c r="L161">
        <f t="shared" si="58"/>
        <v>0</v>
      </c>
      <c r="M161">
        <f t="shared" si="59"/>
        <v>0</v>
      </c>
      <c r="N161">
        <f t="shared" si="60"/>
        <v>0</v>
      </c>
      <c r="O161">
        <f t="shared" si="61"/>
        <v>0</v>
      </c>
      <c r="P161">
        <f t="shared" si="62"/>
        <v>0</v>
      </c>
      <c r="Q161">
        <f t="shared" si="63"/>
        <v>0</v>
      </c>
      <c r="R161">
        <f t="shared" si="64"/>
        <v>0</v>
      </c>
      <c r="S161">
        <f t="shared" si="65"/>
        <v>0</v>
      </c>
      <c r="T161">
        <f t="shared" si="66"/>
        <v>0</v>
      </c>
      <c r="U161">
        <f t="shared" si="67"/>
        <v>0</v>
      </c>
      <c r="V161">
        <f t="shared" si="68"/>
        <v>0</v>
      </c>
      <c r="W161">
        <f t="shared" si="69"/>
        <v>0</v>
      </c>
      <c r="X161">
        <f t="shared" si="70"/>
        <v>0</v>
      </c>
      <c r="Y161">
        <f t="shared" si="71"/>
        <v>0</v>
      </c>
    </row>
    <row r="162" spans="1:25">
      <c r="A162" t="s">
        <v>271</v>
      </c>
      <c r="B162">
        <f t="shared" si="48"/>
        <v>0</v>
      </c>
      <c r="C162">
        <f t="shared" si="49"/>
        <v>0</v>
      </c>
      <c r="D162">
        <f t="shared" si="50"/>
        <v>0</v>
      </c>
      <c r="E162">
        <f t="shared" si="51"/>
        <v>0</v>
      </c>
      <c r="F162">
        <f t="shared" si="52"/>
        <v>0</v>
      </c>
      <c r="G162">
        <f t="shared" si="53"/>
        <v>0.01</v>
      </c>
      <c r="H162">
        <f t="shared" si="54"/>
        <v>0.02</v>
      </c>
      <c r="I162">
        <f t="shared" si="55"/>
        <v>0.02</v>
      </c>
      <c r="J162">
        <f t="shared" si="56"/>
        <v>0.01</v>
      </c>
      <c r="K162">
        <f t="shared" si="57"/>
        <v>0.01</v>
      </c>
      <c r="L162">
        <f t="shared" si="58"/>
        <v>0.01</v>
      </c>
      <c r="M162">
        <f t="shared" si="59"/>
        <v>0.01</v>
      </c>
      <c r="N162">
        <f t="shared" si="60"/>
        <v>0.01</v>
      </c>
      <c r="O162">
        <f t="shared" si="61"/>
        <v>0.02</v>
      </c>
      <c r="P162">
        <f t="shared" si="62"/>
        <v>0.04</v>
      </c>
      <c r="Q162">
        <f t="shared" si="63"/>
        <v>0.02</v>
      </c>
      <c r="R162">
        <f t="shared" si="64"/>
        <v>0.01</v>
      </c>
      <c r="S162">
        <f t="shared" si="65"/>
        <v>0.03</v>
      </c>
      <c r="T162">
        <f t="shared" si="66"/>
        <v>0.03</v>
      </c>
      <c r="U162">
        <f t="shared" si="67"/>
        <v>0</v>
      </c>
      <c r="V162">
        <f t="shared" si="68"/>
        <v>0</v>
      </c>
      <c r="W162">
        <f t="shared" si="69"/>
        <v>0</v>
      </c>
      <c r="X162">
        <f t="shared" si="70"/>
        <v>0.01</v>
      </c>
      <c r="Y162">
        <f t="shared" si="71"/>
        <v>0</v>
      </c>
    </row>
    <row r="163" spans="1:25">
      <c r="A163" t="s">
        <v>272</v>
      </c>
      <c r="B163">
        <f t="shared" si="48"/>
        <v>0</v>
      </c>
      <c r="C163">
        <f t="shared" si="49"/>
        <v>0</v>
      </c>
      <c r="D163">
        <f t="shared" si="50"/>
        <v>0</v>
      </c>
      <c r="E163">
        <f t="shared" si="51"/>
        <v>0</v>
      </c>
      <c r="F163">
        <f t="shared" si="52"/>
        <v>0</v>
      </c>
      <c r="G163">
        <f t="shared" si="53"/>
        <v>0</v>
      </c>
      <c r="H163">
        <f t="shared" si="54"/>
        <v>0</v>
      </c>
      <c r="I163">
        <f t="shared" si="55"/>
        <v>0</v>
      </c>
      <c r="J163">
        <f t="shared" si="56"/>
        <v>0</v>
      </c>
      <c r="K163">
        <f t="shared" si="57"/>
        <v>0</v>
      </c>
      <c r="L163">
        <f t="shared" si="58"/>
        <v>0</v>
      </c>
      <c r="M163">
        <f t="shared" si="59"/>
        <v>0</v>
      </c>
      <c r="N163">
        <f t="shared" si="60"/>
        <v>0</v>
      </c>
      <c r="O163">
        <f t="shared" si="61"/>
        <v>0</v>
      </c>
      <c r="P163">
        <f t="shared" si="62"/>
        <v>0</v>
      </c>
      <c r="Q163">
        <f t="shared" si="63"/>
        <v>0</v>
      </c>
      <c r="R163">
        <f t="shared" si="64"/>
        <v>0</v>
      </c>
      <c r="S163">
        <f t="shared" si="65"/>
        <v>0</v>
      </c>
      <c r="T163">
        <f t="shared" si="66"/>
        <v>0</v>
      </c>
      <c r="U163">
        <f t="shared" si="67"/>
        <v>0</v>
      </c>
      <c r="V163">
        <f t="shared" si="68"/>
        <v>0</v>
      </c>
      <c r="W163">
        <f t="shared" si="69"/>
        <v>0</v>
      </c>
      <c r="X163">
        <f t="shared" si="70"/>
        <v>0</v>
      </c>
      <c r="Y163">
        <f t="shared" si="71"/>
        <v>0</v>
      </c>
    </row>
    <row r="164" spans="1:25">
      <c r="A164" t="s">
        <v>273</v>
      </c>
      <c r="B164">
        <f t="shared" si="48"/>
        <v>0</v>
      </c>
      <c r="C164">
        <f t="shared" si="49"/>
        <v>0</v>
      </c>
      <c r="D164">
        <f t="shared" si="50"/>
        <v>0</v>
      </c>
      <c r="E164">
        <f t="shared" si="51"/>
        <v>0</v>
      </c>
      <c r="F164">
        <f t="shared" si="52"/>
        <v>0</v>
      </c>
      <c r="G164">
        <f t="shared" si="53"/>
        <v>0</v>
      </c>
      <c r="H164">
        <f t="shared" si="54"/>
        <v>0</v>
      </c>
      <c r="I164">
        <f t="shared" si="55"/>
        <v>0</v>
      </c>
      <c r="J164">
        <f t="shared" si="56"/>
        <v>0</v>
      </c>
      <c r="K164">
        <f t="shared" si="57"/>
        <v>0</v>
      </c>
      <c r="L164">
        <f t="shared" si="58"/>
        <v>0</v>
      </c>
      <c r="M164">
        <f t="shared" si="59"/>
        <v>0</v>
      </c>
      <c r="N164">
        <f t="shared" si="60"/>
        <v>0</v>
      </c>
      <c r="O164">
        <f t="shared" si="61"/>
        <v>0</v>
      </c>
      <c r="P164">
        <f t="shared" si="62"/>
        <v>0</v>
      </c>
      <c r="Q164">
        <f t="shared" si="63"/>
        <v>0</v>
      </c>
      <c r="R164">
        <f t="shared" si="64"/>
        <v>0</v>
      </c>
      <c r="S164">
        <f t="shared" si="65"/>
        <v>0</v>
      </c>
      <c r="T164">
        <f t="shared" si="66"/>
        <v>0</v>
      </c>
      <c r="U164">
        <f t="shared" si="67"/>
        <v>0</v>
      </c>
      <c r="V164">
        <f t="shared" si="68"/>
        <v>0</v>
      </c>
      <c r="W164">
        <f t="shared" si="69"/>
        <v>0</v>
      </c>
      <c r="X164">
        <f t="shared" si="70"/>
        <v>0</v>
      </c>
      <c r="Y164">
        <f t="shared" si="71"/>
        <v>0</v>
      </c>
    </row>
    <row r="165" spans="1:25">
      <c r="A165" t="s">
        <v>274</v>
      </c>
      <c r="B165">
        <f t="shared" si="48"/>
        <v>0.04</v>
      </c>
      <c r="C165">
        <f t="shared" si="49"/>
        <v>0.04</v>
      </c>
      <c r="D165">
        <f t="shared" si="50"/>
        <v>0.04</v>
      </c>
      <c r="E165">
        <f t="shared" si="51"/>
        <v>0.03</v>
      </c>
      <c r="F165">
        <f t="shared" si="52"/>
        <v>0.03</v>
      </c>
      <c r="G165">
        <f t="shared" si="53"/>
        <v>0.03</v>
      </c>
      <c r="H165">
        <f t="shared" si="54"/>
        <v>0.03</v>
      </c>
      <c r="I165">
        <f t="shared" si="55"/>
        <v>0.03</v>
      </c>
      <c r="J165">
        <f t="shared" si="56"/>
        <v>0.03</v>
      </c>
      <c r="K165">
        <f t="shared" si="57"/>
        <v>0.04</v>
      </c>
      <c r="L165">
        <f t="shared" si="58"/>
        <v>0.04</v>
      </c>
      <c r="M165">
        <f t="shared" si="59"/>
        <v>0.04</v>
      </c>
      <c r="N165">
        <f t="shared" si="60"/>
        <v>0.03</v>
      </c>
      <c r="O165">
        <f t="shared" si="61"/>
        <v>0.03</v>
      </c>
      <c r="P165">
        <f t="shared" si="62"/>
        <v>0.03</v>
      </c>
      <c r="Q165">
        <f t="shared" si="63"/>
        <v>0.04</v>
      </c>
      <c r="R165">
        <f t="shared" si="64"/>
        <v>0.04</v>
      </c>
      <c r="S165">
        <f t="shared" si="65"/>
        <v>0.04</v>
      </c>
      <c r="T165">
        <f t="shared" si="66"/>
        <v>0.04</v>
      </c>
      <c r="U165">
        <f t="shared" si="67"/>
        <v>0.04</v>
      </c>
      <c r="V165">
        <f t="shared" si="68"/>
        <v>0.04</v>
      </c>
      <c r="W165">
        <f t="shared" si="69"/>
        <v>0.04</v>
      </c>
      <c r="X165">
        <f t="shared" si="70"/>
        <v>0.03</v>
      </c>
      <c r="Y165">
        <f t="shared" si="71"/>
        <v>0.03</v>
      </c>
    </row>
    <row r="166" spans="1:25">
      <c r="A166" t="s">
        <v>275</v>
      </c>
      <c r="B166">
        <f t="shared" si="48"/>
        <v>0.04</v>
      </c>
      <c r="C166">
        <f t="shared" si="49"/>
        <v>0.01</v>
      </c>
      <c r="D166">
        <f t="shared" si="50"/>
        <v>0.01</v>
      </c>
      <c r="E166">
        <f t="shared" si="51"/>
        <v>0.44</v>
      </c>
      <c r="F166">
        <f t="shared" si="52"/>
        <v>0.09</v>
      </c>
      <c r="G166">
        <f t="shared" si="53"/>
        <v>0.01</v>
      </c>
      <c r="H166">
        <f t="shared" si="54"/>
        <v>0.02</v>
      </c>
      <c r="I166">
        <f t="shared" si="55"/>
        <v>0.03</v>
      </c>
      <c r="J166">
        <f t="shared" si="56"/>
        <v>0.04</v>
      </c>
      <c r="K166">
        <f t="shared" si="57"/>
        <v>0.02</v>
      </c>
      <c r="L166">
        <f t="shared" si="58"/>
        <v>0.03</v>
      </c>
      <c r="M166">
        <f t="shared" si="59"/>
        <v>0.02</v>
      </c>
      <c r="N166">
        <f t="shared" si="60"/>
        <v>0.01</v>
      </c>
      <c r="O166">
        <f t="shared" si="61"/>
        <v>0.02</v>
      </c>
      <c r="P166">
        <f t="shared" si="62"/>
        <v>0.02</v>
      </c>
      <c r="Q166">
        <f t="shared" si="63"/>
        <v>0.01</v>
      </c>
      <c r="R166">
        <f t="shared" si="64"/>
        <v>0.01</v>
      </c>
      <c r="S166">
        <f t="shared" si="65"/>
        <v>0.01</v>
      </c>
      <c r="T166">
        <f t="shared" si="66"/>
        <v>0</v>
      </c>
      <c r="U166">
        <f t="shared" si="67"/>
        <v>0</v>
      </c>
      <c r="V166">
        <f t="shared" si="68"/>
        <v>0</v>
      </c>
      <c r="W166">
        <f t="shared" si="69"/>
        <v>0</v>
      </c>
      <c r="X166">
        <f t="shared" si="70"/>
        <v>0</v>
      </c>
      <c r="Y166">
        <f t="shared" si="71"/>
        <v>0</v>
      </c>
    </row>
    <row r="167" spans="1:25">
      <c r="A167" t="s">
        <v>276</v>
      </c>
      <c r="B167">
        <f t="shared" si="48"/>
        <v>0</v>
      </c>
      <c r="C167">
        <f t="shared" si="49"/>
        <v>0</v>
      </c>
      <c r="D167">
        <f t="shared" si="50"/>
        <v>0</v>
      </c>
      <c r="E167">
        <f t="shared" si="51"/>
        <v>0</v>
      </c>
      <c r="F167">
        <f t="shared" si="52"/>
        <v>0</v>
      </c>
      <c r="G167">
        <f t="shared" si="53"/>
        <v>0</v>
      </c>
      <c r="H167">
        <f t="shared" si="54"/>
        <v>0</v>
      </c>
      <c r="I167">
        <f t="shared" si="55"/>
        <v>0.31</v>
      </c>
      <c r="J167">
        <f t="shared" si="56"/>
        <v>0.38</v>
      </c>
      <c r="K167">
        <f t="shared" si="57"/>
        <v>0.06</v>
      </c>
      <c r="L167">
        <f t="shared" si="58"/>
        <v>0.01</v>
      </c>
      <c r="M167">
        <f t="shared" si="59"/>
        <v>0</v>
      </c>
      <c r="N167">
        <f t="shared" si="60"/>
        <v>0.01</v>
      </c>
      <c r="O167">
        <f t="shared" si="61"/>
        <v>0.17</v>
      </c>
      <c r="P167">
        <f t="shared" si="62"/>
        <v>0.16</v>
      </c>
      <c r="Q167">
        <f t="shared" si="63"/>
        <v>0.01</v>
      </c>
      <c r="R167">
        <f t="shared" si="64"/>
        <v>0.02</v>
      </c>
      <c r="S167">
        <f t="shared" si="65"/>
        <v>0</v>
      </c>
      <c r="T167">
        <f t="shared" si="66"/>
        <v>0</v>
      </c>
      <c r="U167">
        <f t="shared" si="67"/>
        <v>0</v>
      </c>
      <c r="V167">
        <f t="shared" si="68"/>
        <v>0</v>
      </c>
      <c r="W167">
        <f t="shared" si="69"/>
        <v>0</v>
      </c>
      <c r="X167">
        <f t="shared" si="70"/>
        <v>0</v>
      </c>
      <c r="Y167">
        <f t="shared" si="71"/>
        <v>0</v>
      </c>
    </row>
    <row r="168" spans="1:25">
      <c r="A168" t="s">
        <v>277</v>
      </c>
      <c r="B168">
        <f t="shared" si="48"/>
        <v>7.0000000000000007E-2</v>
      </c>
      <c r="C168">
        <f t="shared" si="49"/>
        <v>0.08</v>
      </c>
      <c r="D168">
        <f t="shared" si="50"/>
        <v>7.0000000000000007E-2</v>
      </c>
      <c r="E168">
        <f t="shared" si="51"/>
        <v>7.0000000000000007E-2</v>
      </c>
      <c r="F168">
        <f t="shared" si="52"/>
        <v>7.0000000000000007E-2</v>
      </c>
      <c r="G168">
        <f t="shared" si="53"/>
        <v>0.06</v>
      </c>
      <c r="H168">
        <f t="shared" si="54"/>
        <v>7.0000000000000007E-2</v>
      </c>
      <c r="I168">
        <f t="shared" si="55"/>
        <v>0.08</v>
      </c>
      <c r="J168">
        <f t="shared" si="56"/>
        <v>0.16</v>
      </c>
      <c r="K168">
        <f t="shared" si="57"/>
        <v>0.24</v>
      </c>
      <c r="L168">
        <f t="shared" si="58"/>
        <v>0.15</v>
      </c>
      <c r="M168">
        <f t="shared" si="59"/>
        <v>0.09</v>
      </c>
      <c r="N168">
        <f t="shared" si="60"/>
        <v>0.08</v>
      </c>
      <c r="O168">
        <f t="shared" si="61"/>
        <v>0.08</v>
      </c>
      <c r="P168">
        <f t="shared" si="62"/>
        <v>0.1</v>
      </c>
      <c r="Q168">
        <f t="shared" si="63"/>
        <v>0.08</v>
      </c>
      <c r="R168">
        <f t="shared" si="64"/>
        <v>0.08</v>
      </c>
      <c r="S168">
        <f t="shared" si="65"/>
        <v>7.0000000000000007E-2</v>
      </c>
      <c r="T168">
        <f t="shared" si="66"/>
        <v>7.0000000000000007E-2</v>
      </c>
      <c r="U168">
        <f t="shared" si="67"/>
        <v>7.0000000000000007E-2</v>
      </c>
      <c r="V168">
        <f t="shared" si="68"/>
        <v>7.0000000000000007E-2</v>
      </c>
      <c r="W168">
        <f t="shared" si="69"/>
        <v>7.0000000000000007E-2</v>
      </c>
      <c r="X168">
        <f t="shared" si="70"/>
        <v>7.0000000000000007E-2</v>
      </c>
      <c r="Y168">
        <f t="shared" si="71"/>
        <v>7.0000000000000007E-2</v>
      </c>
    </row>
    <row r="169" spans="1:25">
      <c r="A169" t="s">
        <v>278</v>
      </c>
      <c r="B169">
        <f t="shared" si="48"/>
        <v>0.01</v>
      </c>
      <c r="C169">
        <f t="shared" si="49"/>
        <v>0.01</v>
      </c>
      <c r="D169">
        <f t="shared" si="50"/>
        <v>0.01</v>
      </c>
      <c r="E169">
        <f t="shared" si="51"/>
        <v>0.01</v>
      </c>
      <c r="F169">
        <f t="shared" si="52"/>
        <v>0.01</v>
      </c>
      <c r="G169">
        <f t="shared" si="53"/>
        <v>0.01</v>
      </c>
      <c r="H169">
        <f t="shared" si="54"/>
        <v>0.01</v>
      </c>
      <c r="I169">
        <f t="shared" si="55"/>
        <v>0.01</v>
      </c>
      <c r="J169">
        <f t="shared" si="56"/>
        <v>0.01</v>
      </c>
      <c r="K169">
        <f t="shared" si="57"/>
        <v>0.01</v>
      </c>
      <c r="L169">
        <f t="shared" si="58"/>
        <v>0.01</v>
      </c>
      <c r="M169">
        <f t="shared" si="59"/>
        <v>0.01</v>
      </c>
      <c r="N169">
        <f t="shared" si="60"/>
        <v>0.01</v>
      </c>
      <c r="O169">
        <f t="shared" si="61"/>
        <v>0.01</v>
      </c>
      <c r="P169">
        <f t="shared" si="62"/>
        <v>0.01</v>
      </c>
      <c r="Q169">
        <f t="shared" si="63"/>
        <v>0.01</v>
      </c>
      <c r="R169">
        <f t="shared" si="64"/>
        <v>0.01</v>
      </c>
      <c r="S169">
        <f t="shared" si="65"/>
        <v>0.01</v>
      </c>
      <c r="T169">
        <f t="shared" si="66"/>
        <v>0.01</v>
      </c>
      <c r="U169">
        <f t="shared" si="67"/>
        <v>0.01</v>
      </c>
      <c r="V169">
        <f t="shared" si="68"/>
        <v>0.01</v>
      </c>
      <c r="W169">
        <f t="shared" si="69"/>
        <v>0.01</v>
      </c>
      <c r="X169">
        <f t="shared" si="70"/>
        <v>0.01</v>
      </c>
      <c r="Y169">
        <f t="shared" si="71"/>
        <v>0.01</v>
      </c>
    </row>
    <row r="170" spans="1:25">
      <c r="A170" t="s">
        <v>279</v>
      </c>
      <c r="B170">
        <f t="shared" si="48"/>
        <v>0</v>
      </c>
      <c r="C170">
        <f t="shared" si="49"/>
        <v>0</v>
      </c>
      <c r="D170">
        <f t="shared" si="50"/>
        <v>0</v>
      </c>
      <c r="E170">
        <f t="shared" si="51"/>
        <v>0</v>
      </c>
      <c r="F170">
        <f t="shared" si="52"/>
        <v>0</v>
      </c>
      <c r="G170">
        <f t="shared" si="53"/>
        <v>0</v>
      </c>
      <c r="H170">
        <f t="shared" si="54"/>
        <v>0</v>
      </c>
      <c r="I170">
        <f t="shared" si="55"/>
        <v>0.11</v>
      </c>
      <c r="J170">
        <f t="shared" si="56"/>
        <v>0.02</v>
      </c>
      <c r="K170">
        <f t="shared" si="57"/>
        <v>0.03</v>
      </c>
      <c r="L170">
        <f t="shared" si="58"/>
        <v>0.05</v>
      </c>
      <c r="M170">
        <f t="shared" si="59"/>
        <v>0</v>
      </c>
      <c r="N170">
        <f t="shared" si="60"/>
        <v>0</v>
      </c>
      <c r="O170">
        <f t="shared" si="61"/>
        <v>0.03</v>
      </c>
      <c r="P170">
        <f t="shared" si="62"/>
        <v>0.12</v>
      </c>
      <c r="Q170">
        <f t="shared" si="63"/>
        <v>0.01</v>
      </c>
      <c r="R170">
        <f t="shared" si="64"/>
        <v>0</v>
      </c>
      <c r="S170">
        <f t="shared" si="65"/>
        <v>0.01</v>
      </c>
      <c r="T170">
        <f t="shared" si="66"/>
        <v>0.01</v>
      </c>
      <c r="U170">
        <f t="shared" si="67"/>
        <v>0.01</v>
      </c>
      <c r="V170">
        <f t="shared" si="68"/>
        <v>0.01</v>
      </c>
      <c r="W170">
        <f t="shared" si="69"/>
        <v>0</v>
      </c>
      <c r="X170">
        <f t="shared" si="70"/>
        <v>0</v>
      </c>
      <c r="Y170">
        <f t="shared" si="71"/>
        <v>0</v>
      </c>
    </row>
    <row r="171" spans="1:25">
      <c r="A171" t="s">
        <v>280</v>
      </c>
      <c r="B171">
        <f t="shared" si="48"/>
        <v>7.0000000000000007E-2</v>
      </c>
      <c r="C171">
        <f t="shared" si="49"/>
        <v>7.0000000000000007E-2</v>
      </c>
      <c r="D171">
        <f t="shared" si="50"/>
        <v>0.09</v>
      </c>
      <c r="E171">
        <f t="shared" si="51"/>
        <v>0.11</v>
      </c>
      <c r="F171">
        <f t="shared" si="52"/>
        <v>0.2</v>
      </c>
      <c r="G171">
        <f t="shared" si="53"/>
        <v>0.14000000000000001</v>
      </c>
      <c r="H171">
        <f t="shared" si="54"/>
        <v>0.35</v>
      </c>
      <c r="I171">
        <f t="shared" si="55"/>
        <v>0.31</v>
      </c>
      <c r="J171">
        <f t="shared" si="56"/>
        <v>0.28999999999999998</v>
      </c>
      <c r="K171">
        <f t="shared" si="57"/>
        <v>0.2</v>
      </c>
      <c r="L171">
        <f t="shared" si="58"/>
        <v>0.15</v>
      </c>
      <c r="M171">
        <f t="shared" si="59"/>
        <v>0.2</v>
      </c>
      <c r="N171">
        <f t="shared" si="60"/>
        <v>0.16</v>
      </c>
      <c r="O171">
        <f t="shared" si="61"/>
        <v>0.19</v>
      </c>
      <c r="P171">
        <f t="shared" si="62"/>
        <v>7.0000000000000007E-2</v>
      </c>
      <c r="Q171">
        <f t="shared" si="63"/>
        <v>0.08</v>
      </c>
      <c r="R171">
        <f t="shared" si="64"/>
        <v>0.17</v>
      </c>
      <c r="S171">
        <f t="shared" si="65"/>
        <v>0.21</v>
      </c>
      <c r="T171">
        <f t="shared" si="66"/>
        <v>0.09</v>
      </c>
      <c r="U171">
        <f t="shared" si="67"/>
        <v>0.08</v>
      </c>
      <c r="V171">
        <f t="shared" si="68"/>
        <v>7.0000000000000007E-2</v>
      </c>
      <c r="W171">
        <f t="shared" si="69"/>
        <v>0.06</v>
      </c>
      <c r="X171">
        <f t="shared" si="70"/>
        <v>0.06</v>
      </c>
      <c r="Y171">
        <f t="shared" si="71"/>
        <v>7.0000000000000007E-2</v>
      </c>
    </row>
    <row r="172" spans="1:25">
      <c r="A172" t="s">
        <v>281</v>
      </c>
      <c r="B172">
        <f t="shared" si="48"/>
        <v>0</v>
      </c>
      <c r="C172">
        <f t="shared" si="49"/>
        <v>0</v>
      </c>
      <c r="D172">
        <f t="shared" si="50"/>
        <v>0</v>
      </c>
      <c r="E172">
        <f t="shared" si="51"/>
        <v>0</v>
      </c>
      <c r="F172">
        <f t="shared" si="52"/>
        <v>0</v>
      </c>
      <c r="G172">
        <f t="shared" si="53"/>
        <v>0</v>
      </c>
      <c r="H172">
        <f t="shared" si="54"/>
        <v>0.02</v>
      </c>
      <c r="I172">
        <f t="shared" si="55"/>
        <v>0.19</v>
      </c>
      <c r="J172">
        <f t="shared" si="56"/>
        <v>0.19</v>
      </c>
      <c r="K172">
        <f t="shared" si="57"/>
        <v>0.04</v>
      </c>
      <c r="L172">
        <f t="shared" si="58"/>
        <v>0.04</v>
      </c>
      <c r="M172">
        <f t="shared" si="59"/>
        <v>0.03</v>
      </c>
      <c r="N172">
        <f t="shared" si="60"/>
        <v>0</v>
      </c>
      <c r="O172">
        <f t="shared" si="61"/>
        <v>0.01</v>
      </c>
      <c r="P172">
        <f t="shared" si="62"/>
        <v>0.11</v>
      </c>
      <c r="Q172">
        <f t="shared" si="63"/>
        <v>0.15</v>
      </c>
      <c r="R172">
        <f t="shared" si="64"/>
        <v>0.1</v>
      </c>
      <c r="S172">
        <f t="shared" si="65"/>
        <v>0.02</v>
      </c>
      <c r="T172">
        <f t="shared" si="66"/>
        <v>0.01</v>
      </c>
      <c r="U172">
        <f t="shared" si="67"/>
        <v>0.01</v>
      </c>
      <c r="V172">
        <f t="shared" si="68"/>
        <v>0.01</v>
      </c>
      <c r="W172">
        <f t="shared" si="69"/>
        <v>0.02</v>
      </c>
      <c r="X172">
        <f t="shared" si="70"/>
        <v>0.01</v>
      </c>
      <c r="Y172">
        <f t="shared" si="71"/>
        <v>0</v>
      </c>
    </row>
    <row r="173" spans="1:25">
      <c r="A173" t="s">
        <v>282</v>
      </c>
      <c r="B173">
        <f t="shared" si="48"/>
        <v>0</v>
      </c>
      <c r="C173">
        <f t="shared" si="49"/>
        <v>0</v>
      </c>
      <c r="D173">
        <f t="shared" si="50"/>
        <v>0</v>
      </c>
      <c r="E173">
        <f t="shared" si="51"/>
        <v>0</v>
      </c>
      <c r="F173">
        <f t="shared" si="52"/>
        <v>0</v>
      </c>
      <c r="G173">
        <f t="shared" si="53"/>
        <v>0</v>
      </c>
      <c r="H173">
        <f t="shared" si="54"/>
        <v>0.01</v>
      </c>
      <c r="I173">
        <f t="shared" si="55"/>
        <v>0.01</v>
      </c>
      <c r="J173">
        <f t="shared" si="56"/>
        <v>0.01</v>
      </c>
      <c r="K173">
        <f t="shared" si="57"/>
        <v>0.08</v>
      </c>
      <c r="L173">
        <f t="shared" si="58"/>
        <v>0.03</v>
      </c>
      <c r="M173">
        <f t="shared" si="59"/>
        <v>0.02</v>
      </c>
      <c r="N173">
        <f t="shared" si="60"/>
        <v>0.12</v>
      </c>
      <c r="O173">
        <f t="shared" si="61"/>
        <v>0.08</v>
      </c>
      <c r="P173">
        <f t="shared" si="62"/>
        <v>0</v>
      </c>
      <c r="Q173">
        <f t="shared" si="63"/>
        <v>0</v>
      </c>
      <c r="R173">
        <f t="shared" si="64"/>
        <v>0</v>
      </c>
      <c r="S173">
        <f t="shared" si="65"/>
        <v>0.01</v>
      </c>
      <c r="T173">
        <f t="shared" si="66"/>
        <v>0</v>
      </c>
      <c r="U173">
        <f t="shared" si="67"/>
        <v>0</v>
      </c>
      <c r="V173">
        <f t="shared" si="68"/>
        <v>0</v>
      </c>
      <c r="W173">
        <f t="shared" si="69"/>
        <v>0</v>
      </c>
      <c r="X173">
        <f t="shared" si="70"/>
        <v>0.01</v>
      </c>
      <c r="Y173">
        <f t="shared" si="71"/>
        <v>0.01</v>
      </c>
    </row>
    <row r="174" spans="1:25">
      <c r="A174" t="s">
        <v>283</v>
      </c>
      <c r="B174">
        <f t="shared" si="48"/>
        <v>0</v>
      </c>
      <c r="C174">
        <f t="shared" si="49"/>
        <v>0</v>
      </c>
      <c r="D174">
        <f t="shared" si="50"/>
        <v>0</v>
      </c>
      <c r="E174">
        <f t="shared" si="51"/>
        <v>0</v>
      </c>
      <c r="F174">
        <f t="shared" si="52"/>
        <v>0</v>
      </c>
      <c r="G174">
        <f t="shared" si="53"/>
        <v>0</v>
      </c>
      <c r="H174">
        <f t="shared" si="54"/>
        <v>0</v>
      </c>
      <c r="I174">
        <f t="shared" si="55"/>
        <v>0</v>
      </c>
      <c r="J174">
        <f t="shared" si="56"/>
        <v>0</v>
      </c>
      <c r="K174">
        <f t="shared" si="57"/>
        <v>0</v>
      </c>
      <c r="L174">
        <f t="shared" si="58"/>
        <v>0</v>
      </c>
      <c r="M174">
        <f t="shared" si="59"/>
        <v>0</v>
      </c>
      <c r="N174">
        <f t="shared" si="60"/>
        <v>0</v>
      </c>
      <c r="O174">
        <f t="shared" si="61"/>
        <v>0</v>
      </c>
      <c r="P174">
        <f t="shared" si="62"/>
        <v>0</v>
      </c>
      <c r="Q174">
        <f t="shared" si="63"/>
        <v>0</v>
      </c>
      <c r="R174">
        <f t="shared" si="64"/>
        <v>0</v>
      </c>
      <c r="S174">
        <f t="shared" si="65"/>
        <v>0</v>
      </c>
      <c r="T174">
        <f t="shared" si="66"/>
        <v>0</v>
      </c>
      <c r="U174">
        <f t="shared" si="67"/>
        <v>0</v>
      </c>
      <c r="V174">
        <f t="shared" si="68"/>
        <v>0</v>
      </c>
      <c r="W174">
        <f t="shared" si="69"/>
        <v>0</v>
      </c>
      <c r="X174">
        <f t="shared" si="70"/>
        <v>0</v>
      </c>
      <c r="Y174">
        <f t="shared" si="71"/>
        <v>0</v>
      </c>
    </row>
    <row r="175" spans="1:25">
      <c r="A175" t="s">
        <v>284</v>
      </c>
      <c r="B175">
        <f t="shared" si="48"/>
        <v>0</v>
      </c>
      <c r="C175">
        <f t="shared" si="49"/>
        <v>0</v>
      </c>
      <c r="D175">
        <f t="shared" si="50"/>
        <v>0</v>
      </c>
      <c r="E175">
        <f t="shared" si="51"/>
        <v>0</v>
      </c>
      <c r="F175">
        <f t="shared" si="52"/>
        <v>0</v>
      </c>
      <c r="G175">
        <f t="shared" si="53"/>
        <v>0</v>
      </c>
      <c r="H175">
        <f t="shared" si="54"/>
        <v>0</v>
      </c>
      <c r="I175">
        <f t="shared" si="55"/>
        <v>0</v>
      </c>
      <c r="J175">
        <f t="shared" si="56"/>
        <v>0</v>
      </c>
      <c r="K175">
        <f t="shared" si="57"/>
        <v>0</v>
      </c>
      <c r="L175">
        <f t="shared" si="58"/>
        <v>0</v>
      </c>
      <c r="M175">
        <f t="shared" si="59"/>
        <v>0</v>
      </c>
      <c r="N175">
        <f t="shared" si="60"/>
        <v>0</v>
      </c>
      <c r="O175">
        <f t="shared" si="61"/>
        <v>0</v>
      </c>
      <c r="P175">
        <f t="shared" si="62"/>
        <v>0</v>
      </c>
      <c r="Q175">
        <f t="shared" si="63"/>
        <v>0</v>
      </c>
      <c r="R175">
        <f t="shared" si="64"/>
        <v>0</v>
      </c>
      <c r="S175">
        <f t="shared" si="65"/>
        <v>0</v>
      </c>
      <c r="T175">
        <f t="shared" si="66"/>
        <v>0</v>
      </c>
      <c r="U175">
        <f t="shared" si="67"/>
        <v>0</v>
      </c>
      <c r="V175">
        <f t="shared" si="68"/>
        <v>0</v>
      </c>
      <c r="W175">
        <f t="shared" si="69"/>
        <v>0</v>
      </c>
      <c r="X175">
        <f t="shared" si="70"/>
        <v>0</v>
      </c>
      <c r="Y175">
        <f t="shared" si="71"/>
        <v>0</v>
      </c>
    </row>
    <row r="176" spans="1:25">
      <c r="A176" t="s">
        <v>285</v>
      </c>
      <c r="B176">
        <f t="shared" si="48"/>
        <v>0</v>
      </c>
      <c r="C176">
        <f t="shared" si="49"/>
        <v>0</v>
      </c>
      <c r="D176">
        <f t="shared" si="50"/>
        <v>0</v>
      </c>
      <c r="E176">
        <f t="shared" si="51"/>
        <v>0</v>
      </c>
      <c r="F176">
        <f t="shared" si="52"/>
        <v>0</v>
      </c>
      <c r="G176">
        <f t="shared" si="53"/>
        <v>0</v>
      </c>
      <c r="H176">
        <f t="shared" si="54"/>
        <v>0</v>
      </c>
      <c r="I176">
        <f t="shared" si="55"/>
        <v>0</v>
      </c>
      <c r="J176">
        <f t="shared" si="56"/>
        <v>0</v>
      </c>
      <c r="K176">
        <f t="shared" si="57"/>
        <v>0</v>
      </c>
      <c r="L176">
        <f t="shared" si="58"/>
        <v>0</v>
      </c>
      <c r="M176">
        <f t="shared" si="59"/>
        <v>0</v>
      </c>
      <c r="N176">
        <f t="shared" si="60"/>
        <v>0</v>
      </c>
      <c r="O176">
        <f t="shared" si="61"/>
        <v>0</v>
      </c>
      <c r="P176">
        <f t="shared" si="62"/>
        <v>0</v>
      </c>
      <c r="Q176">
        <f t="shared" si="63"/>
        <v>0</v>
      </c>
      <c r="R176">
        <f t="shared" si="64"/>
        <v>0</v>
      </c>
      <c r="S176">
        <f t="shared" si="65"/>
        <v>0</v>
      </c>
      <c r="T176">
        <f t="shared" si="66"/>
        <v>0</v>
      </c>
      <c r="U176">
        <f t="shared" si="67"/>
        <v>0</v>
      </c>
      <c r="V176">
        <f t="shared" si="68"/>
        <v>0</v>
      </c>
      <c r="W176">
        <f t="shared" si="69"/>
        <v>0</v>
      </c>
      <c r="X176">
        <f t="shared" si="70"/>
        <v>0</v>
      </c>
      <c r="Y176">
        <f t="shared" si="71"/>
        <v>0</v>
      </c>
    </row>
    <row r="177" spans="1:25">
      <c r="A177" t="s">
        <v>286</v>
      </c>
      <c r="B177">
        <f t="shared" si="48"/>
        <v>0.09</v>
      </c>
      <c r="C177">
        <f t="shared" si="49"/>
        <v>0.09</v>
      </c>
      <c r="D177">
        <f t="shared" si="50"/>
        <v>0.09</v>
      </c>
      <c r="E177">
        <f t="shared" si="51"/>
        <v>0.09</v>
      </c>
      <c r="F177">
        <f t="shared" si="52"/>
        <v>0.09</v>
      </c>
      <c r="G177">
        <f t="shared" si="53"/>
        <v>7.0000000000000007E-2</v>
      </c>
      <c r="H177">
        <f t="shared" si="54"/>
        <v>0.09</v>
      </c>
      <c r="I177">
        <f t="shared" si="55"/>
        <v>0.17</v>
      </c>
      <c r="J177">
        <f t="shared" si="56"/>
        <v>0.21</v>
      </c>
      <c r="K177">
        <f t="shared" si="57"/>
        <v>0.21</v>
      </c>
      <c r="L177">
        <f t="shared" si="58"/>
        <v>0.22</v>
      </c>
      <c r="M177">
        <f t="shared" si="59"/>
        <v>0.2</v>
      </c>
      <c r="N177">
        <f t="shared" si="60"/>
        <v>0.13</v>
      </c>
      <c r="O177">
        <f t="shared" si="61"/>
        <v>0.12</v>
      </c>
      <c r="P177">
        <f t="shared" si="62"/>
        <v>0.11</v>
      </c>
      <c r="Q177">
        <f t="shared" si="63"/>
        <v>0.13</v>
      </c>
      <c r="R177">
        <f t="shared" si="64"/>
        <v>0.11</v>
      </c>
      <c r="S177">
        <f t="shared" si="65"/>
        <v>0.11</v>
      </c>
      <c r="T177">
        <f t="shared" si="66"/>
        <v>0.1</v>
      </c>
      <c r="U177">
        <f t="shared" si="67"/>
        <v>0.1</v>
      </c>
      <c r="V177">
        <f t="shared" si="68"/>
        <v>0.1</v>
      </c>
      <c r="W177">
        <f t="shared" si="69"/>
        <v>0.09</v>
      </c>
      <c r="X177">
        <f t="shared" si="70"/>
        <v>0.09</v>
      </c>
      <c r="Y177">
        <f t="shared" si="71"/>
        <v>0.09</v>
      </c>
    </row>
    <row r="178" spans="1:25">
      <c r="A178" t="s">
        <v>287</v>
      </c>
      <c r="B178">
        <f t="shared" si="48"/>
        <v>0.41</v>
      </c>
      <c r="C178">
        <f t="shared" si="49"/>
        <v>0.41</v>
      </c>
      <c r="D178">
        <f t="shared" si="50"/>
        <v>0.41</v>
      </c>
      <c r="E178">
        <f t="shared" si="51"/>
        <v>0.41</v>
      </c>
      <c r="F178">
        <f t="shared" si="52"/>
        <v>0.37</v>
      </c>
      <c r="G178">
        <f t="shared" si="53"/>
        <v>0.1</v>
      </c>
      <c r="H178">
        <f t="shared" si="54"/>
        <v>0.24</v>
      </c>
      <c r="I178">
        <f t="shared" si="55"/>
        <v>0.33</v>
      </c>
      <c r="J178">
        <f t="shared" si="56"/>
        <v>0.36</v>
      </c>
      <c r="K178">
        <f t="shared" si="57"/>
        <v>0.43</v>
      </c>
      <c r="L178">
        <f t="shared" si="58"/>
        <v>0.45</v>
      </c>
      <c r="M178">
        <f t="shared" si="59"/>
        <v>0.44</v>
      </c>
      <c r="N178">
        <f t="shared" si="60"/>
        <v>0.5</v>
      </c>
      <c r="O178">
        <f t="shared" si="61"/>
        <v>0.56999999999999995</v>
      </c>
      <c r="P178">
        <f t="shared" si="62"/>
        <v>0.55000000000000004</v>
      </c>
      <c r="Q178">
        <f t="shared" si="63"/>
        <v>0.56000000000000005</v>
      </c>
      <c r="R178">
        <f t="shared" si="64"/>
        <v>0.48</v>
      </c>
      <c r="S178">
        <f t="shared" si="65"/>
        <v>0.46</v>
      </c>
      <c r="T178">
        <f t="shared" si="66"/>
        <v>0.44</v>
      </c>
      <c r="U178">
        <f t="shared" si="67"/>
        <v>0.45</v>
      </c>
      <c r="V178">
        <f t="shared" si="68"/>
        <v>0.43</v>
      </c>
      <c r="W178">
        <f t="shared" si="69"/>
        <v>0.41</v>
      </c>
      <c r="X178">
        <f t="shared" si="70"/>
        <v>0.41</v>
      </c>
      <c r="Y178">
        <f t="shared" si="71"/>
        <v>0.4</v>
      </c>
    </row>
    <row r="179" spans="1:25">
      <c r="A179" t="s">
        <v>288</v>
      </c>
      <c r="B179">
        <f t="shared" si="48"/>
        <v>0.24</v>
      </c>
      <c r="C179">
        <f t="shared" si="49"/>
        <v>0.14000000000000001</v>
      </c>
      <c r="D179">
        <f t="shared" si="50"/>
        <v>0.06</v>
      </c>
      <c r="E179">
        <f t="shared" si="51"/>
        <v>7.0000000000000007E-2</v>
      </c>
      <c r="F179">
        <f t="shared" si="52"/>
        <v>0.08</v>
      </c>
      <c r="G179">
        <f t="shared" si="53"/>
        <v>0.09</v>
      </c>
      <c r="H179">
        <f t="shared" si="54"/>
        <v>0.53</v>
      </c>
      <c r="I179">
        <f t="shared" si="55"/>
        <v>0.57999999999999996</v>
      </c>
      <c r="J179">
        <f t="shared" si="56"/>
        <v>0.82</v>
      </c>
      <c r="K179">
        <f t="shared" si="57"/>
        <v>1.01</v>
      </c>
      <c r="L179">
        <f t="shared" si="58"/>
        <v>0.9</v>
      </c>
      <c r="M179">
        <f t="shared" si="59"/>
        <v>1.1100000000000001</v>
      </c>
      <c r="N179">
        <f t="shared" si="60"/>
        <v>0.55000000000000004</v>
      </c>
      <c r="O179">
        <f t="shared" si="61"/>
        <v>0.48</v>
      </c>
      <c r="P179">
        <f t="shared" si="62"/>
        <v>0.49</v>
      </c>
      <c r="Q179">
        <f t="shared" si="63"/>
        <v>0.53</v>
      </c>
      <c r="R179">
        <f t="shared" si="64"/>
        <v>0.65</v>
      </c>
      <c r="S179">
        <f t="shared" si="65"/>
        <v>0.85</v>
      </c>
      <c r="T179">
        <f t="shared" si="66"/>
        <v>1.1100000000000001</v>
      </c>
      <c r="U179">
        <f t="shared" si="67"/>
        <v>0.83</v>
      </c>
      <c r="V179">
        <f t="shared" si="68"/>
        <v>0.31</v>
      </c>
      <c r="W179">
        <f t="shared" si="69"/>
        <v>0.17</v>
      </c>
      <c r="X179">
        <f t="shared" si="70"/>
        <v>0.28000000000000003</v>
      </c>
      <c r="Y179">
        <f t="shared" si="71"/>
        <v>0.32</v>
      </c>
    </row>
    <row r="180" spans="1:25">
      <c r="A180" t="s">
        <v>289</v>
      </c>
      <c r="B180">
        <f t="shared" si="48"/>
        <v>0.01</v>
      </c>
      <c r="C180">
        <f t="shared" si="49"/>
        <v>0</v>
      </c>
      <c r="D180">
        <f t="shared" si="50"/>
        <v>0</v>
      </c>
      <c r="E180">
        <f t="shared" si="51"/>
        <v>0</v>
      </c>
      <c r="F180">
        <f t="shared" si="52"/>
        <v>0.01</v>
      </c>
      <c r="G180">
        <f t="shared" si="53"/>
        <v>0</v>
      </c>
      <c r="H180">
        <f t="shared" si="54"/>
        <v>0.06</v>
      </c>
      <c r="I180">
        <f t="shared" si="55"/>
        <v>0.19</v>
      </c>
      <c r="J180">
        <f t="shared" si="56"/>
        <v>0.23</v>
      </c>
      <c r="K180">
        <f t="shared" si="57"/>
        <v>0.08</v>
      </c>
      <c r="L180">
        <f t="shared" si="58"/>
        <v>0.03</v>
      </c>
      <c r="M180">
        <f t="shared" si="59"/>
        <v>0.05</v>
      </c>
      <c r="N180">
        <f t="shared" si="60"/>
        <v>7.0000000000000007E-2</v>
      </c>
      <c r="O180">
        <f t="shared" si="61"/>
        <v>0.03</v>
      </c>
      <c r="P180">
        <f t="shared" si="62"/>
        <v>0.01</v>
      </c>
      <c r="Q180">
        <f t="shared" si="63"/>
        <v>0.03</v>
      </c>
      <c r="R180">
        <f t="shared" si="64"/>
        <v>0.02</v>
      </c>
      <c r="S180">
        <f t="shared" si="65"/>
        <v>0.1</v>
      </c>
      <c r="T180">
        <f t="shared" si="66"/>
        <v>0.09</v>
      </c>
      <c r="U180">
        <f t="shared" si="67"/>
        <v>0.04</v>
      </c>
      <c r="V180">
        <f t="shared" si="68"/>
        <v>0.01</v>
      </c>
      <c r="W180">
        <f t="shared" si="69"/>
        <v>0.01</v>
      </c>
      <c r="X180">
        <f t="shared" si="70"/>
        <v>0.01</v>
      </c>
      <c r="Y180">
        <f t="shared" si="71"/>
        <v>0.01</v>
      </c>
    </row>
    <row r="181" spans="1:25">
      <c r="A181" t="s">
        <v>290</v>
      </c>
      <c r="B181">
        <f t="shared" si="48"/>
        <v>0</v>
      </c>
      <c r="C181">
        <f t="shared" si="49"/>
        <v>0</v>
      </c>
      <c r="D181">
        <f t="shared" si="50"/>
        <v>0</v>
      </c>
      <c r="E181">
        <f t="shared" si="51"/>
        <v>0</v>
      </c>
      <c r="F181">
        <f t="shared" si="52"/>
        <v>0</v>
      </c>
      <c r="G181">
        <f t="shared" si="53"/>
        <v>0</v>
      </c>
      <c r="H181">
        <f t="shared" si="54"/>
        <v>0</v>
      </c>
      <c r="I181">
        <f t="shared" si="55"/>
        <v>0</v>
      </c>
      <c r="J181">
        <f t="shared" si="56"/>
        <v>0</v>
      </c>
      <c r="K181">
        <f t="shared" si="57"/>
        <v>0</v>
      </c>
      <c r="L181">
        <f t="shared" si="58"/>
        <v>0</v>
      </c>
      <c r="M181">
        <f t="shared" si="59"/>
        <v>0</v>
      </c>
      <c r="N181">
        <f t="shared" si="60"/>
        <v>0</v>
      </c>
      <c r="O181">
        <f t="shared" si="61"/>
        <v>0</v>
      </c>
      <c r="P181">
        <f t="shared" si="62"/>
        <v>0</v>
      </c>
      <c r="Q181">
        <f t="shared" si="63"/>
        <v>0</v>
      </c>
      <c r="R181">
        <f t="shared" si="64"/>
        <v>0</v>
      </c>
      <c r="S181">
        <f t="shared" si="65"/>
        <v>0</v>
      </c>
      <c r="T181">
        <f t="shared" si="66"/>
        <v>0</v>
      </c>
      <c r="U181">
        <f t="shared" si="67"/>
        <v>0</v>
      </c>
      <c r="V181">
        <f t="shared" si="68"/>
        <v>0</v>
      </c>
      <c r="W181">
        <f t="shared" si="69"/>
        <v>0</v>
      </c>
      <c r="X181">
        <f t="shared" si="70"/>
        <v>0</v>
      </c>
      <c r="Y181">
        <f t="shared" si="71"/>
        <v>0</v>
      </c>
    </row>
    <row r="182" spans="1:25">
      <c r="A182" t="s">
        <v>291</v>
      </c>
      <c r="B182">
        <f t="shared" si="48"/>
        <v>0.03</v>
      </c>
      <c r="C182">
        <f t="shared" si="49"/>
        <v>0.03</v>
      </c>
      <c r="D182">
        <f t="shared" si="50"/>
        <v>0.03</v>
      </c>
      <c r="E182">
        <f t="shared" si="51"/>
        <v>0.03</v>
      </c>
      <c r="F182">
        <f t="shared" si="52"/>
        <v>0.03</v>
      </c>
      <c r="G182">
        <f t="shared" si="53"/>
        <v>0.04</v>
      </c>
      <c r="H182">
        <f t="shared" si="54"/>
        <v>0.12</v>
      </c>
      <c r="I182">
        <f t="shared" si="55"/>
        <v>0.09</v>
      </c>
      <c r="J182">
        <f t="shared" si="56"/>
        <v>7.0000000000000007E-2</v>
      </c>
      <c r="K182">
        <f t="shared" si="57"/>
        <v>0.08</v>
      </c>
      <c r="L182">
        <f t="shared" si="58"/>
        <v>7.0000000000000007E-2</v>
      </c>
      <c r="M182">
        <f t="shared" si="59"/>
        <v>0.08</v>
      </c>
      <c r="N182">
        <f t="shared" si="60"/>
        <v>7.0000000000000007E-2</v>
      </c>
      <c r="O182">
        <f t="shared" si="61"/>
        <v>0.05</v>
      </c>
      <c r="P182">
        <f t="shared" si="62"/>
        <v>0.04</v>
      </c>
      <c r="Q182">
        <f t="shared" si="63"/>
        <v>0.04</v>
      </c>
      <c r="R182">
        <f t="shared" si="64"/>
        <v>7.0000000000000007E-2</v>
      </c>
      <c r="S182">
        <f t="shared" si="65"/>
        <v>0.11</v>
      </c>
      <c r="T182">
        <f t="shared" si="66"/>
        <v>0.08</v>
      </c>
      <c r="U182">
        <f t="shared" si="67"/>
        <v>7.0000000000000007E-2</v>
      </c>
      <c r="V182">
        <f t="shared" si="68"/>
        <v>7.0000000000000007E-2</v>
      </c>
      <c r="W182">
        <f t="shared" si="69"/>
        <v>0.05</v>
      </c>
      <c r="X182">
        <f t="shared" si="70"/>
        <v>0.04</v>
      </c>
      <c r="Y182">
        <f t="shared" si="71"/>
        <v>0.04</v>
      </c>
    </row>
    <row r="183" spans="1:25">
      <c r="A183" t="s">
        <v>292</v>
      </c>
      <c r="B183">
        <f t="shared" si="48"/>
        <v>0</v>
      </c>
      <c r="C183">
        <f t="shared" si="49"/>
        <v>0</v>
      </c>
      <c r="D183">
        <f t="shared" si="50"/>
        <v>0</v>
      </c>
      <c r="E183">
        <f t="shared" si="51"/>
        <v>0</v>
      </c>
      <c r="F183">
        <f t="shared" si="52"/>
        <v>0</v>
      </c>
      <c r="G183">
        <f t="shared" si="53"/>
        <v>0</v>
      </c>
      <c r="H183">
        <f t="shared" si="54"/>
        <v>0</v>
      </c>
      <c r="I183">
        <f t="shared" si="55"/>
        <v>0.02</v>
      </c>
      <c r="J183">
        <f t="shared" si="56"/>
        <v>0.01</v>
      </c>
      <c r="K183">
        <f t="shared" si="57"/>
        <v>0.04</v>
      </c>
      <c r="L183">
        <f t="shared" si="58"/>
        <v>0.22</v>
      </c>
      <c r="M183">
        <f t="shared" si="59"/>
        <v>0</v>
      </c>
      <c r="N183">
        <f t="shared" si="60"/>
        <v>0</v>
      </c>
      <c r="O183">
        <f t="shared" si="61"/>
        <v>0</v>
      </c>
      <c r="P183">
        <f t="shared" si="62"/>
        <v>0</v>
      </c>
      <c r="Q183">
        <f t="shared" si="63"/>
        <v>0</v>
      </c>
      <c r="R183">
        <f t="shared" si="64"/>
        <v>0.01</v>
      </c>
      <c r="S183">
        <f t="shared" si="65"/>
        <v>0.06</v>
      </c>
      <c r="T183">
        <f t="shared" si="66"/>
        <v>0</v>
      </c>
      <c r="U183">
        <f t="shared" si="67"/>
        <v>0</v>
      </c>
      <c r="V183">
        <f t="shared" si="68"/>
        <v>0</v>
      </c>
      <c r="W183">
        <f t="shared" si="69"/>
        <v>0</v>
      </c>
      <c r="X183">
        <f t="shared" si="70"/>
        <v>0</v>
      </c>
      <c r="Y183">
        <f t="shared" si="71"/>
        <v>0.01</v>
      </c>
    </row>
    <row r="184" spans="1:25">
      <c r="A184" t="s">
        <v>293</v>
      </c>
      <c r="B184">
        <f t="shared" si="48"/>
        <v>0.01</v>
      </c>
      <c r="C184">
        <f t="shared" si="49"/>
        <v>0.02</v>
      </c>
      <c r="D184">
        <f t="shared" si="50"/>
        <v>0.02</v>
      </c>
      <c r="E184">
        <f t="shared" si="51"/>
        <v>0.02</v>
      </c>
      <c r="F184">
        <f t="shared" si="52"/>
        <v>0.01</v>
      </c>
      <c r="G184">
        <f t="shared" si="53"/>
        <v>0.02</v>
      </c>
      <c r="H184">
        <f t="shared" si="54"/>
        <v>0.01</v>
      </c>
      <c r="I184">
        <f t="shared" si="55"/>
        <v>0.05</v>
      </c>
      <c r="J184">
        <f t="shared" si="56"/>
        <v>0.04</v>
      </c>
      <c r="K184">
        <f t="shared" si="57"/>
        <v>0.03</v>
      </c>
      <c r="L184">
        <f t="shared" si="58"/>
        <v>0.03</v>
      </c>
      <c r="M184">
        <f t="shared" si="59"/>
        <v>0.03</v>
      </c>
      <c r="N184">
        <f t="shared" si="60"/>
        <v>0.03</v>
      </c>
      <c r="O184">
        <f t="shared" si="61"/>
        <v>0.03</v>
      </c>
      <c r="P184">
        <f t="shared" si="62"/>
        <v>0.04</v>
      </c>
      <c r="Q184">
        <f t="shared" si="63"/>
        <v>0.04</v>
      </c>
      <c r="R184">
        <f t="shared" si="64"/>
        <v>0.04</v>
      </c>
      <c r="S184">
        <f t="shared" si="65"/>
        <v>0.04</v>
      </c>
      <c r="T184">
        <f t="shared" si="66"/>
        <v>7.0000000000000007E-2</v>
      </c>
      <c r="U184">
        <f t="shared" si="67"/>
        <v>0.02</v>
      </c>
      <c r="V184">
        <f t="shared" si="68"/>
        <v>0.01</v>
      </c>
      <c r="W184">
        <f t="shared" si="69"/>
        <v>0.03</v>
      </c>
      <c r="X184">
        <f t="shared" si="70"/>
        <v>0.02</v>
      </c>
      <c r="Y184">
        <f t="shared" si="71"/>
        <v>0.02</v>
      </c>
    </row>
    <row r="185" spans="1:25">
      <c r="A185" t="s">
        <v>294</v>
      </c>
      <c r="B185">
        <f t="shared" si="48"/>
        <v>0.04</v>
      </c>
      <c r="C185">
        <f t="shared" si="49"/>
        <v>0.02</v>
      </c>
      <c r="D185">
        <f t="shared" si="50"/>
        <v>0.02</v>
      </c>
      <c r="E185">
        <f t="shared" si="51"/>
        <v>0.02</v>
      </c>
      <c r="F185">
        <f t="shared" si="52"/>
        <v>0.02</v>
      </c>
      <c r="G185">
        <f t="shared" si="53"/>
        <v>0.02</v>
      </c>
      <c r="H185">
        <f t="shared" si="54"/>
        <v>7.0000000000000007E-2</v>
      </c>
      <c r="I185">
        <f t="shared" si="55"/>
        <v>0.05</v>
      </c>
      <c r="J185">
        <f t="shared" si="56"/>
        <v>0.08</v>
      </c>
      <c r="K185">
        <f t="shared" si="57"/>
        <v>0.12</v>
      </c>
      <c r="L185">
        <f t="shared" si="58"/>
        <v>0.11</v>
      </c>
      <c r="M185">
        <f t="shared" si="59"/>
        <v>0.08</v>
      </c>
      <c r="N185">
        <f t="shared" si="60"/>
        <v>0.08</v>
      </c>
      <c r="O185">
        <f t="shared" si="61"/>
        <v>0.08</v>
      </c>
      <c r="P185">
        <f t="shared" si="62"/>
        <v>0.04</v>
      </c>
      <c r="Q185">
        <f t="shared" si="63"/>
        <v>0.06</v>
      </c>
      <c r="R185">
        <f t="shared" si="64"/>
        <v>0.06</v>
      </c>
      <c r="S185">
        <f t="shared" si="65"/>
        <v>0.08</v>
      </c>
      <c r="T185">
        <f t="shared" si="66"/>
        <v>0.1</v>
      </c>
      <c r="U185">
        <f t="shared" si="67"/>
        <v>0.04</v>
      </c>
      <c r="V185">
        <f t="shared" si="68"/>
        <v>0.04</v>
      </c>
      <c r="W185">
        <f t="shared" si="69"/>
        <v>7.0000000000000007E-2</v>
      </c>
      <c r="X185">
        <f t="shared" si="70"/>
        <v>0.04</v>
      </c>
      <c r="Y185">
        <f t="shared" si="71"/>
        <v>0.03</v>
      </c>
    </row>
    <row r="186" spans="1:25">
      <c r="A186" t="s">
        <v>295</v>
      </c>
      <c r="B186">
        <f t="shared" si="48"/>
        <v>0</v>
      </c>
      <c r="C186">
        <f t="shared" si="49"/>
        <v>0</v>
      </c>
      <c r="D186">
        <f t="shared" si="50"/>
        <v>0.16</v>
      </c>
      <c r="E186">
        <f t="shared" si="51"/>
        <v>0.01</v>
      </c>
      <c r="F186">
        <f t="shared" si="52"/>
        <v>0</v>
      </c>
      <c r="G186">
        <f t="shared" si="53"/>
        <v>0</v>
      </c>
      <c r="H186">
        <f t="shared" si="54"/>
        <v>0</v>
      </c>
      <c r="I186">
        <f t="shared" si="55"/>
        <v>0.01</v>
      </c>
      <c r="J186">
        <f t="shared" si="56"/>
        <v>0.13</v>
      </c>
      <c r="K186">
        <f t="shared" si="57"/>
        <v>0.4</v>
      </c>
      <c r="L186">
        <f t="shared" si="58"/>
        <v>0.12</v>
      </c>
      <c r="M186">
        <f t="shared" si="59"/>
        <v>0.03</v>
      </c>
      <c r="N186">
        <f t="shared" si="60"/>
        <v>0.01</v>
      </c>
      <c r="O186">
        <f t="shared" si="61"/>
        <v>0.01</v>
      </c>
      <c r="P186">
        <f t="shared" si="62"/>
        <v>0.11</v>
      </c>
      <c r="Q186">
        <f t="shared" si="63"/>
        <v>0.03</v>
      </c>
      <c r="R186">
        <f t="shared" si="64"/>
        <v>0.01</v>
      </c>
      <c r="S186">
        <f t="shared" si="65"/>
        <v>0</v>
      </c>
      <c r="T186">
        <f t="shared" si="66"/>
        <v>0</v>
      </c>
      <c r="U186">
        <f t="shared" si="67"/>
        <v>0</v>
      </c>
      <c r="V186">
        <f t="shared" si="68"/>
        <v>0.05</v>
      </c>
      <c r="W186">
        <f t="shared" si="69"/>
        <v>0.01</v>
      </c>
      <c r="X186">
        <f t="shared" si="70"/>
        <v>0.05</v>
      </c>
      <c r="Y186">
        <f t="shared" si="71"/>
        <v>0</v>
      </c>
    </row>
    <row r="187" spans="1:25">
      <c r="A187" t="s">
        <v>296</v>
      </c>
      <c r="B187">
        <f t="shared" si="48"/>
        <v>0</v>
      </c>
      <c r="C187">
        <f t="shared" si="49"/>
        <v>0</v>
      </c>
      <c r="D187">
        <f t="shared" si="50"/>
        <v>0</v>
      </c>
      <c r="E187">
        <f t="shared" si="51"/>
        <v>0</v>
      </c>
      <c r="F187">
        <f t="shared" si="52"/>
        <v>0</v>
      </c>
      <c r="G187">
        <f t="shared" si="53"/>
        <v>0.02</v>
      </c>
      <c r="H187">
        <f t="shared" si="54"/>
        <v>0.02</v>
      </c>
      <c r="I187">
        <f t="shared" si="55"/>
        <v>0.03</v>
      </c>
      <c r="J187">
        <f t="shared" si="56"/>
        <v>0.05</v>
      </c>
      <c r="K187">
        <f t="shared" si="57"/>
        <v>0.03</v>
      </c>
      <c r="L187">
        <f t="shared" si="58"/>
        <v>0.02</v>
      </c>
      <c r="M187">
        <f t="shared" si="59"/>
        <v>0.01</v>
      </c>
      <c r="N187">
        <f t="shared" si="60"/>
        <v>0.01</v>
      </c>
      <c r="O187">
        <f t="shared" si="61"/>
        <v>0.01</v>
      </c>
      <c r="P187">
        <f t="shared" si="62"/>
        <v>0.02</v>
      </c>
      <c r="Q187">
        <f t="shared" si="63"/>
        <v>0.01</v>
      </c>
      <c r="R187">
        <f t="shared" si="64"/>
        <v>0.02</v>
      </c>
      <c r="S187">
        <f t="shared" si="65"/>
        <v>0.02</v>
      </c>
      <c r="T187">
        <f t="shared" si="66"/>
        <v>0.01</v>
      </c>
      <c r="U187">
        <f t="shared" si="67"/>
        <v>0.01</v>
      </c>
      <c r="V187">
        <f t="shared" si="68"/>
        <v>0</v>
      </c>
      <c r="W187">
        <f t="shared" si="69"/>
        <v>0.01</v>
      </c>
      <c r="X187">
        <f t="shared" si="70"/>
        <v>0.01</v>
      </c>
      <c r="Y187">
        <f t="shared" si="71"/>
        <v>0.01</v>
      </c>
    </row>
    <row r="188" spans="1:25">
      <c r="A188" t="s">
        <v>297</v>
      </c>
      <c r="B188">
        <f t="shared" si="48"/>
        <v>0</v>
      </c>
      <c r="C188">
        <f t="shared" si="49"/>
        <v>0</v>
      </c>
      <c r="D188">
        <f t="shared" si="50"/>
        <v>0</v>
      </c>
      <c r="E188">
        <f t="shared" si="51"/>
        <v>0</v>
      </c>
      <c r="F188">
        <f t="shared" si="52"/>
        <v>0</v>
      </c>
      <c r="G188">
        <f t="shared" si="53"/>
        <v>0.01</v>
      </c>
      <c r="H188">
        <f t="shared" si="54"/>
        <v>0.02</v>
      </c>
      <c r="I188">
        <f t="shared" si="55"/>
        <v>0.03</v>
      </c>
      <c r="J188">
        <f t="shared" si="56"/>
        <v>0.02</v>
      </c>
      <c r="K188">
        <f t="shared" si="57"/>
        <v>0.05</v>
      </c>
      <c r="L188">
        <f t="shared" si="58"/>
        <v>7.0000000000000007E-2</v>
      </c>
      <c r="M188">
        <f t="shared" si="59"/>
        <v>0.27</v>
      </c>
      <c r="N188">
        <f t="shared" si="60"/>
        <v>0.28999999999999998</v>
      </c>
      <c r="O188">
        <f t="shared" si="61"/>
        <v>0.02</v>
      </c>
      <c r="P188">
        <f t="shared" si="62"/>
        <v>0.02</v>
      </c>
      <c r="Q188">
        <f t="shared" si="63"/>
        <v>0.05</v>
      </c>
      <c r="R188">
        <f t="shared" si="64"/>
        <v>0.04</v>
      </c>
      <c r="S188">
        <f t="shared" si="65"/>
        <v>0.06</v>
      </c>
      <c r="T188">
        <f t="shared" si="66"/>
        <v>0.03</v>
      </c>
      <c r="U188">
        <f t="shared" si="67"/>
        <v>0.04</v>
      </c>
      <c r="V188">
        <f t="shared" si="68"/>
        <v>0.03</v>
      </c>
      <c r="W188">
        <f t="shared" si="69"/>
        <v>0.03</v>
      </c>
      <c r="X188">
        <f t="shared" si="70"/>
        <v>0.01</v>
      </c>
      <c r="Y188">
        <f t="shared" si="71"/>
        <v>0.01</v>
      </c>
    </row>
    <row r="189" spans="1:25">
      <c r="A189" t="s">
        <v>298</v>
      </c>
      <c r="B189">
        <f t="shared" si="48"/>
        <v>0</v>
      </c>
      <c r="C189">
        <f t="shared" si="49"/>
        <v>0</v>
      </c>
      <c r="D189">
        <f t="shared" si="50"/>
        <v>0</v>
      </c>
      <c r="E189">
        <f t="shared" si="51"/>
        <v>0</v>
      </c>
      <c r="F189">
        <f t="shared" si="52"/>
        <v>0</v>
      </c>
      <c r="G189">
        <f t="shared" si="53"/>
        <v>1.44</v>
      </c>
      <c r="H189">
        <f t="shared" si="54"/>
        <v>0.01</v>
      </c>
      <c r="I189">
        <f t="shared" si="55"/>
        <v>0.01</v>
      </c>
      <c r="J189">
        <f t="shared" si="56"/>
        <v>0.05</v>
      </c>
      <c r="K189">
        <f t="shared" si="57"/>
        <v>0.08</v>
      </c>
      <c r="L189">
        <f t="shared" si="58"/>
        <v>0.03</v>
      </c>
      <c r="M189">
        <f t="shared" si="59"/>
        <v>0.02</v>
      </c>
      <c r="N189">
        <f t="shared" si="60"/>
        <v>0.01</v>
      </c>
      <c r="O189">
        <f t="shared" si="61"/>
        <v>0.01</v>
      </c>
      <c r="P189">
        <f t="shared" si="62"/>
        <v>0.01</v>
      </c>
      <c r="Q189">
        <f t="shared" si="63"/>
        <v>0.01</v>
      </c>
      <c r="R189">
        <f t="shared" si="64"/>
        <v>0.01</v>
      </c>
      <c r="S189">
        <f t="shared" si="65"/>
        <v>0.02</v>
      </c>
      <c r="T189">
        <f t="shared" si="66"/>
        <v>0.02</v>
      </c>
      <c r="U189">
        <f t="shared" si="67"/>
        <v>0.01</v>
      </c>
      <c r="V189">
        <f t="shared" si="68"/>
        <v>0</v>
      </c>
      <c r="W189">
        <f t="shared" si="69"/>
        <v>1.4</v>
      </c>
      <c r="X189">
        <f t="shared" si="70"/>
        <v>0</v>
      </c>
      <c r="Y189">
        <f t="shared" si="71"/>
        <v>0</v>
      </c>
    </row>
    <row r="190" spans="1:25">
      <c r="A190" t="s">
        <v>299</v>
      </c>
      <c r="B190">
        <f t="shared" si="48"/>
        <v>0.02</v>
      </c>
      <c r="C190">
        <f t="shared" si="49"/>
        <v>0.03</v>
      </c>
      <c r="D190">
        <f t="shared" si="50"/>
        <v>0.03</v>
      </c>
      <c r="E190">
        <f t="shared" si="51"/>
        <v>0.03</v>
      </c>
      <c r="F190">
        <f t="shared" si="52"/>
        <v>0.02</v>
      </c>
      <c r="G190">
        <f t="shared" si="53"/>
        <v>0.01</v>
      </c>
      <c r="H190">
        <f t="shared" si="54"/>
        <v>0.02</v>
      </c>
      <c r="I190">
        <f t="shared" si="55"/>
        <v>0.04</v>
      </c>
      <c r="J190">
        <f t="shared" si="56"/>
        <v>0.04</v>
      </c>
      <c r="K190">
        <f t="shared" si="57"/>
        <v>0.04</v>
      </c>
      <c r="L190">
        <f t="shared" si="58"/>
        <v>0.03</v>
      </c>
      <c r="M190">
        <f t="shared" si="59"/>
        <v>0.02</v>
      </c>
      <c r="N190">
        <f t="shared" si="60"/>
        <v>0.02</v>
      </c>
      <c r="O190">
        <f t="shared" si="61"/>
        <v>0.02</v>
      </c>
      <c r="P190">
        <f t="shared" si="62"/>
        <v>0.02</v>
      </c>
      <c r="Q190">
        <f t="shared" si="63"/>
        <v>0.03</v>
      </c>
      <c r="R190">
        <f t="shared" si="64"/>
        <v>0.03</v>
      </c>
      <c r="S190">
        <f t="shared" si="65"/>
        <v>0.02</v>
      </c>
      <c r="T190">
        <f t="shared" si="66"/>
        <v>0.02</v>
      </c>
      <c r="U190">
        <f t="shared" si="67"/>
        <v>0.02</v>
      </c>
      <c r="V190">
        <f t="shared" si="68"/>
        <v>0.02</v>
      </c>
      <c r="W190">
        <f t="shared" si="69"/>
        <v>0.02</v>
      </c>
      <c r="X190">
        <f t="shared" si="70"/>
        <v>0.01</v>
      </c>
      <c r="Y190">
        <f t="shared" si="71"/>
        <v>0.01</v>
      </c>
    </row>
    <row r="191" spans="1:25">
      <c r="A191" t="s">
        <v>300</v>
      </c>
      <c r="B191">
        <f t="shared" si="48"/>
        <v>0</v>
      </c>
      <c r="C191">
        <f t="shared" si="49"/>
        <v>0</v>
      </c>
      <c r="D191">
        <f t="shared" si="50"/>
        <v>0</v>
      </c>
      <c r="E191">
        <f t="shared" si="51"/>
        <v>0</v>
      </c>
      <c r="F191">
        <f t="shared" si="52"/>
        <v>0</v>
      </c>
      <c r="G191">
        <f t="shared" si="53"/>
        <v>0</v>
      </c>
      <c r="H191">
        <f t="shared" si="54"/>
        <v>0</v>
      </c>
      <c r="I191">
        <f t="shared" si="55"/>
        <v>0</v>
      </c>
      <c r="J191">
        <f t="shared" si="56"/>
        <v>0</v>
      </c>
      <c r="K191">
        <f t="shared" si="57"/>
        <v>0</v>
      </c>
      <c r="L191">
        <f t="shared" si="58"/>
        <v>0</v>
      </c>
      <c r="M191">
        <f t="shared" si="59"/>
        <v>0</v>
      </c>
      <c r="N191">
        <f t="shared" si="60"/>
        <v>0</v>
      </c>
      <c r="O191">
        <f t="shared" si="61"/>
        <v>0</v>
      </c>
      <c r="P191">
        <f t="shared" si="62"/>
        <v>0</v>
      </c>
      <c r="Q191">
        <f t="shared" si="63"/>
        <v>0</v>
      </c>
      <c r="R191">
        <f t="shared" si="64"/>
        <v>0</v>
      </c>
      <c r="S191">
        <f t="shared" si="65"/>
        <v>0</v>
      </c>
      <c r="T191">
        <f t="shared" si="66"/>
        <v>0</v>
      </c>
      <c r="U191">
        <f t="shared" si="67"/>
        <v>0</v>
      </c>
      <c r="V191">
        <f t="shared" si="68"/>
        <v>0</v>
      </c>
      <c r="W191">
        <f t="shared" si="69"/>
        <v>0</v>
      </c>
      <c r="X191">
        <f t="shared" si="70"/>
        <v>0</v>
      </c>
      <c r="Y191">
        <f t="shared" si="71"/>
        <v>0</v>
      </c>
    </row>
    <row r="192" spans="1:25">
      <c r="A192" t="s">
        <v>301</v>
      </c>
      <c r="B192">
        <f t="shared" si="48"/>
        <v>0</v>
      </c>
      <c r="C192">
        <f t="shared" si="49"/>
        <v>0.01</v>
      </c>
      <c r="D192">
        <f t="shared" si="50"/>
        <v>0</v>
      </c>
      <c r="E192">
        <f t="shared" si="51"/>
        <v>0</v>
      </c>
      <c r="F192">
        <f t="shared" si="52"/>
        <v>0</v>
      </c>
      <c r="G192">
        <f t="shared" si="53"/>
        <v>0.02</v>
      </c>
      <c r="H192">
        <f t="shared" si="54"/>
        <v>0.01</v>
      </c>
      <c r="I192">
        <f t="shared" si="55"/>
        <v>0.03</v>
      </c>
      <c r="J192">
        <f t="shared" si="56"/>
        <v>0.1</v>
      </c>
      <c r="K192">
        <f t="shared" si="57"/>
        <v>0.08</v>
      </c>
      <c r="L192">
        <f t="shared" si="58"/>
        <v>0.05</v>
      </c>
      <c r="M192">
        <f t="shared" si="59"/>
        <v>0.08</v>
      </c>
      <c r="N192">
        <f t="shared" si="60"/>
        <v>0.02</v>
      </c>
      <c r="O192">
        <f t="shared" si="61"/>
        <v>0.02</v>
      </c>
      <c r="P192">
        <f t="shared" si="62"/>
        <v>0.02</v>
      </c>
      <c r="Q192">
        <f t="shared" si="63"/>
        <v>0.03</v>
      </c>
      <c r="R192">
        <f t="shared" si="64"/>
        <v>0.03</v>
      </c>
      <c r="S192">
        <f t="shared" si="65"/>
        <v>0.04</v>
      </c>
      <c r="T192">
        <f t="shared" si="66"/>
        <v>0.03</v>
      </c>
      <c r="U192">
        <f t="shared" si="67"/>
        <v>0.03</v>
      </c>
      <c r="V192">
        <f t="shared" si="68"/>
        <v>0.01</v>
      </c>
      <c r="W192">
        <f t="shared" si="69"/>
        <v>0.01</v>
      </c>
      <c r="X192">
        <f t="shared" si="70"/>
        <v>0.01</v>
      </c>
      <c r="Y192">
        <f t="shared" si="71"/>
        <v>0.01</v>
      </c>
    </row>
    <row r="193" spans="1:25">
      <c r="A193" t="s">
        <v>302</v>
      </c>
      <c r="B193">
        <f t="shared" si="48"/>
        <v>0</v>
      </c>
      <c r="C193">
        <f t="shared" si="49"/>
        <v>0</v>
      </c>
      <c r="D193">
        <f t="shared" si="50"/>
        <v>0</v>
      </c>
      <c r="E193">
        <f t="shared" si="51"/>
        <v>0</v>
      </c>
      <c r="F193">
        <f t="shared" si="52"/>
        <v>0</v>
      </c>
      <c r="G193">
        <f t="shared" si="53"/>
        <v>0</v>
      </c>
      <c r="H193">
        <f t="shared" si="54"/>
        <v>0</v>
      </c>
      <c r="I193">
        <f t="shared" si="55"/>
        <v>0</v>
      </c>
      <c r="J193">
        <f t="shared" si="56"/>
        <v>0</v>
      </c>
      <c r="K193">
        <f t="shared" si="57"/>
        <v>0</v>
      </c>
      <c r="L193">
        <f t="shared" si="58"/>
        <v>0</v>
      </c>
      <c r="M193">
        <f t="shared" si="59"/>
        <v>0</v>
      </c>
      <c r="N193">
        <f t="shared" si="60"/>
        <v>0</v>
      </c>
      <c r="O193">
        <f t="shared" si="61"/>
        <v>0</v>
      </c>
      <c r="P193">
        <f t="shared" si="62"/>
        <v>0</v>
      </c>
      <c r="Q193">
        <f t="shared" si="63"/>
        <v>0</v>
      </c>
      <c r="R193">
        <f t="shared" si="64"/>
        <v>0</v>
      </c>
      <c r="S193">
        <f t="shared" si="65"/>
        <v>0</v>
      </c>
      <c r="T193">
        <f t="shared" si="66"/>
        <v>0</v>
      </c>
      <c r="U193">
        <f t="shared" si="67"/>
        <v>0</v>
      </c>
      <c r="V193">
        <f t="shared" si="68"/>
        <v>0</v>
      </c>
      <c r="W193">
        <f t="shared" si="69"/>
        <v>0</v>
      </c>
      <c r="X193">
        <f t="shared" si="70"/>
        <v>0</v>
      </c>
      <c r="Y193">
        <f t="shared" si="71"/>
        <v>0</v>
      </c>
    </row>
    <row r="194" spans="1:25">
      <c r="A194" t="s">
        <v>303</v>
      </c>
      <c r="B194">
        <f t="shared" ref="B194:B257" si="72">VLOOKUP($A194,SIG,2,FALSE)</f>
        <v>0.08</v>
      </c>
      <c r="C194">
        <f t="shared" ref="C194:C257" si="73">VLOOKUP($A194,SIG,3,FALSE)</f>
        <v>0.09</v>
      </c>
      <c r="D194">
        <f t="shared" ref="D194:D257" si="74">VLOOKUP($A194,SIG,4,FALSE)</f>
        <v>0.08</v>
      </c>
      <c r="E194">
        <f t="shared" ref="E194:E257" si="75">VLOOKUP($A194,SIG,5,FALSE)</f>
        <v>0.08</v>
      </c>
      <c r="F194">
        <f t="shared" ref="F194:F257" si="76">VLOOKUP($A194,SIG,6,FALSE)</f>
        <v>7.0000000000000007E-2</v>
      </c>
      <c r="G194">
        <f t="shared" ref="G194:G257" si="77">VLOOKUP($A194,SIG,7,FALSE)</f>
        <v>7.0000000000000007E-2</v>
      </c>
      <c r="H194">
        <f t="shared" ref="H194:H257" si="78">VLOOKUP($A194,SIG,8,FALSE)</f>
        <v>0.11</v>
      </c>
      <c r="I194">
        <f t="shared" ref="I194:I257" si="79">VLOOKUP($A194,SIG,9,FALSE)</f>
        <v>0.14000000000000001</v>
      </c>
      <c r="J194">
        <f t="shared" ref="J194:J257" si="80">VLOOKUP($A194,SIG,10,FALSE)</f>
        <v>0.15</v>
      </c>
      <c r="K194">
        <f t="shared" ref="K194:K257" si="81">VLOOKUP($A194,SIG,11,FALSE)</f>
        <v>0.2</v>
      </c>
      <c r="L194">
        <f t="shared" ref="L194:L257" si="82">VLOOKUP($A194,SIG,12,FALSE)</f>
        <v>0.16</v>
      </c>
      <c r="M194">
        <f t="shared" ref="M194:M257" si="83">VLOOKUP($A194,SIG,13,FALSE)</f>
        <v>0.16</v>
      </c>
      <c r="N194">
        <f t="shared" ref="N194:N257" si="84">VLOOKUP($A194,SIG,14,FALSE)</f>
        <v>0.2</v>
      </c>
      <c r="O194">
        <f t="shared" ref="O194:O257" si="85">VLOOKUP($A194,SIG,15,FALSE)</f>
        <v>0.14000000000000001</v>
      </c>
      <c r="P194">
        <f t="shared" ref="P194:P257" si="86">VLOOKUP($A194,SIG,16,FALSE)</f>
        <v>0.15</v>
      </c>
      <c r="Q194">
        <f t="shared" ref="Q194:Q257" si="87">VLOOKUP($A194,SIG,17,FALSE)</f>
        <v>0.18</v>
      </c>
      <c r="R194">
        <f t="shared" ref="R194:R257" si="88">VLOOKUP($A194,SIG,18,FALSE)</f>
        <v>0.11</v>
      </c>
      <c r="S194">
        <f t="shared" ref="S194:S257" si="89">VLOOKUP($A194,SIG,19,FALSE)</f>
        <v>0.1</v>
      </c>
      <c r="T194">
        <f t="shared" ref="T194:T257" si="90">VLOOKUP($A194,SIG,20,FALSE)</f>
        <v>0.1</v>
      </c>
      <c r="U194">
        <f t="shared" ref="U194:U257" si="91">VLOOKUP($A194,SIG,21,FALSE)</f>
        <v>0.09</v>
      </c>
      <c r="V194">
        <f t="shared" ref="V194:V257" si="92">VLOOKUP($A194,SIG,22,FALSE)</f>
        <v>0.09</v>
      </c>
      <c r="W194">
        <f t="shared" ref="W194:W257" si="93">VLOOKUP($A194,SIG,23,FALSE)</f>
        <v>0.09</v>
      </c>
      <c r="X194">
        <f t="shared" ref="X194:X257" si="94">VLOOKUP($A194,SIG,24,FALSE)</f>
        <v>0.09</v>
      </c>
      <c r="Y194">
        <f t="shared" ref="Y194:Y257" si="95">VLOOKUP($A194,SIG,25,FALSE)</f>
        <v>0.08</v>
      </c>
    </row>
    <row r="195" spans="1:25">
      <c r="A195" t="s">
        <v>304</v>
      </c>
      <c r="B195">
        <f t="shared" si="72"/>
        <v>0.34</v>
      </c>
      <c r="C195">
        <f t="shared" si="73"/>
        <v>0.15</v>
      </c>
      <c r="D195">
        <f t="shared" si="74"/>
        <v>0</v>
      </c>
      <c r="E195">
        <f t="shared" si="75"/>
        <v>0</v>
      </c>
      <c r="F195">
        <f t="shared" si="76"/>
        <v>0.01</v>
      </c>
      <c r="G195">
        <f t="shared" si="77"/>
        <v>0.31</v>
      </c>
      <c r="H195">
        <f t="shared" si="78"/>
        <v>0.14000000000000001</v>
      </c>
      <c r="I195">
        <f t="shared" si="79"/>
        <v>0.03</v>
      </c>
      <c r="J195">
        <f t="shared" si="80"/>
        <v>7.0000000000000007E-2</v>
      </c>
      <c r="K195">
        <f t="shared" si="81"/>
        <v>0.39</v>
      </c>
      <c r="L195">
        <f t="shared" si="82"/>
        <v>0.28000000000000003</v>
      </c>
      <c r="M195">
        <f t="shared" si="83"/>
        <v>0.15</v>
      </c>
      <c r="N195">
        <f t="shared" si="84"/>
        <v>0.04</v>
      </c>
      <c r="O195">
        <f t="shared" si="85"/>
        <v>0.1</v>
      </c>
      <c r="P195">
        <f t="shared" si="86"/>
        <v>0.23</v>
      </c>
      <c r="Q195">
        <f t="shared" si="87"/>
        <v>0.25</v>
      </c>
      <c r="R195">
        <f t="shared" si="88"/>
        <v>0.35</v>
      </c>
      <c r="S195">
        <f t="shared" si="89"/>
        <v>0.31</v>
      </c>
      <c r="T195">
        <f t="shared" si="90"/>
        <v>0.2</v>
      </c>
      <c r="U195">
        <f t="shared" si="91"/>
        <v>0.01</v>
      </c>
      <c r="V195">
        <f t="shared" si="92"/>
        <v>0.21</v>
      </c>
      <c r="W195">
        <f t="shared" si="93"/>
        <v>0.33</v>
      </c>
      <c r="X195">
        <f t="shared" si="94"/>
        <v>0.14000000000000001</v>
      </c>
      <c r="Y195">
        <f t="shared" si="95"/>
        <v>0</v>
      </c>
    </row>
    <row r="196" spans="1:25">
      <c r="A196" t="s">
        <v>305</v>
      </c>
      <c r="B196">
        <f t="shared" si="72"/>
        <v>0</v>
      </c>
      <c r="C196">
        <f t="shared" si="73"/>
        <v>0</v>
      </c>
      <c r="D196">
        <f t="shared" si="74"/>
        <v>0</v>
      </c>
      <c r="E196">
        <f t="shared" si="75"/>
        <v>0</v>
      </c>
      <c r="F196">
        <f t="shared" si="76"/>
        <v>0</v>
      </c>
      <c r="G196">
        <f t="shared" si="77"/>
        <v>0</v>
      </c>
      <c r="H196">
        <f t="shared" si="78"/>
        <v>0</v>
      </c>
      <c r="I196">
        <f t="shared" si="79"/>
        <v>0</v>
      </c>
      <c r="J196">
        <f t="shared" si="80"/>
        <v>0</v>
      </c>
      <c r="K196">
        <f t="shared" si="81"/>
        <v>0</v>
      </c>
      <c r="L196">
        <f t="shared" si="82"/>
        <v>0</v>
      </c>
      <c r="M196">
        <f t="shared" si="83"/>
        <v>0</v>
      </c>
      <c r="N196">
        <f t="shared" si="84"/>
        <v>0</v>
      </c>
      <c r="O196">
        <f t="shared" si="85"/>
        <v>0</v>
      </c>
      <c r="P196">
        <f t="shared" si="86"/>
        <v>0</v>
      </c>
      <c r="Q196">
        <f t="shared" si="87"/>
        <v>0</v>
      </c>
      <c r="R196">
        <f t="shared" si="88"/>
        <v>0</v>
      </c>
      <c r="S196">
        <f t="shared" si="89"/>
        <v>0</v>
      </c>
      <c r="T196">
        <f t="shared" si="90"/>
        <v>0</v>
      </c>
      <c r="U196">
        <f t="shared" si="91"/>
        <v>0</v>
      </c>
      <c r="V196">
        <f t="shared" si="92"/>
        <v>0</v>
      </c>
      <c r="W196">
        <f t="shared" si="93"/>
        <v>0</v>
      </c>
      <c r="X196">
        <f t="shared" si="94"/>
        <v>0</v>
      </c>
      <c r="Y196">
        <f t="shared" si="95"/>
        <v>0</v>
      </c>
    </row>
    <row r="197" spans="1:25">
      <c r="A197" t="s">
        <v>306</v>
      </c>
      <c r="B197">
        <f t="shared" si="72"/>
        <v>0</v>
      </c>
      <c r="C197">
        <f t="shared" si="73"/>
        <v>0</v>
      </c>
      <c r="D197">
        <f t="shared" si="74"/>
        <v>0</v>
      </c>
      <c r="E197">
        <f t="shared" si="75"/>
        <v>0</v>
      </c>
      <c r="F197">
        <f t="shared" si="76"/>
        <v>0</v>
      </c>
      <c r="G197">
        <f t="shared" si="77"/>
        <v>0</v>
      </c>
      <c r="H197">
        <f t="shared" si="78"/>
        <v>0</v>
      </c>
      <c r="I197">
        <f t="shared" si="79"/>
        <v>0.01</v>
      </c>
      <c r="J197">
        <f t="shared" si="80"/>
        <v>0</v>
      </c>
      <c r="K197">
        <f t="shared" si="81"/>
        <v>0</v>
      </c>
      <c r="L197">
        <f t="shared" si="82"/>
        <v>0.01</v>
      </c>
      <c r="M197">
        <f t="shared" si="83"/>
        <v>0.01</v>
      </c>
      <c r="N197">
        <f t="shared" si="84"/>
        <v>0</v>
      </c>
      <c r="O197">
        <f t="shared" si="85"/>
        <v>0.01</v>
      </c>
      <c r="P197">
        <f t="shared" si="86"/>
        <v>0.01</v>
      </c>
      <c r="Q197">
        <f t="shared" si="87"/>
        <v>0</v>
      </c>
      <c r="R197">
        <f t="shared" si="88"/>
        <v>0</v>
      </c>
      <c r="S197">
        <f t="shared" si="89"/>
        <v>0</v>
      </c>
      <c r="T197">
        <f t="shared" si="90"/>
        <v>0</v>
      </c>
      <c r="U197">
        <f t="shared" si="91"/>
        <v>0</v>
      </c>
      <c r="V197">
        <f t="shared" si="92"/>
        <v>0</v>
      </c>
      <c r="W197">
        <f t="shared" si="93"/>
        <v>0</v>
      </c>
      <c r="X197">
        <f t="shared" si="94"/>
        <v>0</v>
      </c>
      <c r="Y197">
        <f t="shared" si="95"/>
        <v>0</v>
      </c>
    </row>
    <row r="198" spans="1:25">
      <c r="A198" t="s">
        <v>307</v>
      </c>
      <c r="B198">
        <f t="shared" si="72"/>
        <v>0</v>
      </c>
      <c r="C198">
        <f t="shared" si="73"/>
        <v>0</v>
      </c>
      <c r="D198">
        <f t="shared" si="74"/>
        <v>0</v>
      </c>
      <c r="E198">
        <f t="shared" si="75"/>
        <v>0</v>
      </c>
      <c r="F198">
        <f t="shared" si="76"/>
        <v>0</v>
      </c>
      <c r="G198">
        <f t="shared" si="77"/>
        <v>0</v>
      </c>
      <c r="H198">
        <f t="shared" si="78"/>
        <v>0</v>
      </c>
      <c r="I198">
        <f t="shared" si="79"/>
        <v>0</v>
      </c>
      <c r="J198">
        <f t="shared" si="80"/>
        <v>0</v>
      </c>
      <c r="K198">
        <f t="shared" si="81"/>
        <v>0</v>
      </c>
      <c r="L198">
        <f t="shared" si="82"/>
        <v>0</v>
      </c>
      <c r="M198">
        <f t="shared" si="83"/>
        <v>0</v>
      </c>
      <c r="N198">
        <f t="shared" si="84"/>
        <v>0</v>
      </c>
      <c r="O198">
        <f t="shared" si="85"/>
        <v>0</v>
      </c>
      <c r="P198">
        <f t="shared" si="86"/>
        <v>0</v>
      </c>
      <c r="Q198">
        <f t="shared" si="87"/>
        <v>0</v>
      </c>
      <c r="R198">
        <f t="shared" si="88"/>
        <v>0</v>
      </c>
      <c r="S198">
        <f t="shared" si="89"/>
        <v>0</v>
      </c>
      <c r="T198">
        <f t="shared" si="90"/>
        <v>0</v>
      </c>
      <c r="U198">
        <f t="shared" si="91"/>
        <v>0</v>
      </c>
      <c r="V198">
        <f t="shared" si="92"/>
        <v>0</v>
      </c>
      <c r="W198">
        <f t="shared" si="93"/>
        <v>0</v>
      </c>
      <c r="X198">
        <f t="shared" si="94"/>
        <v>0</v>
      </c>
      <c r="Y198">
        <f t="shared" si="95"/>
        <v>0</v>
      </c>
    </row>
    <row r="199" spans="1:25">
      <c r="A199" t="s">
        <v>308</v>
      </c>
      <c r="B199">
        <f t="shared" si="72"/>
        <v>0.03</v>
      </c>
      <c r="C199">
        <f t="shared" si="73"/>
        <v>0.03</v>
      </c>
      <c r="D199">
        <f t="shared" si="74"/>
        <v>0.03</v>
      </c>
      <c r="E199">
        <f t="shared" si="75"/>
        <v>0.03</v>
      </c>
      <c r="F199">
        <f t="shared" si="76"/>
        <v>0.03</v>
      </c>
      <c r="G199">
        <f t="shared" si="77"/>
        <v>0.03</v>
      </c>
      <c r="H199">
        <f t="shared" si="78"/>
        <v>0.04</v>
      </c>
      <c r="I199">
        <f t="shared" si="79"/>
        <v>0.1</v>
      </c>
      <c r="J199">
        <f t="shared" si="80"/>
        <v>0.14000000000000001</v>
      </c>
      <c r="K199">
        <f t="shared" si="81"/>
        <v>0.13</v>
      </c>
      <c r="L199">
        <f t="shared" si="82"/>
        <v>0.09</v>
      </c>
      <c r="M199">
        <f t="shared" si="83"/>
        <v>7.0000000000000007E-2</v>
      </c>
      <c r="N199">
        <f t="shared" si="84"/>
        <v>0.05</v>
      </c>
      <c r="O199">
        <f t="shared" si="85"/>
        <v>0.08</v>
      </c>
      <c r="P199">
        <f t="shared" si="86"/>
        <v>0.09</v>
      </c>
      <c r="Q199">
        <f t="shared" si="87"/>
        <v>0.06</v>
      </c>
      <c r="R199">
        <f t="shared" si="88"/>
        <v>0.08</v>
      </c>
      <c r="S199">
        <f t="shared" si="89"/>
        <v>0.11</v>
      </c>
      <c r="T199">
        <f t="shared" si="90"/>
        <v>0.13</v>
      </c>
      <c r="U199">
        <f t="shared" si="91"/>
        <v>0.05</v>
      </c>
      <c r="V199">
        <f t="shared" si="92"/>
        <v>0.04</v>
      </c>
      <c r="W199">
        <f t="shared" si="93"/>
        <v>0.05</v>
      </c>
      <c r="X199">
        <f t="shared" si="94"/>
        <v>0.06</v>
      </c>
      <c r="Y199">
        <f t="shared" si="95"/>
        <v>0.03</v>
      </c>
    </row>
    <row r="200" spans="1:25">
      <c r="A200" t="s">
        <v>309</v>
      </c>
      <c r="B200">
        <f t="shared" si="72"/>
        <v>0</v>
      </c>
      <c r="C200">
        <f t="shared" si="73"/>
        <v>0.01</v>
      </c>
      <c r="D200">
        <f t="shared" si="74"/>
        <v>0.02</v>
      </c>
      <c r="E200">
        <f t="shared" si="75"/>
        <v>0.02</v>
      </c>
      <c r="F200">
        <f t="shared" si="76"/>
        <v>0.02</v>
      </c>
      <c r="G200">
        <f t="shared" si="77"/>
        <v>0.02</v>
      </c>
      <c r="H200">
        <f t="shared" si="78"/>
        <v>0.19</v>
      </c>
      <c r="I200">
        <f t="shared" si="79"/>
        <v>0.22</v>
      </c>
      <c r="J200">
        <f t="shared" si="80"/>
        <v>0.09</v>
      </c>
      <c r="K200">
        <f t="shared" si="81"/>
        <v>0.04</v>
      </c>
      <c r="L200">
        <f t="shared" si="82"/>
        <v>0.04</v>
      </c>
      <c r="M200">
        <f t="shared" si="83"/>
        <v>0.03</v>
      </c>
      <c r="N200">
        <f t="shared" si="84"/>
        <v>0.06</v>
      </c>
      <c r="O200">
        <f t="shared" si="85"/>
        <v>0.04</v>
      </c>
      <c r="P200">
        <f t="shared" si="86"/>
        <v>0.01</v>
      </c>
      <c r="Q200">
        <f t="shared" si="87"/>
        <v>0.01</v>
      </c>
      <c r="R200">
        <f t="shared" si="88"/>
        <v>0.06</v>
      </c>
      <c r="S200">
        <f t="shared" si="89"/>
        <v>0.04</v>
      </c>
      <c r="T200">
        <f t="shared" si="90"/>
        <v>0.04</v>
      </c>
      <c r="U200">
        <f t="shared" si="91"/>
        <v>0.02</v>
      </c>
      <c r="V200">
        <f t="shared" si="92"/>
        <v>0.18</v>
      </c>
      <c r="W200">
        <f t="shared" si="93"/>
        <v>0.17</v>
      </c>
      <c r="X200">
        <f t="shared" si="94"/>
        <v>0.12</v>
      </c>
      <c r="Y200">
        <f t="shared" si="95"/>
        <v>0</v>
      </c>
    </row>
    <row r="201" spans="1:25">
      <c r="A201" t="s">
        <v>310</v>
      </c>
      <c r="B201">
        <f t="shared" si="72"/>
        <v>0.03</v>
      </c>
      <c r="C201">
        <f t="shared" si="73"/>
        <v>0.03</v>
      </c>
      <c r="D201">
        <f t="shared" si="74"/>
        <v>0.03</v>
      </c>
      <c r="E201">
        <f t="shared" si="75"/>
        <v>0.03</v>
      </c>
      <c r="F201">
        <f t="shared" si="76"/>
        <v>0.03</v>
      </c>
      <c r="G201">
        <f t="shared" si="77"/>
        <v>0.03</v>
      </c>
      <c r="H201">
        <f t="shared" si="78"/>
        <v>0.05</v>
      </c>
      <c r="I201">
        <f t="shared" si="79"/>
        <v>0.09</v>
      </c>
      <c r="J201">
        <f t="shared" si="80"/>
        <v>0.16</v>
      </c>
      <c r="K201">
        <f t="shared" si="81"/>
        <v>0.14000000000000001</v>
      </c>
      <c r="L201">
        <f t="shared" si="82"/>
        <v>7.0000000000000007E-2</v>
      </c>
      <c r="M201">
        <f t="shared" si="83"/>
        <v>0.06</v>
      </c>
      <c r="N201">
        <f t="shared" si="84"/>
        <v>0.11</v>
      </c>
      <c r="O201">
        <f t="shared" si="85"/>
        <v>0.25</v>
      </c>
      <c r="P201">
        <f t="shared" si="86"/>
        <v>0.19</v>
      </c>
      <c r="Q201">
        <f t="shared" si="87"/>
        <v>0.2</v>
      </c>
      <c r="R201">
        <f t="shared" si="88"/>
        <v>0.11</v>
      </c>
      <c r="S201">
        <f t="shared" si="89"/>
        <v>0.04</v>
      </c>
      <c r="T201">
        <f t="shared" si="90"/>
        <v>0.03</v>
      </c>
      <c r="U201">
        <f t="shared" si="91"/>
        <v>0.03</v>
      </c>
      <c r="V201">
        <f t="shared" si="92"/>
        <v>0.03</v>
      </c>
      <c r="W201">
        <f t="shared" si="93"/>
        <v>0.03</v>
      </c>
      <c r="X201">
        <f t="shared" si="94"/>
        <v>0.03</v>
      </c>
      <c r="Y201">
        <f t="shared" si="95"/>
        <v>0.03</v>
      </c>
    </row>
    <row r="202" spans="1:25">
      <c r="A202" t="s">
        <v>311</v>
      </c>
      <c r="B202">
        <f t="shared" si="72"/>
        <v>0</v>
      </c>
      <c r="C202">
        <f t="shared" si="73"/>
        <v>0</v>
      </c>
      <c r="D202">
        <f t="shared" si="74"/>
        <v>0</v>
      </c>
      <c r="E202">
        <f t="shared" si="75"/>
        <v>0</v>
      </c>
      <c r="F202">
        <f t="shared" si="76"/>
        <v>0</v>
      </c>
      <c r="G202">
        <f t="shared" si="77"/>
        <v>0</v>
      </c>
      <c r="H202">
        <f t="shared" si="78"/>
        <v>7.0000000000000007E-2</v>
      </c>
      <c r="I202">
        <f t="shared" si="79"/>
        <v>0.25</v>
      </c>
      <c r="J202">
        <f t="shared" si="80"/>
        <v>0.22</v>
      </c>
      <c r="K202">
        <f t="shared" si="81"/>
        <v>0.31</v>
      </c>
      <c r="L202">
        <f t="shared" si="82"/>
        <v>0.38</v>
      </c>
      <c r="M202">
        <f t="shared" si="83"/>
        <v>0.09</v>
      </c>
      <c r="N202">
        <f t="shared" si="84"/>
        <v>0.13</v>
      </c>
      <c r="O202">
        <f t="shared" si="85"/>
        <v>0.21</v>
      </c>
      <c r="P202">
        <f t="shared" si="86"/>
        <v>0.22</v>
      </c>
      <c r="Q202">
        <f t="shared" si="87"/>
        <v>0.24</v>
      </c>
      <c r="R202">
        <f t="shared" si="88"/>
        <v>0.28999999999999998</v>
      </c>
      <c r="S202">
        <f t="shared" si="89"/>
        <v>0.17</v>
      </c>
      <c r="T202">
        <f t="shared" si="90"/>
        <v>0.01</v>
      </c>
      <c r="U202">
        <f t="shared" si="91"/>
        <v>0</v>
      </c>
      <c r="V202">
        <f t="shared" si="92"/>
        <v>0</v>
      </c>
      <c r="W202">
        <f t="shared" si="93"/>
        <v>0</v>
      </c>
      <c r="X202">
        <f t="shared" si="94"/>
        <v>0</v>
      </c>
      <c r="Y202">
        <f t="shared" si="95"/>
        <v>0</v>
      </c>
    </row>
    <row r="203" spans="1:25">
      <c r="A203" t="s">
        <v>312</v>
      </c>
      <c r="B203">
        <f t="shared" si="72"/>
        <v>0</v>
      </c>
      <c r="C203">
        <f t="shared" si="73"/>
        <v>0.01</v>
      </c>
      <c r="D203">
        <f t="shared" si="74"/>
        <v>0</v>
      </c>
      <c r="E203">
        <f t="shared" si="75"/>
        <v>0</v>
      </c>
      <c r="F203">
        <f t="shared" si="76"/>
        <v>0</v>
      </c>
      <c r="G203">
        <f t="shared" si="77"/>
        <v>0</v>
      </c>
      <c r="H203">
        <f t="shared" si="78"/>
        <v>0</v>
      </c>
      <c r="I203">
        <f t="shared" si="79"/>
        <v>0</v>
      </c>
      <c r="J203">
        <f t="shared" si="80"/>
        <v>0</v>
      </c>
      <c r="K203">
        <f t="shared" si="81"/>
        <v>0.01</v>
      </c>
      <c r="L203">
        <f t="shared" si="82"/>
        <v>0.02</v>
      </c>
      <c r="M203">
        <f t="shared" si="83"/>
        <v>0.05</v>
      </c>
      <c r="N203">
        <f t="shared" si="84"/>
        <v>0</v>
      </c>
      <c r="O203">
        <f t="shared" si="85"/>
        <v>0</v>
      </c>
      <c r="P203">
        <f t="shared" si="86"/>
        <v>0</v>
      </c>
      <c r="Q203">
        <f t="shared" si="87"/>
        <v>0</v>
      </c>
      <c r="R203">
        <f t="shared" si="88"/>
        <v>0</v>
      </c>
      <c r="S203">
        <f t="shared" si="89"/>
        <v>0</v>
      </c>
      <c r="T203">
        <f t="shared" si="90"/>
        <v>0</v>
      </c>
      <c r="U203">
        <f t="shared" si="91"/>
        <v>0</v>
      </c>
      <c r="V203">
        <f t="shared" si="92"/>
        <v>0.01</v>
      </c>
      <c r="W203">
        <f t="shared" si="93"/>
        <v>0</v>
      </c>
      <c r="X203">
        <f t="shared" si="94"/>
        <v>0</v>
      </c>
      <c r="Y203">
        <f t="shared" si="95"/>
        <v>0</v>
      </c>
    </row>
    <row r="204" spans="1:25">
      <c r="A204" t="s">
        <v>313</v>
      </c>
      <c r="B204">
        <f t="shared" si="72"/>
        <v>0.26</v>
      </c>
      <c r="C204">
        <f t="shared" si="73"/>
        <v>0.71</v>
      </c>
      <c r="D204">
        <f t="shared" si="74"/>
        <v>0.25</v>
      </c>
      <c r="E204">
        <f t="shared" si="75"/>
        <v>0.01</v>
      </c>
      <c r="F204">
        <f t="shared" si="76"/>
        <v>0.03</v>
      </c>
      <c r="G204">
        <f t="shared" si="77"/>
        <v>0.04</v>
      </c>
      <c r="H204">
        <f t="shared" si="78"/>
        <v>0.01</v>
      </c>
      <c r="I204">
        <f t="shared" si="79"/>
        <v>0.05</v>
      </c>
      <c r="J204">
        <f t="shared" si="80"/>
        <v>0.01</v>
      </c>
      <c r="K204">
        <f t="shared" si="81"/>
        <v>0.02</v>
      </c>
      <c r="L204">
        <f t="shared" si="82"/>
        <v>0.03</v>
      </c>
      <c r="M204">
        <f t="shared" si="83"/>
        <v>7.0000000000000007E-2</v>
      </c>
      <c r="N204">
        <f t="shared" si="84"/>
        <v>0.02</v>
      </c>
      <c r="O204">
        <f t="shared" si="85"/>
        <v>0.04</v>
      </c>
      <c r="P204">
        <f t="shared" si="86"/>
        <v>0.04</v>
      </c>
      <c r="Q204">
        <f t="shared" si="87"/>
        <v>0.06</v>
      </c>
      <c r="R204">
        <f t="shared" si="88"/>
        <v>0.03</v>
      </c>
      <c r="S204">
        <f t="shared" si="89"/>
        <v>0.01</v>
      </c>
      <c r="T204">
        <f t="shared" si="90"/>
        <v>0.01</v>
      </c>
      <c r="U204">
        <f t="shared" si="91"/>
        <v>0.01</v>
      </c>
      <c r="V204">
        <f t="shared" si="92"/>
        <v>0.01</v>
      </c>
      <c r="W204">
        <f t="shared" si="93"/>
        <v>0.01</v>
      </c>
      <c r="X204">
        <f t="shared" si="94"/>
        <v>0.01</v>
      </c>
      <c r="Y204">
        <f t="shared" si="95"/>
        <v>0.01</v>
      </c>
    </row>
    <row r="205" spans="1:25">
      <c r="A205" t="s">
        <v>314</v>
      </c>
      <c r="B205">
        <f t="shared" si="72"/>
        <v>0.01</v>
      </c>
      <c r="C205">
        <f t="shared" si="73"/>
        <v>0.01</v>
      </c>
      <c r="D205">
        <f t="shared" si="74"/>
        <v>0.01</v>
      </c>
      <c r="E205">
        <f t="shared" si="75"/>
        <v>0.01</v>
      </c>
      <c r="F205">
        <f t="shared" si="76"/>
        <v>0.01</v>
      </c>
      <c r="G205">
        <f t="shared" si="77"/>
        <v>0.04</v>
      </c>
      <c r="H205">
        <f t="shared" si="78"/>
        <v>0.1</v>
      </c>
      <c r="I205">
        <f t="shared" si="79"/>
        <v>0.22</v>
      </c>
      <c r="J205">
        <f t="shared" si="80"/>
        <v>0.19</v>
      </c>
      <c r="K205">
        <f t="shared" si="81"/>
        <v>0.1</v>
      </c>
      <c r="L205">
        <f t="shared" si="82"/>
        <v>0.09</v>
      </c>
      <c r="M205">
        <f t="shared" si="83"/>
        <v>0.09</v>
      </c>
      <c r="N205">
        <f t="shared" si="84"/>
        <v>0.06</v>
      </c>
      <c r="O205">
        <f t="shared" si="85"/>
        <v>0.1</v>
      </c>
      <c r="P205">
        <f t="shared" si="86"/>
        <v>0.06</v>
      </c>
      <c r="Q205">
        <f t="shared" si="87"/>
        <v>0.06</v>
      </c>
      <c r="R205">
        <f t="shared" si="88"/>
        <v>0.05</v>
      </c>
      <c r="S205">
        <f t="shared" si="89"/>
        <v>0.11</v>
      </c>
      <c r="T205">
        <f t="shared" si="90"/>
        <v>0.14000000000000001</v>
      </c>
      <c r="U205">
        <f t="shared" si="91"/>
        <v>7.0000000000000007E-2</v>
      </c>
      <c r="V205">
        <f t="shared" si="92"/>
        <v>0.03</v>
      </c>
      <c r="W205">
        <f t="shared" si="93"/>
        <v>0.04</v>
      </c>
      <c r="X205">
        <f t="shared" si="94"/>
        <v>0.03</v>
      </c>
      <c r="Y205">
        <f t="shared" si="95"/>
        <v>0.02</v>
      </c>
    </row>
    <row r="206" spans="1:25">
      <c r="A206" t="s">
        <v>315</v>
      </c>
      <c r="B206">
        <f t="shared" si="72"/>
        <v>0.77</v>
      </c>
      <c r="C206">
        <f t="shared" si="73"/>
        <v>3.95</v>
      </c>
      <c r="D206">
        <f t="shared" si="74"/>
        <v>1.98</v>
      </c>
      <c r="E206">
        <f t="shared" si="75"/>
        <v>0.9</v>
      </c>
      <c r="F206">
        <f t="shared" si="76"/>
        <v>0.85</v>
      </c>
      <c r="G206">
        <f t="shared" si="77"/>
        <v>3.57</v>
      </c>
      <c r="H206">
        <f t="shared" si="78"/>
        <v>2.23</v>
      </c>
      <c r="I206">
        <f t="shared" si="79"/>
        <v>0.94</v>
      </c>
      <c r="J206">
        <f t="shared" si="80"/>
        <v>0.95</v>
      </c>
      <c r="K206">
        <f t="shared" si="81"/>
        <v>0.82</v>
      </c>
      <c r="L206">
        <f t="shared" si="82"/>
        <v>0.94</v>
      </c>
      <c r="M206">
        <f t="shared" si="83"/>
        <v>0.88</v>
      </c>
      <c r="N206">
        <f t="shared" si="84"/>
        <v>0.77</v>
      </c>
      <c r="O206">
        <f t="shared" si="85"/>
        <v>0.88</v>
      </c>
      <c r="P206">
        <f t="shared" si="86"/>
        <v>1.2</v>
      </c>
      <c r="Q206">
        <f t="shared" si="87"/>
        <v>0.87</v>
      </c>
      <c r="R206">
        <f t="shared" si="88"/>
        <v>0.77</v>
      </c>
      <c r="S206">
        <f t="shared" si="89"/>
        <v>0.77</v>
      </c>
      <c r="T206">
        <f t="shared" si="90"/>
        <v>0.76</v>
      </c>
      <c r="U206">
        <f t="shared" si="91"/>
        <v>0.74</v>
      </c>
      <c r="V206">
        <f t="shared" si="92"/>
        <v>0.74</v>
      </c>
      <c r="W206">
        <f t="shared" si="93"/>
        <v>0.71</v>
      </c>
      <c r="X206">
        <f t="shared" si="94"/>
        <v>3.91</v>
      </c>
      <c r="Y206">
        <f t="shared" si="95"/>
        <v>2.09</v>
      </c>
    </row>
    <row r="207" spans="1:25">
      <c r="A207" t="s">
        <v>316</v>
      </c>
      <c r="B207">
        <f t="shared" si="72"/>
        <v>0.02</v>
      </c>
      <c r="C207">
        <f t="shared" si="73"/>
        <v>0.02</v>
      </c>
      <c r="D207">
        <f t="shared" si="74"/>
        <v>0.01</v>
      </c>
      <c r="E207">
        <f t="shared" si="75"/>
        <v>0.01</v>
      </c>
      <c r="F207">
        <f t="shared" si="76"/>
        <v>0.02</v>
      </c>
      <c r="G207">
        <f t="shared" si="77"/>
        <v>0.02</v>
      </c>
      <c r="H207">
        <f t="shared" si="78"/>
        <v>0.02</v>
      </c>
      <c r="I207">
        <f t="shared" si="79"/>
        <v>0.02</v>
      </c>
      <c r="J207">
        <f t="shared" si="80"/>
        <v>0.04</v>
      </c>
      <c r="K207">
        <f t="shared" si="81"/>
        <v>7.0000000000000007E-2</v>
      </c>
      <c r="L207">
        <f t="shared" si="82"/>
        <v>0.08</v>
      </c>
      <c r="M207">
        <f t="shared" si="83"/>
        <v>0.14000000000000001</v>
      </c>
      <c r="N207">
        <f t="shared" si="84"/>
        <v>0.06</v>
      </c>
      <c r="O207">
        <f t="shared" si="85"/>
        <v>0.05</v>
      </c>
      <c r="P207">
        <f t="shared" si="86"/>
        <v>0.06</v>
      </c>
      <c r="Q207">
        <f t="shared" si="87"/>
        <v>0.03</v>
      </c>
      <c r="R207">
        <f t="shared" si="88"/>
        <v>0.03</v>
      </c>
      <c r="S207">
        <f t="shared" si="89"/>
        <v>0.03</v>
      </c>
      <c r="T207">
        <f t="shared" si="90"/>
        <v>0.03</v>
      </c>
      <c r="U207">
        <f t="shared" si="91"/>
        <v>0.03</v>
      </c>
      <c r="V207">
        <f t="shared" si="92"/>
        <v>0.02</v>
      </c>
      <c r="W207">
        <f t="shared" si="93"/>
        <v>0.01</v>
      </c>
      <c r="X207">
        <f t="shared" si="94"/>
        <v>0.01</v>
      </c>
      <c r="Y207">
        <f t="shared" si="95"/>
        <v>0.01</v>
      </c>
    </row>
    <row r="208" spans="1:25">
      <c r="A208" t="s">
        <v>317</v>
      </c>
      <c r="B208">
        <f t="shared" si="72"/>
        <v>0.01</v>
      </c>
      <c r="C208">
        <f t="shared" si="73"/>
        <v>0.01</v>
      </c>
      <c r="D208">
        <f t="shared" si="74"/>
        <v>5.99</v>
      </c>
      <c r="E208">
        <f t="shared" si="75"/>
        <v>6.12</v>
      </c>
      <c r="F208">
        <f t="shared" si="76"/>
        <v>4.54</v>
      </c>
      <c r="G208">
        <f t="shared" si="77"/>
        <v>0.53</v>
      </c>
      <c r="H208">
        <f t="shared" si="78"/>
        <v>0.01</v>
      </c>
      <c r="I208">
        <f t="shared" si="79"/>
        <v>0.04</v>
      </c>
      <c r="J208">
        <f t="shared" si="80"/>
        <v>0.09</v>
      </c>
      <c r="K208">
        <f t="shared" si="81"/>
        <v>0.05</v>
      </c>
      <c r="L208">
        <f t="shared" si="82"/>
        <v>7.0000000000000007E-2</v>
      </c>
      <c r="M208">
        <f t="shared" si="83"/>
        <v>0.13</v>
      </c>
      <c r="N208">
        <f t="shared" si="84"/>
        <v>0.01</v>
      </c>
      <c r="O208">
        <f t="shared" si="85"/>
        <v>7.0000000000000007E-2</v>
      </c>
      <c r="P208">
        <f t="shared" si="86"/>
        <v>0.09</v>
      </c>
      <c r="Q208">
        <f t="shared" si="87"/>
        <v>0.19</v>
      </c>
      <c r="R208">
        <f t="shared" si="88"/>
        <v>0.23</v>
      </c>
      <c r="S208">
        <f t="shared" si="89"/>
        <v>0.24</v>
      </c>
      <c r="T208">
        <f t="shared" si="90"/>
        <v>0.15</v>
      </c>
      <c r="U208">
        <f t="shared" si="91"/>
        <v>0.02</v>
      </c>
      <c r="V208">
        <f t="shared" si="92"/>
        <v>0.01</v>
      </c>
      <c r="W208">
        <f t="shared" si="93"/>
        <v>0.01</v>
      </c>
      <c r="X208">
        <f t="shared" si="94"/>
        <v>0.01</v>
      </c>
      <c r="Y208">
        <f t="shared" si="95"/>
        <v>0</v>
      </c>
    </row>
    <row r="209" spans="1:25">
      <c r="A209" t="s">
        <v>318</v>
      </c>
      <c r="B209">
        <f t="shared" si="72"/>
        <v>0.22</v>
      </c>
      <c r="C209">
        <f t="shared" si="73"/>
        <v>0.22</v>
      </c>
      <c r="D209">
        <f t="shared" si="74"/>
        <v>0.24</v>
      </c>
      <c r="E209">
        <f t="shared" si="75"/>
        <v>0.21</v>
      </c>
      <c r="F209">
        <f t="shared" si="76"/>
        <v>0.2</v>
      </c>
      <c r="G209">
        <f t="shared" si="77"/>
        <v>0.11</v>
      </c>
      <c r="H209">
        <f t="shared" si="78"/>
        <v>0.32</v>
      </c>
      <c r="I209">
        <f t="shared" si="79"/>
        <v>0.88</v>
      </c>
      <c r="J209">
        <f t="shared" si="80"/>
        <v>1</v>
      </c>
      <c r="K209">
        <f t="shared" si="81"/>
        <v>0.85</v>
      </c>
      <c r="L209">
        <f t="shared" si="82"/>
        <v>0.87</v>
      </c>
      <c r="M209">
        <f t="shared" si="83"/>
        <v>0.68</v>
      </c>
      <c r="N209">
        <f t="shared" si="84"/>
        <v>0.64</v>
      </c>
      <c r="O209">
        <f t="shared" si="85"/>
        <v>0.78</v>
      </c>
      <c r="P209">
        <f t="shared" si="86"/>
        <v>0.62</v>
      </c>
      <c r="Q209">
        <f t="shared" si="87"/>
        <v>0.52</v>
      </c>
      <c r="R209">
        <f t="shared" si="88"/>
        <v>0.34</v>
      </c>
      <c r="S209">
        <f t="shared" si="89"/>
        <v>0.28999999999999998</v>
      </c>
      <c r="T209">
        <f t="shared" si="90"/>
        <v>0.25</v>
      </c>
      <c r="U209">
        <f t="shared" si="91"/>
        <v>0.23</v>
      </c>
      <c r="V209">
        <f t="shared" si="92"/>
        <v>0.22</v>
      </c>
      <c r="W209">
        <f t="shared" si="93"/>
        <v>0.22</v>
      </c>
      <c r="X209">
        <f t="shared" si="94"/>
        <v>0.2</v>
      </c>
      <c r="Y209">
        <f t="shared" si="95"/>
        <v>0.15</v>
      </c>
    </row>
    <row r="210" spans="1:25">
      <c r="A210" t="s">
        <v>319</v>
      </c>
      <c r="B210">
        <f t="shared" si="72"/>
        <v>0</v>
      </c>
      <c r="C210">
        <f t="shared" si="73"/>
        <v>0</v>
      </c>
      <c r="D210">
        <f t="shared" si="74"/>
        <v>0</v>
      </c>
      <c r="E210">
        <f t="shared" si="75"/>
        <v>0</v>
      </c>
      <c r="F210">
        <f t="shared" si="76"/>
        <v>0</v>
      </c>
      <c r="G210">
        <f t="shared" si="77"/>
        <v>0</v>
      </c>
      <c r="H210">
        <f t="shared" si="78"/>
        <v>0.01</v>
      </c>
      <c r="I210">
        <f t="shared" si="79"/>
        <v>0.02</v>
      </c>
      <c r="J210">
        <f t="shared" si="80"/>
        <v>0.05</v>
      </c>
      <c r="K210">
        <f t="shared" si="81"/>
        <v>0.08</v>
      </c>
      <c r="L210">
        <f t="shared" si="82"/>
        <v>0.04</v>
      </c>
      <c r="M210">
        <f t="shared" si="83"/>
        <v>0.04</v>
      </c>
      <c r="N210">
        <f t="shared" si="84"/>
        <v>0.05</v>
      </c>
      <c r="O210">
        <f t="shared" si="85"/>
        <v>0.03</v>
      </c>
      <c r="P210">
        <f t="shared" si="86"/>
        <v>0.03</v>
      </c>
      <c r="Q210">
        <f t="shared" si="87"/>
        <v>0.05</v>
      </c>
      <c r="R210">
        <f t="shared" si="88"/>
        <v>0.03</v>
      </c>
      <c r="S210">
        <f t="shared" si="89"/>
        <v>0.04</v>
      </c>
      <c r="T210">
        <f t="shared" si="90"/>
        <v>0.04</v>
      </c>
      <c r="U210">
        <f t="shared" si="91"/>
        <v>0</v>
      </c>
      <c r="V210">
        <f t="shared" si="92"/>
        <v>0</v>
      </c>
      <c r="W210">
        <f t="shared" si="93"/>
        <v>0.01</v>
      </c>
      <c r="X210">
        <f t="shared" si="94"/>
        <v>0.01</v>
      </c>
      <c r="Y210">
        <f t="shared" si="95"/>
        <v>0</v>
      </c>
    </row>
    <row r="211" spans="1:25">
      <c r="A211" t="s">
        <v>320</v>
      </c>
      <c r="B211">
        <f t="shared" si="72"/>
        <v>0.05</v>
      </c>
      <c r="C211">
        <f t="shared" si="73"/>
        <v>0.05</v>
      </c>
      <c r="D211">
        <f t="shared" si="74"/>
        <v>0.05</v>
      </c>
      <c r="E211">
        <f t="shared" si="75"/>
        <v>0.05</v>
      </c>
      <c r="F211">
        <f t="shared" si="76"/>
        <v>0.09</v>
      </c>
      <c r="G211">
        <f t="shared" si="77"/>
        <v>3.44</v>
      </c>
      <c r="H211">
        <f t="shared" si="78"/>
        <v>0.44</v>
      </c>
      <c r="I211">
        <f t="shared" si="79"/>
        <v>0.08</v>
      </c>
      <c r="J211">
        <f t="shared" si="80"/>
        <v>7.0000000000000007E-2</v>
      </c>
      <c r="K211">
        <f t="shared" si="81"/>
        <v>0.11</v>
      </c>
      <c r="L211">
        <f t="shared" si="82"/>
        <v>0.11</v>
      </c>
      <c r="M211">
        <f t="shared" si="83"/>
        <v>0.08</v>
      </c>
      <c r="N211">
        <f t="shared" si="84"/>
        <v>0.24</v>
      </c>
      <c r="O211">
        <f t="shared" si="85"/>
        <v>7.0000000000000007E-2</v>
      </c>
      <c r="P211">
        <f t="shared" si="86"/>
        <v>0.11</v>
      </c>
      <c r="Q211">
        <f t="shared" si="87"/>
        <v>0.18</v>
      </c>
      <c r="R211">
        <f t="shared" si="88"/>
        <v>0.11</v>
      </c>
      <c r="S211">
        <f t="shared" si="89"/>
        <v>0.1</v>
      </c>
      <c r="T211">
        <f t="shared" si="90"/>
        <v>0.08</v>
      </c>
      <c r="U211">
        <f t="shared" si="91"/>
        <v>0.06</v>
      </c>
      <c r="V211">
        <f t="shared" si="92"/>
        <v>3.05</v>
      </c>
      <c r="W211">
        <f t="shared" si="93"/>
        <v>1.35</v>
      </c>
      <c r="X211">
        <f t="shared" si="94"/>
        <v>7.0000000000000007E-2</v>
      </c>
      <c r="Y211">
        <f t="shared" si="95"/>
        <v>0.06</v>
      </c>
    </row>
    <row r="212" spans="1:25">
      <c r="A212" t="s">
        <v>321</v>
      </c>
      <c r="B212">
        <f t="shared" si="72"/>
        <v>0</v>
      </c>
      <c r="C212">
        <f t="shared" si="73"/>
        <v>0</v>
      </c>
      <c r="D212">
        <f t="shared" si="74"/>
        <v>0</v>
      </c>
      <c r="E212">
        <f t="shared" si="75"/>
        <v>0</v>
      </c>
      <c r="F212">
        <f t="shared" si="76"/>
        <v>0</v>
      </c>
      <c r="G212">
        <f t="shared" si="77"/>
        <v>0</v>
      </c>
      <c r="H212">
        <f t="shared" si="78"/>
        <v>0</v>
      </c>
      <c r="I212">
        <f t="shared" si="79"/>
        <v>0</v>
      </c>
      <c r="J212">
        <f t="shared" si="80"/>
        <v>0</v>
      </c>
      <c r="K212">
        <f t="shared" si="81"/>
        <v>0</v>
      </c>
      <c r="L212">
        <f t="shared" si="82"/>
        <v>0</v>
      </c>
      <c r="M212">
        <f t="shared" si="83"/>
        <v>0</v>
      </c>
      <c r="N212">
        <f t="shared" si="84"/>
        <v>0</v>
      </c>
      <c r="O212">
        <f t="shared" si="85"/>
        <v>0</v>
      </c>
      <c r="P212">
        <f t="shared" si="86"/>
        <v>0</v>
      </c>
      <c r="Q212">
        <f t="shared" si="87"/>
        <v>0</v>
      </c>
      <c r="R212">
        <f t="shared" si="88"/>
        <v>0</v>
      </c>
      <c r="S212">
        <f t="shared" si="89"/>
        <v>0</v>
      </c>
      <c r="T212">
        <f t="shared" si="90"/>
        <v>0</v>
      </c>
      <c r="U212">
        <f t="shared" si="91"/>
        <v>0</v>
      </c>
      <c r="V212">
        <f t="shared" si="92"/>
        <v>0</v>
      </c>
      <c r="W212">
        <f t="shared" si="93"/>
        <v>0</v>
      </c>
      <c r="X212">
        <f t="shared" si="94"/>
        <v>0</v>
      </c>
      <c r="Y212">
        <f t="shared" si="95"/>
        <v>0</v>
      </c>
    </row>
    <row r="213" spans="1:25">
      <c r="A213" t="s">
        <v>322</v>
      </c>
      <c r="B213">
        <f t="shared" si="72"/>
        <v>0.04</v>
      </c>
      <c r="C213">
        <f t="shared" si="73"/>
        <v>0.02</v>
      </c>
      <c r="D213">
        <f t="shared" si="74"/>
        <v>0.06</v>
      </c>
      <c r="E213">
        <f t="shared" si="75"/>
        <v>0.32</v>
      </c>
      <c r="F213">
        <f t="shared" si="76"/>
        <v>0.18</v>
      </c>
      <c r="G213">
        <f t="shared" si="77"/>
        <v>0.01</v>
      </c>
      <c r="H213">
        <f t="shared" si="78"/>
        <v>0.02</v>
      </c>
      <c r="I213">
        <f t="shared" si="79"/>
        <v>0.02</v>
      </c>
      <c r="J213">
        <f t="shared" si="80"/>
        <v>0.02</v>
      </c>
      <c r="K213">
        <f t="shared" si="81"/>
        <v>0.02</v>
      </c>
      <c r="L213">
        <f t="shared" si="82"/>
        <v>7.0000000000000007E-2</v>
      </c>
      <c r="M213">
        <f t="shared" si="83"/>
        <v>7.0000000000000007E-2</v>
      </c>
      <c r="N213">
        <f t="shared" si="84"/>
        <v>0.03</v>
      </c>
      <c r="O213">
        <f t="shared" si="85"/>
        <v>0.03</v>
      </c>
      <c r="P213">
        <f t="shared" si="86"/>
        <v>0.03</v>
      </c>
      <c r="Q213">
        <f t="shared" si="87"/>
        <v>0.03</v>
      </c>
      <c r="R213">
        <f t="shared" si="88"/>
        <v>0.03</v>
      </c>
      <c r="S213">
        <f t="shared" si="89"/>
        <v>0.03</v>
      </c>
      <c r="T213">
        <f t="shared" si="90"/>
        <v>0.02</v>
      </c>
      <c r="U213">
        <f t="shared" si="91"/>
        <v>0.02</v>
      </c>
      <c r="V213">
        <f t="shared" si="92"/>
        <v>0.02</v>
      </c>
      <c r="W213">
        <f t="shared" si="93"/>
        <v>0.23</v>
      </c>
      <c r="X213">
        <f t="shared" si="94"/>
        <v>0.21</v>
      </c>
      <c r="Y213">
        <f t="shared" si="95"/>
        <v>0.26</v>
      </c>
    </row>
    <row r="214" spans="1:25">
      <c r="A214" t="s">
        <v>323</v>
      </c>
      <c r="B214">
        <f t="shared" si="72"/>
        <v>0</v>
      </c>
      <c r="C214">
        <f t="shared" si="73"/>
        <v>0.01</v>
      </c>
      <c r="D214">
        <f t="shared" si="74"/>
        <v>0</v>
      </c>
      <c r="E214">
        <f t="shared" si="75"/>
        <v>0</v>
      </c>
      <c r="F214">
        <f t="shared" si="76"/>
        <v>0</v>
      </c>
      <c r="G214">
        <f t="shared" si="77"/>
        <v>0.01</v>
      </c>
      <c r="H214">
        <f t="shared" si="78"/>
        <v>0.02</v>
      </c>
      <c r="I214">
        <f t="shared" si="79"/>
        <v>0.05</v>
      </c>
      <c r="J214">
        <f t="shared" si="80"/>
        <v>0.05</v>
      </c>
      <c r="K214">
        <f t="shared" si="81"/>
        <v>7.0000000000000007E-2</v>
      </c>
      <c r="L214">
        <f t="shared" si="82"/>
        <v>0.08</v>
      </c>
      <c r="M214">
        <f t="shared" si="83"/>
        <v>0.06</v>
      </c>
      <c r="N214">
        <f t="shared" si="84"/>
        <v>0.11</v>
      </c>
      <c r="O214">
        <f t="shared" si="85"/>
        <v>0.09</v>
      </c>
      <c r="P214">
        <f t="shared" si="86"/>
        <v>0.09</v>
      </c>
      <c r="Q214">
        <f t="shared" si="87"/>
        <v>0.05</v>
      </c>
      <c r="R214">
        <f t="shared" si="88"/>
        <v>0.05</v>
      </c>
      <c r="S214">
        <f t="shared" si="89"/>
        <v>0.04</v>
      </c>
      <c r="T214">
        <f t="shared" si="90"/>
        <v>0.02</v>
      </c>
      <c r="U214">
        <f t="shared" si="91"/>
        <v>0.01</v>
      </c>
      <c r="V214">
        <f t="shared" si="92"/>
        <v>0</v>
      </c>
      <c r="W214">
        <f t="shared" si="93"/>
        <v>0.01</v>
      </c>
      <c r="X214">
        <f t="shared" si="94"/>
        <v>0</v>
      </c>
      <c r="Y214">
        <f t="shared" si="95"/>
        <v>0</v>
      </c>
    </row>
    <row r="215" spans="1:25">
      <c r="A215" t="s">
        <v>324</v>
      </c>
      <c r="B215">
        <f t="shared" si="72"/>
        <v>0</v>
      </c>
      <c r="C215">
        <f t="shared" si="73"/>
        <v>0</v>
      </c>
      <c r="D215">
        <f t="shared" si="74"/>
        <v>0</v>
      </c>
      <c r="E215">
        <f t="shared" si="75"/>
        <v>0</v>
      </c>
      <c r="F215">
        <f t="shared" si="76"/>
        <v>0</v>
      </c>
      <c r="G215">
        <f t="shared" si="77"/>
        <v>0</v>
      </c>
      <c r="H215">
        <f t="shared" si="78"/>
        <v>0</v>
      </c>
      <c r="I215">
        <f t="shared" si="79"/>
        <v>0.02</v>
      </c>
      <c r="J215">
        <f t="shared" si="80"/>
        <v>0.02</v>
      </c>
      <c r="K215">
        <f t="shared" si="81"/>
        <v>0.34</v>
      </c>
      <c r="L215">
        <f t="shared" si="82"/>
        <v>0.39</v>
      </c>
      <c r="M215">
        <f t="shared" si="83"/>
        <v>0.34</v>
      </c>
      <c r="N215">
        <f t="shared" si="84"/>
        <v>0.09</v>
      </c>
      <c r="O215">
        <f t="shared" si="85"/>
        <v>0.15</v>
      </c>
      <c r="P215">
        <f t="shared" si="86"/>
        <v>0.1</v>
      </c>
      <c r="Q215">
        <f t="shared" si="87"/>
        <v>0.13</v>
      </c>
      <c r="R215">
        <f t="shared" si="88"/>
        <v>0.03</v>
      </c>
      <c r="S215">
        <f t="shared" si="89"/>
        <v>0</v>
      </c>
      <c r="T215">
        <f t="shared" si="90"/>
        <v>0.02</v>
      </c>
      <c r="U215">
        <f t="shared" si="91"/>
        <v>0</v>
      </c>
      <c r="V215">
        <f t="shared" si="92"/>
        <v>0</v>
      </c>
      <c r="W215">
        <f t="shared" si="93"/>
        <v>0</v>
      </c>
      <c r="X215">
        <f t="shared" si="94"/>
        <v>0</v>
      </c>
      <c r="Y215">
        <f t="shared" si="95"/>
        <v>0</v>
      </c>
    </row>
    <row r="216" spans="1:25">
      <c r="A216" t="s">
        <v>325</v>
      </c>
      <c r="B216">
        <f t="shared" si="72"/>
        <v>0.66</v>
      </c>
      <c r="C216">
        <f t="shared" si="73"/>
        <v>0.04</v>
      </c>
      <c r="D216">
        <f t="shared" si="74"/>
        <v>3.13</v>
      </c>
      <c r="E216">
        <f t="shared" si="75"/>
        <v>0.65</v>
      </c>
      <c r="F216">
        <f t="shared" si="76"/>
        <v>0.02</v>
      </c>
      <c r="G216">
        <f t="shared" si="77"/>
        <v>2.0499999999999998</v>
      </c>
      <c r="H216">
        <f t="shared" si="78"/>
        <v>0.09</v>
      </c>
      <c r="I216">
        <f t="shared" si="79"/>
        <v>0.04</v>
      </c>
      <c r="J216">
        <f t="shared" si="80"/>
        <v>0.02</v>
      </c>
      <c r="K216">
        <f t="shared" si="81"/>
        <v>0.08</v>
      </c>
      <c r="L216">
        <f t="shared" si="82"/>
        <v>0.2</v>
      </c>
      <c r="M216">
        <f t="shared" si="83"/>
        <v>0.13</v>
      </c>
      <c r="N216">
        <f t="shared" si="84"/>
        <v>0.01</v>
      </c>
      <c r="O216">
        <f t="shared" si="85"/>
        <v>7.0000000000000007E-2</v>
      </c>
      <c r="P216">
        <f t="shared" si="86"/>
        <v>0.09</v>
      </c>
      <c r="Q216">
        <f t="shared" si="87"/>
        <v>0.03</v>
      </c>
      <c r="R216">
        <f t="shared" si="88"/>
        <v>0</v>
      </c>
      <c r="S216">
        <f t="shared" si="89"/>
        <v>0</v>
      </c>
      <c r="T216">
        <f t="shared" si="90"/>
        <v>0</v>
      </c>
      <c r="U216">
        <f t="shared" si="91"/>
        <v>0</v>
      </c>
      <c r="V216">
        <f t="shared" si="92"/>
        <v>0</v>
      </c>
      <c r="W216">
        <f t="shared" si="93"/>
        <v>0</v>
      </c>
      <c r="X216">
        <f t="shared" si="94"/>
        <v>2.77</v>
      </c>
      <c r="Y216">
        <f t="shared" si="95"/>
        <v>3.36</v>
      </c>
    </row>
    <row r="217" spans="1:25">
      <c r="A217" t="s">
        <v>326</v>
      </c>
      <c r="B217">
        <f t="shared" si="72"/>
        <v>0</v>
      </c>
      <c r="C217">
        <f t="shared" si="73"/>
        <v>0</v>
      </c>
      <c r="D217">
        <f t="shared" si="74"/>
        <v>0</v>
      </c>
      <c r="E217">
        <f t="shared" si="75"/>
        <v>0</v>
      </c>
      <c r="F217">
        <f t="shared" si="76"/>
        <v>0</v>
      </c>
      <c r="G217">
        <f t="shared" si="77"/>
        <v>0</v>
      </c>
      <c r="H217">
        <f t="shared" si="78"/>
        <v>0</v>
      </c>
      <c r="I217">
        <f t="shared" si="79"/>
        <v>0</v>
      </c>
      <c r="J217">
        <f t="shared" si="80"/>
        <v>0.04</v>
      </c>
      <c r="K217">
        <f t="shared" si="81"/>
        <v>0.01</v>
      </c>
      <c r="L217">
        <f t="shared" si="82"/>
        <v>0.01</v>
      </c>
      <c r="M217">
        <f t="shared" si="83"/>
        <v>0.02</v>
      </c>
      <c r="N217">
        <f t="shared" si="84"/>
        <v>0</v>
      </c>
      <c r="O217">
        <f t="shared" si="85"/>
        <v>0</v>
      </c>
      <c r="P217">
        <f t="shared" si="86"/>
        <v>0</v>
      </c>
      <c r="Q217">
        <f t="shared" si="87"/>
        <v>0</v>
      </c>
      <c r="R217">
        <f t="shared" si="88"/>
        <v>0</v>
      </c>
      <c r="S217">
        <f t="shared" si="89"/>
        <v>0</v>
      </c>
      <c r="T217">
        <f t="shared" si="90"/>
        <v>0</v>
      </c>
      <c r="U217">
        <f t="shared" si="91"/>
        <v>0</v>
      </c>
      <c r="V217">
        <f t="shared" si="92"/>
        <v>0</v>
      </c>
      <c r="W217">
        <f t="shared" si="93"/>
        <v>0</v>
      </c>
      <c r="X217">
        <f t="shared" si="94"/>
        <v>0</v>
      </c>
      <c r="Y217">
        <f t="shared" si="95"/>
        <v>0</v>
      </c>
    </row>
    <row r="218" spans="1:25">
      <c r="A218" t="s">
        <v>327</v>
      </c>
      <c r="B218">
        <f t="shared" si="72"/>
        <v>0</v>
      </c>
      <c r="C218">
        <f t="shared" si="73"/>
        <v>0</v>
      </c>
      <c r="D218">
        <f t="shared" si="74"/>
        <v>0</v>
      </c>
      <c r="E218">
        <f t="shared" si="75"/>
        <v>0</v>
      </c>
      <c r="F218">
        <f t="shared" si="76"/>
        <v>0</v>
      </c>
      <c r="G218">
        <f t="shared" si="77"/>
        <v>0</v>
      </c>
      <c r="H218">
        <f t="shared" si="78"/>
        <v>0</v>
      </c>
      <c r="I218">
        <f t="shared" si="79"/>
        <v>0</v>
      </c>
      <c r="J218">
        <f t="shared" si="80"/>
        <v>0.01</v>
      </c>
      <c r="K218">
        <f t="shared" si="81"/>
        <v>0.01</v>
      </c>
      <c r="L218">
        <f t="shared" si="82"/>
        <v>0</v>
      </c>
      <c r="M218">
        <f t="shared" si="83"/>
        <v>0</v>
      </c>
      <c r="N218">
        <f t="shared" si="84"/>
        <v>0.01</v>
      </c>
      <c r="O218">
        <f t="shared" si="85"/>
        <v>0.01</v>
      </c>
      <c r="P218">
        <f t="shared" si="86"/>
        <v>0</v>
      </c>
      <c r="Q218">
        <f t="shared" si="87"/>
        <v>0.01</v>
      </c>
      <c r="R218">
        <f t="shared" si="88"/>
        <v>0</v>
      </c>
      <c r="S218">
        <f t="shared" si="89"/>
        <v>0</v>
      </c>
      <c r="T218">
        <f t="shared" si="90"/>
        <v>0.02</v>
      </c>
      <c r="U218">
        <f t="shared" si="91"/>
        <v>0</v>
      </c>
      <c r="V218">
        <f t="shared" si="92"/>
        <v>0</v>
      </c>
      <c r="W218">
        <f t="shared" si="93"/>
        <v>0</v>
      </c>
      <c r="X218">
        <f t="shared" si="94"/>
        <v>0</v>
      </c>
      <c r="Y218">
        <f t="shared" si="95"/>
        <v>0</v>
      </c>
    </row>
    <row r="219" spans="1:25">
      <c r="A219" t="s">
        <v>328</v>
      </c>
      <c r="B219">
        <f t="shared" si="72"/>
        <v>0.01</v>
      </c>
      <c r="C219">
        <f t="shared" si="73"/>
        <v>0.01</v>
      </c>
      <c r="D219">
        <f t="shared" si="74"/>
        <v>0.01</v>
      </c>
      <c r="E219">
        <f t="shared" si="75"/>
        <v>0.01</v>
      </c>
      <c r="F219">
        <f t="shared" si="76"/>
        <v>0.01</v>
      </c>
      <c r="G219">
        <f t="shared" si="77"/>
        <v>0.03</v>
      </c>
      <c r="H219">
        <f t="shared" si="78"/>
        <v>0.05</v>
      </c>
      <c r="I219">
        <f t="shared" si="79"/>
        <v>0.06</v>
      </c>
      <c r="J219">
        <f t="shared" si="80"/>
        <v>7.0000000000000007E-2</v>
      </c>
      <c r="K219">
        <f t="shared" si="81"/>
        <v>0.06</v>
      </c>
      <c r="L219">
        <f t="shared" si="82"/>
        <v>0.04</v>
      </c>
      <c r="M219">
        <f t="shared" si="83"/>
        <v>0.03</v>
      </c>
      <c r="N219">
        <f t="shared" si="84"/>
        <v>0.03</v>
      </c>
      <c r="O219">
        <f t="shared" si="85"/>
        <v>0.03</v>
      </c>
      <c r="P219">
        <f t="shared" si="86"/>
        <v>0.08</v>
      </c>
      <c r="Q219">
        <f t="shared" si="87"/>
        <v>7.0000000000000007E-2</v>
      </c>
      <c r="R219">
        <f t="shared" si="88"/>
        <v>0.06</v>
      </c>
      <c r="S219">
        <f t="shared" si="89"/>
        <v>0.08</v>
      </c>
      <c r="T219">
        <f t="shared" si="90"/>
        <v>0.04</v>
      </c>
      <c r="U219">
        <f t="shared" si="91"/>
        <v>0.04</v>
      </c>
      <c r="V219">
        <f t="shared" si="92"/>
        <v>0.04</v>
      </c>
      <c r="W219">
        <f t="shared" si="93"/>
        <v>0.04</v>
      </c>
      <c r="X219">
        <f t="shared" si="94"/>
        <v>0.02</v>
      </c>
      <c r="Y219">
        <f t="shared" si="95"/>
        <v>0.01</v>
      </c>
    </row>
    <row r="220" spans="1:25">
      <c r="A220" t="s">
        <v>329</v>
      </c>
      <c r="B220">
        <f t="shared" si="72"/>
        <v>0.02</v>
      </c>
      <c r="C220">
        <f t="shared" si="73"/>
        <v>0.02</v>
      </c>
      <c r="D220">
        <f t="shared" si="74"/>
        <v>0.02</v>
      </c>
      <c r="E220">
        <f t="shared" si="75"/>
        <v>0.04</v>
      </c>
      <c r="F220">
        <f t="shared" si="76"/>
        <v>0</v>
      </c>
      <c r="G220">
        <f t="shared" si="77"/>
        <v>0</v>
      </c>
      <c r="H220">
        <f t="shared" si="78"/>
        <v>0.01</v>
      </c>
      <c r="I220">
        <f t="shared" si="79"/>
        <v>0.03</v>
      </c>
      <c r="J220">
        <f t="shared" si="80"/>
        <v>0.02</v>
      </c>
      <c r="K220">
        <f t="shared" si="81"/>
        <v>0.05</v>
      </c>
      <c r="L220">
        <f t="shared" si="82"/>
        <v>7.0000000000000007E-2</v>
      </c>
      <c r="M220">
        <f t="shared" si="83"/>
        <v>0.03</v>
      </c>
      <c r="N220">
        <f t="shared" si="84"/>
        <v>0.02</v>
      </c>
      <c r="O220">
        <f t="shared" si="85"/>
        <v>0.01</v>
      </c>
      <c r="P220">
        <f t="shared" si="86"/>
        <v>0.01</v>
      </c>
      <c r="Q220">
        <f t="shared" si="87"/>
        <v>0.02</v>
      </c>
      <c r="R220">
        <f t="shared" si="88"/>
        <v>0.03</v>
      </c>
      <c r="S220">
        <f t="shared" si="89"/>
        <v>0.02</v>
      </c>
      <c r="T220">
        <f t="shared" si="90"/>
        <v>0.02</v>
      </c>
      <c r="U220">
        <f t="shared" si="91"/>
        <v>0.02</v>
      </c>
      <c r="V220">
        <f t="shared" si="92"/>
        <v>0.02</v>
      </c>
      <c r="W220">
        <f t="shared" si="93"/>
        <v>0.02</v>
      </c>
      <c r="X220">
        <f t="shared" si="94"/>
        <v>0.01</v>
      </c>
      <c r="Y220">
        <f t="shared" si="95"/>
        <v>0</v>
      </c>
    </row>
    <row r="221" spans="1:25">
      <c r="A221" t="s">
        <v>330</v>
      </c>
      <c r="B221">
        <f t="shared" si="72"/>
        <v>4.54</v>
      </c>
      <c r="C221">
        <f t="shared" si="73"/>
        <v>2.06</v>
      </c>
      <c r="D221">
        <f t="shared" si="74"/>
        <v>2.0099999999999998</v>
      </c>
      <c r="E221">
        <f t="shared" si="75"/>
        <v>4.54</v>
      </c>
      <c r="F221">
        <f t="shared" si="76"/>
        <v>1</v>
      </c>
      <c r="G221">
        <f t="shared" si="77"/>
        <v>0.02</v>
      </c>
      <c r="H221">
        <f t="shared" si="78"/>
        <v>0.03</v>
      </c>
      <c r="I221">
        <f t="shared" si="79"/>
        <v>0.05</v>
      </c>
      <c r="J221">
        <f t="shared" si="80"/>
        <v>0.13</v>
      </c>
      <c r="K221">
        <f t="shared" si="81"/>
        <v>0.25</v>
      </c>
      <c r="L221">
        <f t="shared" si="82"/>
        <v>0.09</v>
      </c>
      <c r="M221">
        <f t="shared" si="83"/>
        <v>0.1</v>
      </c>
      <c r="N221">
        <f t="shared" si="84"/>
        <v>0.04</v>
      </c>
      <c r="O221">
        <f t="shared" si="85"/>
        <v>0.06</v>
      </c>
      <c r="P221">
        <f t="shared" si="86"/>
        <v>0.06</v>
      </c>
      <c r="Q221">
        <f t="shared" si="87"/>
        <v>0.05</v>
      </c>
      <c r="R221">
        <f t="shared" si="88"/>
        <v>0.04</v>
      </c>
      <c r="S221">
        <f t="shared" si="89"/>
        <v>0.04</v>
      </c>
      <c r="T221">
        <f t="shared" si="90"/>
        <v>0.04</v>
      </c>
      <c r="U221">
        <f t="shared" si="91"/>
        <v>0.04</v>
      </c>
      <c r="V221">
        <f t="shared" si="92"/>
        <v>0.04</v>
      </c>
      <c r="W221">
        <f t="shared" si="93"/>
        <v>0.03</v>
      </c>
      <c r="X221">
        <f t="shared" si="94"/>
        <v>0.03</v>
      </c>
      <c r="Y221">
        <f t="shared" si="95"/>
        <v>4.1399999999999997</v>
      </c>
    </row>
    <row r="222" spans="1:25">
      <c r="A222" t="s">
        <v>331</v>
      </c>
      <c r="B222">
        <f t="shared" si="72"/>
        <v>0.01</v>
      </c>
      <c r="C222">
        <f t="shared" si="73"/>
        <v>0</v>
      </c>
      <c r="D222">
        <f t="shared" si="74"/>
        <v>0</v>
      </c>
      <c r="E222">
        <f t="shared" si="75"/>
        <v>0</v>
      </c>
      <c r="F222">
        <f t="shared" si="76"/>
        <v>0</v>
      </c>
      <c r="G222">
        <f t="shared" si="77"/>
        <v>0</v>
      </c>
      <c r="H222">
        <f t="shared" si="78"/>
        <v>0</v>
      </c>
      <c r="I222">
        <f t="shared" si="79"/>
        <v>0</v>
      </c>
      <c r="J222">
        <f t="shared" si="80"/>
        <v>0.01</v>
      </c>
      <c r="K222">
        <f t="shared" si="81"/>
        <v>0.01</v>
      </c>
      <c r="L222">
        <f t="shared" si="82"/>
        <v>0.02</v>
      </c>
      <c r="M222">
        <f t="shared" si="83"/>
        <v>0.03</v>
      </c>
      <c r="N222">
        <f t="shared" si="84"/>
        <v>0.02</v>
      </c>
      <c r="O222">
        <f t="shared" si="85"/>
        <v>0.05</v>
      </c>
      <c r="P222">
        <f t="shared" si="86"/>
        <v>0.05</v>
      </c>
      <c r="Q222">
        <f t="shared" si="87"/>
        <v>0.03</v>
      </c>
      <c r="R222">
        <f t="shared" si="88"/>
        <v>0.04</v>
      </c>
      <c r="S222">
        <f t="shared" si="89"/>
        <v>0.01</v>
      </c>
      <c r="T222">
        <f t="shared" si="90"/>
        <v>0.01</v>
      </c>
      <c r="U222">
        <f t="shared" si="91"/>
        <v>0.02</v>
      </c>
      <c r="V222">
        <f t="shared" si="92"/>
        <v>0</v>
      </c>
      <c r="W222">
        <f t="shared" si="93"/>
        <v>0.01</v>
      </c>
      <c r="X222">
        <f t="shared" si="94"/>
        <v>0</v>
      </c>
      <c r="Y222">
        <f t="shared" si="95"/>
        <v>0.01</v>
      </c>
    </row>
    <row r="223" spans="1:25">
      <c r="A223" t="s">
        <v>332</v>
      </c>
      <c r="B223">
        <f t="shared" si="72"/>
        <v>0</v>
      </c>
      <c r="C223">
        <f t="shared" si="73"/>
        <v>0</v>
      </c>
      <c r="D223">
        <f t="shared" si="74"/>
        <v>0</v>
      </c>
      <c r="E223">
        <f t="shared" si="75"/>
        <v>0</v>
      </c>
      <c r="F223">
        <f t="shared" si="76"/>
        <v>0</v>
      </c>
      <c r="G223">
        <f t="shared" si="77"/>
        <v>0</v>
      </c>
      <c r="H223">
        <f t="shared" si="78"/>
        <v>0</v>
      </c>
      <c r="I223">
        <f t="shared" si="79"/>
        <v>0</v>
      </c>
      <c r="J223">
        <f t="shared" si="80"/>
        <v>0</v>
      </c>
      <c r="K223">
        <f t="shared" si="81"/>
        <v>0</v>
      </c>
      <c r="L223">
        <f t="shared" si="82"/>
        <v>0</v>
      </c>
      <c r="M223">
        <f t="shared" si="83"/>
        <v>0</v>
      </c>
      <c r="N223">
        <f t="shared" si="84"/>
        <v>0</v>
      </c>
      <c r="O223">
        <f t="shared" si="85"/>
        <v>0</v>
      </c>
      <c r="P223">
        <f t="shared" si="86"/>
        <v>0</v>
      </c>
      <c r="Q223">
        <f t="shared" si="87"/>
        <v>0</v>
      </c>
      <c r="R223">
        <f t="shared" si="88"/>
        <v>0</v>
      </c>
      <c r="S223">
        <f t="shared" si="89"/>
        <v>0</v>
      </c>
      <c r="T223">
        <f t="shared" si="90"/>
        <v>0</v>
      </c>
      <c r="U223">
        <f t="shared" si="91"/>
        <v>0</v>
      </c>
      <c r="V223">
        <f t="shared" si="92"/>
        <v>0</v>
      </c>
      <c r="W223">
        <f t="shared" si="93"/>
        <v>0</v>
      </c>
      <c r="X223">
        <f t="shared" si="94"/>
        <v>0</v>
      </c>
      <c r="Y223">
        <f t="shared" si="95"/>
        <v>0</v>
      </c>
    </row>
    <row r="224" spans="1:25">
      <c r="A224" t="s">
        <v>333</v>
      </c>
      <c r="B224">
        <f t="shared" si="72"/>
        <v>0</v>
      </c>
      <c r="C224">
        <f t="shared" si="73"/>
        <v>0</v>
      </c>
      <c r="D224">
        <f t="shared" si="74"/>
        <v>0</v>
      </c>
      <c r="E224">
        <f t="shared" si="75"/>
        <v>0</v>
      </c>
      <c r="F224">
        <f t="shared" si="76"/>
        <v>0</v>
      </c>
      <c r="G224">
        <f t="shared" si="77"/>
        <v>0</v>
      </c>
      <c r="H224">
        <f t="shared" si="78"/>
        <v>0</v>
      </c>
      <c r="I224">
        <f t="shared" si="79"/>
        <v>0.22</v>
      </c>
      <c r="J224">
        <f t="shared" si="80"/>
        <v>0.15</v>
      </c>
      <c r="K224">
        <f t="shared" si="81"/>
        <v>0.03</v>
      </c>
      <c r="L224">
        <f t="shared" si="82"/>
        <v>0.06</v>
      </c>
      <c r="M224">
        <f t="shared" si="83"/>
        <v>0.04</v>
      </c>
      <c r="N224">
        <f t="shared" si="84"/>
        <v>0.05</v>
      </c>
      <c r="O224">
        <f t="shared" si="85"/>
        <v>0.1</v>
      </c>
      <c r="P224">
        <f t="shared" si="86"/>
        <v>7.0000000000000007E-2</v>
      </c>
      <c r="Q224">
        <f t="shared" si="87"/>
        <v>0.09</v>
      </c>
      <c r="R224">
        <f t="shared" si="88"/>
        <v>0.03</v>
      </c>
      <c r="S224">
        <f t="shared" si="89"/>
        <v>0.01</v>
      </c>
      <c r="T224">
        <f t="shared" si="90"/>
        <v>0</v>
      </c>
      <c r="U224">
        <f t="shared" si="91"/>
        <v>0</v>
      </c>
      <c r="V224">
        <f t="shared" si="92"/>
        <v>0</v>
      </c>
      <c r="W224">
        <f t="shared" si="93"/>
        <v>0</v>
      </c>
      <c r="X224">
        <f t="shared" si="94"/>
        <v>0</v>
      </c>
      <c r="Y224">
        <f t="shared" si="95"/>
        <v>0</v>
      </c>
    </row>
    <row r="225" spans="1:25">
      <c r="A225" t="s">
        <v>334</v>
      </c>
      <c r="B225">
        <f t="shared" si="72"/>
        <v>0.24</v>
      </c>
      <c r="C225">
        <f t="shared" si="73"/>
        <v>0.25</v>
      </c>
      <c r="D225">
        <f t="shared" si="74"/>
        <v>0.25</v>
      </c>
      <c r="E225">
        <f t="shared" si="75"/>
        <v>0.99</v>
      </c>
      <c r="F225">
        <f t="shared" si="76"/>
        <v>0.24</v>
      </c>
      <c r="G225">
        <f t="shared" si="77"/>
        <v>0.23</v>
      </c>
      <c r="H225">
        <f t="shared" si="78"/>
        <v>0.24</v>
      </c>
      <c r="I225">
        <f t="shared" si="79"/>
        <v>0.4</v>
      </c>
      <c r="J225">
        <f t="shared" si="80"/>
        <v>0.7</v>
      </c>
      <c r="K225">
        <f t="shared" si="81"/>
        <v>0.59</v>
      </c>
      <c r="L225">
        <f t="shared" si="82"/>
        <v>0.53</v>
      </c>
      <c r="M225">
        <f t="shared" si="83"/>
        <v>1.1299999999999999</v>
      </c>
      <c r="N225">
        <f t="shared" si="84"/>
        <v>0.67</v>
      </c>
      <c r="O225">
        <f t="shared" si="85"/>
        <v>1.1100000000000001</v>
      </c>
      <c r="P225">
        <f t="shared" si="86"/>
        <v>0.76</v>
      </c>
      <c r="Q225">
        <f t="shared" si="87"/>
        <v>0.99</v>
      </c>
      <c r="R225">
        <f t="shared" si="88"/>
        <v>0.7</v>
      </c>
      <c r="S225">
        <f t="shared" si="89"/>
        <v>0.52</v>
      </c>
      <c r="T225">
        <f t="shared" si="90"/>
        <v>0.43</v>
      </c>
      <c r="U225">
        <f t="shared" si="91"/>
        <v>1.1000000000000001</v>
      </c>
      <c r="V225">
        <f t="shared" si="92"/>
        <v>0.27</v>
      </c>
      <c r="W225">
        <f t="shared" si="93"/>
        <v>0.25</v>
      </c>
      <c r="X225">
        <f t="shared" si="94"/>
        <v>0.24</v>
      </c>
      <c r="Y225">
        <f t="shared" si="95"/>
        <v>0.24</v>
      </c>
    </row>
    <row r="226" spans="1:25">
      <c r="A226" t="s">
        <v>335</v>
      </c>
      <c r="B226">
        <f t="shared" si="72"/>
        <v>2.44</v>
      </c>
      <c r="C226">
        <f t="shared" si="73"/>
        <v>0.83</v>
      </c>
      <c r="D226">
        <f t="shared" si="74"/>
        <v>0.01</v>
      </c>
      <c r="E226">
        <f t="shared" si="75"/>
        <v>0.18</v>
      </c>
      <c r="F226">
        <f t="shared" si="76"/>
        <v>0.33</v>
      </c>
      <c r="G226">
        <f t="shared" si="77"/>
        <v>0.01</v>
      </c>
      <c r="H226">
        <f t="shared" si="78"/>
        <v>2.34</v>
      </c>
      <c r="I226">
        <f t="shared" si="79"/>
        <v>0.93</v>
      </c>
      <c r="J226">
        <f t="shared" si="80"/>
        <v>0.02</v>
      </c>
      <c r="K226">
        <f t="shared" si="81"/>
        <v>0.19</v>
      </c>
      <c r="L226">
        <f t="shared" si="82"/>
        <v>0.21</v>
      </c>
      <c r="M226">
        <f t="shared" si="83"/>
        <v>0.06</v>
      </c>
      <c r="N226">
        <f t="shared" si="84"/>
        <v>0.18</v>
      </c>
      <c r="O226">
        <f t="shared" si="85"/>
        <v>0.14000000000000001</v>
      </c>
      <c r="P226">
        <f t="shared" si="86"/>
        <v>0.02</v>
      </c>
      <c r="Q226">
        <f t="shared" si="87"/>
        <v>0.08</v>
      </c>
      <c r="R226">
        <f t="shared" si="88"/>
        <v>7.0000000000000007E-2</v>
      </c>
      <c r="S226">
        <f t="shared" si="89"/>
        <v>0.03</v>
      </c>
      <c r="T226">
        <f t="shared" si="90"/>
        <v>0.01</v>
      </c>
      <c r="U226">
        <f t="shared" si="91"/>
        <v>0.01</v>
      </c>
      <c r="V226">
        <f t="shared" si="92"/>
        <v>0.08</v>
      </c>
      <c r="W226">
        <f t="shared" si="93"/>
        <v>1.32</v>
      </c>
      <c r="X226">
        <f t="shared" si="94"/>
        <v>0.61</v>
      </c>
      <c r="Y226">
        <f t="shared" si="95"/>
        <v>0.02</v>
      </c>
    </row>
    <row r="227" spans="1:25">
      <c r="A227" t="s">
        <v>336</v>
      </c>
      <c r="B227">
        <f t="shared" si="72"/>
        <v>0</v>
      </c>
      <c r="C227">
        <f t="shared" si="73"/>
        <v>0</v>
      </c>
      <c r="D227">
        <f t="shared" si="74"/>
        <v>0</v>
      </c>
      <c r="E227">
        <f t="shared" si="75"/>
        <v>0</v>
      </c>
      <c r="F227">
        <f t="shared" si="76"/>
        <v>0</v>
      </c>
      <c r="G227">
        <f t="shared" si="77"/>
        <v>0</v>
      </c>
      <c r="H227">
        <f t="shared" si="78"/>
        <v>0.01</v>
      </c>
      <c r="I227">
        <f t="shared" si="79"/>
        <v>0.01</v>
      </c>
      <c r="J227">
        <f t="shared" si="80"/>
        <v>0.08</v>
      </c>
      <c r="K227">
        <f t="shared" si="81"/>
        <v>0.01</v>
      </c>
      <c r="L227">
        <f t="shared" si="82"/>
        <v>0</v>
      </c>
      <c r="M227">
        <f t="shared" si="83"/>
        <v>0</v>
      </c>
      <c r="N227">
        <f t="shared" si="84"/>
        <v>0</v>
      </c>
      <c r="O227">
        <f t="shared" si="85"/>
        <v>0</v>
      </c>
      <c r="P227">
        <f t="shared" si="86"/>
        <v>0</v>
      </c>
      <c r="Q227">
        <f t="shared" si="87"/>
        <v>0</v>
      </c>
      <c r="R227">
        <f t="shared" si="88"/>
        <v>0.02</v>
      </c>
      <c r="S227">
        <f t="shared" si="89"/>
        <v>0.01</v>
      </c>
      <c r="T227">
        <f t="shared" si="90"/>
        <v>0</v>
      </c>
      <c r="U227">
        <f t="shared" si="91"/>
        <v>0</v>
      </c>
      <c r="V227">
        <f t="shared" si="92"/>
        <v>0.01</v>
      </c>
      <c r="W227">
        <f t="shared" si="93"/>
        <v>0</v>
      </c>
      <c r="X227">
        <f t="shared" si="94"/>
        <v>0</v>
      </c>
      <c r="Y227">
        <f t="shared" si="95"/>
        <v>0</v>
      </c>
    </row>
    <row r="228" spans="1:25">
      <c r="A228" t="s">
        <v>337</v>
      </c>
      <c r="B228">
        <f t="shared" si="72"/>
        <v>0</v>
      </c>
      <c r="C228">
        <f t="shared" si="73"/>
        <v>0</v>
      </c>
      <c r="D228">
        <f t="shared" si="74"/>
        <v>0</v>
      </c>
      <c r="E228">
        <f t="shared" si="75"/>
        <v>0</v>
      </c>
      <c r="F228">
        <f t="shared" si="76"/>
        <v>0</v>
      </c>
      <c r="G228">
        <f t="shared" si="77"/>
        <v>0</v>
      </c>
      <c r="H228">
        <f t="shared" si="78"/>
        <v>0</v>
      </c>
      <c r="I228">
        <f t="shared" si="79"/>
        <v>0</v>
      </c>
      <c r="J228">
        <f t="shared" si="80"/>
        <v>0</v>
      </c>
      <c r="K228">
        <f t="shared" si="81"/>
        <v>0</v>
      </c>
      <c r="L228">
        <f t="shared" si="82"/>
        <v>0</v>
      </c>
      <c r="M228">
        <f t="shared" si="83"/>
        <v>0</v>
      </c>
      <c r="N228">
        <f t="shared" si="84"/>
        <v>0</v>
      </c>
      <c r="O228">
        <f t="shared" si="85"/>
        <v>0</v>
      </c>
      <c r="P228">
        <f t="shared" si="86"/>
        <v>0</v>
      </c>
      <c r="Q228">
        <f t="shared" si="87"/>
        <v>0</v>
      </c>
      <c r="R228">
        <f t="shared" si="88"/>
        <v>0</v>
      </c>
      <c r="S228">
        <f t="shared" si="89"/>
        <v>0</v>
      </c>
      <c r="T228">
        <f t="shared" si="90"/>
        <v>0</v>
      </c>
      <c r="U228">
        <f t="shared" si="91"/>
        <v>0</v>
      </c>
      <c r="V228">
        <f t="shared" si="92"/>
        <v>0</v>
      </c>
      <c r="W228">
        <f t="shared" si="93"/>
        <v>0</v>
      </c>
      <c r="X228">
        <f t="shared" si="94"/>
        <v>0</v>
      </c>
      <c r="Y228">
        <f t="shared" si="95"/>
        <v>0</v>
      </c>
    </row>
    <row r="229" spans="1:25">
      <c r="A229" t="s">
        <v>338</v>
      </c>
      <c r="B229">
        <f t="shared" si="72"/>
        <v>0</v>
      </c>
      <c r="C229">
        <f t="shared" si="73"/>
        <v>0</v>
      </c>
      <c r="D229">
        <f t="shared" si="74"/>
        <v>0</v>
      </c>
      <c r="E229">
        <f t="shared" si="75"/>
        <v>0</v>
      </c>
      <c r="F229">
        <f t="shared" si="76"/>
        <v>0</v>
      </c>
      <c r="G229">
        <f t="shared" si="77"/>
        <v>0</v>
      </c>
      <c r="H229">
        <f t="shared" si="78"/>
        <v>0</v>
      </c>
      <c r="I229">
        <f t="shared" si="79"/>
        <v>0.06</v>
      </c>
      <c r="J229">
        <f t="shared" si="80"/>
        <v>0.16</v>
      </c>
      <c r="K229">
        <f t="shared" si="81"/>
        <v>0.05</v>
      </c>
      <c r="L229">
        <f t="shared" si="82"/>
        <v>0.02</v>
      </c>
      <c r="M229">
        <f t="shared" si="83"/>
        <v>0.04</v>
      </c>
      <c r="N229">
        <f t="shared" si="84"/>
        <v>0.03</v>
      </c>
      <c r="O229">
        <f t="shared" si="85"/>
        <v>0.06</v>
      </c>
      <c r="P229">
        <f t="shared" si="86"/>
        <v>0.04</v>
      </c>
      <c r="Q229">
        <f t="shared" si="87"/>
        <v>0.06</v>
      </c>
      <c r="R229">
        <f t="shared" si="88"/>
        <v>0.04</v>
      </c>
      <c r="S229">
        <f t="shared" si="89"/>
        <v>0.02</v>
      </c>
      <c r="T229">
        <f t="shared" si="90"/>
        <v>0.01</v>
      </c>
      <c r="U229">
        <f t="shared" si="91"/>
        <v>0</v>
      </c>
      <c r="V229">
        <f t="shared" si="92"/>
        <v>0</v>
      </c>
      <c r="W229">
        <f t="shared" si="93"/>
        <v>0</v>
      </c>
      <c r="X229">
        <f t="shared" si="94"/>
        <v>0</v>
      </c>
      <c r="Y229">
        <f t="shared" si="95"/>
        <v>0</v>
      </c>
    </row>
    <row r="230" spans="1:25">
      <c r="A230" t="s">
        <v>339</v>
      </c>
      <c r="B230">
        <f t="shared" si="72"/>
        <v>0</v>
      </c>
      <c r="C230">
        <f t="shared" si="73"/>
        <v>0</v>
      </c>
      <c r="D230">
        <f t="shared" si="74"/>
        <v>0</v>
      </c>
      <c r="E230">
        <f t="shared" si="75"/>
        <v>0</v>
      </c>
      <c r="F230">
        <f t="shared" si="76"/>
        <v>0</v>
      </c>
      <c r="G230">
        <f t="shared" si="77"/>
        <v>0.01</v>
      </c>
      <c r="H230">
        <f t="shared" si="78"/>
        <v>0.01</v>
      </c>
      <c r="I230">
        <f t="shared" si="79"/>
        <v>0.01</v>
      </c>
      <c r="J230">
        <f t="shared" si="80"/>
        <v>0.02</v>
      </c>
      <c r="K230">
        <f t="shared" si="81"/>
        <v>0.01</v>
      </c>
      <c r="L230">
        <f t="shared" si="82"/>
        <v>0.01</v>
      </c>
      <c r="M230">
        <f t="shared" si="83"/>
        <v>0.01</v>
      </c>
      <c r="N230">
        <f t="shared" si="84"/>
        <v>0.01</v>
      </c>
      <c r="O230">
        <f t="shared" si="85"/>
        <v>0.02</v>
      </c>
      <c r="P230">
        <f t="shared" si="86"/>
        <v>0.01</v>
      </c>
      <c r="Q230">
        <f t="shared" si="87"/>
        <v>0.02</v>
      </c>
      <c r="R230">
        <f t="shared" si="88"/>
        <v>0.01</v>
      </c>
      <c r="S230">
        <f t="shared" si="89"/>
        <v>0.02</v>
      </c>
      <c r="T230">
        <f t="shared" si="90"/>
        <v>0.04</v>
      </c>
      <c r="U230">
        <f t="shared" si="91"/>
        <v>0.01</v>
      </c>
      <c r="V230">
        <f t="shared" si="92"/>
        <v>0</v>
      </c>
      <c r="W230">
        <f t="shared" si="93"/>
        <v>0.01</v>
      </c>
      <c r="X230">
        <f t="shared" si="94"/>
        <v>0.01</v>
      </c>
      <c r="Y230">
        <f t="shared" si="95"/>
        <v>0.01</v>
      </c>
    </row>
    <row r="231" spans="1:25">
      <c r="A231" t="s">
        <v>340</v>
      </c>
      <c r="B231">
        <f t="shared" si="72"/>
        <v>0</v>
      </c>
      <c r="C231">
        <f t="shared" si="73"/>
        <v>0</v>
      </c>
      <c r="D231">
        <f t="shared" si="74"/>
        <v>0</v>
      </c>
      <c r="E231">
        <f t="shared" si="75"/>
        <v>0</v>
      </c>
      <c r="F231">
        <f t="shared" si="76"/>
        <v>0</v>
      </c>
      <c r="G231">
        <f t="shared" si="77"/>
        <v>0</v>
      </c>
      <c r="H231">
        <f t="shared" si="78"/>
        <v>0</v>
      </c>
      <c r="I231">
        <f t="shared" si="79"/>
        <v>0</v>
      </c>
      <c r="J231">
        <f t="shared" si="80"/>
        <v>0</v>
      </c>
      <c r="K231">
        <f t="shared" si="81"/>
        <v>0</v>
      </c>
      <c r="L231">
        <f t="shared" si="82"/>
        <v>0</v>
      </c>
      <c r="M231">
        <f t="shared" si="83"/>
        <v>0</v>
      </c>
      <c r="N231">
        <f t="shared" si="84"/>
        <v>0</v>
      </c>
      <c r="O231">
        <f t="shared" si="85"/>
        <v>0</v>
      </c>
      <c r="P231">
        <f t="shared" si="86"/>
        <v>0</v>
      </c>
      <c r="Q231">
        <f t="shared" si="87"/>
        <v>0</v>
      </c>
      <c r="R231">
        <f t="shared" si="88"/>
        <v>0</v>
      </c>
      <c r="S231">
        <f t="shared" si="89"/>
        <v>0</v>
      </c>
      <c r="T231">
        <f t="shared" si="90"/>
        <v>0</v>
      </c>
      <c r="U231">
        <f t="shared" si="91"/>
        <v>0</v>
      </c>
      <c r="V231">
        <f t="shared" si="92"/>
        <v>0</v>
      </c>
      <c r="W231">
        <f t="shared" si="93"/>
        <v>0</v>
      </c>
      <c r="X231">
        <f t="shared" si="94"/>
        <v>0</v>
      </c>
      <c r="Y231">
        <f t="shared" si="95"/>
        <v>0</v>
      </c>
    </row>
    <row r="232" spans="1:25">
      <c r="A232" t="s">
        <v>341</v>
      </c>
      <c r="B232">
        <f t="shared" si="72"/>
        <v>1.19</v>
      </c>
      <c r="C232">
        <f t="shared" si="73"/>
        <v>0</v>
      </c>
      <c r="D232">
        <f t="shared" si="74"/>
        <v>0</v>
      </c>
      <c r="E232">
        <f t="shared" si="75"/>
        <v>0</v>
      </c>
      <c r="F232">
        <f t="shared" si="76"/>
        <v>1.1299999999999999</v>
      </c>
      <c r="G232">
        <f t="shared" si="77"/>
        <v>3.96</v>
      </c>
      <c r="H232">
        <f t="shared" si="78"/>
        <v>2.91</v>
      </c>
      <c r="I232">
        <f t="shared" si="79"/>
        <v>0.05</v>
      </c>
      <c r="J232">
        <f t="shared" si="80"/>
        <v>0.05</v>
      </c>
      <c r="K232">
        <f t="shared" si="81"/>
        <v>7.0000000000000007E-2</v>
      </c>
      <c r="L232">
        <f t="shared" si="82"/>
        <v>0.12</v>
      </c>
      <c r="M232">
        <f t="shared" si="83"/>
        <v>0.01</v>
      </c>
      <c r="N232">
        <f t="shared" si="84"/>
        <v>0.01</v>
      </c>
      <c r="O232">
        <f t="shared" si="85"/>
        <v>0.89</v>
      </c>
      <c r="P232">
        <f t="shared" si="86"/>
        <v>1.1399999999999999</v>
      </c>
      <c r="Q232">
        <f t="shared" si="87"/>
        <v>0.2</v>
      </c>
      <c r="R232">
        <f t="shared" si="88"/>
        <v>0.06</v>
      </c>
      <c r="S232">
        <f t="shared" si="89"/>
        <v>7.0000000000000007E-2</v>
      </c>
      <c r="T232">
        <f t="shared" si="90"/>
        <v>0.04</v>
      </c>
      <c r="U232">
        <f t="shared" si="91"/>
        <v>0.02</v>
      </c>
      <c r="V232">
        <f t="shared" si="92"/>
        <v>0.01</v>
      </c>
      <c r="W232">
        <f t="shared" si="93"/>
        <v>0.03</v>
      </c>
      <c r="X232">
        <f t="shared" si="94"/>
        <v>0.49</v>
      </c>
      <c r="Y232">
        <f t="shared" si="95"/>
        <v>4.21</v>
      </c>
    </row>
    <row r="233" spans="1:25">
      <c r="A233" t="s">
        <v>342</v>
      </c>
      <c r="B233">
        <f t="shared" si="72"/>
        <v>0.03</v>
      </c>
      <c r="C233">
        <f t="shared" si="73"/>
        <v>0.02</v>
      </c>
      <c r="D233">
        <f t="shared" si="74"/>
        <v>0.01</v>
      </c>
      <c r="E233">
        <f t="shared" si="75"/>
        <v>0.01</v>
      </c>
      <c r="F233">
        <f t="shared" si="76"/>
        <v>0.01</v>
      </c>
      <c r="G233">
        <f t="shared" si="77"/>
        <v>2.5</v>
      </c>
      <c r="H233">
        <f t="shared" si="78"/>
        <v>2.54</v>
      </c>
      <c r="I233">
        <f t="shared" si="79"/>
        <v>0.04</v>
      </c>
      <c r="J233">
        <f t="shared" si="80"/>
        <v>0.06</v>
      </c>
      <c r="K233">
        <f t="shared" si="81"/>
        <v>0.1</v>
      </c>
      <c r="L233">
        <f t="shared" si="82"/>
        <v>0.05</v>
      </c>
      <c r="M233">
        <f t="shared" si="83"/>
        <v>0.04</v>
      </c>
      <c r="N233">
        <f t="shared" si="84"/>
        <v>0.05</v>
      </c>
      <c r="O233">
        <f t="shared" si="85"/>
        <v>0.04</v>
      </c>
      <c r="P233">
        <f t="shared" si="86"/>
        <v>0.04</v>
      </c>
      <c r="Q233">
        <f t="shared" si="87"/>
        <v>0.2</v>
      </c>
      <c r="R233">
        <f t="shared" si="88"/>
        <v>0.22</v>
      </c>
      <c r="S233">
        <f t="shared" si="89"/>
        <v>0.04</v>
      </c>
      <c r="T233">
        <f t="shared" si="90"/>
        <v>0.09</v>
      </c>
      <c r="U233">
        <f t="shared" si="91"/>
        <v>7.0000000000000007E-2</v>
      </c>
      <c r="V233">
        <f t="shared" si="92"/>
        <v>1.58</v>
      </c>
      <c r="W233">
        <f t="shared" si="93"/>
        <v>3.4</v>
      </c>
      <c r="X233">
        <f t="shared" si="94"/>
        <v>0.48</v>
      </c>
      <c r="Y233">
        <f t="shared" si="95"/>
        <v>0.02</v>
      </c>
    </row>
    <row r="234" spans="1:25">
      <c r="A234" t="s">
        <v>343</v>
      </c>
      <c r="B234">
        <f t="shared" si="72"/>
        <v>0.01</v>
      </c>
      <c r="C234">
        <f t="shared" si="73"/>
        <v>0</v>
      </c>
      <c r="D234">
        <f t="shared" si="74"/>
        <v>0</v>
      </c>
      <c r="E234">
        <f t="shared" si="75"/>
        <v>0</v>
      </c>
      <c r="F234">
        <f t="shared" si="76"/>
        <v>0.05</v>
      </c>
      <c r="G234">
        <f t="shared" si="77"/>
        <v>5.12</v>
      </c>
      <c r="H234">
        <f t="shared" si="78"/>
        <v>3.74</v>
      </c>
      <c r="I234">
        <f t="shared" si="79"/>
        <v>1.7</v>
      </c>
      <c r="J234">
        <f t="shared" si="80"/>
        <v>0.11</v>
      </c>
      <c r="K234">
        <f t="shared" si="81"/>
        <v>0.05</v>
      </c>
      <c r="L234">
        <f t="shared" si="82"/>
        <v>0.1</v>
      </c>
      <c r="M234">
        <f t="shared" si="83"/>
        <v>0.16</v>
      </c>
      <c r="N234">
        <f t="shared" si="84"/>
        <v>0.01</v>
      </c>
      <c r="O234">
        <f t="shared" si="85"/>
        <v>0.02</v>
      </c>
      <c r="P234">
        <f t="shared" si="86"/>
        <v>0.03</v>
      </c>
      <c r="Q234">
        <f t="shared" si="87"/>
        <v>0.06</v>
      </c>
      <c r="R234">
        <f t="shared" si="88"/>
        <v>0.02</v>
      </c>
      <c r="S234">
        <f t="shared" si="89"/>
        <v>0.03</v>
      </c>
      <c r="T234">
        <f t="shared" si="90"/>
        <v>0.04</v>
      </c>
      <c r="U234">
        <f t="shared" si="91"/>
        <v>0.03</v>
      </c>
      <c r="V234">
        <f t="shared" si="92"/>
        <v>0.08</v>
      </c>
      <c r="W234">
        <f t="shared" si="93"/>
        <v>5.74</v>
      </c>
      <c r="X234">
        <f t="shared" si="94"/>
        <v>2.85</v>
      </c>
      <c r="Y234">
        <f t="shared" si="95"/>
        <v>0.01</v>
      </c>
    </row>
    <row r="235" spans="1:25">
      <c r="A235" t="s">
        <v>344</v>
      </c>
      <c r="B235">
        <f t="shared" si="72"/>
        <v>2.0699999999999998</v>
      </c>
      <c r="C235">
        <f t="shared" si="73"/>
        <v>0.38</v>
      </c>
      <c r="D235">
        <f t="shared" si="74"/>
        <v>0.38</v>
      </c>
      <c r="E235">
        <f t="shared" si="75"/>
        <v>0.37</v>
      </c>
      <c r="F235">
        <f t="shared" si="76"/>
        <v>2.1800000000000002</v>
      </c>
      <c r="G235">
        <f t="shared" si="77"/>
        <v>2.2599999999999998</v>
      </c>
      <c r="H235">
        <f t="shared" si="78"/>
        <v>3.25</v>
      </c>
      <c r="I235">
        <f t="shared" si="79"/>
        <v>0.75</v>
      </c>
      <c r="J235">
        <f t="shared" si="80"/>
        <v>0.45</v>
      </c>
      <c r="K235">
        <f t="shared" si="81"/>
        <v>0.51</v>
      </c>
      <c r="L235">
        <f t="shared" si="82"/>
        <v>0.83</v>
      </c>
      <c r="M235">
        <f t="shared" si="83"/>
        <v>0.53</v>
      </c>
      <c r="N235">
        <f t="shared" si="84"/>
        <v>0.39</v>
      </c>
      <c r="O235">
        <f t="shared" si="85"/>
        <v>0.46</v>
      </c>
      <c r="P235">
        <f t="shared" si="86"/>
        <v>0.78</v>
      </c>
      <c r="Q235">
        <f t="shared" si="87"/>
        <v>0.75</v>
      </c>
      <c r="R235">
        <f t="shared" si="88"/>
        <v>0.6</v>
      </c>
      <c r="S235">
        <f t="shared" si="89"/>
        <v>0.55000000000000004</v>
      </c>
      <c r="T235">
        <f t="shared" si="90"/>
        <v>0.43</v>
      </c>
      <c r="U235">
        <f t="shared" si="91"/>
        <v>0.38</v>
      </c>
      <c r="V235">
        <f t="shared" si="92"/>
        <v>0.38</v>
      </c>
      <c r="W235">
        <f t="shared" si="93"/>
        <v>0.37</v>
      </c>
      <c r="X235">
        <f t="shared" si="94"/>
        <v>3.33</v>
      </c>
      <c r="Y235">
        <f t="shared" si="95"/>
        <v>3.21</v>
      </c>
    </row>
    <row r="236" spans="1:25">
      <c r="A236" t="s">
        <v>345</v>
      </c>
      <c r="B236">
        <f t="shared" si="72"/>
        <v>0.26</v>
      </c>
      <c r="C236">
        <f t="shared" si="73"/>
        <v>3.16</v>
      </c>
      <c r="D236">
        <f t="shared" si="74"/>
        <v>0.74</v>
      </c>
      <c r="E236">
        <f t="shared" si="75"/>
        <v>3.06</v>
      </c>
      <c r="F236">
        <f t="shared" si="76"/>
        <v>0.26</v>
      </c>
      <c r="G236">
        <f t="shared" si="77"/>
        <v>3.19</v>
      </c>
      <c r="H236">
        <f t="shared" si="78"/>
        <v>0.17</v>
      </c>
      <c r="I236">
        <f t="shared" si="79"/>
        <v>0.28000000000000003</v>
      </c>
      <c r="J236">
        <f t="shared" si="80"/>
        <v>0.35</v>
      </c>
      <c r="K236">
        <f t="shared" si="81"/>
        <v>0.3</v>
      </c>
      <c r="L236">
        <f t="shared" si="82"/>
        <v>0.25</v>
      </c>
      <c r="M236">
        <f t="shared" si="83"/>
        <v>0.24</v>
      </c>
      <c r="N236">
        <f t="shared" si="84"/>
        <v>0.19</v>
      </c>
      <c r="O236">
        <f t="shared" si="85"/>
        <v>0.2</v>
      </c>
      <c r="P236">
        <f t="shared" si="86"/>
        <v>0.21</v>
      </c>
      <c r="Q236">
        <f t="shared" si="87"/>
        <v>0.2</v>
      </c>
      <c r="R236">
        <f t="shared" si="88"/>
        <v>0.2</v>
      </c>
      <c r="S236">
        <f t="shared" si="89"/>
        <v>0.19</v>
      </c>
      <c r="T236">
        <f t="shared" si="90"/>
        <v>0.19</v>
      </c>
      <c r="U236">
        <f t="shared" si="91"/>
        <v>0.19</v>
      </c>
      <c r="V236">
        <f t="shared" si="92"/>
        <v>0.19</v>
      </c>
      <c r="W236">
        <f t="shared" si="93"/>
        <v>0.18</v>
      </c>
      <c r="X236">
        <f t="shared" si="94"/>
        <v>0.27</v>
      </c>
      <c r="Y236">
        <f t="shared" si="95"/>
        <v>3.36</v>
      </c>
    </row>
    <row r="237" spans="1:25">
      <c r="A237" t="s">
        <v>346</v>
      </c>
      <c r="B237">
        <f t="shared" si="72"/>
        <v>0</v>
      </c>
      <c r="C237">
        <f t="shared" si="73"/>
        <v>0</v>
      </c>
      <c r="D237">
        <f t="shared" si="74"/>
        <v>0</v>
      </c>
      <c r="E237">
        <f t="shared" si="75"/>
        <v>0</v>
      </c>
      <c r="F237">
        <f t="shared" si="76"/>
        <v>0</v>
      </c>
      <c r="G237">
        <f t="shared" si="77"/>
        <v>0</v>
      </c>
      <c r="H237">
        <f t="shared" si="78"/>
        <v>0</v>
      </c>
      <c r="I237">
        <f t="shared" si="79"/>
        <v>0</v>
      </c>
      <c r="J237">
        <f t="shared" si="80"/>
        <v>0</v>
      </c>
      <c r="K237">
        <f t="shared" si="81"/>
        <v>0.01</v>
      </c>
      <c r="L237">
        <f t="shared" si="82"/>
        <v>0</v>
      </c>
      <c r="M237">
        <f t="shared" si="83"/>
        <v>0</v>
      </c>
      <c r="N237">
        <f t="shared" si="84"/>
        <v>0</v>
      </c>
      <c r="O237">
        <f t="shared" si="85"/>
        <v>0.01</v>
      </c>
      <c r="P237">
        <f t="shared" si="86"/>
        <v>0.01</v>
      </c>
      <c r="Q237">
        <f t="shared" si="87"/>
        <v>0.01</v>
      </c>
      <c r="R237">
        <f t="shared" si="88"/>
        <v>0</v>
      </c>
      <c r="S237">
        <f t="shared" si="89"/>
        <v>0</v>
      </c>
      <c r="T237">
        <f t="shared" si="90"/>
        <v>0</v>
      </c>
      <c r="U237">
        <f t="shared" si="91"/>
        <v>0</v>
      </c>
      <c r="V237">
        <f t="shared" si="92"/>
        <v>0</v>
      </c>
      <c r="W237">
        <f t="shared" si="93"/>
        <v>0.01</v>
      </c>
      <c r="X237">
        <f t="shared" si="94"/>
        <v>0</v>
      </c>
      <c r="Y237">
        <f t="shared" si="95"/>
        <v>0</v>
      </c>
    </row>
    <row r="238" spans="1:25">
      <c r="A238" t="s">
        <v>347</v>
      </c>
      <c r="B238">
        <f t="shared" si="72"/>
        <v>0</v>
      </c>
      <c r="C238">
        <f t="shared" si="73"/>
        <v>0.01</v>
      </c>
      <c r="D238">
        <f t="shared" si="74"/>
        <v>0.01</v>
      </c>
      <c r="E238">
        <f t="shared" si="75"/>
        <v>0</v>
      </c>
      <c r="F238">
        <f t="shared" si="76"/>
        <v>0</v>
      </c>
      <c r="G238">
        <f t="shared" si="77"/>
        <v>0</v>
      </c>
      <c r="H238">
        <f t="shared" si="78"/>
        <v>0</v>
      </c>
      <c r="I238">
        <f t="shared" si="79"/>
        <v>0</v>
      </c>
      <c r="J238">
        <f t="shared" si="80"/>
        <v>0</v>
      </c>
      <c r="K238">
        <f t="shared" si="81"/>
        <v>0.02</v>
      </c>
      <c r="L238">
        <f t="shared" si="82"/>
        <v>0.03</v>
      </c>
      <c r="M238">
        <f t="shared" si="83"/>
        <v>0.03</v>
      </c>
      <c r="N238">
        <f t="shared" si="84"/>
        <v>0.02</v>
      </c>
      <c r="O238">
        <f t="shared" si="85"/>
        <v>0.03</v>
      </c>
      <c r="P238">
        <f t="shared" si="86"/>
        <v>0.03</v>
      </c>
      <c r="Q238">
        <f t="shared" si="87"/>
        <v>0.02</v>
      </c>
      <c r="R238">
        <f t="shared" si="88"/>
        <v>0.02</v>
      </c>
      <c r="S238">
        <f t="shared" si="89"/>
        <v>0.02</v>
      </c>
      <c r="T238">
        <f t="shared" si="90"/>
        <v>0.02</v>
      </c>
      <c r="U238">
        <f t="shared" si="91"/>
        <v>0.02</v>
      </c>
      <c r="V238">
        <f t="shared" si="92"/>
        <v>0</v>
      </c>
      <c r="W238">
        <f t="shared" si="93"/>
        <v>0</v>
      </c>
      <c r="X238">
        <f t="shared" si="94"/>
        <v>0</v>
      </c>
      <c r="Y238">
        <f t="shared" si="95"/>
        <v>0</v>
      </c>
    </row>
    <row r="239" spans="1:25">
      <c r="A239" t="s">
        <v>348</v>
      </c>
      <c r="B239">
        <f t="shared" si="72"/>
        <v>0.02</v>
      </c>
      <c r="C239">
        <f t="shared" si="73"/>
        <v>0.03</v>
      </c>
      <c r="D239">
        <f t="shared" si="74"/>
        <v>0.03</v>
      </c>
      <c r="E239">
        <f t="shared" si="75"/>
        <v>0.02</v>
      </c>
      <c r="F239">
        <f t="shared" si="76"/>
        <v>0</v>
      </c>
      <c r="G239">
        <f t="shared" si="77"/>
        <v>2.34</v>
      </c>
      <c r="H239">
        <f t="shared" si="78"/>
        <v>1.98</v>
      </c>
      <c r="I239">
        <f t="shared" si="79"/>
        <v>0.01</v>
      </c>
      <c r="J239">
        <f t="shared" si="80"/>
        <v>0.03</v>
      </c>
      <c r="K239">
        <f t="shared" si="81"/>
        <v>0.21</v>
      </c>
      <c r="L239">
        <f t="shared" si="82"/>
        <v>0.05</v>
      </c>
      <c r="M239">
        <f t="shared" si="83"/>
        <v>7.0000000000000007E-2</v>
      </c>
      <c r="N239">
        <f t="shared" si="84"/>
        <v>0.1</v>
      </c>
      <c r="O239">
        <f t="shared" si="85"/>
        <v>0.11</v>
      </c>
      <c r="P239">
        <f t="shared" si="86"/>
        <v>0.34</v>
      </c>
      <c r="Q239">
        <f t="shared" si="87"/>
        <v>0.25</v>
      </c>
      <c r="R239">
        <f t="shared" si="88"/>
        <v>0.2</v>
      </c>
      <c r="S239">
        <f t="shared" si="89"/>
        <v>0.3</v>
      </c>
      <c r="T239">
        <f t="shared" si="90"/>
        <v>0.04</v>
      </c>
      <c r="U239">
        <f t="shared" si="91"/>
        <v>2.91</v>
      </c>
      <c r="V239">
        <f t="shared" si="92"/>
        <v>1.53</v>
      </c>
      <c r="W239">
        <f t="shared" si="93"/>
        <v>0.01</v>
      </c>
      <c r="X239">
        <f t="shared" si="94"/>
        <v>0.01</v>
      </c>
      <c r="Y239">
        <f t="shared" si="95"/>
        <v>0.01</v>
      </c>
    </row>
    <row r="240" spans="1:25">
      <c r="A240" t="s">
        <v>349</v>
      </c>
      <c r="B240">
        <f t="shared" si="72"/>
        <v>0</v>
      </c>
      <c r="C240">
        <f t="shared" si="73"/>
        <v>0</v>
      </c>
      <c r="D240">
        <f t="shared" si="74"/>
        <v>0</v>
      </c>
      <c r="E240">
        <f t="shared" si="75"/>
        <v>0</v>
      </c>
      <c r="F240">
        <f t="shared" si="76"/>
        <v>0.44</v>
      </c>
      <c r="G240">
        <f t="shared" si="77"/>
        <v>2.66</v>
      </c>
      <c r="H240">
        <f t="shared" si="78"/>
        <v>0.05</v>
      </c>
      <c r="I240">
        <f t="shared" si="79"/>
        <v>0.05</v>
      </c>
      <c r="J240">
        <f t="shared" si="80"/>
        <v>0.64</v>
      </c>
      <c r="K240">
        <f t="shared" si="81"/>
        <v>0.32</v>
      </c>
      <c r="L240">
        <f t="shared" si="82"/>
        <v>0.08</v>
      </c>
      <c r="M240">
        <f t="shared" si="83"/>
        <v>7.0000000000000007E-2</v>
      </c>
      <c r="N240">
        <f t="shared" si="84"/>
        <v>0.01</v>
      </c>
      <c r="O240">
        <f t="shared" si="85"/>
        <v>0.02</v>
      </c>
      <c r="P240">
        <f t="shared" si="86"/>
        <v>0.02</v>
      </c>
      <c r="Q240">
        <f t="shared" si="87"/>
        <v>0.02</v>
      </c>
      <c r="R240">
        <f t="shared" si="88"/>
        <v>7.0000000000000007E-2</v>
      </c>
      <c r="S240">
        <f t="shared" si="89"/>
        <v>0.02</v>
      </c>
      <c r="T240">
        <f t="shared" si="90"/>
        <v>0.14000000000000001</v>
      </c>
      <c r="U240">
        <f t="shared" si="91"/>
        <v>0.02</v>
      </c>
      <c r="V240">
        <f t="shared" si="92"/>
        <v>0.02</v>
      </c>
      <c r="W240">
        <f t="shared" si="93"/>
        <v>0.01</v>
      </c>
      <c r="X240">
        <f t="shared" si="94"/>
        <v>0.01</v>
      </c>
      <c r="Y240">
        <f t="shared" si="95"/>
        <v>0</v>
      </c>
    </row>
    <row r="241" spans="1:25">
      <c r="A241" t="s">
        <v>350</v>
      </c>
      <c r="B241">
        <f t="shared" si="72"/>
        <v>1.35</v>
      </c>
      <c r="C241">
        <f t="shared" si="73"/>
        <v>0</v>
      </c>
      <c r="D241">
        <f t="shared" si="74"/>
        <v>0</v>
      </c>
      <c r="E241">
        <f t="shared" si="75"/>
        <v>0</v>
      </c>
      <c r="F241">
        <f t="shared" si="76"/>
        <v>0.51</v>
      </c>
      <c r="G241">
        <f t="shared" si="77"/>
        <v>4.13</v>
      </c>
      <c r="H241">
        <f t="shared" si="78"/>
        <v>3.16</v>
      </c>
      <c r="I241">
        <f t="shared" si="79"/>
        <v>0.03</v>
      </c>
      <c r="J241">
        <f t="shared" si="80"/>
        <v>0.13</v>
      </c>
      <c r="K241">
        <f t="shared" si="81"/>
        <v>0.19</v>
      </c>
      <c r="L241">
        <f t="shared" si="82"/>
        <v>0.06</v>
      </c>
      <c r="M241">
        <f t="shared" si="83"/>
        <v>0</v>
      </c>
      <c r="N241">
        <f t="shared" si="84"/>
        <v>0</v>
      </c>
      <c r="O241">
        <f t="shared" si="85"/>
        <v>0.01</v>
      </c>
      <c r="P241">
        <f t="shared" si="86"/>
        <v>0.01</v>
      </c>
      <c r="Q241">
        <f t="shared" si="87"/>
        <v>0.06</v>
      </c>
      <c r="R241">
        <f t="shared" si="88"/>
        <v>0.1</v>
      </c>
      <c r="S241">
        <f t="shared" si="89"/>
        <v>0.14000000000000001</v>
      </c>
      <c r="T241">
        <f t="shared" si="90"/>
        <v>7.0000000000000007E-2</v>
      </c>
      <c r="U241">
        <f t="shared" si="91"/>
        <v>0</v>
      </c>
      <c r="V241">
        <f t="shared" si="92"/>
        <v>0</v>
      </c>
      <c r="W241">
        <f t="shared" si="93"/>
        <v>0</v>
      </c>
      <c r="X241">
        <f t="shared" si="94"/>
        <v>2.79</v>
      </c>
      <c r="Y241">
        <f t="shared" si="95"/>
        <v>3.97</v>
      </c>
    </row>
    <row r="242" spans="1:25">
      <c r="A242" t="s">
        <v>351</v>
      </c>
      <c r="B242">
        <f t="shared" si="72"/>
        <v>0.22</v>
      </c>
      <c r="C242">
        <f t="shared" si="73"/>
        <v>0.31</v>
      </c>
      <c r="D242">
        <f t="shared" si="74"/>
        <v>0.24</v>
      </c>
      <c r="E242">
        <f t="shared" si="75"/>
        <v>0.22</v>
      </c>
      <c r="F242">
        <f t="shared" si="76"/>
        <v>0.18</v>
      </c>
      <c r="G242">
        <f t="shared" si="77"/>
        <v>0.2</v>
      </c>
      <c r="H242">
        <f t="shared" si="78"/>
        <v>0.2</v>
      </c>
      <c r="I242">
        <f t="shared" si="79"/>
        <v>0.21</v>
      </c>
      <c r="J242">
        <f t="shared" si="80"/>
        <v>0.21</v>
      </c>
      <c r="K242">
        <f t="shared" si="81"/>
        <v>0.24</v>
      </c>
      <c r="L242">
        <f t="shared" si="82"/>
        <v>0.24</v>
      </c>
      <c r="M242">
        <f t="shared" si="83"/>
        <v>0.26</v>
      </c>
      <c r="N242">
        <f t="shared" si="84"/>
        <v>0.27</v>
      </c>
      <c r="O242">
        <f t="shared" si="85"/>
        <v>0.28000000000000003</v>
      </c>
      <c r="P242">
        <f t="shared" si="86"/>
        <v>0.27</v>
      </c>
      <c r="Q242">
        <f t="shared" si="87"/>
        <v>0.26</v>
      </c>
      <c r="R242">
        <f t="shared" si="88"/>
        <v>0.26</v>
      </c>
      <c r="S242">
        <f t="shared" si="89"/>
        <v>0.26</v>
      </c>
      <c r="T242">
        <f t="shared" si="90"/>
        <v>0.27</v>
      </c>
      <c r="U242">
        <f t="shared" si="91"/>
        <v>0.26</v>
      </c>
      <c r="V242">
        <f t="shared" si="92"/>
        <v>0.24</v>
      </c>
      <c r="W242">
        <f t="shared" si="93"/>
        <v>0.22</v>
      </c>
      <c r="X242">
        <f t="shared" si="94"/>
        <v>0.21</v>
      </c>
      <c r="Y242">
        <f t="shared" si="95"/>
        <v>0.21</v>
      </c>
    </row>
    <row r="243" spans="1:25">
      <c r="A243" t="s">
        <v>352</v>
      </c>
      <c r="B243">
        <f t="shared" si="72"/>
        <v>0</v>
      </c>
      <c r="C243">
        <f t="shared" si="73"/>
        <v>0</v>
      </c>
      <c r="D243">
        <f t="shared" si="74"/>
        <v>0</v>
      </c>
      <c r="E243">
        <f t="shared" si="75"/>
        <v>0</v>
      </c>
      <c r="F243">
        <f t="shared" si="76"/>
        <v>0</v>
      </c>
      <c r="G243">
        <f t="shared" si="77"/>
        <v>0</v>
      </c>
      <c r="H243">
        <f t="shared" si="78"/>
        <v>0.01</v>
      </c>
      <c r="I243">
        <f t="shared" si="79"/>
        <v>0.02</v>
      </c>
      <c r="J243">
        <f t="shared" si="80"/>
        <v>0.19</v>
      </c>
      <c r="K243">
        <f t="shared" si="81"/>
        <v>0.23</v>
      </c>
      <c r="L243">
        <f t="shared" si="82"/>
        <v>0.24</v>
      </c>
      <c r="M243">
        <f t="shared" si="83"/>
        <v>0.1</v>
      </c>
      <c r="N243">
        <f t="shared" si="84"/>
        <v>0.01</v>
      </c>
      <c r="O243">
        <f t="shared" si="85"/>
        <v>0.15</v>
      </c>
      <c r="P243">
        <f t="shared" si="86"/>
        <v>0.25</v>
      </c>
      <c r="Q243">
        <f t="shared" si="87"/>
        <v>0.26</v>
      </c>
      <c r="R243">
        <f t="shared" si="88"/>
        <v>0.09</v>
      </c>
      <c r="S243">
        <f t="shared" si="89"/>
        <v>0.06</v>
      </c>
      <c r="T243">
        <f t="shared" si="90"/>
        <v>0.04</v>
      </c>
      <c r="U243">
        <f t="shared" si="91"/>
        <v>0.02</v>
      </c>
      <c r="V243">
        <f t="shared" si="92"/>
        <v>0.01</v>
      </c>
      <c r="W243">
        <f t="shared" si="93"/>
        <v>0.01</v>
      </c>
      <c r="X243">
        <f t="shared" si="94"/>
        <v>0.01</v>
      </c>
      <c r="Y243">
        <f t="shared" si="95"/>
        <v>0</v>
      </c>
    </row>
    <row r="244" spans="1:25">
      <c r="A244" t="s">
        <v>353</v>
      </c>
      <c r="B244">
        <f t="shared" si="72"/>
        <v>0.21</v>
      </c>
      <c r="C244">
        <f t="shared" si="73"/>
        <v>0.24</v>
      </c>
      <c r="D244">
        <f t="shared" si="74"/>
        <v>0.25</v>
      </c>
      <c r="E244">
        <f t="shared" si="75"/>
        <v>0.22</v>
      </c>
      <c r="F244">
        <f t="shared" si="76"/>
        <v>0.18</v>
      </c>
      <c r="G244">
        <f t="shared" si="77"/>
        <v>0.92</v>
      </c>
      <c r="H244">
        <f t="shared" si="78"/>
        <v>2.92</v>
      </c>
      <c r="I244">
        <f t="shared" si="79"/>
        <v>1.06</v>
      </c>
      <c r="J244">
        <f t="shared" si="80"/>
        <v>0.23</v>
      </c>
      <c r="K244">
        <f t="shared" si="81"/>
        <v>0.27</v>
      </c>
      <c r="L244">
        <f t="shared" si="82"/>
        <v>0.3</v>
      </c>
      <c r="M244">
        <f t="shared" si="83"/>
        <v>0.28999999999999998</v>
      </c>
      <c r="N244">
        <f t="shared" si="84"/>
        <v>0.31</v>
      </c>
      <c r="O244">
        <f t="shared" si="85"/>
        <v>0.31</v>
      </c>
      <c r="P244">
        <f t="shared" si="86"/>
        <v>0.3</v>
      </c>
      <c r="Q244">
        <f t="shared" si="87"/>
        <v>0.35</v>
      </c>
      <c r="R244">
        <f t="shared" si="88"/>
        <v>0.35</v>
      </c>
      <c r="S244">
        <f t="shared" si="89"/>
        <v>0.3</v>
      </c>
      <c r="T244">
        <f t="shared" si="90"/>
        <v>0.28000000000000003</v>
      </c>
      <c r="U244">
        <f t="shared" si="91"/>
        <v>0.27</v>
      </c>
      <c r="V244">
        <f t="shared" si="92"/>
        <v>1.94</v>
      </c>
      <c r="W244">
        <f t="shared" si="93"/>
        <v>1.78</v>
      </c>
      <c r="X244">
        <f t="shared" si="94"/>
        <v>1.27</v>
      </c>
      <c r="Y244">
        <f t="shared" si="95"/>
        <v>0.42</v>
      </c>
    </row>
    <row r="245" spans="1:25">
      <c r="A245" t="s">
        <v>354</v>
      </c>
      <c r="B245">
        <f t="shared" si="72"/>
        <v>0.51</v>
      </c>
      <c r="C245">
        <f t="shared" si="73"/>
        <v>0.01</v>
      </c>
      <c r="D245">
        <f t="shared" si="74"/>
        <v>4.0199999999999996</v>
      </c>
      <c r="E245">
        <f t="shared" si="75"/>
        <v>0</v>
      </c>
      <c r="F245">
        <f t="shared" si="76"/>
        <v>0</v>
      </c>
      <c r="G245">
        <f t="shared" si="77"/>
        <v>3.74</v>
      </c>
      <c r="H245">
        <f t="shared" si="78"/>
        <v>0.55000000000000004</v>
      </c>
      <c r="I245">
        <f t="shared" si="79"/>
        <v>0.08</v>
      </c>
      <c r="J245">
        <f t="shared" si="80"/>
        <v>0.11</v>
      </c>
      <c r="K245">
        <f t="shared" si="81"/>
        <v>0.34</v>
      </c>
      <c r="L245">
        <f t="shared" si="82"/>
        <v>0.38</v>
      </c>
      <c r="M245">
        <f t="shared" si="83"/>
        <v>2.3199999999999998</v>
      </c>
      <c r="N245">
        <f t="shared" si="84"/>
        <v>7.0000000000000007E-2</v>
      </c>
      <c r="O245">
        <f t="shared" si="85"/>
        <v>0.1</v>
      </c>
      <c r="P245">
        <f t="shared" si="86"/>
        <v>0.05</v>
      </c>
      <c r="Q245">
        <f t="shared" si="87"/>
        <v>0.02</v>
      </c>
      <c r="R245">
        <f t="shared" si="88"/>
        <v>0.27</v>
      </c>
      <c r="S245">
        <f t="shared" si="89"/>
        <v>0.2</v>
      </c>
      <c r="T245">
        <f t="shared" si="90"/>
        <v>0.12</v>
      </c>
      <c r="U245">
        <f t="shared" si="91"/>
        <v>0.05</v>
      </c>
      <c r="V245">
        <f t="shared" si="92"/>
        <v>0.03</v>
      </c>
      <c r="W245">
        <f t="shared" si="93"/>
        <v>0.25</v>
      </c>
      <c r="X245">
        <f t="shared" si="94"/>
        <v>0.02</v>
      </c>
      <c r="Y245">
        <f t="shared" si="95"/>
        <v>3.92</v>
      </c>
    </row>
    <row r="246" spans="1:25">
      <c r="A246" t="s">
        <v>355</v>
      </c>
      <c r="B246">
        <f t="shared" si="72"/>
        <v>1.37</v>
      </c>
      <c r="C246">
        <f t="shared" si="73"/>
        <v>0</v>
      </c>
      <c r="D246">
        <f t="shared" si="74"/>
        <v>0.01</v>
      </c>
      <c r="E246">
        <f t="shared" si="75"/>
        <v>0</v>
      </c>
      <c r="F246">
        <f t="shared" si="76"/>
        <v>0</v>
      </c>
      <c r="G246">
        <f t="shared" si="77"/>
        <v>0.02</v>
      </c>
      <c r="H246">
        <f t="shared" si="78"/>
        <v>0.03</v>
      </c>
      <c r="I246">
        <f t="shared" si="79"/>
        <v>0.05</v>
      </c>
      <c r="J246">
        <f t="shared" si="80"/>
        <v>0.37</v>
      </c>
      <c r="K246">
        <f t="shared" si="81"/>
        <v>0.05</v>
      </c>
      <c r="L246">
        <f t="shared" si="82"/>
        <v>0.36</v>
      </c>
      <c r="M246">
        <f t="shared" si="83"/>
        <v>0.19</v>
      </c>
      <c r="N246">
        <f t="shared" si="84"/>
        <v>0.02</v>
      </c>
      <c r="O246">
        <f t="shared" si="85"/>
        <v>0.02</v>
      </c>
      <c r="P246">
        <f t="shared" si="86"/>
        <v>0.04</v>
      </c>
      <c r="Q246">
        <f t="shared" si="87"/>
        <v>0.02</v>
      </c>
      <c r="R246">
        <f t="shared" si="88"/>
        <v>0.02</v>
      </c>
      <c r="S246">
        <f t="shared" si="89"/>
        <v>0.05</v>
      </c>
      <c r="T246">
        <f t="shared" si="90"/>
        <v>0.03</v>
      </c>
      <c r="U246">
        <f t="shared" si="91"/>
        <v>0.03</v>
      </c>
      <c r="V246">
        <f t="shared" si="92"/>
        <v>0.03</v>
      </c>
      <c r="W246">
        <f t="shared" si="93"/>
        <v>0.02</v>
      </c>
      <c r="X246">
        <f t="shared" si="94"/>
        <v>3.14</v>
      </c>
      <c r="Y246">
        <f t="shared" si="95"/>
        <v>1.95</v>
      </c>
    </row>
    <row r="247" spans="1:25">
      <c r="A247" t="s">
        <v>356</v>
      </c>
      <c r="B247">
        <f t="shared" si="72"/>
        <v>0.42</v>
      </c>
      <c r="C247">
        <f t="shared" si="73"/>
        <v>0</v>
      </c>
      <c r="D247">
        <f t="shared" si="74"/>
        <v>0</v>
      </c>
      <c r="E247">
        <f t="shared" si="75"/>
        <v>1.55</v>
      </c>
      <c r="F247">
        <f t="shared" si="76"/>
        <v>2.2200000000000002</v>
      </c>
      <c r="G247">
        <f t="shared" si="77"/>
        <v>1.99</v>
      </c>
      <c r="H247">
        <f t="shared" si="78"/>
        <v>0.46</v>
      </c>
      <c r="I247">
        <f t="shared" si="79"/>
        <v>0.38</v>
      </c>
      <c r="J247">
        <f t="shared" si="80"/>
        <v>0.02</v>
      </c>
      <c r="K247">
        <f t="shared" si="81"/>
        <v>0.02</v>
      </c>
      <c r="L247">
        <f t="shared" si="82"/>
        <v>0.03</v>
      </c>
      <c r="M247">
        <f t="shared" si="83"/>
        <v>0.02</v>
      </c>
      <c r="N247">
        <f t="shared" si="84"/>
        <v>0.01</v>
      </c>
      <c r="O247">
        <f t="shared" si="85"/>
        <v>0</v>
      </c>
      <c r="P247">
        <f t="shared" si="86"/>
        <v>0</v>
      </c>
      <c r="Q247">
        <f t="shared" si="87"/>
        <v>0</v>
      </c>
      <c r="R247">
        <f t="shared" si="88"/>
        <v>0</v>
      </c>
      <c r="S247">
        <f t="shared" si="89"/>
        <v>0</v>
      </c>
      <c r="T247">
        <f t="shared" si="90"/>
        <v>0</v>
      </c>
      <c r="U247">
        <f t="shared" si="91"/>
        <v>0</v>
      </c>
      <c r="V247">
        <f t="shared" si="92"/>
        <v>0</v>
      </c>
      <c r="W247">
        <f t="shared" si="93"/>
        <v>1.54</v>
      </c>
      <c r="X247">
        <f t="shared" si="94"/>
        <v>2.27</v>
      </c>
      <c r="Y247">
        <f t="shared" si="95"/>
        <v>2.0099999999999998</v>
      </c>
    </row>
    <row r="248" spans="1:25">
      <c r="A248" t="s">
        <v>357</v>
      </c>
      <c r="B248">
        <f t="shared" si="72"/>
        <v>0.96</v>
      </c>
      <c r="C248">
        <f t="shared" si="73"/>
        <v>0.09</v>
      </c>
      <c r="D248">
        <f t="shared" si="74"/>
        <v>0.01</v>
      </c>
      <c r="E248">
        <f t="shared" si="75"/>
        <v>0</v>
      </c>
      <c r="F248">
        <f t="shared" si="76"/>
        <v>0</v>
      </c>
      <c r="G248">
        <f t="shared" si="77"/>
        <v>3.52</v>
      </c>
      <c r="H248">
        <f t="shared" si="78"/>
        <v>2.92</v>
      </c>
      <c r="I248">
        <f t="shared" si="79"/>
        <v>0.19</v>
      </c>
      <c r="J248">
        <f t="shared" si="80"/>
        <v>7.0000000000000007E-2</v>
      </c>
      <c r="K248">
        <f t="shared" si="81"/>
        <v>0.13</v>
      </c>
      <c r="L248">
        <f t="shared" si="82"/>
        <v>7.0000000000000007E-2</v>
      </c>
      <c r="M248">
        <f t="shared" si="83"/>
        <v>0.11</v>
      </c>
      <c r="N248">
        <f t="shared" si="84"/>
        <v>0.41</v>
      </c>
      <c r="O248">
        <f t="shared" si="85"/>
        <v>0.06</v>
      </c>
      <c r="P248">
        <f t="shared" si="86"/>
        <v>0.05</v>
      </c>
      <c r="Q248">
        <f t="shared" si="87"/>
        <v>0.1</v>
      </c>
      <c r="R248">
        <f t="shared" si="88"/>
        <v>0.1</v>
      </c>
      <c r="S248">
        <f t="shared" si="89"/>
        <v>0.14000000000000001</v>
      </c>
      <c r="T248">
        <f t="shared" si="90"/>
        <v>0.04</v>
      </c>
      <c r="U248">
        <f t="shared" si="91"/>
        <v>0.12</v>
      </c>
      <c r="V248">
        <f t="shared" si="92"/>
        <v>2.17</v>
      </c>
      <c r="W248">
        <f t="shared" si="93"/>
        <v>3.43</v>
      </c>
      <c r="X248">
        <f t="shared" si="94"/>
        <v>0.8</v>
      </c>
      <c r="Y248">
        <f t="shared" si="95"/>
        <v>0.03</v>
      </c>
    </row>
    <row r="249" spans="1:25">
      <c r="A249" t="s">
        <v>358</v>
      </c>
      <c r="B249">
        <f t="shared" si="72"/>
        <v>0.01</v>
      </c>
      <c r="C249">
        <f t="shared" si="73"/>
        <v>0.02</v>
      </c>
      <c r="D249">
        <f t="shared" si="74"/>
        <v>0.02</v>
      </c>
      <c r="E249">
        <f t="shared" si="75"/>
        <v>0.01</v>
      </c>
      <c r="F249">
        <f t="shared" si="76"/>
        <v>0.01</v>
      </c>
      <c r="G249">
        <f t="shared" si="77"/>
        <v>0.01</v>
      </c>
      <c r="H249">
        <f t="shared" si="78"/>
        <v>0.01</v>
      </c>
      <c r="I249">
        <f t="shared" si="79"/>
        <v>0.04</v>
      </c>
      <c r="J249">
        <f t="shared" si="80"/>
        <v>0.12</v>
      </c>
      <c r="K249">
        <f t="shared" si="81"/>
        <v>0.15</v>
      </c>
      <c r="L249">
        <f t="shared" si="82"/>
        <v>0.17</v>
      </c>
      <c r="M249">
        <f t="shared" si="83"/>
        <v>0.13</v>
      </c>
      <c r="N249">
        <f t="shared" si="84"/>
        <v>0.19</v>
      </c>
      <c r="O249">
        <f t="shared" si="85"/>
        <v>0.16</v>
      </c>
      <c r="P249">
        <f t="shared" si="86"/>
        <v>0.14000000000000001</v>
      </c>
      <c r="Q249">
        <f t="shared" si="87"/>
        <v>0.16</v>
      </c>
      <c r="R249">
        <f t="shared" si="88"/>
        <v>0.09</v>
      </c>
      <c r="S249">
        <f t="shared" si="89"/>
        <v>7.0000000000000007E-2</v>
      </c>
      <c r="T249">
        <f t="shared" si="90"/>
        <v>0.03</v>
      </c>
      <c r="U249">
        <f t="shared" si="91"/>
        <v>0.03</v>
      </c>
      <c r="V249">
        <f t="shared" si="92"/>
        <v>0.02</v>
      </c>
      <c r="W249">
        <f t="shared" si="93"/>
        <v>0.02</v>
      </c>
      <c r="X249">
        <f t="shared" si="94"/>
        <v>0.01</v>
      </c>
      <c r="Y249">
        <f t="shared" si="95"/>
        <v>0.01</v>
      </c>
    </row>
    <row r="250" spans="1:25">
      <c r="A250" t="s">
        <v>359</v>
      </c>
      <c r="B250">
        <f t="shared" si="72"/>
        <v>0</v>
      </c>
      <c r="C250">
        <f t="shared" si="73"/>
        <v>0</v>
      </c>
      <c r="D250">
        <f t="shared" si="74"/>
        <v>0</v>
      </c>
      <c r="E250">
        <f t="shared" si="75"/>
        <v>0</v>
      </c>
      <c r="F250">
        <f t="shared" si="76"/>
        <v>0</v>
      </c>
      <c r="G250">
        <f t="shared" si="77"/>
        <v>0</v>
      </c>
      <c r="H250">
        <f t="shared" si="78"/>
        <v>0</v>
      </c>
      <c r="I250">
        <f t="shared" si="79"/>
        <v>0</v>
      </c>
      <c r="J250">
        <f t="shared" si="80"/>
        <v>0</v>
      </c>
      <c r="K250">
        <f t="shared" si="81"/>
        <v>0</v>
      </c>
      <c r="L250">
        <f t="shared" si="82"/>
        <v>0.02</v>
      </c>
      <c r="M250">
        <f t="shared" si="83"/>
        <v>0.43</v>
      </c>
      <c r="N250">
        <f t="shared" si="84"/>
        <v>0</v>
      </c>
      <c r="O250">
        <f t="shared" si="85"/>
        <v>0</v>
      </c>
      <c r="P250">
        <f t="shared" si="86"/>
        <v>0</v>
      </c>
      <c r="Q250">
        <f t="shared" si="87"/>
        <v>0</v>
      </c>
      <c r="R250">
        <f t="shared" si="88"/>
        <v>0</v>
      </c>
      <c r="S250">
        <f t="shared" si="89"/>
        <v>0</v>
      </c>
      <c r="T250">
        <f t="shared" si="90"/>
        <v>0</v>
      </c>
      <c r="U250">
        <f t="shared" si="91"/>
        <v>0</v>
      </c>
      <c r="V250">
        <f t="shared" si="92"/>
        <v>0</v>
      </c>
      <c r="W250">
        <f t="shared" si="93"/>
        <v>0</v>
      </c>
      <c r="X250">
        <f t="shared" si="94"/>
        <v>0.02</v>
      </c>
      <c r="Y250">
        <f t="shared" si="95"/>
        <v>0.4</v>
      </c>
    </row>
    <row r="251" spans="1:25">
      <c r="A251" t="s">
        <v>360</v>
      </c>
      <c r="B251">
        <f t="shared" si="72"/>
        <v>0</v>
      </c>
      <c r="C251">
        <f t="shared" si="73"/>
        <v>0</v>
      </c>
      <c r="D251">
        <f t="shared" si="74"/>
        <v>0</v>
      </c>
      <c r="E251">
        <f t="shared" si="75"/>
        <v>0</v>
      </c>
      <c r="F251">
        <f t="shared" si="76"/>
        <v>0</v>
      </c>
      <c r="G251">
        <f t="shared" si="77"/>
        <v>0</v>
      </c>
      <c r="H251">
        <f t="shared" si="78"/>
        <v>0</v>
      </c>
      <c r="I251">
        <f t="shared" si="79"/>
        <v>0</v>
      </c>
      <c r="J251">
        <f t="shared" si="80"/>
        <v>0</v>
      </c>
      <c r="K251">
        <f t="shared" si="81"/>
        <v>0</v>
      </c>
      <c r="L251">
        <f t="shared" si="82"/>
        <v>0</v>
      </c>
      <c r="M251">
        <f t="shared" si="83"/>
        <v>0</v>
      </c>
      <c r="N251">
        <f t="shared" si="84"/>
        <v>0</v>
      </c>
      <c r="O251">
        <f t="shared" si="85"/>
        <v>0</v>
      </c>
      <c r="P251">
        <f t="shared" si="86"/>
        <v>0</v>
      </c>
      <c r="Q251">
        <f t="shared" si="87"/>
        <v>0</v>
      </c>
      <c r="R251">
        <f t="shared" si="88"/>
        <v>0</v>
      </c>
      <c r="S251">
        <f t="shared" si="89"/>
        <v>0</v>
      </c>
      <c r="T251">
        <f t="shared" si="90"/>
        <v>0</v>
      </c>
      <c r="U251">
        <f t="shared" si="91"/>
        <v>0</v>
      </c>
      <c r="V251">
        <f t="shared" si="92"/>
        <v>0</v>
      </c>
      <c r="W251">
        <f t="shared" si="93"/>
        <v>0</v>
      </c>
      <c r="X251">
        <f t="shared" si="94"/>
        <v>0</v>
      </c>
      <c r="Y251">
        <f t="shared" si="95"/>
        <v>0</v>
      </c>
    </row>
    <row r="252" spans="1:25">
      <c r="A252" t="s">
        <v>361</v>
      </c>
      <c r="B252">
        <f t="shared" si="72"/>
        <v>3.45</v>
      </c>
      <c r="C252">
        <f t="shared" si="73"/>
        <v>0.08</v>
      </c>
      <c r="D252">
        <f t="shared" si="74"/>
        <v>0.05</v>
      </c>
      <c r="E252">
        <f t="shared" si="75"/>
        <v>0.05</v>
      </c>
      <c r="F252">
        <f t="shared" si="76"/>
        <v>0.11</v>
      </c>
      <c r="G252">
        <f t="shared" si="77"/>
        <v>3.85</v>
      </c>
      <c r="H252">
        <f t="shared" si="78"/>
        <v>3.46</v>
      </c>
      <c r="I252">
        <f t="shared" si="79"/>
        <v>1.84</v>
      </c>
      <c r="J252">
        <f t="shared" si="80"/>
        <v>0.04</v>
      </c>
      <c r="K252">
        <f t="shared" si="81"/>
        <v>0.3</v>
      </c>
      <c r="L252">
        <f t="shared" si="82"/>
        <v>0.23</v>
      </c>
      <c r="M252">
        <f t="shared" si="83"/>
        <v>0.15</v>
      </c>
      <c r="N252">
        <f t="shared" si="84"/>
        <v>0.08</v>
      </c>
      <c r="O252">
        <f t="shared" si="85"/>
        <v>0.14000000000000001</v>
      </c>
      <c r="P252">
        <f t="shared" si="86"/>
        <v>7.0000000000000007E-2</v>
      </c>
      <c r="Q252">
        <f t="shared" si="87"/>
        <v>0.11</v>
      </c>
      <c r="R252">
        <f t="shared" si="88"/>
        <v>0.14000000000000001</v>
      </c>
      <c r="S252">
        <f t="shared" si="89"/>
        <v>0.28000000000000003</v>
      </c>
      <c r="T252">
        <f t="shared" si="90"/>
        <v>0.05</v>
      </c>
      <c r="U252">
        <f t="shared" si="91"/>
        <v>0</v>
      </c>
      <c r="V252">
        <f t="shared" si="92"/>
        <v>0.17</v>
      </c>
      <c r="W252">
        <f t="shared" si="93"/>
        <v>0.37</v>
      </c>
      <c r="X252">
        <f t="shared" si="94"/>
        <v>2.92</v>
      </c>
      <c r="Y252">
        <f t="shared" si="95"/>
        <v>3.52</v>
      </c>
    </row>
    <row r="253" spans="1:25">
      <c r="A253" t="s">
        <v>362</v>
      </c>
      <c r="B253">
        <f t="shared" si="72"/>
        <v>0.01</v>
      </c>
      <c r="C253">
        <f t="shared" si="73"/>
        <v>0.02</v>
      </c>
      <c r="D253">
        <f t="shared" si="74"/>
        <v>0.02</v>
      </c>
      <c r="E253">
        <f t="shared" si="75"/>
        <v>0.01</v>
      </c>
      <c r="F253">
        <f t="shared" si="76"/>
        <v>0</v>
      </c>
      <c r="G253">
        <f t="shared" si="77"/>
        <v>0</v>
      </c>
      <c r="H253">
        <f t="shared" si="78"/>
        <v>0</v>
      </c>
      <c r="I253">
        <f t="shared" si="79"/>
        <v>0.01</v>
      </c>
      <c r="J253">
        <f t="shared" si="80"/>
        <v>0.08</v>
      </c>
      <c r="K253">
        <f t="shared" si="81"/>
        <v>0.16</v>
      </c>
      <c r="L253">
        <f t="shared" si="82"/>
        <v>0.1</v>
      </c>
      <c r="M253">
        <f t="shared" si="83"/>
        <v>7.0000000000000007E-2</v>
      </c>
      <c r="N253">
        <f t="shared" si="84"/>
        <v>0.05</v>
      </c>
      <c r="O253">
        <f t="shared" si="85"/>
        <v>0.05</v>
      </c>
      <c r="P253">
        <f t="shared" si="86"/>
        <v>0.04</v>
      </c>
      <c r="Q253">
        <f t="shared" si="87"/>
        <v>0.03</v>
      </c>
      <c r="R253">
        <f t="shared" si="88"/>
        <v>0.03</v>
      </c>
      <c r="S253">
        <f t="shared" si="89"/>
        <v>0.03</v>
      </c>
      <c r="T253">
        <f t="shared" si="90"/>
        <v>0.03</v>
      </c>
      <c r="U253">
        <f t="shared" si="91"/>
        <v>0.03</v>
      </c>
      <c r="V253">
        <f t="shared" si="92"/>
        <v>0.01</v>
      </c>
      <c r="W253">
        <f t="shared" si="93"/>
        <v>0</v>
      </c>
      <c r="X253">
        <f t="shared" si="94"/>
        <v>0</v>
      </c>
      <c r="Y253">
        <f t="shared" si="95"/>
        <v>0</v>
      </c>
    </row>
    <row r="254" spans="1:25">
      <c r="A254" t="s">
        <v>363</v>
      </c>
      <c r="B254">
        <f t="shared" si="72"/>
        <v>0</v>
      </c>
      <c r="C254">
        <f t="shared" si="73"/>
        <v>0</v>
      </c>
      <c r="D254">
        <f t="shared" si="74"/>
        <v>0</v>
      </c>
      <c r="E254">
        <f t="shared" si="75"/>
        <v>0</v>
      </c>
      <c r="F254">
        <f t="shared" si="76"/>
        <v>0</v>
      </c>
      <c r="G254">
        <f t="shared" si="77"/>
        <v>0</v>
      </c>
      <c r="H254">
        <f t="shared" si="78"/>
        <v>0</v>
      </c>
      <c r="I254">
        <f t="shared" si="79"/>
        <v>0</v>
      </c>
      <c r="J254">
        <f t="shared" si="80"/>
        <v>0</v>
      </c>
      <c r="K254">
        <f t="shared" si="81"/>
        <v>0</v>
      </c>
      <c r="L254">
        <f t="shared" si="82"/>
        <v>0</v>
      </c>
      <c r="M254">
        <f t="shared" si="83"/>
        <v>0</v>
      </c>
      <c r="N254">
        <f t="shared" si="84"/>
        <v>0</v>
      </c>
      <c r="O254">
        <f t="shared" si="85"/>
        <v>0</v>
      </c>
      <c r="P254">
        <f t="shared" si="86"/>
        <v>0</v>
      </c>
      <c r="Q254">
        <f t="shared" si="87"/>
        <v>0</v>
      </c>
      <c r="R254">
        <f t="shared" si="88"/>
        <v>0</v>
      </c>
      <c r="S254">
        <f t="shared" si="89"/>
        <v>0</v>
      </c>
      <c r="T254">
        <f t="shared" si="90"/>
        <v>0</v>
      </c>
      <c r="U254">
        <f t="shared" si="91"/>
        <v>0</v>
      </c>
      <c r="V254">
        <f t="shared" si="92"/>
        <v>0</v>
      </c>
      <c r="W254">
        <f t="shared" si="93"/>
        <v>0</v>
      </c>
      <c r="X254">
        <f t="shared" si="94"/>
        <v>0</v>
      </c>
      <c r="Y254">
        <f t="shared" si="95"/>
        <v>0</v>
      </c>
    </row>
    <row r="255" spans="1:25">
      <c r="A255" t="s">
        <v>364</v>
      </c>
      <c r="B255">
        <f t="shared" si="72"/>
        <v>0</v>
      </c>
      <c r="C255">
        <f t="shared" si="73"/>
        <v>0</v>
      </c>
      <c r="D255">
        <f t="shared" si="74"/>
        <v>0</v>
      </c>
      <c r="E255">
        <f t="shared" si="75"/>
        <v>0</v>
      </c>
      <c r="F255">
        <f t="shared" si="76"/>
        <v>0</v>
      </c>
      <c r="G255">
        <f t="shared" si="77"/>
        <v>0</v>
      </c>
      <c r="H255">
        <f t="shared" si="78"/>
        <v>0</v>
      </c>
      <c r="I255">
        <f t="shared" si="79"/>
        <v>0</v>
      </c>
      <c r="J255">
        <f t="shared" si="80"/>
        <v>0</v>
      </c>
      <c r="K255">
        <f t="shared" si="81"/>
        <v>0</v>
      </c>
      <c r="L255">
        <f t="shared" si="82"/>
        <v>0</v>
      </c>
      <c r="M255">
        <f t="shared" si="83"/>
        <v>0</v>
      </c>
      <c r="N255">
        <f t="shared" si="84"/>
        <v>0</v>
      </c>
      <c r="O255">
        <f t="shared" si="85"/>
        <v>0</v>
      </c>
      <c r="P255">
        <f t="shared" si="86"/>
        <v>0</v>
      </c>
      <c r="Q255">
        <f t="shared" si="87"/>
        <v>0</v>
      </c>
      <c r="R255">
        <f t="shared" si="88"/>
        <v>0</v>
      </c>
      <c r="S255">
        <f t="shared" si="89"/>
        <v>0</v>
      </c>
      <c r="T255">
        <f t="shared" si="90"/>
        <v>0</v>
      </c>
      <c r="U255">
        <f t="shared" si="91"/>
        <v>0</v>
      </c>
      <c r="V255">
        <f t="shared" si="92"/>
        <v>0</v>
      </c>
      <c r="W255">
        <f t="shared" si="93"/>
        <v>0</v>
      </c>
      <c r="X255">
        <f t="shared" si="94"/>
        <v>0</v>
      </c>
      <c r="Y255">
        <f t="shared" si="95"/>
        <v>0</v>
      </c>
    </row>
    <row r="256" spans="1:25">
      <c r="A256" t="s">
        <v>365</v>
      </c>
      <c r="B256">
        <f t="shared" si="72"/>
        <v>0</v>
      </c>
      <c r="C256">
        <f t="shared" si="73"/>
        <v>0</v>
      </c>
      <c r="D256">
        <f t="shared" si="74"/>
        <v>0</v>
      </c>
      <c r="E256">
        <f t="shared" si="75"/>
        <v>0</v>
      </c>
      <c r="F256">
        <f t="shared" si="76"/>
        <v>0</v>
      </c>
      <c r="G256">
        <f t="shared" si="77"/>
        <v>0</v>
      </c>
      <c r="H256">
        <f t="shared" si="78"/>
        <v>0</v>
      </c>
      <c r="I256">
        <f t="shared" si="79"/>
        <v>0</v>
      </c>
      <c r="J256">
        <f t="shared" si="80"/>
        <v>0</v>
      </c>
      <c r="K256">
        <f t="shared" si="81"/>
        <v>0</v>
      </c>
      <c r="L256">
        <f t="shared" si="82"/>
        <v>0</v>
      </c>
      <c r="M256">
        <f t="shared" si="83"/>
        <v>0</v>
      </c>
      <c r="N256">
        <f t="shared" si="84"/>
        <v>0</v>
      </c>
      <c r="O256">
        <f t="shared" si="85"/>
        <v>0</v>
      </c>
      <c r="P256">
        <f t="shared" si="86"/>
        <v>0</v>
      </c>
      <c r="Q256">
        <f t="shared" si="87"/>
        <v>0</v>
      </c>
      <c r="R256">
        <f t="shared" si="88"/>
        <v>0</v>
      </c>
      <c r="S256">
        <f t="shared" si="89"/>
        <v>0</v>
      </c>
      <c r="T256">
        <f t="shared" si="90"/>
        <v>0</v>
      </c>
      <c r="U256">
        <f t="shared" si="91"/>
        <v>0</v>
      </c>
      <c r="V256">
        <f t="shared" si="92"/>
        <v>0</v>
      </c>
      <c r="W256">
        <f t="shared" si="93"/>
        <v>0</v>
      </c>
      <c r="X256">
        <f t="shared" si="94"/>
        <v>0</v>
      </c>
      <c r="Y256">
        <f t="shared" si="95"/>
        <v>0</v>
      </c>
    </row>
    <row r="257" spans="1:25">
      <c r="A257" t="s">
        <v>366</v>
      </c>
      <c r="B257">
        <f t="shared" si="72"/>
        <v>0</v>
      </c>
      <c r="C257">
        <f t="shared" si="73"/>
        <v>0</v>
      </c>
      <c r="D257">
        <f t="shared" si="74"/>
        <v>0</v>
      </c>
      <c r="E257">
        <f t="shared" si="75"/>
        <v>0</v>
      </c>
      <c r="F257">
        <f t="shared" si="76"/>
        <v>0</v>
      </c>
      <c r="G257">
        <f t="shared" si="77"/>
        <v>0.01</v>
      </c>
      <c r="H257">
        <f t="shared" si="78"/>
        <v>0.02</v>
      </c>
      <c r="I257">
        <f t="shared" si="79"/>
        <v>0.03</v>
      </c>
      <c r="J257">
        <f t="shared" si="80"/>
        <v>0.06</v>
      </c>
      <c r="K257">
        <f t="shared" si="81"/>
        <v>0.05</v>
      </c>
      <c r="L257">
        <f t="shared" si="82"/>
        <v>0.03</v>
      </c>
      <c r="M257">
        <f t="shared" si="83"/>
        <v>0.02</v>
      </c>
      <c r="N257">
        <f t="shared" si="84"/>
        <v>0.01</v>
      </c>
      <c r="O257">
        <f t="shared" si="85"/>
        <v>0.01</v>
      </c>
      <c r="P257">
        <f t="shared" si="86"/>
        <v>0.01</v>
      </c>
      <c r="Q257">
        <f t="shared" si="87"/>
        <v>0.02</v>
      </c>
      <c r="R257">
        <f t="shared" si="88"/>
        <v>0.01</v>
      </c>
      <c r="S257">
        <f t="shared" si="89"/>
        <v>0.03</v>
      </c>
      <c r="T257">
        <f t="shared" si="90"/>
        <v>0.03</v>
      </c>
      <c r="U257">
        <f t="shared" si="91"/>
        <v>0.01</v>
      </c>
      <c r="V257">
        <f t="shared" si="92"/>
        <v>0.01</v>
      </c>
      <c r="W257">
        <f t="shared" si="93"/>
        <v>0.01</v>
      </c>
      <c r="X257">
        <f t="shared" si="94"/>
        <v>0.02</v>
      </c>
      <c r="Y257">
        <f t="shared" si="95"/>
        <v>0</v>
      </c>
    </row>
    <row r="258" spans="1:25">
      <c r="A258" t="s">
        <v>367</v>
      </c>
      <c r="B258">
        <f t="shared" ref="B258:B321" si="96">VLOOKUP($A258,SIG,2,FALSE)</f>
        <v>0</v>
      </c>
      <c r="C258">
        <f t="shared" ref="C258:C321" si="97">VLOOKUP($A258,SIG,3,FALSE)</f>
        <v>0</v>
      </c>
      <c r="D258">
        <f t="shared" ref="D258:D321" si="98">VLOOKUP($A258,SIG,4,FALSE)</f>
        <v>0</v>
      </c>
      <c r="E258">
        <f t="shared" ref="E258:E321" si="99">VLOOKUP($A258,SIG,5,FALSE)</f>
        <v>0</v>
      </c>
      <c r="F258">
        <f t="shared" ref="F258:F321" si="100">VLOOKUP($A258,SIG,6,FALSE)</f>
        <v>0</v>
      </c>
      <c r="G258">
        <f t="shared" ref="G258:G321" si="101">VLOOKUP($A258,SIG,7,FALSE)</f>
        <v>0</v>
      </c>
      <c r="H258">
        <f t="shared" ref="H258:H321" si="102">VLOOKUP($A258,SIG,8,FALSE)</f>
        <v>0.03</v>
      </c>
      <c r="I258">
        <f t="shared" ref="I258:I321" si="103">VLOOKUP($A258,SIG,9,FALSE)</f>
        <v>0.11</v>
      </c>
      <c r="J258">
        <f t="shared" ref="J258:J321" si="104">VLOOKUP($A258,SIG,10,FALSE)</f>
        <v>0.05</v>
      </c>
      <c r="K258">
        <f t="shared" ref="K258:K321" si="105">VLOOKUP($A258,SIG,11,FALSE)</f>
        <v>0.08</v>
      </c>
      <c r="L258">
        <f t="shared" ref="L258:L321" si="106">VLOOKUP($A258,SIG,12,FALSE)</f>
        <v>0.12</v>
      </c>
      <c r="M258">
        <f t="shared" ref="M258:M321" si="107">VLOOKUP($A258,SIG,13,FALSE)</f>
        <v>0.04</v>
      </c>
      <c r="N258">
        <f t="shared" ref="N258:N321" si="108">VLOOKUP($A258,SIG,14,FALSE)</f>
        <v>0.06</v>
      </c>
      <c r="O258">
        <f t="shared" ref="O258:O321" si="109">VLOOKUP($A258,SIG,15,FALSE)</f>
        <v>7.0000000000000007E-2</v>
      </c>
      <c r="P258">
        <f t="shared" ref="P258:P321" si="110">VLOOKUP($A258,SIG,16,FALSE)</f>
        <v>0.12</v>
      </c>
      <c r="Q258">
        <f t="shared" ref="Q258:Q321" si="111">VLOOKUP($A258,SIG,17,FALSE)</f>
        <v>0.06</v>
      </c>
      <c r="R258">
        <f t="shared" ref="R258:R321" si="112">VLOOKUP($A258,SIG,18,FALSE)</f>
        <v>0.09</v>
      </c>
      <c r="S258">
        <f t="shared" ref="S258:S321" si="113">VLOOKUP($A258,SIG,19,FALSE)</f>
        <v>0</v>
      </c>
      <c r="T258">
        <f t="shared" ref="T258:T321" si="114">VLOOKUP($A258,SIG,20,FALSE)</f>
        <v>0</v>
      </c>
      <c r="U258">
        <f t="shared" ref="U258:U321" si="115">VLOOKUP($A258,SIG,21,FALSE)</f>
        <v>0</v>
      </c>
      <c r="V258">
        <f t="shared" ref="V258:V321" si="116">VLOOKUP($A258,SIG,22,FALSE)</f>
        <v>0</v>
      </c>
      <c r="W258">
        <f t="shared" ref="W258:W321" si="117">VLOOKUP($A258,SIG,23,FALSE)</f>
        <v>0</v>
      </c>
      <c r="X258">
        <f t="shared" ref="X258:X321" si="118">VLOOKUP($A258,SIG,24,FALSE)</f>
        <v>0</v>
      </c>
      <c r="Y258">
        <f t="shared" ref="Y258:Y321" si="119">VLOOKUP($A258,SIG,25,FALSE)</f>
        <v>0</v>
      </c>
    </row>
    <row r="259" spans="1:25">
      <c r="A259" t="s">
        <v>368</v>
      </c>
      <c r="B259">
        <f t="shared" si="96"/>
        <v>0.22</v>
      </c>
      <c r="C259">
        <f t="shared" si="97"/>
        <v>3.1</v>
      </c>
      <c r="D259">
        <f t="shared" si="98"/>
        <v>3.28</v>
      </c>
      <c r="E259">
        <f t="shared" si="99"/>
        <v>2.85</v>
      </c>
      <c r="F259">
        <f t="shared" si="100"/>
        <v>0.73</v>
      </c>
      <c r="G259">
        <f t="shared" si="101"/>
        <v>1.81</v>
      </c>
      <c r="H259">
        <f t="shared" si="102"/>
        <v>0.39</v>
      </c>
      <c r="I259">
        <f t="shared" si="103"/>
        <v>0.31</v>
      </c>
      <c r="J259">
        <f t="shared" si="104"/>
        <v>0.4</v>
      </c>
      <c r="K259">
        <f t="shared" si="105"/>
        <v>0.41</v>
      </c>
      <c r="L259">
        <f t="shared" si="106"/>
        <v>0.42</v>
      </c>
      <c r="M259">
        <f t="shared" si="107"/>
        <v>0.39</v>
      </c>
      <c r="N259">
        <f t="shared" si="108"/>
        <v>0.24</v>
      </c>
      <c r="O259">
        <f t="shared" si="109"/>
        <v>0.23</v>
      </c>
      <c r="P259">
        <f t="shared" si="110"/>
        <v>0.26</v>
      </c>
      <c r="Q259">
        <f t="shared" si="111"/>
        <v>0.32</v>
      </c>
      <c r="R259">
        <f t="shared" si="112"/>
        <v>0.13</v>
      </c>
      <c r="S259">
        <f t="shared" si="113"/>
        <v>0.1</v>
      </c>
      <c r="T259">
        <f t="shared" si="114"/>
        <v>0.09</v>
      </c>
      <c r="U259">
        <f t="shared" si="115"/>
        <v>0.09</v>
      </c>
      <c r="V259">
        <f t="shared" si="116"/>
        <v>0.09</v>
      </c>
      <c r="W259">
        <f t="shared" si="117"/>
        <v>0.09</v>
      </c>
      <c r="X259">
        <f t="shared" si="118"/>
        <v>1.41</v>
      </c>
      <c r="Y259">
        <f t="shared" si="119"/>
        <v>0.31</v>
      </c>
    </row>
    <row r="260" spans="1:25">
      <c r="A260" t="s">
        <v>369</v>
      </c>
      <c r="B260">
        <f t="shared" si="96"/>
        <v>0.15</v>
      </c>
      <c r="C260">
        <f t="shared" si="97"/>
        <v>0.14000000000000001</v>
      </c>
      <c r="D260">
        <f t="shared" si="98"/>
        <v>0.1</v>
      </c>
      <c r="E260">
        <f t="shared" si="99"/>
        <v>0.08</v>
      </c>
      <c r="F260">
        <f t="shared" si="100"/>
        <v>7.0000000000000007E-2</v>
      </c>
      <c r="G260">
        <f t="shared" si="101"/>
        <v>0.25</v>
      </c>
      <c r="H260">
        <f t="shared" si="102"/>
        <v>0.1</v>
      </c>
      <c r="I260">
        <f t="shared" si="103"/>
        <v>0.16</v>
      </c>
      <c r="J260">
        <f t="shared" si="104"/>
        <v>0.17</v>
      </c>
      <c r="K260">
        <f t="shared" si="105"/>
        <v>0.32</v>
      </c>
      <c r="L260">
        <f t="shared" si="106"/>
        <v>0.15</v>
      </c>
      <c r="M260">
        <f t="shared" si="107"/>
        <v>0.14000000000000001</v>
      </c>
      <c r="N260">
        <f t="shared" si="108"/>
        <v>0.12</v>
      </c>
      <c r="O260">
        <f t="shared" si="109"/>
        <v>0.16</v>
      </c>
      <c r="P260">
        <f t="shared" si="110"/>
        <v>0.13</v>
      </c>
      <c r="Q260">
        <f t="shared" si="111"/>
        <v>0.14000000000000001</v>
      </c>
      <c r="R260">
        <f t="shared" si="112"/>
        <v>0.17</v>
      </c>
      <c r="S260">
        <f t="shared" si="113"/>
        <v>0.14000000000000001</v>
      </c>
      <c r="T260">
        <f t="shared" si="114"/>
        <v>0.13</v>
      </c>
      <c r="U260">
        <f t="shared" si="115"/>
        <v>0.17</v>
      </c>
      <c r="V260">
        <f t="shared" si="116"/>
        <v>0.12</v>
      </c>
      <c r="W260">
        <f t="shared" si="117"/>
        <v>0.14000000000000001</v>
      </c>
      <c r="X260">
        <f t="shared" si="118"/>
        <v>0.15</v>
      </c>
      <c r="Y260">
        <f t="shared" si="119"/>
        <v>0.12</v>
      </c>
    </row>
    <row r="261" spans="1:25">
      <c r="A261" t="s">
        <v>370</v>
      </c>
      <c r="B261">
        <f t="shared" si="96"/>
        <v>0</v>
      </c>
      <c r="C261">
        <f t="shared" si="97"/>
        <v>0</v>
      </c>
      <c r="D261">
        <f t="shared" si="98"/>
        <v>0</v>
      </c>
      <c r="E261">
        <f t="shared" si="99"/>
        <v>0</v>
      </c>
      <c r="F261">
        <f t="shared" si="100"/>
        <v>0</v>
      </c>
      <c r="G261">
        <f t="shared" si="101"/>
        <v>0</v>
      </c>
      <c r="H261">
        <f t="shared" si="102"/>
        <v>0</v>
      </c>
      <c r="I261">
        <f t="shared" si="103"/>
        <v>0.17</v>
      </c>
      <c r="J261">
        <f t="shared" si="104"/>
        <v>7.0000000000000007E-2</v>
      </c>
      <c r="K261">
        <f t="shared" si="105"/>
        <v>0.13</v>
      </c>
      <c r="L261">
        <f t="shared" si="106"/>
        <v>0.08</v>
      </c>
      <c r="M261">
        <f t="shared" si="107"/>
        <v>0.08</v>
      </c>
      <c r="N261">
        <f t="shared" si="108"/>
        <v>0.08</v>
      </c>
      <c r="O261">
        <f t="shared" si="109"/>
        <v>0.18</v>
      </c>
      <c r="P261">
        <f t="shared" si="110"/>
        <v>0.09</v>
      </c>
      <c r="Q261">
        <f t="shared" si="111"/>
        <v>0.09</v>
      </c>
      <c r="R261">
        <f t="shared" si="112"/>
        <v>0.02</v>
      </c>
      <c r="S261">
        <f t="shared" si="113"/>
        <v>0</v>
      </c>
      <c r="T261">
        <f t="shared" si="114"/>
        <v>0</v>
      </c>
      <c r="U261">
        <f t="shared" si="115"/>
        <v>0</v>
      </c>
      <c r="V261">
        <f t="shared" si="116"/>
        <v>0</v>
      </c>
      <c r="W261">
        <f t="shared" si="117"/>
        <v>0</v>
      </c>
      <c r="X261">
        <f t="shared" si="118"/>
        <v>0</v>
      </c>
      <c r="Y261">
        <f t="shared" si="119"/>
        <v>0</v>
      </c>
    </row>
    <row r="262" spans="1:25">
      <c r="A262" t="s">
        <v>371</v>
      </c>
      <c r="B262">
        <f t="shared" si="96"/>
        <v>0</v>
      </c>
      <c r="C262">
        <f t="shared" si="97"/>
        <v>0</v>
      </c>
      <c r="D262">
        <f t="shared" si="98"/>
        <v>0</v>
      </c>
      <c r="E262">
        <f t="shared" si="99"/>
        <v>0</v>
      </c>
      <c r="F262">
        <f t="shared" si="100"/>
        <v>0</v>
      </c>
      <c r="G262">
        <f t="shared" si="101"/>
        <v>0</v>
      </c>
      <c r="H262">
        <f t="shared" si="102"/>
        <v>0.09</v>
      </c>
      <c r="I262">
        <f t="shared" si="103"/>
        <v>0.18</v>
      </c>
      <c r="J262">
        <f t="shared" si="104"/>
        <v>0.15</v>
      </c>
      <c r="K262">
        <f t="shared" si="105"/>
        <v>0.2</v>
      </c>
      <c r="L262">
        <f t="shared" si="106"/>
        <v>0.18</v>
      </c>
      <c r="M262">
        <f t="shared" si="107"/>
        <v>0.18</v>
      </c>
      <c r="N262">
        <f t="shared" si="108"/>
        <v>0.09</v>
      </c>
      <c r="O262">
        <f t="shared" si="109"/>
        <v>0.15</v>
      </c>
      <c r="P262">
        <f t="shared" si="110"/>
        <v>0.3</v>
      </c>
      <c r="Q262">
        <f t="shared" si="111"/>
        <v>0.19</v>
      </c>
      <c r="R262">
        <f t="shared" si="112"/>
        <v>0.1</v>
      </c>
      <c r="S262">
        <f t="shared" si="113"/>
        <v>0.15</v>
      </c>
      <c r="T262">
        <f t="shared" si="114"/>
        <v>0.14000000000000001</v>
      </c>
      <c r="U262">
        <f t="shared" si="115"/>
        <v>0.01</v>
      </c>
      <c r="V262">
        <f t="shared" si="116"/>
        <v>0</v>
      </c>
      <c r="W262">
        <f t="shared" si="117"/>
        <v>0</v>
      </c>
      <c r="X262">
        <f t="shared" si="118"/>
        <v>0</v>
      </c>
      <c r="Y262">
        <f t="shared" si="119"/>
        <v>0</v>
      </c>
    </row>
    <row r="263" spans="1:25">
      <c r="A263" t="s">
        <v>372</v>
      </c>
      <c r="B263">
        <f t="shared" si="96"/>
        <v>0.02</v>
      </c>
      <c r="C263">
        <f t="shared" si="97"/>
        <v>0.01</v>
      </c>
      <c r="D263">
        <f t="shared" si="98"/>
        <v>0.01</v>
      </c>
      <c r="E263">
        <f t="shared" si="99"/>
        <v>0.01</v>
      </c>
      <c r="F263">
        <f t="shared" si="100"/>
        <v>0.02</v>
      </c>
      <c r="G263">
        <f t="shared" si="101"/>
        <v>0.03</v>
      </c>
      <c r="H263">
        <f t="shared" si="102"/>
        <v>0.06</v>
      </c>
      <c r="I263">
        <f t="shared" si="103"/>
        <v>0.11</v>
      </c>
      <c r="J263">
        <f t="shared" si="104"/>
        <v>0.05</v>
      </c>
      <c r="K263">
        <f t="shared" si="105"/>
        <v>0.09</v>
      </c>
      <c r="L263">
        <f t="shared" si="106"/>
        <v>0.13</v>
      </c>
      <c r="M263">
        <f t="shared" si="107"/>
        <v>0.06</v>
      </c>
      <c r="N263">
        <f t="shared" si="108"/>
        <v>0.03</v>
      </c>
      <c r="O263">
        <f t="shared" si="109"/>
        <v>0.05</v>
      </c>
      <c r="P263">
        <f t="shared" si="110"/>
        <v>0.05</v>
      </c>
      <c r="Q263">
        <f t="shared" si="111"/>
        <v>0.1</v>
      </c>
      <c r="R263">
        <f t="shared" si="112"/>
        <v>0.12</v>
      </c>
      <c r="S263">
        <f t="shared" si="113"/>
        <v>0.16</v>
      </c>
      <c r="T263">
        <f t="shared" si="114"/>
        <v>0.16</v>
      </c>
      <c r="U263">
        <f t="shared" si="115"/>
        <v>0.11</v>
      </c>
      <c r="V263">
        <f t="shared" si="116"/>
        <v>0.02</v>
      </c>
      <c r="W263">
        <f t="shared" si="117"/>
        <v>0.02</v>
      </c>
      <c r="X263">
        <f t="shared" si="118"/>
        <v>0.01</v>
      </c>
      <c r="Y263">
        <f t="shared" si="119"/>
        <v>0</v>
      </c>
    </row>
    <row r="264" spans="1:25">
      <c r="A264" t="s">
        <v>373</v>
      </c>
      <c r="B264">
        <f t="shared" si="96"/>
        <v>0</v>
      </c>
      <c r="C264">
        <f t="shared" si="97"/>
        <v>0</v>
      </c>
      <c r="D264">
        <f t="shared" si="98"/>
        <v>0</v>
      </c>
      <c r="E264">
        <f t="shared" si="99"/>
        <v>0</v>
      </c>
      <c r="F264">
        <f t="shared" si="100"/>
        <v>0</v>
      </c>
      <c r="G264">
        <f t="shared" si="101"/>
        <v>0</v>
      </c>
      <c r="H264">
        <f t="shared" si="102"/>
        <v>0</v>
      </c>
      <c r="I264">
        <f t="shared" si="103"/>
        <v>0.01</v>
      </c>
      <c r="J264">
        <f t="shared" si="104"/>
        <v>0</v>
      </c>
      <c r="K264">
        <f t="shared" si="105"/>
        <v>0</v>
      </c>
      <c r="L264">
        <f t="shared" si="106"/>
        <v>0.01</v>
      </c>
      <c r="M264">
        <f t="shared" si="107"/>
        <v>0.01</v>
      </c>
      <c r="N264">
        <f t="shared" si="108"/>
        <v>0.01</v>
      </c>
      <c r="O264">
        <f t="shared" si="109"/>
        <v>0.01</v>
      </c>
      <c r="P264">
        <f t="shared" si="110"/>
        <v>0</v>
      </c>
      <c r="Q264">
        <f t="shared" si="111"/>
        <v>0</v>
      </c>
      <c r="R264">
        <f t="shared" si="112"/>
        <v>0.01</v>
      </c>
      <c r="S264">
        <f t="shared" si="113"/>
        <v>0.01</v>
      </c>
      <c r="T264">
        <f t="shared" si="114"/>
        <v>0.01</v>
      </c>
      <c r="U264">
        <f t="shared" si="115"/>
        <v>0.01</v>
      </c>
      <c r="V264">
        <f t="shared" si="116"/>
        <v>0</v>
      </c>
      <c r="W264">
        <f t="shared" si="117"/>
        <v>0</v>
      </c>
      <c r="X264">
        <f t="shared" si="118"/>
        <v>0</v>
      </c>
      <c r="Y264">
        <f t="shared" si="119"/>
        <v>0</v>
      </c>
    </row>
    <row r="265" spans="1:25">
      <c r="A265" t="s">
        <v>374</v>
      </c>
      <c r="B265">
        <f t="shared" si="96"/>
        <v>0</v>
      </c>
      <c r="C265">
        <f t="shared" si="97"/>
        <v>0</v>
      </c>
      <c r="D265">
        <f t="shared" si="98"/>
        <v>0</v>
      </c>
      <c r="E265">
        <f t="shared" si="99"/>
        <v>0</v>
      </c>
      <c r="F265">
        <f t="shared" si="100"/>
        <v>0</v>
      </c>
      <c r="G265">
        <f t="shared" si="101"/>
        <v>0</v>
      </c>
      <c r="H265">
        <f t="shared" si="102"/>
        <v>0</v>
      </c>
      <c r="I265">
        <f t="shared" si="103"/>
        <v>0</v>
      </c>
      <c r="J265">
        <f t="shared" si="104"/>
        <v>0</v>
      </c>
      <c r="K265">
        <f t="shared" si="105"/>
        <v>0</v>
      </c>
      <c r="L265">
        <f t="shared" si="106"/>
        <v>0</v>
      </c>
      <c r="M265">
        <f t="shared" si="107"/>
        <v>0</v>
      </c>
      <c r="N265">
        <f t="shared" si="108"/>
        <v>0</v>
      </c>
      <c r="O265">
        <f t="shared" si="109"/>
        <v>0</v>
      </c>
      <c r="P265">
        <f t="shared" si="110"/>
        <v>0</v>
      </c>
      <c r="Q265">
        <f t="shared" si="111"/>
        <v>0</v>
      </c>
      <c r="R265">
        <f t="shared" si="112"/>
        <v>0</v>
      </c>
      <c r="S265">
        <f t="shared" si="113"/>
        <v>0</v>
      </c>
      <c r="T265">
        <f t="shared" si="114"/>
        <v>0</v>
      </c>
      <c r="U265">
        <f t="shared" si="115"/>
        <v>0</v>
      </c>
      <c r="V265">
        <f t="shared" si="116"/>
        <v>0</v>
      </c>
      <c r="W265">
        <f t="shared" si="117"/>
        <v>0</v>
      </c>
      <c r="X265">
        <f t="shared" si="118"/>
        <v>0</v>
      </c>
      <c r="Y265">
        <f t="shared" si="119"/>
        <v>0</v>
      </c>
    </row>
    <row r="266" spans="1:25">
      <c r="A266" t="s">
        <v>375</v>
      </c>
      <c r="B266">
        <f t="shared" si="96"/>
        <v>0.01</v>
      </c>
      <c r="C266">
        <f t="shared" si="97"/>
        <v>0</v>
      </c>
      <c r="D266">
        <f t="shared" si="98"/>
        <v>0</v>
      </c>
      <c r="E266">
        <f t="shared" si="99"/>
        <v>0.01</v>
      </c>
      <c r="F266">
        <f t="shared" si="100"/>
        <v>0</v>
      </c>
      <c r="G266">
        <f t="shared" si="101"/>
        <v>0.01</v>
      </c>
      <c r="H266">
        <f t="shared" si="102"/>
        <v>0.31</v>
      </c>
      <c r="I266">
        <f t="shared" si="103"/>
        <v>0.04</v>
      </c>
      <c r="J266">
        <f t="shared" si="104"/>
        <v>0.04</v>
      </c>
      <c r="K266">
        <f t="shared" si="105"/>
        <v>0.02</v>
      </c>
      <c r="L266">
        <f t="shared" si="106"/>
        <v>0.05</v>
      </c>
      <c r="M266">
        <f t="shared" si="107"/>
        <v>0.02</v>
      </c>
      <c r="N266">
        <f t="shared" si="108"/>
        <v>7.0000000000000007E-2</v>
      </c>
      <c r="O266">
        <f t="shared" si="109"/>
        <v>0.04</v>
      </c>
      <c r="P266">
        <f t="shared" si="110"/>
        <v>7.0000000000000007E-2</v>
      </c>
      <c r="Q266">
        <f t="shared" si="111"/>
        <v>0.06</v>
      </c>
      <c r="R266">
        <f t="shared" si="112"/>
        <v>0.01</v>
      </c>
      <c r="S266">
        <f t="shared" si="113"/>
        <v>0</v>
      </c>
      <c r="T266">
        <f t="shared" si="114"/>
        <v>0.01</v>
      </c>
      <c r="U266">
        <f t="shared" si="115"/>
        <v>0</v>
      </c>
      <c r="V266">
        <f t="shared" si="116"/>
        <v>0.01</v>
      </c>
      <c r="W266">
        <f t="shared" si="117"/>
        <v>0</v>
      </c>
      <c r="X266">
        <f t="shared" si="118"/>
        <v>0</v>
      </c>
      <c r="Y266">
        <f t="shared" si="119"/>
        <v>0</v>
      </c>
    </row>
    <row r="267" spans="1:25">
      <c r="A267" t="s">
        <v>376</v>
      </c>
      <c r="B267">
        <f t="shared" si="96"/>
        <v>1.1000000000000001</v>
      </c>
      <c r="C267">
        <f t="shared" si="97"/>
        <v>0</v>
      </c>
      <c r="D267">
        <f t="shared" si="98"/>
        <v>2.69</v>
      </c>
      <c r="E267">
        <f t="shared" si="99"/>
        <v>0.69</v>
      </c>
      <c r="F267">
        <f t="shared" si="100"/>
        <v>0.01</v>
      </c>
      <c r="G267">
        <f t="shared" si="101"/>
        <v>1</v>
      </c>
      <c r="H267">
        <f t="shared" si="102"/>
        <v>0.93</v>
      </c>
      <c r="I267">
        <f t="shared" si="103"/>
        <v>0.27</v>
      </c>
      <c r="J267">
        <f t="shared" si="104"/>
        <v>0.14000000000000001</v>
      </c>
      <c r="K267">
        <f t="shared" si="105"/>
        <v>0.16</v>
      </c>
      <c r="L267">
        <f t="shared" si="106"/>
        <v>0.18</v>
      </c>
      <c r="M267">
        <f t="shared" si="107"/>
        <v>0.45</v>
      </c>
      <c r="N267">
        <f t="shared" si="108"/>
        <v>0.09</v>
      </c>
      <c r="O267">
        <f t="shared" si="109"/>
        <v>0.26</v>
      </c>
      <c r="P267">
        <f t="shared" si="110"/>
        <v>0.22</v>
      </c>
      <c r="Q267">
        <f t="shared" si="111"/>
        <v>0.27</v>
      </c>
      <c r="R267">
        <f t="shared" si="112"/>
        <v>0.45</v>
      </c>
      <c r="S267">
        <f t="shared" si="113"/>
        <v>0.31</v>
      </c>
      <c r="T267">
        <f t="shared" si="114"/>
        <v>0.03</v>
      </c>
      <c r="U267">
        <f t="shared" si="115"/>
        <v>0.01</v>
      </c>
      <c r="V267">
        <f t="shared" si="116"/>
        <v>2.78</v>
      </c>
      <c r="W267">
        <f t="shared" si="117"/>
        <v>0.76</v>
      </c>
      <c r="X267">
        <f t="shared" si="118"/>
        <v>0.01</v>
      </c>
      <c r="Y267">
        <f t="shared" si="119"/>
        <v>1.25</v>
      </c>
    </row>
    <row r="268" spans="1:25">
      <c r="A268" t="s">
        <v>377</v>
      </c>
      <c r="B268">
        <f t="shared" si="96"/>
        <v>0.02</v>
      </c>
      <c r="C268">
        <f t="shared" si="97"/>
        <v>0.02</v>
      </c>
      <c r="D268">
        <f t="shared" si="98"/>
        <v>0.02</v>
      </c>
      <c r="E268">
        <f t="shared" si="99"/>
        <v>0.02</v>
      </c>
      <c r="F268">
        <f t="shared" si="100"/>
        <v>0.01</v>
      </c>
      <c r="G268">
        <f t="shared" si="101"/>
        <v>4.8</v>
      </c>
      <c r="H268">
        <f t="shared" si="102"/>
        <v>4.4800000000000004</v>
      </c>
      <c r="I268">
        <f t="shared" si="103"/>
        <v>0.03</v>
      </c>
      <c r="J268">
        <f t="shared" si="104"/>
        <v>0.04</v>
      </c>
      <c r="K268">
        <f t="shared" si="105"/>
        <v>0.09</v>
      </c>
      <c r="L268">
        <f t="shared" si="106"/>
        <v>0.06</v>
      </c>
      <c r="M268">
        <f t="shared" si="107"/>
        <v>7.0000000000000007E-2</v>
      </c>
      <c r="N268">
        <f t="shared" si="108"/>
        <v>0.04</v>
      </c>
      <c r="O268">
        <f t="shared" si="109"/>
        <v>0.04</v>
      </c>
      <c r="P268">
        <f t="shared" si="110"/>
        <v>0.06</v>
      </c>
      <c r="Q268">
        <f t="shared" si="111"/>
        <v>0.15</v>
      </c>
      <c r="R268">
        <f t="shared" si="112"/>
        <v>0.03</v>
      </c>
      <c r="S268">
        <f t="shared" si="113"/>
        <v>0.1</v>
      </c>
      <c r="T268">
        <f t="shared" si="114"/>
        <v>0.33</v>
      </c>
      <c r="U268">
        <f t="shared" si="115"/>
        <v>0.03</v>
      </c>
      <c r="V268">
        <f t="shared" si="116"/>
        <v>0.05</v>
      </c>
      <c r="W268">
        <f t="shared" si="117"/>
        <v>7.03</v>
      </c>
      <c r="X268">
        <f t="shared" si="118"/>
        <v>2.52</v>
      </c>
      <c r="Y268">
        <f t="shared" si="119"/>
        <v>0.01</v>
      </c>
    </row>
    <row r="269" spans="1:25">
      <c r="A269" t="s">
        <v>378</v>
      </c>
      <c r="B269">
        <f t="shared" si="96"/>
        <v>0.67</v>
      </c>
      <c r="C269">
        <f t="shared" si="97"/>
        <v>0.18</v>
      </c>
      <c r="D269">
        <f t="shared" si="98"/>
        <v>0.11</v>
      </c>
      <c r="E269">
        <f t="shared" si="99"/>
        <v>0.08</v>
      </c>
      <c r="F269">
        <f t="shared" si="100"/>
        <v>4.3499999999999996</v>
      </c>
      <c r="G269">
        <f t="shared" si="101"/>
        <v>1.49</v>
      </c>
      <c r="H269">
        <f t="shared" si="102"/>
        <v>0.33</v>
      </c>
      <c r="I269">
        <f t="shared" si="103"/>
        <v>0.23</v>
      </c>
      <c r="J269">
        <f t="shared" si="104"/>
        <v>0.22</v>
      </c>
      <c r="K269">
        <f t="shared" si="105"/>
        <v>0.27</v>
      </c>
      <c r="L269">
        <f t="shared" si="106"/>
        <v>0.31</v>
      </c>
      <c r="M269">
        <f t="shared" si="107"/>
        <v>0.28999999999999998</v>
      </c>
      <c r="N269">
        <f t="shared" si="108"/>
        <v>0.28000000000000003</v>
      </c>
      <c r="O269">
        <f t="shared" si="109"/>
        <v>0.24</v>
      </c>
      <c r="P269">
        <f t="shared" si="110"/>
        <v>0.19</v>
      </c>
      <c r="Q269">
        <f t="shared" si="111"/>
        <v>0.18</v>
      </c>
      <c r="R269">
        <f t="shared" si="112"/>
        <v>0.15</v>
      </c>
      <c r="S269">
        <f t="shared" si="113"/>
        <v>0.27</v>
      </c>
      <c r="T269">
        <f t="shared" si="114"/>
        <v>0.46</v>
      </c>
      <c r="U269">
        <f t="shared" si="115"/>
        <v>0.46</v>
      </c>
      <c r="V269">
        <f t="shared" si="116"/>
        <v>0.32</v>
      </c>
      <c r="W269">
        <f t="shared" si="117"/>
        <v>0.19</v>
      </c>
      <c r="X269">
        <f t="shared" si="118"/>
        <v>1.64</v>
      </c>
      <c r="Y269">
        <f t="shared" si="119"/>
        <v>4.4400000000000004</v>
      </c>
    </row>
    <row r="270" spans="1:25">
      <c r="A270" t="s">
        <v>379</v>
      </c>
      <c r="B270">
        <f t="shared" si="96"/>
        <v>0</v>
      </c>
      <c r="C270">
        <f t="shared" si="97"/>
        <v>0</v>
      </c>
      <c r="D270">
        <f t="shared" si="98"/>
        <v>0</v>
      </c>
      <c r="E270">
        <f t="shared" si="99"/>
        <v>0</v>
      </c>
      <c r="F270">
        <f t="shared" si="100"/>
        <v>0</v>
      </c>
      <c r="G270">
        <f t="shared" si="101"/>
        <v>0</v>
      </c>
      <c r="H270">
        <f t="shared" si="102"/>
        <v>0</v>
      </c>
      <c r="I270">
        <f t="shared" si="103"/>
        <v>0</v>
      </c>
      <c r="J270">
        <f t="shared" si="104"/>
        <v>0</v>
      </c>
      <c r="K270">
        <f t="shared" si="105"/>
        <v>0</v>
      </c>
      <c r="L270">
        <f t="shared" si="106"/>
        <v>0</v>
      </c>
      <c r="M270">
        <f t="shared" si="107"/>
        <v>0</v>
      </c>
      <c r="N270">
        <f t="shared" si="108"/>
        <v>0</v>
      </c>
      <c r="O270">
        <f t="shared" si="109"/>
        <v>0</v>
      </c>
      <c r="P270">
        <f t="shared" si="110"/>
        <v>0</v>
      </c>
      <c r="Q270">
        <f t="shared" si="111"/>
        <v>0</v>
      </c>
      <c r="R270">
        <f t="shared" si="112"/>
        <v>0</v>
      </c>
      <c r="S270">
        <f t="shared" si="113"/>
        <v>0</v>
      </c>
      <c r="T270">
        <f t="shared" si="114"/>
        <v>0</v>
      </c>
      <c r="U270">
        <f t="shared" si="115"/>
        <v>0</v>
      </c>
      <c r="V270">
        <f t="shared" si="116"/>
        <v>0</v>
      </c>
      <c r="W270">
        <f t="shared" si="117"/>
        <v>0</v>
      </c>
      <c r="X270">
        <f t="shared" si="118"/>
        <v>0</v>
      </c>
      <c r="Y270">
        <f t="shared" si="119"/>
        <v>0</v>
      </c>
    </row>
    <row r="271" spans="1:25">
      <c r="A271" t="s">
        <v>380</v>
      </c>
      <c r="B271">
        <f t="shared" si="96"/>
        <v>0</v>
      </c>
      <c r="C271">
        <f t="shared" si="97"/>
        <v>0</v>
      </c>
      <c r="D271">
        <f t="shared" si="98"/>
        <v>0</v>
      </c>
      <c r="E271">
        <f t="shared" si="99"/>
        <v>0</v>
      </c>
      <c r="F271">
        <f t="shared" si="100"/>
        <v>0</v>
      </c>
      <c r="G271">
        <f t="shared" si="101"/>
        <v>0</v>
      </c>
      <c r="H271">
        <f t="shared" si="102"/>
        <v>0.01</v>
      </c>
      <c r="I271">
        <f t="shared" si="103"/>
        <v>0.03</v>
      </c>
      <c r="J271">
        <f t="shared" si="104"/>
        <v>0.03</v>
      </c>
      <c r="K271">
        <f t="shared" si="105"/>
        <v>0.02</v>
      </c>
      <c r="L271">
        <f t="shared" si="106"/>
        <v>0.02</v>
      </c>
      <c r="M271">
        <f t="shared" si="107"/>
        <v>0.02</v>
      </c>
      <c r="N271">
        <f t="shared" si="108"/>
        <v>0.01</v>
      </c>
      <c r="O271">
        <f t="shared" si="109"/>
        <v>0</v>
      </c>
      <c r="P271">
        <f t="shared" si="110"/>
        <v>0</v>
      </c>
      <c r="Q271">
        <f t="shared" si="111"/>
        <v>0.01</v>
      </c>
      <c r="R271">
        <f t="shared" si="112"/>
        <v>0</v>
      </c>
      <c r="S271">
        <f t="shared" si="113"/>
        <v>0.01</v>
      </c>
      <c r="T271">
        <f t="shared" si="114"/>
        <v>0.01</v>
      </c>
      <c r="U271">
        <f t="shared" si="115"/>
        <v>0</v>
      </c>
      <c r="V271">
        <f t="shared" si="116"/>
        <v>0</v>
      </c>
      <c r="W271">
        <f t="shared" si="117"/>
        <v>0.01</v>
      </c>
      <c r="X271">
        <f t="shared" si="118"/>
        <v>0</v>
      </c>
      <c r="Y271">
        <f t="shared" si="119"/>
        <v>0</v>
      </c>
    </row>
    <row r="272" spans="1:25">
      <c r="A272" t="s">
        <v>381</v>
      </c>
      <c r="B272">
        <f t="shared" si="96"/>
        <v>0.01</v>
      </c>
      <c r="C272">
        <f t="shared" si="97"/>
        <v>0.01</v>
      </c>
      <c r="D272">
        <f t="shared" si="98"/>
        <v>0.01</v>
      </c>
      <c r="E272">
        <f t="shared" si="99"/>
        <v>0.01</v>
      </c>
      <c r="F272">
        <f t="shared" si="100"/>
        <v>0.01</v>
      </c>
      <c r="G272">
        <f t="shared" si="101"/>
        <v>0.01</v>
      </c>
      <c r="H272">
        <f t="shared" si="102"/>
        <v>0.01</v>
      </c>
      <c r="I272">
        <f t="shared" si="103"/>
        <v>0.02</v>
      </c>
      <c r="J272">
        <f t="shared" si="104"/>
        <v>0.03</v>
      </c>
      <c r="K272">
        <f t="shared" si="105"/>
        <v>0.06</v>
      </c>
      <c r="L272">
        <f t="shared" si="106"/>
        <v>0.02</v>
      </c>
      <c r="M272">
        <f t="shared" si="107"/>
        <v>0.02</v>
      </c>
      <c r="N272">
        <f t="shared" si="108"/>
        <v>0.03</v>
      </c>
      <c r="O272">
        <f t="shared" si="109"/>
        <v>0.03</v>
      </c>
      <c r="P272">
        <f t="shared" si="110"/>
        <v>0.06</v>
      </c>
      <c r="Q272">
        <f t="shared" si="111"/>
        <v>0.02</v>
      </c>
      <c r="R272">
        <f t="shared" si="112"/>
        <v>0.02</v>
      </c>
      <c r="S272">
        <f t="shared" si="113"/>
        <v>0.01</v>
      </c>
      <c r="T272">
        <f t="shared" si="114"/>
        <v>0.01</v>
      </c>
      <c r="U272">
        <f t="shared" si="115"/>
        <v>0.01</v>
      </c>
      <c r="V272">
        <f t="shared" si="116"/>
        <v>0.01</v>
      </c>
      <c r="W272">
        <f t="shared" si="117"/>
        <v>0.01</v>
      </c>
      <c r="X272">
        <f t="shared" si="118"/>
        <v>0.01</v>
      </c>
      <c r="Y272">
        <f t="shared" si="119"/>
        <v>0.01</v>
      </c>
    </row>
    <row r="273" spans="1:25">
      <c r="A273" t="s">
        <v>382</v>
      </c>
      <c r="B273">
        <f t="shared" si="96"/>
        <v>0.79</v>
      </c>
      <c r="C273">
        <f t="shared" si="97"/>
        <v>0.59</v>
      </c>
      <c r="D273">
        <f t="shared" si="98"/>
        <v>0.91</v>
      </c>
      <c r="E273">
        <f t="shared" si="99"/>
        <v>0.48</v>
      </c>
      <c r="F273">
        <f t="shared" si="100"/>
        <v>0.6</v>
      </c>
      <c r="G273">
        <f t="shared" si="101"/>
        <v>2.14</v>
      </c>
      <c r="H273">
        <f t="shared" si="102"/>
        <v>3.27</v>
      </c>
      <c r="I273">
        <f t="shared" si="103"/>
        <v>1.1399999999999999</v>
      </c>
      <c r="J273">
        <f t="shared" si="104"/>
        <v>1.04</v>
      </c>
      <c r="K273">
        <f t="shared" si="105"/>
        <v>0.43</v>
      </c>
      <c r="L273">
        <f t="shared" si="106"/>
        <v>0.8</v>
      </c>
      <c r="M273">
        <f t="shared" si="107"/>
        <v>1.1399999999999999</v>
      </c>
      <c r="N273">
        <f t="shared" si="108"/>
        <v>0.98</v>
      </c>
      <c r="O273">
        <f t="shared" si="109"/>
        <v>0.86</v>
      </c>
      <c r="P273">
        <f t="shared" si="110"/>
        <v>1.1200000000000001</v>
      </c>
      <c r="Q273">
        <f t="shared" si="111"/>
        <v>0.9</v>
      </c>
      <c r="R273">
        <f t="shared" si="112"/>
        <v>0.73</v>
      </c>
      <c r="S273">
        <f t="shared" si="113"/>
        <v>1.06</v>
      </c>
      <c r="T273">
        <f t="shared" si="114"/>
        <v>0.81</v>
      </c>
      <c r="U273">
        <f t="shared" si="115"/>
        <v>0.5</v>
      </c>
      <c r="V273">
        <f t="shared" si="116"/>
        <v>0.88</v>
      </c>
      <c r="W273">
        <f t="shared" si="117"/>
        <v>2.5299999999999998</v>
      </c>
      <c r="X273">
        <f t="shared" si="118"/>
        <v>2.79</v>
      </c>
      <c r="Y273">
        <f t="shared" si="119"/>
        <v>1.1000000000000001</v>
      </c>
    </row>
    <row r="274" spans="1:25">
      <c r="A274" t="s">
        <v>383</v>
      </c>
      <c r="B274">
        <f t="shared" si="96"/>
        <v>0</v>
      </c>
      <c r="C274">
        <f t="shared" si="97"/>
        <v>0</v>
      </c>
      <c r="D274">
        <f t="shared" si="98"/>
        <v>0</v>
      </c>
      <c r="E274">
        <f t="shared" si="99"/>
        <v>0</v>
      </c>
      <c r="F274">
        <f t="shared" si="100"/>
        <v>0</v>
      </c>
      <c r="G274">
        <f t="shared" si="101"/>
        <v>0</v>
      </c>
      <c r="H274">
        <f t="shared" si="102"/>
        <v>0.01</v>
      </c>
      <c r="I274">
        <f t="shared" si="103"/>
        <v>0.3</v>
      </c>
      <c r="J274">
        <f t="shared" si="104"/>
        <v>0.13</v>
      </c>
      <c r="K274">
        <f t="shared" si="105"/>
        <v>0.05</v>
      </c>
      <c r="L274">
        <f t="shared" si="106"/>
        <v>0.11</v>
      </c>
      <c r="M274">
        <f t="shared" si="107"/>
        <v>0.15</v>
      </c>
      <c r="N274">
        <f t="shared" si="108"/>
        <v>0.12</v>
      </c>
      <c r="O274">
        <f t="shared" si="109"/>
        <v>0.11</v>
      </c>
      <c r="P274">
        <f t="shared" si="110"/>
        <v>0.15</v>
      </c>
      <c r="Q274">
        <f t="shared" si="111"/>
        <v>0.13</v>
      </c>
      <c r="R274">
        <f t="shared" si="112"/>
        <v>0.14000000000000001</v>
      </c>
      <c r="S274">
        <f t="shared" si="113"/>
        <v>7.0000000000000007E-2</v>
      </c>
      <c r="T274">
        <f t="shared" si="114"/>
        <v>0.06</v>
      </c>
      <c r="U274">
        <f t="shared" si="115"/>
        <v>7.0000000000000007E-2</v>
      </c>
      <c r="V274">
        <f t="shared" si="116"/>
        <v>0.06</v>
      </c>
      <c r="W274">
        <f t="shared" si="117"/>
        <v>0.16</v>
      </c>
      <c r="X274">
        <f t="shared" si="118"/>
        <v>0.04</v>
      </c>
      <c r="Y274">
        <f t="shared" si="119"/>
        <v>0.01</v>
      </c>
    </row>
    <row r="275" spans="1:25">
      <c r="A275" t="s">
        <v>384</v>
      </c>
      <c r="B275">
        <f t="shared" si="96"/>
        <v>0.05</v>
      </c>
      <c r="C275">
        <f t="shared" si="97"/>
        <v>0.04</v>
      </c>
      <c r="D275">
        <f t="shared" si="98"/>
        <v>0.03</v>
      </c>
      <c r="E275">
        <f t="shared" si="99"/>
        <v>0.02</v>
      </c>
      <c r="F275">
        <f t="shared" si="100"/>
        <v>3.42</v>
      </c>
      <c r="G275">
        <f t="shared" si="101"/>
        <v>2.99</v>
      </c>
      <c r="H275">
        <f t="shared" si="102"/>
        <v>0.06</v>
      </c>
      <c r="I275">
        <f t="shared" si="103"/>
        <v>0.04</v>
      </c>
      <c r="J275">
        <f t="shared" si="104"/>
        <v>0.03</v>
      </c>
      <c r="K275">
        <f t="shared" si="105"/>
        <v>7.0000000000000007E-2</v>
      </c>
      <c r="L275">
        <f t="shared" si="106"/>
        <v>0.1</v>
      </c>
      <c r="M275">
        <f t="shared" si="107"/>
        <v>0.04</v>
      </c>
      <c r="N275">
        <f t="shared" si="108"/>
        <v>0.03</v>
      </c>
      <c r="O275">
        <f t="shared" si="109"/>
        <v>0.03</v>
      </c>
      <c r="P275">
        <f t="shared" si="110"/>
        <v>0.13</v>
      </c>
      <c r="Q275">
        <f t="shared" si="111"/>
        <v>0.16</v>
      </c>
      <c r="R275">
        <f t="shared" si="112"/>
        <v>0.09</v>
      </c>
      <c r="S275">
        <f t="shared" si="113"/>
        <v>0.08</v>
      </c>
      <c r="T275">
        <f t="shared" si="114"/>
        <v>0.05</v>
      </c>
      <c r="U275">
        <f t="shared" si="115"/>
        <v>2.0099999999999998</v>
      </c>
      <c r="V275">
        <f t="shared" si="116"/>
        <v>4.51</v>
      </c>
      <c r="W275">
        <f t="shared" si="117"/>
        <v>0.21</v>
      </c>
      <c r="X275">
        <f t="shared" si="118"/>
        <v>0.02</v>
      </c>
      <c r="Y275">
        <f t="shared" si="119"/>
        <v>0.01</v>
      </c>
    </row>
    <row r="276" spans="1:25">
      <c r="A276" t="s">
        <v>385</v>
      </c>
      <c r="B276">
        <f t="shared" si="96"/>
        <v>0.53</v>
      </c>
      <c r="C276">
        <f t="shared" si="97"/>
        <v>1.45</v>
      </c>
      <c r="D276">
        <f t="shared" si="98"/>
        <v>0.12</v>
      </c>
      <c r="E276">
        <f t="shared" si="99"/>
        <v>0.04</v>
      </c>
      <c r="F276">
        <f t="shared" si="100"/>
        <v>0.02</v>
      </c>
      <c r="G276">
        <f t="shared" si="101"/>
        <v>1.7</v>
      </c>
      <c r="H276">
        <f t="shared" si="102"/>
        <v>1.98</v>
      </c>
      <c r="I276">
        <f t="shared" si="103"/>
        <v>2.17</v>
      </c>
      <c r="J276">
        <f t="shared" si="104"/>
        <v>0.94</v>
      </c>
      <c r="K276">
        <f t="shared" si="105"/>
        <v>0.17</v>
      </c>
      <c r="L276">
        <f t="shared" si="106"/>
        <v>0.21</v>
      </c>
      <c r="M276">
        <f t="shared" si="107"/>
        <v>0.11</v>
      </c>
      <c r="N276">
        <f t="shared" si="108"/>
        <v>0.04</v>
      </c>
      <c r="O276">
        <f t="shared" si="109"/>
        <v>0.18</v>
      </c>
      <c r="P276">
        <f t="shared" si="110"/>
        <v>0.14000000000000001</v>
      </c>
      <c r="Q276">
        <f t="shared" si="111"/>
        <v>0.05</v>
      </c>
      <c r="R276">
        <f t="shared" si="112"/>
        <v>0.03</v>
      </c>
      <c r="S276">
        <f t="shared" si="113"/>
        <v>0.03</v>
      </c>
      <c r="T276">
        <f t="shared" si="114"/>
        <v>0.02</v>
      </c>
      <c r="U276">
        <f t="shared" si="115"/>
        <v>0.02</v>
      </c>
      <c r="V276">
        <f t="shared" si="116"/>
        <v>0.01</v>
      </c>
      <c r="W276">
        <f t="shared" si="117"/>
        <v>0.01</v>
      </c>
      <c r="X276">
        <f t="shared" si="118"/>
        <v>2.14</v>
      </c>
      <c r="Y276">
        <f t="shared" si="119"/>
        <v>1.9</v>
      </c>
    </row>
    <row r="277" spans="1:25">
      <c r="A277" t="s">
        <v>386</v>
      </c>
      <c r="B277">
        <f t="shared" si="96"/>
        <v>0.05</v>
      </c>
      <c r="C277">
        <f t="shared" si="97"/>
        <v>0.06</v>
      </c>
      <c r="D277">
        <f t="shared" si="98"/>
        <v>0.05</v>
      </c>
      <c r="E277">
        <f t="shared" si="99"/>
        <v>0.05</v>
      </c>
      <c r="F277">
        <f t="shared" si="100"/>
        <v>0.06</v>
      </c>
      <c r="G277">
        <f t="shared" si="101"/>
        <v>0.06</v>
      </c>
      <c r="H277">
        <f t="shared" si="102"/>
        <v>0.08</v>
      </c>
      <c r="I277">
        <f t="shared" si="103"/>
        <v>0.08</v>
      </c>
      <c r="J277">
        <f t="shared" si="104"/>
        <v>0.15</v>
      </c>
      <c r="K277">
        <f t="shared" si="105"/>
        <v>0.14000000000000001</v>
      </c>
      <c r="L277">
        <f t="shared" si="106"/>
        <v>0.18</v>
      </c>
      <c r="M277">
        <f t="shared" si="107"/>
        <v>0.15</v>
      </c>
      <c r="N277">
        <f t="shared" si="108"/>
        <v>0.14000000000000001</v>
      </c>
      <c r="O277">
        <f t="shared" si="109"/>
        <v>0.09</v>
      </c>
      <c r="P277">
        <f t="shared" si="110"/>
        <v>0.08</v>
      </c>
      <c r="Q277">
        <f t="shared" si="111"/>
        <v>7.0000000000000007E-2</v>
      </c>
      <c r="R277">
        <f t="shared" si="112"/>
        <v>7.0000000000000007E-2</v>
      </c>
      <c r="S277">
        <f t="shared" si="113"/>
        <v>0.08</v>
      </c>
      <c r="T277">
        <f t="shared" si="114"/>
        <v>0.08</v>
      </c>
      <c r="U277">
        <f t="shared" si="115"/>
        <v>0.08</v>
      </c>
      <c r="V277">
        <f t="shared" si="116"/>
        <v>0.06</v>
      </c>
      <c r="W277">
        <f t="shared" si="117"/>
        <v>0.06</v>
      </c>
      <c r="X277">
        <f t="shared" si="118"/>
        <v>0.06</v>
      </c>
      <c r="Y277">
        <f t="shared" si="119"/>
        <v>0.05</v>
      </c>
    </row>
    <row r="278" spans="1:25">
      <c r="A278" t="s">
        <v>387</v>
      </c>
      <c r="B278">
        <f t="shared" si="96"/>
        <v>0</v>
      </c>
      <c r="C278">
        <f t="shared" si="97"/>
        <v>0</v>
      </c>
      <c r="D278">
        <f t="shared" si="98"/>
        <v>0</v>
      </c>
      <c r="E278">
        <f t="shared" si="99"/>
        <v>0</v>
      </c>
      <c r="F278">
        <f t="shared" si="100"/>
        <v>0</v>
      </c>
      <c r="G278">
        <f t="shared" si="101"/>
        <v>0</v>
      </c>
      <c r="H278">
        <f t="shared" si="102"/>
        <v>0.02</v>
      </c>
      <c r="I278">
        <f t="shared" si="103"/>
        <v>0.73</v>
      </c>
      <c r="J278">
        <f t="shared" si="104"/>
        <v>0.35</v>
      </c>
      <c r="K278">
        <f t="shared" si="105"/>
        <v>0.38</v>
      </c>
      <c r="L278">
        <f t="shared" si="106"/>
        <v>0.27</v>
      </c>
      <c r="M278">
        <f t="shared" si="107"/>
        <v>0.25</v>
      </c>
      <c r="N278">
        <f t="shared" si="108"/>
        <v>0.25</v>
      </c>
      <c r="O278">
        <f t="shared" si="109"/>
        <v>0.28000000000000003</v>
      </c>
      <c r="P278">
        <f t="shared" si="110"/>
        <v>0.25</v>
      </c>
      <c r="Q278">
        <f t="shared" si="111"/>
        <v>0.24</v>
      </c>
      <c r="R278">
        <f t="shared" si="112"/>
        <v>0.08</v>
      </c>
      <c r="S278">
        <f t="shared" si="113"/>
        <v>0.1</v>
      </c>
      <c r="T278">
        <f t="shared" si="114"/>
        <v>0.03</v>
      </c>
      <c r="U278">
        <f t="shared" si="115"/>
        <v>0.01</v>
      </c>
      <c r="V278">
        <f t="shared" si="116"/>
        <v>0.01</v>
      </c>
      <c r="W278">
        <f t="shared" si="117"/>
        <v>0.01</v>
      </c>
      <c r="X278">
        <f t="shared" si="118"/>
        <v>0.02</v>
      </c>
      <c r="Y278">
        <f t="shared" si="119"/>
        <v>0.01</v>
      </c>
    </row>
    <row r="279" spans="1:25">
      <c r="A279" t="s">
        <v>388</v>
      </c>
      <c r="B279">
        <f t="shared" si="96"/>
        <v>0.03</v>
      </c>
      <c r="C279">
        <f t="shared" si="97"/>
        <v>0.04</v>
      </c>
      <c r="D279">
        <f t="shared" si="98"/>
        <v>0.03</v>
      </c>
      <c r="E279">
        <f t="shared" si="99"/>
        <v>0.03</v>
      </c>
      <c r="F279">
        <f t="shared" si="100"/>
        <v>0.03</v>
      </c>
      <c r="G279">
        <f t="shared" si="101"/>
        <v>0.03</v>
      </c>
      <c r="H279">
        <f t="shared" si="102"/>
        <v>0.04</v>
      </c>
      <c r="I279">
        <f t="shared" si="103"/>
        <v>0.25</v>
      </c>
      <c r="J279">
        <f t="shared" si="104"/>
        <v>0.6</v>
      </c>
      <c r="K279">
        <f t="shared" si="105"/>
        <v>0.47</v>
      </c>
      <c r="L279">
        <f t="shared" si="106"/>
        <v>0.44</v>
      </c>
      <c r="M279">
        <f t="shared" si="107"/>
        <v>0.38</v>
      </c>
      <c r="N279">
        <f t="shared" si="108"/>
        <v>0.3</v>
      </c>
      <c r="O279">
        <f t="shared" si="109"/>
        <v>0.36</v>
      </c>
      <c r="P279">
        <f t="shared" si="110"/>
        <v>0.16</v>
      </c>
      <c r="Q279">
        <f t="shared" si="111"/>
        <v>0.2</v>
      </c>
      <c r="R279">
        <f t="shared" si="112"/>
        <v>0.22</v>
      </c>
      <c r="S279">
        <f t="shared" si="113"/>
        <v>0.14000000000000001</v>
      </c>
      <c r="T279">
        <f t="shared" si="114"/>
        <v>0.09</v>
      </c>
      <c r="U279">
        <f t="shared" si="115"/>
        <v>7.0000000000000007E-2</v>
      </c>
      <c r="V279">
        <f t="shared" si="116"/>
        <v>0.06</v>
      </c>
      <c r="W279">
        <f t="shared" si="117"/>
        <v>0.06</v>
      </c>
      <c r="X279">
        <f t="shared" si="118"/>
        <v>0.09</v>
      </c>
      <c r="Y279">
        <f t="shared" si="119"/>
        <v>0.04</v>
      </c>
    </row>
    <row r="280" spans="1:25">
      <c r="A280" t="s">
        <v>389</v>
      </c>
      <c r="B280">
        <f t="shared" si="96"/>
        <v>0.28000000000000003</v>
      </c>
      <c r="C280">
        <f t="shared" si="97"/>
        <v>0.02</v>
      </c>
      <c r="D280">
        <f t="shared" si="98"/>
        <v>0.02</v>
      </c>
      <c r="E280">
        <f t="shared" si="99"/>
        <v>0.01</v>
      </c>
      <c r="F280">
        <f t="shared" si="100"/>
        <v>1.29</v>
      </c>
      <c r="G280">
        <f t="shared" si="101"/>
        <v>1.76</v>
      </c>
      <c r="H280">
        <f t="shared" si="102"/>
        <v>0.9</v>
      </c>
      <c r="I280">
        <f t="shared" si="103"/>
        <v>0.05</v>
      </c>
      <c r="J280">
        <f t="shared" si="104"/>
        <v>0.04</v>
      </c>
      <c r="K280">
        <f t="shared" si="105"/>
        <v>0.05</v>
      </c>
      <c r="L280">
        <f t="shared" si="106"/>
        <v>0.04</v>
      </c>
      <c r="M280">
        <f t="shared" si="107"/>
        <v>0.12</v>
      </c>
      <c r="N280">
        <f t="shared" si="108"/>
        <v>0.28000000000000003</v>
      </c>
      <c r="O280">
        <f t="shared" si="109"/>
        <v>0.17</v>
      </c>
      <c r="P280">
        <f t="shared" si="110"/>
        <v>0.03</v>
      </c>
      <c r="Q280">
        <f t="shared" si="111"/>
        <v>0.06</v>
      </c>
      <c r="R280">
        <f t="shared" si="112"/>
        <v>0.06</v>
      </c>
      <c r="S280">
        <f t="shared" si="113"/>
        <v>0.08</v>
      </c>
      <c r="T280">
        <f t="shared" si="114"/>
        <v>0.06</v>
      </c>
      <c r="U280">
        <f t="shared" si="115"/>
        <v>0.05</v>
      </c>
      <c r="V280">
        <f t="shared" si="116"/>
        <v>0.03</v>
      </c>
      <c r="W280">
        <f t="shared" si="117"/>
        <v>0.03</v>
      </c>
      <c r="X280">
        <f t="shared" si="118"/>
        <v>2.1</v>
      </c>
      <c r="Y280">
        <f t="shared" si="119"/>
        <v>3.2</v>
      </c>
    </row>
    <row r="281" spans="1:25">
      <c r="A281" t="s">
        <v>390</v>
      </c>
      <c r="B281">
        <f t="shared" si="96"/>
        <v>0.04</v>
      </c>
      <c r="C281">
        <f t="shared" si="97"/>
        <v>0.05</v>
      </c>
      <c r="D281">
        <f t="shared" si="98"/>
        <v>0.05</v>
      </c>
      <c r="E281">
        <f t="shared" si="99"/>
        <v>0.04</v>
      </c>
      <c r="F281">
        <f t="shared" si="100"/>
        <v>0.04</v>
      </c>
      <c r="G281">
        <f t="shared" si="101"/>
        <v>0.04</v>
      </c>
      <c r="H281">
        <f t="shared" si="102"/>
        <v>0.04</v>
      </c>
      <c r="I281">
        <f t="shared" si="103"/>
        <v>7.0000000000000007E-2</v>
      </c>
      <c r="J281">
        <f t="shared" si="104"/>
        <v>0.06</v>
      </c>
      <c r="K281">
        <f t="shared" si="105"/>
        <v>0.14000000000000001</v>
      </c>
      <c r="L281">
        <f t="shared" si="106"/>
        <v>0.05</v>
      </c>
      <c r="M281">
        <f t="shared" si="107"/>
        <v>0.05</v>
      </c>
      <c r="N281">
        <f t="shared" si="108"/>
        <v>0.05</v>
      </c>
      <c r="O281">
        <f t="shared" si="109"/>
        <v>0.09</v>
      </c>
      <c r="P281">
        <f t="shared" si="110"/>
        <v>7.0000000000000007E-2</v>
      </c>
      <c r="Q281">
        <f t="shared" si="111"/>
        <v>0.05</v>
      </c>
      <c r="R281">
        <f t="shared" si="112"/>
        <v>0.05</v>
      </c>
      <c r="S281">
        <f t="shared" si="113"/>
        <v>0.05</v>
      </c>
      <c r="T281">
        <f t="shared" si="114"/>
        <v>0.05</v>
      </c>
      <c r="U281">
        <f t="shared" si="115"/>
        <v>0.06</v>
      </c>
      <c r="V281">
        <f t="shared" si="116"/>
        <v>0.05</v>
      </c>
      <c r="W281">
        <f t="shared" si="117"/>
        <v>0.05</v>
      </c>
      <c r="X281">
        <f t="shared" si="118"/>
        <v>0.05</v>
      </c>
      <c r="Y281">
        <f t="shared" si="119"/>
        <v>0.04</v>
      </c>
    </row>
    <row r="282" spans="1:25">
      <c r="A282" t="s">
        <v>391</v>
      </c>
      <c r="B282">
        <f t="shared" si="96"/>
        <v>0.05</v>
      </c>
      <c r="C282">
        <f t="shared" si="97"/>
        <v>0.05</v>
      </c>
      <c r="D282">
        <f t="shared" si="98"/>
        <v>0.05</v>
      </c>
      <c r="E282">
        <f t="shared" si="99"/>
        <v>0.05</v>
      </c>
      <c r="F282">
        <f t="shared" si="100"/>
        <v>0.04</v>
      </c>
      <c r="G282">
        <f t="shared" si="101"/>
        <v>0.04</v>
      </c>
      <c r="H282">
        <f t="shared" si="102"/>
        <v>0.04</v>
      </c>
      <c r="I282">
        <f t="shared" si="103"/>
        <v>0.06</v>
      </c>
      <c r="J282">
        <f t="shared" si="104"/>
        <v>0.21</v>
      </c>
      <c r="K282">
        <f t="shared" si="105"/>
        <v>0.11</v>
      </c>
      <c r="L282">
        <f t="shared" si="106"/>
        <v>7.0000000000000007E-2</v>
      </c>
      <c r="M282">
        <f t="shared" si="107"/>
        <v>0.12</v>
      </c>
      <c r="N282">
        <f t="shared" si="108"/>
        <v>0.25</v>
      </c>
      <c r="O282">
        <f t="shared" si="109"/>
        <v>0.3</v>
      </c>
      <c r="P282">
        <f t="shared" si="110"/>
        <v>0.15</v>
      </c>
      <c r="Q282">
        <f t="shared" si="111"/>
        <v>0.3</v>
      </c>
      <c r="R282">
        <f t="shared" si="112"/>
        <v>0.11</v>
      </c>
      <c r="S282">
        <f t="shared" si="113"/>
        <v>0.09</v>
      </c>
      <c r="T282">
        <f t="shared" si="114"/>
        <v>7.0000000000000007E-2</v>
      </c>
      <c r="U282">
        <f t="shared" si="115"/>
        <v>0.06</v>
      </c>
      <c r="V282">
        <f t="shared" si="116"/>
        <v>0.06</v>
      </c>
      <c r="W282">
        <f t="shared" si="117"/>
        <v>0.06</v>
      </c>
      <c r="X282">
        <f t="shared" si="118"/>
        <v>0.06</v>
      </c>
      <c r="Y282">
        <f t="shared" si="119"/>
        <v>0.05</v>
      </c>
    </row>
    <row r="283" spans="1:25">
      <c r="A283" t="s">
        <v>392</v>
      </c>
      <c r="B283">
        <f t="shared" si="96"/>
        <v>0.03</v>
      </c>
      <c r="C283">
        <f t="shared" si="97"/>
        <v>0.04</v>
      </c>
      <c r="D283">
        <f t="shared" si="98"/>
        <v>0.03</v>
      </c>
      <c r="E283">
        <f t="shared" si="99"/>
        <v>0.03</v>
      </c>
      <c r="F283">
        <f t="shared" si="100"/>
        <v>0.02</v>
      </c>
      <c r="G283">
        <f t="shared" si="101"/>
        <v>0.02</v>
      </c>
      <c r="H283">
        <f t="shared" si="102"/>
        <v>0.03</v>
      </c>
      <c r="I283">
        <f t="shared" si="103"/>
        <v>0.04</v>
      </c>
      <c r="J283">
        <f t="shared" si="104"/>
        <v>0.06</v>
      </c>
      <c r="K283">
        <f t="shared" si="105"/>
        <v>0.11</v>
      </c>
      <c r="L283">
        <f t="shared" si="106"/>
        <v>0.04</v>
      </c>
      <c r="M283">
        <f t="shared" si="107"/>
        <v>0.08</v>
      </c>
      <c r="N283">
        <f t="shared" si="108"/>
        <v>0.03</v>
      </c>
      <c r="O283">
        <f t="shared" si="109"/>
        <v>0.05</v>
      </c>
      <c r="P283">
        <f t="shared" si="110"/>
        <v>0.03</v>
      </c>
      <c r="Q283">
        <f t="shared" si="111"/>
        <v>0.03</v>
      </c>
      <c r="R283">
        <f t="shared" si="112"/>
        <v>0.04</v>
      </c>
      <c r="S283">
        <f t="shared" si="113"/>
        <v>7.0000000000000007E-2</v>
      </c>
      <c r="T283">
        <f t="shared" si="114"/>
        <v>0.04</v>
      </c>
      <c r="U283">
        <f t="shared" si="115"/>
        <v>0.05</v>
      </c>
      <c r="V283">
        <f t="shared" si="116"/>
        <v>0.04</v>
      </c>
      <c r="W283">
        <f t="shared" si="117"/>
        <v>0.03</v>
      </c>
      <c r="X283">
        <f t="shared" si="118"/>
        <v>0.03</v>
      </c>
      <c r="Y283">
        <f t="shared" si="119"/>
        <v>0.03</v>
      </c>
    </row>
    <row r="284" spans="1:25">
      <c r="A284" t="s">
        <v>393</v>
      </c>
      <c r="B284">
        <f t="shared" si="96"/>
        <v>0.82</v>
      </c>
      <c r="C284">
        <f t="shared" si="97"/>
        <v>1.76</v>
      </c>
      <c r="D284">
        <f t="shared" si="98"/>
        <v>2.2400000000000002</v>
      </c>
      <c r="E284">
        <f t="shared" si="99"/>
        <v>1.48</v>
      </c>
      <c r="F284">
        <f t="shared" si="100"/>
        <v>1</v>
      </c>
      <c r="G284">
        <f t="shared" si="101"/>
        <v>0.85</v>
      </c>
      <c r="H284">
        <f t="shared" si="102"/>
        <v>1.94</v>
      </c>
      <c r="I284">
        <f t="shared" si="103"/>
        <v>2.15</v>
      </c>
      <c r="J284">
        <f t="shared" si="104"/>
        <v>1.49</v>
      </c>
      <c r="K284">
        <f t="shared" si="105"/>
        <v>0.48</v>
      </c>
      <c r="L284">
        <f t="shared" si="106"/>
        <v>0.17</v>
      </c>
      <c r="M284">
        <f t="shared" si="107"/>
        <v>0.12</v>
      </c>
      <c r="N284">
        <f t="shared" si="108"/>
        <v>0.08</v>
      </c>
      <c r="O284">
        <f t="shared" si="109"/>
        <v>0.06</v>
      </c>
      <c r="P284">
        <f t="shared" si="110"/>
        <v>0.08</v>
      </c>
      <c r="Q284">
        <f t="shared" si="111"/>
        <v>0.06</v>
      </c>
      <c r="R284">
        <f t="shared" si="112"/>
        <v>7.0000000000000007E-2</v>
      </c>
      <c r="S284">
        <f t="shared" si="113"/>
        <v>0.14000000000000001</v>
      </c>
      <c r="T284">
        <f t="shared" si="114"/>
        <v>0.14000000000000001</v>
      </c>
      <c r="U284">
        <f t="shared" si="115"/>
        <v>0.06</v>
      </c>
      <c r="V284">
        <f t="shared" si="116"/>
        <v>0.04</v>
      </c>
      <c r="W284">
        <f t="shared" si="117"/>
        <v>0.03</v>
      </c>
      <c r="X284">
        <f t="shared" si="118"/>
        <v>0.03</v>
      </c>
      <c r="Y284">
        <f t="shared" si="119"/>
        <v>0.04</v>
      </c>
    </row>
    <row r="285" spans="1:25">
      <c r="A285" t="s">
        <v>394</v>
      </c>
      <c r="B285">
        <f t="shared" si="96"/>
        <v>1.64</v>
      </c>
      <c r="C285">
        <f t="shared" si="97"/>
        <v>0.36</v>
      </c>
      <c r="D285">
        <f t="shared" si="98"/>
        <v>0.19</v>
      </c>
      <c r="E285">
        <f t="shared" si="99"/>
        <v>0.21</v>
      </c>
      <c r="F285">
        <f t="shared" si="100"/>
        <v>0.13</v>
      </c>
      <c r="G285">
        <f t="shared" si="101"/>
        <v>1.2</v>
      </c>
      <c r="H285">
        <f t="shared" si="102"/>
        <v>1.43</v>
      </c>
      <c r="I285">
        <f t="shared" si="103"/>
        <v>0.77</v>
      </c>
      <c r="J285">
        <f t="shared" si="104"/>
        <v>0.15</v>
      </c>
      <c r="K285">
        <f t="shared" si="105"/>
        <v>0.15</v>
      </c>
      <c r="L285">
        <f t="shared" si="106"/>
        <v>0.22</v>
      </c>
      <c r="M285">
        <f t="shared" si="107"/>
        <v>1.75</v>
      </c>
      <c r="N285">
        <f t="shared" si="108"/>
        <v>1.43</v>
      </c>
      <c r="O285">
        <f t="shared" si="109"/>
        <v>0.84</v>
      </c>
      <c r="P285">
        <f t="shared" si="110"/>
        <v>0.24</v>
      </c>
      <c r="Q285">
        <f t="shared" si="111"/>
        <v>0.11</v>
      </c>
      <c r="R285">
        <f t="shared" si="112"/>
        <v>0.09</v>
      </c>
      <c r="S285">
        <f t="shared" si="113"/>
        <v>0.13</v>
      </c>
      <c r="T285">
        <f t="shared" si="114"/>
        <v>0.06</v>
      </c>
      <c r="U285">
        <f t="shared" si="115"/>
        <v>0.02</v>
      </c>
      <c r="V285">
        <f t="shared" si="116"/>
        <v>0.06</v>
      </c>
      <c r="W285">
        <f t="shared" si="117"/>
        <v>0.08</v>
      </c>
      <c r="X285">
        <f t="shared" si="118"/>
        <v>0.1</v>
      </c>
      <c r="Y285">
        <f t="shared" si="119"/>
        <v>1.32</v>
      </c>
    </row>
    <row r="286" spans="1:25">
      <c r="A286" t="s">
        <v>395</v>
      </c>
      <c r="B286">
        <f t="shared" si="96"/>
        <v>0.93</v>
      </c>
      <c r="C286">
        <f t="shared" si="97"/>
        <v>1.03</v>
      </c>
      <c r="D286">
        <f t="shared" si="98"/>
        <v>1.02</v>
      </c>
      <c r="E286">
        <f t="shared" si="99"/>
        <v>0.84</v>
      </c>
      <c r="F286">
        <f t="shared" si="100"/>
        <v>0.89</v>
      </c>
      <c r="G286">
        <f t="shared" si="101"/>
        <v>0.56999999999999995</v>
      </c>
      <c r="H286">
        <f t="shared" si="102"/>
        <v>0.73</v>
      </c>
      <c r="I286">
        <f t="shared" si="103"/>
        <v>0.95</v>
      </c>
      <c r="J286">
        <f t="shared" si="104"/>
        <v>0.97</v>
      </c>
      <c r="K286">
        <f t="shared" si="105"/>
        <v>0.94</v>
      </c>
      <c r="L286">
        <f t="shared" si="106"/>
        <v>0.48</v>
      </c>
      <c r="M286">
        <f t="shared" si="107"/>
        <v>0.11</v>
      </c>
      <c r="N286">
        <f t="shared" si="108"/>
        <v>0.03</v>
      </c>
      <c r="O286">
        <f t="shared" si="109"/>
        <v>0.01</v>
      </c>
      <c r="P286">
        <f t="shared" si="110"/>
        <v>0.06</v>
      </c>
      <c r="Q286">
        <f t="shared" si="111"/>
        <v>0.05</v>
      </c>
      <c r="R286">
        <f t="shared" si="112"/>
        <v>0.02</v>
      </c>
      <c r="S286">
        <f t="shared" si="113"/>
        <v>0.01</v>
      </c>
      <c r="T286">
        <f t="shared" si="114"/>
        <v>0.01</v>
      </c>
      <c r="U286">
        <f t="shared" si="115"/>
        <v>0</v>
      </c>
      <c r="V286">
        <f t="shared" si="116"/>
        <v>0</v>
      </c>
      <c r="W286">
        <f t="shared" si="117"/>
        <v>0</v>
      </c>
      <c r="X286">
        <f t="shared" si="118"/>
        <v>1</v>
      </c>
      <c r="Y286">
        <f t="shared" si="119"/>
        <v>0.87</v>
      </c>
    </row>
    <row r="287" spans="1:25">
      <c r="A287" t="s">
        <v>396</v>
      </c>
      <c r="B287">
        <f t="shared" si="96"/>
        <v>0.03</v>
      </c>
      <c r="C287">
        <f t="shared" si="97"/>
        <v>0.03</v>
      </c>
      <c r="D287">
        <f t="shared" si="98"/>
        <v>0.03</v>
      </c>
      <c r="E287">
        <f t="shared" si="99"/>
        <v>0.03</v>
      </c>
      <c r="F287">
        <f t="shared" si="100"/>
        <v>0.02</v>
      </c>
      <c r="G287">
        <f t="shared" si="101"/>
        <v>0.02</v>
      </c>
      <c r="H287">
        <f t="shared" si="102"/>
        <v>0.04</v>
      </c>
      <c r="I287">
        <f t="shared" si="103"/>
        <v>0.08</v>
      </c>
      <c r="J287">
        <f t="shared" si="104"/>
        <v>0.12</v>
      </c>
      <c r="K287">
        <f t="shared" si="105"/>
        <v>0.15</v>
      </c>
      <c r="L287">
        <f t="shared" si="106"/>
        <v>0.15</v>
      </c>
      <c r="M287">
        <f t="shared" si="107"/>
        <v>0.04</v>
      </c>
      <c r="N287">
        <f t="shared" si="108"/>
        <v>7.0000000000000007E-2</v>
      </c>
      <c r="O287">
        <f t="shared" si="109"/>
        <v>0.06</v>
      </c>
      <c r="P287">
        <f t="shared" si="110"/>
        <v>0.09</v>
      </c>
      <c r="Q287">
        <f t="shared" si="111"/>
        <v>7.0000000000000007E-2</v>
      </c>
      <c r="R287">
        <f t="shared" si="112"/>
        <v>0.08</v>
      </c>
      <c r="S287">
        <f t="shared" si="113"/>
        <v>0.08</v>
      </c>
      <c r="T287">
        <f t="shared" si="114"/>
        <v>0.08</v>
      </c>
      <c r="U287">
        <f t="shared" si="115"/>
        <v>0.04</v>
      </c>
      <c r="V287">
        <f t="shared" si="116"/>
        <v>0.05</v>
      </c>
      <c r="W287">
        <f t="shared" si="117"/>
        <v>0.04</v>
      </c>
      <c r="X287">
        <f t="shared" si="118"/>
        <v>0.03</v>
      </c>
      <c r="Y287">
        <f t="shared" si="119"/>
        <v>0.03</v>
      </c>
    </row>
    <row r="288" spans="1:25">
      <c r="A288" t="s">
        <v>397</v>
      </c>
      <c r="B288">
        <f t="shared" si="96"/>
        <v>1.05</v>
      </c>
      <c r="C288">
        <f t="shared" si="97"/>
        <v>0.1</v>
      </c>
      <c r="D288">
        <f t="shared" si="98"/>
        <v>2.93</v>
      </c>
      <c r="E288">
        <f t="shared" si="99"/>
        <v>0.43</v>
      </c>
      <c r="F288">
        <f t="shared" si="100"/>
        <v>0.02</v>
      </c>
      <c r="G288">
        <f t="shared" si="101"/>
        <v>2.1800000000000002</v>
      </c>
      <c r="H288">
        <f t="shared" si="102"/>
        <v>0.94</v>
      </c>
      <c r="I288">
        <f t="shared" si="103"/>
        <v>0.02</v>
      </c>
      <c r="J288">
        <f t="shared" si="104"/>
        <v>0.08</v>
      </c>
      <c r="K288">
        <f t="shared" si="105"/>
        <v>0.11</v>
      </c>
      <c r="L288">
        <f t="shared" si="106"/>
        <v>0.02</v>
      </c>
      <c r="M288">
        <f t="shared" si="107"/>
        <v>0.01</v>
      </c>
      <c r="N288">
        <f t="shared" si="108"/>
        <v>0.02</v>
      </c>
      <c r="O288">
        <f t="shared" si="109"/>
        <v>0.18</v>
      </c>
      <c r="P288">
        <f t="shared" si="110"/>
        <v>0.04</v>
      </c>
      <c r="Q288">
        <f t="shared" si="111"/>
        <v>0.04</v>
      </c>
      <c r="R288">
        <f t="shared" si="112"/>
        <v>0.02</v>
      </c>
      <c r="S288">
        <f t="shared" si="113"/>
        <v>0.23</v>
      </c>
      <c r="T288">
        <f t="shared" si="114"/>
        <v>0.02</v>
      </c>
      <c r="U288">
        <f t="shared" si="115"/>
        <v>0.01</v>
      </c>
      <c r="V288">
        <f t="shared" si="116"/>
        <v>0.01</v>
      </c>
      <c r="W288">
        <f t="shared" si="117"/>
        <v>0.01</v>
      </c>
      <c r="X288">
        <f t="shared" si="118"/>
        <v>0.02</v>
      </c>
      <c r="Y288">
        <f t="shared" si="119"/>
        <v>2.37</v>
      </c>
    </row>
    <row r="289" spans="1:25">
      <c r="A289" t="s">
        <v>398</v>
      </c>
      <c r="B289">
        <f t="shared" si="96"/>
        <v>0.02</v>
      </c>
      <c r="C289">
        <f t="shared" si="97"/>
        <v>0.03</v>
      </c>
      <c r="D289">
        <f t="shared" si="98"/>
        <v>0.02</v>
      </c>
      <c r="E289">
        <f t="shared" si="99"/>
        <v>0.02</v>
      </c>
      <c r="F289">
        <f t="shared" si="100"/>
        <v>0.01</v>
      </c>
      <c r="G289">
        <f t="shared" si="101"/>
        <v>0.01</v>
      </c>
      <c r="H289">
        <f t="shared" si="102"/>
        <v>0.01</v>
      </c>
      <c r="I289">
        <f t="shared" si="103"/>
        <v>0.03</v>
      </c>
      <c r="J289">
        <f t="shared" si="104"/>
        <v>0.04</v>
      </c>
      <c r="K289">
        <f t="shared" si="105"/>
        <v>0.13</v>
      </c>
      <c r="L289">
        <f t="shared" si="106"/>
        <v>0.11</v>
      </c>
      <c r="M289">
        <f t="shared" si="107"/>
        <v>0.16</v>
      </c>
      <c r="N289">
        <f t="shared" si="108"/>
        <v>0.14000000000000001</v>
      </c>
      <c r="O289">
        <f t="shared" si="109"/>
        <v>0.22</v>
      </c>
      <c r="P289">
        <f t="shared" si="110"/>
        <v>0.13</v>
      </c>
      <c r="Q289">
        <f t="shared" si="111"/>
        <v>0.04</v>
      </c>
      <c r="R289">
        <f t="shared" si="112"/>
        <v>0.06</v>
      </c>
      <c r="S289">
        <f t="shared" si="113"/>
        <v>0.04</v>
      </c>
      <c r="T289">
        <f t="shared" si="114"/>
        <v>7.0000000000000007E-2</v>
      </c>
      <c r="U289">
        <f t="shared" si="115"/>
        <v>0.08</v>
      </c>
      <c r="V289">
        <f t="shared" si="116"/>
        <v>0.12</v>
      </c>
      <c r="W289">
        <f t="shared" si="117"/>
        <v>0.06</v>
      </c>
      <c r="X289">
        <f t="shared" si="118"/>
        <v>0.05</v>
      </c>
      <c r="Y289">
        <f t="shared" si="119"/>
        <v>0.02</v>
      </c>
    </row>
    <row r="290" spans="1:25">
      <c r="A290" t="s">
        <v>399</v>
      </c>
      <c r="B290">
        <f t="shared" si="96"/>
        <v>0.01</v>
      </c>
      <c r="C290">
        <f t="shared" si="97"/>
        <v>0.01</v>
      </c>
      <c r="D290">
        <f t="shared" si="98"/>
        <v>4.67</v>
      </c>
      <c r="E290">
        <f t="shared" si="99"/>
        <v>5.05</v>
      </c>
      <c r="F290">
        <f t="shared" si="100"/>
        <v>1.05</v>
      </c>
      <c r="G290">
        <f t="shared" si="101"/>
        <v>0.01</v>
      </c>
      <c r="H290">
        <f t="shared" si="102"/>
        <v>0.02</v>
      </c>
      <c r="I290">
        <f t="shared" si="103"/>
        <v>0.02</v>
      </c>
      <c r="J290">
        <f t="shared" si="104"/>
        <v>0.05</v>
      </c>
      <c r="K290">
        <f t="shared" si="105"/>
        <v>0.06</v>
      </c>
      <c r="L290">
        <f t="shared" si="106"/>
        <v>0.03</v>
      </c>
      <c r="M290">
        <f t="shared" si="107"/>
        <v>0.02</v>
      </c>
      <c r="N290">
        <f t="shared" si="108"/>
        <v>0.02</v>
      </c>
      <c r="O290">
        <f t="shared" si="109"/>
        <v>0.04</v>
      </c>
      <c r="P290">
        <f t="shared" si="110"/>
        <v>0.13</v>
      </c>
      <c r="Q290">
        <f t="shared" si="111"/>
        <v>0.11</v>
      </c>
      <c r="R290">
        <f t="shared" si="112"/>
        <v>0.02</v>
      </c>
      <c r="S290">
        <f t="shared" si="113"/>
        <v>0.04</v>
      </c>
      <c r="T290">
        <f t="shared" si="114"/>
        <v>0.02</v>
      </c>
      <c r="U290">
        <f t="shared" si="115"/>
        <v>0.01</v>
      </c>
      <c r="V290">
        <f t="shared" si="116"/>
        <v>0.02</v>
      </c>
      <c r="W290">
        <f t="shared" si="117"/>
        <v>0.02</v>
      </c>
      <c r="X290">
        <f t="shared" si="118"/>
        <v>0.02</v>
      </c>
      <c r="Y290">
        <f t="shared" si="119"/>
        <v>0.01</v>
      </c>
    </row>
    <row r="291" spans="1:25">
      <c r="A291" t="s">
        <v>400</v>
      </c>
      <c r="B291">
        <f t="shared" si="96"/>
        <v>0.12</v>
      </c>
      <c r="C291">
        <f t="shared" si="97"/>
        <v>0.13</v>
      </c>
      <c r="D291">
        <f t="shared" si="98"/>
        <v>0.13</v>
      </c>
      <c r="E291">
        <f t="shared" si="99"/>
        <v>0.12</v>
      </c>
      <c r="F291">
        <f t="shared" si="100"/>
        <v>0.11</v>
      </c>
      <c r="G291">
        <f t="shared" si="101"/>
        <v>0.1</v>
      </c>
      <c r="H291">
        <f t="shared" si="102"/>
        <v>0.15</v>
      </c>
      <c r="I291">
        <f t="shared" si="103"/>
        <v>0.2</v>
      </c>
      <c r="J291">
        <f t="shared" si="104"/>
        <v>0.23</v>
      </c>
      <c r="K291">
        <f t="shared" si="105"/>
        <v>0.26</v>
      </c>
      <c r="L291">
        <f t="shared" si="106"/>
        <v>0.17</v>
      </c>
      <c r="M291">
        <f t="shared" si="107"/>
        <v>0.15</v>
      </c>
      <c r="N291">
        <f t="shared" si="108"/>
        <v>0.15</v>
      </c>
      <c r="O291">
        <f t="shared" si="109"/>
        <v>0.14000000000000001</v>
      </c>
      <c r="P291">
        <f t="shared" si="110"/>
        <v>0.15</v>
      </c>
      <c r="Q291">
        <f t="shared" si="111"/>
        <v>0.16</v>
      </c>
      <c r="R291">
        <f t="shared" si="112"/>
        <v>0.18</v>
      </c>
      <c r="S291">
        <f t="shared" si="113"/>
        <v>0.18</v>
      </c>
      <c r="T291">
        <f t="shared" si="114"/>
        <v>0.15</v>
      </c>
      <c r="U291">
        <f t="shared" si="115"/>
        <v>0.15</v>
      </c>
      <c r="V291">
        <f t="shared" si="116"/>
        <v>0.14000000000000001</v>
      </c>
      <c r="W291">
        <f t="shared" si="117"/>
        <v>0.14000000000000001</v>
      </c>
      <c r="X291">
        <f t="shared" si="118"/>
        <v>0.13</v>
      </c>
      <c r="Y291">
        <f t="shared" si="119"/>
        <v>0.11</v>
      </c>
    </row>
    <row r="292" spans="1:25">
      <c r="A292" t="s">
        <v>401</v>
      </c>
      <c r="B292">
        <f t="shared" si="96"/>
        <v>0</v>
      </c>
      <c r="C292">
        <f t="shared" si="97"/>
        <v>0</v>
      </c>
      <c r="D292">
        <f t="shared" si="98"/>
        <v>0</v>
      </c>
      <c r="E292">
        <f t="shared" si="99"/>
        <v>0</v>
      </c>
      <c r="F292">
        <f t="shared" si="100"/>
        <v>0</v>
      </c>
      <c r="G292">
        <f t="shared" si="101"/>
        <v>0</v>
      </c>
      <c r="H292">
        <f t="shared" si="102"/>
        <v>0</v>
      </c>
      <c r="I292">
        <f t="shared" si="103"/>
        <v>0</v>
      </c>
      <c r="J292">
        <f t="shared" si="104"/>
        <v>0</v>
      </c>
      <c r="K292">
        <f t="shared" si="105"/>
        <v>0</v>
      </c>
      <c r="L292">
        <f t="shared" si="106"/>
        <v>0</v>
      </c>
      <c r="M292">
        <f t="shared" si="107"/>
        <v>0</v>
      </c>
      <c r="N292">
        <f t="shared" si="108"/>
        <v>0</v>
      </c>
      <c r="O292">
        <f t="shared" si="109"/>
        <v>0</v>
      </c>
      <c r="P292">
        <f t="shared" si="110"/>
        <v>0</v>
      </c>
      <c r="Q292">
        <f t="shared" si="111"/>
        <v>0</v>
      </c>
      <c r="R292">
        <f t="shared" si="112"/>
        <v>0</v>
      </c>
      <c r="S292">
        <f t="shared" si="113"/>
        <v>0</v>
      </c>
      <c r="T292">
        <f t="shared" si="114"/>
        <v>0</v>
      </c>
      <c r="U292">
        <f t="shared" si="115"/>
        <v>0</v>
      </c>
      <c r="V292">
        <f t="shared" si="116"/>
        <v>0</v>
      </c>
      <c r="W292">
        <f t="shared" si="117"/>
        <v>0</v>
      </c>
      <c r="X292">
        <f t="shared" si="118"/>
        <v>0</v>
      </c>
      <c r="Y292">
        <f t="shared" si="119"/>
        <v>0</v>
      </c>
    </row>
    <row r="293" spans="1:25">
      <c r="A293" t="s">
        <v>402</v>
      </c>
      <c r="B293">
        <f t="shared" si="96"/>
        <v>0.08</v>
      </c>
      <c r="C293">
        <f t="shared" si="97"/>
        <v>0.08</v>
      </c>
      <c r="D293">
        <f t="shared" si="98"/>
        <v>0.08</v>
      </c>
      <c r="E293">
        <f t="shared" si="99"/>
        <v>0.08</v>
      </c>
      <c r="F293">
        <f t="shared" si="100"/>
        <v>0.08</v>
      </c>
      <c r="G293">
        <f t="shared" si="101"/>
        <v>0.08</v>
      </c>
      <c r="H293">
        <f t="shared" si="102"/>
        <v>0.08</v>
      </c>
      <c r="I293">
        <f t="shared" si="103"/>
        <v>0.08</v>
      </c>
      <c r="J293">
        <f t="shared" si="104"/>
        <v>0.08</v>
      </c>
      <c r="K293">
        <f t="shared" si="105"/>
        <v>0.08</v>
      </c>
      <c r="L293">
        <f t="shared" si="106"/>
        <v>0.08</v>
      </c>
      <c r="M293">
        <f t="shared" si="107"/>
        <v>0.08</v>
      </c>
      <c r="N293">
        <f t="shared" si="108"/>
        <v>0.08</v>
      </c>
      <c r="O293">
        <f t="shared" si="109"/>
        <v>0.08</v>
      </c>
      <c r="P293">
        <f t="shared" si="110"/>
        <v>0.08</v>
      </c>
      <c r="Q293">
        <f t="shared" si="111"/>
        <v>0.13</v>
      </c>
      <c r="R293">
        <f t="shared" si="112"/>
        <v>0.1</v>
      </c>
      <c r="S293">
        <f t="shared" si="113"/>
        <v>0.08</v>
      </c>
      <c r="T293">
        <f t="shared" si="114"/>
        <v>0.08</v>
      </c>
      <c r="U293">
        <f t="shared" si="115"/>
        <v>0.08</v>
      </c>
      <c r="V293">
        <f t="shared" si="116"/>
        <v>0.08</v>
      </c>
      <c r="W293">
        <f t="shared" si="117"/>
        <v>0.08</v>
      </c>
      <c r="X293">
        <f t="shared" si="118"/>
        <v>0.08</v>
      </c>
      <c r="Y293">
        <f t="shared" si="119"/>
        <v>0.08</v>
      </c>
    </row>
    <row r="294" spans="1:25">
      <c r="A294" t="s">
        <v>403</v>
      </c>
      <c r="B294">
        <f t="shared" si="96"/>
        <v>0</v>
      </c>
      <c r="C294">
        <f t="shared" si="97"/>
        <v>0</v>
      </c>
      <c r="D294">
        <f t="shared" si="98"/>
        <v>0</v>
      </c>
      <c r="E294">
        <f t="shared" si="99"/>
        <v>0</v>
      </c>
      <c r="F294">
        <f t="shared" si="100"/>
        <v>0</v>
      </c>
      <c r="G294">
        <f t="shared" si="101"/>
        <v>0</v>
      </c>
      <c r="H294">
        <f t="shared" si="102"/>
        <v>0</v>
      </c>
      <c r="I294">
        <f t="shared" si="103"/>
        <v>0.01</v>
      </c>
      <c r="J294">
        <f t="shared" si="104"/>
        <v>0.2</v>
      </c>
      <c r="K294">
        <f t="shared" si="105"/>
        <v>0.06</v>
      </c>
      <c r="L294">
        <f t="shared" si="106"/>
        <v>0.05</v>
      </c>
      <c r="M294">
        <f t="shared" si="107"/>
        <v>0.01</v>
      </c>
      <c r="N294">
        <f t="shared" si="108"/>
        <v>0.01</v>
      </c>
      <c r="O294">
        <f t="shared" si="109"/>
        <v>0.01</v>
      </c>
      <c r="P294">
        <f t="shared" si="110"/>
        <v>0.08</v>
      </c>
      <c r="Q294">
        <f t="shared" si="111"/>
        <v>0.04</v>
      </c>
      <c r="R294">
        <f t="shared" si="112"/>
        <v>0.08</v>
      </c>
      <c r="S294">
        <f t="shared" si="113"/>
        <v>0.01</v>
      </c>
      <c r="T294">
        <f t="shared" si="114"/>
        <v>0.01</v>
      </c>
      <c r="U294">
        <f t="shared" si="115"/>
        <v>0.02</v>
      </c>
      <c r="V294">
        <f t="shared" si="116"/>
        <v>0.56999999999999995</v>
      </c>
      <c r="W294">
        <f t="shared" si="117"/>
        <v>0.62</v>
      </c>
      <c r="X294">
        <f t="shared" si="118"/>
        <v>0.25</v>
      </c>
      <c r="Y294">
        <f t="shared" si="119"/>
        <v>0</v>
      </c>
    </row>
    <row r="295" spans="1:25">
      <c r="A295" t="s">
        <v>404</v>
      </c>
      <c r="B295">
        <f t="shared" si="96"/>
        <v>0</v>
      </c>
      <c r="C295">
        <f t="shared" si="97"/>
        <v>0</v>
      </c>
      <c r="D295">
        <f t="shared" si="98"/>
        <v>0</v>
      </c>
      <c r="E295">
        <f t="shared" si="99"/>
        <v>0</v>
      </c>
      <c r="F295">
        <f t="shared" si="100"/>
        <v>0</v>
      </c>
      <c r="G295">
        <f t="shared" si="101"/>
        <v>0</v>
      </c>
      <c r="H295">
        <f t="shared" si="102"/>
        <v>0</v>
      </c>
      <c r="I295">
        <f t="shared" si="103"/>
        <v>0</v>
      </c>
      <c r="J295">
        <f t="shared" si="104"/>
        <v>0</v>
      </c>
      <c r="K295">
        <f t="shared" si="105"/>
        <v>0</v>
      </c>
      <c r="L295">
        <f t="shared" si="106"/>
        <v>0</v>
      </c>
      <c r="M295">
        <f t="shared" si="107"/>
        <v>0</v>
      </c>
      <c r="N295">
        <f t="shared" si="108"/>
        <v>0</v>
      </c>
      <c r="O295">
        <f t="shared" si="109"/>
        <v>0</v>
      </c>
      <c r="P295">
        <f t="shared" si="110"/>
        <v>0</v>
      </c>
      <c r="Q295">
        <f t="shared" si="111"/>
        <v>0</v>
      </c>
      <c r="R295">
        <f t="shared" si="112"/>
        <v>0</v>
      </c>
      <c r="S295">
        <f t="shared" si="113"/>
        <v>0</v>
      </c>
      <c r="T295">
        <f t="shared" si="114"/>
        <v>0</v>
      </c>
      <c r="U295">
        <f t="shared" si="115"/>
        <v>0</v>
      </c>
      <c r="V295">
        <f t="shared" si="116"/>
        <v>0</v>
      </c>
      <c r="W295">
        <f t="shared" si="117"/>
        <v>0</v>
      </c>
      <c r="X295">
        <f t="shared" si="118"/>
        <v>0</v>
      </c>
      <c r="Y295">
        <f t="shared" si="119"/>
        <v>0</v>
      </c>
    </row>
    <row r="296" spans="1:25">
      <c r="A296" t="s">
        <v>405</v>
      </c>
      <c r="B296">
        <f t="shared" si="96"/>
        <v>0</v>
      </c>
      <c r="C296">
        <f t="shared" si="97"/>
        <v>0</v>
      </c>
      <c r="D296">
        <f t="shared" si="98"/>
        <v>0</v>
      </c>
      <c r="E296">
        <f t="shared" si="99"/>
        <v>0</v>
      </c>
      <c r="F296">
        <f t="shared" si="100"/>
        <v>0</v>
      </c>
      <c r="G296">
        <f t="shared" si="101"/>
        <v>0</v>
      </c>
      <c r="H296">
        <f t="shared" si="102"/>
        <v>0.01</v>
      </c>
      <c r="I296">
        <f t="shared" si="103"/>
        <v>0.2</v>
      </c>
      <c r="J296">
        <f t="shared" si="104"/>
        <v>0.16</v>
      </c>
      <c r="K296">
        <f t="shared" si="105"/>
        <v>0.16</v>
      </c>
      <c r="L296">
        <f t="shared" si="106"/>
        <v>0.09</v>
      </c>
      <c r="M296">
        <f t="shared" si="107"/>
        <v>0.03</v>
      </c>
      <c r="N296">
        <f t="shared" si="108"/>
        <v>0.04</v>
      </c>
      <c r="O296">
        <f t="shared" si="109"/>
        <v>0.04</v>
      </c>
      <c r="P296">
        <f t="shared" si="110"/>
        <v>0.05</v>
      </c>
      <c r="Q296">
        <f t="shared" si="111"/>
        <v>0.04</v>
      </c>
      <c r="R296">
        <f t="shared" si="112"/>
        <v>0.01</v>
      </c>
      <c r="S296">
        <f t="shared" si="113"/>
        <v>0.02</v>
      </c>
      <c r="T296">
        <f t="shared" si="114"/>
        <v>0.01</v>
      </c>
      <c r="U296">
        <f t="shared" si="115"/>
        <v>0</v>
      </c>
      <c r="V296">
        <f t="shared" si="116"/>
        <v>0</v>
      </c>
      <c r="W296">
        <f t="shared" si="117"/>
        <v>0</v>
      </c>
      <c r="X296">
        <f t="shared" si="118"/>
        <v>0</v>
      </c>
      <c r="Y296">
        <f t="shared" si="119"/>
        <v>0</v>
      </c>
    </row>
    <row r="297" spans="1:25">
      <c r="A297" t="s">
        <v>406</v>
      </c>
      <c r="B297">
        <f t="shared" si="96"/>
        <v>2</v>
      </c>
      <c r="C297">
        <f t="shared" si="97"/>
        <v>0.43</v>
      </c>
      <c r="D297">
        <f t="shared" si="98"/>
        <v>0.11</v>
      </c>
      <c r="E297">
        <f t="shared" si="99"/>
        <v>0.34</v>
      </c>
      <c r="F297">
        <f t="shared" si="100"/>
        <v>2.7</v>
      </c>
      <c r="G297">
        <f t="shared" si="101"/>
        <v>2.65</v>
      </c>
      <c r="H297">
        <f t="shared" si="102"/>
        <v>2.84</v>
      </c>
      <c r="I297">
        <f t="shared" si="103"/>
        <v>2.2200000000000002</v>
      </c>
      <c r="J297">
        <f t="shared" si="104"/>
        <v>0.56999999999999995</v>
      </c>
      <c r="K297">
        <f t="shared" si="105"/>
        <v>0.42</v>
      </c>
      <c r="L297">
        <f t="shared" si="106"/>
        <v>0.53</v>
      </c>
      <c r="M297">
        <f t="shared" si="107"/>
        <v>0.45</v>
      </c>
      <c r="N297">
        <f t="shared" si="108"/>
        <v>0.3</v>
      </c>
      <c r="O297">
        <f t="shared" si="109"/>
        <v>0.31</v>
      </c>
      <c r="P297">
        <f t="shared" si="110"/>
        <v>0.37</v>
      </c>
      <c r="Q297">
        <f t="shared" si="111"/>
        <v>0.53</v>
      </c>
      <c r="R297">
        <f t="shared" si="112"/>
        <v>0.32</v>
      </c>
      <c r="S297">
        <f t="shared" si="113"/>
        <v>0.34</v>
      </c>
      <c r="T297">
        <f t="shared" si="114"/>
        <v>0.23</v>
      </c>
      <c r="U297">
        <f t="shared" si="115"/>
        <v>0.15</v>
      </c>
      <c r="V297">
        <f t="shared" si="116"/>
        <v>0.23</v>
      </c>
      <c r="W297">
        <f t="shared" si="117"/>
        <v>2.65</v>
      </c>
      <c r="X297">
        <f t="shared" si="118"/>
        <v>3.03</v>
      </c>
      <c r="Y297">
        <f t="shared" si="119"/>
        <v>2.42</v>
      </c>
    </row>
    <row r="298" spans="1:25">
      <c r="A298" t="s">
        <v>407</v>
      </c>
      <c r="B298">
        <f t="shared" si="96"/>
        <v>0</v>
      </c>
      <c r="C298">
        <f t="shared" si="97"/>
        <v>0</v>
      </c>
      <c r="D298">
        <f t="shared" si="98"/>
        <v>0</v>
      </c>
      <c r="E298">
        <f t="shared" si="99"/>
        <v>0</v>
      </c>
      <c r="F298">
        <f t="shared" si="100"/>
        <v>0</v>
      </c>
      <c r="G298">
        <f t="shared" si="101"/>
        <v>0</v>
      </c>
      <c r="H298">
        <f t="shared" si="102"/>
        <v>0.01</v>
      </c>
      <c r="I298">
        <f t="shared" si="103"/>
        <v>0.01</v>
      </c>
      <c r="J298">
        <f t="shared" si="104"/>
        <v>0.02</v>
      </c>
      <c r="K298">
        <f t="shared" si="105"/>
        <v>0.01</v>
      </c>
      <c r="L298">
        <f t="shared" si="106"/>
        <v>0.01</v>
      </c>
      <c r="M298">
        <f t="shared" si="107"/>
        <v>0.01</v>
      </c>
      <c r="N298">
        <f t="shared" si="108"/>
        <v>0.01</v>
      </c>
      <c r="O298">
        <f t="shared" si="109"/>
        <v>0.01</v>
      </c>
      <c r="P298">
        <f t="shared" si="110"/>
        <v>0</v>
      </c>
      <c r="Q298">
        <f t="shared" si="111"/>
        <v>0</v>
      </c>
      <c r="R298">
        <f t="shared" si="112"/>
        <v>0.01</v>
      </c>
      <c r="S298">
        <f t="shared" si="113"/>
        <v>0.01</v>
      </c>
      <c r="T298">
        <f t="shared" si="114"/>
        <v>0.03</v>
      </c>
      <c r="U298">
        <f t="shared" si="115"/>
        <v>0</v>
      </c>
      <c r="V298">
        <f t="shared" si="116"/>
        <v>0</v>
      </c>
      <c r="W298">
        <f t="shared" si="117"/>
        <v>0.02</v>
      </c>
      <c r="X298">
        <f t="shared" si="118"/>
        <v>0</v>
      </c>
      <c r="Y298">
        <f t="shared" si="119"/>
        <v>0</v>
      </c>
    </row>
    <row r="299" spans="1:25">
      <c r="A299" t="s">
        <v>408</v>
      </c>
      <c r="B299">
        <f t="shared" si="96"/>
        <v>0</v>
      </c>
      <c r="C299">
        <f t="shared" si="97"/>
        <v>0</v>
      </c>
      <c r="D299">
        <f t="shared" si="98"/>
        <v>0</v>
      </c>
      <c r="E299">
        <f t="shared" si="99"/>
        <v>0</v>
      </c>
      <c r="F299">
        <f t="shared" si="100"/>
        <v>0</v>
      </c>
      <c r="G299">
        <f t="shared" si="101"/>
        <v>0</v>
      </c>
      <c r="H299">
        <f t="shared" si="102"/>
        <v>0</v>
      </c>
      <c r="I299">
        <f t="shared" si="103"/>
        <v>0.03</v>
      </c>
      <c r="J299">
        <f t="shared" si="104"/>
        <v>0.13</v>
      </c>
      <c r="K299">
        <f t="shared" si="105"/>
        <v>0.16</v>
      </c>
      <c r="L299">
        <f t="shared" si="106"/>
        <v>0.2</v>
      </c>
      <c r="M299">
        <f t="shared" si="107"/>
        <v>0.11</v>
      </c>
      <c r="N299">
        <f t="shared" si="108"/>
        <v>0.03</v>
      </c>
      <c r="O299">
        <f t="shared" si="109"/>
        <v>0.15</v>
      </c>
      <c r="P299">
        <f t="shared" si="110"/>
        <v>0.26</v>
      </c>
      <c r="Q299">
        <f t="shared" si="111"/>
        <v>0.24</v>
      </c>
      <c r="R299">
        <f t="shared" si="112"/>
        <v>0.23</v>
      </c>
      <c r="S299">
        <f t="shared" si="113"/>
        <v>0.09</v>
      </c>
      <c r="T299">
        <f t="shared" si="114"/>
        <v>0</v>
      </c>
      <c r="U299">
        <f t="shared" si="115"/>
        <v>0</v>
      </c>
      <c r="V299">
        <f t="shared" si="116"/>
        <v>0</v>
      </c>
      <c r="W299">
        <f t="shared" si="117"/>
        <v>0</v>
      </c>
      <c r="X299">
        <f t="shared" si="118"/>
        <v>0</v>
      </c>
      <c r="Y299">
        <f t="shared" si="119"/>
        <v>0</v>
      </c>
    </row>
    <row r="300" spans="1:25">
      <c r="A300" t="s">
        <v>409</v>
      </c>
      <c r="B300">
        <f t="shared" si="96"/>
        <v>0</v>
      </c>
      <c r="C300">
        <f t="shared" si="97"/>
        <v>0</v>
      </c>
      <c r="D300">
        <f t="shared" si="98"/>
        <v>0</v>
      </c>
      <c r="E300">
        <f t="shared" si="99"/>
        <v>0</v>
      </c>
      <c r="F300">
        <f t="shared" si="100"/>
        <v>0</v>
      </c>
      <c r="G300">
        <f t="shared" si="101"/>
        <v>0</v>
      </c>
      <c r="H300">
        <f t="shared" si="102"/>
        <v>0</v>
      </c>
      <c r="I300">
        <f t="shared" si="103"/>
        <v>0.01</v>
      </c>
      <c r="J300">
        <f t="shared" si="104"/>
        <v>0</v>
      </c>
      <c r="K300">
        <f t="shared" si="105"/>
        <v>0</v>
      </c>
      <c r="L300">
        <f t="shared" si="106"/>
        <v>0</v>
      </c>
      <c r="M300">
        <f t="shared" si="107"/>
        <v>0</v>
      </c>
      <c r="N300">
        <f t="shared" si="108"/>
        <v>0</v>
      </c>
      <c r="O300">
        <f t="shared" si="109"/>
        <v>0.02</v>
      </c>
      <c r="P300">
        <f t="shared" si="110"/>
        <v>0.01</v>
      </c>
      <c r="Q300">
        <f t="shared" si="111"/>
        <v>0</v>
      </c>
      <c r="R300">
        <f t="shared" si="112"/>
        <v>0</v>
      </c>
      <c r="S300">
        <f t="shared" si="113"/>
        <v>0.02</v>
      </c>
      <c r="T300">
        <f t="shared" si="114"/>
        <v>0</v>
      </c>
      <c r="U300">
        <f t="shared" si="115"/>
        <v>0</v>
      </c>
      <c r="V300">
        <f t="shared" si="116"/>
        <v>0</v>
      </c>
      <c r="W300">
        <f t="shared" si="117"/>
        <v>0</v>
      </c>
      <c r="X300">
        <f t="shared" si="118"/>
        <v>0</v>
      </c>
      <c r="Y300">
        <f t="shared" si="119"/>
        <v>0</v>
      </c>
    </row>
    <row r="301" spans="1:25">
      <c r="A301" t="s">
        <v>410</v>
      </c>
      <c r="B301">
        <f t="shared" si="96"/>
        <v>0</v>
      </c>
      <c r="C301">
        <f t="shared" si="97"/>
        <v>0</v>
      </c>
      <c r="D301">
        <f t="shared" si="98"/>
        <v>0</v>
      </c>
      <c r="E301">
        <f t="shared" si="99"/>
        <v>0</v>
      </c>
      <c r="F301">
        <f t="shared" si="100"/>
        <v>0</v>
      </c>
      <c r="G301">
        <f t="shared" si="101"/>
        <v>0</v>
      </c>
      <c r="H301">
        <f t="shared" si="102"/>
        <v>0</v>
      </c>
      <c r="I301">
        <f t="shared" si="103"/>
        <v>0.02</v>
      </c>
      <c r="J301">
        <f t="shared" si="104"/>
        <v>0.03</v>
      </c>
      <c r="K301">
        <f t="shared" si="105"/>
        <v>0.03</v>
      </c>
      <c r="L301">
        <f t="shared" si="106"/>
        <v>0.03</v>
      </c>
      <c r="M301">
        <f t="shared" si="107"/>
        <v>0.01</v>
      </c>
      <c r="N301">
        <f t="shared" si="108"/>
        <v>0.02</v>
      </c>
      <c r="O301">
        <f t="shared" si="109"/>
        <v>0.04</v>
      </c>
      <c r="P301">
        <f t="shared" si="110"/>
        <v>0.04</v>
      </c>
      <c r="Q301">
        <f t="shared" si="111"/>
        <v>0.05</v>
      </c>
      <c r="R301">
        <f t="shared" si="112"/>
        <v>0.02</v>
      </c>
      <c r="S301">
        <f t="shared" si="113"/>
        <v>0.01</v>
      </c>
      <c r="T301">
        <f t="shared" si="114"/>
        <v>0.01</v>
      </c>
      <c r="U301">
        <f t="shared" si="115"/>
        <v>0.01</v>
      </c>
      <c r="V301">
        <f t="shared" si="116"/>
        <v>0.01</v>
      </c>
      <c r="W301">
        <f t="shared" si="117"/>
        <v>0.02</v>
      </c>
      <c r="X301">
        <f t="shared" si="118"/>
        <v>0.01</v>
      </c>
      <c r="Y301">
        <f t="shared" si="119"/>
        <v>0</v>
      </c>
    </row>
    <row r="302" spans="1:25">
      <c r="A302" t="s">
        <v>411</v>
      </c>
      <c r="B302">
        <f t="shared" si="96"/>
        <v>0.28999999999999998</v>
      </c>
      <c r="C302">
        <f t="shared" si="97"/>
        <v>0.12</v>
      </c>
      <c r="D302">
        <f t="shared" si="98"/>
        <v>0.08</v>
      </c>
      <c r="E302">
        <f t="shared" si="99"/>
        <v>0.06</v>
      </c>
      <c r="F302">
        <f t="shared" si="100"/>
        <v>0.05</v>
      </c>
      <c r="G302">
        <f t="shared" si="101"/>
        <v>3.17</v>
      </c>
      <c r="H302">
        <f t="shared" si="102"/>
        <v>3.75</v>
      </c>
      <c r="I302">
        <f t="shared" si="103"/>
        <v>0.3</v>
      </c>
      <c r="J302">
        <f t="shared" si="104"/>
        <v>0.14000000000000001</v>
      </c>
      <c r="K302">
        <f t="shared" si="105"/>
        <v>0.14000000000000001</v>
      </c>
      <c r="L302">
        <f t="shared" si="106"/>
        <v>0.31</v>
      </c>
      <c r="M302">
        <f t="shared" si="107"/>
        <v>0.19</v>
      </c>
      <c r="N302">
        <f t="shared" si="108"/>
        <v>0.09</v>
      </c>
      <c r="O302">
        <f t="shared" si="109"/>
        <v>0.08</v>
      </c>
      <c r="P302">
        <f t="shared" si="110"/>
        <v>0.14000000000000001</v>
      </c>
      <c r="Q302">
        <f t="shared" si="111"/>
        <v>0.09</v>
      </c>
      <c r="R302">
        <f t="shared" si="112"/>
        <v>0.1</v>
      </c>
      <c r="S302">
        <f t="shared" si="113"/>
        <v>7.0000000000000007E-2</v>
      </c>
      <c r="T302">
        <f t="shared" si="114"/>
        <v>7.0000000000000007E-2</v>
      </c>
      <c r="U302">
        <f t="shared" si="115"/>
        <v>0.08</v>
      </c>
      <c r="V302">
        <f t="shared" si="116"/>
        <v>7.0000000000000007E-2</v>
      </c>
      <c r="W302">
        <f t="shared" si="117"/>
        <v>7.0000000000000007E-2</v>
      </c>
      <c r="X302">
        <f t="shared" si="118"/>
        <v>3.52</v>
      </c>
      <c r="Y302">
        <f t="shared" si="119"/>
        <v>3.37</v>
      </c>
    </row>
    <row r="303" spans="1:25">
      <c r="A303" t="s">
        <v>412</v>
      </c>
      <c r="B303">
        <f t="shared" si="96"/>
        <v>0</v>
      </c>
      <c r="C303">
        <f t="shared" si="97"/>
        <v>0</v>
      </c>
      <c r="D303">
        <f t="shared" si="98"/>
        <v>0</v>
      </c>
      <c r="E303">
        <f t="shared" si="99"/>
        <v>0</v>
      </c>
      <c r="F303">
        <f t="shared" si="100"/>
        <v>0</v>
      </c>
      <c r="G303">
        <f t="shared" si="101"/>
        <v>0.01</v>
      </c>
      <c r="H303">
        <f t="shared" si="102"/>
        <v>0.03</v>
      </c>
      <c r="I303">
        <f t="shared" si="103"/>
        <v>0.48</v>
      </c>
      <c r="J303">
        <f t="shared" si="104"/>
        <v>0.92</v>
      </c>
      <c r="K303">
        <f t="shared" si="105"/>
        <v>0.85</v>
      </c>
      <c r="L303">
        <f t="shared" si="106"/>
        <v>0.66</v>
      </c>
      <c r="M303">
        <f t="shared" si="107"/>
        <v>0.22</v>
      </c>
      <c r="N303">
        <f t="shared" si="108"/>
        <v>0.63</v>
      </c>
      <c r="O303">
        <f t="shared" si="109"/>
        <v>0.88</v>
      </c>
      <c r="P303">
        <f t="shared" si="110"/>
        <v>0.98</v>
      </c>
      <c r="Q303">
        <f t="shared" si="111"/>
        <v>0.81</v>
      </c>
      <c r="R303">
        <f t="shared" si="112"/>
        <v>0.14000000000000001</v>
      </c>
      <c r="S303">
        <f t="shared" si="113"/>
        <v>0.02</v>
      </c>
      <c r="T303">
        <f t="shared" si="114"/>
        <v>0.01</v>
      </c>
      <c r="U303">
        <f t="shared" si="115"/>
        <v>0</v>
      </c>
      <c r="V303">
        <f t="shared" si="116"/>
        <v>0</v>
      </c>
      <c r="W303">
        <f t="shared" si="117"/>
        <v>0</v>
      </c>
      <c r="X303">
        <f t="shared" si="118"/>
        <v>0</v>
      </c>
      <c r="Y303">
        <f t="shared" si="119"/>
        <v>0</v>
      </c>
    </row>
    <row r="304" spans="1:25">
      <c r="A304" t="s">
        <v>413</v>
      </c>
      <c r="B304">
        <f t="shared" si="96"/>
        <v>0</v>
      </c>
      <c r="C304">
        <f t="shared" si="97"/>
        <v>0</v>
      </c>
      <c r="D304">
        <f t="shared" si="98"/>
        <v>0</v>
      </c>
      <c r="E304">
        <f t="shared" si="99"/>
        <v>0</v>
      </c>
      <c r="F304">
        <f t="shared" si="100"/>
        <v>0</v>
      </c>
      <c r="G304">
        <f t="shared" si="101"/>
        <v>0.01</v>
      </c>
      <c r="H304">
        <f t="shared" si="102"/>
        <v>0.04</v>
      </c>
      <c r="I304">
        <f t="shared" si="103"/>
        <v>0.13</v>
      </c>
      <c r="J304">
        <f t="shared" si="104"/>
        <v>0.12</v>
      </c>
      <c r="K304">
        <f t="shared" si="105"/>
        <v>0.1</v>
      </c>
      <c r="L304">
        <f t="shared" si="106"/>
        <v>0.11</v>
      </c>
      <c r="M304">
        <f t="shared" si="107"/>
        <v>7.0000000000000007E-2</v>
      </c>
      <c r="N304">
        <f t="shared" si="108"/>
        <v>0.04</v>
      </c>
      <c r="O304">
        <f t="shared" si="109"/>
        <v>0.05</v>
      </c>
      <c r="P304">
        <f t="shared" si="110"/>
        <v>0.04</v>
      </c>
      <c r="Q304">
        <f t="shared" si="111"/>
        <v>0.04</v>
      </c>
      <c r="R304">
        <f t="shared" si="112"/>
        <v>0.04</v>
      </c>
      <c r="S304">
        <f t="shared" si="113"/>
        <v>0.06</v>
      </c>
      <c r="T304">
        <f t="shared" si="114"/>
        <v>0.05</v>
      </c>
      <c r="U304">
        <f t="shared" si="115"/>
        <v>0.04</v>
      </c>
      <c r="V304">
        <f t="shared" si="116"/>
        <v>0.02</v>
      </c>
      <c r="W304">
        <f t="shared" si="117"/>
        <v>0.03</v>
      </c>
      <c r="X304">
        <f t="shared" si="118"/>
        <v>0.03</v>
      </c>
      <c r="Y304">
        <f t="shared" si="119"/>
        <v>0.01</v>
      </c>
    </row>
    <row r="305" spans="1:25">
      <c r="A305" t="s">
        <v>414</v>
      </c>
      <c r="B305">
        <f t="shared" si="96"/>
        <v>0.06</v>
      </c>
      <c r="C305">
        <f t="shared" si="97"/>
        <v>7.0000000000000007E-2</v>
      </c>
      <c r="D305">
        <f t="shared" si="98"/>
        <v>7.0000000000000007E-2</v>
      </c>
      <c r="E305">
        <f t="shared" si="99"/>
        <v>0.06</v>
      </c>
      <c r="F305">
        <f t="shared" si="100"/>
        <v>0.06</v>
      </c>
      <c r="G305">
        <f t="shared" si="101"/>
        <v>0.05</v>
      </c>
      <c r="H305">
        <f t="shared" si="102"/>
        <v>0.05</v>
      </c>
      <c r="I305">
        <f t="shared" si="103"/>
        <v>0.06</v>
      </c>
      <c r="J305">
        <f t="shared" si="104"/>
        <v>0.06</v>
      </c>
      <c r="K305">
        <f t="shared" si="105"/>
        <v>7.0000000000000007E-2</v>
      </c>
      <c r="L305">
        <f t="shared" si="106"/>
        <v>7.0000000000000007E-2</v>
      </c>
      <c r="M305">
        <f t="shared" si="107"/>
        <v>0.08</v>
      </c>
      <c r="N305">
        <f t="shared" si="108"/>
        <v>7.0000000000000007E-2</v>
      </c>
      <c r="O305">
        <f t="shared" si="109"/>
        <v>0.08</v>
      </c>
      <c r="P305">
        <f t="shared" si="110"/>
        <v>7.0000000000000007E-2</v>
      </c>
      <c r="Q305">
        <f t="shared" si="111"/>
        <v>7.0000000000000007E-2</v>
      </c>
      <c r="R305">
        <f t="shared" si="112"/>
        <v>7.0000000000000007E-2</v>
      </c>
      <c r="S305">
        <f t="shared" si="113"/>
        <v>7.0000000000000007E-2</v>
      </c>
      <c r="T305">
        <f t="shared" si="114"/>
        <v>0.06</v>
      </c>
      <c r="U305">
        <f t="shared" si="115"/>
        <v>7.0000000000000007E-2</v>
      </c>
      <c r="V305">
        <f t="shared" si="116"/>
        <v>0.06</v>
      </c>
      <c r="W305">
        <f t="shared" si="117"/>
        <v>0.06</v>
      </c>
      <c r="X305">
        <f t="shared" si="118"/>
        <v>0.06</v>
      </c>
      <c r="Y305">
        <f t="shared" si="119"/>
        <v>0.05</v>
      </c>
    </row>
    <row r="306" spans="1:25">
      <c r="A306" t="s">
        <v>415</v>
      </c>
      <c r="B306">
        <f t="shared" si="96"/>
        <v>1.08</v>
      </c>
      <c r="C306">
        <f t="shared" si="97"/>
        <v>0.67</v>
      </c>
      <c r="D306">
        <f t="shared" si="98"/>
        <v>0</v>
      </c>
      <c r="E306">
        <f t="shared" si="99"/>
        <v>0</v>
      </c>
      <c r="F306">
        <f t="shared" si="100"/>
        <v>7.0000000000000007E-2</v>
      </c>
      <c r="G306">
        <f t="shared" si="101"/>
        <v>0.59</v>
      </c>
      <c r="H306">
        <f t="shared" si="102"/>
        <v>1.18</v>
      </c>
      <c r="I306">
        <f t="shared" si="103"/>
        <v>0.44</v>
      </c>
      <c r="J306">
        <f t="shared" si="104"/>
        <v>0.27</v>
      </c>
      <c r="K306">
        <f t="shared" si="105"/>
        <v>0.06</v>
      </c>
      <c r="L306">
        <f t="shared" si="106"/>
        <v>0.03</v>
      </c>
      <c r="M306">
        <f t="shared" si="107"/>
        <v>0</v>
      </c>
      <c r="N306">
        <f t="shared" si="108"/>
        <v>0.09</v>
      </c>
      <c r="O306">
        <f t="shared" si="109"/>
        <v>0.11</v>
      </c>
      <c r="P306">
        <f t="shared" si="110"/>
        <v>0.13</v>
      </c>
      <c r="Q306">
        <f t="shared" si="111"/>
        <v>0.97</v>
      </c>
      <c r="R306">
        <f t="shared" si="112"/>
        <v>1.25</v>
      </c>
      <c r="S306">
        <f t="shared" si="113"/>
        <v>0.31</v>
      </c>
      <c r="T306">
        <f t="shared" si="114"/>
        <v>0</v>
      </c>
      <c r="U306">
        <f t="shared" si="115"/>
        <v>0</v>
      </c>
      <c r="V306">
        <f t="shared" si="116"/>
        <v>0</v>
      </c>
      <c r="W306">
        <f t="shared" si="117"/>
        <v>0</v>
      </c>
      <c r="X306">
        <f t="shared" si="118"/>
        <v>7.0000000000000007E-2</v>
      </c>
      <c r="Y306">
        <f t="shared" si="119"/>
        <v>0.78</v>
      </c>
    </row>
    <row r="307" spans="1:25">
      <c r="A307" t="s">
        <v>416</v>
      </c>
      <c r="B307">
        <f t="shared" si="96"/>
        <v>0</v>
      </c>
      <c r="C307">
        <f t="shared" si="97"/>
        <v>0</v>
      </c>
      <c r="D307">
        <f t="shared" si="98"/>
        <v>0</v>
      </c>
      <c r="E307">
        <f t="shared" si="99"/>
        <v>0</v>
      </c>
      <c r="F307">
        <f t="shared" si="100"/>
        <v>0</v>
      </c>
      <c r="G307">
        <f t="shared" si="101"/>
        <v>0</v>
      </c>
      <c r="H307">
        <f t="shared" si="102"/>
        <v>0</v>
      </c>
      <c r="I307">
        <f t="shared" si="103"/>
        <v>0</v>
      </c>
      <c r="J307">
        <f t="shared" si="104"/>
        <v>0.01</v>
      </c>
      <c r="K307">
        <f t="shared" si="105"/>
        <v>0.02</v>
      </c>
      <c r="L307">
        <f t="shared" si="106"/>
        <v>0</v>
      </c>
      <c r="M307">
        <f t="shared" si="107"/>
        <v>0</v>
      </c>
      <c r="N307">
        <f t="shared" si="108"/>
        <v>0</v>
      </c>
      <c r="O307">
        <f t="shared" si="109"/>
        <v>0</v>
      </c>
      <c r="P307">
        <f t="shared" si="110"/>
        <v>0</v>
      </c>
      <c r="Q307">
        <f t="shared" si="111"/>
        <v>0</v>
      </c>
      <c r="R307">
        <f t="shared" si="112"/>
        <v>0</v>
      </c>
      <c r="S307">
        <f t="shared" si="113"/>
        <v>0</v>
      </c>
      <c r="T307">
        <f t="shared" si="114"/>
        <v>0</v>
      </c>
      <c r="U307">
        <f t="shared" si="115"/>
        <v>0</v>
      </c>
      <c r="V307">
        <f t="shared" si="116"/>
        <v>0</v>
      </c>
      <c r="W307">
        <f t="shared" si="117"/>
        <v>0</v>
      </c>
      <c r="X307">
        <f t="shared" si="118"/>
        <v>0</v>
      </c>
      <c r="Y307">
        <f t="shared" si="119"/>
        <v>0</v>
      </c>
    </row>
    <row r="308" spans="1:25">
      <c r="A308" t="s">
        <v>417</v>
      </c>
      <c r="B308">
        <f t="shared" si="96"/>
        <v>0</v>
      </c>
      <c r="C308">
        <f t="shared" si="97"/>
        <v>0</v>
      </c>
      <c r="D308">
        <f t="shared" si="98"/>
        <v>0</v>
      </c>
      <c r="E308">
        <f t="shared" si="99"/>
        <v>0</v>
      </c>
      <c r="F308">
        <f t="shared" si="100"/>
        <v>0</v>
      </c>
      <c r="G308">
        <f t="shared" si="101"/>
        <v>0</v>
      </c>
      <c r="H308">
        <f t="shared" si="102"/>
        <v>0</v>
      </c>
      <c r="I308">
        <f t="shared" si="103"/>
        <v>0</v>
      </c>
      <c r="J308">
        <f t="shared" si="104"/>
        <v>0</v>
      </c>
      <c r="K308">
        <f t="shared" si="105"/>
        <v>0</v>
      </c>
      <c r="L308">
        <f t="shared" si="106"/>
        <v>0</v>
      </c>
      <c r="M308">
        <f t="shared" si="107"/>
        <v>0</v>
      </c>
      <c r="N308">
        <f t="shared" si="108"/>
        <v>0</v>
      </c>
      <c r="O308">
        <f t="shared" si="109"/>
        <v>0</v>
      </c>
      <c r="P308">
        <f t="shared" si="110"/>
        <v>0</v>
      </c>
      <c r="Q308">
        <f t="shared" si="111"/>
        <v>0</v>
      </c>
      <c r="R308">
        <f t="shared" si="112"/>
        <v>0</v>
      </c>
      <c r="S308">
        <f t="shared" si="113"/>
        <v>0</v>
      </c>
      <c r="T308">
        <f t="shared" si="114"/>
        <v>0</v>
      </c>
      <c r="U308">
        <f t="shared" si="115"/>
        <v>0</v>
      </c>
      <c r="V308">
        <f t="shared" si="116"/>
        <v>0</v>
      </c>
      <c r="W308">
        <f t="shared" si="117"/>
        <v>0</v>
      </c>
      <c r="X308">
        <f t="shared" si="118"/>
        <v>0</v>
      </c>
      <c r="Y308">
        <f t="shared" si="119"/>
        <v>0</v>
      </c>
    </row>
    <row r="309" spans="1:25">
      <c r="A309" t="s">
        <v>418</v>
      </c>
      <c r="B309">
        <f t="shared" si="96"/>
        <v>0</v>
      </c>
      <c r="C309">
        <f t="shared" si="97"/>
        <v>0</v>
      </c>
      <c r="D309">
        <f t="shared" si="98"/>
        <v>0</v>
      </c>
      <c r="E309">
        <f t="shared" si="99"/>
        <v>0</v>
      </c>
      <c r="F309">
        <f t="shared" si="100"/>
        <v>0</v>
      </c>
      <c r="G309">
        <f t="shared" si="101"/>
        <v>0</v>
      </c>
      <c r="H309">
        <f t="shared" si="102"/>
        <v>0</v>
      </c>
      <c r="I309">
        <f t="shared" si="103"/>
        <v>0.01</v>
      </c>
      <c r="J309">
        <f t="shared" si="104"/>
        <v>0.01</v>
      </c>
      <c r="K309">
        <f t="shared" si="105"/>
        <v>0.03</v>
      </c>
      <c r="L309">
        <f t="shared" si="106"/>
        <v>0.04</v>
      </c>
      <c r="M309">
        <f t="shared" si="107"/>
        <v>0.01</v>
      </c>
      <c r="N309">
        <f t="shared" si="108"/>
        <v>0.01</v>
      </c>
      <c r="O309">
        <f t="shared" si="109"/>
        <v>0</v>
      </c>
      <c r="P309">
        <f t="shared" si="110"/>
        <v>0.02</v>
      </c>
      <c r="Q309">
        <f t="shared" si="111"/>
        <v>0.02</v>
      </c>
      <c r="R309">
        <f t="shared" si="112"/>
        <v>0.02</v>
      </c>
      <c r="S309">
        <f t="shared" si="113"/>
        <v>0.02</v>
      </c>
      <c r="T309">
        <f t="shared" si="114"/>
        <v>0</v>
      </c>
      <c r="U309">
        <f t="shared" si="115"/>
        <v>0</v>
      </c>
      <c r="V309">
        <f t="shared" si="116"/>
        <v>0</v>
      </c>
      <c r="W309">
        <f t="shared" si="117"/>
        <v>0</v>
      </c>
      <c r="X309">
        <f t="shared" si="118"/>
        <v>0</v>
      </c>
      <c r="Y309">
        <f t="shared" si="119"/>
        <v>0</v>
      </c>
    </row>
    <row r="310" spans="1:25">
      <c r="A310" t="s">
        <v>419</v>
      </c>
      <c r="B310">
        <f t="shared" si="96"/>
        <v>0</v>
      </c>
      <c r="C310">
        <f t="shared" si="97"/>
        <v>0</v>
      </c>
      <c r="D310">
        <f t="shared" si="98"/>
        <v>0</v>
      </c>
      <c r="E310">
        <f t="shared" si="99"/>
        <v>0</v>
      </c>
      <c r="F310">
        <f t="shared" si="100"/>
        <v>0</v>
      </c>
      <c r="G310">
        <f t="shared" si="101"/>
        <v>0.01</v>
      </c>
      <c r="H310">
        <f t="shared" si="102"/>
        <v>0.01</v>
      </c>
      <c r="I310">
        <f t="shared" si="103"/>
        <v>0.01</v>
      </c>
      <c r="J310">
        <f t="shared" si="104"/>
        <v>0.01</v>
      </c>
      <c r="K310">
        <f t="shared" si="105"/>
        <v>0.01</v>
      </c>
      <c r="L310">
        <f t="shared" si="106"/>
        <v>0.02</v>
      </c>
      <c r="M310">
        <f t="shared" si="107"/>
        <v>0.02</v>
      </c>
      <c r="N310">
        <f t="shared" si="108"/>
        <v>0.01</v>
      </c>
      <c r="O310">
        <f t="shared" si="109"/>
        <v>0.03</v>
      </c>
      <c r="P310">
        <f t="shared" si="110"/>
        <v>0.01</v>
      </c>
      <c r="Q310">
        <f t="shared" si="111"/>
        <v>0</v>
      </c>
      <c r="R310">
        <f t="shared" si="112"/>
        <v>0.03</v>
      </c>
      <c r="S310">
        <f t="shared" si="113"/>
        <v>0.04</v>
      </c>
      <c r="T310">
        <f t="shared" si="114"/>
        <v>0.02</v>
      </c>
      <c r="U310">
        <f t="shared" si="115"/>
        <v>0</v>
      </c>
      <c r="V310">
        <f t="shared" si="116"/>
        <v>0</v>
      </c>
      <c r="W310">
        <f t="shared" si="117"/>
        <v>0</v>
      </c>
      <c r="X310">
        <f t="shared" si="118"/>
        <v>0</v>
      </c>
      <c r="Y310">
        <f t="shared" si="119"/>
        <v>0</v>
      </c>
    </row>
    <row r="311" spans="1:25">
      <c r="A311" t="s">
        <v>420</v>
      </c>
      <c r="B311">
        <f t="shared" si="96"/>
        <v>0</v>
      </c>
      <c r="C311">
        <f t="shared" si="97"/>
        <v>0</v>
      </c>
      <c r="D311">
        <f t="shared" si="98"/>
        <v>2.62</v>
      </c>
      <c r="E311">
        <f t="shared" si="99"/>
        <v>1.97</v>
      </c>
      <c r="F311">
        <f t="shared" si="100"/>
        <v>0.04</v>
      </c>
      <c r="G311">
        <f t="shared" si="101"/>
        <v>1.69</v>
      </c>
      <c r="H311">
        <f t="shared" si="102"/>
        <v>0.43</v>
      </c>
      <c r="I311">
        <f t="shared" si="103"/>
        <v>0</v>
      </c>
      <c r="J311">
        <f t="shared" si="104"/>
        <v>0</v>
      </c>
      <c r="K311">
        <f t="shared" si="105"/>
        <v>0.21</v>
      </c>
      <c r="L311">
        <f t="shared" si="106"/>
        <v>0.21</v>
      </c>
      <c r="M311">
        <f t="shared" si="107"/>
        <v>0</v>
      </c>
      <c r="N311">
        <f t="shared" si="108"/>
        <v>0</v>
      </c>
      <c r="O311">
        <f t="shared" si="109"/>
        <v>0.14000000000000001</v>
      </c>
      <c r="P311">
        <f t="shared" si="110"/>
        <v>0.38</v>
      </c>
      <c r="Q311">
        <f t="shared" si="111"/>
        <v>0.14000000000000001</v>
      </c>
      <c r="R311">
        <f t="shared" si="112"/>
        <v>0</v>
      </c>
      <c r="S311">
        <f t="shared" si="113"/>
        <v>0</v>
      </c>
      <c r="T311">
        <f t="shared" si="114"/>
        <v>0</v>
      </c>
      <c r="U311">
        <f t="shared" si="115"/>
        <v>0</v>
      </c>
      <c r="V311">
        <f t="shared" si="116"/>
        <v>0</v>
      </c>
      <c r="W311">
        <f t="shared" si="117"/>
        <v>0.82</v>
      </c>
      <c r="X311">
        <f t="shared" si="118"/>
        <v>1.61</v>
      </c>
      <c r="Y311">
        <f t="shared" si="119"/>
        <v>0</v>
      </c>
    </row>
    <row r="312" spans="1:25">
      <c r="A312" t="s">
        <v>421</v>
      </c>
      <c r="B312">
        <f t="shared" si="96"/>
        <v>0.13</v>
      </c>
      <c r="C312">
        <f t="shared" si="97"/>
        <v>0.13</v>
      </c>
      <c r="D312">
        <f t="shared" si="98"/>
        <v>0.13</v>
      </c>
      <c r="E312">
        <f t="shared" si="99"/>
        <v>0.13</v>
      </c>
      <c r="F312">
        <f t="shared" si="100"/>
        <v>0.11</v>
      </c>
      <c r="G312">
        <f t="shared" si="101"/>
        <v>0.13</v>
      </c>
      <c r="H312">
        <f t="shared" si="102"/>
        <v>0.17</v>
      </c>
      <c r="I312">
        <f t="shared" si="103"/>
        <v>0.21</v>
      </c>
      <c r="J312">
        <f t="shared" si="104"/>
        <v>0.28000000000000003</v>
      </c>
      <c r="K312">
        <f t="shared" si="105"/>
        <v>0.24</v>
      </c>
      <c r="L312">
        <f t="shared" si="106"/>
        <v>0.24</v>
      </c>
      <c r="M312">
        <f t="shared" si="107"/>
        <v>0.33</v>
      </c>
      <c r="N312">
        <f t="shared" si="108"/>
        <v>0.44</v>
      </c>
      <c r="O312">
        <f t="shared" si="109"/>
        <v>0.37</v>
      </c>
      <c r="P312">
        <f t="shared" si="110"/>
        <v>0.37</v>
      </c>
      <c r="Q312">
        <f t="shared" si="111"/>
        <v>0.28000000000000003</v>
      </c>
      <c r="R312">
        <f t="shared" si="112"/>
        <v>0.23</v>
      </c>
      <c r="S312">
        <f t="shared" si="113"/>
        <v>0.26</v>
      </c>
      <c r="T312">
        <f t="shared" si="114"/>
        <v>0.18</v>
      </c>
      <c r="U312">
        <f t="shared" si="115"/>
        <v>0.19</v>
      </c>
      <c r="V312">
        <f t="shared" si="116"/>
        <v>0.16</v>
      </c>
      <c r="W312">
        <f t="shared" si="117"/>
        <v>0.14000000000000001</v>
      </c>
      <c r="X312">
        <f t="shared" si="118"/>
        <v>0.13</v>
      </c>
      <c r="Y312">
        <f t="shared" si="119"/>
        <v>0.12</v>
      </c>
    </row>
    <row r="313" spans="1:25">
      <c r="A313" t="s">
        <v>422</v>
      </c>
      <c r="B313">
        <f t="shared" si="96"/>
        <v>0.41</v>
      </c>
      <c r="C313">
        <f t="shared" si="97"/>
        <v>0</v>
      </c>
      <c r="D313">
        <f t="shared" si="98"/>
        <v>0</v>
      </c>
      <c r="E313">
        <f t="shared" si="99"/>
        <v>0</v>
      </c>
      <c r="F313">
        <f t="shared" si="100"/>
        <v>1.1299999999999999</v>
      </c>
      <c r="G313">
        <f t="shared" si="101"/>
        <v>1.4</v>
      </c>
      <c r="H313">
        <f t="shared" si="102"/>
        <v>0.43</v>
      </c>
      <c r="I313">
        <f t="shared" si="103"/>
        <v>0.51</v>
      </c>
      <c r="J313">
        <f t="shared" si="104"/>
        <v>0.12</v>
      </c>
      <c r="K313">
        <f t="shared" si="105"/>
        <v>0.17</v>
      </c>
      <c r="L313">
        <f t="shared" si="106"/>
        <v>0.27</v>
      </c>
      <c r="M313">
        <f t="shared" si="107"/>
        <v>0.42</v>
      </c>
      <c r="N313">
        <f t="shared" si="108"/>
        <v>0.03</v>
      </c>
      <c r="O313">
        <f t="shared" si="109"/>
        <v>0</v>
      </c>
      <c r="P313">
        <f t="shared" si="110"/>
        <v>0.01</v>
      </c>
      <c r="Q313">
        <f t="shared" si="111"/>
        <v>0.59</v>
      </c>
      <c r="R313">
        <f t="shared" si="112"/>
        <v>0.98</v>
      </c>
      <c r="S313">
        <f t="shared" si="113"/>
        <v>0.34</v>
      </c>
      <c r="T313">
        <f t="shared" si="114"/>
        <v>0</v>
      </c>
      <c r="U313">
        <f t="shared" si="115"/>
        <v>0</v>
      </c>
      <c r="V313">
        <f t="shared" si="116"/>
        <v>0</v>
      </c>
      <c r="W313">
        <f t="shared" si="117"/>
        <v>0</v>
      </c>
      <c r="X313">
        <f t="shared" si="118"/>
        <v>0</v>
      </c>
      <c r="Y313">
        <f t="shared" si="119"/>
        <v>0.42</v>
      </c>
    </row>
    <row r="314" spans="1:25">
      <c r="A314" t="s">
        <v>423</v>
      </c>
      <c r="B314">
        <f t="shared" si="96"/>
        <v>0</v>
      </c>
      <c r="C314">
        <f t="shared" si="97"/>
        <v>0</v>
      </c>
      <c r="D314">
        <f t="shared" si="98"/>
        <v>0</v>
      </c>
      <c r="E314">
        <f t="shared" si="99"/>
        <v>0</v>
      </c>
      <c r="F314">
        <f t="shared" si="100"/>
        <v>0.01</v>
      </c>
      <c r="G314">
        <f t="shared" si="101"/>
        <v>0.01</v>
      </c>
      <c r="H314">
        <f t="shared" si="102"/>
        <v>0.01</v>
      </c>
      <c r="I314">
        <f t="shared" si="103"/>
        <v>0.03</v>
      </c>
      <c r="J314">
        <f t="shared" si="104"/>
        <v>0.01</v>
      </c>
      <c r="K314">
        <f t="shared" si="105"/>
        <v>0.02</v>
      </c>
      <c r="L314">
        <f t="shared" si="106"/>
        <v>0.01</v>
      </c>
      <c r="M314">
        <f t="shared" si="107"/>
        <v>0.01</v>
      </c>
      <c r="N314">
        <f t="shared" si="108"/>
        <v>0.01</v>
      </c>
      <c r="O314">
        <f t="shared" si="109"/>
        <v>0</v>
      </c>
      <c r="P314">
        <f t="shared" si="110"/>
        <v>0</v>
      </c>
      <c r="Q314">
        <f t="shared" si="111"/>
        <v>0</v>
      </c>
      <c r="R314">
        <f t="shared" si="112"/>
        <v>0.01</v>
      </c>
      <c r="S314">
        <f t="shared" si="113"/>
        <v>0</v>
      </c>
      <c r="T314">
        <f t="shared" si="114"/>
        <v>0.01</v>
      </c>
      <c r="U314">
        <f t="shared" si="115"/>
        <v>0.01</v>
      </c>
      <c r="V314">
        <f t="shared" si="116"/>
        <v>0.01</v>
      </c>
      <c r="W314">
        <f t="shared" si="117"/>
        <v>0</v>
      </c>
      <c r="X314">
        <f t="shared" si="118"/>
        <v>0.01</v>
      </c>
      <c r="Y314">
        <f t="shared" si="119"/>
        <v>0</v>
      </c>
    </row>
    <row r="315" spans="1:25">
      <c r="A315" t="s">
        <v>424</v>
      </c>
      <c r="B315">
        <f t="shared" si="96"/>
        <v>0</v>
      </c>
      <c r="C315">
        <f t="shared" si="97"/>
        <v>0</v>
      </c>
      <c r="D315">
        <f t="shared" si="98"/>
        <v>0</v>
      </c>
      <c r="E315">
        <f t="shared" si="99"/>
        <v>0</v>
      </c>
      <c r="F315">
        <f t="shared" si="100"/>
        <v>0</v>
      </c>
      <c r="G315">
        <f t="shared" si="101"/>
        <v>0</v>
      </c>
      <c r="H315">
        <f t="shared" si="102"/>
        <v>0.01</v>
      </c>
      <c r="I315">
        <f t="shared" si="103"/>
        <v>0.01</v>
      </c>
      <c r="J315">
        <f t="shared" si="104"/>
        <v>0.03</v>
      </c>
      <c r="K315">
        <f t="shared" si="105"/>
        <v>0.02</v>
      </c>
      <c r="L315">
        <f t="shared" si="106"/>
        <v>0.02</v>
      </c>
      <c r="M315">
        <f t="shared" si="107"/>
        <v>0.01</v>
      </c>
      <c r="N315">
        <f t="shared" si="108"/>
        <v>0</v>
      </c>
      <c r="O315">
        <f t="shared" si="109"/>
        <v>0.01</v>
      </c>
      <c r="P315">
        <f t="shared" si="110"/>
        <v>0</v>
      </c>
      <c r="Q315">
        <f t="shared" si="111"/>
        <v>0.01</v>
      </c>
      <c r="R315">
        <f t="shared" si="112"/>
        <v>0</v>
      </c>
      <c r="S315">
        <f t="shared" si="113"/>
        <v>0</v>
      </c>
      <c r="T315">
        <f t="shared" si="114"/>
        <v>0</v>
      </c>
      <c r="U315">
        <f t="shared" si="115"/>
        <v>0</v>
      </c>
      <c r="V315">
        <f t="shared" si="116"/>
        <v>0</v>
      </c>
      <c r="W315">
        <f t="shared" si="117"/>
        <v>0</v>
      </c>
      <c r="X315">
        <f t="shared" si="118"/>
        <v>0</v>
      </c>
      <c r="Y315">
        <f t="shared" si="119"/>
        <v>0</v>
      </c>
    </row>
    <row r="316" spans="1:25">
      <c r="A316" t="s">
        <v>425</v>
      </c>
      <c r="B316">
        <f t="shared" si="96"/>
        <v>0.16</v>
      </c>
      <c r="C316">
        <f t="shared" si="97"/>
        <v>0.1</v>
      </c>
      <c r="D316">
        <f t="shared" si="98"/>
        <v>0.1</v>
      </c>
      <c r="E316">
        <f t="shared" si="99"/>
        <v>0.18</v>
      </c>
      <c r="F316">
        <f t="shared" si="100"/>
        <v>5.24</v>
      </c>
      <c r="G316">
        <f t="shared" si="101"/>
        <v>4.45</v>
      </c>
      <c r="H316">
        <f t="shared" si="102"/>
        <v>0.91</v>
      </c>
      <c r="I316">
        <f t="shared" si="103"/>
        <v>0.69</v>
      </c>
      <c r="J316">
        <f t="shared" si="104"/>
        <v>0.61</v>
      </c>
      <c r="K316">
        <f t="shared" si="105"/>
        <v>0.42</v>
      </c>
      <c r="L316">
        <f t="shared" si="106"/>
        <v>0.65</v>
      </c>
      <c r="M316">
        <f t="shared" si="107"/>
        <v>0.63</v>
      </c>
      <c r="N316">
        <f t="shared" si="108"/>
        <v>0.94</v>
      </c>
      <c r="O316">
        <f t="shared" si="109"/>
        <v>0.65</v>
      </c>
      <c r="P316">
        <f t="shared" si="110"/>
        <v>1.1299999999999999</v>
      </c>
      <c r="Q316">
        <f t="shared" si="111"/>
        <v>1.93</v>
      </c>
      <c r="R316">
        <f t="shared" si="112"/>
        <v>1.61</v>
      </c>
      <c r="S316">
        <f t="shared" si="113"/>
        <v>1.06</v>
      </c>
      <c r="T316">
        <f t="shared" si="114"/>
        <v>0.42</v>
      </c>
      <c r="U316">
        <f t="shared" si="115"/>
        <v>0.3</v>
      </c>
      <c r="V316">
        <f t="shared" si="116"/>
        <v>5.84</v>
      </c>
      <c r="W316">
        <f t="shared" si="117"/>
        <v>5.09</v>
      </c>
      <c r="X316">
        <f t="shared" si="118"/>
        <v>1.0900000000000001</v>
      </c>
      <c r="Y316">
        <f t="shared" si="119"/>
        <v>0.17</v>
      </c>
    </row>
    <row r="317" spans="1:25">
      <c r="A317" t="s">
        <v>426</v>
      </c>
      <c r="B317">
        <f t="shared" si="96"/>
        <v>0.12</v>
      </c>
      <c r="C317">
        <f t="shared" si="97"/>
        <v>0.12</v>
      </c>
      <c r="D317">
        <f t="shared" si="98"/>
        <v>0.12</v>
      </c>
      <c r="E317">
        <f t="shared" si="99"/>
        <v>0.12</v>
      </c>
      <c r="F317">
        <f t="shared" si="100"/>
        <v>0.1</v>
      </c>
      <c r="G317">
        <f t="shared" si="101"/>
        <v>0.09</v>
      </c>
      <c r="H317">
        <f t="shared" si="102"/>
        <v>0.11</v>
      </c>
      <c r="I317">
        <f t="shared" si="103"/>
        <v>0.4</v>
      </c>
      <c r="J317">
        <f t="shared" si="104"/>
        <v>0.34</v>
      </c>
      <c r="K317">
        <f t="shared" si="105"/>
        <v>0.37</v>
      </c>
      <c r="L317">
        <f t="shared" si="106"/>
        <v>0.46</v>
      </c>
      <c r="M317">
        <f t="shared" si="107"/>
        <v>0.47</v>
      </c>
      <c r="N317">
        <f t="shared" si="108"/>
        <v>0.61</v>
      </c>
      <c r="O317">
        <f t="shared" si="109"/>
        <v>0.61</v>
      </c>
      <c r="P317">
        <f t="shared" si="110"/>
        <v>0.85</v>
      </c>
      <c r="Q317">
        <f t="shared" si="111"/>
        <v>0.82</v>
      </c>
      <c r="R317">
        <f t="shared" si="112"/>
        <v>0.71</v>
      </c>
      <c r="S317">
        <f t="shared" si="113"/>
        <v>0.42</v>
      </c>
      <c r="T317">
        <f t="shared" si="114"/>
        <v>0.19</v>
      </c>
      <c r="U317">
        <f t="shared" si="115"/>
        <v>0.13</v>
      </c>
      <c r="V317">
        <f t="shared" si="116"/>
        <v>0.13</v>
      </c>
      <c r="W317">
        <f t="shared" si="117"/>
        <v>0.12</v>
      </c>
      <c r="X317">
        <f t="shared" si="118"/>
        <v>0.11</v>
      </c>
      <c r="Y317">
        <f t="shared" si="119"/>
        <v>0.1</v>
      </c>
    </row>
    <row r="318" spans="1:25">
      <c r="A318" t="s">
        <v>427</v>
      </c>
      <c r="B318">
        <f t="shared" si="96"/>
        <v>1.39</v>
      </c>
      <c r="C318">
        <f t="shared" si="97"/>
        <v>0.67</v>
      </c>
      <c r="D318">
        <f t="shared" si="98"/>
        <v>0.15</v>
      </c>
      <c r="E318">
        <f t="shared" si="99"/>
        <v>0.02</v>
      </c>
      <c r="F318">
        <f t="shared" si="100"/>
        <v>0.86</v>
      </c>
      <c r="G318">
        <f t="shared" si="101"/>
        <v>1.52</v>
      </c>
      <c r="H318">
        <f t="shared" si="102"/>
        <v>1.39</v>
      </c>
      <c r="I318">
        <f t="shared" si="103"/>
        <v>0.57999999999999996</v>
      </c>
      <c r="J318">
        <f t="shared" si="104"/>
        <v>0.1</v>
      </c>
      <c r="K318">
        <f t="shared" si="105"/>
        <v>7.0000000000000007E-2</v>
      </c>
      <c r="L318">
        <f t="shared" si="106"/>
        <v>0.09</v>
      </c>
      <c r="M318">
        <f t="shared" si="107"/>
        <v>0.1</v>
      </c>
      <c r="N318">
        <f t="shared" si="108"/>
        <v>0.09</v>
      </c>
      <c r="O318">
        <f t="shared" si="109"/>
        <v>7.0000000000000007E-2</v>
      </c>
      <c r="P318">
        <f t="shared" si="110"/>
        <v>0.11</v>
      </c>
      <c r="Q318">
        <f t="shared" si="111"/>
        <v>0.19</v>
      </c>
      <c r="R318">
        <f t="shared" si="112"/>
        <v>0.31</v>
      </c>
      <c r="S318">
        <f t="shared" si="113"/>
        <v>0.28000000000000003</v>
      </c>
      <c r="T318">
        <f t="shared" si="114"/>
        <v>0.17</v>
      </c>
      <c r="U318">
        <f t="shared" si="115"/>
        <v>0.08</v>
      </c>
      <c r="V318">
        <f t="shared" si="116"/>
        <v>0.06</v>
      </c>
      <c r="W318">
        <f t="shared" si="117"/>
        <v>0.05</v>
      </c>
      <c r="X318">
        <f t="shared" si="118"/>
        <v>0.08</v>
      </c>
      <c r="Y318">
        <f t="shared" si="119"/>
        <v>0.74</v>
      </c>
    </row>
    <row r="319" spans="1:25">
      <c r="A319" t="s">
        <v>428</v>
      </c>
      <c r="B319">
        <f t="shared" si="96"/>
        <v>0.01</v>
      </c>
      <c r="C319">
        <f t="shared" si="97"/>
        <v>0.01</v>
      </c>
      <c r="D319">
        <f t="shared" si="98"/>
        <v>0.01</v>
      </c>
      <c r="E319">
        <f t="shared" si="99"/>
        <v>0.01</v>
      </c>
      <c r="F319">
        <f t="shared" si="100"/>
        <v>0</v>
      </c>
      <c r="G319">
        <f t="shared" si="101"/>
        <v>0</v>
      </c>
      <c r="H319">
        <f t="shared" si="102"/>
        <v>0</v>
      </c>
      <c r="I319">
        <f t="shared" si="103"/>
        <v>7.0000000000000007E-2</v>
      </c>
      <c r="J319">
        <f t="shared" si="104"/>
        <v>0.09</v>
      </c>
      <c r="K319">
        <f t="shared" si="105"/>
        <v>0.23</v>
      </c>
      <c r="L319">
        <f t="shared" si="106"/>
        <v>0.06</v>
      </c>
      <c r="M319">
        <f t="shared" si="107"/>
        <v>0.03</v>
      </c>
      <c r="N319">
        <f t="shared" si="108"/>
        <v>0.18</v>
      </c>
      <c r="O319">
        <f t="shared" si="109"/>
        <v>0.05</v>
      </c>
      <c r="P319">
        <f t="shared" si="110"/>
        <v>0.05</v>
      </c>
      <c r="Q319">
        <f t="shared" si="111"/>
        <v>0.03</v>
      </c>
      <c r="R319">
        <f t="shared" si="112"/>
        <v>0.02</v>
      </c>
      <c r="S319">
        <f t="shared" si="113"/>
        <v>0.02</v>
      </c>
      <c r="T319">
        <f t="shared" si="114"/>
        <v>0.02</v>
      </c>
      <c r="U319">
        <f t="shared" si="115"/>
        <v>0.02</v>
      </c>
      <c r="V319">
        <f t="shared" si="116"/>
        <v>0.02</v>
      </c>
      <c r="W319">
        <f t="shared" si="117"/>
        <v>0.01</v>
      </c>
      <c r="X319">
        <f t="shared" si="118"/>
        <v>0.01</v>
      </c>
      <c r="Y319">
        <f t="shared" si="119"/>
        <v>0</v>
      </c>
    </row>
    <row r="320" spans="1:25">
      <c r="A320" t="s">
        <v>429</v>
      </c>
      <c r="B320">
        <f t="shared" si="96"/>
        <v>0.04</v>
      </c>
      <c r="C320">
        <f t="shared" si="97"/>
        <v>0.04</v>
      </c>
      <c r="D320">
        <f t="shared" si="98"/>
        <v>0.05</v>
      </c>
      <c r="E320">
        <f t="shared" si="99"/>
        <v>0.04</v>
      </c>
      <c r="F320">
        <f t="shared" si="100"/>
        <v>0.05</v>
      </c>
      <c r="G320">
        <f t="shared" si="101"/>
        <v>0.03</v>
      </c>
      <c r="H320">
        <f t="shared" si="102"/>
        <v>0.2</v>
      </c>
      <c r="I320">
        <f t="shared" si="103"/>
        <v>0.4</v>
      </c>
      <c r="J320">
        <f t="shared" si="104"/>
        <v>0.2</v>
      </c>
      <c r="K320">
        <f t="shared" si="105"/>
        <v>0.13</v>
      </c>
      <c r="L320">
        <f t="shared" si="106"/>
        <v>0.19</v>
      </c>
      <c r="M320">
        <f t="shared" si="107"/>
        <v>0.15</v>
      </c>
      <c r="N320">
        <f t="shared" si="108"/>
        <v>0.09</v>
      </c>
      <c r="O320">
        <f t="shared" si="109"/>
        <v>0.08</v>
      </c>
      <c r="P320">
        <f t="shared" si="110"/>
        <v>0.08</v>
      </c>
      <c r="Q320">
        <f t="shared" si="111"/>
        <v>0.13</v>
      </c>
      <c r="R320">
        <f t="shared" si="112"/>
        <v>0.09</v>
      </c>
      <c r="S320">
        <f t="shared" si="113"/>
        <v>0.09</v>
      </c>
      <c r="T320">
        <f t="shared" si="114"/>
        <v>7.0000000000000007E-2</v>
      </c>
      <c r="U320">
        <f t="shared" si="115"/>
        <v>0.06</v>
      </c>
      <c r="V320">
        <f t="shared" si="116"/>
        <v>0.1</v>
      </c>
      <c r="W320">
        <f t="shared" si="117"/>
        <v>0.04</v>
      </c>
      <c r="X320">
        <f t="shared" si="118"/>
        <v>0.03</v>
      </c>
      <c r="Y320">
        <f t="shared" si="119"/>
        <v>0.03</v>
      </c>
    </row>
    <row r="321" spans="1:25">
      <c r="A321" t="s">
        <v>430</v>
      </c>
      <c r="B321">
        <f t="shared" si="96"/>
        <v>0.81</v>
      </c>
      <c r="C321">
        <f t="shared" si="97"/>
        <v>0.47</v>
      </c>
      <c r="D321">
        <f t="shared" si="98"/>
        <v>0</v>
      </c>
      <c r="E321">
        <f t="shared" si="99"/>
        <v>0.15</v>
      </c>
      <c r="F321">
        <f t="shared" si="100"/>
        <v>0</v>
      </c>
      <c r="G321">
        <f t="shared" si="101"/>
        <v>0</v>
      </c>
      <c r="H321">
        <f t="shared" si="102"/>
        <v>0.02</v>
      </c>
      <c r="I321">
        <f t="shared" si="103"/>
        <v>0.22</v>
      </c>
      <c r="J321">
        <f t="shared" si="104"/>
        <v>7.0000000000000007E-2</v>
      </c>
      <c r="K321">
        <f t="shared" si="105"/>
        <v>0.11</v>
      </c>
      <c r="L321">
        <f t="shared" si="106"/>
        <v>0.09</v>
      </c>
      <c r="M321">
        <f t="shared" si="107"/>
        <v>7.0000000000000007E-2</v>
      </c>
      <c r="N321">
        <f t="shared" si="108"/>
        <v>0.02</v>
      </c>
      <c r="O321">
        <f t="shared" si="109"/>
        <v>7.0000000000000007E-2</v>
      </c>
      <c r="P321">
        <f t="shared" si="110"/>
        <v>0.08</v>
      </c>
      <c r="Q321">
        <f t="shared" si="111"/>
        <v>0.01</v>
      </c>
      <c r="R321">
        <f t="shared" si="112"/>
        <v>0.21</v>
      </c>
      <c r="S321">
        <f t="shared" si="113"/>
        <v>0.05</v>
      </c>
      <c r="T321">
        <f t="shared" si="114"/>
        <v>0.05</v>
      </c>
      <c r="U321">
        <f t="shared" si="115"/>
        <v>0.06</v>
      </c>
      <c r="V321">
        <f t="shared" si="116"/>
        <v>7.0000000000000007E-2</v>
      </c>
      <c r="W321">
        <f t="shared" si="117"/>
        <v>0.77</v>
      </c>
      <c r="X321">
        <f t="shared" si="118"/>
        <v>1.28</v>
      </c>
      <c r="Y321">
        <f t="shared" si="119"/>
        <v>0.8</v>
      </c>
    </row>
    <row r="322" spans="1:25">
      <c r="A322" t="s">
        <v>431</v>
      </c>
      <c r="B322">
        <f t="shared" ref="B322:B385" si="120">VLOOKUP($A322,SIG,2,FALSE)</f>
        <v>2.0699999999999998</v>
      </c>
      <c r="C322">
        <f t="shared" ref="C322:C385" si="121">VLOOKUP($A322,SIG,3,FALSE)</f>
        <v>0.51</v>
      </c>
      <c r="D322">
        <f t="shared" ref="D322:D385" si="122">VLOOKUP($A322,SIG,4,FALSE)</f>
        <v>0.59</v>
      </c>
      <c r="E322">
        <f t="shared" ref="E322:E385" si="123">VLOOKUP($A322,SIG,5,FALSE)</f>
        <v>1.44</v>
      </c>
      <c r="F322">
        <f t="shared" ref="F322:F385" si="124">VLOOKUP($A322,SIG,6,FALSE)</f>
        <v>0.15</v>
      </c>
      <c r="G322">
        <f t="shared" ref="G322:G385" si="125">VLOOKUP($A322,SIG,7,FALSE)</f>
        <v>1.49</v>
      </c>
      <c r="H322">
        <f t="shared" ref="H322:H385" si="126">VLOOKUP($A322,SIG,8,FALSE)</f>
        <v>2.14</v>
      </c>
      <c r="I322">
        <f t="shared" ref="I322:I385" si="127">VLOOKUP($A322,SIG,9,FALSE)</f>
        <v>0.59</v>
      </c>
      <c r="J322">
        <f t="shared" ref="J322:J385" si="128">VLOOKUP($A322,SIG,10,FALSE)</f>
        <v>0.06</v>
      </c>
      <c r="K322">
        <f t="shared" ref="K322:K385" si="129">VLOOKUP($A322,SIG,11,FALSE)</f>
        <v>0.1</v>
      </c>
      <c r="L322">
        <f t="shared" ref="L322:L385" si="130">VLOOKUP($A322,SIG,12,FALSE)</f>
        <v>0.28000000000000003</v>
      </c>
      <c r="M322">
        <f t="shared" ref="M322:M385" si="131">VLOOKUP($A322,SIG,13,FALSE)</f>
        <v>0.17</v>
      </c>
      <c r="N322">
        <f t="shared" ref="N322:N385" si="132">VLOOKUP($A322,SIG,14,FALSE)</f>
        <v>0.03</v>
      </c>
      <c r="O322">
        <f t="shared" ref="O322:O385" si="133">VLOOKUP($A322,SIG,15,FALSE)</f>
        <v>1.03</v>
      </c>
      <c r="P322">
        <f t="shared" ref="P322:P385" si="134">VLOOKUP($A322,SIG,16,FALSE)</f>
        <v>1.1399999999999999</v>
      </c>
      <c r="Q322">
        <f t="shared" ref="Q322:Q385" si="135">VLOOKUP($A322,SIG,17,FALSE)</f>
        <v>0.57999999999999996</v>
      </c>
      <c r="R322">
        <f t="shared" ref="R322:R385" si="136">VLOOKUP($A322,SIG,18,FALSE)</f>
        <v>0.32</v>
      </c>
      <c r="S322">
        <f t="shared" ref="S322:S385" si="137">VLOOKUP($A322,SIG,19,FALSE)</f>
        <v>0.73</v>
      </c>
      <c r="T322">
        <f t="shared" ref="T322:T385" si="138">VLOOKUP($A322,SIG,20,FALSE)</f>
        <v>1.57</v>
      </c>
      <c r="U322">
        <f t="shared" ref="U322:U385" si="139">VLOOKUP($A322,SIG,21,FALSE)</f>
        <v>0.24</v>
      </c>
      <c r="V322">
        <f t="shared" ref="V322:V385" si="140">VLOOKUP($A322,SIG,22,FALSE)</f>
        <v>0.04</v>
      </c>
      <c r="W322">
        <f t="shared" ref="W322:W385" si="141">VLOOKUP($A322,SIG,23,FALSE)</f>
        <v>0.01</v>
      </c>
      <c r="X322">
        <f t="shared" ref="X322:X385" si="142">VLOOKUP($A322,SIG,24,FALSE)</f>
        <v>0.13</v>
      </c>
      <c r="Y322">
        <f t="shared" ref="Y322:Y385" si="143">VLOOKUP($A322,SIG,25,FALSE)</f>
        <v>1.7</v>
      </c>
    </row>
    <row r="323" spans="1:25">
      <c r="A323" t="s">
        <v>432</v>
      </c>
      <c r="B323">
        <f t="shared" si="120"/>
        <v>0.04</v>
      </c>
      <c r="C323">
        <f t="shared" si="121"/>
        <v>0.05</v>
      </c>
      <c r="D323">
        <f t="shared" si="122"/>
        <v>0.03</v>
      </c>
      <c r="E323">
        <f t="shared" si="123"/>
        <v>0.02</v>
      </c>
      <c r="F323">
        <f t="shared" si="124"/>
        <v>0.01</v>
      </c>
      <c r="G323">
        <f t="shared" si="125"/>
        <v>0.02</v>
      </c>
      <c r="H323">
        <f t="shared" si="126"/>
        <v>0.16</v>
      </c>
      <c r="I323">
        <f t="shared" si="127"/>
        <v>0.27</v>
      </c>
      <c r="J323">
        <f t="shared" si="128"/>
        <v>0.46</v>
      </c>
      <c r="K323">
        <f t="shared" si="129"/>
        <v>0.34</v>
      </c>
      <c r="L323">
        <f t="shared" si="130"/>
        <v>0.21</v>
      </c>
      <c r="M323">
        <f t="shared" si="131"/>
        <v>0.16</v>
      </c>
      <c r="N323">
        <f t="shared" si="132"/>
        <v>0.16</v>
      </c>
      <c r="O323">
        <f t="shared" si="133"/>
        <v>0.1</v>
      </c>
      <c r="P323">
        <f t="shared" si="134"/>
        <v>0.09</v>
      </c>
      <c r="Q323">
        <f t="shared" si="135"/>
        <v>0.16</v>
      </c>
      <c r="R323">
        <f t="shared" si="136"/>
        <v>0.18</v>
      </c>
      <c r="S323">
        <f t="shared" si="137"/>
        <v>0.22</v>
      </c>
      <c r="T323">
        <f t="shared" si="138"/>
        <v>0.12</v>
      </c>
      <c r="U323">
        <f t="shared" si="139"/>
        <v>0.09</v>
      </c>
      <c r="V323">
        <f t="shared" si="140"/>
        <v>0.06</v>
      </c>
      <c r="W323">
        <f t="shared" si="141"/>
        <v>0.04</v>
      </c>
      <c r="X323">
        <f t="shared" si="142"/>
        <v>0.04</v>
      </c>
      <c r="Y323">
        <f t="shared" si="143"/>
        <v>0.03</v>
      </c>
    </row>
    <row r="324" spans="1:25">
      <c r="A324" t="s">
        <v>433</v>
      </c>
      <c r="B324">
        <f t="shared" si="120"/>
        <v>0.39</v>
      </c>
      <c r="C324">
        <f t="shared" si="121"/>
        <v>0.41</v>
      </c>
      <c r="D324">
        <f t="shared" si="122"/>
        <v>0.4</v>
      </c>
      <c r="E324">
        <f t="shared" si="123"/>
        <v>0.38</v>
      </c>
      <c r="F324">
        <f t="shared" si="124"/>
        <v>0.35</v>
      </c>
      <c r="G324">
        <f t="shared" si="125"/>
        <v>0.31</v>
      </c>
      <c r="H324">
        <f t="shared" si="126"/>
        <v>0.65</v>
      </c>
      <c r="I324">
        <f t="shared" si="127"/>
        <v>0.74</v>
      </c>
      <c r="J324">
        <f t="shared" si="128"/>
        <v>0.57999999999999996</v>
      </c>
      <c r="K324">
        <f t="shared" si="129"/>
        <v>0.42</v>
      </c>
      <c r="L324">
        <f t="shared" si="130"/>
        <v>0.61</v>
      </c>
      <c r="M324">
        <f t="shared" si="131"/>
        <v>0.65</v>
      </c>
      <c r="N324">
        <f t="shared" si="132"/>
        <v>0.7</v>
      </c>
      <c r="O324">
        <f t="shared" si="133"/>
        <v>0.83</v>
      </c>
      <c r="P324">
        <f t="shared" si="134"/>
        <v>0.94</v>
      </c>
      <c r="Q324">
        <f t="shared" si="135"/>
        <v>0.92</v>
      </c>
      <c r="R324">
        <f t="shared" si="136"/>
        <v>1.06</v>
      </c>
      <c r="S324">
        <f t="shared" si="137"/>
        <v>1.1000000000000001</v>
      </c>
      <c r="T324">
        <f t="shared" si="138"/>
        <v>0.91</v>
      </c>
      <c r="U324">
        <f t="shared" si="139"/>
        <v>0.74</v>
      </c>
      <c r="V324">
        <f t="shared" si="140"/>
        <v>0.61</v>
      </c>
      <c r="W324">
        <f t="shared" si="141"/>
        <v>0.52</v>
      </c>
      <c r="X324">
        <f t="shared" si="142"/>
        <v>0.47</v>
      </c>
      <c r="Y324">
        <f t="shared" si="143"/>
        <v>0.34</v>
      </c>
    </row>
    <row r="325" spans="1:25">
      <c r="A325" t="s">
        <v>434</v>
      </c>
      <c r="B325">
        <f t="shared" si="120"/>
        <v>1</v>
      </c>
      <c r="C325">
        <f t="shared" si="121"/>
        <v>0.55000000000000004</v>
      </c>
      <c r="D325">
        <f t="shared" si="122"/>
        <v>0.08</v>
      </c>
      <c r="E325">
        <f t="shared" si="123"/>
        <v>0.08</v>
      </c>
      <c r="F325">
        <f t="shared" si="124"/>
        <v>0.08</v>
      </c>
      <c r="G325">
        <f t="shared" si="125"/>
        <v>0.38</v>
      </c>
      <c r="H325">
        <f t="shared" si="126"/>
        <v>0.98</v>
      </c>
      <c r="I325">
        <f t="shared" si="127"/>
        <v>0.87</v>
      </c>
      <c r="J325">
        <f t="shared" si="128"/>
        <v>0.15</v>
      </c>
      <c r="K325">
        <f t="shared" si="129"/>
        <v>0.19</v>
      </c>
      <c r="L325">
        <f t="shared" si="130"/>
        <v>0.21</v>
      </c>
      <c r="M325">
        <f t="shared" si="131"/>
        <v>0.4</v>
      </c>
      <c r="N325">
        <f t="shared" si="132"/>
        <v>0.2</v>
      </c>
      <c r="O325">
        <f t="shared" si="133"/>
        <v>0.23</v>
      </c>
      <c r="P325">
        <f t="shared" si="134"/>
        <v>0.28000000000000003</v>
      </c>
      <c r="Q325">
        <f t="shared" si="135"/>
        <v>0.25</v>
      </c>
      <c r="R325">
        <f t="shared" si="136"/>
        <v>0.27</v>
      </c>
      <c r="S325">
        <f t="shared" si="137"/>
        <v>0.33</v>
      </c>
      <c r="T325">
        <f t="shared" si="138"/>
        <v>0.5</v>
      </c>
      <c r="U325">
        <f t="shared" si="139"/>
        <v>0.18</v>
      </c>
      <c r="V325">
        <f t="shared" si="140"/>
        <v>7.0000000000000007E-2</v>
      </c>
      <c r="W325">
        <f t="shared" si="141"/>
        <v>0.03</v>
      </c>
      <c r="X325">
        <f t="shared" si="142"/>
        <v>7.0000000000000007E-2</v>
      </c>
      <c r="Y325">
        <f t="shared" si="143"/>
        <v>0.21</v>
      </c>
    </row>
    <row r="326" spans="1:25">
      <c r="A326" t="s">
        <v>435</v>
      </c>
      <c r="B326">
        <f t="shared" si="120"/>
        <v>0.14000000000000001</v>
      </c>
      <c r="C326">
        <f t="shared" si="121"/>
        <v>0.05</v>
      </c>
      <c r="D326">
        <f t="shared" si="122"/>
        <v>1.43</v>
      </c>
      <c r="E326">
        <f t="shared" si="123"/>
        <v>1.82</v>
      </c>
      <c r="F326">
        <f t="shared" si="124"/>
        <v>0.21</v>
      </c>
      <c r="G326">
        <f t="shared" si="125"/>
        <v>0.39</v>
      </c>
      <c r="H326">
        <f t="shared" si="126"/>
        <v>1.47</v>
      </c>
      <c r="I326">
        <f t="shared" si="127"/>
        <v>0.45</v>
      </c>
      <c r="J326">
        <f t="shared" si="128"/>
        <v>0.1</v>
      </c>
      <c r="K326">
        <f t="shared" si="129"/>
        <v>0.14000000000000001</v>
      </c>
      <c r="L326">
        <f t="shared" si="130"/>
        <v>0.13</v>
      </c>
      <c r="M326">
        <f t="shared" si="131"/>
        <v>0.08</v>
      </c>
      <c r="N326">
        <f t="shared" si="132"/>
        <v>0.2</v>
      </c>
      <c r="O326">
        <f t="shared" si="133"/>
        <v>0.18</v>
      </c>
      <c r="P326">
        <f t="shared" si="134"/>
        <v>0.15</v>
      </c>
      <c r="Q326">
        <f t="shared" si="135"/>
        <v>0.11</v>
      </c>
      <c r="R326">
        <f t="shared" si="136"/>
        <v>7.0000000000000007E-2</v>
      </c>
      <c r="S326">
        <f t="shared" si="137"/>
        <v>0.12</v>
      </c>
      <c r="T326">
        <f t="shared" si="138"/>
        <v>0.26</v>
      </c>
      <c r="U326">
        <f t="shared" si="139"/>
        <v>1.19</v>
      </c>
      <c r="V326">
        <f t="shared" si="140"/>
        <v>0.7</v>
      </c>
      <c r="W326">
        <f t="shared" si="141"/>
        <v>0.02</v>
      </c>
      <c r="X326">
        <f t="shared" si="142"/>
        <v>0.01</v>
      </c>
      <c r="Y326">
        <f t="shared" si="143"/>
        <v>0.47</v>
      </c>
    </row>
    <row r="327" spans="1:25">
      <c r="A327" t="s">
        <v>436</v>
      </c>
      <c r="B327">
        <f t="shared" si="120"/>
        <v>0.03</v>
      </c>
      <c r="C327">
        <f t="shared" si="121"/>
        <v>0</v>
      </c>
      <c r="D327">
        <f t="shared" si="122"/>
        <v>0</v>
      </c>
      <c r="E327">
        <f t="shared" si="123"/>
        <v>0.02</v>
      </c>
      <c r="F327">
        <f t="shared" si="124"/>
        <v>0.02</v>
      </c>
      <c r="G327">
        <f t="shared" si="125"/>
        <v>0.09</v>
      </c>
      <c r="H327">
        <f t="shared" si="126"/>
        <v>0.09</v>
      </c>
      <c r="I327">
        <f t="shared" si="127"/>
        <v>0.08</v>
      </c>
      <c r="J327">
        <f t="shared" si="128"/>
        <v>0.12</v>
      </c>
      <c r="K327">
        <f t="shared" si="129"/>
        <v>0.21</v>
      </c>
      <c r="L327">
        <f t="shared" si="130"/>
        <v>0.33</v>
      </c>
      <c r="M327">
        <f t="shared" si="131"/>
        <v>0.21</v>
      </c>
      <c r="N327">
        <f t="shared" si="132"/>
        <v>0.1</v>
      </c>
      <c r="O327">
        <f t="shared" si="133"/>
        <v>0.09</v>
      </c>
      <c r="P327">
        <f t="shared" si="134"/>
        <v>0.12</v>
      </c>
      <c r="Q327">
        <f t="shared" si="135"/>
        <v>0.12</v>
      </c>
      <c r="R327">
        <f t="shared" si="136"/>
        <v>0.15</v>
      </c>
      <c r="S327">
        <f t="shared" si="137"/>
        <v>0.27</v>
      </c>
      <c r="T327">
        <f t="shared" si="138"/>
        <v>0.16</v>
      </c>
      <c r="U327">
        <f t="shared" si="139"/>
        <v>0.06</v>
      </c>
      <c r="V327">
        <f t="shared" si="140"/>
        <v>0.06</v>
      </c>
      <c r="W327">
        <f t="shared" si="141"/>
        <v>0.03</v>
      </c>
      <c r="X327">
        <f t="shared" si="142"/>
        <v>0.02</v>
      </c>
      <c r="Y327">
        <f t="shared" si="143"/>
        <v>0.03</v>
      </c>
    </row>
    <row r="328" spans="1:25">
      <c r="A328" t="s">
        <v>437</v>
      </c>
      <c r="B328">
        <f t="shared" si="120"/>
        <v>0</v>
      </c>
      <c r="C328">
        <f t="shared" si="121"/>
        <v>0</v>
      </c>
      <c r="D328">
        <f t="shared" si="122"/>
        <v>0</v>
      </c>
      <c r="E328">
        <f t="shared" si="123"/>
        <v>0</v>
      </c>
      <c r="F328">
        <f t="shared" si="124"/>
        <v>0</v>
      </c>
      <c r="G328">
        <f t="shared" si="125"/>
        <v>0.02</v>
      </c>
      <c r="H328">
        <f t="shared" si="126"/>
        <v>0.23</v>
      </c>
      <c r="I328">
        <f t="shared" si="127"/>
        <v>0.16</v>
      </c>
      <c r="J328">
        <f t="shared" si="128"/>
        <v>0.06</v>
      </c>
      <c r="K328">
        <f t="shared" si="129"/>
        <v>0.06</v>
      </c>
      <c r="L328">
        <f t="shared" si="130"/>
        <v>0.08</v>
      </c>
      <c r="M328">
        <f t="shared" si="131"/>
        <v>0.06</v>
      </c>
      <c r="N328">
        <f t="shared" si="132"/>
        <v>0.02</v>
      </c>
      <c r="O328">
        <f t="shared" si="133"/>
        <v>0.01</v>
      </c>
      <c r="P328">
        <f t="shared" si="134"/>
        <v>0.01</v>
      </c>
      <c r="Q328">
        <f t="shared" si="135"/>
        <v>7.0000000000000007E-2</v>
      </c>
      <c r="R328">
        <f t="shared" si="136"/>
        <v>0</v>
      </c>
      <c r="S328">
        <f t="shared" si="137"/>
        <v>0.01</v>
      </c>
      <c r="T328">
        <f t="shared" si="138"/>
        <v>0.01</v>
      </c>
      <c r="U328">
        <f t="shared" si="139"/>
        <v>0</v>
      </c>
      <c r="V328">
        <f t="shared" si="140"/>
        <v>0</v>
      </c>
      <c r="W328">
        <f t="shared" si="141"/>
        <v>0</v>
      </c>
      <c r="X328">
        <f t="shared" si="142"/>
        <v>0</v>
      </c>
      <c r="Y328">
        <f t="shared" si="143"/>
        <v>0</v>
      </c>
    </row>
    <row r="329" spans="1:25">
      <c r="A329" t="s">
        <v>438</v>
      </c>
      <c r="B329">
        <f t="shared" si="120"/>
        <v>0</v>
      </c>
      <c r="C329">
        <f t="shared" si="121"/>
        <v>0.01</v>
      </c>
      <c r="D329">
        <f t="shared" si="122"/>
        <v>0</v>
      </c>
      <c r="E329">
        <f t="shared" si="123"/>
        <v>0</v>
      </c>
      <c r="F329">
        <f t="shared" si="124"/>
        <v>0.42</v>
      </c>
      <c r="G329">
        <f t="shared" si="125"/>
        <v>2.0499999999999998</v>
      </c>
      <c r="H329">
        <f t="shared" si="126"/>
        <v>0.79</v>
      </c>
      <c r="I329">
        <f t="shared" si="127"/>
        <v>0</v>
      </c>
      <c r="J329">
        <f t="shared" si="128"/>
        <v>0.13</v>
      </c>
      <c r="K329">
        <f t="shared" si="129"/>
        <v>0.49</v>
      </c>
      <c r="L329">
        <f t="shared" si="130"/>
        <v>0.41</v>
      </c>
      <c r="M329">
        <f t="shared" si="131"/>
        <v>0.95</v>
      </c>
      <c r="N329">
        <f t="shared" si="132"/>
        <v>0.59</v>
      </c>
      <c r="O329">
        <f t="shared" si="133"/>
        <v>0.21</v>
      </c>
      <c r="P329">
        <f t="shared" si="134"/>
        <v>0.22</v>
      </c>
      <c r="Q329">
        <f t="shared" si="135"/>
        <v>0.25</v>
      </c>
      <c r="R329">
        <f t="shared" si="136"/>
        <v>0.28000000000000003</v>
      </c>
      <c r="S329">
        <f t="shared" si="137"/>
        <v>0.24</v>
      </c>
      <c r="T329">
        <f t="shared" si="138"/>
        <v>0.22</v>
      </c>
      <c r="U329">
        <f t="shared" si="139"/>
        <v>0.19</v>
      </c>
      <c r="V329">
        <f t="shared" si="140"/>
        <v>0</v>
      </c>
      <c r="W329">
        <f t="shared" si="141"/>
        <v>1.99</v>
      </c>
      <c r="X329">
        <f t="shared" si="142"/>
        <v>1.1200000000000001</v>
      </c>
      <c r="Y329">
        <f t="shared" si="143"/>
        <v>0.02</v>
      </c>
    </row>
    <row r="330" spans="1:25">
      <c r="A330" t="s">
        <v>439</v>
      </c>
      <c r="B330">
        <f t="shared" si="120"/>
        <v>4.32</v>
      </c>
      <c r="C330">
        <f t="shared" si="121"/>
        <v>1.4</v>
      </c>
      <c r="D330">
        <f t="shared" si="122"/>
        <v>0.77</v>
      </c>
      <c r="E330">
        <f t="shared" si="123"/>
        <v>3.56</v>
      </c>
      <c r="F330">
        <f t="shared" si="124"/>
        <v>3.38</v>
      </c>
      <c r="G330">
        <f t="shared" si="125"/>
        <v>0.48</v>
      </c>
      <c r="H330">
        <f t="shared" si="126"/>
        <v>1.73</v>
      </c>
      <c r="I330">
        <f t="shared" si="127"/>
        <v>1.69</v>
      </c>
      <c r="J330">
        <f t="shared" si="128"/>
        <v>0.65</v>
      </c>
      <c r="K330">
        <f t="shared" si="129"/>
        <v>0.45</v>
      </c>
      <c r="L330">
        <f t="shared" si="130"/>
        <v>0.34</v>
      </c>
      <c r="M330">
        <f t="shared" si="131"/>
        <v>0.41</v>
      </c>
      <c r="N330">
        <f t="shared" si="132"/>
        <v>0.33</v>
      </c>
      <c r="O330">
        <f t="shared" si="133"/>
        <v>0.83</v>
      </c>
      <c r="P330">
        <f t="shared" si="134"/>
        <v>1.1499999999999999</v>
      </c>
      <c r="Q330">
        <f t="shared" si="135"/>
        <v>0.41</v>
      </c>
      <c r="R330">
        <f t="shared" si="136"/>
        <v>0.15</v>
      </c>
      <c r="S330">
        <f t="shared" si="137"/>
        <v>0.9</v>
      </c>
      <c r="T330">
        <f t="shared" si="138"/>
        <v>4.01</v>
      </c>
      <c r="U330">
        <f t="shared" si="139"/>
        <v>3.52</v>
      </c>
      <c r="V330">
        <f t="shared" si="140"/>
        <v>0.83</v>
      </c>
      <c r="W330">
        <f t="shared" si="141"/>
        <v>0.21</v>
      </c>
      <c r="X330">
        <f t="shared" si="142"/>
        <v>1.75</v>
      </c>
      <c r="Y330">
        <f t="shared" si="143"/>
        <v>4.34</v>
      </c>
    </row>
    <row r="331" spans="1:25">
      <c r="A331" t="s">
        <v>440</v>
      </c>
      <c r="B331">
        <f t="shared" si="120"/>
        <v>0.11</v>
      </c>
      <c r="C331">
        <f t="shared" si="121"/>
        <v>0</v>
      </c>
      <c r="D331">
        <f t="shared" si="122"/>
        <v>0</v>
      </c>
      <c r="E331">
        <f t="shared" si="123"/>
        <v>0</v>
      </c>
      <c r="F331">
        <f t="shared" si="124"/>
        <v>0.3</v>
      </c>
      <c r="G331">
        <f t="shared" si="125"/>
        <v>0</v>
      </c>
      <c r="H331">
        <f t="shared" si="126"/>
        <v>0.08</v>
      </c>
      <c r="I331">
        <f t="shared" si="127"/>
        <v>0.14000000000000001</v>
      </c>
      <c r="J331">
        <f t="shared" si="128"/>
        <v>0.11</v>
      </c>
      <c r="K331">
        <f t="shared" si="129"/>
        <v>0.16</v>
      </c>
      <c r="L331">
        <f t="shared" si="130"/>
        <v>0.09</v>
      </c>
      <c r="M331">
        <f t="shared" si="131"/>
        <v>0.18</v>
      </c>
      <c r="N331">
        <f t="shared" si="132"/>
        <v>0.18</v>
      </c>
      <c r="O331">
        <f t="shared" si="133"/>
        <v>0.18</v>
      </c>
      <c r="P331">
        <f t="shared" si="134"/>
        <v>0.03</v>
      </c>
      <c r="Q331">
        <f t="shared" si="135"/>
        <v>0.04</v>
      </c>
      <c r="R331">
        <f t="shared" si="136"/>
        <v>0.01</v>
      </c>
      <c r="S331">
        <f t="shared" si="137"/>
        <v>0</v>
      </c>
      <c r="T331">
        <f t="shared" si="138"/>
        <v>0</v>
      </c>
      <c r="U331">
        <f t="shared" si="139"/>
        <v>0</v>
      </c>
      <c r="V331">
        <f t="shared" si="140"/>
        <v>0</v>
      </c>
      <c r="W331">
        <f t="shared" si="141"/>
        <v>0</v>
      </c>
      <c r="X331">
        <f t="shared" si="142"/>
        <v>0.24</v>
      </c>
      <c r="Y331">
        <f t="shared" si="143"/>
        <v>3.75</v>
      </c>
    </row>
    <row r="332" spans="1:25">
      <c r="A332" t="s">
        <v>441</v>
      </c>
      <c r="B332">
        <f t="shared" si="120"/>
        <v>0.06</v>
      </c>
      <c r="C332">
        <f t="shared" si="121"/>
        <v>7.0000000000000007E-2</v>
      </c>
      <c r="D332">
        <f t="shared" si="122"/>
        <v>0.08</v>
      </c>
      <c r="E332">
        <f t="shared" si="123"/>
        <v>0.08</v>
      </c>
      <c r="F332">
        <f t="shared" si="124"/>
        <v>2.0499999999999998</v>
      </c>
      <c r="G332">
        <f t="shared" si="125"/>
        <v>2.02</v>
      </c>
      <c r="H332">
        <f t="shared" si="126"/>
        <v>7.0000000000000007E-2</v>
      </c>
      <c r="I332">
        <f t="shared" si="127"/>
        <v>0.1</v>
      </c>
      <c r="J332">
        <f t="shared" si="128"/>
        <v>0.14000000000000001</v>
      </c>
      <c r="K332">
        <f t="shared" si="129"/>
        <v>0.26</v>
      </c>
      <c r="L332">
        <f t="shared" si="130"/>
        <v>0.27</v>
      </c>
      <c r="M332">
        <f t="shared" si="131"/>
        <v>0.14000000000000001</v>
      </c>
      <c r="N332">
        <f t="shared" si="132"/>
        <v>0.27</v>
      </c>
      <c r="O332">
        <f t="shared" si="133"/>
        <v>0.23</v>
      </c>
      <c r="P332">
        <f t="shared" si="134"/>
        <v>0.14000000000000001</v>
      </c>
      <c r="Q332">
        <f t="shared" si="135"/>
        <v>0.1</v>
      </c>
      <c r="R332">
        <f t="shared" si="136"/>
        <v>0.11</v>
      </c>
      <c r="S332">
        <f t="shared" si="137"/>
        <v>0.11</v>
      </c>
      <c r="T332">
        <f t="shared" si="138"/>
        <v>0.11</v>
      </c>
      <c r="U332">
        <f t="shared" si="139"/>
        <v>0.18</v>
      </c>
      <c r="V332">
        <f t="shared" si="140"/>
        <v>4.58</v>
      </c>
      <c r="W332">
        <f t="shared" si="141"/>
        <v>0.28999999999999998</v>
      </c>
      <c r="X332">
        <f t="shared" si="142"/>
        <v>0.08</v>
      </c>
      <c r="Y332">
        <f t="shared" si="143"/>
        <v>0.06</v>
      </c>
    </row>
    <row r="333" spans="1:25">
      <c r="A333" t="s">
        <v>442</v>
      </c>
      <c r="B333">
        <f t="shared" si="120"/>
        <v>0.01</v>
      </c>
      <c r="C333">
        <f t="shared" si="121"/>
        <v>0.01</v>
      </c>
      <c r="D333">
        <f t="shared" si="122"/>
        <v>0.01</v>
      </c>
      <c r="E333">
        <f t="shared" si="123"/>
        <v>0.01</v>
      </c>
      <c r="F333">
        <f t="shared" si="124"/>
        <v>0.01</v>
      </c>
      <c r="G333">
        <f t="shared" si="125"/>
        <v>0.02</v>
      </c>
      <c r="H333">
        <f t="shared" si="126"/>
        <v>0.04</v>
      </c>
      <c r="I333">
        <f t="shared" si="127"/>
        <v>7.0000000000000007E-2</v>
      </c>
      <c r="J333">
        <f t="shared" si="128"/>
        <v>0.09</v>
      </c>
      <c r="K333">
        <f t="shared" si="129"/>
        <v>0.12</v>
      </c>
      <c r="L333">
        <f t="shared" si="130"/>
        <v>0.08</v>
      </c>
      <c r="M333">
        <f t="shared" si="131"/>
        <v>0.08</v>
      </c>
      <c r="N333">
        <f t="shared" si="132"/>
        <v>0.1</v>
      </c>
      <c r="O333">
        <f t="shared" si="133"/>
        <v>0.05</v>
      </c>
      <c r="P333">
        <f t="shared" si="134"/>
        <v>0.03</v>
      </c>
      <c r="Q333">
        <f t="shared" si="135"/>
        <v>0.03</v>
      </c>
      <c r="R333">
        <f t="shared" si="136"/>
        <v>0.05</v>
      </c>
      <c r="S333">
        <f t="shared" si="137"/>
        <v>0.05</v>
      </c>
      <c r="T333">
        <f t="shared" si="138"/>
        <v>0.04</v>
      </c>
      <c r="U333">
        <f t="shared" si="139"/>
        <v>0.08</v>
      </c>
      <c r="V333">
        <f t="shared" si="140"/>
        <v>0.05</v>
      </c>
      <c r="W333">
        <f t="shared" si="141"/>
        <v>0.03</v>
      </c>
      <c r="X333">
        <f t="shared" si="142"/>
        <v>0.03</v>
      </c>
      <c r="Y333">
        <f t="shared" si="143"/>
        <v>0.01</v>
      </c>
    </row>
    <row r="334" spans="1:25">
      <c r="A334" t="s">
        <v>443</v>
      </c>
      <c r="B334">
        <f t="shared" si="120"/>
        <v>0.02</v>
      </c>
      <c r="C334">
        <f t="shared" si="121"/>
        <v>0.02</v>
      </c>
      <c r="D334">
        <f t="shared" si="122"/>
        <v>0.02</v>
      </c>
      <c r="E334">
        <f t="shared" si="123"/>
        <v>0.12</v>
      </c>
      <c r="F334">
        <f t="shared" si="124"/>
        <v>0.02</v>
      </c>
      <c r="G334">
        <f t="shared" si="125"/>
        <v>5.62</v>
      </c>
      <c r="H334">
        <f t="shared" si="126"/>
        <v>0.5</v>
      </c>
      <c r="I334">
        <f t="shared" si="127"/>
        <v>2.5499999999999998</v>
      </c>
      <c r="J334">
        <f t="shared" si="128"/>
        <v>0.13</v>
      </c>
      <c r="K334">
        <f t="shared" si="129"/>
        <v>0.08</v>
      </c>
      <c r="L334">
        <f t="shared" si="130"/>
        <v>0.47</v>
      </c>
      <c r="M334">
        <f t="shared" si="131"/>
        <v>0.09</v>
      </c>
      <c r="N334">
        <f t="shared" si="132"/>
        <v>0.05</v>
      </c>
      <c r="O334">
        <f t="shared" si="133"/>
        <v>0.26</v>
      </c>
      <c r="P334">
        <f t="shared" si="134"/>
        <v>0.17</v>
      </c>
      <c r="Q334">
        <f t="shared" si="135"/>
        <v>0.08</v>
      </c>
      <c r="R334">
        <f t="shared" si="136"/>
        <v>0.38</v>
      </c>
      <c r="S334">
        <f t="shared" si="137"/>
        <v>0.1</v>
      </c>
      <c r="T334">
        <f t="shared" si="138"/>
        <v>0.11</v>
      </c>
      <c r="U334">
        <f t="shared" si="139"/>
        <v>0.02</v>
      </c>
      <c r="V334">
        <f t="shared" si="140"/>
        <v>0.02</v>
      </c>
      <c r="W334">
        <f t="shared" si="141"/>
        <v>0.02</v>
      </c>
      <c r="X334">
        <f t="shared" si="142"/>
        <v>0.05</v>
      </c>
      <c r="Y334">
        <f t="shared" si="143"/>
        <v>0.05</v>
      </c>
    </row>
    <row r="335" spans="1:25">
      <c r="A335" t="s">
        <v>444</v>
      </c>
      <c r="B335">
        <f t="shared" si="120"/>
        <v>0.02</v>
      </c>
      <c r="C335">
        <f t="shared" si="121"/>
        <v>0.02</v>
      </c>
      <c r="D335">
        <f t="shared" si="122"/>
        <v>0</v>
      </c>
      <c r="E335">
        <f t="shared" si="123"/>
        <v>0.32</v>
      </c>
      <c r="F335">
        <f t="shared" si="124"/>
        <v>0.66</v>
      </c>
      <c r="G335">
        <f t="shared" si="125"/>
        <v>0.11</v>
      </c>
      <c r="H335">
        <f t="shared" si="126"/>
        <v>1.29</v>
      </c>
      <c r="I335">
        <f t="shared" si="127"/>
        <v>1.52</v>
      </c>
      <c r="J335">
        <f t="shared" si="128"/>
        <v>0.1</v>
      </c>
      <c r="K335">
        <f t="shared" si="129"/>
        <v>0.37</v>
      </c>
      <c r="L335">
        <f t="shared" si="130"/>
        <v>0.32</v>
      </c>
      <c r="M335">
        <f t="shared" si="131"/>
        <v>0.12</v>
      </c>
      <c r="N335">
        <f t="shared" si="132"/>
        <v>0.19</v>
      </c>
      <c r="O335">
        <f t="shared" si="133"/>
        <v>0.01</v>
      </c>
      <c r="P335">
        <f t="shared" si="134"/>
        <v>0.02</v>
      </c>
      <c r="Q335">
        <f t="shared" si="135"/>
        <v>0.01</v>
      </c>
      <c r="R335">
        <f t="shared" si="136"/>
        <v>0.02</v>
      </c>
      <c r="S335">
        <f t="shared" si="137"/>
        <v>0.02</v>
      </c>
      <c r="T335">
        <f t="shared" si="138"/>
        <v>0.01</v>
      </c>
      <c r="U335">
        <f t="shared" si="139"/>
        <v>0</v>
      </c>
      <c r="V335">
        <f t="shared" si="140"/>
        <v>0.01</v>
      </c>
      <c r="W335">
        <f t="shared" si="141"/>
        <v>0.02</v>
      </c>
      <c r="X335">
        <f t="shared" si="142"/>
        <v>0</v>
      </c>
      <c r="Y335">
        <f t="shared" si="143"/>
        <v>0</v>
      </c>
    </row>
    <row r="336" spans="1:25">
      <c r="A336" t="s">
        <v>445</v>
      </c>
      <c r="B336">
        <f t="shared" si="120"/>
        <v>0</v>
      </c>
      <c r="C336">
        <f t="shared" si="121"/>
        <v>0</v>
      </c>
      <c r="D336">
        <f t="shared" si="122"/>
        <v>0</v>
      </c>
      <c r="E336">
        <f t="shared" si="123"/>
        <v>0</v>
      </c>
      <c r="F336">
        <f t="shared" si="124"/>
        <v>0</v>
      </c>
      <c r="G336">
        <f t="shared" si="125"/>
        <v>0</v>
      </c>
      <c r="H336">
        <f t="shared" si="126"/>
        <v>0.03</v>
      </c>
      <c r="I336">
        <f t="shared" si="127"/>
        <v>0.16</v>
      </c>
      <c r="J336">
        <f t="shared" si="128"/>
        <v>0.21</v>
      </c>
      <c r="K336">
        <f t="shared" si="129"/>
        <v>0.19</v>
      </c>
      <c r="L336">
        <f t="shared" si="130"/>
        <v>0.19</v>
      </c>
      <c r="M336">
        <f t="shared" si="131"/>
        <v>0.27</v>
      </c>
      <c r="N336">
        <f t="shared" si="132"/>
        <v>0.44</v>
      </c>
      <c r="O336">
        <f t="shared" si="133"/>
        <v>0.27</v>
      </c>
      <c r="P336">
        <f t="shared" si="134"/>
        <v>0.28999999999999998</v>
      </c>
      <c r="Q336">
        <f t="shared" si="135"/>
        <v>0.2</v>
      </c>
      <c r="R336">
        <f t="shared" si="136"/>
        <v>0.17</v>
      </c>
      <c r="S336">
        <f t="shared" si="137"/>
        <v>0.12</v>
      </c>
      <c r="T336">
        <f t="shared" si="138"/>
        <v>0.09</v>
      </c>
      <c r="U336">
        <f t="shared" si="139"/>
        <v>0.17</v>
      </c>
      <c r="V336">
        <f t="shared" si="140"/>
        <v>0.01</v>
      </c>
      <c r="W336">
        <f t="shared" si="141"/>
        <v>0.01</v>
      </c>
      <c r="X336">
        <f t="shared" si="142"/>
        <v>0</v>
      </c>
      <c r="Y336">
        <f t="shared" si="143"/>
        <v>0</v>
      </c>
    </row>
    <row r="337" spans="1:25">
      <c r="A337" t="s">
        <v>446</v>
      </c>
      <c r="B337">
        <f t="shared" si="120"/>
        <v>0.01</v>
      </c>
      <c r="C337">
        <f t="shared" si="121"/>
        <v>0.06</v>
      </c>
      <c r="D337">
        <f t="shared" si="122"/>
        <v>0.05</v>
      </c>
      <c r="E337">
        <f t="shared" si="123"/>
        <v>0.01</v>
      </c>
      <c r="F337">
        <f t="shared" si="124"/>
        <v>0.01</v>
      </c>
      <c r="G337">
        <f t="shared" si="125"/>
        <v>0.02</v>
      </c>
      <c r="H337">
        <f t="shared" si="126"/>
        <v>7.0000000000000007E-2</v>
      </c>
      <c r="I337">
        <f t="shared" si="127"/>
        <v>0.18</v>
      </c>
      <c r="J337">
        <f t="shared" si="128"/>
        <v>0.45</v>
      </c>
      <c r="K337">
        <f t="shared" si="129"/>
        <v>0.23</v>
      </c>
      <c r="L337">
        <f t="shared" si="130"/>
        <v>0.15</v>
      </c>
      <c r="M337">
        <f t="shared" si="131"/>
        <v>7.0000000000000007E-2</v>
      </c>
      <c r="N337">
        <f t="shared" si="132"/>
        <v>0.04</v>
      </c>
      <c r="O337">
        <f t="shared" si="133"/>
        <v>0.04</v>
      </c>
      <c r="P337">
        <f t="shared" si="134"/>
        <v>0.06</v>
      </c>
      <c r="Q337">
        <f t="shared" si="135"/>
        <v>0.06</v>
      </c>
      <c r="R337">
        <f t="shared" si="136"/>
        <v>0.05</v>
      </c>
      <c r="S337">
        <f t="shared" si="137"/>
        <v>7.0000000000000007E-2</v>
      </c>
      <c r="T337">
        <f t="shared" si="138"/>
        <v>0.05</v>
      </c>
      <c r="U337">
        <f t="shared" si="139"/>
        <v>0.03</v>
      </c>
      <c r="V337">
        <f t="shared" si="140"/>
        <v>0.02</v>
      </c>
      <c r="W337">
        <f t="shared" si="141"/>
        <v>0.03</v>
      </c>
      <c r="X337">
        <f t="shared" si="142"/>
        <v>0.03</v>
      </c>
      <c r="Y337">
        <f t="shared" si="143"/>
        <v>0.01</v>
      </c>
    </row>
    <row r="338" spans="1:25">
      <c r="A338" t="s">
        <v>447</v>
      </c>
      <c r="B338">
        <f t="shared" si="120"/>
        <v>0.03</v>
      </c>
      <c r="C338">
        <f t="shared" si="121"/>
        <v>0.02</v>
      </c>
      <c r="D338">
        <f t="shared" si="122"/>
        <v>0.08</v>
      </c>
      <c r="E338">
        <f t="shared" si="123"/>
        <v>0.01</v>
      </c>
      <c r="F338">
        <f t="shared" si="124"/>
        <v>0</v>
      </c>
      <c r="G338">
        <f t="shared" si="125"/>
        <v>0.01</v>
      </c>
      <c r="H338">
        <f t="shared" si="126"/>
        <v>0.08</v>
      </c>
      <c r="I338">
        <f t="shared" si="127"/>
        <v>0.02</v>
      </c>
      <c r="J338">
        <f t="shared" si="128"/>
        <v>0.03</v>
      </c>
      <c r="K338">
        <f t="shared" si="129"/>
        <v>0.04</v>
      </c>
      <c r="L338">
        <f t="shared" si="130"/>
        <v>0.03</v>
      </c>
      <c r="M338">
        <f t="shared" si="131"/>
        <v>0.06</v>
      </c>
      <c r="N338">
        <f t="shared" si="132"/>
        <v>0.02</v>
      </c>
      <c r="O338">
        <f t="shared" si="133"/>
        <v>0.04</v>
      </c>
      <c r="P338">
        <f t="shared" si="134"/>
        <v>0.02</v>
      </c>
      <c r="Q338">
        <f t="shared" si="135"/>
        <v>0.03</v>
      </c>
      <c r="R338">
        <f t="shared" si="136"/>
        <v>0.06</v>
      </c>
      <c r="S338">
        <f t="shared" si="137"/>
        <v>0.02</v>
      </c>
      <c r="T338">
        <f t="shared" si="138"/>
        <v>0.02</v>
      </c>
      <c r="U338">
        <f t="shared" si="139"/>
        <v>0.06</v>
      </c>
      <c r="V338">
        <f t="shared" si="140"/>
        <v>0.02</v>
      </c>
      <c r="W338">
        <f t="shared" si="141"/>
        <v>0.01</v>
      </c>
      <c r="X338">
        <f t="shared" si="142"/>
        <v>0.01</v>
      </c>
      <c r="Y338">
        <f t="shared" si="143"/>
        <v>0.02</v>
      </c>
    </row>
    <row r="339" spans="1:25">
      <c r="A339" t="s">
        <v>448</v>
      </c>
      <c r="B339">
        <f t="shared" si="120"/>
        <v>0</v>
      </c>
      <c r="C339">
        <f t="shared" si="121"/>
        <v>0</v>
      </c>
      <c r="D339">
        <f t="shared" si="122"/>
        <v>0</v>
      </c>
      <c r="E339">
        <f t="shared" si="123"/>
        <v>0</v>
      </c>
      <c r="F339">
        <f t="shared" si="124"/>
        <v>0</v>
      </c>
      <c r="G339">
        <f t="shared" si="125"/>
        <v>0</v>
      </c>
      <c r="H339">
        <f t="shared" si="126"/>
        <v>0</v>
      </c>
      <c r="I339">
        <f t="shared" si="127"/>
        <v>0.1</v>
      </c>
      <c r="J339">
        <f t="shared" si="128"/>
        <v>7.0000000000000007E-2</v>
      </c>
      <c r="K339">
        <f t="shared" si="129"/>
        <v>0.06</v>
      </c>
      <c r="L339">
        <f t="shared" si="130"/>
        <v>0.04</v>
      </c>
      <c r="M339">
        <f t="shared" si="131"/>
        <v>0.06</v>
      </c>
      <c r="N339">
        <f t="shared" si="132"/>
        <v>0.05</v>
      </c>
      <c r="O339">
        <f t="shared" si="133"/>
        <v>0.03</v>
      </c>
      <c r="P339">
        <f t="shared" si="134"/>
        <v>0.05</v>
      </c>
      <c r="Q339">
        <f t="shared" si="135"/>
        <v>0.04</v>
      </c>
      <c r="R339">
        <f t="shared" si="136"/>
        <v>0.09</v>
      </c>
      <c r="S339">
        <f t="shared" si="137"/>
        <v>0.05</v>
      </c>
      <c r="T339">
        <f t="shared" si="138"/>
        <v>0.02</v>
      </c>
      <c r="U339">
        <f t="shared" si="139"/>
        <v>0.01</v>
      </c>
      <c r="V339">
        <f t="shared" si="140"/>
        <v>0</v>
      </c>
      <c r="W339">
        <f t="shared" si="141"/>
        <v>0</v>
      </c>
      <c r="X339">
        <f t="shared" si="142"/>
        <v>0</v>
      </c>
      <c r="Y339">
        <f t="shared" si="143"/>
        <v>0</v>
      </c>
    </row>
    <row r="340" spans="1:25">
      <c r="A340" t="s">
        <v>449</v>
      </c>
      <c r="B340">
        <f t="shared" si="120"/>
        <v>0.06</v>
      </c>
      <c r="C340">
        <f t="shared" si="121"/>
        <v>7.0000000000000007E-2</v>
      </c>
      <c r="D340">
        <f t="shared" si="122"/>
        <v>7.0000000000000007E-2</v>
      </c>
      <c r="E340">
        <f t="shared" si="123"/>
        <v>0.06</v>
      </c>
      <c r="F340">
        <f t="shared" si="124"/>
        <v>3.38</v>
      </c>
      <c r="G340">
        <f t="shared" si="125"/>
        <v>2.44</v>
      </c>
      <c r="H340">
        <f t="shared" si="126"/>
        <v>0.06</v>
      </c>
      <c r="I340">
        <f t="shared" si="127"/>
        <v>7.0000000000000007E-2</v>
      </c>
      <c r="J340">
        <f t="shared" si="128"/>
        <v>0.06</v>
      </c>
      <c r="K340">
        <f t="shared" si="129"/>
        <v>7.0000000000000007E-2</v>
      </c>
      <c r="L340">
        <f t="shared" si="130"/>
        <v>7.0000000000000007E-2</v>
      </c>
      <c r="M340">
        <f t="shared" si="131"/>
        <v>0.08</v>
      </c>
      <c r="N340">
        <f t="shared" si="132"/>
        <v>7.0000000000000007E-2</v>
      </c>
      <c r="O340">
        <f t="shared" si="133"/>
        <v>0.08</v>
      </c>
      <c r="P340">
        <f t="shared" si="134"/>
        <v>0.2</v>
      </c>
      <c r="Q340">
        <f t="shared" si="135"/>
        <v>0.4</v>
      </c>
      <c r="R340">
        <f t="shared" si="136"/>
        <v>0.22</v>
      </c>
      <c r="S340">
        <f t="shared" si="137"/>
        <v>7.0000000000000007E-2</v>
      </c>
      <c r="T340">
        <f t="shared" si="138"/>
        <v>7.0000000000000007E-2</v>
      </c>
      <c r="U340">
        <f t="shared" si="139"/>
        <v>7.0000000000000007E-2</v>
      </c>
      <c r="V340">
        <f t="shared" si="140"/>
        <v>7.0000000000000007E-2</v>
      </c>
      <c r="W340">
        <f t="shared" si="141"/>
        <v>7.0000000000000007E-2</v>
      </c>
      <c r="X340">
        <f t="shared" si="142"/>
        <v>3.66</v>
      </c>
      <c r="Y340">
        <f t="shared" si="143"/>
        <v>2.69</v>
      </c>
    </row>
    <row r="341" spans="1:25">
      <c r="A341" t="s">
        <v>450</v>
      </c>
      <c r="B341">
        <f t="shared" si="120"/>
        <v>0.17</v>
      </c>
      <c r="C341">
        <f t="shared" si="121"/>
        <v>0.24</v>
      </c>
      <c r="D341">
        <f t="shared" si="122"/>
        <v>0.15</v>
      </c>
      <c r="E341">
        <f t="shared" si="123"/>
        <v>0.2</v>
      </c>
      <c r="F341">
        <f t="shared" si="124"/>
        <v>0.25</v>
      </c>
      <c r="G341">
        <f t="shared" si="125"/>
        <v>0.21</v>
      </c>
      <c r="H341">
        <f t="shared" si="126"/>
        <v>0.19</v>
      </c>
      <c r="I341">
        <f t="shared" si="127"/>
        <v>0.24</v>
      </c>
      <c r="J341">
        <f t="shared" si="128"/>
        <v>0.28999999999999998</v>
      </c>
      <c r="K341">
        <f t="shared" si="129"/>
        <v>0.33</v>
      </c>
      <c r="L341">
        <f t="shared" si="130"/>
        <v>0.39</v>
      </c>
      <c r="M341">
        <f t="shared" si="131"/>
        <v>0.26</v>
      </c>
      <c r="N341">
        <f t="shared" si="132"/>
        <v>0.21</v>
      </c>
      <c r="O341">
        <f t="shared" si="133"/>
        <v>0.32</v>
      </c>
      <c r="P341">
        <f t="shared" si="134"/>
        <v>0.23</v>
      </c>
      <c r="Q341">
        <f t="shared" si="135"/>
        <v>0.34</v>
      </c>
      <c r="R341">
        <f t="shared" si="136"/>
        <v>0.27</v>
      </c>
      <c r="S341">
        <f t="shared" si="137"/>
        <v>0.28000000000000003</v>
      </c>
      <c r="T341">
        <f t="shared" si="138"/>
        <v>0.25</v>
      </c>
      <c r="U341">
        <f t="shared" si="139"/>
        <v>0.23</v>
      </c>
      <c r="V341">
        <f t="shared" si="140"/>
        <v>0.26</v>
      </c>
      <c r="W341">
        <f t="shared" si="141"/>
        <v>0.35</v>
      </c>
      <c r="X341">
        <f t="shared" si="142"/>
        <v>0.23</v>
      </c>
      <c r="Y341">
        <f t="shared" si="143"/>
        <v>0.2</v>
      </c>
    </row>
    <row r="342" spans="1:25">
      <c r="A342" t="s">
        <v>451</v>
      </c>
      <c r="B342">
        <f t="shared" si="120"/>
        <v>0.01</v>
      </c>
      <c r="C342">
        <f t="shared" si="121"/>
        <v>0.02</v>
      </c>
      <c r="D342">
        <f t="shared" si="122"/>
        <v>0.02</v>
      </c>
      <c r="E342">
        <f t="shared" si="123"/>
        <v>0.02</v>
      </c>
      <c r="F342">
        <f t="shared" si="124"/>
        <v>0.01</v>
      </c>
      <c r="G342">
        <f t="shared" si="125"/>
        <v>3.15</v>
      </c>
      <c r="H342">
        <f t="shared" si="126"/>
        <v>1.1399999999999999</v>
      </c>
      <c r="I342">
        <f t="shared" si="127"/>
        <v>2.23</v>
      </c>
      <c r="J342">
        <f t="shared" si="128"/>
        <v>0.02</v>
      </c>
      <c r="K342">
        <f t="shared" si="129"/>
        <v>0.02</v>
      </c>
      <c r="L342">
        <f t="shared" si="130"/>
        <v>0.02</v>
      </c>
      <c r="M342">
        <f t="shared" si="131"/>
        <v>0.02</v>
      </c>
      <c r="N342">
        <f t="shared" si="132"/>
        <v>0.02</v>
      </c>
      <c r="O342">
        <f t="shared" si="133"/>
        <v>0.06</v>
      </c>
      <c r="P342">
        <f t="shared" si="134"/>
        <v>0.1</v>
      </c>
      <c r="Q342">
        <f t="shared" si="135"/>
        <v>0.02</v>
      </c>
      <c r="R342">
        <f t="shared" si="136"/>
        <v>0.05</v>
      </c>
      <c r="S342">
        <f t="shared" si="137"/>
        <v>4.2</v>
      </c>
      <c r="T342">
        <f t="shared" si="138"/>
        <v>0.14000000000000001</v>
      </c>
      <c r="U342">
        <f t="shared" si="139"/>
        <v>2.2400000000000002</v>
      </c>
      <c r="V342">
        <f t="shared" si="140"/>
        <v>0.02</v>
      </c>
      <c r="W342">
        <f t="shared" si="141"/>
        <v>0.02</v>
      </c>
      <c r="X342">
        <f t="shared" si="142"/>
        <v>0.02</v>
      </c>
      <c r="Y342">
        <f t="shared" si="143"/>
        <v>0.01</v>
      </c>
    </row>
    <row r="343" spans="1:25">
      <c r="A343" t="s">
        <v>452</v>
      </c>
      <c r="B343">
        <f t="shared" si="120"/>
        <v>0.01</v>
      </c>
      <c r="C343">
        <f t="shared" si="121"/>
        <v>0.02</v>
      </c>
      <c r="D343">
        <f t="shared" si="122"/>
        <v>0.02</v>
      </c>
      <c r="E343">
        <f t="shared" si="123"/>
        <v>0.01</v>
      </c>
      <c r="F343">
        <f t="shared" si="124"/>
        <v>0.01</v>
      </c>
      <c r="G343">
        <f t="shared" si="125"/>
        <v>0.03</v>
      </c>
      <c r="H343">
        <f t="shared" si="126"/>
        <v>0.03</v>
      </c>
      <c r="I343">
        <f t="shared" si="127"/>
        <v>0.09</v>
      </c>
      <c r="J343">
        <f t="shared" si="128"/>
        <v>0.19</v>
      </c>
      <c r="K343">
        <f t="shared" si="129"/>
        <v>0.1</v>
      </c>
      <c r="L343">
        <f t="shared" si="130"/>
        <v>0.08</v>
      </c>
      <c r="M343">
        <f t="shared" si="131"/>
        <v>0.09</v>
      </c>
      <c r="N343">
        <f t="shared" si="132"/>
        <v>0.06</v>
      </c>
      <c r="O343">
        <f t="shared" si="133"/>
        <v>0.05</v>
      </c>
      <c r="P343">
        <f t="shared" si="134"/>
        <v>0.05</v>
      </c>
      <c r="Q343">
        <f t="shared" si="135"/>
        <v>0.04</v>
      </c>
      <c r="R343">
        <f t="shared" si="136"/>
        <v>0.05</v>
      </c>
      <c r="S343">
        <f t="shared" si="137"/>
        <v>7.0000000000000007E-2</v>
      </c>
      <c r="T343">
        <f t="shared" si="138"/>
        <v>0.04</v>
      </c>
      <c r="U343">
        <f t="shared" si="139"/>
        <v>0.04</v>
      </c>
      <c r="V343">
        <f t="shared" si="140"/>
        <v>0.04</v>
      </c>
      <c r="W343">
        <f t="shared" si="141"/>
        <v>0.03</v>
      </c>
      <c r="X343">
        <f t="shared" si="142"/>
        <v>0.03</v>
      </c>
      <c r="Y343">
        <f t="shared" si="143"/>
        <v>0.01</v>
      </c>
    </row>
    <row r="344" spans="1:25" ht="12.75" customHeight="1">
      <c r="A344" t="s">
        <v>453</v>
      </c>
      <c r="B344">
        <f t="shared" si="120"/>
        <v>0.03</v>
      </c>
      <c r="C344">
        <f t="shared" si="121"/>
        <v>2.31</v>
      </c>
      <c r="D344">
        <f t="shared" si="122"/>
        <v>0.2</v>
      </c>
      <c r="E344">
        <f t="shared" si="123"/>
        <v>5.0999999999999996</v>
      </c>
      <c r="F344">
        <f t="shared" si="124"/>
        <v>1.1599999999999999</v>
      </c>
      <c r="G344">
        <f t="shared" si="125"/>
        <v>0.31</v>
      </c>
      <c r="H344">
        <f t="shared" si="126"/>
        <v>0.04</v>
      </c>
      <c r="I344">
        <f t="shared" si="127"/>
        <v>0.04</v>
      </c>
      <c r="J344">
        <f t="shared" si="128"/>
        <v>0.04</v>
      </c>
      <c r="K344">
        <f t="shared" si="129"/>
        <v>0.03</v>
      </c>
      <c r="L344">
        <f t="shared" si="130"/>
        <v>0.06</v>
      </c>
      <c r="M344">
        <f t="shared" si="131"/>
        <v>0.03</v>
      </c>
      <c r="N344">
        <f t="shared" si="132"/>
        <v>0.04</v>
      </c>
      <c r="O344">
        <f t="shared" si="133"/>
        <v>0.09</v>
      </c>
      <c r="P344">
        <f t="shared" si="134"/>
        <v>0.13</v>
      </c>
      <c r="Q344">
        <f t="shared" si="135"/>
        <v>0.03</v>
      </c>
      <c r="R344">
        <f t="shared" si="136"/>
        <v>0.12</v>
      </c>
      <c r="S344">
        <f t="shared" si="137"/>
        <v>0.33</v>
      </c>
      <c r="T344">
        <f t="shared" si="138"/>
        <v>0.04</v>
      </c>
      <c r="U344">
        <f t="shared" si="139"/>
        <v>0.03</v>
      </c>
      <c r="V344">
        <f t="shared" si="140"/>
        <v>0.03</v>
      </c>
      <c r="W344">
        <f t="shared" si="141"/>
        <v>0.03</v>
      </c>
      <c r="X344">
        <f t="shared" si="142"/>
        <v>0.03</v>
      </c>
      <c r="Y344">
        <f t="shared" si="143"/>
        <v>0.03</v>
      </c>
    </row>
    <row r="345" spans="1:25" ht="12.75" customHeight="1">
      <c r="A345" t="s">
        <v>454</v>
      </c>
      <c r="B345">
        <f t="shared" si="120"/>
        <v>0</v>
      </c>
      <c r="C345">
        <f t="shared" si="121"/>
        <v>0</v>
      </c>
      <c r="D345">
        <f t="shared" si="122"/>
        <v>0</v>
      </c>
      <c r="E345">
        <f t="shared" si="123"/>
        <v>0</v>
      </c>
      <c r="F345">
        <f t="shared" si="124"/>
        <v>0</v>
      </c>
      <c r="G345">
        <f t="shared" si="125"/>
        <v>0</v>
      </c>
      <c r="H345">
        <f t="shared" si="126"/>
        <v>0</v>
      </c>
      <c r="I345">
        <f t="shared" si="127"/>
        <v>0.06</v>
      </c>
      <c r="J345">
        <f t="shared" si="128"/>
        <v>0.05</v>
      </c>
      <c r="K345">
        <f t="shared" si="129"/>
        <v>0.06</v>
      </c>
      <c r="L345">
        <f t="shared" si="130"/>
        <v>0.05</v>
      </c>
      <c r="M345">
        <f t="shared" si="131"/>
        <v>0.08</v>
      </c>
      <c r="N345">
        <f t="shared" si="132"/>
        <v>0.05</v>
      </c>
      <c r="O345">
        <f t="shared" si="133"/>
        <v>0.01</v>
      </c>
      <c r="P345">
        <f t="shared" si="134"/>
        <v>0.04</v>
      </c>
      <c r="Q345">
        <f t="shared" si="135"/>
        <v>0.01</v>
      </c>
      <c r="R345">
        <f t="shared" si="136"/>
        <v>0</v>
      </c>
      <c r="S345">
        <f t="shared" si="137"/>
        <v>0</v>
      </c>
      <c r="T345">
        <f t="shared" si="138"/>
        <v>0</v>
      </c>
      <c r="U345">
        <f t="shared" si="139"/>
        <v>0</v>
      </c>
      <c r="V345">
        <f t="shared" si="140"/>
        <v>0</v>
      </c>
      <c r="W345">
        <f t="shared" si="141"/>
        <v>0</v>
      </c>
      <c r="X345">
        <f t="shared" si="142"/>
        <v>0</v>
      </c>
      <c r="Y345">
        <f t="shared" si="143"/>
        <v>0</v>
      </c>
    </row>
    <row r="346" spans="1:25" ht="12.75" customHeight="1">
      <c r="A346" t="s">
        <v>455</v>
      </c>
      <c r="B346">
        <f t="shared" si="120"/>
        <v>0</v>
      </c>
      <c r="C346">
        <f t="shared" si="121"/>
        <v>0</v>
      </c>
      <c r="D346">
        <f t="shared" si="122"/>
        <v>0</v>
      </c>
      <c r="E346">
        <f t="shared" si="123"/>
        <v>0.04</v>
      </c>
      <c r="F346">
        <f t="shared" si="124"/>
        <v>0.02</v>
      </c>
      <c r="G346">
        <f t="shared" si="125"/>
        <v>0.01</v>
      </c>
      <c r="H346">
        <f t="shared" si="126"/>
        <v>0.01</v>
      </c>
      <c r="I346">
        <f t="shared" si="127"/>
        <v>0.05</v>
      </c>
      <c r="J346">
        <f t="shared" si="128"/>
        <v>0.08</v>
      </c>
      <c r="K346">
        <f t="shared" si="129"/>
        <v>0.05</v>
      </c>
      <c r="L346">
        <f t="shared" si="130"/>
        <v>0.06</v>
      </c>
      <c r="M346">
        <f t="shared" si="131"/>
        <v>0.06</v>
      </c>
      <c r="N346">
        <f t="shared" si="132"/>
        <v>7.0000000000000007E-2</v>
      </c>
      <c r="O346">
        <f t="shared" si="133"/>
        <v>7.0000000000000007E-2</v>
      </c>
      <c r="P346">
        <f t="shared" si="134"/>
        <v>0.08</v>
      </c>
      <c r="Q346">
        <f t="shared" si="135"/>
        <v>0.06</v>
      </c>
      <c r="R346">
        <f t="shared" si="136"/>
        <v>0.05</v>
      </c>
      <c r="S346">
        <f t="shared" si="137"/>
        <v>0.05</v>
      </c>
      <c r="T346">
        <f t="shared" si="138"/>
        <v>0.04</v>
      </c>
      <c r="U346">
        <f t="shared" si="139"/>
        <v>0.04</v>
      </c>
      <c r="V346">
        <f t="shared" si="140"/>
        <v>0.02</v>
      </c>
      <c r="W346">
        <f t="shared" si="141"/>
        <v>0</v>
      </c>
      <c r="X346">
        <f t="shared" si="142"/>
        <v>0</v>
      </c>
      <c r="Y346">
        <f t="shared" si="143"/>
        <v>0</v>
      </c>
    </row>
    <row r="347" spans="1:25">
      <c r="A347" t="s">
        <v>456</v>
      </c>
      <c r="B347">
        <f t="shared" si="120"/>
        <v>0.03</v>
      </c>
      <c r="C347">
        <f t="shared" si="121"/>
        <v>0.04</v>
      </c>
      <c r="D347">
        <f t="shared" si="122"/>
        <v>0.04</v>
      </c>
      <c r="E347">
        <f t="shared" si="123"/>
        <v>1.96</v>
      </c>
      <c r="F347">
        <f t="shared" si="124"/>
        <v>2.4700000000000002</v>
      </c>
      <c r="G347">
        <f t="shared" si="125"/>
        <v>0.4</v>
      </c>
      <c r="H347">
        <f t="shared" si="126"/>
        <v>0.01</v>
      </c>
      <c r="I347">
        <f t="shared" si="127"/>
        <v>0.04</v>
      </c>
      <c r="J347">
        <f t="shared" si="128"/>
        <v>0.06</v>
      </c>
      <c r="K347">
        <f t="shared" si="129"/>
        <v>7.0000000000000007E-2</v>
      </c>
      <c r="L347">
        <f t="shared" si="130"/>
        <v>7.0000000000000007E-2</v>
      </c>
      <c r="M347">
        <f t="shared" si="131"/>
        <v>0.08</v>
      </c>
      <c r="N347">
        <f t="shared" si="132"/>
        <v>0.05</v>
      </c>
      <c r="O347">
        <f t="shared" si="133"/>
        <v>0.09</v>
      </c>
      <c r="P347">
        <f t="shared" si="134"/>
        <v>0.21</v>
      </c>
      <c r="Q347">
        <f t="shared" si="135"/>
        <v>0.11</v>
      </c>
      <c r="R347">
        <f t="shared" si="136"/>
        <v>0.05</v>
      </c>
      <c r="S347">
        <f t="shared" si="137"/>
        <v>0.05</v>
      </c>
      <c r="T347">
        <f t="shared" si="138"/>
        <v>0.05</v>
      </c>
      <c r="U347">
        <f t="shared" si="139"/>
        <v>0.05</v>
      </c>
      <c r="V347">
        <f t="shared" si="140"/>
        <v>0.05</v>
      </c>
      <c r="W347">
        <f t="shared" si="141"/>
        <v>0.04</v>
      </c>
      <c r="X347">
        <f t="shared" si="142"/>
        <v>3.39</v>
      </c>
      <c r="Y347">
        <f t="shared" si="143"/>
        <v>1.55</v>
      </c>
    </row>
    <row r="348" spans="1:25">
      <c r="A348" t="s">
        <v>457</v>
      </c>
      <c r="B348">
        <f t="shared" si="120"/>
        <v>0</v>
      </c>
      <c r="C348">
        <f t="shared" si="121"/>
        <v>0</v>
      </c>
      <c r="D348">
        <f t="shared" si="122"/>
        <v>0</v>
      </c>
      <c r="E348">
        <f t="shared" si="123"/>
        <v>0</v>
      </c>
      <c r="F348">
        <f t="shared" si="124"/>
        <v>0</v>
      </c>
      <c r="G348">
        <f t="shared" si="125"/>
        <v>0</v>
      </c>
      <c r="H348">
        <f t="shared" si="126"/>
        <v>0</v>
      </c>
      <c r="I348">
        <f t="shared" si="127"/>
        <v>0</v>
      </c>
      <c r="J348">
        <f t="shared" si="128"/>
        <v>0</v>
      </c>
      <c r="K348">
        <f t="shared" si="129"/>
        <v>0</v>
      </c>
      <c r="L348">
        <f t="shared" si="130"/>
        <v>0</v>
      </c>
      <c r="M348">
        <f t="shared" si="131"/>
        <v>0</v>
      </c>
      <c r="N348">
        <f t="shared" si="132"/>
        <v>0</v>
      </c>
      <c r="O348">
        <f t="shared" si="133"/>
        <v>0</v>
      </c>
      <c r="P348">
        <f t="shared" si="134"/>
        <v>0</v>
      </c>
      <c r="Q348">
        <f t="shared" si="135"/>
        <v>0</v>
      </c>
      <c r="R348">
        <f t="shared" si="136"/>
        <v>0</v>
      </c>
      <c r="S348">
        <f t="shared" si="137"/>
        <v>0</v>
      </c>
      <c r="T348">
        <f t="shared" si="138"/>
        <v>0</v>
      </c>
      <c r="U348">
        <f t="shared" si="139"/>
        <v>0</v>
      </c>
      <c r="V348">
        <f t="shared" si="140"/>
        <v>0</v>
      </c>
      <c r="W348">
        <f t="shared" si="141"/>
        <v>0</v>
      </c>
      <c r="X348">
        <f t="shared" si="142"/>
        <v>0</v>
      </c>
      <c r="Y348">
        <f t="shared" si="143"/>
        <v>0</v>
      </c>
    </row>
    <row r="349" spans="1:25">
      <c r="A349" t="s">
        <v>458</v>
      </c>
      <c r="B349">
        <f t="shared" si="120"/>
        <v>0</v>
      </c>
      <c r="C349">
        <f t="shared" si="121"/>
        <v>0</v>
      </c>
      <c r="D349">
        <f t="shared" si="122"/>
        <v>0</v>
      </c>
      <c r="E349">
        <f t="shared" si="123"/>
        <v>0.01</v>
      </c>
      <c r="F349">
        <f t="shared" si="124"/>
        <v>0.02</v>
      </c>
      <c r="G349">
        <f t="shared" si="125"/>
        <v>0.01</v>
      </c>
      <c r="H349">
        <f t="shared" si="126"/>
        <v>0.02</v>
      </c>
      <c r="I349">
        <f t="shared" si="127"/>
        <v>0.01</v>
      </c>
      <c r="J349">
        <f t="shared" si="128"/>
        <v>7.0000000000000007E-2</v>
      </c>
      <c r="K349">
        <f t="shared" si="129"/>
        <v>7.0000000000000007E-2</v>
      </c>
      <c r="L349">
        <f t="shared" si="130"/>
        <v>0.01</v>
      </c>
      <c r="M349">
        <f t="shared" si="131"/>
        <v>0.01</v>
      </c>
      <c r="N349">
        <f t="shared" si="132"/>
        <v>0.01</v>
      </c>
      <c r="O349">
        <f t="shared" si="133"/>
        <v>0.01</v>
      </c>
      <c r="P349">
        <f t="shared" si="134"/>
        <v>0.01</v>
      </c>
      <c r="Q349">
        <f t="shared" si="135"/>
        <v>0</v>
      </c>
      <c r="R349">
        <f t="shared" si="136"/>
        <v>0</v>
      </c>
      <c r="S349">
        <f t="shared" si="137"/>
        <v>0.01</v>
      </c>
      <c r="T349">
        <f t="shared" si="138"/>
        <v>0.03</v>
      </c>
      <c r="U349">
        <f t="shared" si="139"/>
        <v>0.02</v>
      </c>
      <c r="V349">
        <f t="shared" si="140"/>
        <v>0.01</v>
      </c>
      <c r="W349">
        <f t="shared" si="141"/>
        <v>0.02</v>
      </c>
      <c r="X349">
        <f t="shared" si="142"/>
        <v>0</v>
      </c>
      <c r="Y349">
        <f t="shared" si="143"/>
        <v>0.01</v>
      </c>
    </row>
    <row r="350" spans="1:25">
      <c r="A350" t="s">
        <v>459</v>
      </c>
      <c r="B350">
        <f t="shared" si="120"/>
        <v>0.02</v>
      </c>
      <c r="C350">
        <f t="shared" si="121"/>
        <v>0.02</v>
      </c>
      <c r="D350">
        <f t="shared" si="122"/>
        <v>0.02</v>
      </c>
      <c r="E350">
        <f t="shared" si="123"/>
        <v>0.02</v>
      </c>
      <c r="F350">
        <f t="shared" si="124"/>
        <v>0.02</v>
      </c>
      <c r="G350">
        <f t="shared" si="125"/>
        <v>0.01</v>
      </c>
      <c r="H350">
        <f t="shared" si="126"/>
        <v>0.03</v>
      </c>
      <c r="I350">
        <f t="shared" si="127"/>
        <v>0.04</v>
      </c>
      <c r="J350">
        <f t="shared" si="128"/>
        <v>0.04</v>
      </c>
      <c r="K350">
        <f t="shared" si="129"/>
        <v>0.18</v>
      </c>
      <c r="L350">
        <f t="shared" si="130"/>
        <v>0.03</v>
      </c>
      <c r="M350">
        <f t="shared" si="131"/>
        <v>0.03</v>
      </c>
      <c r="N350">
        <f t="shared" si="132"/>
        <v>0.03</v>
      </c>
      <c r="O350">
        <f t="shared" si="133"/>
        <v>0.03</v>
      </c>
      <c r="P350">
        <f t="shared" si="134"/>
        <v>0.03</v>
      </c>
      <c r="Q350">
        <f t="shared" si="135"/>
        <v>0.04</v>
      </c>
      <c r="R350">
        <f t="shared" si="136"/>
        <v>0.05</v>
      </c>
      <c r="S350">
        <f t="shared" si="137"/>
        <v>0.04</v>
      </c>
      <c r="T350">
        <f t="shared" si="138"/>
        <v>0.03</v>
      </c>
      <c r="U350">
        <f t="shared" si="139"/>
        <v>0.03</v>
      </c>
      <c r="V350">
        <f t="shared" si="140"/>
        <v>0.03</v>
      </c>
      <c r="W350">
        <f t="shared" si="141"/>
        <v>0.03</v>
      </c>
      <c r="X350">
        <f t="shared" si="142"/>
        <v>0.03</v>
      </c>
      <c r="Y350">
        <f t="shared" si="143"/>
        <v>0.02</v>
      </c>
    </row>
    <row r="351" spans="1:25">
      <c r="A351" t="s">
        <v>460</v>
      </c>
      <c r="B351">
        <f t="shared" si="120"/>
        <v>0</v>
      </c>
      <c r="C351">
        <f t="shared" si="121"/>
        <v>0</v>
      </c>
      <c r="D351">
        <f t="shared" si="122"/>
        <v>0</v>
      </c>
      <c r="E351">
        <f t="shared" si="123"/>
        <v>0</v>
      </c>
      <c r="F351">
        <f t="shared" si="124"/>
        <v>0</v>
      </c>
      <c r="G351">
        <f t="shared" si="125"/>
        <v>0.01</v>
      </c>
      <c r="H351">
        <f t="shared" si="126"/>
        <v>0.05</v>
      </c>
      <c r="I351">
        <f t="shared" si="127"/>
        <v>0.04</v>
      </c>
      <c r="J351">
        <f t="shared" si="128"/>
        <v>0.03</v>
      </c>
      <c r="K351">
        <f t="shared" si="129"/>
        <v>0.02</v>
      </c>
      <c r="L351">
        <f t="shared" si="130"/>
        <v>0.01</v>
      </c>
      <c r="M351">
        <f t="shared" si="131"/>
        <v>0.04</v>
      </c>
      <c r="N351">
        <f t="shared" si="132"/>
        <v>0.04</v>
      </c>
      <c r="O351">
        <f t="shared" si="133"/>
        <v>0.01</v>
      </c>
      <c r="P351">
        <f t="shared" si="134"/>
        <v>0.01</v>
      </c>
      <c r="Q351">
        <f t="shared" si="135"/>
        <v>0.02</v>
      </c>
      <c r="R351">
        <f t="shared" si="136"/>
        <v>0.03</v>
      </c>
      <c r="S351">
        <f t="shared" si="137"/>
        <v>0.02</v>
      </c>
      <c r="T351">
        <f t="shared" si="138"/>
        <v>0</v>
      </c>
      <c r="U351">
        <f t="shared" si="139"/>
        <v>0</v>
      </c>
      <c r="V351">
        <f t="shared" si="140"/>
        <v>0.01</v>
      </c>
      <c r="W351">
        <f t="shared" si="141"/>
        <v>0.01</v>
      </c>
      <c r="X351">
        <f t="shared" si="142"/>
        <v>0</v>
      </c>
      <c r="Y351">
        <f t="shared" si="143"/>
        <v>0</v>
      </c>
    </row>
    <row r="352" spans="1:25">
      <c r="A352" t="s">
        <v>461</v>
      </c>
      <c r="B352">
        <f t="shared" si="120"/>
        <v>4.0999999999999996</v>
      </c>
      <c r="C352">
        <f t="shared" si="121"/>
        <v>0.73</v>
      </c>
      <c r="D352">
        <f t="shared" si="122"/>
        <v>0.06</v>
      </c>
      <c r="E352">
        <f t="shared" si="123"/>
        <v>0.05</v>
      </c>
      <c r="F352">
        <f t="shared" si="124"/>
        <v>7.0000000000000007E-2</v>
      </c>
      <c r="G352">
        <f t="shared" si="125"/>
        <v>0.26</v>
      </c>
      <c r="H352">
        <f t="shared" si="126"/>
        <v>0.18</v>
      </c>
      <c r="I352">
        <f t="shared" si="127"/>
        <v>0.33</v>
      </c>
      <c r="J352">
        <f t="shared" si="128"/>
        <v>0.15</v>
      </c>
      <c r="K352">
        <f t="shared" si="129"/>
        <v>0.18</v>
      </c>
      <c r="L352">
        <f t="shared" si="130"/>
        <v>0.21</v>
      </c>
      <c r="M352">
        <f t="shared" si="131"/>
        <v>0.34</v>
      </c>
      <c r="N352">
        <f t="shared" si="132"/>
        <v>0.3</v>
      </c>
      <c r="O352">
        <f t="shared" si="133"/>
        <v>0.39</v>
      </c>
      <c r="P352">
        <f t="shared" si="134"/>
        <v>0.25</v>
      </c>
      <c r="Q352">
        <f t="shared" si="135"/>
        <v>0.13</v>
      </c>
      <c r="R352">
        <f t="shared" si="136"/>
        <v>0.17</v>
      </c>
      <c r="S352">
        <f t="shared" si="137"/>
        <v>0.34</v>
      </c>
      <c r="T352">
        <f t="shared" si="138"/>
        <v>0.25</v>
      </c>
      <c r="U352">
        <f t="shared" si="139"/>
        <v>0.17</v>
      </c>
      <c r="V352">
        <f t="shared" si="140"/>
        <v>0.1</v>
      </c>
      <c r="W352">
        <f t="shared" si="141"/>
        <v>0.18</v>
      </c>
      <c r="X352">
        <f t="shared" si="142"/>
        <v>3.49</v>
      </c>
      <c r="Y352">
        <f t="shared" si="143"/>
        <v>3.78</v>
      </c>
    </row>
    <row r="353" spans="1:25">
      <c r="A353" t="s">
        <v>462</v>
      </c>
      <c r="B353">
        <f t="shared" si="120"/>
        <v>0.01</v>
      </c>
      <c r="C353">
        <f t="shared" si="121"/>
        <v>0</v>
      </c>
      <c r="D353">
        <f t="shared" si="122"/>
        <v>0</v>
      </c>
      <c r="E353">
        <f t="shared" si="123"/>
        <v>0</v>
      </c>
      <c r="F353">
        <f t="shared" si="124"/>
        <v>0</v>
      </c>
      <c r="G353">
        <f t="shared" si="125"/>
        <v>0</v>
      </c>
      <c r="H353">
        <f t="shared" si="126"/>
        <v>0</v>
      </c>
      <c r="I353">
        <f t="shared" si="127"/>
        <v>0.01</v>
      </c>
      <c r="J353">
        <f t="shared" si="128"/>
        <v>0.01</v>
      </c>
      <c r="K353">
        <f t="shared" si="129"/>
        <v>0.04</v>
      </c>
      <c r="L353">
        <f t="shared" si="130"/>
        <v>0.04</v>
      </c>
      <c r="M353">
        <f t="shared" si="131"/>
        <v>0.18</v>
      </c>
      <c r="N353">
        <f t="shared" si="132"/>
        <v>0.06</v>
      </c>
      <c r="O353">
        <f t="shared" si="133"/>
        <v>0.01</v>
      </c>
      <c r="P353">
        <f t="shared" si="134"/>
        <v>0.03</v>
      </c>
      <c r="Q353">
        <f t="shared" si="135"/>
        <v>0.09</v>
      </c>
      <c r="R353">
        <f t="shared" si="136"/>
        <v>0.04</v>
      </c>
      <c r="S353">
        <f t="shared" si="137"/>
        <v>7.0000000000000007E-2</v>
      </c>
      <c r="T353">
        <f t="shared" si="138"/>
        <v>0.06</v>
      </c>
      <c r="U353">
        <f t="shared" si="139"/>
        <v>0.03</v>
      </c>
      <c r="V353">
        <f t="shared" si="140"/>
        <v>0.01</v>
      </c>
      <c r="W353">
        <f t="shared" si="141"/>
        <v>0.03</v>
      </c>
      <c r="X353">
        <f t="shared" si="142"/>
        <v>0</v>
      </c>
      <c r="Y353">
        <f t="shared" si="143"/>
        <v>0.01</v>
      </c>
    </row>
    <row r="354" spans="1:25">
      <c r="A354" t="s">
        <v>463</v>
      </c>
      <c r="B354">
        <f t="shared" si="120"/>
        <v>0.03</v>
      </c>
      <c r="C354">
        <f t="shared" si="121"/>
        <v>0.04</v>
      </c>
      <c r="D354">
        <f t="shared" si="122"/>
        <v>0.05</v>
      </c>
      <c r="E354">
        <f t="shared" si="123"/>
        <v>0.03</v>
      </c>
      <c r="F354">
        <f t="shared" si="124"/>
        <v>0.01</v>
      </c>
      <c r="G354">
        <f t="shared" si="125"/>
        <v>0.01</v>
      </c>
      <c r="H354">
        <f t="shared" si="126"/>
        <v>0.02</v>
      </c>
      <c r="I354">
        <f t="shared" si="127"/>
        <v>0.05</v>
      </c>
      <c r="J354">
        <f t="shared" si="128"/>
        <v>1.03</v>
      </c>
      <c r="K354">
        <f t="shared" si="129"/>
        <v>2.39</v>
      </c>
      <c r="L354">
        <f t="shared" si="130"/>
        <v>0.99</v>
      </c>
      <c r="M354">
        <f t="shared" si="131"/>
        <v>0.04</v>
      </c>
      <c r="N354">
        <f t="shared" si="132"/>
        <v>0.04</v>
      </c>
      <c r="O354">
        <f t="shared" si="133"/>
        <v>0.04</v>
      </c>
      <c r="P354">
        <f t="shared" si="134"/>
        <v>0.13</v>
      </c>
      <c r="Q354">
        <f t="shared" si="135"/>
        <v>2.81</v>
      </c>
      <c r="R354">
        <f t="shared" si="136"/>
        <v>1.61</v>
      </c>
      <c r="S354">
        <f t="shared" si="137"/>
        <v>0.16</v>
      </c>
      <c r="T354">
        <f t="shared" si="138"/>
        <v>0.06</v>
      </c>
      <c r="U354">
        <f t="shared" si="139"/>
        <v>0.03</v>
      </c>
      <c r="V354">
        <f t="shared" si="140"/>
        <v>0.02</v>
      </c>
      <c r="W354">
        <f t="shared" si="141"/>
        <v>2.9</v>
      </c>
      <c r="X354">
        <f t="shared" si="142"/>
        <v>1.49</v>
      </c>
      <c r="Y354">
        <f t="shared" si="143"/>
        <v>0.03</v>
      </c>
    </row>
    <row r="355" spans="1:25">
      <c r="A355" t="s">
        <v>464</v>
      </c>
      <c r="B355">
        <f t="shared" si="120"/>
        <v>0</v>
      </c>
      <c r="C355">
        <f t="shared" si="121"/>
        <v>0</v>
      </c>
      <c r="D355">
        <f t="shared" si="122"/>
        <v>0</v>
      </c>
      <c r="E355">
        <f t="shared" si="123"/>
        <v>0</v>
      </c>
      <c r="F355">
        <f t="shared" si="124"/>
        <v>0</v>
      </c>
      <c r="G355">
        <f t="shared" si="125"/>
        <v>0.02</v>
      </c>
      <c r="H355">
        <f t="shared" si="126"/>
        <v>0.04</v>
      </c>
      <c r="I355">
        <f t="shared" si="127"/>
        <v>7.0000000000000007E-2</v>
      </c>
      <c r="J355">
        <f t="shared" si="128"/>
        <v>0.11</v>
      </c>
      <c r="K355">
        <f t="shared" si="129"/>
        <v>7.0000000000000007E-2</v>
      </c>
      <c r="L355">
        <f t="shared" si="130"/>
        <v>0.15</v>
      </c>
      <c r="M355">
        <f t="shared" si="131"/>
        <v>0.05</v>
      </c>
      <c r="N355">
        <f t="shared" si="132"/>
        <v>0.08</v>
      </c>
      <c r="O355">
        <f t="shared" si="133"/>
        <v>0.03</v>
      </c>
      <c r="P355">
        <f t="shared" si="134"/>
        <v>7.0000000000000007E-2</v>
      </c>
      <c r="Q355">
        <f t="shared" si="135"/>
        <v>0.06</v>
      </c>
      <c r="R355">
        <f t="shared" si="136"/>
        <v>0.1</v>
      </c>
      <c r="S355">
        <f t="shared" si="137"/>
        <v>0.12</v>
      </c>
      <c r="T355">
        <f t="shared" si="138"/>
        <v>0.03</v>
      </c>
      <c r="U355">
        <f t="shared" si="139"/>
        <v>0.04</v>
      </c>
      <c r="V355">
        <f t="shared" si="140"/>
        <v>0.03</v>
      </c>
      <c r="W355">
        <f t="shared" si="141"/>
        <v>0.02</v>
      </c>
      <c r="X355">
        <f t="shared" si="142"/>
        <v>0.03</v>
      </c>
      <c r="Y355">
        <f t="shared" si="143"/>
        <v>0.03</v>
      </c>
    </row>
    <row r="356" spans="1:25">
      <c r="A356" t="s">
        <v>465</v>
      </c>
      <c r="B356">
        <f t="shared" si="120"/>
        <v>0.27</v>
      </c>
      <c r="C356">
        <f t="shared" si="121"/>
        <v>0.13</v>
      </c>
      <c r="D356">
        <f t="shared" si="122"/>
        <v>0.1</v>
      </c>
      <c r="E356">
        <f t="shared" si="123"/>
        <v>0.09</v>
      </c>
      <c r="F356">
        <f t="shared" si="124"/>
        <v>0.05</v>
      </c>
      <c r="G356">
        <f t="shared" si="125"/>
        <v>7.0000000000000007E-2</v>
      </c>
      <c r="H356">
        <f t="shared" si="126"/>
        <v>0.09</v>
      </c>
      <c r="I356">
        <f t="shared" si="127"/>
        <v>0.11</v>
      </c>
      <c r="J356">
        <f t="shared" si="128"/>
        <v>0.09</v>
      </c>
      <c r="K356">
        <f t="shared" si="129"/>
        <v>0.06</v>
      </c>
      <c r="L356">
        <f t="shared" si="130"/>
        <v>0.05</v>
      </c>
      <c r="M356">
        <f t="shared" si="131"/>
        <v>0.04</v>
      </c>
      <c r="N356">
        <f t="shared" si="132"/>
        <v>0.05</v>
      </c>
      <c r="O356">
        <f t="shared" si="133"/>
        <v>0.05</v>
      </c>
      <c r="P356">
        <f t="shared" si="134"/>
        <v>0.12</v>
      </c>
      <c r="Q356">
        <f t="shared" si="135"/>
        <v>0.06</v>
      </c>
      <c r="R356">
        <f t="shared" si="136"/>
        <v>0.04</v>
      </c>
      <c r="S356">
        <f t="shared" si="137"/>
        <v>0.04</v>
      </c>
      <c r="T356">
        <f t="shared" si="138"/>
        <v>0.06</v>
      </c>
      <c r="U356">
        <f t="shared" si="139"/>
        <v>0.04</v>
      </c>
      <c r="V356">
        <f t="shared" si="140"/>
        <v>0.03</v>
      </c>
      <c r="W356">
        <f t="shared" si="141"/>
        <v>0.03</v>
      </c>
      <c r="X356">
        <f t="shared" si="142"/>
        <v>0.03</v>
      </c>
      <c r="Y356">
        <f t="shared" si="143"/>
        <v>7.0000000000000007E-2</v>
      </c>
    </row>
    <row r="357" spans="1:25">
      <c r="A357" t="s">
        <v>466</v>
      </c>
      <c r="B357">
        <f t="shared" si="120"/>
        <v>0</v>
      </c>
      <c r="C357">
        <f t="shared" si="121"/>
        <v>0</v>
      </c>
      <c r="D357">
        <f t="shared" si="122"/>
        <v>0.01</v>
      </c>
      <c r="E357">
        <f t="shared" si="123"/>
        <v>0.02</v>
      </c>
      <c r="F357">
        <f t="shared" si="124"/>
        <v>0</v>
      </c>
      <c r="G357">
        <f t="shared" si="125"/>
        <v>0.01</v>
      </c>
      <c r="H357">
        <f t="shared" si="126"/>
        <v>0.01</v>
      </c>
      <c r="I357">
        <f t="shared" si="127"/>
        <v>0.05</v>
      </c>
      <c r="J357">
        <f t="shared" si="128"/>
        <v>0.12</v>
      </c>
      <c r="K357">
        <f t="shared" si="129"/>
        <v>0.13</v>
      </c>
      <c r="L357">
        <f t="shared" si="130"/>
        <v>0.09</v>
      </c>
      <c r="M357">
        <f t="shared" si="131"/>
        <v>0.12</v>
      </c>
      <c r="N357">
        <f t="shared" si="132"/>
        <v>0.1</v>
      </c>
      <c r="O357">
        <f t="shared" si="133"/>
        <v>0.05</v>
      </c>
      <c r="P357">
        <f t="shared" si="134"/>
        <v>7.0000000000000007E-2</v>
      </c>
      <c r="Q357">
        <f t="shared" si="135"/>
        <v>0.01</v>
      </c>
      <c r="R357">
        <f t="shared" si="136"/>
        <v>0.04</v>
      </c>
      <c r="S357">
        <f t="shared" si="137"/>
        <v>0.01</v>
      </c>
      <c r="T357">
        <f t="shared" si="138"/>
        <v>0.01</v>
      </c>
      <c r="U357">
        <f t="shared" si="139"/>
        <v>0.01</v>
      </c>
      <c r="V357">
        <f t="shared" si="140"/>
        <v>0</v>
      </c>
      <c r="W357">
        <f t="shared" si="141"/>
        <v>0</v>
      </c>
      <c r="X357">
        <f t="shared" si="142"/>
        <v>0.01</v>
      </c>
      <c r="Y357">
        <f t="shared" si="143"/>
        <v>0.01</v>
      </c>
    </row>
    <row r="358" spans="1:25">
      <c r="A358" t="s">
        <v>467</v>
      </c>
      <c r="B358">
        <f t="shared" si="120"/>
        <v>0.27</v>
      </c>
      <c r="C358">
        <f t="shared" si="121"/>
        <v>0.01</v>
      </c>
      <c r="D358">
        <f t="shared" si="122"/>
        <v>0.01</v>
      </c>
      <c r="E358">
        <f t="shared" si="123"/>
        <v>0.01</v>
      </c>
      <c r="F358">
        <f t="shared" si="124"/>
        <v>0.01</v>
      </c>
      <c r="G358">
        <f t="shared" si="125"/>
        <v>0.01</v>
      </c>
      <c r="H358">
        <f t="shared" si="126"/>
        <v>0.04</v>
      </c>
      <c r="I358">
        <f t="shared" si="127"/>
        <v>0.93</v>
      </c>
      <c r="J358">
        <f t="shared" si="128"/>
        <v>0.18</v>
      </c>
      <c r="K358">
        <f t="shared" si="129"/>
        <v>0.06</v>
      </c>
      <c r="L358">
        <f t="shared" si="130"/>
        <v>0.02</v>
      </c>
      <c r="M358">
        <f t="shared" si="131"/>
        <v>0.02</v>
      </c>
      <c r="N358">
        <f t="shared" si="132"/>
        <v>0.04</v>
      </c>
      <c r="O358">
        <f t="shared" si="133"/>
        <v>0.2</v>
      </c>
      <c r="P358">
        <f t="shared" si="134"/>
        <v>0.05</v>
      </c>
      <c r="Q358">
        <f t="shared" si="135"/>
        <v>0.04</v>
      </c>
      <c r="R358">
        <f t="shared" si="136"/>
        <v>0.09</v>
      </c>
      <c r="S358">
        <f t="shared" si="137"/>
        <v>0.78</v>
      </c>
      <c r="T358">
        <f t="shared" si="138"/>
        <v>0.02</v>
      </c>
      <c r="U358">
        <f t="shared" si="139"/>
        <v>0.02</v>
      </c>
      <c r="V358">
        <f t="shared" si="140"/>
        <v>0.02</v>
      </c>
      <c r="W358">
        <f t="shared" si="141"/>
        <v>0.02</v>
      </c>
      <c r="X358">
        <f t="shared" si="142"/>
        <v>0.01</v>
      </c>
      <c r="Y358">
        <f t="shared" si="143"/>
        <v>0.57999999999999996</v>
      </c>
    </row>
    <row r="359" spans="1:25">
      <c r="A359" t="s">
        <v>468</v>
      </c>
      <c r="B359">
        <f t="shared" si="120"/>
        <v>2.12</v>
      </c>
      <c r="C359">
        <f t="shared" si="121"/>
        <v>1.2</v>
      </c>
      <c r="D359">
        <f t="shared" si="122"/>
        <v>0.05</v>
      </c>
      <c r="E359">
        <f t="shared" si="123"/>
        <v>0.02</v>
      </c>
      <c r="F359">
        <f t="shared" si="124"/>
        <v>0.36</v>
      </c>
      <c r="G359">
        <f t="shared" si="125"/>
        <v>1.41</v>
      </c>
      <c r="H359">
        <f t="shared" si="126"/>
        <v>1.57</v>
      </c>
      <c r="I359">
        <f t="shared" si="127"/>
        <v>0.43</v>
      </c>
      <c r="J359">
        <f t="shared" si="128"/>
        <v>0.28000000000000003</v>
      </c>
      <c r="K359">
        <f t="shared" si="129"/>
        <v>0.23</v>
      </c>
      <c r="L359">
        <f t="shared" si="130"/>
        <v>7.0000000000000007E-2</v>
      </c>
      <c r="M359">
        <f t="shared" si="131"/>
        <v>0.03</v>
      </c>
      <c r="N359">
        <f t="shared" si="132"/>
        <v>0.03</v>
      </c>
      <c r="O359">
        <f t="shared" si="133"/>
        <v>0.08</v>
      </c>
      <c r="P359">
        <f t="shared" si="134"/>
        <v>0.33</v>
      </c>
      <c r="Q359">
        <f t="shared" si="135"/>
        <v>0.26</v>
      </c>
      <c r="R359">
        <f t="shared" si="136"/>
        <v>0.23</v>
      </c>
      <c r="S359">
        <f t="shared" si="137"/>
        <v>0.05</v>
      </c>
      <c r="T359">
        <f t="shared" si="138"/>
        <v>0.06</v>
      </c>
      <c r="U359">
        <f t="shared" si="139"/>
        <v>0.04</v>
      </c>
      <c r="V359">
        <f t="shared" si="140"/>
        <v>0.02</v>
      </c>
      <c r="W359">
        <f t="shared" si="141"/>
        <v>3.06</v>
      </c>
      <c r="X359">
        <f t="shared" si="142"/>
        <v>4</v>
      </c>
      <c r="Y359">
        <f t="shared" si="143"/>
        <v>3.75</v>
      </c>
    </row>
    <row r="360" spans="1:25">
      <c r="A360" t="s">
        <v>469</v>
      </c>
      <c r="B360">
        <f t="shared" si="120"/>
        <v>0</v>
      </c>
      <c r="C360">
        <f t="shared" si="121"/>
        <v>0</v>
      </c>
      <c r="D360">
        <f t="shared" si="122"/>
        <v>0</v>
      </c>
      <c r="E360">
        <f t="shared" si="123"/>
        <v>0</v>
      </c>
      <c r="F360">
        <f t="shared" si="124"/>
        <v>0</v>
      </c>
      <c r="G360">
        <f t="shared" si="125"/>
        <v>0</v>
      </c>
      <c r="H360">
        <f t="shared" si="126"/>
        <v>0</v>
      </c>
      <c r="I360">
        <f t="shared" si="127"/>
        <v>0</v>
      </c>
      <c r="J360">
        <f t="shared" si="128"/>
        <v>0</v>
      </c>
      <c r="K360">
        <f t="shared" si="129"/>
        <v>0</v>
      </c>
      <c r="L360">
        <f t="shared" si="130"/>
        <v>0</v>
      </c>
      <c r="M360">
        <f t="shared" si="131"/>
        <v>0</v>
      </c>
      <c r="N360">
        <f t="shared" si="132"/>
        <v>0</v>
      </c>
      <c r="O360">
        <f t="shared" si="133"/>
        <v>0</v>
      </c>
      <c r="P360">
        <f t="shared" si="134"/>
        <v>0</v>
      </c>
      <c r="Q360">
        <f t="shared" si="135"/>
        <v>0</v>
      </c>
      <c r="R360">
        <f t="shared" si="136"/>
        <v>0</v>
      </c>
      <c r="S360">
        <f t="shared" si="137"/>
        <v>0</v>
      </c>
      <c r="T360">
        <f t="shared" si="138"/>
        <v>0</v>
      </c>
      <c r="U360">
        <f t="shared" si="139"/>
        <v>0</v>
      </c>
      <c r="V360">
        <f t="shared" si="140"/>
        <v>0</v>
      </c>
      <c r="W360">
        <f t="shared" si="141"/>
        <v>0</v>
      </c>
      <c r="X360">
        <f t="shared" si="142"/>
        <v>0</v>
      </c>
      <c r="Y360">
        <f t="shared" si="143"/>
        <v>0</v>
      </c>
    </row>
    <row r="361" spans="1:25">
      <c r="A361" t="s">
        <v>470</v>
      </c>
      <c r="B361">
        <f t="shared" si="120"/>
        <v>3</v>
      </c>
      <c r="C361">
        <f t="shared" si="121"/>
        <v>2.46</v>
      </c>
      <c r="D361">
        <f t="shared" si="122"/>
        <v>5.15</v>
      </c>
      <c r="E361">
        <f t="shared" si="123"/>
        <v>0.5</v>
      </c>
      <c r="F361">
        <f t="shared" si="124"/>
        <v>3.75</v>
      </c>
      <c r="G361">
        <f t="shared" si="125"/>
        <v>3.3</v>
      </c>
      <c r="H361">
        <f t="shared" si="126"/>
        <v>0.74</v>
      </c>
      <c r="I361">
        <f t="shared" si="127"/>
        <v>0.2</v>
      </c>
      <c r="J361">
        <f t="shared" si="128"/>
        <v>0.03</v>
      </c>
      <c r="K361">
        <f t="shared" si="129"/>
        <v>0.03</v>
      </c>
      <c r="L361">
        <f t="shared" si="130"/>
        <v>0.24</v>
      </c>
      <c r="M361">
        <f t="shared" si="131"/>
        <v>0.42</v>
      </c>
      <c r="N361">
        <f t="shared" si="132"/>
        <v>0.28999999999999998</v>
      </c>
      <c r="O361">
        <f t="shared" si="133"/>
        <v>0.85</v>
      </c>
      <c r="P361">
        <f t="shared" si="134"/>
        <v>0.16</v>
      </c>
      <c r="Q361">
        <f t="shared" si="135"/>
        <v>0.05</v>
      </c>
      <c r="R361">
        <f t="shared" si="136"/>
        <v>0.03</v>
      </c>
      <c r="S361">
        <f t="shared" si="137"/>
        <v>0.03</v>
      </c>
      <c r="T361">
        <f t="shared" si="138"/>
        <v>0.03</v>
      </c>
      <c r="U361">
        <f t="shared" si="139"/>
        <v>0.03</v>
      </c>
      <c r="V361">
        <f t="shared" si="140"/>
        <v>0.13</v>
      </c>
      <c r="W361">
        <f t="shared" si="141"/>
        <v>0.87</v>
      </c>
      <c r="X361">
        <f t="shared" si="142"/>
        <v>0.26</v>
      </c>
      <c r="Y361">
        <f t="shared" si="143"/>
        <v>3.86</v>
      </c>
    </row>
    <row r="362" spans="1:25">
      <c r="A362" t="s">
        <v>471</v>
      </c>
      <c r="B362">
        <f t="shared" si="120"/>
        <v>0</v>
      </c>
      <c r="C362">
        <f t="shared" si="121"/>
        <v>0</v>
      </c>
      <c r="D362">
        <f t="shared" si="122"/>
        <v>0</v>
      </c>
      <c r="E362">
        <f t="shared" si="123"/>
        <v>0</v>
      </c>
      <c r="F362">
        <f t="shared" si="124"/>
        <v>0</v>
      </c>
      <c r="G362">
        <f t="shared" si="125"/>
        <v>0</v>
      </c>
      <c r="H362">
        <f t="shared" si="126"/>
        <v>0</v>
      </c>
      <c r="I362">
        <f t="shared" si="127"/>
        <v>0</v>
      </c>
      <c r="J362">
        <f t="shared" si="128"/>
        <v>0.01</v>
      </c>
      <c r="K362">
        <f t="shared" si="129"/>
        <v>0.06</v>
      </c>
      <c r="L362">
        <f t="shared" si="130"/>
        <v>0.03</v>
      </c>
      <c r="M362">
        <f t="shared" si="131"/>
        <v>0.05</v>
      </c>
      <c r="N362">
        <f t="shared" si="132"/>
        <v>0.04</v>
      </c>
      <c r="O362">
        <f t="shared" si="133"/>
        <v>0.01</v>
      </c>
      <c r="P362">
        <f t="shared" si="134"/>
        <v>0</v>
      </c>
      <c r="Q362">
        <f t="shared" si="135"/>
        <v>0.03</v>
      </c>
      <c r="R362">
        <f t="shared" si="136"/>
        <v>0.01</v>
      </c>
      <c r="S362">
        <f t="shared" si="137"/>
        <v>0.02</v>
      </c>
      <c r="T362">
        <f t="shared" si="138"/>
        <v>0.02</v>
      </c>
      <c r="U362">
        <f t="shared" si="139"/>
        <v>0.01</v>
      </c>
      <c r="V362">
        <f t="shared" si="140"/>
        <v>0</v>
      </c>
      <c r="W362">
        <f t="shared" si="141"/>
        <v>0.01</v>
      </c>
      <c r="X362">
        <f t="shared" si="142"/>
        <v>0</v>
      </c>
      <c r="Y362">
        <f t="shared" si="143"/>
        <v>0</v>
      </c>
    </row>
    <row r="363" spans="1:25">
      <c r="A363" t="s">
        <v>472</v>
      </c>
      <c r="B363">
        <f t="shared" si="120"/>
        <v>0</v>
      </c>
      <c r="C363">
        <f t="shared" si="121"/>
        <v>0</v>
      </c>
      <c r="D363">
        <f t="shared" si="122"/>
        <v>0</v>
      </c>
      <c r="E363">
        <f t="shared" si="123"/>
        <v>0</v>
      </c>
      <c r="F363">
        <f t="shared" si="124"/>
        <v>0</v>
      </c>
      <c r="G363">
        <f t="shared" si="125"/>
        <v>0</v>
      </c>
      <c r="H363">
        <f t="shared" si="126"/>
        <v>0</v>
      </c>
      <c r="I363">
        <f t="shared" si="127"/>
        <v>0.01</v>
      </c>
      <c r="J363">
        <f t="shared" si="128"/>
        <v>0.03</v>
      </c>
      <c r="K363">
        <f t="shared" si="129"/>
        <v>0.01</v>
      </c>
      <c r="L363">
        <f t="shared" si="130"/>
        <v>0.03</v>
      </c>
      <c r="M363">
        <f t="shared" si="131"/>
        <v>0.02</v>
      </c>
      <c r="N363">
        <f t="shared" si="132"/>
        <v>0.01</v>
      </c>
      <c r="O363">
        <f t="shared" si="133"/>
        <v>0.03</v>
      </c>
      <c r="P363">
        <f t="shared" si="134"/>
        <v>0.01</v>
      </c>
      <c r="Q363">
        <f t="shared" si="135"/>
        <v>0.02</v>
      </c>
      <c r="R363">
        <f t="shared" si="136"/>
        <v>0.06</v>
      </c>
      <c r="S363">
        <f t="shared" si="137"/>
        <v>0.03</v>
      </c>
      <c r="T363">
        <f t="shared" si="138"/>
        <v>0.02</v>
      </c>
      <c r="U363">
        <f t="shared" si="139"/>
        <v>0.03</v>
      </c>
      <c r="V363">
        <f t="shared" si="140"/>
        <v>0.01</v>
      </c>
      <c r="W363">
        <f t="shared" si="141"/>
        <v>0.01</v>
      </c>
      <c r="X363">
        <f t="shared" si="142"/>
        <v>0.01</v>
      </c>
      <c r="Y363">
        <f t="shared" si="143"/>
        <v>0.01</v>
      </c>
    </row>
    <row r="364" spans="1:25">
      <c r="A364" t="s">
        <v>473</v>
      </c>
      <c r="B364">
        <f t="shared" si="120"/>
        <v>0</v>
      </c>
      <c r="C364">
        <f t="shared" si="121"/>
        <v>0</v>
      </c>
      <c r="D364">
        <f t="shared" si="122"/>
        <v>0</v>
      </c>
      <c r="E364">
        <f t="shared" si="123"/>
        <v>0</v>
      </c>
      <c r="F364">
        <f t="shared" si="124"/>
        <v>0</v>
      </c>
      <c r="G364">
        <f t="shared" si="125"/>
        <v>0</v>
      </c>
      <c r="H364">
        <f t="shared" si="126"/>
        <v>0.09</v>
      </c>
      <c r="I364">
        <f t="shared" si="127"/>
        <v>0.01</v>
      </c>
      <c r="J364">
        <f t="shared" si="128"/>
        <v>0.01</v>
      </c>
      <c r="K364">
        <f t="shared" si="129"/>
        <v>0.1</v>
      </c>
      <c r="L364">
        <f t="shared" si="130"/>
        <v>0</v>
      </c>
      <c r="M364">
        <f t="shared" si="131"/>
        <v>0.04</v>
      </c>
      <c r="N364">
        <f t="shared" si="132"/>
        <v>0.06</v>
      </c>
      <c r="O364">
        <f t="shared" si="133"/>
        <v>0.03</v>
      </c>
      <c r="P364">
        <f t="shared" si="134"/>
        <v>0.04</v>
      </c>
      <c r="Q364">
        <f t="shared" si="135"/>
        <v>0.03</v>
      </c>
      <c r="R364">
        <f t="shared" si="136"/>
        <v>0.05</v>
      </c>
      <c r="S364">
        <f t="shared" si="137"/>
        <v>0.02</v>
      </c>
      <c r="T364">
        <f t="shared" si="138"/>
        <v>0.01</v>
      </c>
      <c r="U364">
        <f t="shared" si="139"/>
        <v>0</v>
      </c>
      <c r="V364">
        <f t="shared" si="140"/>
        <v>0</v>
      </c>
      <c r="W364">
        <f t="shared" si="141"/>
        <v>0</v>
      </c>
      <c r="X364">
        <f t="shared" si="142"/>
        <v>0</v>
      </c>
      <c r="Y364">
        <f t="shared" si="143"/>
        <v>0</v>
      </c>
    </row>
    <row r="365" spans="1:25">
      <c r="A365" t="s">
        <v>474</v>
      </c>
      <c r="B365">
        <f t="shared" si="120"/>
        <v>0.01</v>
      </c>
      <c r="C365">
        <f t="shared" si="121"/>
        <v>0.01</v>
      </c>
      <c r="D365">
        <f t="shared" si="122"/>
        <v>0</v>
      </c>
      <c r="E365">
        <f t="shared" si="123"/>
        <v>0.01</v>
      </c>
      <c r="F365">
        <f t="shared" si="124"/>
        <v>0</v>
      </c>
      <c r="G365">
        <f t="shared" si="125"/>
        <v>0.03</v>
      </c>
      <c r="H365">
        <f t="shared" si="126"/>
        <v>0.08</v>
      </c>
      <c r="I365">
        <f t="shared" si="127"/>
        <v>0.17</v>
      </c>
      <c r="J365">
        <f t="shared" si="128"/>
        <v>0.25</v>
      </c>
      <c r="K365">
        <f t="shared" si="129"/>
        <v>0.22</v>
      </c>
      <c r="L365">
        <f t="shared" si="130"/>
        <v>0.28000000000000003</v>
      </c>
      <c r="M365">
        <f t="shared" si="131"/>
        <v>0.12</v>
      </c>
      <c r="N365">
        <f t="shared" si="132"/>
        <v>7.0000000000000007E-2</v>
      </c>
      <c r="O365">
        <f t="shared" si="133"/>
        <v>0.03</v>
      </c>
      <c r="P365">
        <f t="shared" si="134"/>
        <v>0.01</v>
      </c>
      <c r="Q365">
        <f t="shared" si="135"/>
        <v>0.03</v>
      </c>
      <c r="R365">
        <f t="shared" si="136"/>
        <v>0.02</v>
      </c>
      <c r="S365">
        <f t="shared" si="137"/>
        <v>0.03</v>
      </c>
      <c r="T365">
        <f t="shared" si="138"/>
        <v>0.06</v>
      </c>
      <c r="U365">
        <f t="shared" si="139"/>
        <v>0.05</v>
      </c>
      <c r="V365">
        <f t="shared" si="140"/>
        <v>0.03</v>
      </c>
      <c r="W365">
        <f t="shared" si="141"/>
        <v>0.02</v>
      </c>
      <c r="X365">
        <f t="shared" si="142"/>
        <v>0.02</v>
      </c>
      <c r="Y365">
        <f t="shared" si="143"/>
        <v>0.01</v>
      </c>
    </row>
    <row r="366" spans="1:25">
      <c r="A366" t="s">
        <v>475</v>
      </c>
      <c r="B366">
        <f t="shared" si="120"/>
        <v>0.01</v>
      </c>
      <c r="C366">
        <f t="shared" si="121"/>
        <v>0.01</v>
      </c>
      <c r="D366">
        <f t="shared" si="122"/>
        <v>0.01</v>
      </c>
      <c r="E366">
        <f t="shared" si="123"/>
        <v>0.01</v>
      </c>
      <c r="F366">
        <f t="shared" si="124"/>
        <v>0.01</v>
      </c>
      <c r="G366">
        <f t="shared" si="125"/>
        <v>0.01</v>
      </c>
      <c r="H366">
        <f t="shared" si="126"/>
        <v>0.04</v>
      </c>
      <c r="I366">
        <f t="shared" si="127"/>
        <v>0.08</v>
      </c>
      <c r="J366">
        <f t="shared" si="128"/>
        <v>0.08</v>
      </c>
      <c r="K366">
        <f t="shared" si="129"/>
        <v>0.15</v>
      </c>
      <c r="L366">
        <f t="shared" si="130"/>
        <v>0.11</v>
      </c>
      <c r="M366">
        <f t="shared" si="131"/>
        <v>0.02</v>
      </c>
      <c r="N366">
        <f t="shared" si="132"/>
        <v>0.03</v>
      </c>
      <c r="O366">
        <f t="shared" si="133"/>
        <v>0.03</v>
      </c>
      <c r="P366">
        <f t="shared" si="134"/>
        <v>0.04</v>
      </c>
      <c r="Q366">
        <f t="shared" si="135"/>
        <v>0.03</v>
      </c>
      <c r="R366">
        <f t="shared" si="136"/>
        <v>0.03</v>
      </c>
      <c r="S366">
        <f t="shared" si="137"/>
        <v>0.03</v>
      </c>
      <c r="T366">
        <f t="shared" si="138"/>
        <v>0.03</v>
      </c>
      <c r="U366">
        <f t="shared" si="139"/>
        <v>0.02</v>
      </c>
      <c r="V366">
        <f t="shared" si="140"/>
        <v>0.02</v>
      </c>
      <c r="W366">
        <f t="shared" si="141"/>
        <v>0.04</v>
      </c>
      <c r="X366">
        <f t="shared" si="142"/>
        <v>0.02</v>
      </c>
      <c r="Y366">
        <f t="shared" si="143"/>
        <v>0.01</v>
      </c>
    </row>
    <row r="367" spans="1:25">
      <c r="A367" t="s">
        <v>476</v>
      </c>
      <c r="B367">
        <f t="shared" si="120"/>
        <v>0</v>
      </c>
      <c r="C367">
        <f t="shared" si="121"/>
        <v>0</v>
      </c>
      <c r="D367">
        <f t="shared" si="122"/>
        <v>0</v>
      </c>
      <c r="E367">
        <f t="shared" si="123"/>
        <v>0</v>
      </c>
      <c r="F367">
        <f t="shared" si="124"/>
        <v>0</v>
      </c>
      <c r="G367">
        <f t="shared" si="125"/>
        <v>0</v>
      </c>
      <c r="H367">
        <f t="shared" si="126"/>
        <v>0</v>
      </c>
      <c r="I367">
        <f t="shared" si="127"/>
        <v>0</v>
      </c>
      <c r="J367">
        <f t="shared" si="128"/>
        <v>0</v>
      </c>
      <c r="K367">
        <f t="shared" si="129"/>
        <v>0</v>
      </c>
      <c r="L367">
        <f t="shared" si="130"/>
        <v>0</v>
      </c>
      <c r="M367">
        <f t="shared" si="131"/>
        <v>0</v>
      </c>
      <c r="N367">
        <f t="shared" si="132"/>
        <v>0.01</v>
      </c>
      <c r="O367">
        <f t="shared" si="133"/>
        <v>0.01</v>
      </c>
      <c r="P367">
        <f t="shared" si="134"/>
        <v>0.01</v>
      </c>
      <c r="Q367">
        <f t="shared" si="135"/>
        <v>0.01</v>
      </c>
      <c r="R367">
        <f t="shared" si="136"/>
        <v>0.01</v>
      </c>
      <c r="S367">
        <f t="shared" si="137"/>
        <v>0.01</v>
      </c>
      <c r="T367">
        <f t="shared" si="138"/>
        <v>0.01</v>
      </c>
      <c r="U367">
        <f t="shared" si="139"/>
        <v>0</v>
      </c>
      <c r="V367">
        <f t="shared" si="140"/>
        <v>0</v>
      </c>
      <c r="W367">
        <f t="shared" si="141"/>
        <v>0</v>
      </c>
      <c r="X367">
        <f t="shared" si="142"/>
        <v>0</v>
      </c>
      <c r="Y367">
        <f t="shared" si="143"/>
        <v>0</v>
      </c>
    </row>
    <row r="368" spans="1:25">
      <c r="A368" t="s">
        <v>477</v>
      </c>
      <c r="B368">
        <f t="shared" si="120"/>
        <v>4.67</v>
      </c>
      <c r="C368">
        <f t="shared" si="121"/>
        <v>0.03</v>
      </c>
      <c r="D368">
        <f t="shared" si="122"/>
        <v>0.03</v>
      </c>
      <c r="E368">
        <f t="shared" si="123"/>
        <v>0.03</v>
      </c>
      <c r="F368">
        <f t="shared" si="124"/>
        <v>0.01</v>
      </c>
      <c r="G368">
        <f t="shared" si="125"/>
        <v>4.51</v>
      </c>
      <c r="H368">
        <f t="shared" si="126"/>
        <v>5.25</v>
      </c>
      <c r="I368">
        <f t="shared" si="127"/>
        <v>0.28999999999999998</v>
      </c>
      <c r="J368">
        <f t="shared" si="128"/>
        <v>0.21</v>
      </c>
      <c r="K368">
        <f t="shared" si="129"/>
        <v>0.08</v>
      </c>
      <c r="L368">
        <f t="shared" si="130"/>
        <v>0.11</v>
      </c>
      <c r="M368">
        <f t="shared" si="131"/>
        <v>0.1</v>
      </c>
      <c r="N368">
        <f t="shared" si="132"/>
        <v>0.08</v>
      </c>
      <c r="O368">
        <f t="shared" si="133"/>
        <v>7.0000000000000007E-2</v>
      </c>
      <c r="P368">
        <f t="shared" si="134"/>
        <v>0.05</v>
      </c>
      <c r="Q368">
        <f t="shared" si="135"/>
        <v>0.18</v>
      </c>
      <c r="R368">
        <f t="shared" si="136"/>
        <v>6.34</v>
      </c>
      <c r="S368">
        <f t="shared" si="137"/>
        <v>3.63</v>
      </c>
      <c r="T368">
        <f t="shared" si="138"/>
        <v>0.08</v>
      </c>
      <c r="U368">
        <f t="shared" si="139"/>
        <v>0.02</v>
      </c>
      <c r="V368">
        <f t="shared" si="140"/>
        <v>0.03</v>
      </c>
      <c r="W368">
        <f t="shared" si="141"/>
        <v>0.01</v>
      </c>
      <c r="X368">
        <f t="shared" si="142"/>
        <v>0.05</v>
      </c>
      <c r="Y368">
        <f t="shared" si="143"/>
        <v>5.09</v>
      </c>
    </row>
    <row r="369" spans="1:25">
      <c r="A369" t="s">
        <v>478</v>
      </c>
      <c r="B369">
        <f t="shared" si="120"/>
        <v>5.19</v>
      </c>
      <c r="C369">
        <f t="shared" si="121"/>
        <v>0.04</v>
      </c>
      <c r="D369">
        <f t="shared" si="122"/>
        <v>0.01</v>
      </c>
      <c r="E369">
        <f t="shared" si="123"/>
        <v>0.06</v>
      </c>
      <c r="F369">
        <f t="shared" si="124"/>
        <v>4.91</v>
      </c>
      <c r="G369">
        <f t="shared" si="125"/>
        <v>0.81</v>
      </c>
      <c r="H369">
        <f t="shared" si="126"/>
        <v>0.01</v>
      </c>
      <c r="I369">
        <f t="shared" si="127"/>
        <v>0.03</v>
      </c>
      <c r="J369">
        <f t="shared" si="128"/>
        <v>0.03</v>
      </c>
      <c r="K369">
        <f t="shared" si="129"/>
        <v>0.27</v>
      </c>
      <c r="L369">
        <f t="shared" si="130"/>
        <v>0.12</v>
      </c>
      <c r="M369">
        <f t="shared" si="131"/>
        <v>0.1</v>
      </c>
      <c r="N369">
        <f t="shared" si="132"/>
        <v>0.03</v>
      </c>
      <c r="O369">
        <f t="shared" si="133"/>
        <v>0.08</v>
      </c>
      <c r="P369">
        <f t="shared" si="134"/>
        <v>0.03</v>
      </c>
      <c r="Q369">
        <f t="shared" si="135"/>
        <v>0.03</v>
      </c>
      <c r="R369">
        <f t="shared" si="136"/>
        <v>0.02</v>
      </c>
      <c r="S369">
        <f t="shared" si="137"/>
        <v>0.03</v>
      </c>
      <c r="T369">
        <f t="shared" si="138"/>
        <v>0.04</v>
      </c>
      <c r="U369">
        <f t="shared" si="139"/>
        <v>0.04</v>
      </c>
      <c r="V369">
        <f t="shared" si="140"/>
        <v>0.03</v>
      </c>
      <c r="W369">
        <f t="shared" si="141"/>
        <v>0.02</v>
      </c>
      <c r="X369">
        <f t="shared" si="142"/>
        <v>0.02</v>
      </c>
      <c r="Y369">
        <f t="shared" si="143"/>
        <v>1.46</v>
      </c>
    </row>
    <row r="370" spans="1:25">
      <c r="A370" t="s">
        <v>479</v>
      </c>
      <c r="B370">
        <f t="shared" si="120"/>
        <v>0.02</v>
      </c>
      <c r="C370">
        <f t="shared" si="121"/>
        <v>0.02</v>
      </c>
      <c r="D370">
        <f t="shared" si="122"/>
        <v>0.02</v>
      </c>
      <c r="E370">
        <f t="shared" si="123"/>
        <v>0.02</v>
      </c>
      <c r="F370">
        <f t="shared" si="124"/>
        <v>0.02</v>
      </c>
      <c r="G370">
        <f t="shared" si="125"/>
        <v>0.02</v>
      </c>
      <c r="H370">
        <f t="shared" si="126"/>
        <v>7.0000000000000007E-2</v>
      </c>
      <c r="I370">
        <f t="shared" si="127"/>
        <v>0.1</v>
      </c>
      <c r="J370">
        <f t="shared" si="128"/>
        <v>7.0000000000000007E-2</v>
      </c>
      <c r="K370">
        <f t="shared" si="129"/>
        <v>7.0000000000000007E-2</v>
      </c>
      <c r="L370">
        <f t="shared" si="130"/>
        <v>0.08</v>
      </c>
      <c r="M370">
        <f t="shared" si="131"/>
        <v>0.11</v>
      </c>
      <c r="N370">
        <f t="shared" si="132"/>
        <v>0.09</v>
      </c>
      <c r="O370">
        <f t="shared" si="133"/>
        <v>0.05</v>
      </c>
      <c r="P370">
        <f t="shared" si="134"/>
        <v>0.06</v>
      </c>
      <c r="Q370">
        <f t="shared" si="135"/>
        <v>7.0000000000000007E-2</v>
      </c>
      <c r="R370">
        <f t="shared" si="136"/>
        <v>0.05</v>
      </c>
      <c r="S370">
        <f t="shared" si="137"/>
        <v>0.06</v>
      </c>
      <c r="T370">
        <f t="shared" si="138"/>
        <v>0.03</v>
      </c>
      <c r="U370">
        <f t="shared" si="139"/>
        <v>0.03</v>
      </c>
      <c r="V370">
        <f t="shared" si="140"/>
        <v>0.03</v>
      </c>
      <c r="W370">
        <f t="shared" si="141"/>
        <v>0.04</v>
      </c>
      <c r="X370">
        <f t="shared" si="142"/>
        <v>0.03</v>
      </c>
      <c r="Y370">
        <f t="shared" si="143"/>
        <v>0.02</v>
      </c>
    </row>
    <row r="371" spans="1:25">
      <c r="A371" t="s">
        <v>480</v>
      </c>
      <c r="B371">
        <f t="shared" si="120"/>
        <v>0.01</v>
      </c>
      <c r="C371">
        <f t="shared" si="121"/>
        <v>0.01</v>
      </c>
      <c r="D371">
        <f t="shared" si="122"/>
        <v>0.01</v>
      </c>
      <c r="E371">
        <f t="shared" si="123"/>
        <v>0.02</v>
      </c>
      <c r="F371">
        <f t="shared" si="124"/>
        <v>0.03</v>
      </c>
      <c r="G371">
        <f t="shared" si="125"/>
        <v>0.04</v>
      </c>
      <c r="H371">
        <f t="shared" si="126"/>
        <v>0.02</v>
      </c>
      <c r="I371">
        <f t="shared" si="127"/>
        <v>0.02</v>
      </c>
      <c r="J371">
        <f t="shared" si="128"/>
        <v>0.11</v>
      </c>
      <c r="K371">
        <f t="shared" si="129"/>
        <v>0.06</v>
      </c>
      <c r="L371">
        <f t="shared" si="130"/>
        <v>0.05</v>
      </c>
      <c r="M371">
        <f t="shared" si="131"/>
        <v>0.02</v>
      </c>
      <c r="N371">
        <f t="shared" si="132"/>
        <v>0.02</v>
      </c>
      <c r="O371">
        <f t="shared" si="133"/>
        <v>0.02</v>
      </c>
      <c r="P371">
        <f t="shared" si="134"/>
        <v>0.04</v>
      </c>
      <c r="Q371">
        <f t="shared" si="135"/>
        <v>0.03</v>
      </c>
      <c r="R371">
        <f t="shared" si="136"/>
        <v>0.11</v>
      </c>
      <c r="S371">
        <f t="shared" si="137"/>
        <v>0.11</v>
      </c>
      <c r="T371">
        <f t="shared" si="138"/>
        <v>0.1</v>
      </c>
      <c r="U371">
        <f t="shared" si="139"/>
        <v>0.03</v>
      </c>
      <c r="V371">
        <f t="shared" si="140"/>
        <v>0.02</v>
      </c>
      <c r="W371">
        <f t="shared" si="141"/>
        <v>0.01</v>
      </c>
      <c r="X371">
        <f t="shared" si="142"/>
        <v>0.03</v>
      </c>
      <c r="Y371">
        <f t="shared" si="143"/>
        <v>0.02</v>
      </c>
    </row>
    <row r="372" spans="1:25">
      <c r="A372" t="s">
        <v>481</v>
      </c>
      <c r="B372">
        <f t="shared" si="120"/>
        <v>0</v>
      </c>
      <c r="C372">
        <f t="shared" si="121"/>
        <v>0</v>
      </c>
      <c r="D372">
        <f t="shared" si="122"/>
        <v>0</v>
      </c>
      <c r="E372">
        <f t="shared" si="123"/>
        <v>0</v>
      </c>
      <c r="F372">
        <f t="shared" si="124"/>
        <v>0</v>
      </c>
      <c r="G372">
        <f t="shared" si="125"/>
        <v>0</v>
      </c>
      <c r="H372">
        <f t="shared" si="126"/>
        <v>0</v>
      </c>
      <c r="I372">
        <f t="shared" si="127"/>
        <v>0.01</v>
      </c>
      <c r="J372">
        <f t="shared" si="128"/>
        <v>0.02</v>
      </c>
      <c r="K372">
        <f t="shared" si="129"/>
        <v>0.04</v>
      </c>
      <c r="L372">
        <f t="shared" si="130"/>
        <v>0.01</v>
      </c>
      <c r="M372">
        <f t="shared" si="131"/>
        <v>0.03</v>
      </c>
      <c r="N372">
        <f t="shared" si="132"/>
        <v>0.03</v>
      </c>
      <c r="O372">
        <f t="shared" si="133"/>
        <v>0.02</v>
      </c>
      <c r="P372">
        <f t="shared" si="134"/>
        <v>0.02</v>
      </c>
      <c r="Q372">
        <f t="shared" si="135"/>
        <v>0.02</v>
      </c>
      <c r="R372">
        <f t="shared" si="136"/>
        <v>0.03</v>
      </c>
      <c r="S372">
        <f t="shared" si="137"/>
        <v>0.04</v>
      </c>
      <c r="T372">
        <f t="shared" si="138"/>
        <v>0.01</v>
      </c>
      <c r="U372">
        <f t="shared" si="139"/>
        <v>0.01</v>
      </c>
      <c r="V372">
        <f t="shared" si="140"/>
        <v>0.01</v>
      </c>
      <c r="W372">
        <f t="shared" si="141"/>
        <v>0.01</v>
      </c>
      <c r="X372">
        <f t="shared" si="142"/>
        <v>0</v>
      </c>
      <c r="Y372">
        <f t="shared" si="143"/>
        <v>0</v>
      </c>
    </row>
    <row r="373" spans="1:25">
      <c r="A373" t="s">
        <v>482</v>
      </c>
      <c r="B373">
        <f t="shared" si="120"/>
        <v>0</v>
      </c>
      <c r="C373">
        <f t="shared" si="121"/>
        <v>0</v>
      </c>
      <c r="D373">
        <f t="shared" si="122"/>
        <v>0</v>
      </c>
      <c r="E373">
        <f t="shared" si="123"/>
        <v>0</v>
      </c>
      <c r="F373">
        <f t="shared" si="124"/>
        <v>0</v>
      </c>
      <c r="G373">
        <f t="shared" si="125"/>
        <v>0</v>
      </c>
      <c r="H373">
        <f t="shared" si="126"/>
        <v>0</v>
      </c>
      <c r="I373">
        <f t="shared" si="127"/>
        <v>0.01</v>
      </c>
      <c r="J373">
        <f t="shared" si="128"/>
        <v>0.01</v>
      </c>
      <c r="K373">
        <f t="shared" si="129"/>
        <v>7.0000000000000007E-2</v>
      </c>
      <c r="L373">
        <f t="shared" si="130"/>
        <v>0.01</v>
      </c>
      <c r="M373">
        <f t="shared" si="131"/>
        <v>7.0000000000000007E-2</v>
      </c>
      <c r="N373">
        <f t="shared" si="132"/>
        <v>7.0000000000000007E-2</v>
      </c>
      <c r="O373">
        <f t="shared" si="133"/>
        <v>0.02</v>
      </c>
      <c r="P373">
        <f t="shared" si="134"/>
        <v>0.01</v>
      </c>
      <c r="Q373">
        <f t="shared" si="135"/>
        <v>0.01</v>
      </c>
      <c r="R373">
        <f t="shared" si="136"/>
        <v>0.03</v>
      </c>
      <c r="S373">
        <f t="shared" si="137"/>
        <v>0.02</v>
      </c>
      <c r="T373">
        <f t="shared" si="138"/>
        <v>0.02</v>
      </c>
      <c r="U373">
        <f t="shared" si="139"/>
        <v>0</v>
      </c>
      <c r="V373">
        <f t="shared" si="140"/>
        <v>0</v>
      </c>
      <c r="W373">
        <f t="shared" si="141"/>
        <v>0</v>
      </c>
      <c r="X373">
        <f t="shared" si="142"/>
        <v>0</v>
      </c>
      <c r="Y373">
        <f t="shared" si="143"/>
        <v>0</v>
      </c>
    </row>
    <row r="374" spans="1:25">
      <c r="A374" t="s">
        <v>483</v>
      </c>
      <c r="B374">
        <f t="shared" si="120"/>
        <v>0</v>
      </c>
      <c r="C374">
        <f t="shared" si="121"/>
        <v>0.04</v>
      </c>
      <c r="D374">
        <f t="shared" si="122"/>
        <v>0</v>
      </c>
      <c r="E374">
        <f t="shared" si="123"/>
        <v>0</v>
      </c>
      <c r="F374">
        <f t="shared" si="124"/>
        <v>0</v>
      </c>
      <c r="G374">
        <f t="shared" si="125"/>
        <v>2.46</v>
      </c>
      <c r="H374">
        <f t="shared" si="126"/>
        <v>0.23</v>
      </c>
      <c r="I374">
        <f t="shared" si="127"/>
        <v>0.13</v>
      </c>
      <c r="J374">
        <f t="shared" si="128"/>
        <v>7.0000000000000007E-2</v>
      </c>
      <c r="K374">
        <f t="shared" si="129"/>
        <v>0.13</v>
      </c>
      <c r="L374">
        <f t="shared" si="130"/>
        <v>0.09</v>
      </c>
      <c r="M374">
        <f t="shared" si="131"/>
        <v>0.37</v>
      </c>
      <c r="N374">
        <f t="shared" si="132"/>
        <v>1.48</v>
      </c>
      <c r="O374">
        <f t="shared" si="133"/>
        <v>0.03</v>
      </c>
      <c r="P374">
        <f t="shared" si="134"/>
        <v>0.05</v>
      </c>
      <c r="Q374">
        <f t="shared" si="135"/>
        <v>0.1</v>
      </c>
      <c r="R374">
        <f t="shared" si="136"/>
        <v>0.23</v>
      </c>
      <c r="S374">
        <f t="shared" si="137"/>
        <v>0.06</v>
      </c>
      <c r="T374">
        <f t="shared" si="138"/>
        <v>0.69</v>
      </c>
      <c r="U374">
        <f t="shared" si="139"/>
        <v>0.15</v>
      </c>
      <c r="V374">
        <f t="shared" si="140"/>
        <v>0.91</v>
      </c>
      <c r="W374">
        <f t="shared" si="141"/>
        <v>1.21</v>
      </c>
      <c r="X374">
        <f t="shared" si="142"/>
        <v>0.06</v>
      </c>
      <c r="Y374">
        <f t="shared" si="143"/>
        <v>0</v>
      </c>
    </row>
    <row r="375" spans="1:25">
      <c r="A375" t="s">
        <v>484</v>
      </c>
      <c r="B375">
        <f t="shared" si="120"/>
        <v>0.01</v>
      </c>
      <c r="C375">
        <f t="shared" si="121"/>
        <v>0.01</v>
      </c>
      <c r="D375">
        <f t="shared" si="122"/>
        <v>0.01</v>
      </c>
      <c r="E375">
        <f t="shared" si="123"/>
        <v>0.01</v>
      </c>
      <c r="F375">
        <f t="shared" si="124"/>
        <v>0.01</v>
      </c>
      <c r="G375">
        <f t="shared" si="125"/>
        <v>0.7</v>
      </c>
      <c r="H375">
        <f t="shared" si="126"/>
        <v>3.45</v>
      </c>
      <c r="I375">
        <f t="shared" si="127"/>
        <v>2.13</v>
      </c>
      <c r="J375">
        <f t="shared" si="128"/>
        <v>0.11</v>
      </c>
      <c r="K375">
        <f t="shared" si="129"/>
        <v>0.09</v>
      </c>
      <c r="L375">
        <f t="shared" si="130"/>
        <v>0.05</v>
      </c>
      <c r="M375">
        <f t="shared" si="131"/>
        <v>0.03</v>
      </c>
      <c r="N375">
        <f t="shared" si="132"/>
        <v>0.04</v>
      </c>
      <c r="O375">
        <f t="shared" si="133"/>
        <v>0.04</v>
      </c>
      <c r="P375">
        <f t="shared" si="134"/>
        <v>7.0000000000000007E-2</v>
      </c>
      <c r="Q375">
        <f t="shared" si="135"/>
        <v>0.1</v>
      </c>
      <c r="R375">
        <f t="shared" si="136"/>
        <v>0.1</v>
      </c>
      <c r="S375">
        <f t="shared" si="137"/>
        <v>0.17</v>
      </c>
      <c r="T375">
        <f t="shared" si="138"/>
        <v>0.12</v>
      </c>
      <c r="U375">
        <f t="shared" si="139"/>
        <v>0.79</v>
      </c>
      <c r="V375">
        <f t="shared" si="140"/>
        <v>2.4</v>
      </c>
      <c r="W375">
        <f t="shared" si="141"/>
        <v>2.0499999999999998</v>
      </c>
      <c r="X375">
        <f t="shared" si="142"/>
        <v>1.43</v>
      </c>
      <c r="Y375">
        <f t="shared" si="143"/>
        <v>0.49</v>
      </c>
    </row>
    <row r="376" spans="1:25">
      <c r="A376" t="s">
        <v>485</v>
      </c>
      <c r="B376">
        <f t="shared" si="120"/>
        <v>0.01</v>
      </c>
      <c r="C376">
        <f t="shared" si="121"/>
        <v>0.01</v>
      </c>
      <c r="D376">
        <f t="shared" si="122"/>
        <v>0.01</v>
      </c>
      <c r="E376">
        <f t="shared" si="123"/>
        <v>0.01</v>
      </c>
      <c r="F376">
        <f t="shared" si="124"/>
        <v>0.01</v>
      </c>
      <c r="G376">
        <f t="shared" si="125"/>
        <v>0.01</v>
      </c>
      <c r="H376">
        <f t="shared" si="126"/>
        <v>0.03</v>
      </c>
      <c r="I376">
        <f t="shared" si="127"/>
        <v>0.05</v>
      </c>
      <c r="J376">
        <f t="shared" si="128"/>
        <v>0.05</v>
      </c>
      <c r="K376">
        <f t="shared" si="129"/>
        <v>0.05</v>
      </c>
      <c r="L376">
        <f t="shared" si="130"/>
        <v>7.0000000000000007E-2</v>
      </c>
      <c r="M376">
        <f t="shared" si="131"/>
        <v>0.06</v>
      </c>
      <c r="N376">
        <f t="shared" si="132"/>
        <v>0.04</v>
      </c>
      <c r="O376">
        <f t="shared" si="133"/>
        <v>0.04</v>
      </c>
      <c r="P376">
        <f t="shared" si="134"/>
        <v>0.04</v>
      </c>
      <c r="Q376">
        <f t="shared" si="135"/>
        <v>0.02</v>
      </c>
      <c r="R376">
        <f t="shared" si="136"/>
        <v>0.05</v>
      </c>
      <c r="S376">
        <f t="shared" si="137"/>
        <v>0.08</v>
      </c>
      <c r="T376">
        <f t="shared" si="138"/>
        <v>0.04</v>
      </c>
      <c r="U376">
        <f t="shared" si="139"/>
        <v>0.02</v>
      </c>
      <c r="V376">
        <f t="shared" si="140"/>
        <v>0.02</v>
      </c>
      <c r="W376">
        <f t="shared" si="141"/>
        <v>0.04</v>
      </c>
      <c r="X376">
        <f t="shared" si="142"/>
        <v>0.02</v>
      </c>
      <c r="Y376">
        <f t="shared" si="143"/>
        <v>0.01</v>
      </c>
    </row>
    <row r="377" spans="1:25">
      <c r="A377" t="s">
        <v>486</v>
      </c>
      <c r="B377">
        <f t="shared" si="120"/>
        <v>0</v>
      </c>
      <c r="C377">
        <f t="shared" si="121"/>
        <v>0</v>
      </c>
      <c r="D377">
        <f t="shared" si="122"/>
        <v>0</v>
      </c>
      <c r="E377">
        <f t="shared" si="123"/>
        <v>0</v>
      </c>
      <c r="F377">
        <f t="shared" si="124"/>
        <v>0</v>
      </c>
      <c r="G377">
        <f t="shared" si="125"/>
        <v>0</v>
      </c>
      <c r="H377">
        <f t="shared" si="126"/>
        <v>0.11</v>
      </c>
      <c r="I377">
        <f t="shared" si="127"/>
        <v>0.06</v>
      </c>
      <c r="J377">
        <f t="shared" si="128"/>
        <v>0.09</v>
      </c>
      <c r="K377">
        <f t="shared" si="129"/>
        <v>7.0000000000000007E-2</v>
      </c>
      <c r="L377">
        <f t="shared" si="130"/>
        <v>0.08</v>
      </c>
      <c r="M377">
        <f t="shared" si="131"/>
        <v>0</v>
      </c>
      <c r="N377">
        <f t="shared" si="132"/>
        <v>0.04</v>
      </c>
      <c r="O377">
        <f t="shared" si="133"/>
        <v>0.03</v>
      </c>
      <c r="P377">
        <f t="shared" si="134"/>
        <v>0.01</v>
      </c>
      <c r="Q377">
        <f t="shared" si="135"/>
        <v>0.01</v>
      </c>
      <c r="R377">
        <f t="shared" si="136"/>
        <v>0.02</v>
      </c>
      <c r="S377">
        <f t="shared" si="137"/>
        <v>0.03</v>
      </c>
      <c r="T377">
        <f t="shared" si="138"/>
        <v>0.01</v>
      </c>
      <c r="U377">
        <f t="shared" si="139"/>
        <v>0.01</v>
      </c>
      <c r="V377">
        <f t="shared" si="140"/>
        <v>0</v>
      </c>
      <c r="W377">
        <f t="shared" si="141"/>
        <v>0</v>
      </c>
      <c r="X377">
        <f t="shared" si="142"/>
        <v>0.01</v>
      </c>
      <c r="Y377">
        <f t="shared" si="143"/>
        <v>0</v>
      </c>
    </row>
    <row r="378" spans="1:25">
      <c r="A378" t="s">
        <v>487</v>
      </c>
      <c r="B378">
        <f t="shared" si="120"/>
        <v>0.21</v>
      </c>
      <c r="C378">
        <f t="shared" si="121"/>
        <v>0.24</v>
      </c>
      <c r="D378">
        <f t="shared" si="122"/>
        <v>0.2</v>
      </c>
      <c r="E378">
        <f t="shared" si="123"/>
        <v>0.24</v>
      </c>
      <c r="F378">
        <f t="shared" si="124"/>
        <v>1.99</v>
      </c>
      <c r="G378">
        <f t="shared" si="125"/>
        <v>2.75</v>
      </c>
      <c r="H378">
        <f t="shared" si="126"/>
        <v>0.32</v>
      </c>
      <c r="I378">
        <f t="shared" si="127"/>
        <v>0.22</v>
      </c>
      <c r="J378">
        <f t="shared" si="128"/>
        <v>0.09</v>
      </c>
      <c r="K378">
        <f t="shared" si="129"/>
        <v>0.14000000000000001</v>
      </c>
      <c r="L378">
        <f t="shared" si="130"/>
        <v>0.25</v>
      </c>
      <c r="M378">
        <f t="shared" si="131"/>
        <v>0.26</v>
      </c>
      <c r="N378">
        <f t="shared" si="132"/>
        <v>0.4</v>
      </c>
      <c r="O378">
        <f t="shared" si="133"/>
        <v>0.34</v>
      </c>
      <c r="P378">
        <f t="shared" si="134"/>
        <v>0.3</v>
      </c>
      <c r="Q378">
        <f t="shared" si="135"/>
        <v>0.23</v>
      </c>
      <c r="R378">
        <f t="shared" si="136"/>
        <v>0.28000000000000003</v>
      </c>
      <c r="S378">
        <f t="shared" si="137"/>
        <v>0.3</v>
      </c>
      <c r="T378">
        <f t="shared" si="138"/>
        <v>0.28000000000000003</v>
      </c>
      <c r="U378">
        <f t="shared" si="139"/>
        <v>0.21</v>
      </c>
      <c r="V378">
        <f t="shared" si="140"/>
        <v>0.17</v>
      </c>
      <c r="W378">
        <f t="shared" si="141"/>
        <v>1.06</v>
      </c>
      <c r="X378">
        <f t="shared" si="142"/>
        <v>2.2999999999999998</v>
      </c>
      <c r="Y378">
        <f t="shared" si="143"/>
        <v>0.18</v>
      </c>
    </row>
    <row r="379" spans="1:25">
      <c r="A379" t="s">
        <v>488</v>
      </c>
      <c r="B379">
        <f t="shared" si="120"/>
        <v>0.04</v>
      </c>
      <c r="C379">
        <f t="shared" si="121"/>
        <v>0.04</v>
      </c>
      <c r="D379">
        <f t="shared" si="122"/>
        <v>0.04</v>
      </c>
      <c r="E379">
        <f t="shared" si="123"/>
        <v>0.04</v>
      </c>
      <c r="F379">
        <f t="shared" si="124"/>
        <v>0.04</v>
      </c>
      <c r="G379">
        <f t="shared" si="125"/>
        <v>0.05</v>
      </c>
      <c r="H379">
        <f t="shared" si="126"/>
        <v>0.05</v>
      </c>
      <c r="I379">
        <f t="shared" si="127"/>
        <v>0.12</v>
      </c>
      <c r="J379">
        <f t="shared" si="128"/>
        <v>0.08</v>
      </c>
      <c r="K379">
        <f t="shared" si="129"/>
        <v>0.09</v>
      </c>
      <c r="L379">
        <f t="shared" si="130"/>
        <v>0.12</v>
      </c>
      <c r="M379">
        <f t="shared" si="131"/>
        <v>0.12</v>
      </c>
      <c r="N379">
        <f t="shared" si="132"/>
        <v>0.08</v>
      </c>
      <c r="O379">
        <f t="shared" si="133"/>
        <v>0.11</v>
      </c>
      <c r="P379">
        <f t="shared" si="134"/>
        <v>0.14000000000000001</v>
      </c>
      <c r="Q379">
        <f t="shared" si="135"/>
        <v>0.12</v>
      </c>
      <c r="R379">
        <f t="shared" si="136"/>
        <v>0.08</v>
      </c>
      <c r="S379">
        <f t="shared" si="137"/>
        <v>0.05</v>
      </c>
      <c r="T379">
        <f t="shared" si="138"/>
        <v>0.05</v>
      </c>
      <c r="U379">
        <f t="shared" si="139"/>
        <v>0.05</v>
      </c>
      <c r="V379">
        <f t="shared" si="140"/>
        <v>0.05</v>
      </c>
      <c r="W379">
        <f t="shared" si="141"/>
        <v>0.04</v>
      </c>
      <c r="X379">
        <f t="shared" si="142"/>
        <v>0.04</v>
      </c>
      <c r="Y379">
        <f t="shared" si="143"/>
        <v>0.03</v>
      </c>
    </row>
    <row r="380" spans="1:25">
      <c r="A380" t="s">
        <v>489</v>
      </c>
      <c r="B380">
        <f t="shared" si="120"/>
        <v>0.01</v>
      </c>
      <c r="C380">
        <f t="shared" si="121"/>
        <v>0</v>
      </c>
      <c r="D380">
        <f t="shared" si="122"/>
        <v>0</v>
      </c>
      <c r="E380">
        <f t="shared" si="123"/>
        <v>0</v>
      </c>
      <c r="F380">
        <f t="shared" si="124"/>
        <v>0</v>
      </c>
      <c r="G380">
        <f t="shared" si="125"/>
        <v>0</v>
      </c>
      <c r="H380">
        <f t="shared" si="126"/>
        <v>0</v>
      </c>
      <c r="I380">
        <f t="shared" si="127"/>
        <v>0.02</v>
      </c>
      <c r="J380">
        <f t="shared" si="128"/>
        <v>0.03</v>
      </c>
      <c r="K380">
        <f t="shared" si="129"/>
        <v>0.02</v>
      </c>
      <c r="L380">
        <f t="shared" si="130"/>
        <v>0.02</v>
      </c>
      <c r="M380">
        <f t="shared" si="131"/>
        <v>0.04</v>
      </c>
      <c r="N380">
        <f t="shared" si="132"/>
        <v>0.05</v>
      </c>
      <c r="O380">
        <f t="shared" si="133"/>
        <v>0.02</v>
      </c>
      <c r="P380">
        <f t="shared" si="134"/>
        <v>0.02</v>
      </c>
      <c r="Q380">
        <f t="shared" si="135"/>
        <v>0.03</v>
      </c>
      <c r="R380">
        <f t="shared" si="136"/>
        <v>0.03</v>
      </c>
      <c r="S380">
        <f t="shared" si="137"/>
        <v>0.04</v>
      </c>
      <c r="T380">
        <f t="shared" si="138"/>
        <v>0.04</v>
      </c>
      <c r="U380">
        <f t="shared" si="139"/>
        <v>0.01</v>
      </c>
      <c r="V380">
        <f t="shared" si="140"/>
        <v>0</v>
      </c>
      <c r="W380">
        <f t="shared" si="141"/>
        <v>0</v>
      </c>
      <c r="X380">
        <f t="shared" si="142"/>
        <v>0.01</v>
      </c>
      <c r="Y380">
        <f t="shared" si="143"/>
        <v>0.01</v>
      </c>
    </row>
    <row r="381" spans="1:25">
      <c r="A381" t="s">
        <v>490</v>
      </c>
      <c r="B381">
        <f t="shared" si="120"/>
        <v>0</v>
      </c>
      <c r="C381">
        <f t="shared" si="121"/>
        <v>0</v>
      </c>
      <c r="D381">
        <f t="shared" si="122"/>
        <v>0</v>
      </c>
      <c r="E381">
        <f t="shared" si="123"/>
        <v>0</v>
      </c>
      <c r="F381">
        <f t="shared" si="124"/>
        <v>0</v>
      </c>
      <c r="G381">
        <f t="shared" si="125"/>
        <v>0</v>
      </c>
      <c r="H381">
        <f t="shared" si="126"/>
        <v>0</v>
      </c>
      <c r="I381">
        <f t="shared" si="127"/>
        <v>0</v>
      </c>
      <c r="J381">
        <f t="shared" si="128"/>
        <v>0.04</v>
      </c>
      <c r="K381">
        <f t="shared" si="129"/>
        <v>0.04</v>
      </c>
      <c r="L381">
        <f t="shared" si="130"/>
        <v>0.06</v>
      </c>
      <c r="M381">
        <f t="shared" si="131"/>
        <v>0.01</v>
      </c>
      <c r="N381">
        <f t="shared" si="132"/>
        <v>0.01</v>
      </c>
      <c r="O381">
        <f t="shared" si="133"/>
        <v>0.01</v>
      </c>
      <c r="P381">
        <f t="shared" si="134"/>
        <v>0</v>
      </c>
      <c r="Q381">
        <f t="shared" si="135"/>
        <v>0.02</v>
      </c>
      <c r="R381">
        <f t="shared" si="136"/>
        <v>0</v>
      </c>
      <c r="S381">
        <f t="shared" si="137"/>
        <v>0</v>
      </c>
      <c r="T381">
        <f t="shared" si="138"/>
        <v>0</v>
      </c>
      <c r="U381">
        <f t="shared" si="139"/>
        <v>0</v>
      </c>
      <c r="V381">
        <f t="shared" si="140"/>
        <v>0</v>
      </c>
      <c r="W381">
        <f t="shared" si="141"/>
        <v>0</v>
      </c>
      <c r="X381">
        <f t="shared" si="142"/>
        <v>0</v>
      </c>
      <c r="Y381">
        <f t="shared" si="143"/>
        <v>0</v>
      </c>
    </row>
    <row r="382" spans="1:25">
      <c r="A382" t="s">
        <v>491</v>
      </c>
      <c r="B382">
        <f t="shared" si="120"/>
        <v>0</v>
      </c>
      <c r="C382">
        <f t="shared" si="121"/>
        <v>0</v>
      </c>
      <c r="D382">
        <f t="shared" si="122"/>
        <v>0.01</v>
      </c>
      <c r="E382">
        <f t="shared" si="123"/>
        <v>0.03</v>
      </c>
      <c r="F382">
        <f t="shared" si="124"/>
        <v>0.01</v>
      </c>
      <c r="G382">
        <f t="shared" si="125"/>
        <v>0.01</v>
      </c>
      <c r="H382">
        <f t="shared" si="126"/>
        <v>0.02</v>
      </c>
      <c r="I382">
        <f t="shared" si="127"/>
        <v>0.03</v>
      </c>
      <c r="J382">
        <f t="shared" si="128"/>
        <v>0.05</v>
      </c>
      <c r="K382">
        <f t="shared" si="129"/>
        <v>0.03</v>
      </c>
      <c r="L382">
        <f t="shared" si="130"/>
        <v>0.02</v>
      </c>
      <c r="M382">
        <f t="shared" si="131"/>
        <v>0.01</v>
      </c>
      <c r="N382">
        <f t="shared" si="132"/>
        <v>0.03</v>
      </c>
      <c r="O382">
        <f t="shared" si="133"/>
        <v>0.02</v>
      </c>
      <c r="P382">
        <f t="shared" si="134"/>
        <v>0.02</v>
      </c>
      <c r="Q382">
        <f t="shared" si="135"/>
        <v>0.01</v>
      </c>
      <c r="R382">
        <f t="shared" si="136"/>
        <v>0.08</v>
      </c>
      <c r="S382">
        <f t="shared" si="137"/>
        <v>0.12</v>
      </c>
      <c r="T382">
        <f t="shared" si="138"/>
        <v>0.03</v>
      </c>
      <c r="U382">
        <f t="shared" si="139"/>
        <v>0.03</v>
      </c>
      <c r="V382">
        <f t="shared" si="140"/>
        <v>0.02</v>
      </c>
      <c r="W382">
        <f t="shared" si="141"/>
        <v>0.01</v>
      </c>
      <c r="X382">
        <f t="shared" si="142"/>
        <v>0.01</v>
      </c>
      <c r="Y382">
        <f t="shared" si="143"/>
        <v>0.01</v>
      </c>
    </row>
    <row r="383" spans="1:25">
      <c r="A383" t="s">
        <v>492</v>
      </c>
      <c r="B383">
        <f t="shared" si="120"/>
        <v>1.26</v>
      </c>
      <c r="C383">
        <f t="shared" si="121"/>
        <v>0.17</v>
      </c>
      <c r="D383">
        <f t="shared" si="122"/>
        <v>0.03</v>
      </c>
      <c r="E383">
        <f t="shared" si="123"/>
        <v>0.02</v>
      </c>
      <c r="F383">
        <f t="shared" si="124"/>
        <v>0.01</v>
      </c>
      <c r="G383">
        <f t="shared" si="125"/>
        <v>1.97</v>
      </c>
      <c r="H383">
        <f t="shared" si="126"/>
        <v>1.58</v>
      </c>
      <c r="I383">
        <f t="shared" si="127"/>
        <v>0.22</v>
      </c>
      <c r="J383">
        <f t="shared" si="128"/>
        <v>0.14000000000000001</v>
      </c>
      <c r="K383">
        <f t="shared" si="129"/>
        <v>0.09</v>
      </c>
      <c r="L383">
        <f t="shared" si="130"/>
        <v>0.05</v>
      </c>
      <c r="M383">
        <f t="shared" si="131"/>
        <v>0.05</v>
      </c>
      <c r="N383">
        <f t="shared" si="132"/>
        <v>0.05</v>
      </c>
      <c r="O383">
        <f t="shared" si="133"/>
        <v>0.02</v>
      </c>
      <c r="P383">
        <f t="shared" si="134"/>
        <v>0.01</v>
      </c>
      <c r="Q383">
        <f t="shared" si="135"/>
        <v>0.01</v>
      </c>
      <c r="R383">
        <f t="shared" si="136"/>
        <v>0.01</v>
      </c>
      <c r="S383">
        <f t="shared" si="137"/>
        <v>0.01</v>
      </c>
      <c r="T383">
        <f t="shared" si="138"/>
        <v>0.01</v>
      </c>
      <c r="U383">
        <f t="shared" si="139"/>
        <v>0.47</v>
      </c>
      <c r="V383">
        <f t="shared" si="140"/>
        <v>2.29</v>
      </c>
      <c r="W383">
        <f t="shared" si="141"/>
        <v>0.79</v>
      </c>
      <c r="X383">
        <f t="shared" si="142"/>
        <v>0.05</v>
      </c>
      <c r="Y383">
        <f t="shared" si="143"/>
        <v>1.1100000000000001</v>
      </c>
    </row>
    <row r="384" spans="1:25">
      <c r="A384" t="s">
        <v>493</v>
      </c>
      <c r="B384">
        <f t="shared" si="120"/>
        <v>0.88</v>
      </c>
      <c r="C384">
        <f t="shared" si="121"/>
        <v>0.41</v>
      </c>
      <c r="D384">
        <f t="shared" si="122"/>
        <v>0.03</v>
      </c>
      <c r="E384">
        <f t="shared" si="123"/>
        <v>0.02</v>
      </c>
      <c r="F384">
        <f t="shared" si="124"/>
        <v>0</v>
      </c>
      <c r="G384">
        <f t="shared" si="125"/>
        <v>4.37</v>
      </c>
      <c r="H384">
        <f t="shared" si="126"/>
        <v>2.04</v>
      </c>
      <c r="I384">
        <f t="shared" si="127"/>
        <v>7.0000000000000007E-2</v>
      </c>
      <c r="J384">
        <f t="shared" si="128"/>
        <v>0.41</v>
      </c>
      <c r="K384">
        <f t="shared" si="129"/>
        <v>0.72</v>
      </c>
      <c r="L384">
        <f t="shared" si="130"/>
        <v>0.12</v>
      </c>
      <c r="M384">
        <f t="shared" si="131"/>
        <v>0.25</v>
      </c>
      <c r="N384">
        <f t="shared" si="132"/>
        <v>0.05</v>
      </c>
      <c r="O384">
        <f t="shared" si="133"/>
        <v>0.04</v>
      </c>
      <c r="P384">
        <f t="shared" si="134"/>
        <v>0.04</v>
      </c>
      <c r="Q384">
        <f t="shared" si="135"/>
        <v>0.06</v>
      </c>
      <c r="R384">
        <f t="shared" si="136"/>
        <v>0.06</v>
      </c>
      <c r="S384">
        <f t="shared" si="137"/>
        <v>0.66</v>
      </c>
      <c r="T384">
        <f t="shared" si="138"/>
        <v>0.31</v>
      </c>
      <c r="U384">
        <f t="shared" si="139"/>
        <v>0.01</v>
      </c>
      <c r="V384">
        <f t="shared" si="140"/>
        <v>0</v>
      </c>
      <c r="W384">
        <f t="shared" si="141"/>
        <v>0.01</v>
      </c>
      <c r="X384">
        <f t="shared" si="142"/>
        <v>4.45</v>
      </c>
      <c r="Y384">
        <f t="shared" si="143"/>
        <v>2.0299999999999998</v>
      </c>
    </row>
    <row r="385" spans="1:25">
      <c r="A385" t="s">
        <v>494</v>
      </c>
      <c r="B385">
        <f t="shared" si="120"/>
        <v>0</v>
      </c>
      <c r="C385">
        <f t="shared" si="121"/>
        <v>0</v>
      </c>
      <c r="D385">
        <f t="shared" si="122"/>
        <v>0</v>
      </c>
      <c r="E385">
        <f t="shared" si="123"/>
        <v>0</v>
      </c>
      <c r="F385">
        <f t="shared" si="124"/>
        <v>0.01</v>
      </c>
      <c r="G385">
        <f t="shared" si="125"/>
        <v>0.05</v>
      </c>
      <c r="H385">
        <f t="shared" si="126"/>
        <v>0</v>
      </c>
      <c r="I385">
        <f t="shared" si="127"/>
        <v>0.18</v>
      </c>
      <c r="J385">
        <f t="shared" si="128"/>
        <v>0.26</v>
      </c>
      <c r="K385">
        <f t="shared" si="129"/>
        <v>0.13</v>
      </c>
      <c r="L385">
        <f t="shared" si="130"/>
        <v>0.22</v>
      </c>
      <c r="M385">
        <f t="shared" si="131"/>
        <v>0.16</v>
      </c>
      <c r="N385">
        <f t="shared" si="132"/>
        <v>0.37</v>
      </c>
      <c r="O385">
        <f t="shared" si="133"/>
        <v>0.44</v>
      </c>
      <c r="P385">
        <f t="shared" si="134"/>
        <v>0.6</v>
      </c>
      <c r="Q385">
        <f t="shared" si="135"/>
        <v>0.69</v>
      </c>
      <c r="R385">
        <f t="shared" si="136"/>
        <v>0.23</v>
      </c>
      <c r="S385">
        <f t="shared" si="137"/>
        <v>0.05</v>
      </c>
      <c r="T385">
        <f t="shared" si="138"/>
        <v>0.05</v>
      </c>
      <c r="U385">
        <f t="shared" si="139"/>
        <v>0</v>
      </c>
      <c r="V385">
        <f t="shared" si="140"/>
        <v>0</v>
      </c>
      <c r="W385">
        <f t="shared" si="141"/>
        <v>0</v>
      </c>
      <c r="X385">
        <f t="shared" si="142"/>
        <v>0.01</v>
      </c>
      <c r="Y385">
        <f t="shared" si="143"/>
        <v>0.06</v>
      </c>
    </row>
    <row r="386" spans="1:25">
      <c r="A386" t="s">
        <v>495</v>
      </c>
      <c r="B386">
        <f t="shared" ref="B386:B449" si="144">VLOOKUP($A386,SIG,2,FALSE)</f>
        <v>0.01</v>
      </c>
      <c r="C386">
        <f t="shared" ref="C386:C449" si="145">VLOOKUP($A386,SIG,3,FALSE)</f>
        <v>0.01</v>
      </c>
      <c r="D386">
        <f t="shared" ref="D386:D449" si="146">VLOOKUP($A386,SIG,4,FALSE)</f>
        <v>0.01</v>
      </c>
      <c r="E386">
        <f t="shared" ref="E386:E449" si="147">VLOOKUP($A386,SIG,5,FALSE)</f>
        <v>0.01</v>
      </c>
      <c r="F386">
        <f t="shared" ref="F386:F449" si="148">VLOOKUP($A386,SIG,6,FALSE)</f>
        <v>0.01</v>
      </c>
      <c r="G386">
        <f t="shared" ref="G386:G449" si="149">VLOOKUP($A386,SIG,7,FALSE)</f>
        <v>0.01</v>
      </c>
      <c r="H386">
        <f t="shared" ref="H386:H449" si="150">VLOOKUP($A386,SIG,8,FALSE)</f>
        <v>0.03</v>
      </c>
      <c r="I386">
        <f t="shared" ref="I386:I449" si="151">VLOOKUP($A386,SIG,9,FALSE)</f>
        <v>0.04</v>
      </c>
      <c r="J386">
        <f t="shared" ref="J386:J449" si="152">VLOOKUP($A386,SIG,10,FALSE)</f>
        <v>0.04</v>
      </c>
      <c r="K386">
        <f t="shared" ref="K386:K449" si="153">VLOOKUP($A386,SIG,11,FALSE)</f>
        <v>0.06</v>
      </c>
      <c r="L386">
        <f t="shared" ref="L386:L449" si="154">VLOOKUP($A386,SIG,12,FALSE)</f>
        <v>0.04</v>
      </c>
      <c r="M386">
        <f t="shared" ref="M386:M449" si="155">VLOOKUP($A386,SIG,13,FALSE)</f>
        <v>0.04</v>
      </c>
      <c r="N386">
        <f t="shared" ref="N386:N449" si="156">VLOOKUP($A386,SIG,14,FALSE)</f>
        <v>0.03</v>
      </c>
      <c r="O386">
        <f t="shared" ref="O386:O449" si="157">VLOOKUP($A386,SIG,15,FALSE)</f>
        <v>0.04</v>
      </c>
      <c r="P386">
        <f t="shared" ref="P386:P449" si="158">VLOOKUP($A386,SIG,16,FALSE)</f>
        <v>0.03</v>
      </c>
      <c r="Q386">
        <f t="shared" ref="Q386:Q449" si="159">VLOOKUP($A386,SIG,17,FALSE)</f>
        <v>0.02</v>
      </c>
      <c r="R386">
        <f t="shared" ref="R386:R449" si="160">VLOOKUP($A386,SIG,18,FALSE)</f>
        <v>0.02</v>
      </c>
      <c r="S386">
        <f t="shared" ref="S386:S449" si="161">VLOOKUP($A386,SIG,19,FALSE)</f>
        <v>0.03</v>
      </c>
      <c r="T386">
        <f t="shared" ref="T386:T449" si="162">VLOOKUP($A386,SIG,20,FALSE)</f>
        <v>0.04</v>
      </c>
      <c r="U386">
        <f t="shared" ref="U386:U449" si="163">VLOOKUP($A386,SIG,21,FALSE)</f>
        <v>0.02</v>
      </c>
      <c r="V386">
        <f t="shared" ref="V386:V449" si="164">VLOOKUP($A386,SIG,22,FALSE)</f>
        <v>0.02</v>
      </c>
      <c r="W386">
        <f t="shared" ref="W386:W449" si="165">VLOOKUP($A386,SIG,23,FALSE)</f>
        <v>0.02</v>
      </c>
      <c r="X386">
        <f t="shared" ref="X386:X449" si="166">VLOOKUP($A386,SIG,24,FALSE)</f>
        <v>0.02</v>
      </c>
      <c r="Y386">
        <f t="shared" ref="Y386:Y449" si="167">VLOOKUP($A386,SIG,25,FALSE)</f>
        <v>0.02</v>
      </c>
    </row>
    <row r="387" spans="1:25">
      <c r="A387" t="s">
        <v>496</v>
      </c>
      <c r="B387">
        <f t="shared" si="144"/>
        <v>0.01</v>
      </c>
      <c r="C387">
        <f t="shared" si="145"/>
        <v>0.01</v>
      </c>
      <c r="D387">
        <f t="shared" si="146"/>
        <v>0.01</v>
      </c>
      <c r="E387">
        <f t="shared" si="147"/>
        <v>0.01</v>
      </c>
      <c r="F387">
        <f t="shared" si="148"/>
        <v>0.01</v>
      </c>
      <c r="G387">
        <f t="shared" si="149"/>
        <v>0.01</v>
      </c>
      <c r="H387">
        <f t="shared" si="150"/>
        <v>0.01</v>
      </c>
      <c r="I387">
        <f t="shared" si="151"/>
        <v>0.04</v>
      </c>
      <c r="J387">
        <f t="shared" si="152"/>
        <v>0.11</v>
      </c>
      <c r="K387">
        <f t="shared" si="153"/>
        <v>0.04</v>
      </c>
      <c r="L387">
        <f t="shared" si="154"/>
        <v>0.04</v>
      </c>
      <c r="M387">
        <f t="shared" si="155"/>
        <v>0.08</v>
      </c>
      <c r="N387">
        <f t="shared" si="156"/>
        <v>0.08</v>
      </c>
      <c r="O387">
        <f t="shared" si="157"/>
        <v>0.06</v>
      </c>
      <c r="P387">
        <f t="shared" si="158"/>
        <v>0.03</v>
      </c>
      <c r="Q387">
        <f t="shared" si="159"/>
        <v>0.03</v>
      </c>
      <c r="R387">
        <f t="shared" si="160"/>
        <v>0.03</v>
      </c>
      <c r="S387">
        <f t="shared" si="161"/>
        <v>0.03</v>
      </c>
      <c r="T387">
        <f t="shared" si="162"/>
        <v>0.02</v>
      </c>
      <c r="U387">
        <f t="shared" si="163"/>
        <v>0.02</v>
      </c>
      <c r="V387">
        <f t="shared" si="164"/>
        <v>0.02</v>
      </c>
      <c r="W387">
        <f t="shared" si="165"/>
        <v>0.02</v>
      </c>
      <c r="X387">
        <f t="shared" si="166"/>
        <v>0.04</v>
      </c>
      <c r="Y387">
        <f t="shared" si="167"/>
        <v>0.01</v>
      </c>
    </row>
    <row r="388" spans="1:25">
      <c r="A388" t="s">
        <v>497</v>
      </c>
      <c r="B388">
        <f t="shared" si="144"/>
        <v>0</v>
      </c>
      <c r="C388">
        <f t="shared" si="145"/>
        <v>0</v>
      </c>
      <c r="D388">
        <f t="shared" si="146"/>
        <v>0</v>
      </c>
      <c r="E388">
        <f t="shared" si="147"/>
        <v>0</v>
      </c>
      <c r="F388">
        <f t="shared" si="148"/>
        <v>0</v>
      </c>
      <c r="G388">
        <f t="shared" si="149"/>
        <v>0</v>
      </c>
      <c r="H388">
        <f t="shared" si="150"/>
        <v>0.01</v>
      </c>
      <c r="I388">
        <f t="shared" si="151"/>
        <v>0.01</v>
      </c>
      <c r="J388">
        <f t="shared" si="152"/>
        <v>0.04</v>
      </c>
      <c r="K388">
        <f t="shared" si="153"/>
        <v>0.02</v>
      </c>
      <c r="L388">
        <f t="shared" si="154"/>
        <v>0.02</v>
      </c>
      <c r="M388">
        <f t="shared" si="155"/>
        <v>0.03</v>
      </c>
      <c r="N388">
        <f t="shared" si="156"/>
        <v>0.03</v>
      </c>
      <c r="O388">
        <f t="shared" si="157"/>
        <v>0.02</v>
      </c>
      <c r="P388">
        <f t="shared" si="158"/>
        <v>0.03</v>
      </c>
      <c r="Q388">
        <f t="shared" si="159"/>
        <v>0.03</v>
      </c>
      <c r="R388">
        <f t="shared" si="160"/>
        <v>0.02</v>
      </c>
      <c r="S388">
        <f t="shared" si="161"/>
        <v>0.06</v>
      </c>
      <c r="T388">
        <f t="shared" si="162"/>
        <v>0.04</v>
      </c>
      <c r="U388">
        <f t="shared" si="163"/>
        <v>0</v>
      </c>
      <c r="V388">
        <f t="shared" si="164"/>
        <v>0.01</v>
      </c>
      <c r="W388">
        <f t="shared" si="165"/>
        <v>0.01</v>
      </c>
      <c r="X388">
        <f t="shared" si="166"/>
        <v>0.01</v>
      </c>
      <c r="Y388">
        <f t="shared" si="167"/>
        <v>0</v>
      </c>
    </row>
    <row r="389" spans="1:25">
      <c r="A389" t="s">
        <v>498</v>
      </c>
      <c r="B389">
        <f t="shared" si="144"/>
        <v>3.89</v>
      </c>
      <c r="C389">
        <f t="shared" si="145"/>
        <v>1.23</v>
      </c>
      <c r="D389">
        <f t="shared" si="146"/>
        <v>0.01</v>
      </c>
      <c r="E389">
        <f t="shared" si="147"/>
        <v>0</v>
      </c>
      <c r="F389">
        <f t="shared" si="148"/>
        <v>0</v>
      </c>
      <c r="G389">
        <f t="shared" si="149"/>
        <v>0.06</v>
      </c>
      <c r="H389">
        <f t="shared" si="150"/>
        <v>0.05</v>
      </c>
      <c r="I389">
        <f t="shared" si="151"/>
        <v>0.15</v>
      </c>
      <c r="J389">
        <f t="shared" si="152"/>
        <v>0.24</v>
      </c>
      <c r="K389">
        <f t="shared" si="153"/>
        <v>0.31</v>
      </c>
      <c r="L389">
        <f t="shared" si="154"/>
        <v>0.31</v>
      </c>
      <c r="M389">
        <f t="shared" si="155"/>
        <v>0.16</v>
      </c>
      <c r="N389">
        <f t="shared" si="156"/>
        <v>0.17</v>
      </c>
      <c r="O389">
        <f t="shared" si="157"/>
        <v>0.3</v>
      </c>
      <c r="P389">
        <f t="shared" si="158"/>
        <v>0.3</v>
      </c>
      <c r="Q389">
        <f t="shared" si="159"/>
        <v>0.19</v>
      </c>
      <c r="R389">
        <f t="shared" si="160"/>
        <v>0.08</v>
      </c>
      <c r="S389">
        <f t="shared" si="161"/>
        <v>0.09</v>
      </c>
      <c r="T389">
        <f t="shared" si="162"/>
        <v>0.2</v>
      </c>
      <c r="U389">
        <f t="shared" si="163"/>
        <v>0.06</v>
      </c>
      <c r="V389">
        <f t="shared" si="164"/>
        <v>0.1</v>
      </c>
      <c r="W389">
        <f t="shared" si="165"/>
        <v>0.14000000000000001</v>
      </c>
      <c r="X389">
        <f t="shared" si="166"/>
        <v>0.04</v>
      </c>
      <c r="Y389">
        <f t="shared" si="167"/>
        <v>2.97</v>
      </c>
    </row>
    <row r="390" spans="1:25">
      <c r="A390" t="s">
        <v>499</v>
      </c>
      <c r="B390">
        <f t="shared" si="144"/>
        <v>0.65</v>
      </c>
      <c r="C390">
        <f t="shared" si="145"/>
        <v>1.35</v>
      </c>
      <c r="D390">
        <f t="shared" si="146"/>
        <v>1</v>
      </c>
      <c r="E390">
        <f t="shared" si="147"/>
        <v>0.61</v>
      </c>
      <c r="F390">
        <f t="shared" si="148"/>
        <v>0.37</v>
      </c>
      <c r="G390">
        <f t="shared" si="149"/>
        <v>0.24</v>
      </c>
      <c r="H390">
        <f t="shared" si="150"/>
        <v>0.26</v>
      </c>
      <c r="I390">
        <f t="shared" si="151"/>
        <v>0.33</v>
      </c>
      <c r="J390">
        <f t="shared" si="152"/>
        <v>0.14000000000000001</v>
      </c>
      <c r="K390">
        <f t="shared" si="153"/>
        <v>7.0000000000000007E-2</v>
      </c>
      <c r="L390">
        <f t="shared" si="154"/>
        <v>0.08</v>
      </c>
      <c r="M390">
        <f t="shared" si="155"/>
        <v>0.16</v>
      </c>
      <c r="N390">
        <f t="shared" si="156"/>
        <v>0.13</v>
      </c>
      <c r="O390">
        <f t="shared" si="157"/>
        <v>0.14000000000000001</v>
      </c>
      <c r="P390">
        <f t="shared" si="158"/>
        <v>0.14000000000000001</v>
      </c>
      <c r="Q390">
        <f t="shared" si="159"/>
        <v>0.14000000000000001</v>
      </c>
      <c r="R390">
        <f t="shared" si="160"/>
        <v>0.05</v>
      </c>
      <c r="S390">
        <f t="shared" si="161"/>
        <v>0.06</v>
      </c>
      <c r="T390">
        <f t="shared" si="162"/>
        <v>0.06</v>
      </c>
      <c r="U390">
        <f t="shared" si="163"/>
        <v>0.06</v>
      </c>
      <c r="V390">
        <f t="shared" si="164"/>
        <v>0.05</v>
      </c>
      <c r="W390">
        <f t="shared" si="165"/>
        <v>0.05</v>
      </c>
      <c r="X390">
        <f t="shared" si="166"/>
        <v>0.13</v>
      </c>
      <c r="Y390">
        <f t="shared" si="167"/>
        <v>0.31</v>
      </c>
    </row>
    <row r="391" spans="1:25">
      <c r="A391" t="s">
        <v>500</v>
      </c>
      <c r="B391">
        <f t="shared" si="144"/>
        <v>0</v>
      </c>
      <c r="C391">
        <f t="shared" si="145"/>
        <v>0</v>
      </c>
      <c r="D391">
        <f t="shared" si="146"/>
        <v>0</v>
      </c>
      <c r="E391">
        <f t="shared" si="147"/>
        <v>0</v>
      </c>
      <c r="F391">
        <f t="shared" si="148"/>
        <v>0</v>
      </c>
      <c r="G391">
        <f t="shared" si="149"/>
        <v>0</v>
      </c>
      <c r="H391">
        <f t="shared" si="150"/>
        <v>0.01</v>
      </c>
      <c r="I391">
        <f t="shared" si="151"/>
        <v>0.01</v>
      </c>
      <c r="J391">
        <f t="shared" si="152"/>
        <v>0.02</v>
      </c>
      <c r="K391">
        <f t="shared" si="153"/>
        <v>0.04</v>
      </c>
      <c r="L391">
        <f t="shared" si="154"/>
        <v>0.06</v>
      </c>
      <c r="M391">
        <f t="shared" si="155"/>
        <v>7.0000000000000007E-2</v>
      </c>
      <c r="N391">
        <f t="shared" si="156"/>
        <v>0.02</v>
      </c>
      <c r="O391">
        <f t="shared" si="157"/>
        <v>0.02</v>
      </c>
      <c r="P391">
        <f t="shared" si="158"/>
        <v>0.02</v>
      </c>
      <c r="Q391">
        <f t="shared" si="159"/>
        <v>0.03</v>
      </c>
      <c r="R391">
        <f t="shared" si="160"/>
        <v>0.01</v>
      </c>
      <c r="S391">
        <f t="shared" si="161"/>
        <v>0.03</v>
      </c>
      <c r="T391">
        <f t="shared" si="162"/>
        <v>0.02</v>
      </c>
      <c r="U391">
        <f t="shared" si="163"/>
        <v>0.01</v>
      </c>
      <c r="V391">
        <f t="shared" si="164"/>
        <v>0.01</v>
      </c>
      <c r="W391">
        <f t="shared" si="165"/>
        <v>0.01</v>
      </c>
      <c r="X391">
        <f t="shared" si="166"/>
        <v>0</v>
      </c>
      <c r="Y391">
        <f t="shared" si="167"/>
        <v>0</v>
      </c>
    </row>
    <row r="392" spans="1:25">
      <c r="A392" t="s">
        <v>501</v>
      </c>
      <c r="B392">
        <f t="shared" si="144"/>
        <v>0</v>
      </c>
      <c r="C392">
        <f t="shared" si="145"/>
        <v>0</v>
      </c>
      <c r="D392">
        <f t="shared" si="146"/>
        <v>0</v>
      </c>
      <c r="E392">
        <f t="shared" si="147"/>
        <v>0</v>
      </c>
      <c r="F392">
        <f t="shared" si="148"/>
        <v>0</v>
      </c>
      <c r="G392">
        <f t="shared" si="149"/>
        <v>0</v>
      </c>
      <c r="H392">
        <f t="shared" si="150"/>
        <v>0</v>
      </c>
      <c r="I392">
        <f t="shared" si="151"/>
        <v>0</v>
      </c>
      <c r="J392">
        <f t="shared" si="152"/>
        <v>0.01</v>
      </c>
      <c r="K392">
        <f t="shared" si="153"/>
        <v>0.03</v>
      </c>
      <c r="L392">
        <f t="shared" si="154"/>
        <v>0.01</v>
      </c>
      <c r="M392">
        <f t="shared" si="155"/>
        <v>0.01</v>
      </c>
      <c r="N392">
        <f t="shared" si="156"/>
        <v>0.01</v>
      </c>
      <c r="O392">
        <f t="shared" si="157"/>
        <v>0</v>
      </c>
      <c r="P392">
        <f t="shared" si="158"/>
        <v>0</v>
      </c>
      <c r="Q392">
        <f t="shared" si="159"/>
        <v>0</v>
      </c>
      <c r="R392">
        <f t="shared" si="160"/>
        <v>0</v>
      </c>
      <c r="S392">
        <f t="shared" si="161"/>
        <v>0</v>
      </c>
      <c r="T392">
        <f t="shared" si="162"/>
        <v>0</v>
      </c>
      <c r="U392">
        <f t="shared" si="163"/>
        <v>0</v>
      </c>
      <c r="V392">
        <f t="shared" si="164"/>
        <v>0</v>
      </c>
      <c r="W392">
        <f t="shared" si="165"/>
        <v>0</v>
      </c>
      <c r="X392">
        <f t="shared" si="166"/>
        <v>0</v>
      </c>
      <c r="Y392">
        <f t="shared" si="167"/>
        <v>0</v>
      </c>
    </row>
    <row r="393" spans="1:25">
      <c r="A393" t="s">
        <v>502</v>
      </c>
      <c r="B393">
        <f t="shared" si="144"/>
        <v>0</v>
      </c>
      <c r="C393">
        <f t="shared" si="145"/>
        <v>0</v>
      </c>
      <c r="D393">
        <f t="shared" si="146"/>
        <v>0</v>
      </c>
      <c r="E393">
        <f t="shared" si="147"/>
        <v>0</v>
      </c>
      <c r="F393">
        <f t="shared" si="148"/>
        <v>0</v>
      </c>
      <c r="G393">
        <f t="shared" si="149"/>
        <v>0</v>
      </c>
      <c r="H393">
        <f t="shared" si="150"/>
        <v>0</v>
      </c>
      <c r="I393">
        <f t="shared" si="151"/>
        <v>0</v>
      </c>
      <c r="J393">
        <f t="shared" si="152"/>
        <v>0</v>
      </c>
      <c r="K393">
        <f t="shared" si="153"/>
        <v>0</v>
      </c>
      <c r="L393">
        <f t="shared" si="154"/>
        <v>0</v>
      </c>
      <c r="M393">
        <f t="shared" si="155"/>
        <v>0</v>
      </c>
      <c r="N393">
        <f t="shared" si="156"/>
        <v>0</v>
      </c>
      <c r="O393">
        <f t="shared" si="157"/>
        <v>0</v>
      </c>
      <c r="P393">
        <f t="shared" si="158"/>
        <v>0</v>
      </c>
      <c r="Q393">
        <f t="shared" si="159"/>
        <v>0</v>
      </c>
      <c r="R393">
        <f t="shared" si="160"/>
        <v>0</v>
      </c>
      <c r="S393">
        <f t="shared" si="161"/>
        <v>0</v>
      </c>
      <c r="T393">
        <f t="shared" si="162"/>
        <v>0</v>
      </c>
      <c r="U393">
        <f t="shared" si="163"/>
        <v>0</v>
      </c>
      <c r="V393">
        <f t="shared" si="164"/>
        <v>0</v>
      </c>
      <c r="W393">
        <f t="shared" si="165"/>
        <v>0</v>
      </c>
      <c r="X393">
        <f t="shared" si="166"/>
        <v>0</v>
      </c>
      <c r="Y393">
        <f t="shared" si="167"/>
        <v>0</v>
      </c>
    </row>
    <row r="394" spans="1:25">
      <c r="A394" t="s">
        <v>503</v>
      </c>
      <c r="B394">
        <f t="shared" si="144"/>
        <v>0.33</v>
      </c>
      <c r="C394">
        <f t="shared" si="145"/>
        <v>0.72</v>
      </c>
      <c r="D394">
        <f t="shared" si="146"/>
        <v>0.08</v>
      </c>
      <c r="E394">
        <f t="shared" si="147"/>
        <v>0.05</v>
      </c>
      <c r="F394">
        <f t="shared" si="148"/>
        <v>0.1</v>
      </c>
      <c r="G394">
        <f t="shared" si="149"/>
        <v>0.2</v>
      </c>
      <c r="H394">
        <f t="shared" si="150"/>
        <v>0.23</v>
      </c>
      <c r="I394">
        <f t="shared" si="151"/>
        <v>0.33</v>
      </c>
      <c r="J394">
        <f t="shared" si="152"/>
        <v>0.56000000000000005</v>
      </c>
      <c r="K394">
        <f t="shared" si="153"/>
        <v>0.56999999999999995</v>
      </c>
      <c r="L394">
        <f t="shared" si="154"/>
        <v>0.37</v>
      </c>
      <c r="M394">
        <f t="shared" si="155"/>
        <v>0.13</v>
      </c>
      <c r="N394">
        <f t="shared" si="156"/>
        <v>0.04</v>
      </c>
      <c r="O394">
        <f t="shared" si="157"/>
        <v>0.08</v>
      </c>
      <c r="P394">
        <f t="shared" si="158"/>
        <v>0.12</v>
      </c>
      <c r="Q394">
        <f t="shared" si="159"/>
        <v>0.06</v>
      </c>
      <c r="R394">
        <f t="shared" si="160"/>
        <v>0.04</v>
      </c>
      <c r="S394">
        <f t="shared" si="161"/>
        <v>0.1</v>
      </c>
      <c r="T394">
        <f t="shared" si="162"/>
        <v>0.06</v>
      </c>
      <c r="U394">
        <f t="shared" si="163"/>
        <v>0.06</v>
      </c>
      <c r="V394">
        <f t="shared" si="164"/>
        <v>7.0000000000000007E-2</v>
      </c>
      <c r="W394">
        <f t="shared" si="165"/>
        <v>0.13</v>
      </c>
      <c r="X394">
        <f t="shared" si="166"/>
        <v>0.27</v>
      </c>
      <c r="Y394">
        <f t="shared" si="167"/>
        <v>0.15</v>
      </c>
    </row>
    <row r="395" spans="1:25">
      <c r="A395" t="s">
        <v>504</v>
      </c>
      <c r="B395">
        <f t="shared" si="144"/>
        <v>0</v>
      </c>
      <c r="C395">
        <f t="shared" si="145"/>
        <v>0</v>
      </c>
      <c r="D395">
        <f t="shared" si="146"/>
        <v>0</v>
      </c>
      <c r="E395">
        <f t="shared" si="147"/>
        <v>0</v>
      </c>
      <c r="F395">
        <f t="shared" si="148"/>
        <v>0</v>
      </c>
      <c r="G395">
        <f t="shared" si="149"/>
        <v>0</v>
      </c>
      <c r="H395">
        <f t="shared" si="150"/>
        <v>0.01</v>
      </c>
      <c r="I395">
        <f t="shared" si="151"/>
        <v>0.04</v>
      </c>
      <c r="J395">
        <f t="shared" si="152"/>
        <v>0.05</v>
      </c>
      <c r="K395">
        <f t="shared" si="153"/>
        <v>0.05</v>
      </c>
      <c r="L395">
        <f t="shared" si="154"/>
        <v>0.03</v>
      </c>
      <c r="M395">
        <f t="shared" si="155"/>
        <v>0.04</v>
      </c>
      <c r="N395">
        <f t="shared" si="156"/>
        <v>0.03</v>
      </c>
      <c r="O395">
        <f t="shared" si="157"/>
        <v>0.02</v>
      </c>
      <c r="P395">
        <f t="shared" si="158"/>
        <v>0.01</v>
      </c>
      <c r="Q395">
        <f t="shared" si="159"/>
        <v>0.01</v>
      </c>
      <c r="R395">
        <f t="shared" si="160"/>
        <v>0.02</v>
      </c>
      <c r="S395">
        <f t="shared" si="161"/>
        <v>0.06</v>
      </c>
      <c r="T395">
        <f t="shared" si="162"/>
        <v>0.06</v>
      </c>
      <c r="U395">
        <f t="shared" si="163"/>
        <v>0.03</v>
      </c>
      <c r="V395">
        <f t="shared" si="164"/>
        <v>0.03</v>
      </c>
      <c r="W395">
        <f t="shared" si="165"/>
        <v>0.01</v>
      </c>
      <c r="X395">
        <f t="shared" si="166"/>
        <v>0.01</v>
      </c>
      <c r="Y395">
        <f t="shared" si="167"/>
        <v>0</v>
      </c>
    </row>
    <row r="396" spans="1:25">
      <c r="A396" t="s">
        <v>505</v>
      </c>
      <c r="B396">
        <f t="shared" si="144"/>
        <v>0.06</v>
      </c>
      <c r="C396">
        <f t="shared" si="145"/>
        <v>0.06</v>
      </c>
      <c r="D396">
        <f t="shared" si="146"/>
        <v>0.05</v>
      </c>
      <c r="E396">
        <f t="shared" si="147"/>
        <v>0.05</v>
      </c>
      <c r="F396">
        <f t="shared" si="148"/>
        <v>0.05</v>
      </c>
      <c r="G396">
        <f t="shared" si="149"/>
        <v>0.05</v>
      </c>
      <c r="H396">
        <f t="shared" si="150"/>
        <v>0.06</v>
      </c>
      <c r="I396">
        <f t="shared" si="151"/>
        <v>0.08</v>
      </c>
      <c r="J396">
        <f t="shared" si="152"/>
        <v>0.13</v>
      </c>
      <c r="K396">
        <f t="shared" si="153"/>
        <v>0.28000000000000003</v>
      </c>
      <c r="L396">
        <f t="shared" si="154"/>
        <v>0.28999999999999998</v>
      </c>
      <c r="M396">
        <f t="shared" si="155"/>
        <v>0.25</v>
      </c>
      <c r="N396">
        <f t="shared" si="156"/>
        <v>0.2</v>
      </c>
      <c r="O396">
        <f t="shared" si="157"/>
        <v>0.26</v>
      </c>
      <c r="P396">
        <f t="shared" si="158"/>
        <v>0.33</v>
      </c>
      <c r="Q396">
        <f t="shared" si="159"/>
        <v>0.28999999999999998</v>
      </c>
      <c r="R396">
        <f t="shared" si="160"/>
        <v>0.19</v>
      </c>
      <c r="S396">
        <f t="shared" si="161"/>
        <v>0.22</v>
      </c>
      <c r="T396">
        <f t="shared" si="162"/>
        <v>0.19</v>
      </c>
      <c r="U396">
        <f t="shared" si="163"/>
        <v>0.15</v>
      </c>
      <c r="V396">
        <f t="shared" si="164"/>
        <v>0.15</v>
      </c>
      <c r="W396">
        <f t="shared" si="165"/>
        <v>0.13</v>
      </c>
      <c r="X396">
        <f t="shared" si="166"/>
        <v>0.13</v>
      </c>
      <c r="Y396">
        <f t="shared" si="167"/>
        <v>0.13</v>
      </c>
    </row>
    <row r="397" spans="1:25">
      <c r="A397" t="s">
        <v>506</v>
      </c>
      <c r="B397">
        <f t="shared" si="144"/>
        <v>0</v>
      </c>
      <c r="C397">
        <f t="shared" si="145"/>
        <v>0</v>
      </c>
      <c r="D397">
        <f t="shared" si="146"/>
        <v>0</v>
      </c>
      <c r="E397">
        <f t="shared" si="147"/>
        <v>0</v>
      </c>
      <c r="F397">
        <f t="shared" si="148"/>
        <v>0</v>
      </c>
      <c r="G397">
        <f t="shared" si="149"/>
        <v>0</v>
      </c>
      <c r="H397">
        <f t="shared" si="150"/>
        <v>0</v>
      </c>
      <c r="I397">
        <f t="shared" si="151"/>
        <v>0</v>
      </c>
      <c r="J397">
        <f t="shared" si="152"/>
        <v>0</v>
      </c>
      <c r="K397">
        <f t="shared" si="153"/>
        <v>0</v>
      </c>
      <c r="L397">
        <f t="shared" si="154"/>
        <v>0</v>
      </c>
      <c r="M397">
        <f t="shared" si="155"/>
        <v>0</v>
      </c>
      <c r="N397">
        <f t="shared" si="156"/>
        <v>0</v>
      </c>
      <c r="O397">
        <f t="shared" si="157"/>
        <v>0</v>
      </c>
      <c r="P397">
        <f t="shared" si="158"/>
        <v>0.02</v>
      </c>
      <c r="Q397">
        <f t="shared" si="159"/>
        <v>0.05</v>
      </c>
      <c r="R397">
        <f t="shared" si="160"/>
        <v>0</v>
      </c>
      <c r="S397">
        <f t="shared" si="161"/>
        <v>0</v>
      </c>
      <c r="T397">
        <f t="shared" si="162"/>
        <v>0</v>
      </c>
      <c r="U397">
        <f t="shared" si="163"/>
        <v>0</v>
      </c>
      <c r="V397">
        <f t="shared" si="164"/>
        <v>0</v>
      </c>
      <c r="W397">
        <f t="shared" si="165"/>
        <v>0</v>
      </c>
      <c r="X397">
        <f t="shared" si="166"/>
        <v>0</v>
      </c>
      <c r="Y397">
        <f t="shared" si="167"/>
        <v>0</v>
      </c>
    </row>
    <row r="398" spans="1:25">
      <c r="A398" t="s">
        <v>507</v>
      </c>
      <c r="B398">
        <f t="shared" si="144"/>
        <v>0.09</v>
      </c>
      <c r="C398">
        <f t="shared" si="145"/>
        <v>0.64</v>
      </c>
      <c r="D398">
        <f t="shared" si="146"/>
        <v>0.13</v>
      </c>
      <c r="E398">
        <f t="shared" si="147"/>
        <v>0.01</v>
      </c>
      <c r="F398">
        <f t="shared" si="148"/>
        <v>1.95</v>
      </c>
      <c r="G398">
        <f t="shared" si="149"/>
        <v>0.35</v>
      </c>
      <c r="H398">
        <f t="shared" si="150"/>
        <v>7.0000000000000007E-2</v>
      </c>
      <c r="I398">
        <f t="shared" si="151"/>
        <v>0</v>
      </c>
      <c r="J398">
        <f t="shared" si="152"/>
        <v>0</v>
      </c>
      <c r="K398">
        <f t="shared" si="153"/>
        <v>0</v>
      </c>
      <c r="L398">
        <f t="shared" si="154"/>
        <v>0</v>
      </c>
      <c r="M398">
        <f t="shared" si="155"/>
        <v>0</v>
      </c>
      <c r="N398">
        <f t="shared" si="156"/>
        <v>0</v>
      </c>
      <c r="O398">
        <f t="shared" si="157"/>
        <v>0</v>
      </c>
      <c r="P398">
        <f t="shared" si="158"/>
        <v>0.01</v>
      </c>
      <c r="Q398">
        <f t="shared" si="159"/>
        <v>0.09</v>
      </c>
      <c r="R398">
        <f t="shared" si="160"/>
        <v>0.72</v>
      </c>
      <c r="S398">
        <f t="shared" si="161"/>
        <v>0.19</v>
      </c>
      <c r="T398">
        <f t="shared" si="162"/>
        <v>0.08</v>
      </c>
      <c r="U398">
        <f t="shared" si="163"/>
        <v>0</v>
      </c>
      <c r="V398">
        <f t="shared" si="164"/>
        <v>0.02</v>
      </c>
      <c r="W398">
        <f t="shared" si="165"/>
        <v>1.87</v>
      </c>
      <c r="X398">
        <f t="shared" si="166"/>
        <v>0</v>
      </c>
      <c r="Y398">
        <f t="shared" si="167"/>
        <v>0.2</v>
      </c>
    </row>
    <row r="399" spans="1:25">
      <c r="A399" t="s">
        <v>508</v>
      </c>
      <c r="B399">
        <f t="shared" si="144"/>
        <v>1.19</v>
      </c>
      <c r="C399">
        <f t="shared" si="145"/>
        <v>0.03</v>
      </c>
      <c r="D399">
        <f t="shared" si="146"/>
        <v>0.02</v>
      </c>
      <c r="E399">
        <f t="shared" si="147"/>
        <v>0.02</v>
      </c>
      <c r="F399">
        <f t="shared" si="148"/>
        <v>0.41</v>
      </c>
      <c r="G399">
        <f t="shared" si="149"/>
        <v>3.87</v>
      </c>
      <c r="H399">
        <f t="shared" si="150"/>
        <v>4.32</v>
      </c>
      <c r="I399">
        <f t="shared" si="151"/>
        <v>2.5299999999999998</v>
      </c>
      <c r="J399">
        <f t="shared" si="152"/>
        <v>0.2</v>
      </c>
      <c r="K399">
        <f t="shared" si="153"/>
        <v>0.1</v>
      </c>
      <c r="L399">
        <f t="shared" si="154"/>
        <v>0.1</v>
      </c>
      <c r="M399">
        <f t="shared" si="155"/>
        <v>0.06</v>
      </c>
      <c r="N399">
        <f t="shared" si="156"/>
        <v>0.05</v>
      </c>
      <c r="O399">
        <f t="shared" si="157"/>
        <v>7.0000000000000007E-2</v>
      </c>
      <c r="P399">
        <f t="shared" si="158"/>
        <v>0.11</v>
      </c>
      <c r="Q399">
        <f t="shared" si="159"/>
        <v>0.05</v>
      </c>
      <c r="R399">
        <f t="shared" si="160"/>
        <v>0.06</v>
      </c>
      <c r="S399">
        <f t="shared" si="161"/>
        <v>7.0000000000000007E-2</v>
      </c>
      <c r="T399">
        <f t="shared" si="162"/>
        <v>0.06</v>
      </c>
      <c r="U399">
        <f t="shared" si="163"/>
        <v>0.08</v>
      </c>
      <c r="V399">
        <f t="shared" si="164"/>
        <v>0.06</v>
      </c>
      <c r="W399">
        <f t="shared" si="165"/>
        <v>0.55000000000000004</v>
      </c>
      <c r="X399">
        <f t="shared" si="166"/>
        <v>4.96</v>
      </c>
      <c r="Y399">
        <f t="shared" si="167"/>
        <v>4.3600000000000003</v>
      </c>
    </row>
    <row r="400" spans="1:25">
      <c r="A400" t="s">
        <v>509</v>
      </c>
      <c r="B400">
        <f t="shared" si="144"/>
        <v>0</v>
      </c>
      <c r="C400">
        <f t="shared" si="145"/>
        <v>0</v>
      </c>
      <c r="D400">
        <f t="shared" si="146"/>
        <v>0</v>
      </c>
      <c r="E400">
        <f t="shared" si="147"/>
        <v>0</v>
      </c>
      <c r="F400">
        <f t="shared" si="148"/>
        <v>0</v>
      </c>
      <c r="G400">
        <f t="shared" si="149"/>
        <v>0</v>
      </c>
      <c r="H400">
        <f t="shared" si="150"/>
        <v>0.01</v>
      </c>
      <c r="I400">
        <f t="shared" si="151"/>
        <v>0.01</v>
      </c>
      <c r="J400">
        <f t="shared" si="152"/>
        <v>0.02</v>
      </c>
      <c r="K400">
        <f t="shared" si="153"/>
        <v>0.02</v>
      </c>
      <c r="L400">
        <f t="shared" si="154"/>
        <v>0.02</v>
      </c>
      <c r="M400">
        <f t="shared" si="155"/>
        <v>0.02</v>
      </c>
      <c r="N400">
        <f t="shared" si="156"/>
        <v>0.03</v>
      </c>
      <c r="O400">
        <f t="shared" si="157"/>
        <v>0.04</v>
      </c>
      <c r="P400">
        <f t="shared" si="158"/>
        <v>0.01</v>
      </c>
      <c r="Q400">
        <f t="shared" si="159"/>
        <v>0.02</v>
      </c>
      <c r="R400">
        <f t="shared" si="160"/>
        <v>0.02</v>
      </c>
      <c r="S400">
        <f t="shared" si="161"/>
        <v>0.02</v>
      </c>
      <c r="T400">
        <f t="shared" si="162"/>
        <v>0.04</v>
      </c>
      <c r="U400">
        <f t="shared" si="163"/>
        <v>0.02</v>
      </c>
      <c r="V400">
        <f t="shared" si="164"/>
        <v>0.01</v>
      </c>
      <c r="W400">
        <f t="shared" si="165"/>
        <v>0.01</v>
      </c>
      <c r="X400">
        <f t="shared" si="166"/>
        <v>0</v>
      </c>
      <c r="Y400">
        <f t="shared" si="167"/>
        <v>0</v>
      </c>
    </row>
    <row r="401" spans="1:25">
      <c r="A401" t="s">
        <v>510</v>
      </c>
      <c r="B401">
        <f t="shared" si="144"/>
        <v>0.02</v>
      </c>
      <c r="C401">
        <f t="shared" si="145"/>
        <v>0</v>
      </c>
      <c r="D401">
        <f t="shared" si="146"/>
        <v>0.01</v>
      </c>
      <c r="E401">
        <f t="shared" si="147"/>
        <v>0.01</v>
      </c>
      <c r="F401">
        <f t="shared" si="148"/>
        <v>0.04</v>
      </c>
      <c r="G401">
        <f t="shared" si="149"/>
        <v>0.98</v>
      </c>
      <c r="H401">
        <f t="shared" si="150"/>
        <v>0.02</v>
      </c>
      <c r="I401">
        <f t="shared" si="151"/>
        <v>0.02</v>
      </c>
      <c r="J401">
        <f t="shared" si="152"/>
        <v>0.08</v>
      </c>
      <c r="K401">
        <f t="shared" si="153"/>
        <v>0.12</v>
      </c>
      <c r="L401">
        <f t="shared" si="154"/>
        <v>0.1</v>
      </c>
      <c r="M401">
        <f t="shared" si="155"/>
        <v>0.71</v>
      </c>
      <c r="N401">
        <f t="shared" si="156"/>
        <v>0.23</v>
      </c>
      <c r="O401">
        <f t="shared" si="157"/>
        <v>0.09</v>
      </c>
      <c r="P401">
        <f t="shared" si="158"/>
        <v>0.11</v>
      </c>
      <c r="Q401">
        <f t="shared" si="159"/>
        <v>0.19</v>
      </c>
      <c r="R401">
        <f t="shared" si="160"/>
        <v>0.06</v>
      </c>
      <c r="S401">
        <f t="shared" si="161"/>
        <v>0.01</v>
      </c>
      <c r="T401">
        <f t="shared" si="162"/>
        <v>0.03</v>
      </c>
      <c r="U401">
        <f t="shared" si="163"/>
        <v>0.08</v>
      </c>
      <c r="V401">
        <f t="shared" si="164"/>
        <v>0.01</v>
      </c>
      <c r="W401">
        <f t="shared" si="165"/>
        <v>2.0099999999999998</v>
      </c>
      <c r="X401">
        <f t="shared" si="166"/>
        <v>0.04</v>
      </c>
      <c r="Y401">
        <f t="shared" si="167"/>
        <v>0.02</v>
      </c>
    </row>
    <row r="402" spans="1:25">
      <c r="A402" t="s">
        <v>511</v>
      </c>
      <c r="B402">
        <f t="shared" si="144"/>
        <v>0</v>
      </c>
      <c r="C402">
        <f t="shared" si="145"/>
        <v>0</v>
      </c>
      <c r="D402">
        <f t="shared" si="146"/>
        <v>0</v>
      </c>
      <c r="E402">
        <f t="shared" si="147"/>
        <v>0</v>
      </c>
      <c r="F402">
        <f t="shared" si="148"/>
        <v>0.02</v>
      </c>
      <c r="G402">
        <f t="shared" si="149"/>
        <v>1.49</v>
      </c>
      <c r="H402">
        <f t="shared" si="150"/>
        <v>1.41</v>
      </c>
      <c r="I402">
        <f t="shared" si="151"/>
        <v>0.03</v>
      </c>
      <c r="J402">
        <f t="shared" si="152"/>
        <v>0.27</v>
      </c>
      <c r="K402">
        <f t="shared" si="153"/>
        <v>0.01</v>
      </c>
      <c r="L402">
        <f t="shared" si="154"/>
        <v>0.02</v>
      </c>
      <c r="M402">
        <f t="shared" si="155"/>
        <v>0.04</v>
      </c>
      <c r="N402">
        <f t="shared" si="156"/>
        <v>2.4900000000000002</v>
      </c>
      <c r="O402">
        <f t="shared" si="157"/>
        <v>0.01</v>
      </c>
      <c r="P402">
        <f t="shared" si="158"/>
        <v>0.02</v>
      </c>
      <c r="Q402">
        <f t="shared" si="159"/>
        <v>0.03</v>
      </c>
      <c r="R402">
        <f t="shared" si="160"/>
        <v>0.1</v>
      </c>
      <c r="S402">
        <f t="shared" si="161"/>
        <v>0.01</v>
      </c>
      <c r="T402">
        <f t="shared" si="162"/>
        <v>0</v>
      </c>
      <c r="U402">
        <f t="shared" si="163"/>
        <v>0</v>
      </c>
      <c r="V402">
        <f t="shared" si="164"/>
        <v>2.0299999999999998</v>
      </c>
      <c r="W402">
        <f t="shared" si="165"/>
        <v>0.99</v>
      </c>
      <c r="X402">
        <f t="shared" si="166"/>
        <v>0.2</v>
      </c>
      <c r="Y402">
        <f t="shared" si="167"/>
        <v>0</v>
      </c>
    </row>
    <row r="403" spans="1:25">
      <c r="A403" t="s">
        <v>512</v>
      </c>
      <c r="B403">
        <f t="shared" si="144"/>
        <v>0.02</v>
      </c>
      <c r="C403">
        <f t="shared" si="145"/>
        <v>0.02</v>
      </c>
      <c r="D403">
        <f t="shared" si="146"/>
        <v>0.02</v>
      </c>
      <c r="E403">
        <f t="shared" si="147"/>
        <v>0.02</v>
      </c>
      <c r="F403">
        <f t="shared" si="148"/>
        <v>0.01</v>
      </c>
      <c r="G403">
        <f t="shared" si="149"/>
        <v>0.02</v>
      </c>
      <c r="H403">
        <f t="shared" si="150"/>
        <v>0.09</v>
      </c>
      <c r="I403">
        <f t="shared" si="151"/>
        <v>0.23</v>
      </c>
      <c r="J403">
        <f t="shared" si="152"/>
        <v>0.13</v>
      </c>
      <c r="K403">
        <f t="shared" si="153"/>
        <v>0.15</v>
      </c>
      <c r="L403">
        <f t="shared" si="154"/>
        <v>0.13</v>
      </c>
      <c r="M403">
        <f t="shared" si="155"/>
        <v>0.09</v>
      </c>
      <c r="N403">
        <f t="shared" si="156"/>
        <v>0.06</v>
      </c>
      <c r="O403">
        <f t="shared" si="157"/>
        <v>7.0000000000000007E-2</v>
      </c>
      <c r="P403">
        <f t="shared" si="158"/>
        <v>0.11</v>
      </c>
      <c r="Q403">
        <f t="shared" si="159"/>
        <v>0.15</v>
      </c>
      <c r="R403">
        <f t="shared" si="160"/>
        <v>0.18</v>
      </c>
      <c r="S403">
        <f t="shared" si="161"/>
        <v>0.13</v>
      </c>
      <c r="T403">
        <f t="shared" si="162"/>
        <v>0.1</v>
      </c>
      <c r="U403">
        <f t="shared" si="163"/>
        <v>0.11</v>
      </c>
      <c r="V403">
        <f t="shared" si="164"/>
        <v>7.0000000000000007E-2</v>
      </c>
      <c r="W403">
        <f t="shared" si="165"/>
        <v>0.04</v>
      </c>
      <c r="X403">
        <f t="shared" si="166"/>
        <v>0.03</v>
      </c>
      <c r="Y403">
        <f t="shared" si="167"/>
        <v>0.03</v>
      </c>
    </row>
    <row r="404" spans="1:25">
      <c r="A404" t="s">
        <v>513</v>
      </c>
      <c r="B404">
        <f t="shared" si="144"/>
        <v>2.1800000000000002</v>
      </c>
      <c r="C404">
        <f t="shared" si="145"/>
        <v>0</v>
      </c>
      <c r="D404">
        <f t="shared" si="146"/>
        <v>0</v>
      </c>
      <c r="E404">
        <f t="shared" si="147"/>
        <v>0.88</v>
      </c>
      <c r="F404">
        <f t="shared" si="148"/>
        <v>2.95</v>
      </c>
      <c r="G404">
        <f t="shared" si="149"/>
        <v>0.37</v>
      </c>
      <c r="H404">
        <f t="shared" si="150"/>
        <v>0.02</v>
      </c>
      <c r="I404">
        <f t="shared" si="151"/>
        <v>0.01</v>
      </c>
      <c r="J404">
        <f t="shared" si="152"/>
        <v>0.12</v>
      </c>
      <c r="K404">
        <f t="shared" si="153"/>
        <v>0.15</v>
      </c>
      <c r="L404">
        <f t="shared" si="154"/>
        <v>0.14000000000000001</v>
      </c>
      <c r="M404">
        <f t="shared" si="155"/>
        <v>0.11</v>
      </c>
      <c r="N404">
        <f t="shared" si="156"/>
        <v>0.14000000000000001</v>
      </c>
      <c r="O404">
        <f t="shared" si="157"/>
        <v>0.12</v>
      </c>
      <c r="P404">
        <f t="shared" si="158"/>
        <v>0.17</v>
      </c>
      <c r="Q404">
        <f t="shared" si="159"/>
        <v>0.16</v>
      </c>
      <c r="R404">
        <f t="shared" si="160"/>
        <v>0.06</v>
      </c>
      <c r="S404">
        <f t="shared" si="161"/>
        <v>0.12</v>
      </c>
      <c r="T404">
        <f t="shared" si="162"/>
        <v>0.01</v>
      </c>
      <c r="U404">
        <f t="shared" si="163"/>
        <v>0</v>
      </c>
      <c r="V404">
        <f t="shared" si="164"/>
        <v>0</v>
      </c>
      <c r="W404">
        <f t="shared" si="165"/>
        <v>0</v>
      </c>
      <c r="X404">
        <f t="shared" si="166"/>
        <v>0</v>
      </c>
      <c r="Y404">
        <f t="shared" si="167"/>
        <v>2.1800000000000002</v>
      </c>
    </row>
    <row r="405" spans="1:25">
      <c r="A405" t="s">
        <v>514</v>
      </c>
      <c r="B405">
        <f t="shared" si="144"/>
        <v>0</v>
      </c>
      <c r="C405">
        <f t="shared" si="145"/>
        <v>0.01</v>
      </c>
      <c r="D405">
        <f t="shared" si="146"/>
        <v>0.01</v>
      </c>
      <c r="E405">
        <f t="shared" si="147"/>
        <v>0</v>
      </c>
      <c r="F405">
        <f t="shared" si="148"/>
        <v>0</v>
      </c>
      <c r="G405">
        <f t="shared" si="149"/>
        <v>0</v>
      </c>
      <c r="H405">
        <f t="shared" si="150"/>
        <v>0.01</v>
      </c>
      <c r="I405">
        <f t="shared" si="151"/>
        <v>0.25</v>
      </c>
      <c r="J405">
        <f t="shared" si="152"/>
        <v>0.02</v>
      </c>
      <c r="K405">
        <f t="shared" si="153"/>
        <v>0.16</v>
      </c>
      <c r="L405">
        <f t="shared" si="154"/>
        <v>7.0000000000000007E-2</v>
      </c>
      <c r="M405">
        <f t="shared" si="155"/>
        <v>0.06</v>
      </c>
      <c r="N405">
        <f t="shared" si="156"/>
        <v>0.02</v>
      </c>
      <c r="O405">
        <f t="shared" si="157"/>
        <v>0.01</v>
      </c>
      <c r="P405">
        <f t="shared" si="158"/>
        <v>0.01</v>
      </c>
      <c r="Q405">
        <f t="shared" si="159"/>
        <v>0.02</v>
      </c>
      <c r="R405">
        <f t="shared" si="160"/>
        <v>0.01</v>
      </c>
      <c r="S405">
        <f t="shared" si="161"/>
        <v>0.01</v>
      </c>
      <c r="T405">
        <f t="shared" si="162"/>
        <v>0.01</v>
      </c>
      <c r="U405">
        <f t="shared" si="163"/>
        <v>0.02</v>
      </c>
      <c r="V405">
        <f t="shared" si="164"/>
        <v>0.01</v>
      </c>
      <c r="W405">
        <f t="shared" si="165"/>
        <v>0.01</v>
      </c>
      <c r="X405">
        <f t="shared" si="166"/>
        <v>0.01</v>
      </c>
      <c r="Y405">
        <f t="shared" si="167"/>
        <v>0</v>
      </c>
    </row>
    <row r="406" spans="1:25">
      <c r="A406" t="s">
        <v>515</v>
      </c>
      <c r="B406">
        <f t="shared" si="144"/>
        <v>0.01</v>
      </c>
      <c r="C406">
        <f t="shared" si="145"/>
        <v>0.01</v>
      </c>
      <c r="D406">
        <f t="shared" si="146"/>
        <v>0.01</v>
      </c>
      <c r="E406">
        <f t="shared" si="147"/>
        <v>0.01</v>
      </c>
      <c r="F406">
        <f t="shared" si="148"/>
        <v>0.01</v>
      </c>
      <c r="G406">
        <f t="shared" si="149"/>
        <v>0.01</v>
      </c>
      <c r="H406">
        <f t="shared" si="150"/>
        <v>0.01</v>
      </c>
      <c r="I406">
        <f t="shared" si="151"/>
        <v>0.01</v>
      </c>
      <c r="J406">
        <f t="shared" si="152"/>
        <v>0.01</v>
      </c>
      <c r="K406">
        <f t="shared" si="153"/>
        <v>0.02</v>
      </c>
      <c r="L406">
        <f t="shared" si="154"/>
        <v>0.01</v>
      </c>
      <c r="M406">
        <f t="shared" si="155"/>
        <v>0.01</v>
      </c>
      <c r="N406">
        <f t="shared" si="156"/>
        <v>0.01</v>
      </c>
      <c r="O406">
        <f t="shared" si="157"/>
        <v>0.01</v>
      </c>
      <c r="P406">
        <f t="shared" si="158"/>
        <v>0.02</v>
      </c>
      <c r="Q406">
        <f t="shared" si="159"/>
        <v>0.02</v>
      </c>
      <c r="R406">
        <f t="shared" si="160"/>
        <v>0.01</v>
      </c>
      <c r="S406">
        <f t="shared" si="161"/>
        <v>0.01</v>
      </c>
      <c r="T406">
        <f t="shared" si="162"/>
        <v>0.01</v>
      </c>
      <c r="U406">
        <f t="shared" si="163"/>
        <v>0.01</v>
      </c>
      <c r="V406">
        <f t="shared" si="164"/>
        <v>0.01</v>
      </c>
      <c r="W406">
        <f t="shared" si="165"/>
        <v>0.01</v>
      </c>
      <c r="X406">
        <f t="shared" si="166"/>
        <v>0.01</v>
      </c>
      <c r="Y406">
        <f t="shared" si="167"/>
        <v>0.01</v>
      </c>
    </row>
    <row r="407" spans="1:25">
      <c r="A407" t="s">
        <v>516</v>
      </c>
      <c r="B407">
        <f t="shared" si="144"/>
        <v>0</v>
      </c>
      <c r="C407">
        <f t="shared" si="145"/>
        <v>0</v>
      </c>
      <c r="D407">
        <f t="shared" si="146"/>
        <v>0</v>
      </c>
      <c r="E407">
        <f t="shared" si="147"/>
        <v>0</v>
      </c>
      <c r="F407">
        <f t="shared" si="148"/>
        <v>0</v>
      </c>
      <c r="G407">
        <f t="shared" si="149"/>
        <v>0</v>
      </c>
      <c r="H407">
        <f t="shared" si="150"/>
        <v>0.01</v>
      </c>
      <c r="I407">
        <f t="shared" si="151"/>
        <v>0.02</v>
      </c>
      <c r="J407">
        <f t="shared" si="152"/>
        <v>0.04</v>
      </c>
      <c r="K407">
        <f t="shared" si="153"/>
        <v>0.06</v>
      </c>
      <c r="L407">
        <f t="shared" si="154"/>
        <v>0.14000000000000001</v>
      </c>
      <c r="M407">
        <f t="shared" si="155"/>
        <v>0.04</v>
      </c>
      <c r="N407">
        <f t="shared" si="156"/>
        <v>0.03</v>
      </c>
      <c r="O407">
        <f t="shared" si="157"/>
        <v>0.03</v>
      </c>
      <c r="P407">
        <f t="shared" si="158"/>
        <v>0.02</v>
      </c>
      <c r="Q407">
        <f t="shared" si="159"/>
        <v>0.02</v>
      </c>
      <c r="R407">
        <f t="shared" si="160"/>
        <v>0.05</v>
      </c>
      <c r="S407">
        <f t="shared" si="161"/>
        <v>0.03</v>
      </c>
      <c r="T407">
        <f t="shared" si="162"/>
        <v>0.03</v>
      </c>
      <c r="U407">
        <f t="shared" si="163"/>
        <v>0.02</v>
      </c>
      <c r="V407">
        <f t="shared" si="164"/>
        <v>0.04</v>
      </c>
      <c r="W407">
        <f t="shared" si="165"/>
        <v>0.08</v>
      </c>
      <c r="X407">
        <f t="shared" si="166"/>
        <v>0.06</v>
      </c>
      <c r="Y407">
        <f t="shared" si="167"/>
        <v>0.01</v>
      </c>
    </row>
    <row r="408" spans="1:25">
      <c r="A408" t="s">
        <v>517</v>
      </c>
      <c r="B408">
        <f t="shared" si="144"/>
        <v>7.0000000000000007E-2</v>
      </c>
      <c r="C408">
        <f t="shared" si="145"/>
        <v>0.08</v>
      </c>
      <c r="D408">
        <f t="shared" si="146"/>
        <v>0.08</v>
      </c>
      <c r="E408">
        <f t="shared" si="147"/>
        <v>0.08</v>
      </c>
      <c r="F408">
        <f t="shared" si="148"/>
        <v>7.0000000000000007E-2</v>
      </c>
      <c r="G408">
        <f t="shared" si="149"/>
        <v>0.06</v>
      </c>
      <c r="H408">
        <f t="shared" si="150"/>
        <v>0.08</v>
      </c>
      <c r="I408">
        <f t="shared" si="151"/>
        <v>0.09</v>
      </c>
      <c r="J408">
        <f t="shared" si="152"/>
        <v>0.1</v>
      </c>
      <c r="K408">
        <f t="shared" si="153"/>
        <v>0.11</v>
      </c>
      <c r="L408">
        <f t="shared" si="154"/>
        <v>0.11</v>
      </c>
      <c r="M408">
        <f t="shared" si="155"/>
        <v>0.1</v>
      </c>
      <c r="N408">
        <f t="shared" si="156"/>
        <v>0.1</v>
      </c>
      <c r="O408">
        <f t="shared" si="157"/>
        <v>0.11</v>
      </c>
      <c r="P408">
        <f t="shared" si="158"/>
        <v>0.11</v>
      </c>
      <c r="Q408">
        <f t="shared" si="159"/>
        <v>0.11</v>
      </c>
      <c r="R408">
        <f t="shared" si="160"/>
        <v>0.1</v>
      </c>
      <c r="S408">
        <f t="shared" si="161"/>
        <v>0.1</v>
      </c>
      <c r="T408">
        <f t="shared" si="162"/>
        <v>0.1</v>
      </c>
      <c r="U408">
        <f t="shared" si="163"/>
        <v>0.1</v>
      </c>
      <c r="V408">
        <f t="shared" si="164"/>
        <v>0.1</v>
      </c>
      <c r="W408">
        <f t="shared" si="165"/>
        <v>0.09</v>
      </c>
      <c r="X408">
        <f t="shared" si="166"/>
        <v>0.08</v>
      </c>
      <c r="Y408">
        <f t="shared" si="167"/>
        <v>7.0000000000000007E-2</v>
      </c>
    </row>
    <row r="409" spans="1:25">
      <c r="A409" t="s">
        <v>518</v>
      </c>
      <c r="B409">
        <f t="shared" si="144"/>
        <v>0.02</v>
      </c>
      <c r="C409">
        <f t="shared" si="145"/>
        <v>0.01</v>
      </c>
      <c r="D409">
        <f t="shared" si="146"/>
        <v>0.01</v>
      </c>
      <c r="E409">
        <f t="shared" si="147"/>
        <v>0.01</v>
      </c>
      <c r="F409">
        <f t="shared" si="148"/>
        <v>0.01</v>
      </c>
      <c r="G409">
        <f t="shared" si="149"/>
        <v>0.24</v>
      </c>
      <c r="H409">
        <f t="shared" si="150"/>
        <v>0.27</v>
      </c>
      <c r="I409">
        <f t="shared" si="151"/>
        <v>0.04</v>
      </c>
      <c r="J409">
        <f t="shared" si="152"/>
        <v>0.06</v>
      </c>
      <c r="K409">
        <f t="shared" si="153"/>
        <v>0.08</v>
      </c>
      <c r="L409">
        <f t="shared" si="154"/>
        <v>0.23</v>
      </c>
      <c r="M409">
        <f t="shared" si="155"/>
        <v>0.23</v>
      </c>
      <c r="N409">
        <f t="shared" si="156"/>
        <v>0.11</v>
      </c>
      <c r="O409">
        <f t="shared" si="157"/>
        <v>0.26</v>
      </c>
      <c r="P409">
        <f t="shared" si="158"/>
        <v>0.35</v>
      </c>
      <c r="Q409">
        <f t="shared" si="159"/>
        <v>0.98</v>
      </c>
      <c r="R409">
        <f t="shared" si="160"/>
        <v>7.0000000000000007E-2</v>
      </c>
      <c r="S409">
        <f t="shared" si="161"/>
        <v>0.88</v>
      </c>
      <c r="T409">
        <f t="shared" si="162"/>
        <v>0.32</v>
      </c>
      <c r="U409">
        <f t="shared" si="163"/>
        <v>0.08</v>
      </c>
      <c r="V409">
        <f t="shared" si="164"/>
        <v>0.04</v>
      </c>
      <c r="W409">
        <f t="shared" si="165"/>
        <v>7.0000000000000007E-2</v>
      </c>
      <c r="X409">
        <f t="shared" si="166"/>
        <v>0.18</v>
      </c>
      <c r="Y409">
        <f t="shared" si="167"/>
        <v>0.19</v>
      </c>
    </row>
    <row r="410" spans="1:25">
      <c r="A410" t="s">
        <v>519</v>
      </c>
      <c r="B410">
        <f t="shared" si="144"/>
        <v>0.01</v>
      </c>
      <c r="C410">
        <f t="shared" si="145"/>
        <v>0.01</v>
      </c>
      <c r="D410">
        <f t="shared" si="146"/>
        <v>0.02</v>
      </c>
      <c r="E410">
        <f t="shared" si="147"/>
        <v>0.01</v>
      </c>
      <c r="F410">
        <f t="shared" si="148"/>
        <v>0.02</v>
      </c>
      <c r="G410">
        <f t="shared" si="149"/>
        <v>0.01</v>
      </c>
      <c r="H410">
        <f t="shared" si="150"/>
        <v>0.01</v>
      </c>
      <c r="I410">
        <f t="shared" si="151"/>
        <v>0.01</v>
      </c>
      <c r="J410">
        <f t="shared" si="152"/>
        <v>0.01</v>
      </c>
      <c r="K410">
        <f t="shared" si="153"/>
        <v>0.03</v>
      </c>
      <c r="L410">
        <f t="shared" si="154"/>
        <v>0.04</v>
      </c>
      <c r="M410">
        <f t="shared" si="155"/>
        <v>0.02</v>
      </c>
      <c r="N410">
        <f t="shared" si="156"/>
        <v>0.01</v>
      </c>
      <c r="O410">
        <f t="shared" si="157"/>
        <v>0.01</v>
      </c>
      <c r="P410">
        <f t="shared" si="158"/>
        <v>0.01</v>
      </c>
      <c r="Q410">
        <f t="shared" si="159"/>
        <v>0.03</v>
      </c>
      <c r="R410">
        <f t="shared" si="160"/>
        <v>0.03</v>
      </c>
      <c r="S410">
        <f t="shared" si="161"/>
        <v>0.01</v>
      </c>
      <c r="T410">
        <f t="shared" si="162"/>
        <v>0.01</v>
      </c>
      <c r="U410">
        <f t="shared" si="163"/>
        <v>0.01</v>
      </c>
      <c r="V410">
        <f t="shared" si="164"/>
        <v>0.01</v>
      </c>
      <c r="W410">
        <f t="shared" si="165"/>
        <v>0</v>
      </c>
      <c r="X410">
        <f t="shared" si="166"/>
        <v>0</v>
      </c>
      <c r="Y410">
        <f t="shared" si="167"/>
        <v>0.01</v>
      </c>
    </row>
    <row r="411" spans="1:25">
      <c r="A411" t="s">
        <v>520</v>
      </c>
      <c r="B411">
        <f t="shared" si="144"/>
        <v>0</v>
      </c>
      <c r="C411">
        <f t="shared" si="145"/>
        <v>0</v>
      </c>
      <c r="D411">
        <f t="shared" si="146"/>
        <v>0</v>
      </c>
      <c r="E411">
        <f t="shared" si="147"/>
        <v>0</v>
      </c>
      <c r="F411">
        <f t="shared" si="148"/>
        <v>0</v>
      </c>
      <c r="G411">
        <f t="shared" si="149"/>
        <v>0</v>
      </c>
      <c r="H411">
        <f t="shared" si="150"/>
        <v>0.02</v>
      </c>
      <c r="I411">
        <f t="shared" si="151"/>
        <v>0.09</v>
      </c>
      <c r="J411">
        <f t="shared" si="152"/>
        <v>0.09</v>
      </c>
      <c r="K411">
        <f t="shared" si="153"/>
        <v>7.0000000000000007E-2</v>
      </c>
      <c r="L411">
        <f t="shared" si="154"/>
        <v>0.06</v>
      </c>
      <c r="M411">
        <f t="shared" si="155"/>
        <v>0.06</v>
      </c>
      <c r="N411">
        <f t="shared" si="156"/>
        <v>0.03</v>
      </c>
      <c r="O411">
        <f t="shared" si="157"/>
        <v>0.05</v>
      </c>
      <c r="P411">
        <f t="shared" si="158"/>
        <v>0.05</v>
      </c>
      <c r="Q411">
        <f t="shared" si="159"/>
        <v>7.0000000000000007E-2</v>
      </c>
      <c r="R411">
        <f t="shared" si="160"/>
        <v>0.05</v>
      </c>
      <c r="S411">
        <f t="shared" si="161"/>
        <v>0.08</v>
      </c>
      <c r="T411">
        <f t="shared" si="162"/>
        <v>0.04</v>
      </c>
      <c r="U411">
        <f t="shared" si="163"/>
        <v>7.0000000000000007E-2</v>
      </c>
      <c r="V411">
        <f t="shared" si="164"/>
        <v>0.04</v>
      </c>
      <c r="W411">
        <f t="shared" si="165"/>
        <v>0.02</v>
      </c>
      <c r="X411">
        <f t="shared" si="166"/>
        <v>0.01</v>
      </c>
      <c r="Y411">
        <f t="shared" si="167"/>
        <v>0.01</v>
      </c>
    </row>
    <row r="412" spans="1:25">
      <c r="A412" t="s">
        <v>521</v>
      </c>
      <c r="B412">
        <f t="shared" si="144"/>
        <v>0</v>
      </c>
      <c r="C412">
        <f t="shared" si="145"/>
        <v>0</v>
      </c>
      <c r="D412">
        <f t="shared" si="146"/>
        <v>0</v>
      </c>
      <c r="E412">
        <f t="shared" si="147"/>
        <v>0</v>
      </c>
      <c r="F412">
        <f t="shared" si="148"/>
        <v>0</v>
      </c>
      <c r="G412">
        <f t="shared" si="149"/>
        <v>0</v>
      </c>
      <c r="H412">
        <f t="shared" si="150"/>
        <v>0.02</v>
      </c>
      <c r="I412">
        <f t="shared" si="151"/>
        <v>0.01</v>
      </c>
      <c r="J412">
        <f t="shared" si="152"/>
        <v>0.01</v>
      </c>
      <c r="K412">
        <f t="shared" si="153"/>
        <v>0.11</v>
      </c>
      <c r="L412">
        <f t="shared" si="154"/>
        <v>0.08</v>
      </c>
      <c r="M412">
        <f t="shared" si="155"/>
        <v>0.12</v>
      </c>
      <c r="N412">
        <f t="shared" si="156"/>
        <v>0.03</v>
      </c>
      <c r="O412">
        <f t="shared" si="157"/>
        <v>0.09</v>
      </c>
      <c r="P412">
        <f t="shared" si="158"/>
        <v>0.04</v>
      </c>
      <c r="Q412">
        <f t="shared" si="159"/>
        <v>0.01</v>
      </c>
      <c r="R412">
        <f t="shared" si="160"/>
        <v>0</v>
      </c>
      <c r="S412">
        <f t="shared" si="161"/>
        <v>0.09</v>
      </c>
      <c r="T412">
        <f t="shared" si="162"/>
        <v>0</v>
      </c>
      <c r="U412">
        <f t="shared" si="163"/>
        <v>0</v>
      </c>
      <c r="V412">
        <f t="shared" si="164"/>
        <v>0</v>
      </c>
      <c r="W412">
        <f t="shared" si="165"/>
        <v>0</v>
      </c>
      <c r="X412">
        <f t="shared" si="166"/>
        <v>0</v>
      </c>
      <c r="Y412">
        <f t="shared" si="167"/>
        <v>0.04</v>
      </c>
    </row>
    <row r="413" spans="1:25">
      <c r="A413" t="s">
        <v>522</v>
      </c>
      <c r="B413">
        <f t="shared" si="144"/>
        <v>0</v>
      </c>
      <c r="C413">
        <f t="shared" si="145"/>
        <v>0</v>
      </c>
      <c r="D413">
        <f t="shared" si="146"/>
        <v>0</v>
      </c>
      <c r="E413">
        <f t="shared" si="147"/>
        <v>0</v>
      </c>
      <c r="F413">
        <f t="shared" si="148"/>
        <v>0</v>
      </c>
      <c r="G413">
        <f t="shared" si="149"/>
        <v>0</v>
      </c>
      <c r="H413">
        <f t="shared" si="150"/>
        <v>0</v>
      </c>
      <c r="I413">
        <f t="shared" si="151"/>
        <v>0.01</v>
      </c>
      <c r="J413">
        <f t="shared" si="152"/>
        <v>0.03</v>
      </c>
      <c r="K413">
        <f t="shared" si="153"/>
        <v>0.13</v>
      </c>
      <c r="L413">
        <f t="shared" si="154"/>
        <v>0.05</v>
      </c>
      <c r="M413">
        <f t="shared" si="155"/>
        <v>0.25</v>
      </c>
      <c r="N413">
        <f t="shared" si="156"/>
        <v>0.06</v>
      </c>
      <c r="O413">
        <f t="shared" si="157"/>
        <v>7.0000000000000007E-2</v>
      </c>
      <c r="P413">
        <f t="shared" si="158"/>
        <v>0.4</v>
      </c>
      <c r="Q413">
        <f t="shared" si="159"/>
        <v>0.28000000000000003</v>
      </c>
      <c r="R413">
        <f t="shared" si="160"/>
        <v>0.01</v>
      </c>
      <c r="S413">
        <f t="shared" si="161"/>
        <v>0.01</v>
      </c>
      <c r="T413">
        <f t="shared" si="162"/>
        <v>0</v>
      </c>
      <c r="U413">
        <f t="shared" si="163"/>
        <v>0</v>
      </c>
      <c r="V413">
        <f t="shared" si="164"/>
        <v>0</v>
      </c>
      <c r="W413">
        <f t="shared" si="165"/>
        <v>0</v>
      </c>
      <c r="X413">
        <f t="shared" si="166"/>
        <v>0</v>
      </c>
      <c r="Y413">
        <f t="shared" si="167"/>
        <v>0</v>
      </c>
    </row>
    <row r="414" spans="1:25">
      <c r="A414" t="s">
        <v>523</v>
      </c>
      <c r="B414">
        <f t="shared" si="144"/>
        <v>1.53</v>
      </c>
      <c r="C414">
        <f t="shared" si="145"/>
        <v>2.4300000000000002</v>
      </c>
      <c r="D414">
        <f t="shared" si="146"/>
        <v>1.78</v>
      </c>
      <c r="E414">
        <f t="shared" si="147"/>
        <v>0.81</v>
      </c>
      <c r="F414">
        <f t="shared" si="148"/>
        <v>0.79</v>
      </c>
      <c r="G414">
        <f t="shared" si="149"/>
        <v>2.23</v>
      </c>
      <c r="H414">
        <f t="shared" si="150"/>
        <v>1.24</v>
      </c>
      <c r="I414">
        <f t="shared" si="151"/>
        <v>0.18</v>
      </c>
      <c r="J414">
        <f t="shared" si="152"/>
        <v>0.2</v>
      </c>
      <c r="K414">
        <f t="shared" si="153"/>
        <v>0.24</v>
      </c>
      <c r="L414">
        <f t="shared" si="154"/>
        <v>0.21</v>
      </c>
      <c r="M414">
        <f t="shared" si="155"/>
        <v>0.22</v>
      </c>
      <c r="N414">
        <f t="shared" si="156"/>
        <v>0.21</v>
      </c>
      <c r="O414">
        <f t="shared" si="157"/>
        <v>0.2</v>
      </c>
      <c r="P414">
        <f t="shared" si="158"/>
        <v>0.2</v>
      </c>
      <c r="Q414">
        <f t="shared" si="159"/>
        <v>0.17</v>
      </c>
      <c r="R414">
        <f t="shared" si="160"/>
        <v>0.21</v>
      </c>
      <c r="S414">
        <f t="shared" si="161"/>
        <v>0.18</v>
      </c>
      <c r="T414">
        <f t="shared" si="162"/>
        <v>0.18</v>
      </c>
      <c r="U414">
        <f t="shared" si="163"/>
        <v>0.18</v>
      </c>
      <c r="V414">
        <f t="shared" si="164"/>
        <v>0.18</v>
      </c>
      <c r="W414">
        <f t="shared" si="165"/>
        <v>0.43</v>
      </c>
      <c r="X414">
        <f t="shared" si="166"/>
        <v>1.01</v>
      </c>
      <c r="Y414">
        <f t="shared" si="167"/>
        <v>0.79</v>
      </c>
    </row>
    <row r="415" spans="1:25">
      <c r="A415" t="s">
        <v>524</v>
      </c>
      <c r="B415">
        <f t="shared" si="144"/>
        <v>0</v>
      </c>
      <c r="C415">
        <f t="shared" si="145"/>
        <v>0</v>
      </c>
      <c r="D415">
        <f t="shared" si="146"/>
        <v>0</v>
      </c>
      <c r="E415">
        <f t="shared" si="147"/>
        <v>0</v>
      </c>
      <c r="F415">
        <f t="shared" si="148"/>
        <v>0</v>
      </c>
      <c r="G415">
        <f t="shared" si="149"/>
        <v>0</v>
      </c>
      <c r="H415">
        <f t="shared" si="150"/>
        <v>0</v>
      </c>
      <c r="I415">
        <f t="shared" si="151"/>
        <v>0</v>
      </c>
      <c r="J415">
        <f t="shared" si="152"/>
        <v>0.01</v>
      </c>
      <c r="K415">
        <f t="shared" si="153"/>
        <v>0.02</v>
      </c>
      <c r="L415">
        <f t="shared" si="154"/>
        <v>0.02</v>
      </c>
      <c r="M415">
        <f t="shared" si="155"/>
        <v>0.01</v>
      </c>
      <c r="N415">
        <f t="shared" si="156"/>
        <v>0.02</v>
      </c>
      <c r="O415">
        <f t="shared" si="157"/>
        <v>0.03</v>
      </c>
      <c r="P415">
        <f t="shared" si="158"/>
        <v>0.03</v>
      </c>
      <c r="Q415">
        <f t="shared" si="159"/>
        <v>0.02</v>
      </c>
      <c r="R415">
        <f t="shared" si="160"/>
        <v>0.01</v>
      </c>
      <c r="S415">
        <f t="shared" si="161"/>
        <v>0.02</v>
      </c>
      <c r="T415">
        <f t="shared" si="162"/>
        <v>0</v>
      </c>
      <c r="U415">
        <f t="shared" si="163"/>
        <v>0.01</v>
      </c>
      <c r="V415">
        <f t="shared" si="164"/>
        <v>0</v>
      </c>
      <c r="W415">
        <f t="shared" si="165"/>
        <v>0.01</v>
      </c>
      <c r="X415">
        <f t="shared" si="166"/>
        <v>0.01</v>
      </c>
      <c r="Y415">
        <f t="shared" si="167"/>
        <v>0</v>
      </c>
    </row>
    <row r="416" spans="1:25">
      <c r="A416" t="s">
        <v>525</v>
      </c>
      <c r="B416">
        <f t="shared" si="144"/>
        <v>0</v>
      </c>
      <c r="C416">
        <f t="shared" si="145"/>
        <v>0</v>
      </c>
      <c r="D416">
        <f t="shared" si="146"/>
        <v>0</v>
      </c>
      <c r="E416">
        <f t="shared" si="147"/>
        <v>3.1</v>
      </c>
      <c r="F416">
        <f t="shared" si="148"/>
        <v>2.7</v>
      </c>
      <c r="G416">
        <f t="shared" si="149"/>
        <v>0.35</v>
      </c>
      <c r="H416">
        <f t="shared" si="150"/>
        <v>0.01</v>
      </c>
      <c r="I416">
        <f t="shared" si="151"/>
        <v>0.01</v>
      </c>
      <c r="J416">
        <f t="shared" si="152"/>
        <v>0.13</v>
      </c>
      <c r="K416">
        <f t="shared" si="153"/>
        <v>0.02</v>
      </c>
      <c r="L416">
        <f t="shared" si="154"/>
        <v>0.1</v>
      </c>
      <c r="M416">
        <f t="shared" si="155"/>
        <v>0.13</v>
      </c>
      <c r="N416">
        <f t="shared" si="156"/>
        <v>0.03</v>
      </c>
      <c r="O416">
        <f t="shared" si="157"/>
        <v>0.08</v>
      </c>
      <c r="P416">
        <f t="shared" si="158"/>
        <v>0.08</v>
      </c>
      <c r="Q416">
        <f t="shared" si="159"/>
        <v>0.21</v>
      </c>
      <c r="R416">
        <f t="shared" si="160"/>
        <v>0.02</v>
      </c>
      <c r="S416">
        <f t="shared" si="161"/>
        <v>0.01</v>
      </c>
      <c r="T416">
        <f t="shared" si="162"/>
        <v>0</v>
      </c>
      <c r="U416">
        <f t="shared" si="163"/>
        <v>0.02</v>
      </c>
      <c r="V416">
        <f t="shared" si="164"/>
        <v>0.01</v>
      </c>
      <c r="W416">
        <f t="shared" si="165"/>
        <v>0</v>
      </c>
      <c r="X416">
        <f t="shared" si="166"/>
        <v>0</v>
      </c>
      <c r="Y416">
        <f t="shared" si="167"/>
        <v>0</v>
      </c>
    </row>
    <row r="417" spans="1:25">
      <c r="A417" t="s">
        <v>526</v>
      </c>
      <c r="B417">
        <f t="shared" si="144"/>
        <v>0.01</v>
      </c>
      <c r="C417">
        <f t="shared" si="145"/>
        <v>0</v>
      </c>
      <c r="D417">
        <f t="shared" si="146"/>
        <v>0</v>
      </c>
      <c r="E417">
        <f t="shared" si="147"/>
        <v>0</v>
      </c>
      <c r="F417">
        <f t="shared" si="148"/>
        <v>0.01</v>
      </c>
      <c r="G417">
        <f t="shared" si="149"/>
        <v>1.1000000000000001</v>
      </c>
      <c r="H417">
        <f t="shared" si="150"/>
        <v>3.09</v>
      </c>
      <c r="I417">
        <f t="shared" si="151"/>
        <v>0.03</v>
      </c>
      <c r="J417">
        <f t="shared" si="152"/>
        <v>0.04</v>
      </c>
      <c r="K417">
        <f t="shared" si="153"/>
        <v>0.05</v>
      </c>
      <c r="L417">
        <f t="shared" si="154"/>
        <v>0.04</v>
      </c>
      <c r="M417">
        <f t="shared" si="155"/>
        <v>0.03</v>
      </c>
      <c r="N417">
        <f t="shared" si="156"/>
        <v>0.02</v>
      </c>
      <c r="O417">
        <f t="shared" si="157"/>
        <v>0.18</v>
      </c>
      <c r="P417">
        <f t="shared" si="158"/>
        <v>0.05</v>
      </c>
      <c r="Q417">
        <f t="shared" si="159"/>
        <v>0.03</v>
      </c>
      <c r="R417">
        <f t="shared" si="160"/>
        <v>0.03</v>
      </c>
      <c r="S417">
        <f t="shared" si="161"/>
        <v>0.03</v>
      </c>
      <c r="T417">
        <f t="shared" si="162"/>
        <v>0.03</v>
      </c>
      <c r="U417">
        <f t="shared" si="163"/>
        <v>0.02</v>
      </c>
      <c r="V417">
        <f t="shared" si="164"/>
        <v>0.03</v>
      </c>
      <c r="W417">
        <f t="shared" si="165"/>
        <v>4.1500000000000004</v>
      </c>
      <c r="X417">
        <f t="shared" si="166"/>
        <v>0.02</v>
      </c>
      <c r="Y417">
        <f t="shared" si="167"/>
        <v>0.03</v>
      </c>
    </row>
    <row r="418" spans="1:25">
      <c r="A418" t="s">
        <v>527</v>
      </c>
      <c r="B418">
        <f t="shared" si="144"/>
        <v>0.15</v>
      </c>
      <c r="C418">
        <f t="shared" si="145"/>
        <v>0.16</v>
      </c>
      <c r="D418">
        <f t="shared" si="146"/>
        <v>0.16</v>
      </c>
      <c r="E418">
        <f t="shared" si="147"/>
        <v>0.15</v>
      </c>
      <c r="F418">
        <f t="shared" si="148"/>
        <v>0.14000000000000001</v>
      </c>
      <c r="G418">
        <f t="shared" si="149"/>
        <v>0.14000000000000001</v>
      </c>
      <c r="H418">
        <f t="shared" si="150"/>
        <v>0.18</v>
      </c>
      <c r="I418">
        <f t="shared" si="151"/>
        <v>0.17</v>
      </c>
      <c r="J418">
        <f t="shared" si="152"/>
        <v>0.17</v>
      </c>
      <c r="K418">
        <f t="shared" si="153"/>
        <v>0.19</v>
      </c>
      <c r="L418">
        <f t="shared" si="154"/>
        <v>0.21</v>
      </c>
      <c r="M418">
        <f t="shared" si="155"/>
        <v>0.2</v>
      </c>
      <c r="N418">
        <f t="shared" si="156"/>
        <v>0.17</v>
      </c>
      <c r="O418">
        <f t="shared" si="157"/>
        <v>0.17</v>
      </c>
      <c r="P418">
        <f t="shared" si="158"/>
        <v>0.17</v>
      </c>
      <c r="Q418">
        <f t="shared" si="159"/>
        <v>0.17</v>
      </c>
      <c r="R418">
        <f t="shared" si="160"/>
        <v>0.19</v>
      </c>
      <c r="S418">
        <f t="shared" si="161"/>
        <v>0.19</v>
      </c>
      <c r="T418">
        <f t="shared" si="162"/>
        <v>0.18</v>
      </c>
      <c r="U418">
        <f t="shared" si="163"/>
        <v>0.18</v>
      </c>
      <c r="V418">
        <f t="shared" si="164"/>
        <v>0.17</v>
      </c>
      <c r="W418">
        <f t="shared" si="165"/>
        <v>0.16</v>
      </c>
      <c r="X418">
        <f t="shared" si="166"/>
        <v>0.15</v>
      </c>
      <c r="Y418">
        <f t="shared" si="167"/>
        <v>0.13</v>
      </c>
    </row>
    <row r="419" spans="1:25">
      <c r="A419" t="s">
        <v>528</v>
      </c>
      <c r="B419">
        <f t="shared" si="144"/>
        <v>0.18</v>
      </c>
      <c r="C419">
        <f t="shared" si="145"/>
        <v>0.19</v>
      </c>
      <c r="D419">
        <f t="shared" si="146"/>
        <v>0.19</v>
      </c>
      <c r="E419">
        <f t="shared" si="147"/>
        <v>0.18</v>
      </c>
      <c r="F419">
        <f t="shared" si="148"/>
        <v>0.16</v>
      </c>
      <c r="G419">
        <f t="shared" si="149"/>
        <v>0.28999999999999998</v>
      </c>
      <c r="H419">
        <f t="shared" si="150"/>
        <v>0.26</v>
      </c>
      <c r="I419">
        <f t="shared" si="151"/>
        <v>0.34</v>
      </c>
      <c r="J419">
        <f t="shared" si="152"/>
        <v>0.37</v>
      </c>
      <c r="K419">
        <f t="shared" si="153"/>
        <v>0.4</v>
      </c>
      <c r="L419">
        <f t="shared" si="154"/>
        <v>0.51</v>
      </c>
      <c r="M419">
        <f t="shared" si="155"/>
        <v>0.49</v>
      </c>
      <c r="N419">
        <f t="shared" si="156"/>
        <v>0.47</v>
      </c>
      <c r="O419">
        <f t="shared" si="157"/>
        <v>0.46</v>
      </c>
      <c r="P419">
        <f t="shared" si="158"/>
        <v>0.5</v>
      </c>
      <c r="Q419">
        <f t="shared" si="159"/>
        <v>0.25</v>
      </c>
      <c r="R419">
        <f t="shared" si="160"/>
        <v>0.25</v>
      </c>
      <c r="S419">
        <f t="shared" si="161"/>
        <v>0.22</v>
      </c>
      <c r="T419">
        <f t="shared" si="162"/>
        <v>0.23</v>
      </c>
      <c r="U419">
        <f t="shared" si="163"/>
        <v>0.35</v>
      </c>
      <c r="V419">
        <f t="shared" si="164"/>
        <v>0.28000000000000003</v>
      </c>
      <c r="W419">
        <f t="shared" si="165"/>
        <v>0.31</v>
      </c>
      <c r="X419">
        <f t="shared" si="166"/>
        <v>0.23</v>
      </c>
      <c r="Y419">
        <f t="shared" si="167"/>
        <v>0.16</v>
      </c>
    </row>
    <row r="420" spans="1:25">
      <c r="A420" t="s">
        <v>529</v>
      </c>
      <c r="B420">
        <f t="shared" si="144"/>
        <v>0.02</v>
      </c>
      <c r="C420">
        <f t="shared" si="145"/>
        <v>0.03</v>
      </c>
      <c r="D420">
        <f t="shared" si="146"/>
        <v>0.06</v>
      </c>
      <c r="E420">
        <f t="shared" si="147"/>
        <v>0.02</v>
      </c>
      <c r="F420">
        <f t="shared" si="148"/>
        <v>0.04</v>
      </c>
      <c r="G420">
        <f t="shared" si="149"/>
        <v>0.02</v>
      </c>
      <c r="H420">
        <f t="shared" si="150"/>
        <v>0.05</v>
      </c>
      <c r="I420">
        <f t="shared" si="151"/>
        <v>0.18</v>
      </c>
      <c r="J420">
        <f t="shared" si="152"/>
        <v>0.16</v>
      </c>
      <c r="K420">
        <f t="shared" si="153"/>
        <v>0.15</v>
      </c>
      <c r="L420">
        <f t="shared" si="154"/>
        <v>0.12</v>
      </c>
      <c r="M420">
        <f t="shared" si="155"/>
        <v>0.13</v>
      </c>
      <c r="N420">
        <f t="shared" si="156"/>
        <v>0.08</v>
      </c>
      <c r="O420">
        <f t="shared" si="157"/>
        <v>0.1</v>
      </c>
      <c r="P420">
        <f t="shared" si="158"/>
        <v>0.18</v>
      </c>
      <c r="Q420">
        <f t="shared" si="159"/>
        <v>0.16</v>
      </c>
      <c r="R420">
        <f t="shared" si="160"/>
        <v>0.17</v>
      </c>
      <c r="S420">
        <f t="shared" si="161"/>
        <v>0.14000000000000001</v>
      </c>
      <c r="T420">
        <f t="shared" si="162"/>
        <v>0.08</v>
      </c>
      <c r="U420">
        <f t="shared" si="163"/>
        <v>0.03</v>
      </c>
      <c r="V420">
        <f t="shared" si="164"/>
        <v>0.03</v>
      </c>
      <c r="W420">
        <f t="shared" si="165"/>
        <v>0.03</v>
      </c>
      <c r="X420">
        <f t="shared" si="166"/>
        <v>0.02</v>
      </c>
      <c r="Y420">
        <f t="shared" si="167"/>
        <v>0.02</v>
      </c>
    </row>
    <row r="421" spans="1:25">
      <c r="A421" t="s">
        <v>530</v>
      </c>
      <c r="B421">
        <f t="shared" si="144"/>
        <v>0.01</v>
      </c>
      <c r="C421">
        <f t="shared" si="145"/>
        <v>0.01</v>
      </c>
      <c r="D421">
        <f t="shared" si="146"/>
        <v>0.01</v>
      </c>
      <c r="E421">
        <f t="shared" si="147"/>
        <v>0.01</v>
      </c>
      <c r="F421">
        <f t="shared" si="148"/>
        <v>0</v>
      </c>
      <c r="G421">
        <f t="shared" si="149"/>
        <v>0</v>
      </c>
      <c r="H421">
        <f t="shared" si="150"/>
        <v>0.01</v>
      </c>
      <c r="I421">
        <f t="shared" si="151"/>
        <v>0.03</v>
      </c>
      <c r="J421">
        <f t="shared" si="152"/>
        <v>0.03</v>
      </c>
      <c r="K421">
        <f t="shared" si="153"/>
        <v>0.03</v>
      </c>
      <c r="L421">
        <f t="shared" si="154"/>
        <v>0.04</v>
      </c>
      <c r="M421">
        <f t="shared" si="155"/>
        <v>0.03</v>
      </c>
      <c r="N421">
        <f t="shared" si="156"/>
        <v>0.03</v>
      </c>
      <c r="O421">
        <f t="shared" si="157"/>
        <v>0.02</v>
      </c>
      <c r="P421">
        <f t="shared" si="158"/>
        <v>0.02</v>
      </c>
      <c r="Q421">
        <f t="shared" si="159"/>
        <v>0.02</v>
      </c>
      <c r="R421">
        <f t="shared" si="160"/>
        <v>0.01</v>
      </c>
      <c r="S421">
        <f t="shared" si="161"/>
        <v>0.01</v>
      </c>
      <c r="T421">
        <f t="shared" si="162"/>
        <v>0.02</v>
      </c>
      <c r="U421">
        <f t="shared" si="163"/>
        <v>0.02</v>
      </c>
      <c r="V421">
        <f t="shared" si="164"/>
        <v>0.02</v>
      </c>
      <c r="W421">
        <f t="shared" si="165"/>
        <v>0.01</v>
      </c>
      <c r="X421">
        <f t="shared" si="166"/>
        <v>0</v>
      </c>
      <c r="Y421">
        <f t="shared" si="167"/>
        <v>0</v>
      </c>
    </row>
    <row r="422" spans="1:25">
      <c r="A422" t="s">
        <v>531</v>
      </c>
      <c r="B422">
        <f t="shared" si="144"/>
        <v>0</v>
      </c>
      <c r="C422">
        <f t="shared" si="145"/>
        <v>0.01</v>
      </c>
      <c r="D422">
        <f t="shared" si="146"/>
        <v>0</v>
      </c>
      <c r="E422">
        <f t="shared" si="147"/>
        <v>0</v>
      </c>
      <c r="F422">
        <f t="shared" si="148"/>
        <v>0</v>
      </c>
      <c r="G422">
        <f t="shared" si="149"/>
        <v>0</v>
      </c>
      <c r="H422">
        <f t="shared" si="150"/>
        <v>0</v>
      </c>
      <c r="I422">
        <f t="shared" si="151"/>
        <v>0.02</v>
      </c>
      <c r="J422">
        <f t="shared" si="152"/>
        <v>0.02</v>
      </c>
      <c r="K422">
        <f t="shared" si="153"/>
        <v>0.03</v>
      </c>
      <c r="L422">
        <f t="shared" si="154"/>
        <v>0.03</v>
      </c>
      <c r="M422">
        <f t="shared" si="155"/>
        <v>0.03</v>
      </c>
      <c r="N422">
        <f t="shared" si="156"/>
        <v>0.02</v>
      </c>
      <c r="O422">
        <f t="shared" si="157"/>
        <v>0.02</v>
      </c>
      <c r="P422">
        <f t="shared" si="158"/>
        <v>0.02</v>
      </c>
      <c r="Q422">
        <f t="shared" si="159"/>
        <v>0.01</v>
      </c>
      <c r="R422">
        <f t="shared" si="160"/>
        <v>0.01</v>
      </c>
      <c r="S422">
        <f t="shared" si="161"/>
        <v>0.03</v>
      </c>
      <c r="T422">
        <f t="shared" si="162"/>
        <v>0.05</v>
      </c>
      <c r="U422">
        <f t="shared" si="163"/>
        <v>0.02</v>
      </c>
      <c r="V422">
        <f t="shared" si="164"/>
        <v>0.02</v>
      </c>
      <c r="W422">
        <f t="shared" si="165"/>
        <v>0.01</v>
      </c>
      <c r="X422">
        <f t="shared" si="166"/>
        <v>0.01</v>
      </c>
      <c r="Y422">
        <f t="shared" si="167"/>
        <v>0.01</v>
      </c>
    </row>
    <row r="423" spans="1:25">
      <c r="A423" t="s">
        <v>532</v>
      </c>
      <c r="B423">
        <f t="shared" si="144"/>
        <v>0.12</v>
      </c>
      <c r="C423">
        <f t="shared" si="145"/>
        <v>0.89</v>
      </c>
      <c r="D423">
        <f t="shared" si="146"/>
        <v>0.89</v>
      </c>
      <c r="E423">
        <f t="shared" si="147"/>
        <v>0.11</v>
      </c>
      <c r="F423">
        <f t="shared" si="148"/>
        <v>3.09</v>
      </c>
      <c r="G423">
        <f t="shared" si="149"/>
        <v>2.85</v>
      </c>
      <c r="H423">
        <f t="shared" si="150"/>
        <v>1.99</v>
      </c>
      <c r="I423">
        <f t="shared" si="151"/>
        <v>0.06</v>
      </c>
      <c r="J423">
        <f t="shared" si="152"/>
        <v>0.06</v>
      </c>
      <c r="K423">
        <f t="shared" si="153"/>
        <v>7.0000000000000007E-2</v>
      </c>
      <c r="L423">
        <f t="shared" si="154"/>
        <v>0.08</v>
      </c>
      <c r="M423">
        <f t="shared" si="155"/>
        <v>0.08</v>
      </c>
      <c r="N423">
        <f t="shared" si="156"/>
        <v>0.08</v>
      </c>
      <c r="O423">
        <f t="shared" si="157"/>
        <v>0.09</v>
      </c>
      <c r="P423">
        <f t="shared" si="158"/>
        <v>0.09</v>
      </c>
      <c r="Q423">
        <f t="shared" si="159"/>
        <v>0.09</v>
      </c>
      <c r="R423">
        <f t="shared" si="160"/>
        <v>0.09</v>
      </c>
      <c r="S423">
        <f t="shared" si="161"/>
        <v>0.08</v>
      </c>
      <c r="T423">
        <f t="shared" si="162"/>
        <v>0.08</v>
      </c>
      <c r="U423">
        <f t="shared" si="163"/>
        <v>0.09</v>
      </c>
      <c r="V423">
        <f t="shared" si="164"/>
        <v>0.08</v>
      </c>
      <c r="W423">
        <f t="shared" si="165"/>
        <v>7.0000000000000007E-2</v>
      </c>
      <c r="X423">
        <f t="shared" si="166"/>
        <v>0.06</v>
      </c>
      <c r="Y423">
        <f t="shared" si="167"/>
        <v>0.03</v>
      </c>
    </row>
    <row r="424" spans="1:25">
      <c r="A424" t="s">
        <v>533</v>
      </c>
      <c r="B424">
        <f t="shared" si="144"/>
        <v>0</v>
      </c>
      <c r="C424">
        <f t="shared" si="145"/>
        <v>0</v>
      </c>
      <c r="D424">
        <f t="shared" si="146"/>
        <v>0</v>
      </c>
      <c r="E424">
        <f t="shared" si="147"/>
        <v>0</v>
      </c>
      <c r="F424">
        <f t="shared" si="148"/>
        <v>0</v>
      </c>
      <c r="G424">
        <f t="shared" si="149"/>
        <v>0</v>
      </c>
      <c r="H424">
        <f t="shared" si="150"/>
        <v>0</v>
      </c>
      <c r="I424">
        <f t="shared" si="151"/>
        <v>0</v>
      </c>
      <c r="J424">
        <f t="shared" si="152"/>
        <v>0</v>
      </c>
      <c r="K424">
        <f t="shared" si="153"/>
        <v>0</v>
      </c>
      <c r="L424">
        <f t="shared" si="154"/>
        <v>0</v>
      </c>
      <c r="M424">
        <f t="shared" si="155"/>
        <v>0</v>
      </c>
      <c r="N424">
        <f t="shared" si="156"/>
        <v>0</v>
      </c>
      <c r="O424">
        <f t="shared" si="157"/>
        <v>0</v>
      </c>
      <c r="P424">
        <f t="shared" si="158"/>
        <v>0</v>
      </c>
      <c r="Q424">
        <f t="shared" si="159"/>
        <v>0</v>
      </c>
      <c r="R424">
        <f t="shared" si="160"/>
        <v>0</v>
      </c>
      <c r="S424">
        <f t="shared" si="161"/>
        <v>0</v>
      </c>
      <c r="T424">
        <f t="shared" si="162"/>
        <v>0</v>
      </c>
      <c r="U424">
        <f t="shared" si="163"/>
        <v>0</v>
      </c>
      <c r="V424">
        <f t="shared" si="164"/>
        <v>0</v>
      </c>
      <c r="W424">
        <f t="shared" si="165"/>
        <v>0</v>
      </c>
      <c r="X424">
        <f t="shared" si="166"/>
        <v>0</v>
      </c>
      <c r="Y424">
        <f t="shared" si="167"/>
        <v>0</v>
      </c>
    </row>
    <row r="425" spans="1:25">
      <c r="A425" t="s">
        <v>534</v>
      </c>
      <c r="B425">
        <f t="shared" si="144"/>
        <v>0</v>
      </c>
      <c r="C425">
        <f t="shared" si="145"/>
        <v>0</v>
      </c>
      <c r="D425">
        <f t="shared" si="146"/>
        <v>0</v>
      </c>
      <c r="E425">
        <f t="shared" si="147"/>
        <v>0</v>
      </c>
      <c r="F425">
        <f t="shared" si="148"/>
        <v>0.01</v>
      </c>
      <c r="G425">
        <f t="shared" si="149"/>
        <v>0</v>
      </c>
      <c r="H425">
        <f t="shared" si="150"/>
        <v>0.04</v>
      </c>
      <c r="I425">
        <f t="shared" si="151"/>
        <v>0.05</v>
      </c>
      <c r="J425">
        <f t="shared" si="152"/>
        <v>0.02</v>
      </c>
      <c r="K425">
        <f t="shared" si="153"/>
        <v>0.01</v>
      </c>
      <c r="L425">
        <f t="shared" si="154"/>
        <v>0.03</v>
      </c>
      <c r="M425">
        <f t="shared" si="155"/>
        <v>0.01</v>
      </c>
      <c r="N425">
        <f t="shared" si="156"/>
        <v>0.05</v>
      </c>
      <c r="O425">
        <f t="shared" si="157"/>
        <v>0.01</v>
      </c>
      <c r="P425">
        <f t="shared" si="158"/>
        <v>0.01</v>
      </c>
      <c r="Q425">
        <f t="shared" si="159"/>
        <v>0.01</v>
      </c>
      <c r="R425">
        <f t="shared" si="160"/>
        <v>0.02</v>
      </c>
      <c r="S425">
        <f t="shared" si="161"/>
        <v>0.04</v>
      </c>
      <c r="T425">
        <f t="shared" si="162"/>
        <v>0.05</v>
      </c>
      <c r="U425">
        <f t="shared" si="163"/>
        <v>0.01</v>
      </c>
      <c r="V425">
        <f t="shared" si="164"/>
        <v>0.06</v>
      </c>
      <c r="W425">
        <f t="shared" si="165"/>
        <v>0.02</v>
      </c>
      <c r="X425">
        <f t="shared" si="166"/>
        <v>0.02</v>
      </c>
      <c r="Y425">
        <f t="shared" si="167"/>
        <v>0</v>
      </c>
    </row>
    <row r="426" spans="1:25">
      <c r="A426" t="s">
        <v>535</v>
      </c>
      <c r="B426">
        <f t="shared" si="144"/>
        <v>0.02</v>
      </c>
      <c r="C426">
        <f t="shared" si="145"/>
        <v>0.23</v>
      </c>
      <c r="D426">
        <f t="shared" si="146"/>
        <v>3.5</v>
      </c>
      <c r="E426">
        <f t="shared" si="147"/>
        <v>4.3</v>
      </c>
      <c r="F426">
        <f t="shared" si="148"/>
        <v>3.75</v>
      </c>
      <c r="G426">
        <f t="shared" si="149"/>
        <v>0.02</v>
      </c>
      <c r="H426">
        <f t="shared" si="150"/>
        <v>0.02</v>
      </c>
      <c r="I426">
        <f t="shared" si="151"/>
        <v>0.03</v>
      </c>
      <c r="J426">
        <f t="shared" si="152"/>
        <v>0.04</v>
      </c>
      <c r="K426">
        <f t="shared" si="153"/>
        <v>0.04</v>
      </c>
      <c r="L426">
        <f t="shared" si="154"/>
        <v>0.06</v>
      </c>
      <c r="M426">
        <f t="shared" si="155"/>
        <v>0.05</v>
      </c>
      <c r="N426">
        <f t="shared" si="156"/>
        <v>7.0000000000000007E-2</v>
      </c>
      <c r="O426">
        <f t="shared" si="157"/>
        <v>0.2</v>
      </c>
      <c r="P426">
        <f t="shared" si="158"/>
        <v>0.08</v>
      </c>
      <c r="Q426">
        <f t="shared" si="159"/>
        <v>0.04</v>
      </c>
      <c r="R426">
        <f t="shared" si="160"/>
        <v>0.04</v>
      </c>
      <c r="S426">
        <f t="shared" si="161"/>
        <v>0.03</v>
      </c>
      <c r="T426">
        <f t="shared" si="162"/>
        <v>0.03</v>
      </c>
      <c r="U426">
        <f t="shared" si="163"/>
        <v>0.03</v>
      </c>
      <c r="V426">
        <f t="shared" si="164"/>
        <v>0.03</v>
      </c>
      <c r="W426">
        <f t="shared" si="165"/>
        <v>0.03</v>
      </c>
      <c r="X426">
        <f t="shared" si="166"/>
        <v>0.03</v>
      </c>
      <c r="Y426">
        <f t="shared" si="167"/>
        <v>0.02</v>
      </c>
    </row>
    <row r="427" spans="1:25">
      <c r="A427" t="s">
        <v>536</v>
      </c>
      <c r="B427">
        <f t="shared" si="144"/>
        <v>1.24</v>
      </c>
      <c r="C427">
        <f t="shared" si="145"/>
        <v>1.43</v>
      </c>
      <c r="D427">
        <f t="shared" si="146"/>
        <v>0.12</v>
      </c>
      <c r="E427">
        <f t="shared" si="147"/>
        <v>0.04</v>
      </c>
      <c r="F427">
        <f t="shared" si="148"/>
        <v>0.95</v>
      </c>
      <c r="G427">
        <f t="shared" si="149"/>
        <v>0.75</v>
      </c>
      <c r="H427">
        <f t="shared" si="150"/>
        <v>1.1100000000000001</v>
      </c>
      <c r="I427">
        <f t="shared" si="151"/>
        <v>1.35</v>
      </c>
      <c r="J427">
        <f t="shared" si="152"/>
        <v>0.15</v>
      </c>
      <c r="K427">
        <f t="shared" si="153"/>
        <v>0.08</v>
      </c>
      <c r="L427">
        <f t="shared" si="154"/>
        <v>0.17</v>
      </c>
      <c r="M427">
        <f t="shared" si="155"/>
        <v>0.05</v>
      </c>
      <c r="N427">
        <f t="shared" si="156"/>
        <v>0.04</v>
      </c>
      <c r="O427">
        <f t="shared" si="157"/>
        <v>0.04</v>
      </c>
      <c r="P427">
        <f t="shared" si="158"/>
        <v>0.04</v>
      </c>
      <c r="Q427">
        <f t="shared" si="159"/>
        <v>0.02</v>
      </c>
      <c r="R427">
        <f t="shared" si="160"/>
        <v>0.02</v>
      </c>
      <c r="S427">
        <f t="shared" si="161"/>
        <v>0.04</v>
      </c>
      <c r="T427">
        <f t="shared" si="162"/>
        <v>0.03</v>
      </c>
      <c r="U427">
        <f t="shared" si="163"/>
        <v>0.03</v>
      </c>
      <c r="V427">
        <f t="shared" si="164"/>
        <v>0.02</v>
      </c>
      <c r="W427">
        <f t="shared" si="165"/>
        <v>0.01</v>
      </c>
      <c r="X427">
        <f t="shared" si="166"/>
        <v>1.04</v>
      </c>
      <c r="Y427">
        <f t="shared" si="167"/>
        <v>0.84</v>
      </c>
    </row>
    <row r="428" spans="1:25">
      <c r="A428" t="s">
        <v>537</v>
      </c>
      <c r="B428">
        <f t="shared" si="144"/>
        <v>0.62</v>
      </c>
      <c r="C428">
        <f t="shared" si="145"/>
        <v>0</v>
      </c>
      <c r="D428">
        <f t="shared" si="146"/>
        <v>0</v>
      </c>
      <c r="E428">
        <f t="shared" si="147"/>
        <v>0</v>
      </c>
      <c r="F428">
        <f t="shared" si="148"/>
        <v>0</v>
      </c>
      <c r="G428">
        <f t="shared" si="149"/>
        <v>0.88</v>
      </c>
      <c r="H428">
        <f t="shared" si="150"/>
        <v>0</v>
      </c>
      <c r="I428">
        <f t="shared" si="151"/>
        <v>0</v>
      </c>
      <c r="J428">
        <f t="shared" si="152"/>
        <v>0</v>
      </c>
      <c r="K428">
        <f t="shared" si="153"/>
        <v>0.02</v>
      </c>
      <c r="L428">
        <f t="shared" si="154"/>
        <v>0.05</v>
      </c>
      <c r="M428">
        <f t="shared" si="155"/>
        <v>0.04</v>
      </c>
      <c r="N428">
        <f t="shared" si="156"/>
        <v>0</v>
      </c>
      <c r="O428">
        <f t="shared" si="157"/>
        <v>0.02</v>
      </c>
      <c r="P428">
        <f t="shared" si="158"/>
        <v>0.02</v>
      </c>
      <c r="Q428">
        <f t="shared" si="159"/>
        <v>0.88</v>
      </c>
      <c r="R428">
        <f t="shared" si="160"/>
        <v>0</v>
      </c>
      <c r="S428">
        <f t="shared" si="161"/>
        <v>0</v>
      </c>
      <c r="T428">
        <f t="shared" si="162"/>
        <v>0</v>
      </c>
      <c r="U428">
        <f t="shared" si="163"/>
        <v>0</v>
      </c>
      <c r="V428">
        <f t="shared" si="164"/>
        <v>0</v>
      </c>
      <c r="W428">
        <f t="shared" si="165"/>
        <v>0</v>
      </c>
      <c r="X428">
        <f t="shared" si="166"/>
        <v>0</v>
      </c>
      <c r="Y428">
        <f t="shared" si="167"/>
        <v>1.65</v>
      </c>
    </row>
    <row r="429" spans="1:25">
      <c r="A429" t="s">
        <v>538</v>
      </c>
      <c r="B429">
        <f t="shared" si="144"/>
        <v>0</v>
      </c>
      <c r="C429">
        <f t="shared" si="145"/>
        <v>0</v>
      </c>
      <c r="D429">
        <f t="shared" si="146"/>
        <v>0</v>
      </c>
      <c r="E429">
        <f t="shared" si="147"/>
        <v>0</v>
      </c>
      <c r="F429">
        <f t="shared" si="148"/>
        <v>0</v>
      </c>
      <c r="G429">
        <f t="shared" si="149"/>
        <v>0</v>
      </c>
      <c r="H429">
        <f t="shared" si="150"/>
        <v>0.01</v>
      </c>
      <c r="I429">
        <f t="shared" si="151"/>
        <v>0.02</v>
      </c>
      <c r="J429">
        <f t="shared" si="152"/>
        <v>0.03</v>
      </c>
      <c r="K429">
        <f t="shared" si="153"/>
        <v>0.09</v>
      </c>
      <c r="L429">
        <f t="shared" si="154"/>
        <v>0.05</v>
      </c>
      <c r="M429">
        <f t="shared" si="155"/>
        <v>0</v>
      </c>
      <c r="N429">
        <f t="shared" si="156"/>
        <v>0.01</v>
      </c>
      <c r="O429">
        <f t="shared" si="157"/>
        <v>0.01</v>
      </c>
      <c r="P429">
        <f t="shared" si="158"/>
        <v>0</v>
      </c>
      <c r="Q429">
        <f t="shared" si="159"/>
        <v>0.01</v>
      </c>
      <c r="R429">
        <f t="shared" si="160"/>
        <v>0.05</v>
      </c>
      <c r="S429">
        <f t="shared" si="161"/>
        <v>0.1</v>
      </c>
      <c r="T429">
        <f t="shared" si="162"/>
        <v>0.06</v>
      </c>
      <c r="U429">
        <f t="shared" si="163"/>
        <v>0.01</v>
      </c>
      <c r="V429">
        <f t="shared" si="164"/>
        <v>0.01</v>
      </c>
      <c r="W429">
        <f t="shared" si="165"/>
        <v>0.01</v>
      </c>
      <c r="X429">
        <f t="shared" si="166"/>
        <v>0</v>
      </c>
      <c r="Y429">
        <f t="shared" si="167"/>
        <v>0</v>
      </c>
    </row>
    <row r="430" spans="1:25">
      <c r="A430" t="s">
        <v>539</v>
      </c>
      <c r="B430">
        <f t="shared" si="144"/>
        <v>0.01</v>
      </c>
      <c r="C430">
        <f t="shared" si="145"/>
        <v>0.02</v>
      </c>
      <c r="D430">
        <f t="shared" si="146"/>
        <v>0.02</v>
      </c>
      <c r="E430">
        <f t="shared" si="147"/>
        <v>0.44</v>
      </c>
      <c r="F430">
        <f t="shared" si="148"/>
        <v>0.54</v>
      </c>
      <c r="G430">
        <f t="shared" si="149"/>
        <v>0.34</v>
      </c>
      <c r="H430">
        <f t="shared" si="150"/>
        <v>0.21</v>
      </c>
      <c r="I430">
        <f t="shared" si="151"/>
        <v>0.13</v>
      </c>
      <c r="J430">
        <f t="shared" si="152"/>
        <v>0.12</v>
      </c>
      <c r="K430">
        <f t="shared" si="153"/>
        <v>0.14000000000000001</v>
      </c>
      <c r="L430">
        <f t="shared" si="154"/>
        <v>0.11</v>
      </c>
      <c r="M430">
        <f t="shared" si="155"/>
        <v>7.0000000000000007E-2</v>
      </c>
      <c r="N430">
        <f t="shared" si="156"/>
        <v>0.05</v>
      </c>
      <c r="O430">
        <f t="shared" si="157"/>
        <v>0.05</v>
      </c>
      <c r="P430">
        <f t="shared" si="158"/>
        <v>0.04</v>
      </c>
      <c r="Q430">
        <f t="shared" si="159"/>
        <v>0.05</v>
      </c>
      <c r="R430">
        <f t="shared" si="160"/>
        <v>0.05</v>
      </c>
      <c r="S430">
        <f t="shared" si="161"/>
        <v>0.14000000000000001</v>
      </c>
      <c r="T430">
        <f t="shared" si="162"/>
        <v>0.02</v>
      </c>
      <c r="U430">
        <f t="shared" si="163"/>
        <v>0.01</v>
      </c>
      <c r="V430">
        <f t="shared" si="164"/>
        <v>0.01</v>
      </c>
      <c r="W430">
        <f t="shared" si="165"/>
        <v>0.46</v>
      </c>
      <c r="X430">
        <f t="shared" si="166"/>
        <v>0.63</v>
      </c>
      <c r="Y430">
        <f t="shared" si="167"/>
        <v>0.06</v>
      </c>
    </row>
    <row r="431" spans="1:25">
      <c r="A431" t="s">
        <v>540</v>
      </c>
      <c r="B431">
        <f t="shared" si="144"/>
        <v>0.04</v>
      </c>
      <c r="C431">
        <f t="shared" si="145"/>
        <v>0.04</v>
      </c>
      <c r="D431">
        <f t="shared" si="146"/>
        <v>0.04</v>
      </c>
      <c r="E431">
        <f t="shared" si="147"/>
        <v>0.04</v>
      </c>
      <c r="F431">
        <f t="shared" si="148"/>
        <v>0.04</v>
      </c>
      <c r="G431">
        <f t="shared" si="149"/>
        <v>0.03</v>
      </c>
      <c r="H431">
        <f t="shared" si="150"/>
        <v>0.04</v>
      </c>
      <c r="I431">
        <f t="shared" si="151"/>
        <v>0.04</v>
      </c>
      <c r="J431">
        <f t="shared" si="152"/>
        <v>0.05</v>
      </c>
      <c r="K431">
        <f t="shared" si="153"/>
        <v>0.05</v>
      </c>
      <c r="L431">
        <f t="shared" si="154"/>
        <v>0.06</v>
      </c>
      <c r="M431">
        <f t="shared" si="155"/>
        <v>0.05</v>
      </c>
      <c r="N431">
        <f t="shared" si="156"/>
        <v>0.05</v>
      </c>
      <c r="O431">
        <f t="shared" si="157"/>
        <v>0.04</v>
      </c>
      <c r="P431">
        <f t="shared" si="158"/>
        <v>0.05</v>
      </c>
      <c r="Q431">
        <f t="shared" si="159"/>
        <v>0.06</v>
      </c>
      <c r="R431">
        <f t="shared" si="160"/>
        <v>0.05</v>
      </c>
      <c r="S431">
        <f t="shared" si="161"/>
        <v>0.06</v>
      </c>
      <c r="T431">
        <f t="shared" si="162"/>
        <v>0.06</v>
      </c>
      <c r="U431">
        <f t="shared" si="163"/>
        <v>0.06</v>
      </c>
      <c r="V431">
        <f t="shared" si="164"/>
        <v>0.05</v>
      </c>
      <c r="W431">
        <f t="shared" si="165"/>
        <v>0.04</v>
      </c>
      <c r="X431">
        <f t="shared" si="166"/>
        <v>0.04</v>
      </c>
      <c r="Y431">
        <f t="shared" si="167"/>
        <v>0.04</v>
      </c>
    </row>
    <row r="432" spans="1:25">
      <c r="A432" t="s">
        <v>541</v>
      </c>
      <c r="B432">
        <f t="shared" si="144"/>
        <v>0.01</v>
      </c>
      <c r="C432">
        <f t="shared" si="145"/>
        <v>0</v>
      </c>
      <c r="D432">
        <f t="shared" si="146"/>
        <v>0</v>
      </c>
      <c r="E432">
        <f t="shared" si="147"/>
        <v>0</v>
      </c>
      <c r="F432">
        <f t="shared" si="148"/>
        <v>0</v>
      </c>
      <c r="G432">
        <f t="shared" si="149"/>
        <v>0</v>
      </c>
      <c r="H432">
        <f t="shared" si="150"/>
        <v>0.01</v>
      </c>
      <c r="I432">
        <f t="shared" si="151"/>
        <v>0.03</v>
      </c>
      <c r="J432">
        <f t="shared" si="152"/>
        <v>0.05</v>
      </c>
      <c r="K432">
        <f t="shared" si="153"/>
        <v>0.05</v>
      </c>
      <c r="L432">
        <f t="shared" si="154"/>
        <v>0.01</v>
      </c>
      <c r="M432">
        <f t="shared" si="155"/>
        <v>0.02</v>
      </c>
      <c r="N432">
        <f t="shared" si="156"/>
        <v>0.05</v>
      </c>
      <c r="O432">
        <f t="shared" si="157"/>
        <v>0.02</v>
      </c>
      <c r="P432">
        <f t="shared" si="158"/>
        <v>0.03</v>
      </c>
      <c r="Q432">
        <f t="shared" si="159"/>
        <v>0.04</v>
      </c>
      <c r="R432">
        <f t="shared" si="160"/>
        <v>0.01</v>
      </c>
      <c r="S432">
        <f t="shared" si="161"/>
        <v>0.02</v>
      </c>
      <c r="T432">
        <f t="shared" si="162"/>
        <v>0.02</v>
      </c>
      <c r="U432">
        <f t="shared" si="163"/>
        <v>0.01</v>
      </c>
      <c r="V432">
        <f t="shared" si="164"/>
        <v>0.01</v>
      </c>
      <c r="W432">
        <f t="shared" si="165"/>
        <v>0.01</v>
      </c>
      <c r="X432">
        <f t="shared" si="166"/>
        <v>0.02</v>
      </c>
      <c r="Y432">
        <f t="shared" si="167"/>
        <v>0.01</v>
      </c>
    </row>
    <row r="433" spans="1:25">
      <c r="A433" t="s">
        <v>542</v>
      </c>
      <c r="B433">
        <f t="shared" si="144"/>
        <v>0</v>
      </c>
      <c r="C433">
        <f t="shared" si="145"/>
        <v>0</v>
      </c>
      <c r="D433">
        <f t="shared" si="146"/>
        <v>0</v>
      </c>
      <c r="E433">
        <f t="shared" si="147"/>
        <v>0</v>
      </c>
      <c r="F433">
        <f t="shared" si="148"/>
        <v>0</v>
      </c>
      <c r="G433">
        <f t="shared" si="149"/>
        <v>0</v>
      </c>
      <c r="H433">
        <f t="shared" si="150"/>
        <v>0</v>
      </c>
      <c r="I433">
        <f t="shared" si="151"/>
        <v>0</v>
      </c>
      <c r="J433">
        <f t="shared" si="152"/>
        <v>0</v>
      </c>
      <c r="K433">
        <f t="shared" si="153"/>
        <v>0</v>
      </c>
      <c r="L433">
        <f t="shared" si="154"/>
        <v>0</v>
      </c>
      <c r="M433">
        <f t="shared" si="155"/>
        <v>0</v>
      </c>
      <c r="N433">
        <f t="shared" si="156"/>
        <v>0</v>
      </c>
      <c r="O433">
        <f t="shared" si="157"/>
        <v>0</v>
      </c>
      <c r="P433">
        <f t="shared" si="158"/>
        <v>0</v>
      </c>
      <c r="Q433">
        <f t="shared" si="159"/>
        <v>0</v>
      </c>
      <c r="R433">
        <f t="shared" si="160"/>
        <v>0</v>
      </c>
      <c r="S433">
        <f t="shared" si="161"/>
        <v>0</v>
      </c>
      <c r="T433">
        <f t="shared" si="162"/>
        <v>0</v>
      </c>
      <c r="U433">
        <f t="shared" si="163"/>
        <v>0</v>
      </c>
      <c r="V433">
        <f t="shared" si="164"/>
        <v>0</v>
      </c>
      <c r="W433">
        <f t="shared" si="165"/>
        <v>0</v>
      </c>
      <c r="X433">
        <f t="shared" si="166"/>
        <v>0</v>
      </c>
      <c r="Y433">
        <f t="shared" si="167"/>
        <v>0</v>
      </c>
    </row>
    <row r="434" spans="1:25">
      <c r="A434" t="s">
        <v>543</v>
      </c>
      <c r="B434">
        <f t="shared" si="144"/>
        <v>0</v>
      </c>
      <c r="C434">
        <f t="shared" si="145"/>
        <v>0</v>
      </c>
      <c r="D434">
        <f t="shared" si="146"/>
        <v>0</v>
      </c>
      <c r="E434">
        <f t="shared" si="147"/>
        <v>0</v>
      </c>
      <c r="F434">
        <f t="shared" si="148"/>
        <v>0</v>
      </c>
      <c r="G434">
        <f t="shared" si="149"/>
        <v>0</v>
      </c>
      <c r="H434">
        <f t="shared" si="150"/>
        <v>0</v>
      </c>
      <c r="I434">
        <f t="shared" si="151"/>
        <v>0.03</v>
      </c>
      <c r="J434">
        <f t="shared" si="152"/>
        <v>0.05</v>
      </c>
      <c r="K434">
        <f t="shared" si="153"/>
        <v>0.06</v>
      </c>
      <c r="L434">
        <f t="shared" si="154"/>
        <v>0.02</v>
      </c>
      <c r="M434">
        <f t="shared" si="155"/>
        <v>0.02</v>
      </c>
      <c r="N434">
        <f t="shared" si="156"/>
        <v>0.01</v>
      </c>
      <c r="O434">
        <f t="shared" si="157"/>
        <v>0.01</v>
      </c>
      <c r="P434">
        <f t="shared" si="158"/>
        <v>0</v>
      </c>
      <c r="Q434">
        <f t="shared" si="159"/>
        <v>0.01</v>
      </c>
      <c r="R434">
        <f t="shared" si="160"/>
        <v>0.01</v>
      </c>
      <c r="S434">
        <f t="shared" si="161"/>
        <v>0.01</v>
      </c>
      <c r="T434">
        <f t="shared" si="162"/>
        <v>0.01</v>
      </c>
      <c r="U434">
        <f t="shared" si="163"/>
        <v>0.01</v>
      </c>
      <c r="V434">
        <f t="shared" si="164"/>
        <v>0</v>
      </c>
      <c r="W434">
        <f t="shared" si="165"/>
        <v>0</v>
      </c>
      <c r="X434">
        <f t="shared" si="166"/>
        <v>0.01</v>
      </c>
      <c r="Y434">
        <f t="shared" si="167"/>
        <v>0.01</v>
      </c>
    </row>
    <row r="435" spans="1:25">
      <c r="A435" t="s">
        <v>544</v>
      </c>
      <c r="B435">
        <f t="shared" si="144"/>
        <v>0.86</v>
      </c>
      <c r="C435">
        <f t="shared" si="145"/>
        <v>0</v>
      </c>
      <c r="D435">
        <f t="shared" si="146"/>
        <v>0</v>
      </c>
      <c r="E435">
        <f t="shared" si="147"/>
        <v>0</v>
      </c>
      <c r="F435">
        <f t="shared" si="148"/>
        <v>1.62</v>
      </c>
      <c r="G435">
        <f t="shared" si="149"/>
        <v>1.89</v>
      </c>
      <c r="H435">
        <f t="shared" si="150"/>
        <v>2.4</v>
      </c>
      <c r="I435">
        <f t="shared" si="151"/>
        <v>1.55</v>
      </c>
      <c r="J435">
        <f t="shared" si="152"/>
        <v>0.92</v>
      </c>
      <c r="K435">
        <f t="shared" si="153"/>
        <v>1.37</v>
      </c>
      <c r="L435">
        <f t="shared" si="154"/>
        <v>0.36</v>
      </c>
      <c r="M435">
        <f t="shared" si="155"/>
        <v>0.04</v>
      </c>
      <c r="N435">
        <f t="shared" si="156"/>
        <v>0.17</v>
      </c>
      <c r="O435">
        <f t="shared" si="157"/>
        <v>0.25</v>
      </c>
      <c r="P435">
        <f t="shared" si="158"/>
        <v>0.2</v>
      </c>
      <c r="Q435">
        <f t="shared" si="159"/>
        <v>0.25</v>
      </c>
      <c r="R435">
        <f t="shared" si="160"/>
        <v>0.15</v>
      </c>
      <c r="S435">
        <f t="shared" si="161"/>
        <v>0.9</v>
      </c>
      <c r="T435">
        <f t="shared" si="162"/>
        <v>0.93</v>
      </c>
      <c r="U435">
        <f t="shared" si="163"/>
        <v>1.26</v>
      </c>
      <c r="V435">
        <f t="shared" si="164"/>
        <v>0.35</v>
      </c>
      <c r="W435">
        <f t="shared" si="165"/>
        <v>1.76</v>
      </c>
      <c r="X435">
        <f t="shared" si="166"/>
        <v>2.04</v>
      </c>
      <c r="Y435">
        <f t="shared" si="167"/>
        <v>2.5099999999999998</v>
      </c>
    </row>
    <row r="436" spans="1:25">
      <c r="A436" t="s">
        <v>545</v>
      </c>
      <c r="B436">
        <f t="shared" si="144"/>
        <v>0</v>
      </c>
      <c r="C436">
        <f t="shared" si="145"/>
        <v>0</v>
      </c>
      <c r="D436">
        <f t="shared" si="146"/>
        <v>0</v>
      </c>
      <c r="E436">
        <f t="shared" si="147"/>
        <v>0</v>
      </c>
      <c r="F436">
        <f t="shared" si="148"/>
        <v>0</v>
      </c>
      <c r="G436">
        <f t="shared" si="149"/>
        <v>0</v>
      </c>
      <c r="H436">
        <f t="shared" si="150"/>
        <v>7.0000000000000007E-2</v>
      </c>
      <c r="I436">
        <f t="shared" si="151"/>
        <v>0.34</v>
      </c>
      <c r="J436">
        <f t="shared" si="152"/>
        <v>0.11</v>
      </c>
      <c r="K436">
        <f t="shared" si="153"/>
        <v>0.03</v>
      </c>
      <c r="L436">
        <f t="shared" si="154"/>
        <v>0.09</v>
      </c>
      <c r="M436">
        <f t="shared" si="155"/>
        <v>0.1</v>
      </c>
      <c r="N436">
        <f t="shared" si="156"/>
        <v>0.09</v>
      </c>
      <c r="O436">
        <f t="shared" si="157"/>
        <v>0.12</v>
      </c>
      <c r="P436">
        <f t="shared" si="158"/>
        <v>0.13</v>
      </c>
      <c r="Q436">
        <f t="shared" si="159"/>
        <v>0.09</v>
      </c>
      <c r="R436">
        <f t="shared" si="160"/>
        <v>0.08</v>
      </c>
      <c r="S436">
        <f t="shared" si="161"/>
        <v>0.19</v>
      </c>
      <c r="T436">
        <f t="shared" si="162"/>
        <v>0.11</v>
      </c>
      <c r="U436">
        <f t="shared" si="163"/>
        <v>0.02</v>
      </c>
      <c r="V436">
        <f t="shared" si="164"/>
        <v>0</v>
      </c>
      <c r="W436">
        <f t="shared" si="165"/>
        <v>0.03</v>
      </c>
      <c r="X436">
        <f t="shared" si="166"/>
        <v>0.03</v>
      </c>
      <c r="Y436">
        <f t="shared" si="167"/>
        <v>0</v>
      </c>
    </row>
    <row r="437" spans="1:25">
      <c r="A437" t="s">
        <v>546</v>
      </c>
      <c r="B437">
        <f t="shared" si="144"/>
        <v>1.42</v>
      </c>
      <c r="C437">
        <f t="shared" si="145"/>
        <v>0.04</v>
      </c>
      <c r="D437">
        <f t="shared" si="146"/>
        <v>0.02</v>
      </c>
      <c r="E437">
        <f t="shared" si="147"/>
        <v>0.01</v>
      </c>
      <c r="F437">
        <f t="shared" si="148"/>
        <v>0.96</v>
      </c>
      <c r="G437">
        <f t="shared" si="149"/>
        <v>1.44</v>
      </c>
      <c r="H437">
        <f t="shared" si="150"/>
        <v>1.19</v>
      </c>
      <c r="I437">
        <f t="shared" si="151"/>
        <v>1.29</v>
      </c>
      <c r="J437">
        <f t="shared" si="152"/>
        <v>1.88</v>
      </c>
      <c r="K437">
        <f t="shared" si="153"/>
        <v>1.03</v>
      </c>
      <c r="L437">
        <f t="shared" si="154"/>
        <v>0.05</v>
      </c>
      <c r="M437">
        <f t="shared" si="155"/>
        <v>0.06</v>
      </c>
      <c r="N437">
        <f t="shared" si="156"/>
        <v>0.05</v>
      </c>
      <c r="O437">
        <f t="shared" si="157"/>
        <v>0.08</v>
      </c>
      <c r="P437">
        <f t="shared" si="158"/>
        <v>0.05</v>
      </c>
      <c r="Q437">
        <f t="shared" si="159"/>
        <v>0.04</v>
      </c>
      <c r="R437">
        <f t="shared" si="160"/>
        <v>7.0000000000000007E-2</v>
      </c>
      <c r="S437">
        <f t="shared" si="161"/>
        <v>0.08</v>
      </c>
      <c r="T437">
        <f t="shared" si="162"/>
        <v>0.09</v>
      </c>
      <c r="U437">
        <f t="shared" si="163"/>
        <v>7.0000000000000007E-2</v>
      </c>
      <c r="V437">
        <f t="shared" si="164"/>
        <v>0.04</v>
      </c>
      <c r="W437">
        <f t="shared" si="165"/>
        <v>0.59</v>
      </c>
      <c r="X437">
        <f t="shared" si="166"/>
        <v>2.69</v>
      </c>
      <c r="Y437">
        <f t="shared" si="167"/>
        <v>1.9</v>
      </c>
    </row>
    <row r="438" spans="1:25">
      <c r="A438" t="s">
        <v>547</v>
      </c>
      <c r="B438">
        <f t="shared" si="144"/>
        <v>0</v>
      </c>
      <c r="C438">
        <f t="shared" si="145"/>
        <v>0</v>
      </c>
      <c r="D438">
        <f t="shared" si="146"/>
        <v>0</v>
      </c>
      <c r="E438">
        <f t="shared" si="147"/>
        <v>0.6</v>
      </c>
      <c r="F438">
        <f t="shared" si="148"/>
        <v>2.64</v>
      </c>
      <c r="G438">
        <f t="shared" si="149"/>
        <v>0.17</v>
      </c>
      <c r="H438">
        <f t="shared" si="150"/>
        <v>0.01</v>
      </c>
      <c r="I438">
        <f t="shared" si="151"/>
        <v>0.08</v>
      </c>
      <c r="J438">
        <f t="shared" si="152"/>
        <v>0.06</v>
      </c>
      <c r="K438">
        <f t="shared" si="153"/>
        <v>7.0000000000000007E-2</v>
      </c>
      <c r="L438">
        <f t="shared" si="154"/>
        <v>0.14000000000000001</v>
      </c>
      <c r="M438">
        <f t="shared" si="155"/>
        <v>0.18</v>
      </c>
      <c r="N438">
        <f t="shared" si="156"/>
        <v>0.19</v>
      </c>
      <c r="O438">
        <f t="shared" si="157"/>
        <v>0.51</v>
      </c>
      <c r="P438">
        <f t="shared" si="158"/>
        <v>0.13</v>
      </c>
      <c r="Q438">
        <f t="shared" si="159"/>
        <v>0.08</v>
      </c>
      <c r="R438">
        <f t="shared" si="160"/>
        <v>0.12</v>
      </c>
      <c r="S438">
        <f t="shared" si="161"/>
        <v>0.03</v>
      </c>
      <c r="T438">
        <f t="shared" si="162"/>
        <v>0.03</v>
      </c>
      <c r="U438">
        <f t="shared" si="163"/>
        <v>0.02</v>
      </c>
      <c r="V438">
        <f t="shared" si="164"/>
        <v>0.02</v>
      </c>
      <c r="W438">
        <f t="shared" si="165"/>
        <v>0.04</v>
      </c>
      <c r="X438">
        <f t="shared" si="166"/>
        <v>0.02</v>
      </c>
      <c r="Y438">
        <f t="shared" si="167"/>
        <v>0</v>
      </c>
    </row>
    <row r="439" spans="1:25">
      <c r="A439" t="s">
        <v>548</v>
      </c>
      <c r="B439">
        <f t="shared" si="144"/>
        <v>0.04</v>
      </c>
      <c r="C439">
        <f t="shared" si="145"/>
        <v>0.03</v>
      </c>
      <c r="D439">
        <f t="shared" si="146"/>
        <v>0.03</v>
      </c>
      <c r="E439">
        <f t="shared" si="147"/>
        <v>0.02</v>
      </c>
      <c r="F439">
        <f t="shared" si="148"/>
        <v>0.02</v>
      </c>
      <c r="G439">
        <f t="shared" si="149"/>
        <v>1.2</v>
      </c>
      <c r="H439">
        <f t="shared" si="150"/>
        <v>1.1100000000000001</v>
      </c>
      <c r="I439">
        <f t="shared" si="151"/>
        <v>0.17</v>
      </c>
      <c r="J439">
        <f t="shared" si="152"/>
        <v>0.14000000000000001</v>
      </c>
      <c r="K439">
        <f t="shared" si="153"/>
        <v>0.1</v>
      </c>
      <c r="L439">
        <f t="shared" si="154"/>
        <v>7.0000000000000007E-2</v>
      </c>
      <c r="M439">
        <f t="shared" si="155"/>
        <v>7.0000000000000007E-2</v>
      </c>
      <c r="N439">
        <f t="shared" si="156"/>
        <v>0.08</v>
      </c>
      <c r="O439">
        <f t="shared" si="157"/>
        <v>0.06</v>
      </c>
      <c r="P439">
        <f t="shared" si="158"/>
        <v>0.16</v>
      </c>
      <c r="Q439">
        <f t="shared" si="159"/>
        <v>0.16</v>
      </c>
      <c r="R439">
        <f t="shared" si="160"/>
        <v>0.08</v>
      </c>
      <c r="S439">
        <f t="shared" si="161"/>
        <v>0.04</v>
      </c>
      <c r="T439">
        <f t="shared" si="162"/>
        <v>0.03</v>
      </c>
      <c r="U439">
        <f t="shared" si="163"/>
        <v>0.03</v>
      </c>
      <c r="V439">
        <f t="shared" si="164"/>
        <v>2.31</v>
      </c>
      <c r="W439">
        <f t="shared" si="165"/>
        <v>0.21</v>
      </c>
      <c r="X439">
        <f t="shared" si="166"/>
        <v>0.08</v>
      </c>
      <c r="Y439">
        <f t="shared" si="167"/>
        <v>0.05</v>
      </c>
    </row>
    <row r="440" spans="1:25">
      <c r="A440" t="s">
        <v>549</v>
      </c>
      <c r="B440">
        <f t="shared" si="144"/>
        <v>1.22</v>
      </c>
      <c r="C440">
        <f t="shared" si="145"/>
        <v>2.57</v>
      </c>
      <c r="D440">
        <f t="shared" si="146"/>
        <v>0.03</v>
      </c>
      <c r="E440">
        <f t="shared" si="147"/>
        <v>0.03</v>
      </c>
      <c r="F440">
        <f t="shared" si="148"/>
        <v>0.03</v>
      </c>
      <c r="G440">
        <f t="shared" si="149"/>
        <v>0.03</v>
      </c>
      <c r="H440">
        <f t="shared" si="150"/>
        <v>0.03</v>
      </c>
      <c r="I440">
        <f t="shared" si="151"/>
        <v>0.38</v>
      </c>
      <c r="J440">
        <f t="shared" si="152"/>
        <v>0.87</v>
      </c>
      <c r="K440">
        <f t="shared" si="153"/>
        <v>0.04</v>
      </c>
      <c r="L440">
        <f t="shared" si="154"/>
        <v>0.04</v>
      </c>
      <c r="M440">
        <f t="shared" si="155"/>
        <v>0.04</v>
      </c>
      <c r="N440">
        <f t="shared" si="156"/>
        <v>0.04</v>
      </c>
      <c r="O440">
        <f t="shared" si="157"/>
        <v>0.05</v>
      </c>
      <c r="P440">
        <f t="shared" si="158"/>
        <v>1.2</v>
      </c>
      <c r="Q440">
        <f t="shared" si="159"/>
        <v>2.4900000000000002</v>
      </c>
      <c r="R440">
        <f t="shared" si="160"/>
        <v>0.03</v>
      </c>
      <c r="S440">
        <f t="shared" si="161"/>
        <v>0.04</v>
      </c>
      <c r="T440">
        <f t="shared" si="162"/>
        <v>0.03</v>
      </c>
      <c r="U440">
        <f t="shared" si="163"/>
        <v>0.04</v>
      </c>
      <c r="V440">
        <f t="shared" si="164"/>
        <v>0.03</v>
      </c>
      <c r="W440">
        <f t="shared" si="165"/>
        <v>0.43</v>
      </c>
      <c r="X440">
        <f t="shared" si="166"/>
        <v>0.96</v>
      </c>
      <c r="Y440">
        <f t="shared" si="167"/>
        <v>0.03</v>
      </c>
    </row>
    <row r="441" spans="1:25">
      <c r="A441" t="s">
        <v>550</v>
      </c>
      <c r="B441">
        <f t="shared" si="144"/>
        <v>0.12</v>
      </c>
      <c r="C441">
        <f t="shared" si="145"/>
        <v>0.04</v>
      </c>
      <c r="D441">
        <f t="shared" si="146"/>
        <v>0.03</v>
      </c>
      <c r="E441">
        <f t="shared" si="147"/>
        <v>0.03</v>
      </c>
      <c r="F441">
        <f t="shared" si="148"/>
        <v>0.1</v>
      </c>
      <c r="G441">
        <f t="shared" si="149"/>
        <v>0.13</v>
      </c>
      <c r="H441">
        <f t="shared" si="150"/>
        <v>0.05</v>
      </c>
      <c r="I441">
        <f t="shared" si="151"/>
        <v>0.12</v>
      </c>
      <c r="J441">
        <f t="shared" si="152"/>
        <v>0.35</v>
      </c>
      <c r="K441">
        <f t="shared" si="153"/>
        <v>0.32</v>
      </c>
      <c r="L441">
        <f t="shared" si="154"/>
        <v>0.27</v>
      </c>
      <c r="M441">
        <f t="shared" si="155"/>
        <v>0.23</v>
      </c>
      <c r="N441">
        <f t="shared" si="156"/>
        <v>0.2</v>
      </c>
      <c r="O441">
        <f t="shared" si="157"/>
        <v>0.12</v>
      </c>
      <c r="P441">
        <f t="shared" si="158"/>
        <v>0.09</v>
      </c>
      <c r="Q441">
        <f t="shared" si="159"/>
        <v>0.28000000000000003</v>
      </c>
      <c r="R441">
        <f t="shared" si="160"/>
        <v>0.26</v>
      </c>
      <c r="S441">
        <f t="shared" si="161"/>
        <v>7.0000000000000007E-2</v>
      </c>
      <c r="T441">
        <f t="shared" si="162"/>
        <v>0.05</v>
      </c>
      <c r="U441">
        <f t="shared" si="163"/>
        <v>0.05</v>
      </c>
      <c r="V441">
        <f t="shared" si="164"/>
        <v>0.04</v>
      </c>
      <c r="W441">
        <f t="shared" si="165"/>
        <v>0.04</v>
      </c>
      <c r="X441">
        <f t="shared" si="166"/>
        <v>0.14000000000000001</v>
      </c>
      <c r="Y441">
        <f t="shared" si="167"/>
        <v>0.34</v>
      </c>
    </row>
    <row r="442" spans="1:25">
      <c r="A442" t="s">
        <v>551</v>
      </c>
      <c r="B442">
        <f t="shared" si="144"/>
        <v>0.02</v>
      </c>
      <c r="C442">
        <f t="shared" si="145"/>
        <v>0.03</v>
      </c>
      <c r="D442">
        <f t="shared" si="146"/>
        <v>0.02</v>
      </c>
      <c r="E442">
        <f t="shared" si="147"/>
        <v>0.02</v>
      </c>
      <c r="F442">
        <f t="shared" si="148"/>
        <v>0.02</v>
      </c>
      <c r="G442">
        <f t="shared" si="149"/>
        <v>0.02</v>
      </c>
      <c r="H442">
        <f t="shared" si="150"/>
        <v>0.02</v>
      </c>
      <c r="I442">
        <f t="shared" si="151"/>
        <v>0.02</v>
      </c>
      <c r="J442">
        <f t="shared" si="152"/>
        <v>0.05</v>
      </c>
      <c r="K442">
        <f t="shared" si="153"/>
        <v>0.09</v>
      </c>
      <c r="L442">
        <f t="shared" si="154"/>
        <v>0.09</v>
      </c>
      <c r="M442">
        <f t="shared" si="155"/>
        <v>0.12</v>
      </c>
      <c r="N442">
        <f t="shared" si="156"/>
        <v>0.06</v>
      </c>
      <c r="O442">
        <f t="shared" si="157"/>
        <v>0.12</v>
      </c>
      <c r="P442">
        <f t="shared" si="158"/>
        <v>0.14000000000000001</v>
      </c>
      <c r="Q442">
        <f t="shared" si="159"/>
        <v>7.0000000000000007E-2</v>
      </c>
      <c r="R442">
        <f t="shared" si="160"/>
        <v>0.05</v>
      </c>
      <c r="S442">
        <f t="shared" si="161"/>
        <v>0.05</v>
      </c>
      <c r="T442">
        <f t="shared" si="162"/>
        <v>0.04</v>
      </c>
      <c r="U442">
        <f t="shared" si="163"/>
        <v>0.04</v>
      </c>
      <c r="V442">
        <f t="shared" si="164"/>
        <v>0.04</v>
      </c>
      <c r="W442">
        <f t="shared" si="165"/>
        <v>0.03</v>
      </c>
      <c r="X442">
        <f t="shared" si="166"/>
        <v>0.03</v>
      </c>
      <c r="Y442">
        <f t="shared" si="167"/>
        <v>0.02</v>
      </c>
    </row>
    <row r="443" spans="1:25">
      <c r="A443" t="s">
        <v>552</v>
      </c>
      <c r="B443">
        <f t="shared" si="144"/>
        <v>0</v>
      </c>
      <c r="C443">
        <f t="shared" si="145"/>
        <v>0</v>
      </c>
      <c r="D443">
        <f t="shared" si="146"/>
        <v>0</v>
      </c>
      <c r="E443">
        <f t="shared" si="147"/>
        <v>0</v>
      </c>
      <c r="F443">
        <f t="shared" si="148"/>
        <v>0</v>
      </c>
      <c r="G443">
        <f t="shared" si="149"/>
        <v>0</v>
      </c>
      <c r="H443">
        <f t="shared" si="150"/>
        <v>0</v>
      </c>
      <c r="I443">
        <f t="shared" si="151"/>
        <v>0</v>
      </c>
      <c r="J443">
        <f t="shared" si="152"/>
        <v>0</v>
      </c>
      <c r="K443">
        <f t="shared" si="153"/>
        <v>0.01</v>
      </c>
      <c r="L443">
        <f t="shared" si="154"/>
        <v>0.01</v>
      </c>
      <c r="M443">
        <f t="shared" si="155"/>
        <v>0.01</v>
      </c>
      <c r="N443">
        <f t="shared" si="156"/>
        <v>0</v>
      </c>
      <c r="O443">
        <f t="shared" si="157"/>
        <v>0.01</v>
      </c>
      <c r="P443">
        <f t="shared" si="158"/>
        <v>0.02</v>
      </c>
      <c r="Q443">
        <f t="shared" si="159"/>
        <v>0</v>
      </c>
      <c r="R443">
        <f t="shared" si="160"/>
        <v>0</v>
      </c>
      <c r="S443">
        <f t="shared" si="161"/>
        <v>0</v>
      </c>
      <c r="T443">
        <f t="shared" si="162"/>
        <v>0.01</v>
      </c>
      <c r="U443">
        <f t="shared" si="163"/>
        <v>0</v>
      </c>
      <c r="V443">
        <f t="shared" si="164"/>
        <v>0</v>
      </c>
      <c r="W443">
        <f t="shared" si="165"/>
        <v>0</v>
      </c>
      <c r="X443">
        <f t="shared" si="166"/>
        <v>0</v>
      </c>
      <c r="Y443">
        <f t="shared" si="167"/>
        <v>0</v>
      </c>
    </row>
    <row r="444" spans="1:25">
      <c r="A444" t="s">
        <v>553</v>
      </c>
      <c r="B444">
        <f t="shared" si="144"/>
        <v>0.02</v>
      </c>
      <c r="C444">
        <f t="shared" si="145"/>
        <v>2.75</v>
      </c>
      <c r="D444">
        <f t="shared" si="146"/>
        <v>4.13</v>
      </c>
      <c r="E444">
        <f t="shared" si="147"/>
        <v>4.75</v>
      </c>
      <c r="F444">
        <f t="shared" si="148"/>
        <v>0.33</v>
      </c>
      <c r="G444">
        <f t="shared" si="149"/>
        <v>0.02</v>
      </c>
      <c r="H444">
        <f t="shared" si="150"/>
        <v>0.02</v>
      </c>
      <c r="I444">
        <f t="shared" si="151"/>
        <v>0.14000000000000001</v>
      </c>
      <c r="J444">
        <f t="shared" si="152"/>
        <v>0.03</v>
      </c>
      <c r="K444">
        <f t="shared" si="153"/>
        <v>0.02</v>
      </c>
      <c r="L444">
        <f t="shared" si="154"/>
        <v>0.02</v>
      </c>
      <c r="M444">
        <f t="shared" si="155"/>
        <v>0.08</v>
      </c>
      <c r="N444">
        <f t="shared" si="156"/>
        <v>0.02</v>
      </c>
      <c r="O444">
        <f t="shared" si="157"/>
        <v>0.14000000000000001</v>
      </c>
      <c r="P444">
        <f t="shared" si="158"/>
        <v>0.13</v>
      </c>
      <c r="Q444">
        <f t="shared" si="159"/>
        <v>0.04</v>
      </c>
      <c r="R444">
        <f t="shared" si="160"/>
        <v>0.04</v>
      </c>
      <c r="S444">
        <f t="shared" si="161"/>
        <v>0.03</v>
      </c>
      <c r="T444">
        <f t="shared" si="162"/>
        <v>0.03</v>
      </c>
      <c r="U444">
        <f t="shared" si="163"/>
        <v>0.03</v>
      </c>
      <c r="V444">
        <f t="shared" si="164"/>
        <v>0.03</v>
      </c>
      <c r="W444">
        <f t="shared" si="165"/>
        <v>0.03</v>
      </c>
      <c r="X444">
        <f t="shared" si="166"/>
        <v>0.02</v>
      </c>
      <c r="Y444">
        <f t="shared" si="167"/>
        <v>7.0000000000000007E-2</v>
      </c>
    </row>
    <row r="445" spans="1:25">
      <c r="A445" t="s">
        <v>554</v>
      </c>
      <c r="B445">
        <f t="shared" si="144"/>
        <v>0</v>
      </c>
      <c r="C445">
        <f t="shared" si="145"/>
        <v>1.73</v>
      </c>
      <c r="D445">
        <f t="shared" si="146"/>
        <v>1.54</v>
      </c>
      <c r="E445">
        <f t="shared" si="147"/>
        <v>0</v>
      </c>
      <c r="F445">
        <f t="shared" si="148"/>
        <v>0.94</v>
      </c>
      <c r="G445">
        <f t="shared" si="149"/>
        <v>2.58</v>
      </c>
      <c r="H445">
        <f t="shared" si="150"/>
        <v>1.77</v>
      </c>
      <c r="I445">
        <f t="shared" si="151"/>
        <v>0.11</v>
      </c>
      <c r="J445">
        <f t="shared" si="152"/>
        <v>0.11</v>
      </c>
      <c r="K445">
        <f t="shared" si="153"/>
        <v>0.2</v>
      </c>
      <c r="L445">
        <f t="shared" si="154"/>
        <v>0.47</v>
      </c>
      <c r="M445">
        <f t="shared" si="155"/>
        <v>1.89</v>
      </c>
      <c r="N445">
        <f t="shared" si="156"/>
        <v>1.56</v>
      </c>
      <c r="O445">
        <f t="shared" si="157"/>
        <v>0</v>
      </c>
      <c r="P445">
        <f t="shared" si="158"/>
        <v>0.02</v>
      </c>
      <c r="Q445">
        <f t="shared" si="159"/>
        <v>0.14000000000000001</v>
      </c>
      <c r="R445">
        <f t="shared" si="160"/>
        <v>0.14000000000000001</v>
      </c>
      <c r="S445">
        <f t="shared" si="161"/>
        <v>0.47</v>
      </c>
      <c r="T445">
        <f t="shared" si="162"/>
        <v>0.05</v>
      </c>
      <c r="U445">
        <f t="shared" si="163"/>
        <v>0.01</v>
      </c>
      <c r="V445">
        <f t="shared" si="164"/>
        <v>0.01</v>
      </c>
      <c r="W445">
        <f t="shared" si="165"/>
        <v>0.89</v>
      </c>
      <c r="X445">
        <f t="shared" si="166"/>
        <v>2.63</v>
      </c>
      <c r="Y445">
        <f t="shared" si="167"/>
        <v>1.76</v>
      </c>
    </row>
    <row r="446" spans="1:25">
      <c r="A446" t="s">
        <v>555</v>
      </c>
      <c r="B446">
        <f t="shared" si="144"/>
        <v>7.0000000000000007E-2</v>
      </c>
      <c r="C446">
        <f t="shared" si="145"/>
        <v>0.03</v>
      </c>
      <c r="D446">
        <f t="shared" si="146"/>
        <v>0.04</v>
      </c>
      <c r="E446">
        <f t="shared" si="147"/>
        <v>0.03</v>
      </c>
      <c r="F446">
        <f t="shared" si="148"/>
        <v>0.05</v>
      </c>
      <c r="G446">
        <f t="shared" si="149"/>
        <v>0.02</v>
      </c>
      <c r="H446">
        <f t="shared" si="150"/>
        <v>0.04</v>
      </c>
      <c r="I446">
        <f t="shared" si="151"/>
        <v>7.0000000000000007E-2</v>
      </c>
      <c r="J446">
        <f t="shared" si="152"/>
        <v>0.15</v>
      </c>
      <c r="K446">
        <f t="shared" si="153"/>
        <v>0.25</v>
      </c>
      <c r="L446">
        <f t="shared" si="154"/>
        <v>0.14000000000000001</v>
      </c>
      <c r="M446">
        <f t="shared" si="155"/>
        <v>0.12</v>
      </c>
      <c r="N446">
        <f t="shared" si="156"/>
        <v>7.0000000000000007E-2</v>
      </c>
      <c r="O446">
        <f t="shared" si="157"/>
        <v>0.09</v>
      </c>
      <c r="P446">
        <f t="shared" si="158"/>
        <v>7.0000000000000007E-2</v>
      </c>
      <c r="Q446">
        <f t="shared" si="159"/>
        <v>0.11</v>
      </c>
      <c r="R446">
        <f t="shared" si="160"/>
        <v>7.0000000000000007E-2</v>
      </c>
      <c r="S446">
        <f t="shared" si="161"/>
        <v>0.08</v>
      </c>
      <c r="T446">
        <f t="shared" si="162"/>
        <v>0.06</v>
      </c>
      <c r="U446">
        <f t="shared" si="163"/>
        <v>0.03</v>
      </c>
      <c r="V446">
        <f t="shared" si="164"/>
        <v>0.03</v>
      </c>
      <c r="W446">
        <f t="shared" si="165"/>
        <v>0.04</v>
      </c>
      <c r="X446">
        <f t="shared" si="166"/>
        <v>0.06</v>
      </c>
      <c r="Y446">
        <f t="shared" si="167"/>
        <v>0.05</v>
      </c>
    </row>
    <row r="447" spans="1:25">
      <c r="A447" t="s">
        <v>556</v>
      </c>
      <c r="B447">
        <f t="shared" si="144"/>
        <v>0.03</v>
      </c>
      <c r="C447">
        <f t="shared" si="145"/>
        <v>0.15</v>
      </c>
      <c r="D447">
        <f t="shared" si="146"/>
        <v>7.0000000000000007E-2</v>
      </c>
      <c r="E447">
        <f t="shared" si="147"/>
        <v>0.05</v>
      </c>
      <c r="F447">
        <f t="shared" si="148"/>
        <v>0.19</v>
      </c>
      <c r="G447">
        <f t="shared" si="149"/>
        <v>0.09</v>
      </c>
      <c r="H447">
        <f t="shared" si="150"/>
        <v>0.04</v>
      </c>
      <c r="I447">
        <f t="shared" si="151"/>
        <v>0.21</v>
      </c>
      <c r="J447">
        <f t="shared" si="152"/>
        <v>0.08</v>
      </c>
      <c r="K447">
        <f t="shared" si="153"/>
        <v>0.03</v>
      </c>
      <c r="L447">
        <f t="shared" si="154"/>
        <v>0.1</v>
      </c>
      <c r="M447">
        <f t="shared" si="155"/>
        <v>0.1</v>
      </c>
      <c r="N447">
        <f t="shared" si="156"/>
        <v>0.11</v>
      </c>
      <c r="O447">
        <f t="shared" si="157"/>
        <v>0.11</v>
      </c>
      <c r="P447">
        <f t="shared" si="158"/>
        <v>0.11</v>
      </c>
      <c r="Q447">
        <f t="shared" si="159"/>
        <v>0.12</v>
      </c>
      <c r="R447">
        <f t="shared" si="160"/>
        <v>0.1</v>
      </c>
      <c r="S447">
        <f t="shared" si="161"/>
        <v>0.11</v>
      </c>
      <c r="T447">
        <f t="shared" si="162"/>
        <v>0.11</v>
      </c>
      <c r="U447">
        <f t="shared" si="163"/>
        <v>0.11</v>
      </c>
      <c r="V447">
        <f t="shared" si="164"/>
        <v>0.1</v>
      </c>
      <c r="W447">
        <f t="shared" si="165"/>
        <v>0.19</v>
      </c>
      <c r="X447">
        <f t="shared" si="166"/>
        <v>0.06</v>
      </c>
      <c r="Y447">
        <f t="shared" si="167"/>
        <v>0.15</v>
      </c>
    </row>
    <row r="448" spans="1:25">
      <c r="A448" t="s">
        <v>557</v>
      </c>
      <c r="B448">
        <f t="shared" si="144"/>
        <v>0</v>
      </c>
      <c r="C448">
        <f t="shared" si="145"/>
        <v>0</v>
      </c>
      <c r="D448">
        <f t="shared" si="146"/>
        <v>0</v>
      </c>
      <c r="E448">
        <f t="shared" si="147"/>
        <v>0</v>
      </c>
      <c r="F448">
        <f t="shared" si="148"/>
        <v>0</v>
      </c>
      <c r="G448">
        <f t="shared" si="149"/>
        <v>0</v>
      </c>
      <c r="H448">
        <f t="shared" si="150"/>
        <v>0</v>
      </c>
      <c r="I448">
        <f t="shared" si="151"/>
        <v>0</v>
      </c>
      <c r="J448">
        <f t="shared" si="152"/>
        <v>0</v>
      </c>
      <c r="K448">
        <f t="shared" si="153"/>
        <v>0</v>
      </c>
      <c r="L448">
        <f t="shared" si="154"/>
        <v>0</v>
      </c>
      <c r="M448">
        <f t="shared" si="155"/>
        <v>0</v>
      </c>
      <c r="N448">
        <f t="shared" si="156"/>
        <v>0</v>
      </c>
      <c r="O448">
        <f t="shared" si="157"/>
        <v>0</v>
      </c>
      <c r="P448">
        <f t="shared" si="158"/>
        <v>0</v>
      </c>
      <c r="Q448">
        <f t="shared" si="159"/>
        <v>0</v>
      </c>
      <c r="R448">
        <f t="shared" si="160"/>
        <v>0</v>
      </c>
      <c r="S448">
        <f t="shared" si="161"/>
        <v>0</v>
      </c>
      <c r="T448">
        <f t="shared" si="162"/>
        <v>0</v>
      </c>
      <c r="U448">
        <f t="shared" si="163"/>
        <v>0</v>
      </c>
      <c r="V448">
        <f t="shared" si="164"/>
        <v>0</v>
      </c>
      <c r="W448">
        <f t="shared" si="165"/>
        <v>0</v>
      </c>
      <c r="X448">
        <f t="shared" si="166"/>
        <v>0</v>
      </c>
      <c r="Y448">
        <f t="shared" si="167"/>
        <v>0</v>
      </c>
    </row>
    <row r="449" spans="1:25">
      <c r="A449" t="s">
        <v>558</v>
      </c>
      <c r="B449">
        <f t="shared" si="144"/>
        <v>0.06</v>
      </c>
      <c r="C449">
        <f t="shared" si="145"/>
        <v>0.06</v>
      </c>
      <c r="D449">
        <f t="shared" si="146"/>
        <v>0.06</v>
      </c>
      <c r="E449">
        <f t="shared" si="147"/>
        <v>0.06</v>
      </c>
      <c r="F449">
        <f t="shared" si="148"/>
        <v>0.05</v>
      </c>
      <c r="G449">
        <f t="shared" si="149"/>
        <v>0.06</v>
      </c>
      <c r="H449">
        <f t="shared" si="150"/>
        <v>0.05</v>
      </c>
      <c r="I449">
        <f t="shared" si="151"/>
        <v>7.0000000000000007E-2</v>
      </c>
      <c r="J449">
        <f t="shared" si="152"/>
        <v>7.0000000000000007E-2</v>
      </c>
      <c r="K449">
        <f t="shared" si="153"/>
        <v>0.08</v>
      </c>
      <c r="L449">
        <f t="shared" si="154"/>
        <v>0.09</v>
      </c>
      <c r="M449">
        <f t="shared" si="155"/>
        <v>7.0000000000000007E-2</v>
      </c>
      <c r="N449">
        <f t="shared" si="156"/>
        <v>7.0000000000000007E-2</v>
      </c>
      <c r="O449">
        <f t="shared" si="157"/>
        <v>0.06</v>
      </c>
      <c r="P449">
        <f t="shared" si="158"/>
        <v>7.0000000000000007E-2</v>
      </c>
      <c r="Q449">
        <f t="shared" si="159"/>
        <v>0.08</v>
      </c>
      <c r="R449">
        <f t="shared" si="160"/>
        <v>0.08</v>
      </c>
      <c r="S449">
        <f t="shared" si="161"/>
        <v>7.0000000000000007E-2</v>
      </c>
      <c r="T449">
        <f t="shared" si="162"/>
        <v>0.08</v>
      </c>
      <c r="U449">
        <f t="shared" si="163"/>
        <v>0.06</v>
      </c>
      <c r="V449">
        <f t="shared" si="164"/>
        <v>0.09</v>
      </c>
      <c r="W449">
        <f t="shared" si="165"/>
        <v>7.0000000000000007E-2</v>
      </c>
      <c r="X449">
        <f t="shared" si="166"/>
        <v>0.06</v>
      </c>
      <c r="Y449">
        <f t="shared" si="167"/>
        <v>0.06</v>
      </c>
    </row>
    <row r="450" spans="1:25">
      <c r="A450" t="s">
        <v>559</v>
      </c>
      <c r="B450">
        <f t="shared" ref="B450:B513" si="168">VLOOKUP($A450,SIG,2,FALSE)</f>
        <v>0.02</v>
      </c>
      <c r="C450">
        <f t="shared" ref="C450:C513" si="169">VLOOKUP($A450,SIG,3,FALSE)</f>
        <v>0</v>
      </c>
      <c r="D450">
        <f t="shared" ref="D450:D513" si="170">VLOOKUP($A450,SIG,4,FALSE)</f>
        <v>0.01</v>
      </c>
      <c r="E450">
        <f t="shared" ref="E450:E513" si="171">VLOOKUP($A450,SIG,5,FALSE)</f>
        <v>0</v>
      </c>
      <c r="F450">
        <f t="shared" ref="F450:F513" si="172">VLOOKUP($A450,SIG,6,FALSE)</f>
        <v>0.02</v>
      </c>
      <c r="G450">
        <f t="shared" ref="G450:G513" si="173">VLOOKUP($A450,SIG,7,FALSE)</f>
        <v>0.01</v>
      </c>
      <c r="H450">
        <f t="shared" ref="H450:H513" si="174">VLOOKUP($A450,SIG,8,FALSE)</f>
        <v>0.02</v>
      </c>
      <c r="I450">
        <f t="shared" ref="I450:I513" si="175">VLOOKUP($A450,SIG,9,FALSE)</f>
        <v>0</v>
      </c>
      <c r="J450">
        <f t="shared" ref="J450:J513" si="176">VLOOKUP($A450,SIG,10,FALSE)</f>
        <v>0.01</v>
      </c>
      <c r="K450">
        <f t="shared" ref="K450:K513" si="177">VLOOKUP($A450,SIG,11,FALSE)</f>
        <v>0.02</v>
      </c>
      <c r="L450">
        <f t="shared" ref="L450:L513" si="178">VLOOKUP($A450,SIG,12,FALSE)</f>
        <v>0.82</v>
      </c>
      <c r="M450">
        <f t="shared" ref="M450:M513" si="179">VLOOKUP($A450,SIG,13,FALSE)</f>
        <v>0.03</v>
      </c>
      <c r="N450">
        <f t="shared" ref="N450:N513" si="180">VLOOKUP($A450,SIG,14,FALSE)</f>
        <v>0.05</v>
      </c>
      <c r="O450">
        <f t="shared" ref="O450:O513" si="181">VLOOKUP($A450,SIG,15,FALSE)</f>
        <v>0.12</v>
      </c>
      <c r="P450">
        <f t="shared" ref="P450:P513" si="182">VLOOKUP($A450,SIG,16,FALSE)</f>
        <v>0.11</v>
      </c>
      <c r="Q450">
        <f t="shared" ref="Q450:Q513" si="183">VLOOKUP($A450,SIG,17,FALSE)</f>
        <v>0.03</v>
      </c>
      <c r="R450">
        <f t="shared" ref="R450:R513" si="184">VLOOKUP($A450,SIG,18,FALSE)</f>
        <v>0.02</v>
      </c>
      <c r="S450">
        <f t="shared" ref="S450:S513" si="185">VLOOKUP($A450,SIG,19,FALSE)</f>
        <v>0.05</v>
      </c>
      <c r="T450">
        <f t="shared" ref="T450:T513" si="186">VLOOKUP($A450,SIG,20,FALSE)</f>
        <v>0.01</v>
      </c>
      <c r="U450">
        <f t="shared" ref="U450:U513" si="187">VLOOKUP($A450,SIG,21,FALSE)</f>
        <v>0</v>
      </c>
      <c r="V450">
        <f t="shared" ref="V450:V513" si="188">VLOOKUP($A450,SIG,22,FALSE)</f>
        <v>0.01</v>
      </c>
      <c r="W450">
        <f t="shared" ref="W450:W513" si="189">VLOOKUP($A450,SIG,23,FALSE)</f>
        <v>0</v>
      </c>
      <c r="X450">
        <f t="shared" ref="X450:X513" si="190">VLOOKUP($A450,SIG,24,FALSE)</f>
        <v>0.01</v>
      </c>
      <c r="Y450">
        <f t="shared" ref="Y450:Y513" si="191">VLOOKUP($A450,SIG,25,FALSE)</f>
        <v>0</v>
      </c>
    </row>
    <row r="451" spans="1:25">
      <c r="A451" t="s">
        <v>560</v>
      </c>
      <c r="B451">
        <f t="shared" si="168"/>
        <v>1.94</v>
      </c>
      <c r="C451">
        <f t="shared" si="169"/>
        <v>0.01</v>
      </c>
      <c r="D451">
        <f t="shared" si="170"/>
        <v>0.01</v>
      </c>
      <c r="E451">
        <f t="shared" si="171"/>
        <v>0.01</v>
      </c>
      <c r="F451">
        <f t="shared" si="172"/>
        <v>0.01</v>
      </c>
      <c r="G451">
        <f t="shared" si="173"/>
        <v>1.5</v>
      </c>
      <c r="H451">
        <f t="shared" si="174"/>
        <v>0.03</v>
      </c>
      <c r="I451">
        <f t="shared" si="175"/>
        <v>0.04</v>
      </c>
      <c r="J451">
        <f t="shared" si="176"/>
        <v>0.05</v>
      </c>
      <c r="K451">
        <f t="shared" si="177"/>
        <v>7.0000000000000007E-2</v>
      </c>
      <c r="L451">
        <f t="shared" si="178"/>
        <v>0.06</v>
      </c>
      <c r="M451">
        <f t="shared" si="179"/>
        <v>0.05</v>
      </c>
      <c r="N451">
        <f t="shared" si="180"/>
        <v>2</v>
      </c>
      <c r="O451">
        <f t="shared" si="181"/>
        <v>0.04</v>
      </c>
      <c r="P451">
        <f t="shared" si="182"/>
        <v>0.08</v>
      </c>
      <c r="Q451">
        <f t="shared" si="183"/>
        <v>7.0000000000000007E-2</v>
      </c>
      <c r="R451">
        <f t="shared" si="184"/>
        <v>0.08</v>
      </c>
      <c r="S451">
        <f t="shared" si="185"/>
        <v>0.04</v>
      </c>
      <c r="T451">
        <f t="shared" si="186"/>
        <v>0.03</v>
      </c>
      <c r="U451">
        <f t="shared" si="187"/>
        <v>0.02</v>
      </c>
      <c r="V451">
        <f t="shared" si="188"/>
        <v>0.02</v>
      </c>
      <c r="W451">
        <f t="shared" si="189"/>
        <v>0.01</v>
      </c>
      <c r="X451">
        <f t="shared" si="190"/>
        <v>0.02</v>
      </c>
      <c r="Y451">
        <f t="shared" si="191"/>
        <v>1.55</v>
      </c>
    </row>
    <row r="452" spans="1:25">
      <c r="A452" t="s">
        <v>561</v>
      </c>
      <c r="B452">
        <f t="shared" si="168"/>
        <v>0</v>
      </c>
      <c r="C452">
        <f t="shared" si="169"/>
        <v>0</v>
      </c>
      <c r="D452">
        <f t="shared" si="170"/>
        <v>0</v>
      </c>
      <c r="E452">
        <f t="shared" si="171"/>
        <v>0</v>
      </c>
      <c r="F452">
        <f t="shared" si="172"/>
        <v>0</v>
      </c>
      <c r="G452">
        <f t="shared" si="173"/>
        <v>0</v>
      </c>
      <c r="H452">
        <f t="shared" si="174"/>
        <v>0</v>
      </c>
      <c r="I452">
        <f t="shared" si="175"/>
        <v>0</v>
      </c>
      <c r="J452">
        <f t="shared" si="176"/>
        <v>0.05</v>
      </c>
      <c r="K452">
        <f t="shared" si="177"/>
        <v>0.01</v>
      </c>
      <c r="L452">
        <f t="shared" si="178"/>
        <v>0.01</v>
      </c>
      <c r="M452">
        <f t="shared" si="179"/>
        <v>0.03</v>
      </c>
      <c r="N452">
        <f t="shared" si="180"/>
        <v>0</v>
      </c>
      <c r="O452">
        <f t="shared" si="181"/>
        <v>0.06</v>
      </c>
      <c r="P452">
        <f t="shared" si="182"/>
        <v>7.0000000000000007E-2</v>
      </c>
      <c r="Q452">
        <f t="shared" si="183"/>
        <v>0</v>
      </c>
      <c r="R452">
        <f t="shared" si="184"/>
        <v>0.01</v>
      </c>
      <c r="S452">
        <f t="shared" si="185"/>
        <v>0</v>
      </c>
      <c r="T452">
        <f t="shared" si="186"/>
        <v>0.01</v>
      </c>
      <c r="U452">
        <f t="shared" si="187"/>
        <v>0</v>
      </c>
      <c r="V452">
        <f t="shared" si="188"/>
        <v>0</v>
      </c>
      <c r="W452">
        <f t="shared" si="189"/>
        <v>0</v>
      </c>
      <c r="X452">
        <f t="shared" si="190"/>
        <v>0</v>
      </c>
      <c r="Y452">
        <f t="shared" si="191"/>
        <v>0</v>
      </c>
    </row>
    <row r="453" spans="1:25">
      <c r="A453" t="s">
        <v>562</v>
      </c>
      <c r="B453">
        <f t="shared" si="168"/>
        <v>0</v>
      </c>
      <c r="C453">
        <f t="shared" si="169"/>
        <v>3.61</v>
      </c>
      <c r="D453">
        <f t="shared" si="170"/>
        <v>3.97</v>
      </c>
      <c r="E453">
        <f t="shared" si="171"/>
        <v>2.98</v>
      </c>
      <c r="F453">
        <f t="shared" si="172"/>
        <v>0</v>
      </c>
      <c r="G453">
        <f t="shared" si="173"/>
        <v>0.01</v>
      </c>
      <c r="H453">
        <f t="shared" si="174"/>
        <v>2.0299999999999998</v>
      </c>
      <c r="I453">
        <f t="shared" si="175"/>
        <v>0.86</v>
      </c>
      <c r="J453">
        <f t="shared" si="176"/>
        <v>7.0000000000000007E-2</v>
      </c>
      <c r="K453">
        <f t="shared" si="177"/>
        <v>0.16</v>
      </c>
      <c r="L453">
        <f t="shared" si="178"/>
        <v>0.15</v>
      </c>
      <c r="M453">
        <f t="shared" si="179"/>
        <v>7.0000000000000007E-2</v>
      </c>
      <c r="N453">
        <f t="shared" si="180"/>
        <v>0.02</v>
      </c>
      <c r="O453">
        <f t="shared" si="181"/>
        <v>0.05</v>
      </c>
      <c r="P453">
        <f t="shared" si="182"/>
        <v>0.12</v>
      </c>
      <c r="Q453">
        <f t="shared" si="183"/>
        <v>0.09</v>
      </c>
      <c r="R453">
        <f t="shared" si="184"/>
        <v>0.05</v>
      </c>
      <c r="S453">
        <f t="shared" si="185"/>
        <v>0.04</v>
      </c>
      <c r="T453">
        <f t="shared" si="186"/>
        <v>0.11</v>
      </c>
      <c r="U453">
        <f t="shared" si="187"/>
        <v>0.03</v>
      </c>
      <c r="V453">
        <f t="shared" si="188"/>
        <v>0.01</v>
      </c>
      <c r="W453">
        <f t="shared" si="189"/>
        <v>0.01</v>
      </c>
      <c r="X453">
        <f t="shared" si="190"/>
        <v>1.97</v>
      </c>
      <c r="Y453">
        <f t="shared" si="191"/>
        <v>0</v>
      </c>
    </row>
    <row r="454" spans="1:25">
      <c r="A454" t="s">
        <v>563</v>
      </c>
      <c r="B454">
        <f t="shared" si="168"/>
        <v>2.97</v>
      </c>
      <c r="C454">
        <f t="shared" si="169"/>
        <v>0.11</v>
      </c>
      <c r="D454">
        <f t="shared" si="170"/>
        <v>0.02</v>
      </c>
      <c r="E454">
        <f t="shared" si="171"/>
        <v>0</v>
      </c>
      <c r="F454">
        <f t="shared" si="172"/>
        <v>0</v>
      </c>
      <c r="G454">
        <f t="shared" si="173"/>
        <v>0</v>
      </c>
      <c r="H454">
        <f t="shared" si="174"/>
        <v>3.03</v>
      </c>
      <c r="I454">
        <f t="shared" si="175"/>
        <v>0.44</v>
      </c>
      <c r="J454">
        <f t="shared" si="176"/>
        <v>0.19</v>
      </c>
      <c r="K454">
        <f t="shared" si="177"/>
        <v>0.03</v>
      </c>
      <c r="L454">
        <f t="shared" si="178"/>
        <v>0.06</v>
      </c>
      <c r="M454">
        <f t="shared" si="179"/>
        <v>0.18</v>
      </c>
      <c r="N454">
        <f t="shared" si="180"/>
        <v>0.28000000000000003</v>
      </c>
      <c r="O454">
        <f t="shared" si="181"/>
        <v>0.13</v>
      </c>
      <c r="P454">
        <f t="shared" si="182"/>
        <v>0.03</v>
      </c>
      <c r="Q454">
        <f t="shared" si="183"/>
        <v>0.02</v>
      </c>
      <c r="R454">
        <f t="shared" si="184"/>
        <v>0.06</v>
      </c>
      <c r="S454">
        <f t="shared" si="185"/>
        <v>0.01</v>
      </c>
      <c r="T454">
        <f t="shared" si="186"/>
        <v>0.02</v>
      </c>
      <c r="U454">
        <f t="shared" si="187"/>
        <v>0.04</v>
      </c>
      <c r="V454">
        <f t="shared" si="188"/>
        <v>0.02</v>
      </c>
      <c r="W454">
        <f t="shared" si="189"/>
        <v>0.02</v>
      </c>
      <c r="X454">
        <f t="shared" si="190"/>
        <v>0.01</v>
      </c>
      <c r="Y454">
        <f t="shared" si="191"/>
        <v>1.35</v>
      </c>
    </row>
    <row r="455" spans="1:25">
      <c r="A455" t="s">
        <v>564</v>
      </c>
      <c r="B455">
        <f t="shared" si="168"/>
        <v>0</v>
      </c>
      <c r="C455">
        <f t="shared" si="169"/>
        <v>0</v>
      </c>
      <c r="D455">
        <f t="shared" si="170"/>
        <v>0</v>
      </c>
      <c r="E455">
        <f t="shared" si="171"/>
        <v>1.93</v>
      </c>
      <c r="F455">
        <f t="shared" si="172"/>
        <v>3.23</v>
      </c>
      <c r="G455">
        <f t="shared" si="173"/>
        <v>2.59</v>
      </c>
      <c r="H455">
        <f t="shared" si="174"/>
        <v>0.64</v>
      </c>
      <c r="I455">
        <f t="shared" si="175"/>
        <v>0.16</v>
      </c>
      <c r="J455">
        <f t="shared" si="176"/>
        <v>0.1</v>
      </c>
      <c r="K455">
        <f t="shared" si="177"/>
        <v>0.09</v>
      </c>
      <c r="L455">
        <f t="shared" si="178"/>
        <v>0.1</v>
      </c>
      <c r="M455">
        <f t="shared" si="179"/>
        <v>0.09</v>
      </c>
      <c r="N455">
        <f t="shared" si="180"/>
        <v>0.14000000000000001</v>
      </c>
      <c r="O455">
        <f t="shared" si="181"/>
        <v>0.13</v>
      </c>
      <c r="P455">
        <f t="shared" si="182"/>
        <v>0.12</v>
      </c>
      <c r="Q455">
        <f t="shared" si="183"/>
        <v>7.0000000000000007E-2</v>
      </c>
      <c r="R455">
        <f t="shared" si="184"/>
        <v>0.05</v>
      </c>
      <c r="S455">
        <f t="shared" si="185"/>
        <v>0.08</v>
      </c>
      <c r="T455">
        <f t="shared" si="186"/>
        <v>0.02</v>
      </c>
      <c r="U455">
        <f t="shared" si="187"/>
        <v>0.01</v>
      </c>
      <c r="V455">
        <f t="shared" si="188"/>
        <v>0.01</v>
      </c>
      <c r="W455">
        <f t="shared" si="189"/>
        <v>0.03</v>
      </c>
      <c r="X455">
        <f t="shared" si="190"/>
        <v>0.01</v>
      </c>
      <c r="Y455">
        <f t="shared" si="191"/>
        <v>0.01</v>
      </c>
    </row>
    <row r="456" spans="1:25">
      <c r="A456" t="s">
        <v>565</v>
      </c>
      <c r="B456">
        <f t="shared" si="168"/>
        <v>0.74</v>
      </c>
      <c r="C456">
        <f t="shared" si="169"/>
        <v>0.04</v>
      </c>
      <c r="D456">
        <f t="shared" si="170"/>
        <v>0.03</v>
      </c>
      <c r="E456">
        <f t="shared" si="171"/>
        <v>0.02</v>
      </c>
      <c r="F456">
        <f t="shared" si="172"/>
        <v>0.05</v>
      </c>
      <c r="G456">
        <f t="shared" si="173"/>
        <v>1.6</v>
      </c>
      <c r="H456">
        <f t="shared" si="174"/>
        <v>0.02</v>
      </c>
      <c r="I456">
        <f t="shared" si="175"/>
        <v>0.03</v>
      </c>
      <c r="J456">
        <f t="shared" si="176"/>
        <v>0.05</v>
      </c>
      <c r="K456">
        <f t="shared" si="177"/>
        <v>0.03</v>
      </c>
      <c r="L456">
        <f t="shared" si="178"/>
        <v>0.04</v>
      </c>
      <c r="M456">
        <f t="shared" si="179"/>
        <v>0.06</v>
      </c>
      <c r="N456">
        <f t="shared" si="180"/>
        <v>0.76</v>
      </c>
      <c r="O456">
        <f t="shared" si="181"/>
        <v>0.04</v>
      </c>
      <c r="P456">
        <f t="shared" si="182"/>
        <v>0.03</v>
      </c>
      <c r="Q456">
        <f t="shared" si="183"/>
        <v>0.04</v>
      </c>
      <c r="R456">
        <f t="shared" si="184"/>
        <v>0.04</v>
      </c>
      <c r="S456">
        <f t="shared" si="185"/>
        <v>0.04</v>
      </c>
      <c r="T456">
        <f t="shared" si="186"/>
        <v>0.03</v>
      </c>
      <c r="U456">
        <f t="shared" si="187"/>
        <v>0.01</v>
      </c>
      <c r="V456">
        <f t="shared" si="188"/>
        <v>0.02</v>
      </c>
      <c r="W456">
        <f t="shared" si="189"/>
        <v>0.16</v>
      </c>
      <c r="X456">
        <f t="shared" si="190"/>
        <v>7.0000000000000007E-2</v>
      </c>
      <c r="Y456">
        <f t="shared" si="191"/>
        <v>1.67</v>
      </c>
    </row>
    <row r="457" spans="1:25">
      <c r="A457" t="s">
        <v>566</v>
      </c>
      <c r="B457">
        <f t="shared" si="168"/>
        <v>0</v>
      </c>
      <c r="C457">
        <f t="shared" si="169"/>
        <v>0</v>
      </c>
      <c r="D457">
        <f t="shared" si="170"/>
        <v>0</v>
      </c>
      <c r="E457">
        <f t="shared" si="171"/>
        <v>0</v>
      </c>
      <c r="F457">
        <f t="shared" si="172"/>
        <v>0</v>
      </c>
      <c r="G457">
        <f t="shared" si="173"/>
        <v>0</v>
      </c>
      <c r="H457">
        <f t="shared" si="174"/>
        <v>0.73</v>
      </c>
      <c r="I457">
        <f t="shared" si="175"/>
        <v>0.49</v>
      </c>
      <c r="J457">
        <f t="shared" si="176"/>
        <v>0.01</v>
      </c>
      <c r="K457">
        <f t="shared" si="177"/>
        <v>0.02</v>
      </c>
      <c r="L457">
        <f t="shared" si="178"/>
        <v>0.01</v>
      </c>
      <c r="M457">
        <f t="shared" si="179"/>
        <v>0.01</v>
      </c>
      <c r="N457">
        <f t="shared" si="180"/>
        <v>0.01</v>
      </c>
      <c r="O457">
        <f t="shared" si="181"/>
        <v>0.01</v>
      </c>
      <c r="P457">
        <f t="shared" si="182"/>
        <v>0.01</v>
      </c>
      <c r="Q457">
        <f t="shared" si="183"/>
        <v>0.01</v>
      </c>
      <c r="R457">
        <f t="shared" si="184"/>
        <v>0.01</v>
      </c>
      <c r="S457">
        <f t="shared" si="185"/>
        <v>0.02</v>
      </c>
      <c r="T457">
        <f t="shared" si="186"/>
        <v>0.02</v>
      </c>
      <c r="U457">
        <f t="shared" si="187"/>
        <v>0.01</v>
      </c>
      <c r="V457">
        <f t="shared" si="188"/>
        <v>0.01</v>
      </c>
      <c r="W457">
        <f t="shared" si="189"/>
        <v>0.02</v>
      </c>
      <c r="X457">
        <f t="shared" si="190"/>
        <v>1.1200000000000001</v>
      </c>
      <c r="Y457">
        <f t="shared" si="191"/>
        <v>0.24</v>
      </c>
    </row>
    <row r="458" spans="1:25">
      <c r="A458" t="s">
        <v>567</v>
      </c>
      <c r="B458">
        <f t="shared" si="168"/>
        <v>0.02</v>
      </c>
      <c r="C458">
        <f t="shared" si="169"/>
        <v>0.02</v>
      </c>
      <c r="D458">
        <f t="shared" si="170"/>
        <v>0.02</v>
      </c>
      <c r="E458">
        <f t="shared" si="171"/>
        <v>0.02</v>
      </c>
      <c r="F458">
        <f t="shared" si="172"/>
        <v>0.02</v>
      </c>
      <c r="G458">
        <f t="shared" si="173"/>
        <v>0.02</v>
      </c>
      <c r="H458">
        <f t="shared" si="174"/>
        <v>7.0000000000000007E-2</v>
      </c>
      <c r="I458">
        <f t="shared" si="175"/>
        <v>0.28999999999999998</v>
      </c>
      <c r="J458">
        <f t="shared" si="176"/>
        <v>0.24</v>
      </c>
      <c r="K458">
        <f t="shared" si="177"/>
        <v>0.23</v>
      </c>
      <c r="L458">
        <f t="shared" si="178"/>
        <v>0.28999999999999998</v>
      </c>
      <c r="M458">
        <f t="shared" si="179"/>
        <v>0.12</v>
      </c>
      <c r="N458">
        <f t="shared" si="180"/>
        <v>0.06</v>
      </c>
      <c r="O458">
        <f t="shared" si="181"/>
        <v>7.0000000000000007E-2</v>
      </c>
      <c r="P458">
        <f t="shared" si="182"/>
        <v>0.04</v>
      </c>
      <c r="Q458">
        <f t="shared" si="183"/>
        <v>0.11</v>
      </c>
      <c r="R458">
        <f t="shared" si="184"/>
        <v>0.18</v>
      </c>
      <c r="S458">
        <f t="shared" si="185"/>
        <v>0.11</v>
      </c>
      <c r="T458">
        <f t="shared" si="186"/>
        <v>0.06</v>
      </c>
      <c r="U458">
        <f t="shared" si="187"/>
        <v>0.05</v>
      </c>
      <c r="V458">
        <f t="shared" si="188"/>
        <v>0.05</v>
      </c>
      <c r="W458">
        <f t="shared" si="189"/>
        <v>0.06</v>
      </c>
      <c r="X458">
        <f t="shared" si="190"/>
        <v>0.02</v>
      </c>
      <c r="Y458">
        <f t="shared" si="191"/>
        <v>0.02</v>
      </c>
    </row>
    <row r="459" spans="1:25">
      <c r="A459" t="s">
        <v>568</v>
      </c>
      <c r="B459">
        <f t="shared" si="168"/>
        <v>0.02</v>
      </c>
      <c r="C459">
        <f t="shared" si="169"/>
        <v>0.02</v>
      </c>
      <c r="D459">
        <f t="shared" si="170"/>
        <v>0.02</v>
      </c>
      <c r="E459">
        <f t="shared" si="171"/>
        <v>2.78</v>
      </c>
      <c r="F459">
        <f t="shared" si="172"/>
        <v>5.7</v>
      </c>
      <c r="G459">
        <f t="shared" si="173"/>
        <v>4.6399999999999997</v>
      </c>
      <c r="H459">
        <f t="shared" si="174"/>
        <v>0.03</v>
      </c>
      <c r="I459">
        <f t="shared" si="175"/>
        <v>0.05</v>
      </c>
      <c r="J459">
        <f t="shared" si="176"/>
        <v>0.04</v>
      </c>
      <c r="K459">
        <f t="shared" si="177"/>
        <v>0.06</v>
      </c>
      <c r="L459">
        <f t="shared" si="178"/>
        <v>0.28999999999999998</v>
      </c>
      <c r="M459">
        <f t="shared" si="179"/>
        <v>5.74</v>
      </c>
      <c r="N459">
        <f t="shared" si="180"/>
        <v>3.35</v>
      </c>
      <c r="O459">
        <f t="shared" si="181"/>
        <v>0.13</v>
      </c>
      <c r="P459">
        <f t="shared" si="182"/>
        <v>0.28999999999999998</v>
      </c>
      <c r="Q459">
        <f t="shared" si="183"/>
        <v>0.12</v>
      </c>
      <c r="R459">
        <f t="shared" si="184"/>
        <v>0.05</v>
      </c>
      <c r="S459">
        <f t="shared" si="185"/>
        <v>0.01</v>
      </c>
      <c r="T459">
        <f t="shared" si="186"/>
        <v>0</v>
      </c>
      <c r="U459">
        <f t="shared" si="187"/>
        <v>0</v>
      </c>
      <c r="V459">
        <f t="shared" si="188"/>
        <v>0.01</v>
      </c>
      <c r="W459">
        <f t="shared" si="189"/>
        <v>0.01</v>
      </c>
      <c r="X459">
        <f t="shared" si="190"/>
        <v>3.14</v>
      </c>
      <c r="Y459">
        <f t="shared" si="191"/>
        <v>1.5</v>
      </c>
    </row>
    <row r="460" spans="1:25">
      <c r="A460" t="s">
        <v>569</v>
      </c>
      <c r="B460">
        <f t="shared" si="168"/>
        <v>7.0000000000000007E-2</v>
      </c>
      <c r="C460">
        <f t="shared" si="169"/>
        <v>0.03</v>
      </c>
      <c r="D460">
        <f t="shared" si="170"/>
        <v>2.84</v>
      </c>
      <c r="E460">
        <f t="shared" si="171"/>
        <v>1.95</v>
      </c>
      <c r="F460">
        <f t="shared" si="172"/>
        <v>0.23</v>
      </c>
      <c r="G460">
        <f t="shared" si="173"/>
        <v>2.3199999999999998</v>
      </c>
      <c r="H460">
        <f t="shared" si="174"/>
        <v>0.34</v>
      </c>
      <c r="I460">
        <f t="shared" si="175"/>
        <v>0.11</v>
      </c>
      <c r="J460">
        <f t="shared" si="176"/>
        <v>0.08</v>
      </c>
      <c r="K460">
        <f t="shared" si="177"/>
        <v>0.11</v>
      </c>
      <c r="L460">
        <f t="shared" si="178"/>
        <v>0.15</v>
      </c>
      <c r="M460">
        <f t="shared" si="179"/>
        <v>0.06</v>
      </c>
      <c r="N460">
        <f t="shared" si="180"/>
        <v>0.05</v>
      </c>
      <c r="O460">
        <f t="shared" si="181"/>
        <v>0.1</v>
      </c>
      <c r="P460">
        <f t="shared" si="182"/>
        <v>0.05</v>
      </c>
      <c r="Q460">
        <f t="shared" si="183"/>
        <v>0.01</v>
      </c>
      <c r="R460">
        <f t="shared" si="184"/>
        <v>0.08</v>
      </c>
      <c r="S460">
        <f t="shared" si="185"/>
        <v>0.01</v>
      </c>
      <c r="T460">
        <f t="shared" si="186"/>
        <v>2.81</v>
      </c>
      <c r="U460">
        <f t="shared" si="187"/>
        <v>1.82</v>
      </c>
      <c r="V460">
        <f t="shared" si="188"/>
        <v>0.12</v>
      </c>
      <c r="W460">
        <f t="shared" si="189"/>
        <v>0.09</v>
      </c>
      <c r="X460">
        <f t="shared" si="190"/>
        <v>2.2599999999999998</v>
      </c>
      <c r="Y460">
        <f t="shared" si="191"/>
        <v>0.56999999999999995</v>
      </c>
    </row>
    <row r="461" spans="1:25">
      <c r="A461" t="s">
        <v>570</v>
      </c>
      <c r="B461">
        <f t="shared" si="168"/>
        <v>0.02</v>
      </c>
      <c r="C461">
        <f t="shared" si="169"/>
        <v>0.05</v>
      </c>
      <c r="D461">
        <f t="shared" si="170"/>
        <v>0.17</v>
      </c>
      <c r="E461">
        <f t="shared" si="171"/>
        <v>0.04</v>
      </c>
      <c r="F461">
        <f t="shared" si="172"/>
        <v>0.02</v>
      </c>
      <c r="G461">
        <f t="shared" si="173"/>
        <v>0.04</v>
      </c>
      <c r="H461">
        <f t="shared" si="174"/>
        <v>0.1</v>
      </c>
      <c r="I461">
        <f t="shared" si="175"/>
        <v>3.35</v>
      </c>
      <c r="J461">
        <f t="shared" si="176"/>
        <v>0.67</v>
      </c>
      <c r="K461">
        <f t="shared" si="177"/>
        <v>0.08</v>
      </c>
      <c r="L461">
        <f t="shared" si="178"/>
        <v>0.06</v>
      </c>
      <c r="M461">
        <f t="shared" si="179"/>
        <v>0.05</v>
      </c>
      <c r="N461">
        <f t="shared" si="180"/>
        <v>0.04</v>
      </c>
      <c r="O461">
        <f t="shared" si="181"/>
        <v>0.14000000000000001</v>
      </c>
      <c r="P461">
        <f t="shared" si="182"/>
        <v>0.2</v>
      </c>
      <c r="Q461">
        <f t="shared" si="183"/>
        <v>0.17</v>
      </c>
      <c r="R461">
        <f t="shared" si="184"/>
        <v>0.05</v>
      </c>
      <c r="S461">
        <f t="shared" si="185"/>
        <v>0.04</v>
      </c>
      <c r="T461">
        <f t="shared" si="186"/>
        <v>0.05</v>
      </c>
      <c r="U461">
        <f t="shared" si="187"/>
        <v>0.04</v>
      </c>
      <c r="V461">
        <f t="shared" si="188"/>
        <v>0.03</v>
      </c>
      <c r="W461">
        <f t="shared" si="189"/>
        <v>0.02</v>
      </c>
      <c r="X461">
        <f t="shared" si="190"/>
        <v>0.03</v>
      </c>
      <c r="Y461">
        <f t="shared" si="191"/>
        <v>0.03</v>
      </c>
    </row>
    <row r="462" spans="1:25">
      <c r="A462" t="s">
        <v>571</v>
      </c>
      <c r="B462">
        <f t="shared" si="168"/>
        <v>0.01</v>
      </c>
      <c r="C462">
        <f t="shared" si="169"/>
        <v>0.01</v>
      </c>
      <c r="D462">
        <f t="shared" si="170"/>
        <v>0.01</v>
      </c>
      <c r="E462">
        <f t="shared" si="171"/>
        <v>0.01</v>
      </c>
      <c r="F462">
        <f t="shared" si="172"/>
        <v>4.92</v>
      </c>
      <c r="G462">
        <f t="shared" si="173"/>
        <v>1.97</v>
      </c>
      <c r="H462">
        <f t="shared" si="174"/>
        <v>0.03</v>
      </c>
      <c r="I462">
        <f t="shared" si="175"/>
        <v>0.04</v>
      </c>
      <c r="J462">
        <f t="shared" si="176"/>
        <v>0.14000000000000001</v>
      </c>
      <c r="K462">
        <f t="shared" si="177"/>
        <v>0.12</v>
      </c>
      <c r="L462">
        <f t="shared" si="178"/>
        <v>0.16</v>
      </c>
      <c r="M462">
        <f t="shared" si="179"/>
        <v>0.04</v>
      </c>
      <c r="N462">
        <f t="shared" si="180"/>
        <v>0.03</v>
      </c>
      <c r="O462">
        <f t="shared" si="181"/>
        <v>7.0000000000000007E-2</v>
      </c>
      <c r="P462">
        <f t="shared" si="182"/>
        <v>7.0000000000000007E-2</v>
      </c>
      <c r="Q462">
        <f t="shared" si="183"/>
        <v>0.09</v>
      </c>
      <c r="R462">
        <f t="shared" si="184"/>
        <v>0.33</v>
      </c>
      <c r="S462">
        <f t="shared" si="185"/>
        <v>0.21</v>
      </c>
      <c r="T462">
        <f t="shared" si="186"/>
        <v>0.06</v>
      </c>
      <c r="U462">
        <f t="shared" si="187"/>
        <v>0.02</v>
      </c>
      <c r="V462">
        <f t="shared" si="188"/>
        <v>0.02</v>
      </c>
      <c r="W462">
        <f t="shared" si="189"/>
        <v>0.02</v>
      </c>
      <c r="X462">
        <f t="shared" si="190"/>
        <v>4.84</v>
      </c>
      <c r="Y462">
        <f t="shared" si="191"/>
        <v>2.1</v>
      </c>
    </row>
    <row r="463" spans="1:25">
      <c r="A463" t="s">
        <v>572</v>
      </c>
      <c r="B463">
        <f t="shared" si="168"/>
        <v>0.05</v>
      </c>
      <c r="C463">
        <f t="shared" si="169"/>
        <v>0.06</v>
      </c>
      <c r="D463">
        <f t="shared" si="170"/>
        <v>0.06</v>
      </c>
      <c r="E463">
        <f t="shared" si="171"/>
        <v>1.78</v>
      </c>
      <c r="F463">
        <f t="shared" si="172"/>
        <v>2.46</v>
      </c>
      <c r="G463">
        <f t="shared" si="173"/>
        <v>1.1200000000000001</v>
      </c>
      <c r="H463">
        <f t="shared" si="174"/>
        <v>0.39</v>
      </c>
      <c r="I463">
        <f t="shared" si="175"/>
        <v>0.17</v>
      </c>
      <c r="J463">
        <f t="shared" si="176"/>
        <v>0.14000000000000001</v>
      </c>
      <c r="K463">
        <f t="shared" si="177"/>
        <v>0.12</v>
      </c>
      <c r="L463">
        <f t="shared" si="178"/>
        <v>0.17</v>
      </c>
      <c r="M463">
        <f t="shared" si="179"/>
        <v>0.13</v>
      </c>
      <c r="N463">
        <f t="shared" si="180"/>
        <v>2.17</v>
      </c>
      <c r="O463">
        <f t="shared" si="181"/>
        <v>0.94</v>
      </c>
      <c r="P463">
        <f t="shared" si="182"/>
        <v>0.23</v>
      </c>
      <c r="Q463">
        <f t="shared" si="183"/>
        <v>0.27</v>
      </c>
      <c r="R463">
        <f t="shared" si="184"/>
        <v>0.4</v>
      </c>
      <c r="S463">
        <f t="shared" si="185"/>
        <v>0.31</v>
      </c>
      <c r="T463">
        <f t="shared" si="186"/>
        <v>0.17</v>
      </c>
      <c r="U463">
        <f t="shared" si="187"/>
        <v>0.12</v>
      </c>
      <c r="V463">
        <f t="shared" si="188"/>
        <v>0.1</v>
      </c>
      <c r="W463">
        <f t="shared" si="189"/>
        <v>0.12</v>
      </c>
      <c r="X463">
        <f t="shared" si="190"/>
        <v>0.09</v>
      </c>
      <c r="Y463">
        <f t="shared" si="191"/>
        <v>0.05</v>
      </c>
    </row>
    <row r="464" spans="1:25">
      <c r="A464" t="s">
        <v>573</v>
      </c>
      <c r="B464">
        <f t="shared" si="168"/>
        <v>0.01</v>
      </c>
      <c r="C464">
        <f t="shared" si="169"/>
        <v>0</v>
      </c>
      <c r="D464">
        <f t="shared" si="170"/>
        <v>0</v>
      </c>
      <c r="E464">
        <f t="shared" si="171"/>
        <v>0</v>
      </c>
      <c r="F464">
        <f t="shared" si="172"/>
        <v>0</v>
      </c>
      <c r="G464">
        <f t="shared" si="173"/>
        <v>0</v>
      </c>
      <c r="H464">
        <f t="shared" si="174"/>
        <v>0.01</v>
      </c>
      <c r="I464">
        <f t="shared" si="175"/>
        <v>0.02</v>
      </c>
      <c r="J464">
        <f t="shared" si="176"/>
        <v>0.02</v>
      </c>
      <c r="K464">
        <f t="shared" si="177"/>
        <v>0.03</v>
      </c>
      <c r="L464">
        <f t="shared" si="178"/>
        <v>0.04</v>
      </c>
      <c r="M464">
        <f t="shared" si="179"/>
        <v>0.03</v>
      </c>
      <c r="N464">
        <f t="shared" si="180"/>
        <v>0.02</v>
      </c>
      <c r="O464">
        <f t="shared" si="181"/>
        <v>0.03</v>
      </c>
      <c r="P464">
        <f t="shared" si="182"/>
        <v>0.03</v>
      </c>
      <c r="Q464">
        <f t="shared" si="183"/>
        <v>0.05</v>
      </c>
      <c r="R464">
        <f t="shared" si="184"/>
        <v>0.03</v>
      </c>
      <c r="S464">
        <f t="shared" si="185"/>
        <v>0.05</v>
      </c>
      <c r="T464">
        <f t="shared" si="186"/>
        <v>0.02</v>
      </c>
      <c r="U464">
        <f t="shared" si="187"/>
        <v>0.01</v>
      </c>
      <c r="V464">
        <f t="shared" si="188"/>
        <v>0.01</v>
      </c>
      <c r="W464">
        <f t="shared" si="189"/>
        <v>0.01</v>
      </c>
      <c r="X464">
        <f t="shared" si="190"/>
        <v>0.01</v>
      </c>
      <c r="Y464">
        <f t="shared" si="191"/>
        <v>0.01</v>
      </c>
    </row>
    <row r="465" spans="1:25">
      <c r="A465" t="s">
        <v>574</v>
      </c>
      <c r="B465">
        <f t="shared" si="168"/>
        <v>0.77</v>
      </c>
      <c r="C465">
        <f t="shared" si="169"/>
        <v>1.38</v>
      </c>
      <c r="D465">
        <f t="shared" si="170"/>
        <v>0.08</v>
      </c>
      <c r="E465">
        <f t="shared" si="171"/>
        <v>0</v>
      </c>
      <c r="F465">
        <f t="shared" si="172"/>
        <v>0.06</v>
      </c>
      <c r="G465">
        <f t="shared" si="173"/>
        <v>0.49</v>
      </c>
      <c r="H465">
        <f t="shared" si="174"/>
        <v>1.6</v>
      </c>
      <c r="I465">
        <f t="shared" si="175"/>
        <v>0.38</v>
      </c>
      <c r="J465">
        <f t="shared" si="176"/>
        <v>0.22</v>
      </c>
      <c r="K465">
        <f t="shared" si="177"/>
        <v>0.18</v>
      </c>
      <c r="L465">
        <f t="shared" si="178"/>
        <v>0.19</v>
      </c>
      <c r="M465">
        <f t="shared" si="179"/>
        <v>0.04</v>
      </c>
      <c r="N465">
        <f t="shared" si="180"/>
        <v>0.01</v>
      </c>
      <c r="O465">
        <f t="shared" si="181"/>
        <v>0.01</v>
      </c>
      <c r="P465">
        <f t="shared" si="182"/>
        <v>0.03</v>
      </c>
      <c r="Q465">
        <f t="shared" si="183"/>
        <v>0.03</v>
      </c>
      <c r="R465">
        <f t="shared" si="184"/>
        <v>0</v>
      </c>
      <c r="S465">
        <f t="shared" si="185"/>
        <v>0.15</v>
      </c>
      <c r="T465">
        <f t="shared" si="186"/>
        <v>0.27</v>
      </c>
      <c r="U465">
        <f t="shared" si="187"/>
        <v>0.03</v>
      </c>
      <c r="V465">
        <f t="shared" si="188"/>
        <v>0.01</v>
      </c>
      <c r="W465">
        <f t="shared" si="189"/>
        <v>0.02</v>
      </c>
      <c r="X465">
        <f t="shared" si="190"/>
        <v>0.41</v>
      </c>
      <c r="Y465">
        <f t="shared" si="191"/>
        <v>0.36</v>
      </c>
    </row>
    <row r="466" spans="1:25">
      <c r="A466" t="s">
        <v>575</v>
      </c>
      <c r="B466">
        <f t="shared" si="168"/>
        <v>0.1</v>
      </c>
      <c r="C466">
        <f t="shared" si="169"/>
        <v>0.1</v>
      </c>
      <c r="D466">
        <f t="shared" si="170"/>
        <v>0.1</v>
      </c>
      <c r="E466">
        <f t="shared" si="171"/>
        <v>0.1</v>
      </c>
      <c r="F466">
        <f t="shared" si="172"/>
        <v>0.1</v>
      </c>
      <c r="G466">
        <f t="shared" si="173"/>
        <v>0.1</v>
      </c>
      <c r="H466">
        <f t="shared" si="174"/>
        <v>0.12</v>
      </c>
      <c r="I466">
        <f t="shared" si="175"/>
        <v>7.0000000000000007E-2</v>
      </c>
      <c r="J466">
        <f t="shared" si="176"/>
        <v>0.09</v>
      </c>
      <c r="K466">
        <f t="shared" si="177"/>
        <v>0.05</v>
      </c>
      <c r="L466">
        <f t="shared" si="178"/>
        <v>0.11</v>
      </c>
      <c r="M466">
        <f t="shared" si="179"/>
        <v>0.09</v>
      </c>
      <c r="N466">
        <f t="shared" si="180"/>
        <v>0.06</v>
      </c>
      <c r="O466">
        <f t="shared" si="181"/>
        <v>0.05</v>
      </c>
      <c r="P466">
        <f t="shared" si="182"/>
        <v>0.1</v>
      </c>
      <c r="Q466">
        <f t="shared" si="183"/>
        <v>0.06</v>
      </c>
      <c r="R466">
        <f t="shared" si="184"/>
        <v>0.12</v>
      </c>
      <c r="S466">
        <f t="shared" si="185"/>
        <v>0.12</v>
      </c>
      <c r="T466">
        <f t="shared" si="186"/>
        <v>0.11</v>
      </c>
      <c r="U466">
        <f t="shared" si="187"/>
        <v>0.11</v>
      </c>
      <c r="V466">
        <f t="shared" si="188"/>
        <v>0.11</v>
      </c>
      <c r="W466">
        <f t="shared" si="189"/>
        <v>0.11</v>
      </c>
      <c r="X466">
        <f t="shared" si="190"/>
        <v>0.1</v>
      </c>
      <c r="Y466">
        <f t="shared" si="191"/>
        <v>0.1</v>
      </c>
    </row>
    <row r="467" spans="1:25">
      <c r="A467" t="s">
        <v>576</v>
      </c>
      <c r="B467">
        <f t="shared" si="168"/>
        <v>0</v>
      </c>
      <c r="C467">
        <f t="shared" si="169"/>
        <v>0</v>
      </c>
      <c r="D467">
        <f t="shared" si="170"/>
        <v>0</v>
      </c>
      <c r="E467">
        <f t="shared" si="171"/>
        <v>0</v>
      </c>
      <c r="F467">
        <f t="shared" si="172"/>
        <v>0</v>
      </c>
      <c r="G467">
        <f t="shared" si="173"/>
        <v>0.01</v>
      </c>
      <c r="H467">
        <f t="shared" si="174"/>
        <v>0.01</v>
      </c>
      <c r="I467">
        <f t="shared" si="175"/>
        <v>0.02</v>
      </c>
      <c r="J467">
        <f t="shared" si="176"/>
        <v>0.06</v>
      </c>
      <c r="K467">
        <f t="shared" si="177"/>
        <v>0.04</v>
      </c>
      <c r="L467">
        <f t="shared" si="178"/>
        <v>0.05</v>
      </c>
      <c r="M467">
        <f t="shared" si="179"/>
        <v>0.02</v>
      </c>
      <c r="N467">
        <f t="shared" si="180"/>
        <v>0.05</v>
      </c>
      <c r="O467">
        <f t="shared" si="181"/>
        <v>0.03</v>
      </c>
      <c r="P467">
        <f t="shared" si="182"/>
        <v>0.03</v>
      </c>
      <c r="Q467">
        <f t="shared" si="183"/>
        <v>0.05</v>
      </c>
      <c r="R467">
        <f t="shared" si="184"/>
        <v>0.05</v>
      </c>
      <c r="S467">
        <f t="shared" si="185"/>
        <v>0.15</v>
      </c>
      <c r="T467">
        <f t="shared" si="186"/>
        <v>0.1</v>
      </c>
      <c r="U467">
        <f t="shared" si="187"/>
        <v>0.03</v>
      </c>
      <c r="V467">
        <f t="shared" si="188"/>
        <v>0.03</v>
      </c>
      <c r="W467">
        <f t="shared" si="189"/>
        <v>0.03</v>
      </c>
      <c r="X467">
        <f t="shared" si="190"/>
        <v>0.01</v>
      </c>
      <c r="Y467">
        <f t="shared" si="191"/>
        <v>0.01</v>
      </c>
    </row>
    <row r="468" spans="1:25">
      <c r="A468" t="s">
        <v>577</v>
      </c>
      <c r="B468">
        <f t="shared" si="168"/>
        <v>0</v>
      </c>
      <c r="C468">
        <f t="shared" si="169"/>
        <v>0</v>
      </c>
      <c r="D468">
        <f t="shared" si="170"/>
        <v>0.3</v>
      </c>
      <c r="E468">
        <f t="shared" si="171"/>
        <v>1.55</v>
      </c>
      <c r="F468">
        <f t="shared" si="172"/>
        <v>0.37</v>
      </c>
      <c r="G468">
        <f t="shared" si="173"/>
        <v>1.04</v>
      </c>
      <c r="H468">
        <f t="shared" si="174"/>
        <v>0.34</v>
      </c>
      <c r="I468">
        <f t="shared" si="175"/>
        <v>0.02</v>
      </c>
      <c r="J468">
        <f t="shared" si="176"/>
        <v>0.11</v>
      </c>
      <c r="K468">
        <f t="shared" si="177"/>
        <v>0.04</v>
      </c>
      <c r="L468">
        <f t="shared" si="178"/>
        <v>0.69</v>
      </c>
      <c r="M468">
        <f t="shared" si="179"/>
        <v>2.4900000000000002</v>
      </c>
      <c r="N468">
        <f t="shared" si="180"/>
        <v>0.56000000000000005</v>
      </c>
      <c r="O468">
        <f t="shared" si="181"/>
        <v>0.15</v>
      </c>
      <c r="P468">
        <f t="shared" si="182"/>
        <v>0.18</v>
      </c>
      <c r="Q468">
        <f t="shared" si="183"/>
        <v>0.05</v>
      </c>
      <c r="R468">
        <f t="shared" si="184"/>
        <v>0.04</v>
      </c>
      <c r="S468">
        <f t="shared" si="185"/>
        <v>0.03</v>
      </c>
      <c r="T468">
        <f t="shared" si="186"/>
        <v>0.01</v>
      </c>
      <c r="U468">
        <f t="shared" si="187"/>
        <v>0.54</v>
      </c>
      <c r="V468">
        <f t="shared" si="188"/>
        <v>0.7</v>
      </c>
      <c r="W468">
        <f t="shared" si="189"/>
        <v>1.36</v>
      </c>
      <c r="X468">
        <f t="shared" si="190"/>
        <v>0.98</v>
      </c>
      <c r="Y468">
        <f t="shared" si="191"/>
        <v>0.01</v>
      </c>
    </row>
    <row r="469" spans="1:25">
      <c r="A469" t="s">
        <v>578</v>
      </c>
      <c r="B469">
        <f t="shared" si="168"/>
        <v>0.01</v>
      </c>
      <c r="C469">
        <f t="shared" si="169"/>
        <v>0.04</v>
      </c>
      <c r="D469">
        <f t="shared" si="170"/>
        <v>0</v>
      </c>
      <c r="E469">
        <f t="shared" si="171"/>
        <v>0.04</v>
      </c>
      <c r="F469">
        <f t="shared" si="172"/>
        <v>0</v>
      </c>
      <c r="G469">
        <f t="shared" si="173"/>
        <v>0.01</v>
      </c>
      <c r="H469">
        <f t="shared" si="174"/>
        <v>0.02</v>
      </c>
      <c r="I469">
        <f t="shared" si="175"/>
        <v>7.0000000000000007E-2</v>
      </c>
      <c r="J469">
        <f t="shared" si="176"/>
        <v>0.05</v>
      </c>
      <c r="K469">
        <f t="shared" si="177"/>
        <v>7.0000000000000007E-2</v>
      </c>
      <c r="L469">
        <f t="shared" si="178"/>
        <v>0.06</v>
      </c>
      <c r="M469">
        <f t="shared" si="179"/>
        <v>0.05</v>
      </c>
      <c r="N469">
        <f t="shared" si="180"/>
        <v>0.05</v>
      </c>
      <c r="O469">
        <f t="shared" si="181"/>
        <v>0.05</v>
      </c>
      <c r="P469">
        <f t="shared" si="182"/>
        <v>0.03</v>
      </c>
      <c r="Q469">
        <f t="shared" si="183"/>
        <v>7.0000000000000007E-2</v>
      </c>
      <c r="R469">
        <f t="shared" si="184"/>
        <v>0.08</v>
      </c>
      <c r="S469">
        <f t="shared" si="185"/>
        <v>0.08</v>
      </c>
      <c r="T469">
        <f t="shared" si="186"/>
        <v>0.08</v>
      </c>
      <c r="U469">
        <f t="shared" si="187"/>
        <v>0.03</v>
      </c>
      <c r="V469">
        <f t="shared" si="188"/>
        <v>0.03</v>
      </c>
      <c r="W469">
        <f t="shared" si="189"/>
        <v>0.06</v>
      </c>
      <c r="X469">
        <f t="shared" si="190"/>
        <v>0.02</v>
      </c>
      <c r="Y469">
        <f t="shared" si="191"/>
        <v>0.04</v>
      </c>
    </row>
    <row r="470" spans="1:25">
      <c r="A470" t="s">
        <v>579</v>
      </c>
      <c r="B470">
        <f t="shared" si="168"/>
        <v>0</v>
      </c>
      <c r="C470">
        <f t="shared" si="169"/>
        <v>0</v>
      </c>
      <c r="D470">
        <f t="shared" si="170"/>
        <v>0</v>
      </c>
      <c r="E470">
        <f t="shared" si="171"/>
        <v>0</v>
      </c>
      <c r="F470">
        <f t="shared" si="172"/>
        <v>0</v>
      </c>
      <c r="G470">
        <f t="shared" si="173"/>
        <v>0</v>
      </c>
      <c r="H470">
        <f t="shared" si="174"/>
        <v>0.01</v>
      </c>
      <c r="I470">
        <f t="shared" si="175"/>
        <v>0.01</v>
      </c>
      <c r="J470">
        <f t="shared" si="176"/>
        <v>0.02</v>
      </c>
      <c r="K470">
        <f t="shared" si="177"/>
        <v>0.02</v>
      </c>
      <c r="L470">
        <f t="shared" si="178"/>
        <v>0.01</v>
      </c>
      <c r="M470">
        <f t="shared" si="179"/>
        <v>0.01</v>
      </c>
      <c r="N470">
        <f t="shared" si="180"/>
        <v>0</v>
      </c>
      <c r="O470">
        <f t="shared" si="181"/>
        <v>0.01</v>
      </c>
      <c r="P470">
        <f t="shared" si="182"/>
        <v>0</v>
      </c>
      <c r="Q470">
        <f t="shared" si="183"/>
        <v>0.01</v>
      </c>
      <c r="R470">
        <f t="shared" si="184"/>
        <v>0.01</v>
      </c>
      <c r="S470">
        <f t="shared" si="185"/>
        <v>0.01</v>
      </c>
      <c r="T470">
        <f t="shared" si="186"/>
        <v>0</v>
      </c>
      <c r="U470">
        <f t="shared" si="187"/>
        <v>0</v>
      </c>
      <c r="V470">
        <f t="shared" si="188"/>
        <v>0</v>
      </c>
      <c r="W470">
        <f t="shared" si="189"/>
        <v>0.01</v>
      </c>
      <c r="X470">
        <f t="shared" si="190"/>
        <v>0.01</v>
      </c>
      <c r="Y470">
        <f t="shared" si="191"/>
        <v>0</v>
      </c>
    </row>
    <row r="471" spans="1:25">
      <c r="A471" t="s">
        <v>580</v>
      </c>
      <c r="B471">
        <f t="shared" si="168"/>
        <v>0.03</v>
      </c>
      <c r="C471">
        <f t="shared" si="169"/>
        <v>0.01</v>
      </c>
      <c r="D471">
        <f t="shared" si="170"/>
        <v>0.02</v>
      </c>
      <c r="E471">
        <f t="shared" si="171"/>
        <v>0.02</v>
      </c>
      <c r="F471">
        <f t="shared" si="172"/>
        <v>0</v>
      </c>
      <c r="G471">
        <f t="shared" si="173"/>
        <v>0.02</v>
      </c>
      <c r="H471">
        <f t="shared" si="174"/>
        <v>0.03</v>
      </c>
      <c r="I471">
        <f t="shared" si="175"/>
        <v>0.08</v>
      </c>
      <c r="J471">
        <f t="shared" si="176"/>
        <v>0.02</v>
      </c>
      <c r="K471">
        <f t="shared" si="177"/>
        <v>0.04</v>
      </c>
      <c r="L471">
        <f t="shared" si="178"/>
        <v>0.04</v>
      </c>
      <c r="M471">
        <f t="shared" si="179"/>
        <v>0.02</v>
      </c>
      <c r="N471">
        <f t="shared" si="180"/>
        <v>0.02</v>
      </c>
      <c r="O471">
        <f t="shared" si="181"/>
        <v>0.03</v>
      </c>
      <c r="P471">
        <f t="shared" si="182"/>
        <v>0.01</v>
      </c>
      <c r="Q471">
        <f t="shared" si="183"/>
        <v>0.03</v>
      </c>
      <c r="R471">
        <f t="shared" si="184"/>
        <v>0.02</v>
      </c>
      <c r="S471">
        <f t="shared" si="185"/>
        <v>0.03</v>
      </c>
      <c r="T471">
        <f t="shared" si="186"/>
        <v>0.02</v>
      </c>
      <c r="U471">
        <f t="shared" si="187"/>
        <v>0.01</v>
      </c>
      <c r="V471">
        <f t="shared" si="188"/>
        <v>0.01</v>
      </c>
      <c r="W471">
        <f t="shared" si="189"/>
        <v>0.01</v>
      </c>
      <c r="X471">
        <f t="shared" si="190"/>
        <v>0.03</v>
      </c>
      <c r="Y471">
        <f t="shared" si="191"/>
        <v>0.03</v>
      </c>
    </row>
    <row r="472" spans="1:25">
      <c r="A472" t="s">
        <v>581</v>
      </c>
      <c r="B472">
        <f t="shared" si="168"/>
        <v>5</v>
      </c>
      <c r="C472">
        <f t="shared" si="169"/>
        <v>3.5</v>
      </c>
      <c r="D472">
        <f t="shared" si="170"/>
        <v>0.24</v>
      </c>
      <c r="E472">
        <f t="shared" si="171"/>
        <v>0.02</v>
      </c>
      <c r="F472">
        <f t="shared" si="172"/>
        <v>0</v>
      </c>
      <c r="G472">
        <f t="shared" si="173"/>
        <v>0</v>
      </c>
      <c r="H472">
        <f t="shared" si="174"/>
        <v>0.26</v>
      </c>
      <c r="I472">
        <f t="shared" si="175"/>
        <v>0.69</v>
      </c>
      <c r="J472">
        <f t="shared" si="176"/>
        <v>0.49</v>
      </c>
      <c r="K472">
        <f t="shared" si="177"/>
        <v>0.65</v>
      </c>
      <c r="L472">
        <f t="shared" si="178"/>
        <v>0.61</v>
      </c>
      <c r="M472">
        <f t="shared" si="179"/>
        <v>0.2</v>
      </c>
      <c r="N472">
        <f t="shared" si="180"/>
        <v>1.02</v>
      </c>
      <c r="O472">
        <f t="shared" si="181"/>
        <v>3.93</v>
      </c>
      <c r="P472">
        <f t="shared" si="182"/>
        <v>4.9400000000000004</v>
      </c>
      <c r="Q472">
        <f t="shared" si="183"/>
        <v>3.47</v>
      </c>
      <c r="R472">
        <f t="shared" si="184"/>
        <v>0.45</v>
      </c>
      <c r="S472">
        <f t="shared" si="185"/>
        <v>0.08</v>
      </c>
      <c r="T472">
        <f t="shared" si="186"/>
        <v>0</v>
      </c>
      <c r="U472">
        <f t="shared" si="187"/>
        <v>0</v>
      </c>
      <c r="V472">
        <f t="shared" si="188"/>
        <v>0</v>
      </c>
      <c r="W472">
        <f t="shared" si="189"/>
        <v>2.11</v>
      </c>
      <c r="X472">
        <f t="shared" si="190"/>
        <v>2.14</v>
      </c>
      <c r="Y472">
        <f t="shared" si="191"/>
        <v>3.99</v>
      </c>
    </row>
    <row r="473" spans="1:25">
      <c r="A473" t="s">
        <v>582</v>
      </c>
      <c r="B473">
        <f t="shared" si="168"/>
        <v>0</v>
      </c>
      <c r="C473">
        <f t="shared" si="169"/>
        <v>0</v>
      </c>
      <c r="D473">
        <f t="shared" si="170"/>
        <v>0</v>
      </c>
      <c r="E473">
        <f t="shared" si="171"/>
        <v>5.98</v>
      </c>
      <c r="F473">
        <f t="shared" si="172"/>
        <v>2.95</v>
      </c>
      <c r="G473">
        <f t="shared" si="173"/>
        <v>0.01</v>
      </c>
      <c r="H473">
        <f t="shared" si="174"/>
        <v>3.7</v>
      </c>
      <c r="I473">
        <f t="shared" si="175"/>
        <v>0.01</v>
      </c>
      <c r="J473">
        <f t="shared" si="176"/>
        <v>0.01</v>
      </c>
      <c r="K473">
        <f t="shared" si="177"/>
        <v>0</v>
      </c>
      <c r="L473">
        <f t="shared" si="178"/>
        <v>0.12</v>
      </c>
      <c r="M473">
        <f t="shared" si="179"/>
        <v>0.2</v>
      </c>
      <c r="N473">
        <f t="shared" si="180"/>
        <v>0.01</v>
      </c>
      <c r="O473">
        <f t="shared" si="181"/>
        <v>0.05</v>
      </c>
      <c r="P473">
        <f t="shared" si="182"/>
        <v>0.04</v>
      </c>
      <c r="Q473">
        <f t="shared" si="183"/>
        <v>0.01</v>
      </c>
      <c r="R473">
        <f t="shared" si="184"/>
        <v>0.04</v>
      </c>
      <c r="S473">
        <f t="shared" si="185"/>
        <v>0.05</v>
      </c>
      <c r="T473">
        <f t="shared" si="186"/>
        <v>0.02</v>
      </c>
      <c r="U473">
        <f t="shared" si="187"/>
        <v>0.02</v>
      </c>
      <c r="V473">
        <f t="shared" si="188"/>
        <v>0.02</v>
      </c>
      <c r="W473">
        <f t="shared" si="189"/>
        <v>0.01</v>
      </c>
      <c r="X473">
        <f t="shared" si="190"/>
        <v>0</v>
      </c>
      <c r="Y473">
        <f t="shared" si="191"/>
        <v>3.7</v>
      </c>
    </row>
    <row r="474" spans="1:25">
      <c r="A474" t="s">
        <v>583</v>
      </c>
      <c r="B474">
        <f t="shared" si="168"/>
        <v>0.03</v>
      </c>
      <c r="C474">
        <f t="shared" si="169"/>
        <v>0.02</v>
      </c>
      <c r="D474">
        <f t="shared" si="170"/>
        <v>0.02</v>
      </c>
      <c r="E474">
        <f t="shared" si="171"/>
        <v>0.02</v>
      </c>
      <c r="F474">
        <f t="shared" si="172"/>
        <v>0.02</v>
      </c>
      <c r="G474">
        <f t="shared" si="173"/>
        <v>0.02</v>
      </c>
      <c r="H474">
        <f t="shared" si="174"/>
        <v>0.04</v>
      </c>
      <c r="I474">
        <f t="shared" si="175"/>
        <v>0.06</v>
      </c>
      <c r="J474">
        <f t="shared" si="176"/>
        <v>7.0000000000000007E-2</v>
      </c>
      <c r="K474">
        <f t="shared" si="177"/>
        <v>0.05</v>
      </c>
      <c r="L474">
        <f t="shared" si="178"/>
        <v>0.04</v>
      </c>
      <c r="M474">
        <f t="shared" si="179"/>
        <v>0.03</v>
      </c>
      <c r="N474">
        <f t="shared" si="180"/>
        <v>0.03</v>
      </c>
      <c r="O474">
        <f t="shared" si="181"/>
        <v>0.02</v>
      </c>
      <c r="P474">
        <f t="shared" si="182"/>
        <v>0.02</v>
      </c>
      <c r="Q474">
        <f t="shared" si="183"/>
        <v>0.03</v>
      </c>
      <c r="R474">
        <f t="shared" si="184"/>
        <v>0.02</v>
      </c>
      <c r="S474">
        <f t="shared" si="185"/>
        <v>0.03</v>
      </c>
      <c r="T474">
        <f t="shared" si="186"/>
        <v>0.04</v>
      </c>
      <c r="U474">
        <f t="shared" si="187"/>
        <v>0.04</v>
      </c>
      <c r="V474">
        <f t="shared" si="188"/>
        <v>0.02</v>
      </c>
      <c r="W474">
        <f t="shared" si="189"/>
        <v>0.03</v>
      </c>
      <c r="X474">
        <f t="shared" si="190"/>
        <v>0.02</v>
      </c>
      <c r="Y474">
        <f t="shared" si="191"/>
        <v>0.02</v>
      </c>
    </row>
    <row r="475" spans="1:25">
      <c r="A475" t="s">
        <v>584</v>
      </c>
      <c r="B475">
        <f t="shared" si="168"/>
        <v>0</v>
      </c>
      <c r="C475">
        <f t="shared" si="169"/>
        <v>0</v>
      </c>
      <c r="D475">
        <f t="shared" si="170"/>
        <v>0</v>
      </c>
      <c r="E475">
        <f t="shared" si="171"/>
        <v>0</v>
      </c>
      <c r="F475">
        <f t="shared" si="172"/>
        <v>0</v>
      </c>
      <c r="G475">
        <f t="shared" si="173"/>
        <v>0</v>
      </c>
      <c r="H475">
        <f t="shared" si="174"/>
        <v>0</v>
      </c>
      <c r="I475">
        <f t="shared" si="175"/>
        <v>0</v>
      </c>
      <c r="J475">
        <f t="shared" si="176"/>
        <v>0</v>
      </c>
      <c r="K475">
        <f t="shared" si="177"/>
        <v>0</v>
      </c>
      <c r="L475">
        <f t="shared" si="178"/>
        <v>0</v>
      </c>
      <c r="M475">
        <f t="shared" si="179"/>
        <v>0</v>
      </c>
      <c r="N475">
        <f t="shared" si="180"/>
        <v>0</v>
      </c>
      <c r="O475">
        <f t="shared" si="181"/>
        <v>0</v>
      </c>
      <c r="P475">
        <f t="shared" si="182"/>
        <v>0</v>
      </c>
      <c r="Q475">
        <f t="shared" si="183"/>
        <v>0</v>
      </c>
      <c r="R475">
        <f t="shared" si="184"/>
        <v>0</v>
      </c>
      <c r="S475">
        <f t="shared" si="185"/>
        <v>0</v>
      </c>
      <c r="T475">
        <f t="shared" si="186"/>
        <v>0</v>
      </c>
      <c r="U475">
        <f t="shared" si="187"/>
        <v>0</v>
      </c>
      <c r="V475">
        <f t="shared" si="188"/>
        <v>0</v>
      </c>
      <c r="W475">
        <f t="shared" si="189"/>
        <v>0</v>
      </c>
      <c r="X475">
        <f t="shared" si="190"/>
        <v>0</v>
      </c>
      <c r="Y475">
        <f t="shared" si="191"/>
        <v>0</v>
      </c>
    </row>
    <row r="476" spans="1:25">
      <c r="A476" t="s">
        <v>585</v>
      </c>
      <c r="B476">
        <f t="shared" si="168"/>
        <v>0</v>
      </c>
      <c r="C476">
        <f t="shared" si="169"/>
        <v>0</v>
      </c>
      <c r="D476">
        <f t="shared" si="170"/>
        <v>0</v>
      </c>
      <c r="E476">
        <f t="shared" si="171"/>
        <v>0</v>
      </c>
      <c r="F476">
        <f t="shared" si="172"/>
        <v>0</v>
      </c>
      <c r="G476">
        <f t="shared" si="173"/>
        <v>0</v>
      </c>
      <c r="H476">
        <f t="shared" si="174"/>
        <v>0.03</v>
      </c>
      <c r="I476">
        <f t="shared" si="175"/>
        <v>0.01</v>
      </c>
      <c r="J476">
        <f t="shared" si="176"/>
        <v>0.01</v>
      </c>
      <c r="K476">
        <f t="shared" si="177"/>
        <v>0</v>
      </c>
      <c r="L476">
        <f t="shared" si="178"/>
        <v>0</v>
      </c>
      <c r="M476">
        <f t="shared" si="179"/>
        <v>0.01</v>
      </c>
      <c r="N476">
        <f t="shared" si="180"/>
        <v>0.01</v>
      </c>
      <c r="O476">
        <f t="shared" si="181"/>
        <v>0</v>
      </c>
      <c r="P476">
        <f t="shared" si="182"/>
        <v>0</v>
      </c>
      <c r="Q476">
        <f t="shared" si="183"/>
        <v>0.04</v>
      </c>
      <c r="R476">
        <f t="shared" si="184"/>
        <v>0.02</v>
      </c>
      <c r="S476">
        <f t="shared" si="185"/>
        <v>0.02</v>
      </c>
      <c r="T476">
        <f t="shared" si="186"/>
        <v>0.01</v>
      </c>
      <c r="U476">
        <f t="shared" si="187"/>
        <v>0</v>
      </c>
      <c r="V476">
        <f t="shared" si="188"/>
        <v>0</v>
      </c>
      <c r="W476">
        <f t="shared" si="189"/>
        <v>0.03</v>
      </c>
      <c r="X476">
        <f t="shared" si="190"/>
        <v>0</v>
      </c>
      <c r="Y476">
        <f t="shared" si="191"/>
        <v>0</v>
      </c>
    </row>
    <row r="477" spans="1:25">
      <c r="A477" t="s">
        <v>586</v>
      </c>
      <c r="B477">
        <f t="shared" si="168"/>
        <v>0.01</v>
      </c>
      <c r="C477">
        <f t="shared" si="169"/>
        <v>0.01</v>
      </c>
      <c r="D477">
        <f t="shared" si="170"/>
        <v>0.01</v>
      </c>
      <c r="E477">
        <f t="shared" si="171"/>
        <v>0.01</v>
      </c>
      <c r="F477">
        <f t="shared" si="172"/>
        <v>0.01</v>
      </c>
      <c r="G477">
        <f t="shared" si="173"/>
        <v>0.01</v>
      </c>
      <c r="H477">
        <f t="shared" si="174"/>
        <v>0.01</v>
      </c>
      <c r="I477">
        <f t="shared" si="175"/>
        <v>0.01</v>
      </c>
      <c r="J477">
        <f t="shared" si="176"/>
        <v>0.01</v>
      </c>
      <c r="K477">
        <f t="shared" si="177"/>
        <v>0.03</v>
      </c>
      <c r="L477">
        <f t="shared" si="178"/>
        <v>0.03</v>
      </c>
      <c r="M477">
        <f t="shared" si="179"/>
        <v>0.01</v>
      </c>
      <c r="N477">
        <f t="shared" si="180"/>
        <v>0.01</v>
      </c>
      <c r="O477">
        <f t="shared" si="181"/>
        <v>0.01</v>
      </c>
      <c r="P477">
        <f t="shared" si="182"/>
        <v>0.02</v>
      </c>
      <c r="Q477">
        <f t="shared" si="183"/>
        <v>0.03</v>
      </c>
      <c r="R477">
        <f t="shared" si="184"/>
        <v>0.02</v>
      </c>
      <c r="S477">
        <f t="shared" si="185"/>
        <v>0.01</v>
      </c>
      <c r="T477">
        <f t="shared" si="186"/>
        <v>0.01</v>
      </c>
      <c r="U477">
        <f t="shared" si="187"/>
        <v>0.01</v>
      </c>
      <c r="V477">
        <f t="shared" si="188"/>
        <v>0.01</v>
      </c>
      <c r="W477">
        <f t="shared" si="189"/>
        <v>0.01</v>
      </c>
      <c r="X477">
        <f t="shared" si="190"/>
        <v>0.01</v>
      </c>
      <c r="Y477">
        <f t="shared" si="191"/>
        <v>0.01</v>
      </c>
    </row>
    <row r="478" spans="1:25">
      <c r="A478" t="s">
        <v>587</v>
      </c>
      <c r="B478">
        <f t="shared" si="168"/>
        <v>0</v>
      </c>
      <c r="C478">
        <f t="shared" si="169"/>
        <v>0</v>
      </c>
      <c r="D478">
        <f t="shared" si="170"/>
        <v>0</v>
      </c>
      <c r="E478">
        <f t="shared" si="171"/>
        <v>0</v>
      </c>
      <c r="F478">
        <f t="shared" si="172"/>
        <v>0</v>
      </c>
      <c r="G478">
        <f t="shared" si="173"/>
        <v>0</v>
      </c>
      <c r="H478">
        <f t="shared" si="174"/>
        <v>0</v>
      </c>
      <c r="I478">
        <f t="shared" si="175"/>
        <v>0</v>
      </c>
      <c r="J478">
        <f t="shared" si="176"/>
        <v>0</v>
      </c>
      <c r="K478">
        <f t="shared" si="177"/>
        <v>0.01</v>
      </c>
      <c r="L478">
        <f t="shared" si="178"/>
        <v>0.05</v>
      </c>
      <c r="M478">
        <f t="shared" si="179"/>
        <v>0.03</v>
      </c>
      <c r="N478">
        <f t="shared" si="180"/>
        <v>0.01</v>
      </c>
      <c r="O478">
        <f t="shared" si="181"/>
        <v>0.01</v>
      </c>
      <c r="P478">
        <f t="shared" si="182"/>
        <v>0.01</v>
      </c>
      <c r="Q478">
        <f t="shared" si="183"/>
        <v>0.01</v>
      </c>
      <c r="R478">
        <f t="shared" si="184"/>
        <v>0</v>
      </c>
      <c r="S478">
        <f t="shared" si="185"/>
        <v>0</v>
      </c>
      <c r="T478">
        <f t="shared" si="186"/>
        <v>0</v>
      </c>
      <c r="U478">
        <f t="shared" si="187"/>
        <v>0</v>
      </c>
      <c r="V478">
        <f t="shared" si="188"/>
        <v>0</v>
      </c>
      <c r="W478">
        <f t="shared" si="189"/>
        <v>0</v>
      </c>
      <c r="X478">
        <f t="shared" si="190"/>
        <v>0</v>
      </c>
      <c r="Y478">
        <f t="shared" si="191"/>
        <v>0</v>
      </c>
    </row>
    <row r="479" spans="1:25">
      <c r="A479" t="s">
        <v>588</v>
      </c>
      <c r="B479">
        <f t="shared" si="168"/>
        <v>0</v>
      </c>
      <c r="C479">
        <f t="shared" si="169"/>
        <v>0</v>
      </c>
      <c r="D479">
        <f t="shared" si="170"/>
        <v>0</v>
      </c>
      <c r="E479">
        <f t="shared" si="171"/>
        <v>0</v>
      </c>
      <c r="F479">
        <f t="shared" si="172"/>
        <v>0</v>
      </c>
      <c r="G479">
        <f t="shared" si="173"/>
        <v>0.05</v>
      </c>
      <c r="H479">
        <f t="shared" si="174"/>
        <v>2.71</v>
      </c>
      <c r="I479">
        <f t="shared" si="175"/>
        <v>1.28</v>
      </c>
      <c r="J479">
        <f t="shared" si="176"/>
        <v>0.09</v>
      </c>
      <c r="K479">
        <f t="shared" si="177"/>
        <v>7.0000000000000007E-2</v>
      </c>
      <c r="L479">
        <f t="shared" si="178"/>
        <v>0.53</v>
      </c>
      <c r="M479">
        <f t="shared" si="179"/>
        <v>0.83</v>
      </c>
      <c r="N479">
        <f t="shared" si="180"/>
        <v>0.04</v>
      </c>
      <c r="O479">
        <f t="shared" si="181"/>
        <v>1.56</v>
      </c>
      <c r="P479">
        <f t="shared" si="182"/>
        <v>0.84</v>
      </c>
      <c r="Q479">
        <f t="shared" si="183"/>
        <v>0.87</v>
      </c>
      <c r="R479">
        <f t="shared" si="184"/>
        <v>0.69</v>
      </c>
      <c r="S479">
        <f t="shared" si="185"/>
        <v>2.58</v>
      </c>
      <c r="T479">
        <f t="shared" si="186"/>
        <v>0.94</v>
      </c>
      <c r="U479">
        <f t="shared" si="187"/>
        <v>0</v>
      </c>
      <c r="V479">
        <f t="shared" si="188"/>
        <v>0</v>
      </c>
      <c r="W479">
        <f t="shared" si="189"/>
        <v>0.01</v>
      </c>
      <c r="X479">
        <f t="shared" si="190"/>
        <v>0</v>
      </c>
      <c r="Y479">
        <f t="shared" si="191"/>
        <v>0</v>
      </c>
    </row>
    <row r="480" spans="1:25">
      <c r="A480" t="s">
        <v>589</v>
      </c>
      <c r="B480">
        <f t="shared" si="168"/>
        <v>2.02</v>
      </c>
      <c r="C480">
        <f t="shared" si="169"/>
        <v>3.05</v>
      </c>
      <c r="D480">
        <f t="shared" si="170"/>
        <v>1.99</v>
      </c>
      <c r="E480">
        <f t="shared" si="171"/>
        <v>0.09</v>
      </c>
      <c r="F480">
        <f t="shared" si="172"/>
        <v>0.09</v>
      </c>
      <c r="G480">
        <f t="shared" si="173"/>
        <v>0.89</v>
      </c>
      <c r="H480">
        <f t="shared" si="174"/>
        <v>3.08</v>
      </c>
      <c r="I480">
        <f t="shared" si="175"/>
        <v>2.66</v>
      </c>
      <c r="J480">
        <f t="shared" si="176"/>
        <v>0.43</v>
      </c>
      <c r="K480">
        <f t="shared" si="177"/>
        <v>0.11</v>
      </c>
      <c r="L480">
        <f t="shared" si="178"/>
        <v>0.11</v>
      </c>
      <c r="M480">
        <f t="shared" si="179"/>
        <v>0.13</v>
      </c>
      <c r="N480">
        <f t="shared" si="180"/>
        <v>0.13</v>
      </c>
      <c r="O480">
        <f t="shared" si="181"/>
        <v>0.12</v>
      </c>
      <c r="P480">
        <f t="shared" si="182"/>
        <v>0.13</v>
      </c>
      <c r="Q480">
        <f t="shared" si="183"/>
        <v>0.2</v>
      </c>
      <c r="R480">
        <f t="shared" si="184"/>
        <v>0.25</v>
      </c>
      <c r="S480">
        <f t="shared" si="185"/>
        <v>0.16</v>
      </c>
      <c r="T480">
        <f t="shared" si="186"/>
        <v>0.13</v>
      </c>
      <c r="U480">
        <f t="shared" si="187"/>
        <v>0.13</v>
      </c>
      <c r="V480">
        <f t="shared" si="188"/>
        <v>0.14000000000000001</v>
      </c>
      <c r="W480">
        <f t="shared" si="189"/>
        <v>0.1</v>
      </c>
      <c r="X480">
        <f t="shared" si="190"/>
        <v>0.1</v>
      </c>
      <c r="Y480">
        <f t="shared" si="191"/>
        <v>0.09</v>
      </c>
    </row>
    <row r="481" spans="1:25">
      <c r="A481" t="s">
        <v>590</v>
      </c>
      <c r="B481">
        <f t="shared" si="168"/>
        <v>0</v>
      </c>
      <c r="C481">
        <f t="shared" si="169"/>
        <v>0</v>
      </c>
      <c r="D481">
        <f t="shared" si="170"/>
        <v>0</v>
      </c>
      <c r="E481">
        <f t="shared" si="171"/>
        <v>0</v>
      </c>
      <c r="F481">
        <f t="shared" si="172"/>
        <v>0</v>
      </c>
      <c r="G481">
        <f t="shared" si="173"/>
        <v>0</v>
      </c>
      <c r="H481">
        <f t="shared" si="174"/>
        <v>0</v>
      </c>
      <c r="I481">
        <f t="shared" si="175"/>
        <v>0.03</v>
      </c>
      <c r="J481">
        <f t="shared" si="176"/>
        <v>0.03</v>
      </c>
      <c r="K481">
        <f t="shared" si="177"/>
        <v>0.03</v>
      </c>
      <c r="L481">
        <f t="shared" si="178"/>
        <v>0.03</v>
      </c>
      <c r="M481">
        <f t="shared" si="179"/>
        <v>0.02</v>
      </c>
      <c r="N481">
        <f t="shared" si="180"/>
        <v>0</v>
      </c>
      <c r="O481">
        <f t="shared" si="181"/>
        <v>0.01</v>
      </c>
      <c r="P481">
        <f t="shared" si="182"/>
        <v>0.02</v>
      </c>
      <c r="Q481">
        <f t="shared" si="183"/>
        <v>0.02</v>
      </c>
      <c r="R481">
        <f t="shared" si="184"/>
        <v>0.01</v>
      </c>
      <c r="S481">
        <f t="shared" si="185"/>
        <v>0.01</v>
      </c>
      <c r="T481">
        <f t="shared" si="186"/>
        <v>0.01</v>
      </c>
      <c r="U481">
        <f t="shared" si="187"/>
        <v>0</v>
      </c>
      <c r="V481">
        <f t="shared" si="188"/>
        <v>0</v>
      </c>
      <c r="W481">
        <f t="shared" si="189"/>
        <v>0</v>
      </c>
      <c r="X481">
        <f t="shared" si="190"/>
        <v>0</v>
      </c>
      <c r="Y481">
        <f t="shared" si="191"/>
        <v>0</v>
      </c>
    </row>
    <row r="482" spans="1:25">
      <c r="A482" t="s">
        <v>591</v>
      </c>
      <c r="B482">
        <f t="shared" si="168"/>
        <v>0</v>
      </c>
      <c r="C482">
        <f t="shared" si="169"/>
        <v>0</v>
      </c>
      <c r="D482">
        <f t="shared" si="170"/>
        <v>0</v>
      </c>
      <c r="E482">
        <f t="shared" si="171"/>
        <v>0</v>
      </c>
      <c r="F482">
        <f t="shared" si="172"/>
        <v>0</v>
      </c>
      <c r="G482">
        <f t="shared" si="173"/>
        <v>0</v>
      </c>
      <c r="H482">
        <f t="shared" si="174"/>
        <v>0</v>
      </c>
      <c r="I482">
        <f t="shared" si="175"/>
        <v>0.21</v>
      </c>
      <c r="J482">
        <f t="shared" si="176"/>
        <v>0.45</v>
      </c>
      <c r="K482">
        <f t="shared" si="177"/>
        <v>0.37</v>
      </c>
      <c r="L482">
        <f t="shared" si="178"/>
        <v>0.17</v>
      </c>
      <c r="M482">
        <f t="shared" si="179"/>
        <v>1.81</v>
      </c>
      <c r="N482">
        <f t="shared" si="180"/>
        <v>2.5</v>
      </c>
      <c r="O482">
        <f t="shared" si="181"/>
        <v>0.93</v>
      </c>
      <c r="P482">
        <f t="shared" si="182"/>
        <v>0.35</v>
      </c>
      <c r="Q482">
        <f t="shared" si="183"/>
        <v>0.25</v>
      </c>
      <c r="R482">
        <f t="shared" si="184"/>
        <v>0.1</v>
      </c>
      <c r="S482">
        <f t="shared" si="185"/>
        <v>1.46</v>
      </c>
      <c r="T482">
        <f t="shared" si="186"/>
        <v>2.67</v>
      </c>
      <c r="U482">
        <f t="shared" si="187"/>
        <v>2.0699999999999998</v>
      </c>
      <c r="V482">
        <f t="shared" si="188"/>
        <v>2.75</v>
      </c>
      <c r="W482">
        <f t="shared" si="189"/>
        <v>1.0900000000000001</v>
      </c>
      <c r="X482">
        <f t="shared" si="190"/>
        <v>0</v>
      </c>
      <c r="Y482">
        <f t="shared" si="191"/>
        <v>0</v>
      </c>
    </row>
    <row r="483" spans="1:25">
      <c r="A483" t="s">
        <v>592</v>
      </c>
      <c r="B483">
        <f t="shared" si="168"/>
        <v>2.95</v>
      </c>
      <c r="C483">
        <f t="shared" si="169"/>
        <v>3.03</v>
      </c>
      <c r="D483">
        <f t="shared" si="170"/>
        <v>2.8</v>
      </c>
      <c r="E483">
        <f t="shared" si="171"/>
        <v>2.5</v>
      </c>
      <c r="F483">
        <f t="shared" si="172"/>
        <v>3.34</v>
      </c>
      <c r="G483">
        <f t="shared" si="173"/>
        <v>1.18</v>
      </c>
      <c r="H483">
        <f t="shared" si="174"/>
        <v>0.79</v>
      </c>
      <c r="I483">
        <f t="shared" si="175"/>
        <v>0.85</v>
      </c>
      <c r="J483">
        <f t="shared" si="176"/>
        <v>0.23</v>
      </c>
      <c r="K483">
        <f t="shared" si="177"/>
        <v>0.16</v>
      </c>
      <c r="L483">
        <f t="shared" si="178"/>
        <v>0.17</v>
      </c>
      <c r="M483">
        <f t="shared" si="179"/>
        <v>0.09</v>
      </c>
      <c r="N483">
        <f t="shared" si="180"/>
        <v>0.06</v>
      </c>
      <c r="O483">
        <f t="shared" si="181"/>
        <v>0.17</v>
      </c>
      <c r="P483">
        <f t="shared" si="182"/>
        <v>0.37</v>
      </c>
      <c r="Q483">
        <f t="shared" si="183"/>
        <v>0.23</v>
      </c>
      <c r="R483">
        <f t="shared" si="184"/>
        <v>0.17</v>
      </c>
      <c r="S483">
        <f t="shared" si="185"/>
        <v>0.2</v>
      </c>
      <c r="T483">
        <f t="shared" si="186"/>
        <v>0.16</v>
      </c>
      <c r="U483">
        <f t="shared" si="187"/>
        <v>0.16</v>
      </c>
      <c r="V483">
        <f t="shared" si="188"/>
        <v>0.02</v>
      </c>
      <c r="W483">
        <f t="shared" si="189"/>
        <v>0.04</v>
      </c>
      <c r="X483">
        <f t="shared" si="190"/>
        <v>0.79</v>
      </c>
      <c r="Y483">
        <f t="shared" si="191"/>
        <v>0.89</v>
      </c>
    </row>
    <row r="484" spans="1:25">
      <c r="A484" t="s">
        <v>593</v>
      </c>
      <c r="B484">
        <f t="shared" si="168"/>
        <v>0.02</v>
      </c>
      <c r="C484">
        <f t="shared" si="169"/>
        <v>0.22</v>
      </c>
      <c r="D484">
        <f t="shared" si="170"/>
        <v>0</v>
      </c>
      <c r="E484">
        <f t="shared" si="171"/>
        <v>0</v>
      </c>
      <c r="F484">
        <f t="shared" si="172"/>
        <v>0</v>
      </c>
      <c r="G484">
        <f t="shared" si="173"/>
        <v>0.01</v>
      </c>
      <c r="H484">
        <f t="shared" si="174"/>
        <v>0.03</v>
      </c>
      <c r="I484">
        <f t="shared" si="175"/>
        <v>0.04</v>
      </c>
      <c r="J484">
        <f t="shared" si="176"/>
        <v>7.0000000000000007E-2</v>
      </c>
      <c r="K484">
        <f t="shared" si="177"/>
        <v>0.19</v>
      </c>
      <c r="L484">
        <f t="shared" si="178"/>
        <v>0.08</v>
      </c>
      <c r="M484">
        <f t="shared" si="179"/>
        <v>0.26</v>
      </c>
      <c r="N484">
        <f t="shared" si="180"/>
        <v>0.2</v>
      </c>
      <c r="O484">
        <f t="shared" si="181"/>
        <v>0.04</v>
      </c>
      <c r="P484">
        <f t="shared" si="182"/>
        <v>0.09</v>
      </c>
      <c r="Q484">
        <f t="shared" si="183"/>
        <v>7.0000000000000007E-2</v>
      </c>
      <c r="R484">
        <f t="shared" si="184"/>
        <v>0.05</v>
      </c>
      <c r="S484">
        <f t="shared" si="185"/>
        <v>0.12</v>
      </c>
      <c r="T484">
        <f t="shared" si="186"/>
        <v>0.14000000000000001</v>
      </c>
      <c r="U484">
        <f t="shared" si="187"/>
        <v>0.09</v>
      </c>
      <c r="V484">
        <f t="shared" si="188"/>
        <v>0.02</v>
      </c>
      <c r="W484">
        <f t="shared" si="189"/>
        <v>0.01</v>
      </c>
      <c r="X484">
        <f t="shared" si="190"/>
        <v>0.01</v>
      </c>
      <c r="Y484">
        <f t="shared" si="191"/>
        <v>0.01</v>
      </c>
    </row>
    <row r="485" spans="1:25">
      <c r="A485" t="s">
        <v>594</v>
      </c>
      <c r="B485">
        <f t="shared" si="168"/>
        <v>2</v>
      </c>
      <c r="C485">
        <f t="shared" si="169"/>
        <v>0</v>
      </c>
      <c r="D485">
        <f t="shared" si="170"/>
        <v>0</v>
      </c>
      <c r="E485">
        <f t="shared" si="171"/>
        <v>0</v>
      </c>
      <c r="F485">
        <f t="shared" si="172"/>
        <v>2.17</v>
      </c>
      <c r="G485">
        <f t="shared" si="173"/>
        <v>3.41</v>
      </c>
      <c r="H485">
        <f t="shared" si="174"/>
        <v>1.96</v>
      </c>
      <c r="I485">
        <f t="shared" si="175"/>
        <v>0.01</v>
      </c>
      <c r="J485">
        <f t="shared" si="176"/>
        <v>0</v>
      </c>
      <c r="K485">
        <f t="shared" si="177"/>
        <v>0.2</v>
      </c>
      <c r="L485">
        <f t="shared" si="178"/>
        <v>0.03</v>
      </c>
      <c r="M485">
        <f t="shared" si="179"/>
        <v>0.03</v>
      </c>
      <c r="N485">
        <f t="shared" si="180"/>
        <v>0.01</v>
      </c>
      <c r="O485">
        <f t="shared" si="181"/>
        <v>0.02</v>
      </c>
      <c r="P485">
        <f t="shared" si="182"/>
        <v>0.01</v>
      </c>
      <c r="Q485">
        <f t="shared" si="183"/>
        <v>0.02</v>
      </c>
      <c r="R485">
        <f t="shared" si="184"/>
        <v>0.01</v>
      </c>
      <c r="S485">
        <f t="shared" si="185"/>
        <v>0.01</v>
      </c>
      <c r="T485">
        <f t="shared" si="186"/>
        <v>0</v>
      </c>
      <c r="U485">
        <f t="shared" si="187"/>
        <v>0</v>
      </c>
      <c r="V485">
        <f t="shared" si="188"/>
        <v>0</v>
      </c>
      <c r="W485">
        <f t="shared" si="189"/>
        <v>0</v>
      </c>
      <c r="X485">
        <f t="shared" si="190"/>
        <v>2.16</v>
      </c>
      <c r="Y485">
        <f t="shared" si="191"/>
        <v>3.3</v>
      </c>
    </row>
    <row r="486" spans="1:25">
      <c r="A486" t="s">
        <v>595</v>
      </c>
      <c r="B486">
        <f t="shared" si="168"/>
        <v>0</v>
      </c>
      <c r="C486">
        <f t="shared" si="169"/>
        <v>0</v>
      </c>
      <c r="D486">
        <f t="shared" si="170"/>
        <v>0</v>
      </c>
      <c r="E486">
        <f t="shared" si="171"/>
        <v>0</v>
      </c>
      <c r="F486">
        <f t="shared" si="172"/>
        <v>0</v>
      </c>
      <c r="G486">
        <f t="shared" si="173"/>
        <v>0</v>
      </c>
      <c r="H486">
        <f t="shared" si="174"/>
        <v>0</v>
      </c>
      <c r="I486">
        <f t="shared" si="175"/>
        <v>0</v>
      </c>
      <c r="J486">
        <f t="shared" si="176"/>
        <v>0.02</v>
      </c>
      <c r="K486">
        <f t="shared" si="177"/>
        <v>0.01</v>
      </c>
      <c r="L486">
        <f t="shared" si="178"/>
        <v>0</v>
      </c>
      <c r="M486">
        <f t="shared" si="179"/>
        <v>0.01</v>
      </c>
      <c r="N486">
        <f t="shared" si="180"/>
        <v>0.02</v>
      </c>
      <c r="O486">
        <f t="shared" si="181"/>
        <v>0.01</v>
      </c>
      <c r="P486">
        <f t="shared" si="182"/>
        <v>0.01</v>
      </c>
      <c r="Q486">
        <f t="shared" si="183"/>
        <v>0.01</v>
      </c>
      <c r="R486">
        <f t="shared" si="184"/>
        <v>0</v>
      </c>
      <c r="S486">
        <f t="shared" si="185"/>
        <v>0</v>
      </c>
      <c r="T486">
        <f t="shared" si="186"/>
        <v>0</v>
      </c>
      <c r="U486">
        <f t="shared" si="187"/>
        <v>0</v>
      </c>
      <c r="V486">
        <f t="shared" si="188"/>
        <v>0</v>
      </c>
      <c r="W486">
        <f t="shared" si="189"/>
        <v>0</v>
      </c>
      <c r="X486">
        <f t="shared" si="190"/>
        <v>0</v>
      </c>
      <c r="Y486">
        <f t="shared" si="191"/>
        <v>0</v>
      </c>
    </row>
    <row r="487" spans="1:25">
      <c r="A487" t="s">
        <v>596</v>
      </c>
      <c r="B487">
        <f t="shared" si="168"/>
        <v>0.84</v>
      </c>
      <c r="C487">
        <f t="shared" si="169"/>
        <v>0</v>
      </c>
      <c r="D487">
        <f t="shared" si="170"/>
        <v>0</v>
      </c>
      <c r="E487">
        <f t="shared" si="171"/>
        <v>0</v>
      </c>
      <c r="F487">
        <f t="shared" si="172"/>
        <v>0.01</v>
      </c>
      <c r="G487">
        <f t="shared" si="173"/>
        <v>2.8</v>
      </c>
      <c r="H487">
        <f t="shared" si="174"/>
        <v>0.82</v>
      </c>
      <c r="I487">
        <f t="shared" si="175"/>
        <v>0.56999999999999995</v>
      </c>
      <c r="J487">
        <f t="shared" si="176"/>
        <v>0.14000000000000001</v>
      </c>
      <c r="K487">
        <f t="shared" si="177"/>
        <v>3.09</v>
      </c>
      <c r="L487">
        <f t="shared" si="178"/>
        <v>2.65</v>
      </c>
      <c r="M487">
        <f t="shared" si="179"/>
        <v>0.22</v>
      </c>
      <c r="N487">
        <f t="shared" si="180"/>
        <v>0.06</v>
      </c>
      <c r="O487">
        <f t="shared" si="181"/>
        <v>7.0000000000000007E-2</v>
      </c>
      <c r="P487">
        <f t="shared" si="182"/>
        <v>0.16</v>
      </c>
      <c r="Q487">
        <f t="shared" si="183"/>
        <v>0.11</v>
      </c>
      <c r="R487">
        <f t="shared" si="184"/>
        <v>0.05</v>
      </c>
      <c r="S487">
        <f t="shared" si="185"/>
        <v>0.08</v>
      </c>
      <c r="T487">
        <f t="shared" si="186"/>
        <v>0.05</v>
      </c>
      <c r="U487">
        <f t="shared" si="187"/>
        <v>0.03</v>
      </c>
      <c r="V487">
        <f t="shared" si="188"/>
        <v>1.52</v>
      </c>
      <c r="W487">
        <f t="shared" si="189"/>
        <v>0.02</v>
      </c>
      <c r="X487">
        <f t="shared" si="190"/>
        <v>0.09</v>
      </c>
      <c r="Y487">
        <f t="shared" si="191"/>
        <v>3.76</v>
      </c>
    </row>
    <row r="488" spans="1:25">
      <c r="A488" t="s">
        <v>597</v>
      </c>
      <c r="B488">
        <f t="shared" si="168"/>
        <v>0.08</v>
      </c>
      <c r="C488">
        <f t="shared" si="169"/>
        <v>0.08</v>
      </c>
      <c r="D488">
        <f t="shared" si="170"/>
        <v>0.08</v>
      </c>
      <c r="E488">
        <f t="shared" si="171"/>
        <v>0.08</v>
      </c>
      <c r="F488">
        <f t="shared" si="172"/>
        <v>0.08</v>
      </c>
      <c r="G488">
        <f t="shared" si="173"/>
        <v>0.08</v>
      </c>
      <c r="H488">
        <f t="shared" si="174"/>
        <v>0.08</v>
      </c>
      <c r="I488">
        <f t="shared" si="175"/>
        <v>0.1</v>
      </c>
      <c r="J488">
        <f t="shared" si="176"/>
        <v>0.12</v>
      </c>
      <c r="K488">
        <f t="shared" si="177"/>
        <v>0.15</v>
      </c>
      <c r="L488">
        <f t="shared" si="178"/>
        <v>0.16</v>
      </c>
      <c r="M488">
        <f t="shared" si="179"/>
        <v>0.12</v>
      </c>
      <c r="N488">
        <f t="shared" si="180"/>
        <v>0.13</v>
      </c>
      <c r="O488">
        <f t="shared" si="181"/>
        <v>0.13</v>
      </c>
      <c r="P488">
        <f t="shared" si="182"/>
        <v>0.13</v>
      </c>
      <c r="Q488">
        <f t="shared" si="183"/>
        <v>0.12</v>
      </c>
      <c r="R488">
        <f t="shared" si="184"/>
        <v>0.11</v>
      </c>
      <c r="S488">
        <f t="shared" si="185"/>
        <v>0.11</v>
      </c>
      <c r="T488">
        <f t="shared" si="186"/>
        <v>0.14000000000000001</v>
      </c>
      <c r="U488">
        <f t="shared" si="187"/>
        <v>0.12</v>
      </c>
      <c r="V488">
        <f t="shared" si="188"/>
        <v>0.09</v>
      </c>
      <c r="W488">
        <f t="shared" si="189"/>
        <v>0.09</v>
      </c>
      <c r="X488">
        <f t="shared" si="190"/>
        <v>0.1</v>
      </c>
      <c r="Y488">
        <f t="shared" si="191"/>
        <v>0.09</v>
      </c>
    </row>
    <row r="489" spans="1:25">
      <c r="A489" t="s">
        <v>598</v>
      </c>
      <c r="B489">
        <f t="shared" si="168"/>
        <v>0.02</v>
      </c>
      <c r="C489">
        <f t="shared" si="169"/>
        <v>0.03</v>
      </c>
      <c r="D489">
        <f t="shared" si="170"/>
        <v>0.05</v>
      </c>
      <c r="E489">
        <f t="shared" si="171"/>
        <v>0.02</v>
      </c>
      <c r="F489">
        <f t="shared" si="172"/>
        <v>0.04</v>
      </c>
      <c r="G489">
        <f t="shared" si="173"/>
        <v>2.82</v>
      </c>
      <c r="H489">
        <f t="shared" si="174"/>
        <v>3.41</v>
      </c>
      <c r="I489">
        <f t="shared" si="175"/>
        <v>1.76</v>
      </c>
      <c r="J489">
        <f t="shared" si="176"/>
        <v>0.28999999999999998</v>
      </c>
      <c r="K489">
        <f t="shared" si="177"/>
        <v>0.28000000000000003</v>
      </c>
      <c r="L489">
        <f t="shared" si="178"/>
        <v>0.57999999999999996</v>
      </c>
      <c r="M489">
        <f t="shared" si="179"/>
        <v>0.86</v>
      </c>
      <c r="N489">
        <f t="shared" si="180"/>
        <v>0.5</v>
      </c>
      <c r="O489">
        <f t="shared" si="181"/>
        <v>0.15</v>
      </c>
      <c r="P489">
        <f t="shared" si="182"/>
        <v>0.11</v>
      </c>
      <c r="Q489">
        <f t="shared" si="183"/>
        <v>0.1</v>
      </c>
      <c r="R489">
        <f t="shared" si="184"/>
        <v>0.15</v>
      </c>
      <c r="S489">
        <f t="shared" si="185"/>
        <v>0.1</v>
      </c>
      <c r="T489">
        <f t="shared" si="186"/>
        <v>0.1</v>
      </c>
      <c r="U489">
        <f t="shared" si="187"/>
        <v>0.12</v>
      </c>
      <c r="V489">
        <f t="shared" si="188"/>
        <v>0.11</v>
      </c>
      <c r="W489">
        <f t="shared" si="189"/>
        <v>0.06</v>
      </c>
      <c r="X489">
        <f t="shared" si="190"/>
        <v>0.04</v>
      </c>
      <c r="Y489">
        <f t="shared" si="191"/>
        <v>0.04</v>
      </c>
    </row>
    <row r="490" spans="1:25">
      <c r="A490" t="s">
        <v>599</v>
      </c>
      <c r="B490">
        <f t="shared" si="168"/>
        <v>0.05</v>
      </c>
      <c r="C490">
        <f t="shared" si="169"/>
        <v>0</v>
      </c>
      <c r="D490">
        <f t="shared" si="170"/>
        <v>0</v>
      </c>
      <c r="E490">
        <f t="shared" si="171"/>
        <v>0</v>
      </c>
      <c r="F490">
        <f t="shared" si="172"/>
        <v>0</v>
      </c>
      <c r="G490">
        <f t="shared" si="173"/>
        <v>0</v>
      </c>
      <c r="H490">
        <f t="shared" si="174"/>
        <v>0.06</v>
      </c>
      <c r="I490">
        <f t="shared" si="175"/>
        <v>0.05</v>
      </c>
      <c r="J490">
        <f t="shared" si="176"/>
        <v>0.19</v>
      </c>
      <c r="K490">
        <f t="shared" si="177"/>
        <v>0.2</v>
      </c>
      <c r="L490">
        <f t="shared" si="178"/>
        <v>0.23</v>
      </c>
      <c r="M490">
        <f t="shared" si="179"/>
        <v>0.08</v>
      </c>
      <c r="N490">
        <f t="shared" si="180"/>
        <v>0.1</v>
      </c>
      <c r="O490">
        <f t="shared" si="181"/>
        <v>0.13</v>
      </c>
      <c r="P490">
        <f t="shared" si="182"/>
        <v>0.27</v>
      </c>
      <c r="Q490">
        <f t="shared" si="183"/>
        <v>0.16</v>
      </c>
      <c r="R490">
        <f t="shared" si="184"/>
        <v>0.1</v>
      </c>
      <c r="S490">
        <f t="shared" si="185"/>
        <v>0.04</v>
      </c>
      <c r="T490">
        <f t="shared" si="186"/>
        <v>0.17</v>
      </c>
      <c r="U490">
        <f t="shared" si="187"/>
        <v>0.1</v>
      </c>
      <c r="V490">
        <f t="shared" si="188"/>
        <v>0.03</v>
      </c>
      <c r="W490">
        <f t="shared" si="189"/>
        <v>0.01</v>
      </c>
      <c r="X490">
        <f t="shared" si="190"/>
        <v>7.0000000000000007E-2</v>
      </c>
      <c r="Y490">
        <f t="shared" si="191"/>
        <v>0.04</v>
      </c>
    </row>
    <row r="491" spans="1:25">
      <c r="A491" t="s">
        <v>600</v>
      </c>
      <c r="B491">
        <f t="shared" si="168"/>
        <v>0.78</v>
      </c>
      <c r="C491">
        <f t="shared" si="169"/>
        <v>0.28999999999999998</v>
      </c>
      <c r="D491">
        <f t="shared" si="170"/>
        <v>2.5099999999999998</v>
      </c>
      <c r="E491">
        <f t="shared" si="171"/>
        <v>4.6500000000000004</v>
      </c>
      <c r="F491">
        <f t="shared" si="172"/>
        <v>2</v>
      </c>
      <c r="G491">
        <f t="shared" si="173"/>
        <v>0.33</v>
      </c>
      <c r="H491">
        <f t="shared" si="174"/>
        <v>0.55000000000000004</v>
      </c>
      <c r="I491">
        <f t="shared" si="175"/>
        <v>1.65</v>
      </c>
      <c r="J491">
        <f t="shared" si="176"/>
        <v>1.42</v>
      </c>
      <c r="K491">
        <f t="shared" si="177"/>
        <v>0.45</v>
      </c>
      <c r="L491">
        <f t="shared" si="178"/>
        <v>0.41</v>
      </c>
      <c r="M491">
        <f t="shared" si="179"/>
        <v>0.52</v>
      </c>
      <c r="N491">
        <f t="shared" si="180"/>
        <v>0.67</v>
      </c>
      <c r="O491">
        <f t="shared" si="181"/>
        <v>1.1599999999999999</v>
      </c>
      <c r="P491">
        <f t="shared" si="182"/>
        <v>0.8</v>
      </c>
      <c r="Q491">
        <f t="shared" si="183"/>
        <v>0.61</v>
      </c>
      <c r="R491">
        <f t="shared" si="184"/>
        <v>0.73</v>
      </c>
      <c r="S491">
        <f t="shared" si="185"/>
        <v>0.79</v>
      </c>
      <c r="T491">
        <f t="shared" si="186"/>
        <v>0.88</v>
      </c>
      <c r="U491">
        <f t="shared" si="187"/>
        <v>1.18</v>
      </c>
      <c r="V491">
        <f t="shared" si="188"/>
        <v>0.83</v>
      </c>
      <c r="W491">
        <f t="shared" si="189"/>
        <v>0.39</v>
      </c>
      <c r="X491">
        <f t="shared" si="190"/>
        <v>2.4900000000000002</v>
      </c>
      <c r="Y491">
        <f t="shared" si="191"/>
        <v>3.25</v>
      </c>
    </row>
    <row r="492" spans="1:25">
      <c r="A492" t="s">
        <v>601</v>
      </c>
      <c r="B492">
        <f t="shared" si="168"/>
        <v>0.32</v>
      </c>
      <c r="C492">
        <f t="shared" si="169"/>
        <v>0</v>
      </c>
      <c r="D492">
        <f t="shared" si="170"/>
        <v>0</v>
      </c>
      <c r="E492">
        <f t="shared" si="171"/>
        <v>0.71</v>
      </c>
      <c r="F492">
        <f t="shared" si="172"/>
        <v>2.4500000000000002</v>
      </c>
      <c r="G492">
        <f t="shared" si="173"/>
        <v>3.39</v>
      </c>
      <c r="H492">
        <f t="shared" si="174"/>
        <v>0.14000000000000001</v>
      </c>
      <c r="I492">
        <f t="shared" si="175"/>
        <v>0.03</v>
      </c>
      <c r="J492">
        <f t="shared" si="176"/>
        <v>0.06</v>
      </c>
      <c r="K492">
        <f t="shared" si="177"/>
        <v>0.03</v>
      </c>
      <c r="L492">
        <f t="shared" si="178"/>
        <v>0.02</v>
      </c>
      <c r="M492">
        <f t="shared" si="179"/>
        <v>0.03</v>
      </c>
      <c r="N492">
        <f t="shared" si="180"/>
        <v>0.05</v>
      </c>
      <c r="O492">
        <f t="shared" si="181"/>
        <v>0.02</v>
      </c>
      <c r="P492">
        <f t="shared" si="182"/>
        <v>0.05</v>
      </c>
      <c r="Q492">
        <f t="shared" si="183"/>
        <v>0.12</v>
      </c>
      <c r="R492">
        <f t="shared" si="184"/>
        <v>0.18</v>
      </c>
      <c r="S492">
        <f t="shared" si="185"/>
        <v>0.12</v>
      </c>
      <c r="T492">
        <f t="shared" si="186"/>
        <v>0.09</v>
      </c>
      <c r="U492">
        <f t="shared" si="187"/>
        <v>0.01</v>
      </c>
      <c r="V492">
        <f t="shared" si="188"/>
        <v>0.01</v>
      </c>
      <c r="W492">
        <f t="shared" si="189"/>
        <v>0.88</v>
      </c>
      <c r="X492">
        <f t="shared" si="190"/>
        <v>2.1800000000000002</v>
      </c>
      <c r="Y492">
        <f t="shared" si="191"/>
        <v>3.34</v>
      </c>
    </row>
    <row r="493" spans="1:25">
      <c r="A493" t="s">
        <v>602</v>
      </c>
      <c r="B493">
        <f t="shared" si="168"/>
        <v>0.18</v>
      </c>
      <c r="C493">
        <f t="shared" si="169"/>
        <v>0</v>
      </c>
      <c r="D493">
        <f t="shared" si="170"/>
        <v>0.01</v>
      </c>
      <c r="E493">
        <f t="shared" si="171"/>
        <v>0</v>
      </c>
      <c r="F493">
        <f t="shared" si="172"/>
        <v>1.69</v>
      </c>
      <c r="G493">
        <f t="shared" si="173"/>
        <v>4.3</v>
      </c>
      <c r="H493">
        <f t="shared" si="174"/>
        <v>0.15</v>
      </c>
      <c r="I493">
        <f t="shared" si="175"/>
        <v>7.0000000000000007E-2</v>
      </c>
      <c r="J493">
        <f t="shared" si="176"/>
        <v>0.15</v>
      </c>
      <c r="K493">
        <f t="shared" si="177"/>
        <v>0.17</v>
      </c>
      <c r="L493">
        <f t="shared" si="178"/>
        <v>0.13</v>
      </c>
      <c r="M493">
        <f t="shared" si="179"/>
        <v>0.1</v>
      </c>
      <c r="N493">
        <f t="shared" si="180"/>
        <v>0.1</v>
      </c>
      <c r="O493">
        <f t="shared" si="181"/>
        <v>0.13</v>
      </c>
      <c r="P493">
        <f t="shared" si="182"/>
        <v>0.14000000000000001</v>
      </c>
      <c r="Q493">
        <f t="shared" si="183"/>
        <v>0.1</v>
      </c>
      <c r="R493">
        <f t="shared" si="184"/>
        <v>0.17</v>
      </c>
      <c r="S493">
        <f t="shared" si="185"/>
        <v>0.13</v>
      </c>
      <c r="T493">
        <f t="shared" si="186"/>
        <v>0.06</v>
      </c>
      <c r="U493">
        <f t="shared" si="187"/>
        <v>7.0000000000000007E-2</v>
      </c>
      <c r="V493">
        <f t="shared" si="188"/>
        <v>0.04</v>
      </c>
      <c r="W493">
        <f t="shared" si="189"/>
        <v>0.02</v>
      </c>
      <c r="X493">
        <f t="shared" si="190"/>
        <v>1.65</v>
      </c>
      <c r="Y493">
        <f t="shared" si="191"/>
        <v>4.12</v>
      </c>
    </row>
    <row r="494" spans="1:25">
      <c r="A494" t="s">
        <v>603</v>
      </c>
      <c r="B494">
        <f t="shared" si="168"/>
        <v>0</v>
      </c>
      <c r="C494">
        <f t="shared" si="169"/>
        <v>0</v>
      </c>
      <c r="D494">
        <f t="shared" si="170"/>
        <v>0</v>
      </c>
      <c r="E494">
        <f t="shared" si="171"/>
        <v>0</v>
      </c>
      <c r="F494">
        <f t="shared" si="172"/>
        <v>0</v>
      </c>
      <c r="G494">
        <f t="shared" si="173"/>
        <v>0</v>
      </c>
      <c r="H494">
        <f t="shared" si="174"/>
        <v>0.01</v>
      </c>
      <c r="I494">
        <f t="shared" si="175"/>
        <v>0.02</v>
      </c>
      <c r="J494">
        <f t="shared" si="176"/>
        <v>0.02</v>
      </c>
      <c r="K494">
        <f t="shared" si="177"/>
        <v>0.03</v>
      </c>
      <c r="L494">
        <f t="shared" si="178"/>
        <v>0.05</v>
      </c>
      <c r="M494">
        <f t="shared" si="179"/>
        <v>0.02</v>
      </c>
      <c r="N494">
        <f t="shared" si="180"/>
        <v>0.01</v>
      </c>
      <c r="O494">
        <f t="shared" si="181"/>
        <v>0.03</v>
      </c>
      <c r="P494">
        <f t="shared" si="182"/>
        <v>0.03</v>
      </c>
      <c r="Q494">
        <f t="shared" si="183"/>
        <v>0.02</v>
      </c>
      <c r="R494">
        <f t="shared" si="184"/>
        <v>0.02</v>
      </c>
      <c r="S494">
        <f t="shared" si="185"/>
        <v>0.05</v>
      </c>
      <c r="T494">
        <f t="shared" si="186"/>
        <v>0.01</v>
      </c>
      <c r="U494">
        <f t="shared" si="187"/>
        <v>0.01</v>
      </c>
      <c r="V494">
        <f t="shared" si="188"/>
        <v>0.01</v>
      </c>
      <c r="W494">
        <f t="shared" si="189"/>
        <v>0.01</v>
      </c>
      <c r="X494">
        <f t="shared" si="190"/>
        <v>0.01</v>
      </c>
      <c r="Y494">
        <f t="shared" si="191"/>
        <v>0</v>
      </c>
    </row>
    <row r="495" spans="1:25">
      <c r="A495" t="s">
        <v>604</v>
      </c>
      <c r="B495">
        <f t="shared" si="168"/>
        <v>0.02</v>
      </c>
      <c r="C495">
        <f t="shared" si="169"/>
        <v>0.02</v>
      </c>
      <c r="D495">
        <f t="shared" si="170"/>
        <v>0.02</v>
      </c>
      <c r="E495">
        <f t="shared" si="171"/>
        <v>1.79</v>
      </c>
      <c r="F495">
        <f t="shared" si="172"/>
        <v>0.67</v>
      </c>
      <c r="G495">
        <f t="shared" si="173"/>
        <v>0.02</v>
      </c>
      <c r="H495">
        <f t="shared" si="174"/>
        <v>0.02</v>
      </c>
      <c r="I495">
        <f t="shared" si="175"/>
        <v>0.02</v>
      </c>
      <c r="J495">
        <f t="shared" si="176"/>
        <v>1.78</v>
      </c>
      <c r="K495">
        <f t="shared" si="177"/>
        <v>0.95</v>
      </c>
      <c r="L495">
        <f t="shared" si="178"/>
        <v>0.13</v>
      </c>
      <c r="M495">
        <f t="shared" si="179"/>
        <v>0.2</v>
      </c>
      <c r="N495">
        <f t="shared" si="180"/>
        <v>0.24</v>
      </c>
      <c r="O495">
        <f t="shared" si="181"/>
        <v>0.38</v>
      </c>
      <c r="P495">
        <f t="shared" si="182"/>
        <v>0.45</v>
      </c>
      <c r="Q495">
        <f t="shared" si="183"/>
        <v>0.39</v>
      </c>
      <c r="R495">
        <f t="shared" si="184"/>
        <v>0.11</v>
      </c>
      <c r="S495">
        <f t="shared" si="185"/>
        <v>0.02</v>
      </c>
      <c r="T495">
        <f t="shared" si="186"/>
        <v>0.02</v>
      </c>
      <c r="U495">
        <f t="shared" si="187"/>
        <v>0.06</v>
      </c>
      <c r="V495">
        <f t="shared" si="188"/>
        <v>0.1</v>
      </c>
      <c r="W495">
        <f t="shared" si="189"/>
        <v>0.03</v>
      </c>
      <c r="X495">
        <f t="shared" si="190"/>
        <v>0.11</v>
      </c>
      <c r="Y495">
        <f t="shared" si="191"/>
        <v>0.02</v>
      </c>
    </row>
    <row r="496" spans="1:25">
      <c r="A496" t="s">
        <v>605</v>
      </c>
      <c r="B496">
        <f t="shared" si="168"/>
        <v>0.94</v>
      </c>
      <c r="C496">
        <f t="shared" si="169"/>
        <v>0.32</v>
      </c>
      <c r="D496">
        <f t="shared" si="170"/>
        <v>0.33</v>
      </c>
      <c r="E496">
        <f t="shared" si="171"/>
        <v>0.31</v>
      </c>
      <c r="F496">
        <f t="shared" si="172"/>
        <v>0.31</v>
      </c>
      <c r="G496">
        <f t="shared" si="173"/>
        <v>0.4</v>
      </c>
      <c r="H496">
        <f t="shared" si="174"/>
        <v>0.94</v>
      </c>
      <c r="I496">
        <f t="shared" si="175"/>
        <v>0.35</v>
      </c>
      <c r="J496">
        <f t="shared" si="176"/>
        <v>0.42</v>
      </c>
      <c r="K496">
        <f t="shared" si="177"/>
        <v>0.34</v>
      </c>
      <c r="L496">
        <f t="shared" si="178"/>
        <v>0.47</v>
      </c>
      <c r="M496">
        <f t="shared" si="179"/>
        <v>0.82</v>
      </c>
      <c r="N496">
        <f t="shared" si="180"/>
        <v>0.75</v>
      </c>
      <c r="O496">
        <f t="shared" si="181"/>
        <v>0.5</v>
      </c>
      <c r="P496">
        <f t="shared" si="182"/>
        <v>0.49</v>
      </c>
      <c r="Q496">
        <f t="shared" si="183"/>
        <v>0.78</v>
      </c>
      <c r="R496">
        <f t="shared" si="184"/>
        <v>0.28999999999999998</v>
      </c>
      <c r="S496">
        <f t="shared" si="185"/>
        <v>0.56000000000000005</v>
      </c>
      <c r="T496">
        <f t="shared" si="186"/>
        <v>0.56000000000000005</v>
      </c>
      <c r="U496">
        <f t="shared" si="187"/>
        <v>0.55000000000000004</v>
      </c>
      <c r="V496">
        <f t="shared" si="188"/>
        <v>0.5</v>
      </c>
      <c r="W496">
        <f t="shared" si="189"/>
        <v>0.63</v>
      </c>
      <c r="X496">
        <f t="shared" si="190"/>
        <v>0.32</v>
      </c>
      <c r="Y496">
        <f t="shared" si="191"/>
        <v>0.53</v>
      </c>
    </row>
    <row r="497" spans="1:25">
      <c r="A497" t="s">
        <v>606</v>
      </c>
      <c r="B497">
        <f t="shared" si="168"/>
        <v>0</v>
      </c>
      <c r="C497">
        <f t="shared" si="169"/>
        <v>0</v>
      </c>
      <c r="D497">
        <f t="shared" si="170"/>
        <v>0</v>
      </c>
      <c r="E497">
        <f t="shared" si="171"/>
        <v>0</v>
      </c>
      <c r="F497">
        <f t="shared" si="172"/>
        <v>0</v>
      </c>
      <c r="G497">
        <f t="shared" si="173"/>
        <v>0.01</v>
      </c>
      <c r="H497">
        <f t="shared" si="174"/>
        <v>0</v>
      </c>
      <c r="I497">
        <f t="shared" si="175"/>
        <v>0</v>
      </c>
      <c r="J497">
        <f t="shared" si="176"/>
        <v>0.01</v>
      </c>
      <c r="K497">
        <f t="shared" si="177"/>
        <v>0.01</v>
      </c>
      <c r="L497">
        <f t="shared" si="178"/>
        <v>0.28000000000000003</v>
      </c>
      <c r="M497">
        <f t="shared" si="179"/>
        <v>0.31</v>
      </c>
      <c r="N497">
        <f t="shared" si="180"/>
        <v>0.02</v>
      </c>
      <c r="O497">
        <f t="shared" si="181"/>
        <v>0.06</v>
      </c>
      <c r="P497">
        <f t="shared" si="182"/>
        <v>0.11</v>
      </c>
      <c r="Q497">
        <f t="shared" si="183"/>
        <v>0.04</v>
      </c>
      <c r="R497">
        <f t="shared" si="184"/>
        <v>0.06</v>
      </c>
      <c r="S497">
        <f t="shared" si="185"/>
        <v>0.01</v>
      </c>
      <c r="T497">
        <f t="shared" si="186"/>
        <v>0</v>
      </c>
      <c r="U497">
        <f t="shared" si="187"/>
        <v>0</v>
      </c>
      <c r="V497">
        <f t="shared" si="188"/>
        <v>0</v>
      </c>
      <c r="W497">
        <f t="shared" si="189"/>
        <v>0</v>
      </c>
      <c r="X497">
        <f t="shared" si="190"/>
        <v>0</v>
      </c>
      <c r="Y497">
        <f t="shared" si="191"/>
        <v>0</v>
      </c>
    </row>
    <row r="498" spans="1:25">
      <c r="A498" t="s">
        <v>607</v>
      </c>
      <c r="B498">
        <f t="shared" si="168"/>
        <v>2.73</v>
      </c>
      <c r="C498">
        <f t="shared" si="169"/>
        <v>0.12</v>
      </c>
      <c r="D498">
        <f t="shared" si="170"/>
        <v>0.41</v>
      </c>
      <c r="E498">
        <f t="shared" si="171"/>
        <v>0.01</v>
      </c>
      <c r="F498">
        <f t="shared" si="172"/>
        <v>0.01</v>
      </c>
      <c r="G498">
        <f t="shared" si="173"/>
        <v>0.01</v>
      </c>
      <c r="H498">
        <f t="shared" si="174"/>
        <v>0.02</v>
      </c>
      <c r="I498">
        <f t="shared" si="175"/>
        <v>0.06</v>
      </c>
      <c r="J498">
        <f t="shared" si="176"/>
        <v>0.09</v>
      </c>
      <c r="K498">
        <f t="shared" si="177"/>
        <v>0.4</v>
      </c>
      <c r="L498">
        <f t="shared" si="178"/>
        <v>0.56000000000000005</v>
      </c>
      <c r="M498">
        <f t="shared" si="179"/>
        <v>0.45</v>
      </c>
      <c r="N498">
        <f t="shared" si="180"/>
        <v>0.23</v>
      </c>
      <c r="O498">
        <f t="shared" si="181"/>
        <v>0.08</v>
      </c>
      <c r="P498">
        <f t="shared" si="182"/>
        <v>0.21</v>
      </c>
      <c r="Q498">
        <f t="shared" si="183"/>
        <v>0.13</v>
      </c>
      <c r="R498">
        <f t="shared" si="184"/>
        <v>0.11</v>
      </c>
      <c r="S498">
        <f t="shared" si="185"/>
        <v>0.1</v>
      </c>
      <c r="T498">
        <f t="shared" si="186"/>
        <v>0.02</v>
      </c>
      <c r="U498">
        <f t="shared" si="187"/>
        <v>0.02</v>
      </c>
      <c r="V498">
        <f t="shared" si="188"/>
        <v>0.02</v>
      </c>
      <c r="W498">
        <f t="shared" si="189"/>
        <v>2.67</v>
      </c>
      <c r="X498">
        <f t="shared" si="190"/>
        <v>3.15</v>
      </c>
      <c r="Y498">
        <f t="shared" si="191"/>
        <v>2.4</v>
      </c>
    </row>
    <row r="499" spans="1:25">
      <c r="A499" t="s">
        <v>608</v>
      </c>
      <c r="B499">
        <f t="shared" si="168"/>
        <v>0.01</v>
      </c>
      <c r="C499">
        <f t="shared" si="169"/>
        <v>0.01</v>
      </c>
      <c r="D499">
        <f t="shared" si="170"/>
        <v>0</v>
      </c>
      <c r="E499">
        <f t="shared" si="171"/>
        <v>0.01</v>
      </c>
      <c r="F499">
        <f t="shared" si="172"/>
        <v>0.01</v>
      </c>
      <c r="G499">
        <f t="shared" si="173"/>
        <v>0</v>
      </c>
      <c r="H499">
        <f t="shared" si="174"/>
        <v>0.01</v>
      </c>
      <c r="I499">
        <f t="shared" si="175"/>
        <v>0.01</v>
      </c>
      <c r="J499">
        <f t="shared" si="176"/>
        <v>0.06</v>
      </c>
      <c r="K499">
        <f t="shared" si="177"/>
        <v>0.06</v>
      </c>
      <c r="L499">
        <f t="shared" si="178"/>
        <v>0.08</v>
      </c>
      <c r="M499">
        <f t="shared" si="179"/>
        <v>0.11</v>
      </c>
      <c r="N499">
        <f t="shared" si="180"/>
        <v>0.13</v>
      </c>
      <c r="O499">
        <f t="shared" si="181"/>
        <v>0.16</v>
      </c>
      <c r="P499">
        <f t="shared" si="182"/>
        <v>0.04</v>
      </c>
      <c r="Q499">
        <f t="shared" si="183"/>
        <v>0.06</v>
      </c>
      <c r="R499">
        <f t="shared" si="184"/>
        <v>0.04</v>
      </c>
      <c r="S499">
        <f t="shared" si="185"/>
        <v>7.0000000000000007E-2</v>
      </c>
      <c r="T499">
        <f t="shared" si="186"/>
        <v>0.04</v>
      </c>
      <c r="U499">
        <f t="shared" si="187"/>
        <v>0.04</v>
      </c>
      <c r="V499">
        <f t="shared" si="188"/>
        <v>0.03</v>
      </c>
      <c r="W499">
        <f t="shared" si="189"/>
        <v>0.02</v>
      </c>
      <c r="X499">
        <f t="shared" si="190"/>
        <v>0.01</v>
      </c>
      <c r="Y499">
        <f t="shared" si="191"/>
        <v>0.01</v>
      </c>
    </row>
    <row r="500" spans="1:25">
      <c r="A500" t="s">
        <v>609</v>
      </c>
      <c r="B500">
        <f t="shared" si="168"/>
        <v>1.58</v>
      </c>
      <c r="C500">
        <f t="shared" si="169"/>
        <v>0.02</v>
      </c>
      <c r="D500">
        <f t="shared" si="170"/>
        <v>0.01</v>
      </c>
      <c r="E500">
        <f t="shared" si="171"/>
        <v>0.01</v>
      </c>
      <c r="F500">
        <f t="shared" si="172"/>
        <v>1.96</v>
      </c>
      <c r="G500">
        <f t="shared" si="173"/>
        <v>4.26</v>
      </c>
      <c r="H500">
        <f t="shared" si="174"/>
        <v>1.58</v>
      </c>
      <c r="I500">
        <f t="shared" si="175"/>
        <v>0.03</v>
      </c>
      <c r="J500">
        <f t="shared" si="176"/>
        <v>0.05</v>
      </c>
      <c r="K500">
        <f t="shared" si="177"/>
        <v>7.0000000000000007E-2</v>
      </c>
      <c r="L500">
        <f t="shared" si="178"/>
        <v>0.19</v>
      </c>
      <c r="M500">
        <f t="shared" si="179"/>
        <v>0.09</v>
      </c>
      <c r="N500">
        <f t="shared" si="180"/>
        <v>0.03</v>
      </c>
      <c r="O500">
        <f t="shared" si="181"/>
        <v>0.04</v>
      </c>
      <c r="P500">
        <f t="shared" si="182"/>
        <v>0.05</v>
      </c>
      <c r="Q500">
        <f t="shared" si="183"/>
        <v>7.0000000000000007E-2</v>
      </c>
      <c r="R500">
        <f t="shared" si="184"/>
        <v>0.15</v>
      </c>
      <c r="S500">
        <f t="shared" si="185"/>
        <v>0.05</v>
      </c>
      <c r="T500">
        <f t="shared" si="186"/>
        <v>0.04</v>
      </c>
      <c r="U500">
        <f t="shared" si="187"/>
        <v>0.03</v>
      </c>
      <c r="V500">
        <f t="shared" si="188"/>
        <v>0.02</v>
      </c>
      <c r="W500">
        <f t="shared" si="189"/>
        <v>0.02</v>
      </c>
      <c r="X500">
        <f t="shared" si="190"/>
        <v>1.98</v>
      </c>
      <c r="Y500">
        <f t="shared" si="191"/>
        <v>4.2699999999999996</v>
      </c>
    </row>
    <row r="501" spans="1:25">
      <c r="A501" t="s">
        <v>610</v>
      </c>
      <c r="B501">
        <f t="shared" si="168"/>
        <v>0</v>
      </c>
      <c r="C501">
        <f t="shared" si="169"/>
        <v>0</v>
      </c>
      <c r="D501">
        <f t="shared" si="170"/>
        <v>2.62</v>
      </c>
      <c r="E501">
        <f t="shared" si="171"/>
        <v>3.61</v>
      </c>
      <c r="F501">
        <f t="shared" si="172"/>
        <v>0</v>
      </c>
      <c r="G501">
        <f t="shared" si="173"/>
        <v>2.0699999999999998</v>
      </c>
      <c r="H501">
        <f t="shared" si="174"/>
        <v>2.34</v>
      </c>
      <c r="I501">
        <f t="shared" si="175"/>
        <v>0.01</v>
      </c>
      <c r="J501">
        <f t="shared" si="176"/>
        <v>0.14000000000000001</v>
      </c>
      <c r="K501">
        <f t="shared" si="177"/>
        <v>0.12</v>
      </c>
      <c r="L501">
        <f t="shared" si="178"/>
        <v>0.31</v>
      </c>
      <c r="M501">
        <f t="shared" si="179"/>
        <v>0.4</v>
      </c>
      <c r="N501">
        <f t="shared" si="180"/>
        <v>0.27</v>
      </c>
      <c r="O501">
        <f t="shared" si="181"/>
        <v>0</v>
      </c>
      <c r="P501">
        <f t="shared" si="182"/>
        <v>0</v>
      </c>
      <c r="Q501">
        <f t="shared" si="183"/>
        <v>0.01</v>
      </c>
      <c r="R501">
        <f t="shared" si="184"/>
        <v>0</v>
      </c>
      <c r="S501">
        <f t="shared" si="185"/>
        <v>0</v>
      </c>
      <c r="T501">
        <f t="shared" si="186"/>
        <v>0.01</v>
      </c>
      <c r="U501">
        <f t="shared" si="187"/>
        <v>0</v>
      </c>
      <c r="V501">
        <f t="shared" si="188"/>
        <v>0</v>
      </c>
      <c r="W501">
        <f t="shared" si="189"/>
        <v>0</v>
      </c>
      <c r="X501">
        <f t="shared" si="190"/>
        <v>2.29</v>
      </c>
      <c r="Y501">
        <f t="shared" si="191"/>
        <v>2.37</v>
      </c>
    </row>
    <row r="502" spans="1:25">
      <c r="A502" t="s">
        <v>611</v>
      </c>
      <c r="B502">
        <f t="shared" si="168"/>
        <v>0</v>
      </c>
      <c r="C502">
        <f t="shared" si="169"/>
        <v>0</v>
      </c>
      <c r="D502">
        <f t="shared" si="170"/>
        <v>0</v>
      </c>
      <c r="E502">
        <f t="shared" si="171"/>
        <v>0.02</v>
      </c>
      <c r="F502">
        <f t="shared" si="172"/>
        <v>0.01</v>
      </c>
      <c r="G502">
        <f t="shared" si="173"/>
        <v>0.03</v>
      </c>
      <c r="H502">
        <f t="shared" si="174"/>
        <v>0.02</v>
      </c>
      <c r="I502">
        <f t="shared" si="175"/>
        <v>0.02</v>
      </c>
      <c r="J502">
        <f t="shared" si="176"/>
        <v>0.09</v>
      </c>
      <c r="K502">
        <f t="shared" si="177"/>
        <v>0.04</v>
      </c>
      <c r="L502">
        <f t="shared" si="178"/>
        <v>0.04</v>
      </c>
      <c r="M502">
        <f t="shared" si="179"/>
        <v>0.03</v>
      </c>
      <c r="N502">
        <f t="shared" si="180"/>
        <v>0.03</v>
      </c>
      <c r="O502">
        <f t="shared" si="181"/>
        <v>0.06</v>
      </c>
      <c r="P502">
        <f t="shared" si="182"/>
        <v>0.02</v>
      </c>
      <c r="Q502">
        <f t="shared" si="183"/>
        <v>0.02</v>
      </c>
      <c r="R502">
        <f t="shared" si="184"/>
        <v>0.01</v>
      </c>
      <c r="S502">
        <f t="shared" si="185"/>
        <v>0.02</v>
      </c>
      <c r="T502">
        <f t="shared" si="186"/>
        <v>0</v>
      </c>
      <c r="U502">
        <f t="shared" si="187"/>
        <v>0</v>
      </c>
      <c r="V502">
        <f t="shared" si="188"/>
        <v>0</v>
      </c>
      <c r="W502">
        <f t="shared" si="189"/>
        <v>0</v>
      </c>
      <c r="X502">
        <f t="shared" si="190"/>
        <v>0.04</v>
      </c>
      <c r="Y502">
        <f t="shared" si="191"/>
        <v>0</v>
      </c>
    </row>
    <row r="503" spans="1:25">
      <c r="A503" t="s">
        <v>612</v>
      </c>
      <c r="B503">
        <f t="shared" si="168"/>
        <v>0</v>
      </c>
      <c r="C503">
        <f t="shared" si="169"/>
        <v>0</v>
      </c>
      <c r="D503">
        <f t="shared" si="170"/>
        <v>0</v>
      </c>
      <c r="E503">
        <f t="shared" si="171"/>
        <v>0</v>
      </c>
      <c r="F503">
        <f t="shared" si="172"/>
        <v>0</v>
      </c>
      <c r="G503">
        <f t="shared" si="173"/>
        <v>0</v>
      </c>
      <c r="H503">
        <f t="shared" si="174"/>
        <v>0.01</v>
      </c>
      <c r="I503">
        <f t="shared" si="175"/>
        <v>0.02</v>
      </c>
      <c r="J503">
        <f t="shared" si="176"/>
        <v>0.03</v>
      </c>
      <c r="K503">
        <f t="shared" si="177"/>
        <v>0.03</v>
      </c>
      <c r="L503">
        <f t="shared" si="178"/>
        <v>0.03</v>
      </c>
      <c r="M503">
        <f t="shared" si="179"/>
        <v>0.03</v>
      </c>
      <c r="N503">
        <f t="shared" si="180"/>
        <v>0.05</v>
      </c>
      <c r="O503">
        <f t="shared" si="181"/>
        <v>0.03</v>
      </c>
      <c r="P503">
        <f t="shared" si="182"/>
        <v>0.02</v>
      </c>
      <c r="Q503">
        <f t="shared" si="183"/>
        <v>0.02</v>
      </c>
      <c r="R503">
        <f t="shared" si="184"/>
        <v>0.02</v>
      </c>
      <c r="S503">
        <f t="shared" si="185"/>
        <v>0.01</v>
      </c>
      <c r="T503">
        <f t="shared" si="186"/>
        <v>0.01</v>
      </c>
      <c r="U503">
        <f t="shared" si="187"/>
        <v>0.01</v>
      </c>
      <c r="V503">
        <f t="shared" si="188"/>
        <v>0.01</v>
      </c>
      <c r="W503">
        <f t="shared" si="189"/>
        <v>0.02</v>
      </c>
      <c r="X503">
        <f t="shared" si="190"/>
        <v>0.02</v>
      </c>
      <c r="Y503">
        <f t="shared" si="191"/>
        <v>0.01</v>
      </c>
    </row>
    <row r="504" spans="1:25">
      <c r="A504" t="s">
        <v>613</v>
      </c>
      <c r="B504">
        <f t="shared" si="168"/>
        <v>0.01</v>
      </c>
      <c r="C504">
        <f t="shared" si="169"/>
        <v>0.01</v>
      </c>
      <c r="D504">
        <f t="shared" si="170"/>
        <v>0.01</v>
      </c>
      <c r="E504">
        <f t="shared" si="171"/>
        <v>0.02</v>
      </c>
      <c r="F504">
        <f t="shared" si="172"/>
        <v>1.41</v>
      </c>
      <c r="G504">
        <f t="shared" si="173"/>
        <v>0.89</v>
      </c>
      <c r="H504">
        <f t="shared" si="174"/>
        <v>2.15</v>
      </c>
      <c r="I504">
        <f t="shared" si="175"/>
        <v>0</v>
      </c>
      <c r="J504">
        <f t="shared" si="176"/>
        <v>0.04</v>
      </c>
      <c r="K504">
        <f t="shared" si="177"/>
        <v>0.09</v>
      </c>
      <c r="L504">
        <f t="shared" si="178"/>
        <v>0.19</v>
      </c>
      <c r="M504">
        <f t="shared" si="179"/>
        <v>0.1</v>
      </c>
      <c r="N504">
        <f t="shared" si="180"/>
        <v>0.04</v>
      </c>
      <c r="O504">
        <f t="shared" si="181"/>
        <v>0.05</v>
      </c>
      <c r="P504">
        <f t="shared" si="182"/>
        <v>0.18</v>
      </c>
      <c r="Q504">
        <f t="shared" si="183"/>
        <v>0.13</v>
      </c>
      <c r="R504">
        <f t="shared" si="184"/>
        <v>0.02</v>
      </c>
      <c r="S504">
        <f t="shared" si="185"/>
        <v>0.03</v>
      </c>
      <c r="T504">
        <f t="shared" si="186"/>
        <v>1.58</v>
      </c>
      <c r="U504">
        <f t="shared" si="187"/>
        <v>0.98</v>
      </c>
      <c r="V504">
        <f t="shared" si="188"/>
        <v>0</v>
      </c>
      <c r="W504">
        <f t="shared" si="189"/>
        <v>2.23</v>
      </c>
      <c r="X504">
        <f t="shared" si="190"/>
        <v>0</v>
      </c>
      <c r="Y504">
        <f t="shared" si="191"/>
        <v>0.03</v>
      </c>
    </row>
    <row r="505" spans="1:25">
      <c r="A505" t="s">
        <v>614</v>
      </c>
      <c r="B505">
        <f t="shared" si="168"/>
        <v>0</v>
      </c>
      <c r="C505">
        <f t="shared" si="169"/>
        <v>0</v>
      </c>
      <c r="D505">
        <f t="shared" si="170"/>
        <v>0</v>
      </c>
      <c r="E505">
        <f t="shared" si="171"/>
        <v>0</v>
      </c>
      <c r="F505">
        <f t="shared" si="172"/>
        <v>0</v>
      </c>
      <c r="G505">
        <f t="shared" si="173"/>
        <v>0.02</v>
      </c>
      <c r="H505">
        <f t="shared" si="174"/>
        <v>0.03</v>
      </c>
      <c r="I505">
        <f t="shared" si="175"/>
        <v>0.05</v>
      </c>
      <c r="J505">
        <f t="shared" si="176"/>
        <v>0.04</v>
      </c>
      <c r="K505">
        <f t="shared" si="177"/>
        <v>0.04</v>
      </c>
      <c r="L505">
        <f t="shared" si="178"/>
        <v>0.04</v>
      </c>
      <c r="M505">
        <f t="shared" si="179"/>
        <v>0.02</v>
      </c>
      <c r="N505">
        <f t="shared" si="180"/>
        <v>0.02</v>
      </c>
      <c r="O505">
        <f t="shared" si="181"/>
        <v>0.01</v>
      </c>
      <c r="P505">
        <f t="shared" si="182"/>
        <v>0.01</v>
      </c>
      <c r="Q505">
        <f t="shared" si="183"/>
        <v>0.01</v>
      </c>
      <c r="R505">
        <f t="shared" si="184"/>
        <v>0.03</v>
      </c>
      <c r="S505">
        <f t="shared" si="185"/>
        <v>0.04</v>
      </c>
      <c r="T505">
        <f t="shared" si="186"/>
        <v>0.02</v>
      </c>
      <c r="U505">
        <f t="shared" si="187"/>
        <v>0.01</v>
      </c>
      <c r="V505">
        <f t="shared" si="188"/>
        <v>0.01</v>
      </c>
      <c r="W505">
        <f t="shared" si="189"/>
        <v>0.01</v>
      </c>
      <c r="X505">
        <f t="shared" si="190"/>
        <v>0</v>
      </c>
      <c r="Y505">
        <f t="shared" si="191"/>
        <v>0</v>
      </c>
    </row>
    <row r="506" spans="1:25">
      <c r="A506" t="s">
        <v>615</v>
      </c>
      <c r="B506">
        <f t="shared" si="168"/>
        <v>0.01</v>
      </c>
      <c r="C506">
        <f t="shared" si="169"/>
        <v>0.01</v>
      </c>
      <c r="D506">
        <f t="shared" si="170"/>
        <v>0.01</v>
      </c>
      <c r="E506">
        <f t="shared" si="171"/>
        <v>0.01</v>
      </c>
      <c r="F506">
        <f t="shared" si="172"/>
        <v>0.01</v>
      </c>
      <c r="G506">
        <f t="shared" si="173"/>
        <v>0.01</v>
      </c>
      <c r="H506">
        <f t="shared" si="174"/>
        <v>0.01</v>
      </c>
      <c r="I506">
        <f t="shared" si="175"/>
        <v>0.13</v>
      </c>
      <c r="J506">
        <f t="shared" si="176"/>
        <v>0.21</v>
      </c>
      <c r="K506">
        <f t="shared" si="177"/>
        <v>0.26</v>
      </c>
      <c r="L506">
        <f t="shared" si="178"/>
        <v>7.0000000000000007E-2</v>
      </c>
      <c r="M506">
        <f t="shared" si="179"/>
        <v>0.18</v>
      </c>
      <c r="N506">
        <f t="shared" si="180"/>
        <v>0.2</v>
      </c>
      <c r="O506">
        <f t="shared" si="181"/>
        <v>0.02</v>
      </c>
      <c r="P506">
        <f t="shared" si="182"/>
        <v>0.02</v>
      </c>
      <c r="Q506">
        <f t="shared" si="183"/>
        <v>0.12</v>
      </c>
      <c r="R506">
        <f t="shared" si="184"/>
        <v>0.03</v>
      </c>
      <c r="S506">
        <f t="shared" si="185"/>
        <v>0.04</v>
      </c>
      <c r="T506">
        <f t="shared" si="186"/>
        <v>0.02</v>
      </c>
      <c r="U506">
        <f t="shared" si="187"/>
        <v>0.02</v>
      </c>
      <c r="V506">
        <f t="shared" si="188"/>
        <v>0.04</v>
      </c>
      <c r="W506">
        <f t="shared" si="189"/>
        <v>0.02</v>
      </c>
      <c r="X506">
        <f t="shared" si="190"/>
        <v>0.01</v>
      </c>
      <c r="Y506">
        <f t="shared" si="191"/>
        <v>0.01</v>
      </c>
    </row>
    <row r="507" spans="1:25">
      <c r="A507" t="s">
        <v>616</v>
      </c>
      <c r="B507">
        <f t="shared" si="168"/>
        <v>0</v>
      </c>
      <c r="C507">
        <f t="shared" si="169"/>
        <v>0</v>
      </c>
      <c r="D507">
        <f t="shared" si="170"/>
        <v>0</v>
      </c>
      <c r="E507">
        <f t="shared" si="171"/>
        <v>0</v>
      </c>
      <c r="F507">
        <f t="shared" si="172"/>
        <v>0</v>
      </c>
      <c r="G507">
        <f t="shared" si="173"/>
        <v>0</v>
      </c>
      <c r="H507">
        <f t="shared" si="174"/>
        <v>0</v>
      </c>
      <c r="I507">
        <f t="shared" si="175"/>
        <v>0</v>
      </c>
      <c r="J507">
        <f t="shared" si="176"/>
        <v>0</v>
      </c>
      <c r="K507">
        <f t="shared" si="177"/>
        <v>0</v>
      </c>
      <c r="L507">
        <f t="shared" si="178"/>
        <v>0</v>
      </c>
      <c r="M507">
        <f t="shared" si="179"/>
        <v>0</v>
      </c>
      <c r="N507">
        <f t="shared" si="180"/>
        <v>0</v>
      </c>
      <c r="O507">
        <f t="shared" si="181"/>
        <v>0</v>
      </c>
      <c r="P507">
        <f t="shared" si="182"/>
        <v>0</v>
      </c>
      <c r="Q507">
        <f t="shared" si="183"/>
        <v>0</v>
      </c>
      <c r="R507">
        <f t="shared" si="184"/>
        <v>0</v>
      </c>
      <c r="S507">
        <f t="shared" si="185"/>
        <v>0</v>
      </c>
      <c r="T507">
        <f t="shared" si="186"/>
        <v>0</v>
      </c>
      <c r="U507">
        <f t="shared" si="187"/>
        <v>0</v>
      </c>
      <c r="V507">
        <f t="shared" si="188"/>
        <v>0</v>
      </c>
      <c r="W507">
        <f t="shared" si="189"/>
        <v>0</v>
      </c>
      <c r="X507">
        <f t="shared" si="190"/>
        <v>0</v>
      </c>
      <c r="Y507">
        <f t="shared" si="191"/>
        <v>0</v>
      </c>
    </row>
    <row r="508" spans="1:25">
      <c r="A508" t="s">
        <v>617</v>
      </c>
      <c r="B508">
        <f t="shared" si="168"/>
        <v>0</v>
      </c>
      <c r="C508">
        <f t="shared" si="169"/>
        <v>0</v>
      </c>
      <c r="D508">
        <f t="shared" si="170"/>
        <v>0</v>
      </c>
      <c r="E508">
        <f t="shared" si="171"/>
        <v>0</v>
      </c>
      <c r="F508">
        <f t="shared" si="172"/>
        <v>0</v>
      </c>
      <c r="G508">
        <f t="shared" si="173"/>
        <v>0.01</v>
      </c>
      <c r="H508">
        <f t="shared" si="174"/>
        <v>0.03</v>
      </c>
      <c r="I508">
        <f t="shared" si="175"/>
        <v>0.03</v>
      </c>
      <c r="J508">
        <f t="shared" si="176"/>
        <v>0.03</v>
      </c>
      <c r="K508">
        <f t="shared" si="177"/>
        <v>0.03</v>
      </c>
      <c r="L508">
        <f t="shared" si="178"/>
        <v>0.02</v>
      </c>
      <c r="M508">
        <f t="shared" si="179"/>
        <v>0.02</v>
      </c>
      <c r="N508">
        <f t="shared" si="180"/>
        <v>0.01</v>
      </c>
      <c r="O508">
        <f t="shared" si="181"/>
        <v>0.01</v>
      </c>
      <c r="P508">
        <f t="shared" si="182"/>
        <v>0.01</v>
      </c>
      <c r="Q508">
        <f t="shared" si="183"/>
        <v>0.02</v>
      </c>
      <c r="R508">
        <f t="shared" si="184"/>
        <v>0.02</v>
      </c>
      <c r="S508">
        <f t="shared" si="185"/>
        <v>0.03</v>
      </c>
      <c r="T508">
        <f t="shared" si="186"/>
        <v>0.01</v>
      </c>
      <c r="U508">
        <f t="shared" si="187"/>
        <v>0</v>
      </c>
      <c r="V508">
        <f t="shared" si="188"/>
        <v>0</v>
      </c>
      <c r="W508">
        <f t="shared" si="189"/>
        <v>0.02</v>
      </c>
      <c r="X508">
        <f t="shared" si="190"/>
        <v>0.01</v>
      </c>
      <c r="Y508">
        <f t="shared" si="191"/>
        <v>0</v>
      </c>
    </row>
    <row r="509" spans="1:25">
      <c r="A509" t="s">
        <v>618</v>
      </c>
      <c r="B509">
        <f t="shared" si="168"/>
        <v>0.02</v>
      </c>
      <c r="C509">
        <f t="shared" si="169"/>
        <v>0.02</v>
      </c>
      <c r="D509">
        <f t="shared" si="170"/>
        <v>0.02</v>
      </c>
      <c r="E509">
        <f t="shared" si="171"/>
        <v>0.03</v>
      </c>
      <c r="F509">
        <f t="shared" si="172"/>
        <v>0.03</v>
      </c>
      <c r="G509">
        <f t="shared" si="173"/>
        <v>0.03</v>
      </c>
      <c r="H509">
        <f t="shared" si="174"/>
        <v>7.0000000000000007E-2</v>
      </c>
      <c r="I509">
        <f t="shared" si="175"/>
        <v>0.19</v>
      </c>
      <c r="J509">
        <f t="shared" si="176"/>
        <v>0.16</v>
      </c>
      <c r="K509">
        <f t="shared" si="177"/>
        <v>0.06</v>
      </c>
      <c r="L509">
        <f t="shared" si="178"/>
        <v>7.0000000000000007E-2</v>
      </c>
      <c r="M509">
        <f t="shared" si="179"/>
        <v>7.0000000000000007E-2</v>
      </c>
      <c r="N509">
        <f t="shared" si="180"/>
        <v>0.03</v>
      </c>
      <c r="O509">
        <f t="shared" si="181"/>
        <v>0.04</v>
      </c>
      <c r="P509">
        <f t="shared" si="182"/>
        <v>0.03</v>
      </c>
      <c r="Q509">
        <f t="shared" si="183"/>
        <v>0.03</v>
      </c>
      <c r="R509">
        <f t="shared" si="184"/>
        <v>7.0000000000000007E-2</v>
      </c>
      <c r="S509">
        <f t="shared" si="185"/>
        <v>0.06</v>
      </c>
      <c r="T509">
        <f t="shared" si="186"/>
        <v>0.06</v>
      </c>
      <c r="U509">
        <f t="shared" si="187"/>
        <v>7.0000000000000007E-2</v>
      </c>
      <c r="V509">
        <f t="shared" si="188"/>
        <v>0.02</v>
      </c>
      <c r="W509">
        <f t="shared" si="189"/>
        <v>0.04</v>
      </c>
      <c r="X509">
        <f t="shared" si="190"/>
        <v>0.02</v>
      </c>
      <c r="Y509">
        <f t="shared" si="191"/>
        <v>0.02</v>
      </c>
    </row>
    <row r="510" spans="1:25">
      <c r="A510" t="s">
        <v>619</v>
      </c>
      <c r="B510">
        <f t="shared" si="168"/>
        <v>0</v>
      </c>
      <c r="C510">
        <f t="shared" si="169"/>
        <v>0</v>
      </c>
      <c r="D510">
        <f t="shared" si="170"/>
        <v>0.01</v>
      </c>
      <c r="E510">
        <f t="shared" si="171"/>
        <v>0</v>
      </c>
      <c r="F510">
        <f t="shared" si="172"/>
        <v>0.02</v>
      </c>
      <c r="G510">
        <f t="shared" si="173"/>
        <v>0</v>
      </c>
      <c r="H510">
        <f t="shared" si="174"/>
        <v>0</v>
      </c>
      <c r="I510">
        <f t="shared" si="175"/>
        <v>0.03</v>
      </c>
      <c r="J510">
        <f t="shared" si="176"/>
        <v>0.08</v>
      </c>
      <c r="K510">
        <f t="shared" si="177"/>
        <v>0.08</v>
      </c>
      <c r="L510">
        <f t="shared" si="178"/>
        <v>7.0000000000000007E-2</v>
      </c>
      <c r="M510">
        <f t="shared" si="179"/>
        <v>0.02</v>
      </c>
      <c r="N510">
        <f t="shared" si="180"/>
        <v>0.03</v>
      </c>
      <c r="O510">
        <f t="shared" si="181"/>
        <v>0.02</v>
      </c>
      <c r="P510">
        <f t="shared" si="182"/>
        <v>0.04</v>
      </c>
      <c r="Q510">
        <f t="shared" si="183"/>
        <v>0.02</v>
      </c>
      <c r="R510">
        <f t="shared" si="184"/>
        <v>0.03</v>
      </c>
      <c r="S510">
        <f t="shared" si="185"/>
        <v>0.04</v>
      </c>
      <c r="T510">
        <f t="shared" si="186"/>
        <v>0.04</v>
      </c>
      <c r="U510">
        <f t="shared" si="187"/>
        <v>0</v>
      </c>
      <c r="V510">
        <f t="shared" si="188"/>
        <v>0</v>
      </c>
      <c r="W510">
        <f t="shared" si="189"/>
        <v>0.01</v>
      </c>
      <c r="X510">
        <f t="shared" si="190"/>
        <v>0.01</v>
      </c>
      <c r="Y510">
        <f t="shared" si="191"/>
        <v>0.01</v>
      </c>
    </row>
    <row r="511" spans="1:25">
      <c r="A511" t="s">
        <v>620</v>
      </c>
      <c r="B511">
        <f t="shared" si="168"/>
        <v>1.49</v>
      </c>
      <c r="C511">
        <f t="shared" si="169"/>
        <v>0</v>
      </c>
      <c r="D511">
        <f t="shared" si="170"/>
        <v>0</v>
      </c>
      <c r="E511">
        <f t="shared" si="171"/>
        <v>0</v>
      </c>
      <c r="F511">
        <f t="shared" si="172"/>
        <v>7.0000000000000007E-2</v>
      </c>
      <c r="G511">
        <f t="shared" si="173"/>
        <v>3.02</v>
      </c>
      <c r="H511">
        <f t="shared" si="174"/>
        <v>1.46</v>
      </c>
      <c r="I511">
        <f t="shared" si="175"/>
        <v>0.68</v>
      </c>
      <c r="J511">
        <f t="shared" si="176"/>
        <v>0.16</v>
      </c>
      <c r="K511">
        <f t="shared" si="177"/>
        <v>0.27</v>
      </c>
      <c r="L511">
        <f t="shared" si="178"/>
        <v>1.32</v>
      </c>
      <c r="M511">
        <f t="shared" si="179"/>
        <v>0.91</v>
      </c>
      <c r="N511">
        <f t="shared" si="180"/>
        <v>0.3</v>
      </c>
      <c r="O511">
        <f t="shared" si="181"/>
        <v>0.71</v>
      </c>
      <c r="P511">
        <f t="shared" si="182"/>
        <v>1.39</v>
      </c>
      <c r="Q511">
        <f t="shared" si="183"/>
        <v>1.1399999999999999</v>
      </c>
      <c r="R511">
        <f t="shared" si="184"/>
        <v>0.64</v>
      </c>
      <c r="S511">
        <f t="shared" si="185"/>
        <v>0.03</v>
      </c>
      <c r="T511">
        <f t="shared" si="186"/>
        <v>0</v>
      </c>
      <c r="U511">
        <f t="shared" si="187"/>
        <v>0.04</v>
      </c>
      <c r="V511">
        <f t="shared" si="188"/>
        <v>0.36</v>
      </c>
      <c r="W511">
        <f t="shared" si="189"/>
        <v>1.05</v>
      </c>
      <c r="X511">
        <f t="shared" si="190"/>
        <v>7.0000000000000007E-2</v>
      </c>
      <c r="Y511">
        <f t="shared" si="191"/>
        <v>3.03</v>
      </c>
    </row>
    <row r="512" spans="1:25">
      <c r="A512" t="s">
        <v>621</v>
      </c>
      <c r="B512">
        <f t="shared" si="168"/>
        <v>0.24</v>
      </c>
      <c r="C512">
        <f t="shared" si="169"/>
        <v>0.24</v>
      </c>
      <c r="D512">
        <f t="shared" si="170"/>
        <v>0.24</v>
      </c>
      <c r="E512">
        <f t="shared" si="171"/>
        <v>0.24</v>
      </c>
      <c r="F512">
        <f t="shared" si="172"/>
        <v>0.24</v>
      </c>
      <c r="G512">
        <f t="shared" si="173"/>
        <v>0.23</v>
      </c>
      <c r="H512">
        <f t="shared" si="174"/>
        <v>0.24</v>
      </c>
      <c r="I512">
        <f t="shared" si="175"/>
        <v>0.24</v>
      </c>
      <c r="J512">
        <f t="shared" si="176"/>
        <v>0.26</v>
      </c>
      <c r="K512">
        <f t="shared" si="177"/>
        <v>0.27</v>
      </c>
      <c r="L512">
        <f t="shared" si="178"/>
        <v>0.27</v>
      </c>
      <c r="M512">
        <f t="shared" si="179"/>
        <v>0.28000000000000003</v>
      </c>
      <c r="N512">
        <f t="shared" si="180"/>
        <v>0.26</v>
      </c>
      <c r="O512">
        <f t="shared" si="181"/>
        <v>0.2</v>
      </c>
      <c r="P512">
        <f t="shared" si="182"/>
        <v>0.2</v>
      </c>
      <c r="Q512">
        <f t="shared" si="183"/>
        <v>0.2</v>
      </c>
      <c r="R512">
        <f t="shared" si="184"/>
        <v>0.21</v>
      </c>
      <c r="S512">
        <f t="shared" si="185"/>
        <v>0.23</v>
      </c>
      <c r="T512">
        <f t="shared" si="186"/>
        <v>0.24</v>
      </c>
      <c r="U512">
        <f t="shared" si="187"/>
        <v>0.24</v>
      </c>
      <c r="V512">
        <f t="shared" si="188"/>
        <v>0.24</v>
      </c>
      <c r="W512">
        <f t="shared" si="189"/>
        <v>0.24</v>
      </c>
      <c r="X512">
        <f t="shared" si="190"/>
        <v>0.24</v>
      </c>
      <c r="Y512">
        <f t="shared" si="191"/>
        <v>0.24</v>
      </c>
    </row>
    <row r="513" spans="1:25">
      <c r="A513" t="s">
        <v>622</v>
      </c>
      <c r="B513">
        <f t="shared" si="168"/>
        <v>0.24</v>
      </c>
      <c r="C513">
        <f t="shared" si="169"/>
        <v>0.16</v>
      </c>
      <c r="D513">
        <f t="shared" si="170"/>
        <v>0.21</v>
      </c>
      <c r="E513">
        <f t="shared" si="171"/>
        <v>0.18</v>
      </c>
      <c r="F513">
        <f t="shared" si="172"/>
        <v>1.42</v>
      </c>
      <c r="G513">
        <f t="shared" si="173"/>
        <v>4.3</v>
      </c>
      <c r="H513">
        <f t="shared" si="174"/>
        <v>1.1200000000000001</v>
      </c>
      <c r="I513">
        <f t="shared" si="175"/>
        <v>3.55</v>
      </c>
      <c r="J513">
        <f t="shared" si="176"/>
        <v>0.51</v>
      </c>
      <c r="K513">
        <f t="shared" si="177"/>
        <v>0.43</v>
      </c>
      <c r="L513">
        <f t="shared" si="178"/>
        <v>0.52</v>
      </c>
      <c r="M513">
        <f t="shared" si="179"/>
        <v>0.47</v>
      </c>
      <c r="N513">
        <f t="shared" si="180"/>
        <v>2.93</v>
      </c>
      <c r="O513">
        <f t="shared" si="181"/>
        <v>0.35</v>
      </c>
      <c r="P513">
        <f t="shared" si="182"/>
        <v>0.26</v>
      </c>
      <c r="Q513">
        <f t="shared" si="183"/>
        <v>0.24</v>
      </c>
      <c r="R513">
        <f t="shared" si="184"/>
        <v>0.28000000000000003</v>
      </c>
      <c r="S513">
        <f t="shared" si="185"/>
        <v>0.28999999999999998</v>
      </c>
      <c r="T513">
        <f t="shared" si="186"/>
        <v>0.36</v>
      </c>
      <c r="U513">
        <f t="shared" si="187"/>
        <v>0.37</v>
      </c>
      <c r="V513">
        <f t="shared" si="188"/>
        <v>0.16</v>
      </c>
      <c r="W513">
        <f t="shared" si="189"/>
        <v>0.23</v>
      </c>
      <c r="X513">
        <f t="shared" si="190"/>
        <v>1.07</v>
      </c>
      <c r="Y513">
        <f t="shared" si="191"/>
        <v>0.99</v>
      </c>
    </row>
    <row r="514" spans="1:25">
      <c r="A514" t="s">
        <v>623</v>
      </c>
      <c r="B514">
        <f t="shared" ref="B514:B577" si="192">VLOOKUP($A514,SIG,2,FALSE)</f>
        <v>0</v>
      </c>
      <c r="C514">
        <f t="shared" ref="C514:C577" si="193">VLOOKUP($A514,SIG,3,FALSE)</f>
        <v>0</v>
      </c>
      <c r="D514">
        <f t="shared" ref="D514:D577" si="194">VLOOKUP($A514,SIG,4,FALSE)</f>
        <v>0</v>
      </c>
      <c r="E514">
        <f t="shared" ref="E514:E577" si="195">VLOOKUP($A514,SIG,5,FALSE)</f>
        <v>0</v>
      </c>
      <c r="F514">
        <f t="shared" ref="F514:F577" si="196">VLOOKUP($A514,SIG,6,FALSE)</f>
        <v>0</v>
      </c>
      <c r="G514">
        <f t="shared" ref="G514:G577" si="197">VLOOKUP($A514,SIG,7,FALSE)</f>
        <v>0</v>
      </c>
      <c r="H514">
        <f t="shared" ref="H514:H577" si="198">VLOOKUP($A514,SIG,8,FALSE)</f>
        <v>0</v>
      </c>
      <c r="I514">
        <f t="shared" ref="I514:I577" si="199">VLOOKUP($A514,SIG,9,FALSE)</f>
        <v>0.01</v>
      </c>
      <c r="J514">
        <f t="shared" ref="J514:J577" si="200">VLOOKUP($A514,SIG,10,FALSE)</f>
        <v>0.02</v>
      </c>
      <c r="K514">
        <f t="shared" ref="K514:K577" si="201">VLOOKUP($A514,SIG,11,FALSE)</f>
        <v>0.03</v>
      </c>
      <c r="L514">
        <f t="shared" ref="L514:L577" si="202">VLOOKUP($A514,SIG,12,FALSE)</f>
        <v>0.03</v>
      </c>
      <c r="M514">
        <f t="shared" ref="M514:M577" si="203">VLOOKUP($A514,SIG,13,FALSE)</f>
        <v>0.01</v>
      </c>
      <c r="N514">
        <f t="shared" ref="N514:N577" si="204">VLOOKUP($A514,SIG,14,FALSE)</f>
        <v>0</v>
      </c>
      <c r="O514">
        <f t="shared" ref="O514:O577" si="205">VLOOKUP($A514,SIG,15,FALSE)</f>
        <v>0.01</v>
      </c>
      <c r="P514">
        <f t="shared" ref="P514:P577" si="206">VLOOKUP($A514,SIG,16,FALSE)</f>
        <v>0.01</v>
      </c>
      <c r="Q514">
        <f t="shared" ref="Q514:Q577" si="207">VLOOKUP($A514,SIG,17,FALSE)</f>
        <v>0</v>
      </c>
      <c r="R514">
        <f t="shared" ref="R514:R577" si="208">VLOOKUP($A514,SIG,18,FALSE)</f>
        <v>0</v>
      </c>
      <c r="S514">
        <f t="shared" ref="S514:S577" si="209">VLOOKUP($A514,SIG,19,FALSE)</f>
        <v>0.02</v>
      </c>
      <c r="T514">
        <f t="shared" ref="T514:T577" si="210">VLOOKUP($A514,SIG,20,FALSE)</f>
        <v>0.03</v>
      </c>
      <c r="U514">
        <f t="shared" ref="U514:U577" si="211">VLOOKUP($A514,SIG,21,FALSE)</f>
        <v>0</v>
      </c>
      <c r="V514">
        <f t="shared" ref="V514:V577" si="212">VLOOKUP($A514,SIG,22,FALSE)</f>
        <v>0</v>
      </c>
      <c r="W514">
        <f t="shared" ref="W514:W577" si="213">VLOOKUP($A514,SIG,23,FALSE)</f>
        <v>0</v>
      </c>
      <c r="X514">
        <f t="shared" ref="X514:X577" si="214">VLOOKUP($A514,SIG,24,FALSE)</f>
        <v>0</v>
      </c>
      <c r="Y514">
        <f t="shared" ref="Y514:Y577" si="215">VLOOKUP($A514,SIG,25,FALSE)</f>
        <v>0.01</v>
      </c>
    </row>
    <row r="515" spans="1:25">
      <c r="A515" t="s">
        <v>624</v>
      </c>
      <c r="B515">
        <f t="shared" si="192"/>
        <v>0.01</v>
      </c>
      <c r="C515">
        <f t="shared" si="193"/>
        <v>0.01</v>
      </c>
      <c r="D515">
        <f t="shared" si="194"/>
        <v>0</v>
      </c>
      <c r="E515">
        <f t="shared" si="195"/>
        <v>0</v>
      </c>
      <c r="F515">
        <f t="shared" si="196"/>
        <v>0.01</v>
      </c>
      <c r="G515">
        <f t="shared" si="197"/>
        <v>0.01</v>
      </c>
      <c r="H515">
        <f t="shared" si="198"/>
        <v>0.01</v>
      </c>
      <c r="I515">
        <f t="shared" si="199"/>
        <v>0.01</v>
      </c>
      <c r="J515">
        <f t="shared" si="200"/>
        <v>0.02</v>
      </c>
      <c r="K515">
        <f t="shared" si="201"/>
        <v>0.03</v>
      </c>
      <c r="L515">
        <f t="shared" si="202"/>
        <v>0.03</v>
      </c>
      <c r="M515">
        <f t="shared" si="203"/>
        <v>0.02</v>
      </c>
      <c r="N515">
        <f t="shared" si="204"/>
        <v>0.02</v>
      </c>
      <c r="O515">
        <f t="shared" si="205"/>
        <v>0.02</v>
      </c>
      <c r="P515">
        <f t="shared" si="206"/>
        <v>0.02</v>
      </c>
      <c r="Q515">
        <f t="shared" si="207"/>
        <v>0.01</v>
      </c>
      <c r="R515">
        <f t="shared" si="208"/>
        <v>0.03</v>
      </c>
      <c r="S515">
        <f t="shared" si="209"/>
        <v>7.0000000000000007E-2</v>
      </c>
      <c r="T515">
        <f t="shared" si="210"/>
        <v>0.1</v>
      </c>
      <c r="U515">
        <f t="shared" si="211"/>
        <v>0.05</v>
      </c>
      <c r="V515">
        <f t="shared" si="212"/>
        <v>0.02</v>
      </c>
      <c r="W515">
        <f t="shared" si="213"/>
        <v>0.02</v>
      </c>
      <c r="X515">
        <f t="shared" si="214"/>
        <v>0.01</v>
      </c>
      <c r="Y515">
        <f t="shared" si="215"/>
        <v>0.01</v>
      </c>
    </row>
    <row r="516" spans="1:25">
      <c r="A516" t="s">
        <v>625</v>
      </c>
      <c r="B516">
        <f t="shared" si="192"/>
        <v>0</v>
      </c>
      <c r="C516">
        <f t="shared" si="193"/>
        <v>0</v>
      </c>
      <c r="D516">
        <f t="shared" si="194"/>
        <v>0</v>
      </c>
      <c r="E516">
        <f t="shared" si="195"/>
        <v>0</v>
      </c>
      <c r="F516">
        <f t="shared" si="196"/>
        <v>0</v>
      </c>
      <c r="G516">
        <f t="shared" si="197"/>
        <v>0</v>
      </c>
      <c r="H516">
        <f t="shared" si="198"/>
        <v>0</v>
      </c>
      <c r="I516">
        <f t="shared" si="199"/>
        <v>0.01</v>
      </c>
      <c r="J516">
        <f t="shared" si="200"/>
        <v>0.02</v>
      </c>
      <c r="K516">
        <f t="shared" si="201"/>
        <v>0.02</v>
      </c>
      <c r="L516">
        <f t="shared" si="202"/>
        <v>0.02</v>
      </c>
      <c r="M516">
        <f t="shared" si="203"/>
        <v>0.05</v>
      </c>
      <c r="N516">
        <f t="shared" si="204"/>
        <v>0.01</v>
      </c>
      <c r="O516">
        <f t="shared" si="205"/>
        <v>0.01</v>
      </c>
      <c r="P516">
        <f t="shared" si="206"/>
        <v>0.01</v>
      </c>
      <c r="Q516">
        <f t="shared" si="207"/>
        <v>0.01</v>
      </c>
      <c r="R516">
        <f t="shared" si="208"/>
        <v>0.01</v>
      </c>
      <c r="S516">
        <f t="shared" si="209"/>
        <v>0.02</v>
      </c>
      <c r="T516">
        <f t="shared" si="210"/>
        <v>0.03</v>
      </c>
      <c r="U516">
        <f t="shared" si="211"/>
        <v>0.02</v>
      </c>
      <c r="V516">
        <f t="shared" si="212"/>
        <v>0</v>
      </c>
      <c r="W516">
        <f t="shared" si="213"/>
        <v>0</v>
      </c>
      <c r="X516">
        <f t="shared" si="214"/>
        <v>0.01</v>
      </c>
      <c r="Y516">
        <f t="shared" si="215"/>
        <v>0</v>
      </c>
    </row>
    <row r="517" spans="1:25">
      <c r="A517" t="s">
        <v>626</v>
      </c>
      <c r="B517">
        <f t="shared" si="192"/>
        <v>0</v>
      </c>
      <c r="C517">
        <f t="shared" si="193"/>
        <v>0</v>
      </c>
      <c r="D517">
        <f t="shared" si="194"/>
        <v>0</v>
      </c>
      <c r="E517">
        <f t="shared" si="195"/>
        <v>0</v>
      </c>
      <c r="F517">
        <f t="shared" si="196"/>
        <v>0</v>
      </c>
      <c r="G517">
        <f t="shared" si="197"/>
        <v>0</v>
      </c>
      <c r="H517">
        <f t="shared" si="198"/>
        <v>0.01</v>
      </c>
      <c r="I517">
        <f t="shared" si="199"/>
        <v>0.02</v>
      </c>
      <c r="J517">
        <f t="shared" si="200"/>
        <v>0.01</v>
      </c>
      <c r="K517">
        <f t="shared" si="201"/>
        <v>0</v>
      </c>
      <c r="L517">
        <f t="shared" si="202"/>
        <v>0</v>
      </c>
      <c r="M517">
        <f t="shared" si="203"/>
        <v>0</v>
      </c>
      <c r="N517">
        <f t="shared" si="204"/>
        <v>0</v>
      </c>
      <c r="O517">
        <f t="shared" si="205"/>
        <v>0.01</v>
      </c>
      <c r="P517">
        <f t="shared" si="206"/>
        <v>0.01</v>
      </c>
      <c r="Q517">
        <f t="shared" si="207"/>
        <v>0.01</v>
      </c>
      <c r="R517">
        <f t="shared" si="208"/>
        <v>0.01</v>
      </c>
      <c r="S517">
        <f t="shared" si="209"/>
        <v>0.01</v>
      </c>
      <c r="T517">
        <f t="shared" si="210"/>
        <v>0</v>
      </c>
      <c r="U517">
        <f t="shared" si="211"/>
        <v>0</v>
      </c>
      <c r="V517">
        <f t="shared" si="212"/>
        <v>0</v>
      </c>
      <c r="W517">
        <f t="shared" si="213"/>
        <v>0.01</v>
      </c>
      <c r="X517">
        <f t="shared" si="214"/>
        <v>0</v>
      </c>
      <c r="Y517">
        <f t="shared" si="215"/>
        <v>0</v>
      </c>
    </row>
    <row r="518" spans="1:25">
      <c r="A518" t="s">
        <v>627</v>
      </c>
      <c r="B518">
        <f t="shared" si="192"/>
        <v>0</v>
      </c>
      <c r="C518">
        <f t="shared" si="193"/>
        <v>0.01</v>
      </c>
      <c r="D518">
        <f t="shared" si="194"/>
        <v>0.01</v>
      </c>
      <c r="E518">
        <f t="shared" si="195"/>
        <v>0</v>
      </c>
      <c r="F518">
        <f t="shared" si="196"/>
        <v>0.01</v>
      </c>
      <c r="G518">
        <f t="shared" si="197"/>
        <v>0.01</v>
      </c>
      <c r="H518">
        <f t="shared" si="198"/>
        <v>0.01</v>
      </c>
      <c r="I518">
        <f t="shared" si="199"/>
        <v>0.03</v>
      </c>
      <c r="J518">
        <f t="shared" si="200"/>
        <v>0.09</v>
      </c>
      <c r="K518">
        <f t="shared" si="201"/>
        <v>0.03</v>
      </c>
      <c r="L518">
        <f t="shared" si="202"/>
        <v>0.03</v>
      </c>
      <c r="M518">
        <f t="shared" si="203"/>
        <v>0.02</v>
      </c>
      <c r="N518">
        <f t="shared" si="204"/>
        <v>0.01</v>
      </c>
      <c r="O518">
        <f t="shared" si="205"/>
        <v>0.01</v>
      </c>
      <c r="P518">
        <f t="shared" si="206"/>
        <v>0.01</v>
      </c>
      <c r="Q518">
        <f t="shared" si="207"/>
        <v>0.01</v>
      </c>
      <c r="R518">
        <f t="shared" si="208"/>
        <v>0.01</v>
      </c>
      <c r="S518">
        <f t="shared" si="209"/>
        <v>0.01</v>
      </c>
      <c r="T518">
        <f t="shared" si="210"/>
        <v>0.01</v>
      </c>
      <c r="U518">
        <f t="shared" si="211"/>
        <v>0.01</v>
      </c>
      <c r="V518">
        <f t="shared" si="212"/>
        <v>0</v>
      </c>
      <c r="W518">
        <f t="shared" si="213"/>
        <v>0.03</v>
      </c>
      <c r="X518">
        <f t="shared" si="214"/>
        <v>0.02</v>
      </c>
      <c r="Y518">
        <f t="shared" si="215"/>
        <v>0.01</v>
      </c>
    </row>
    <row r="519" spans="1:25">
      <c r="A519" t="s">
        <v>628</v>
      </c>
      <c r="B519">
        <f t="shared" si="192"/>
        <v>0</v>
      </c>
      <c r="C519">
        <f t="shared" si="193"/>
        <v>0</v>
      </c>
      <c r="D519">
        <f t="shared" si="194"/>
        <v>0</v>
      </c>
      <c r="E519">
        <f t="shared" si="195"/>
        <v>0</v>
      </c>
      <c r="F519">
        <f t="shared" si="196"/>
        <v>0</v>
      </c>
      <c r="G519">
        <f t="shared" si="197"/>
        <v>0</v>
      </c>
      <c r="H519">
        <f t="shared" si="198"/>
        <v>0</v>
      </c>
      <c r="I519">
        <f t="shared" si="199"/>
        <v>0</v>
      </c>
      <c r="J519">
        <f t="shared" si="200"/>
        <v>0.01</v>
      </c>
      <c r="K519">
        <f t="shared" si="201"/>
        <v>0.02</v>
      </c>
      <c r="L519">
        <f t="shared" si="202"/>
        <v>0.01</v>
      </c>
      <c r="M519">
        <f t="shared" si="203"/>
        <v>0.02</v>
      </c>
      <c r="N519">
        <f t="shared" si="204"/>
        <v>0</v>
      </c>
      <c r="O519">
        <f t="shared" si="205"/>
        <v>0</v>
      </c>
      <c r="P519">
        <f t="shared" si="206"/>
        <v>0.01</v>
      </c>
      <c r="Q519">
        <f t="shared" si="207"/>
        <v>0.03</v>
      </c>
      <c r="R519">
        <f t="shared" si="208"/>
        <v>0.02</v>
      </c>
      <c r="S519">
        <f t="shared" si="209"/>
        <v>0.03</v>
      </c>
      <c r="T519">
        <f t="shared" si="210"/>
        <v>0.03</v>
      </c>
      <c r="U519">
        <f t="shared" si="211"/>
        <v>0.02</v>
      </c>
      <c r="V519">
        <f t="shared" si="212"/>
        <v>0.01</v>
      </c>
      <c r="W519">
        <f t="shared" si="213"/>
        <v>0</v>
      </c>
      <c r="X519">
        <f t="shared" si="214"/>
        <v>0.01</v>
      </c>
      <c r="Y519">
        <f t="shared" si="215"/>
        <v>0.01</v>
      </c>
    </row>
    <row r="520" spans="1:25">
      <c r="A520" t="s">
        <v>629</v>
      </c>
      <c r="B520">
        <f t="shared" si="192"/>
        <v>0</v>
      </c>
      <c r="C520">
        <f t="shared" si="193"/>
        <v>0</v>
      </c>
      <c r="D520">
        <f t="shared" si="194"/>
        <v>0</v>
      </c>
      <c r="E520">
        <f t="shared" si="195"/>
        <v>0</v>
      </c>
      <c r="F520">
        <f t="shared" si="196"/>
        <v>0</v>
      </c>
      <c r="G520">
        <f t="shared" si="197"/>
        <v>0</v>
      </c>
      <c r="H520">
        <f t="shared" si="198"/>
        <v>0</v>
      </c>
      <c r="I520">
        <f t="shared" si="199"/>
        <v>0</v>
      </c>
      <c r="J520">
        <f t="shared" si="200"/>
        <v>0.02</v>
      </c>
      <c r="K520">
        <f t="shared" si="201"/>
        <v>0</v>
      </c>
      <c r="L520">
        <f t="shared" si="202"/>
        <v>0</v>
      </c>
      <c r="M520">
        <f t="shared" si="203"/>
        <v>0</v>
      </c>
      <c r="N520">
        <f t="shared" si="204"/>
        <v>0</v>
      </c>
      <c r="O520">
        <f t="shared" si="205"/>
        <v>0.01</v>
      </c>
      <c r="P520">
        <f t="shared" si="206"/>
        <v>0.01</v>
      </c>
      <c r="Q520">
        <f t="shared" si="207"/>
        <v>0.01</v>
      </c>
      <c r="R520">
        <f t="shared" si="208"/>
        <v>0.02</v>
      </c>
      <c r="S520">
        <f t="shared" si="209"/>
        <v>0.02</v>
      </c>
      <c r="T520">
        <f t="shared" si="210"/>
        <v>0.01</v>
      </c>
      <c r="U520">
        <f t="shared" si="211"/>
        <v>0</v>
      </c>
      <c r="V520">
        <f t="shared" si="212"/>
        <v>0</v>
      </c>
      <c r="W520">
        <f t="shared" si="213"/>
        <v>0</v>
      </c>
      <c r="X520">
        <f t="shared" si="214"/>
        <v>0</v>
      </c>
      <c r="Y520">
        <f t="shared" si="215"/>
        <v>0</v>
      </c>
    </row>
    <row r="521" spans="1:25">
      <c r="A521" t="s">
        <v>630</v>
      </c>
      <c r="B521">
        <f t="shared" si="192"/>
        <v>0</v>
      </c>
      <c r="C521">
        <f t="shared" si="193"/>
        <v>0</v>
      </c>
      <c r="D521">
        <f t="shared" si="194"/>
        <v>0</v>
      </c>
      <c r="E521">
        <f t="shared" si="195"/>
        <v>0</v>
      </c>
      <c r="F521">
        <f t="shared" si="196"/>
        <v>0</v>
      </c>
      <c r="G521">
        <f t="shared" si="197"/>
        <v>0</v>
      </c>
      <c r="H521">
        <f t="shared" si="198"/>
        <v>0.02</v>
      </c>
      <c r="I521">
        <f t="shared" si="199"/>
        <v>0.03</v>
      </c>
      <c r="J521">
        <f t="shared" si="200"/>
        <v>0.02</v>
      </c>
      <c r="K521">
        <f t="shared" si="201"/>
        <v>0.02</v>
      </c>
      <c r="L521">
        <f t="shared" si="202"/>
        <v>0.01</v>
      </c>
      <c r="M521">
        <f t="shared" si="203"/>
        <v>0.04</v>
      </c>
      <c r="N521">
        <f t="shared" si="204"/>
        <v>0.02</v>
      </c>
      <c r="O521">
        <f t="shared" si="205"/>
        <v>0.01</v>
      </c>
      <c r="P521">
        <f t="shared" si="206"/>
        <v>0.02</v>
      </c>
      <c r="Q521">
        <f t="shared" si="207"/>
        <v>0.02</v>
      </c>
      <c r="R521">
        <f t="shared" si="208"/>
        <v>0.02</v>
      </c>
      <c r="S521">
        <f t="shared" si="209"/>
        <v>0.03</v>
      </c>
      <c r="T521">
        <f t="shared" si="210"/>
        <v>0.03</v>
      </c>
      <c r="U521">
        <f t="shared" si="211"/>
        <v>0.01</v>
      </c>
      <c r="V521">
        <f t="shared" si="212"/>
        <v>0.01</v>
      </c>
      <c r="W521">
        <f t="shared" si="213"/>
        <v>0.01</v>
      </c>
      <c r="X521">
        <f t="shared" si="214"/>
        <v>0</v>
      </c>
      <c r="Y521">
        <f t="shared" si="215"/>
        <v>0</v>
      </c>
    </row>
    <row r="522" spans="1:25">
      <c r="A522" t="s">
        <v>631</v>
      </c>
      <c r="B522">
        <f t="shared" si="192"/>
        <v>0.01</v>
      </c>
      <c r="C522">
        <f t="shared" si="193"/>
        <v>0.01</v>
      </c>
      <c r="D522">
        <f t="shared" si="194"/>
        <v>0.01</v>
      </c>
      <c r="E522">
        <f t="shared" si="195"/>
        <v>0.01</v>
      </c>
      <c r="F522">
        <f t="shared" si="196"/>
        <v>0.01</v>
      </c>
      <c r="G522">
        <f t="shared" si="197"/>
        <v>0.01</v>
      </c>
      <c r="H522">
        <f t="shared" si="198"/>
        <v>0.01</v>
      </c>
      <c r="I522">
        <f t="shared" si="199"/>
        <v>0.04</v>
      </c>
      <c r="J522">
        <f t="shared" si="200"/>
        <v>0.02</v>
      </c>
      <c r="K522">
        <f t="shared" si="201"/>
        <v>0.01</v>
      </c>
      <c r="L522">
        <f t="shared" si="202"/>
        <v>0.01</v>
      </c>
      <c r="M522">
        <f t="shared" si="203"/>
        <v>0.01</v>
      </c>
      <c r="N522">
        <f t="shared" si="204"/>
        <v>0.01</v>
      </c>
      <c r="O522">
        <f t="shared" si="205"/>
        <v>0.02</v>
      </c>
      <c r="P522">
        <f t="shared" si="206"/>
        <v>0.01</v>
      </c>
      <c r="Q522">
        <f t="shared" si="207"/>
        <v>0.02</v>
      </c>
      <c r="R522">
        <f t="shared" si="208"/>
        <v>0.01</v>
      </c>
      <c r="S522">
        <f t="shared" si="209"/>
        <v>0.01</v>
      </c>
      <c r="T522">
        <f t="shared" si="210"/>
        <v>0.01</v>
      </c>
      <c r="U522">
        <f t="shared" si="211"/>
        <v>0.01</v>
      </c>
      <c r="V522">
        <f t="shared" si="212"/>
        <v>0.01</v>
      </c>
      <c r="W522">
        <f t="shared" si="213"/>
        <v>0.01</v>
      </c>
      <c r="X522">
        <f t="shared" si="214"/>
        <v>0.01</v>
      </c>
      <c r="Y522">
        <f t="shared" si="215"/>
        <v>0.01</v>
      </c>
    </row>
    <row r="523" spans="1:25">
      <c r="A523" t="s">
        <v>632</v>
      </c>
      <c r="B523">
        <f t="shared" si="192"/>
        <v>0</v>
      </c>
      <c r="C523">
        <f t="shared" si="193"/>
        <v>0</v>
      </c>
      <c r="D523">
        <f t="shared" si="194"/>
        <v>0</v>
      </c>
      <c r="E523">
        <f t="shared" si="195"/>
        <v>0</v>
      </c>
      <c r="F523">
        <f t="shared" si="196"/>
        <v>0</v>
      </c>
      <c r="G523">
        <f t="shared" si="197"/>
        <v>0</v>
      </c>
      <c r="H523">
        <f t="shared" si="198"/>
        <v>0</v>
      </c>
      <c r="I523">
        <f t="shared" si="199"/>
        <v>0.01</v>
      </c>
      <c r="J523">
        <f t="shared" si="200"/>
        <v>0.04</v>
      </c>
      <c r="K523">
        <f t="shared" si="201"/>
        <v>0.08</v>
      </c>
      <c r="L523">
        <f t="shared" si="202"/>
        <v>0.08</v>
      </c>
      <c r="M523">
        <f t="shared" si="203"/>
        <v>7.0000000000000007E-2</v>
      </c>
      <c r="N523">
        <f t="shared" si="204"/>
        <v>0.02</v>
      </c>
      <c r="O523">
        <f t="shared" si="205"/>
        <v>0.01</v>
      </c>
      <c r="P523">
        <f t="shared" si="206"/>
        <v>0.03</v>
      </c>
      <c r="Q523">
        <f t="shared" si="207"/>
        <v>0.02</v>
      </c>
      <c r="R523">
        <f t="shared" si="208"/>
        <v>0.03</v>
      </c>
      <c r="S523">
        <f t="shared" si="209"/>
        <v>0.03</v>
      </c>
      <c r="T523">
        <f t="shared" si="210"/>
        <v>0.02</v>
      </c>
      <c r="U523">
        <f t="shared" si="211"/>
        <v>0.03</v>
      </c>
      <c r="V523">
        <f t="shared" si="212"/>
        <v>0.01</v>
      </c>
      <c r="W523">
        <f t="shared" si="213"/>
        <v>0.01</v>
      </c>
      <c r="X523">
        <f t="shared" si="214"/>
        <v>0.01</v>
      </c>
      <c r="Y523">
        <f t="shared" si="215"/>
        <v>0</v>
      </c>
    </row>
    <row r="524" spans="1:25">
      <c r="A524" t="s">
        <v>633</v>
      </c>
      <c r="B524">
        <f t="shared" si="192"/>
        <v>0.01</v>
      </c>
      <c r="C524">
        <f t="shared" si="193"/>
        <v>0.01</v>
      </c>
      <c r="D524">
        <f t="shared" si="194"/>
        <v>0.01</v>
      </c>
      <c r="E524">
        <f t="shared" si="195"/>
        <v>0.01</v>
      </c>
      <c r="F524">
        <f t="shared" si="196"/>
        <v>0</v>
      </c>
      <c r="G524">
        <f t="shared" si="197"/>
        <v>0</v>
      </c>
      <c r="H524">
        <f t="shared" si="198"/>
        <v>0.03</v>
      </c>
      <c r="I524">
        <f t="shared" si="199"/>
        <v>0.05</v>
      </c>
      <c r="J524">
        <f t="shared" si="200"/>
        <v>0.04</v>
      </c>
      <c r="K524">
        <f t="shared" si="201"/>
        <v>0.05</v>
      </c>
      <c r="L524">
        <f t="shared" si="202"/>
        <v>0.04</v>
      </c>
      <c r="M524">
        <f t="shared" si="203"/>
        <v>0.03</v>
      </c>
      <c r="N524">
        <f t="shared" si="204"/>
        <v>0.02</v>
      </c>
      <c r="O524">
        <f t="shared" si="205"/>
        <v>0.03</v>
      </c>
      <c r="P524">
        <f t="shared" si="206"/>
        <v>0.03</v>
      </c>
      <c r="Q524">
        <f t="shared" si="207"/>
        <v>0.05</v>
      </c>
      <c r="R524">
        <f t="shared" si="208"/>
        <v>0.06</v>
      </c>
      <c r="S524">
        <f t="shared" si="209"/>
        <v>0.05</v>
      </c>
      <c r="T524">
        <f t="shared" si="210"/>
        <v>0.04</v>
      </c>
      <c r="U524">
        <f t="shared" si="211"/>
        <v>0.03</v>
      </c>
      <c r="V524">
        <f t="shared" si="212"/>
        <v>0.02</v>
      </c>
      <c r="W524">
        <f t="shared" si="213"/>
        <v>0.02</v>
      </c>
      <c r="X524">
        <f t="shared" si="214"/>
        <v>0.01</v>
      </c>
      <c r="Y524">
        <f t="shared" si="215"/>
        <v>0.01</v>
      </c>
    </row>
    <row r="525" spans="1:25">
      <c r="A525" t="s">
        <v>634</v>
      </c>
      <c r="B525">
        <f t="shared" si="192"/>
        <v>0.02</v>
      </c>
      <c r="C525">
        <f t="shared" si="193"/>
        <v>0.02</v>
      </c>
      <c r="D525">
        <f t="shared" si="194"/>
        <v>0.02</v>
      </c>
      <c r="E525">
        <f t="shared" si="195"/>
        <v>0.02</v>
      </c>
      <c r="F525">
        <f t="shared" si="196"/>
        <v>0.02</v>
      </c>
      <c r="G525">
        <f t="shared" si="197"/>
        <v>0.03</v>
      </c>
      <c r="H525">
        <f t="shared" si="198"/>
        <v>0.03</v>
      </c>
      <c r="I525">
        <f t="shared" si="199"/>
        <v>0.04</v>
      </c>
      <c r="J525">
        <f t="shared" si="200"/>
        <v>0.06</v>
      </c>
      <c r="K525">
        <f t="shared" si="201"/>
        <v>0.04</v>
      </c>
      <c r="L525">
        <f t="shared" si="202"/>
        <v>0.04</v>
      </c>
      <c r="M525">
        <f t="shared" si="203"/>
        <v>0.04</v>
      </c>
      <c r="N525">
        <f t="shared" si="204"/>
        <v>0.04</v>
      </c>
      <c r="O525">
        <f t="shared" si="205"/>
        <v>0.04</v>
      </c>
      <c r="P525">
        <f t="shared" si="206"/>
        <v>0.03</v>
      </c>
      <c r="Q525">
        <f t="shared" si="207"/>
        <v>0.05</v>
      </c>
      <c r="R525">
        <f t="shared" si="208"/>
        <v>0.04</v>
      </c>
      <c r="S525">
        <f t="shared" si="209"/>
        <v>0.04</v>
      </c>
      <c r="T525">
        <f t="shared" si="210"/>
        <v>0.03</v>
      </c>
      <c r="U525">
        <f t="shared" si="211"/>
        <v>0.03</v>
      </c>
      <c r="V525">
        <f t="shared" si="212"/>
        <v>0.03</v>
      </c>
      <c r="W525">
        <f t="shared" si="213"/>
        <v>0.03</v>
      </c>
      <c r="X525">
        <f t="shared" si="214"/>
        <v>0.03</v>
      </c>
      <c r="Y525">
        <f t="shared" si="215"/>
        <v>0.02</v>
      </c>
    </row>
    <row r="526" spans="1:25">
      <c r="A526" t="s">
        <v>635</v>
      </c>
      <c r="B526">
        <f t="shared" si="192"/>
        <v>0</v>
      </c>
      <c r="C526">
        <f t="shared" si="193"/>
        <v>0</v>
      </c>
      <c r="D526">
        <f t="shared" si="194"/>
        <v>0</v>
      </c>
      <c r="E526">
        <f t="shared" si="195"/>
        <v>0</v>
      </c>
      <c r="F526">
        <f t="shared" si="196"/>
        <v>0</v>
      </c>
      <c r="G526">
        <f t="shared" si="197"/>
        <v>0</v>
      </c>
      <c r="H526">
        <f t="shared" si="198"/>
        <v>0</v>
      </c>
      <c r="I526">
        <f t="shared" si="199"/>
        <v>0.02</v>
      </c>
      <c r="J526">
        <f t="shared" si="200"/>
        <v>0.02</v>
      </c>
      <c r="K526">
        <f t="shared" si="201"/>
        <v>0.03</v>
      </c>
      <c r="L526">
        <f t="shared" si="202"/>
        <v>0.03</v>
      </c>
      <c r="M526">
        <f t="shared" si="203"/>
        <v>0.03</v>
      </c>
      <c r="N526">
        <f t="shared" si="204"/>
        <v>0.02</v>
      </c>
      <c r="O526">
        <f t="shared" si="205"/>
        <v>0.04</v>
      </c>
      <c r="P526">
        <f t="shared" si="206"/>
        <v>0.02</v>
      </c>
      <c r="Q526">
        <f t="shared" si="207"/>
        <v>0.02</v>
      </c>
      <c r="R526">
        <f t="shared" si="208"/>
        <v>0.03</v>
      </c>
      <c r="S526">
        <f t="shared" si="209"/>
        <v>0.04</v>
      </c>
      <c r="T526">
        <f t="shared" si="210"/>
        <v>0.03</v>
      </c>
      <c r="U526">
        <f t="shared" si="211"/>
        <v>0.02</v>
      </c>
      <c r="V526">
        <f t="shared" si="212"/>
        <v>0.01</v>
      </c>
      <c r="W526">
        <f t="shared" si="213"/>
        <v>0.01</v>
      </c>
      <c r="X526">
        <f t="shared" si="214"/>
        <v>0.01</v>
      </c>
      <c r="Y526">
        <f t="shared" si="215"/>
        <v>0</v>
      </c>
    </row>
    <row r="527" spans="1:25">
      <c r="A527" t="s">
        <v>636</v>
      </c>
      <c r="B527">
        <f t="shared" si="192"/>
        <v>0</v>
      </c>
      <c r="C527">
        <f t="shared" si="193"/>
        <v>0</v>
      </c>
      <c r="D527">
        <f t="shared" si="194"/>
        <v>0</v>
      </c>
      <c r="E527">
        <f t="shared" si="195"/>
        <v>0</v>
      </c>
      <c r="F527">
        <f t="shared" si="196"/>
        <v>0</v>
      </c>
      <c r="G527">
        <f t="shared" si="197"/>
        <v>0</v>
      </c>
      <c r="H527">
        <f t="shared" si="198"/>
        <v>0</v>
      </c>
      <c r="I527">
        <f t="shared" si="199"/>
        <v>0</v>
      </c>
      <c r="J527">
        <f t="shared" si="200"/>
        <v>0</v>
      </c>
      <c r="K527">
        <f t="shared" si="201"/>
        <v>0</v>
      </c>
      <c r="L527">
        <f t="shared" si="202"/>
        <v>0</v>
      </c>
      <c r="M527">
        <f t="shared" si="203"/>
        <v>0</v>
      </c>
      <c r="N527">
        <f t="shared" si="204"/>
        <v>0</v>
      </c>
      <c r="O527">
        <f t="shared" si="205"/>
        <v>0</v>
      </c>
      <c r="P527">
        <f t="shared" si="206"/>
        <v>0</v>
      </c>
      <c r="Q527">
        <f t="shared" si="207"/>
        <v>0</v>
      </c>
      <c r="R527">
        <f t="shared" si="208"/>
        <v>0</v>
      </c>
      <c r="S527">
        <f t="shared" si="209"/>
        <v>0</v>
      </c>
      <c r="T527">
        <f t="shared" si="210"/>
        <v>0</v>
      </c>
      <c r="U527">
        <f t="shared" si="211"/>
        <v>0</v>
      </c>
      <c r="V527">
        <f t="shared" si="212"/>
        <v>0</v>
      </c>
      <c r="W527">
        <f t="shared" si="213"/>
        <v>0</v>
      </c>
      <c r="X527">
        <f t="shared" si="214"/>
        <v>0</v>
      </c>
      <c r="Y527">
        <f t="shared" si="215"/>
        <v>0</v>
      </c>
    </row>
    <row r="528" spans="1:25">
      <c r="A528" t="s">
        <v>637</v>
      </c>
      <c r="B528">
        <f t="shared" si="192"/>
        <v>0</v>
      </c>
      <c r="C528">
        <f t="shared" si="193"/>
        <v>0</v>
      </c>
      <c r="D528">
        <f t="shared" si="194"/>
        <v>0</v>
      </c>
      <c r="E528">
        <f t="shared" si="195"/>
        <v>0</v>
      </c>
      <c r="F528">
        <f t="shared" si="196"/>
        <v>0</v>
      </c>
      <c r="G528">
        <f t="shared" si="197"/>
        <v>0</v>
      </c>
      <c r="H528">
        <f t="shared" si="198"/>
        <v>0</v>
      </c>
      <c r="I528">
        <f t="shared" si="199"/>
        <v>0</v>
      </c>
      <c r="J528">
        <f t="shared" si="200"/>
        <v>0</v>
      </c>
      <c r="K528">
        <f t="shared" si="201"/>
        <v>0.01</v>
      </c>
      <c r="L528">
        <f t="shared" si="202"/>
        <v>0.01</v>
      </c>
      <c r="M528">
        <f t="shared" si="203"/>
        <v>0.01</v>
      </c>
      <c r="N528">
        <f t="shared" si="204"/>
        <v>0</v>
      </c>
      <c r="O528">
        <f t="shared" si="205"/>
        <v>0.01</v>
      </c>
      <c r="P528">
        <f t="shared" si="206"/>
        <v>0</v>
      </c>
      <c r="Q528">
        <f t="shared" si="207"/>
        <v>0</v>
      </c>
      <c r="R528">
        <f t="shared" si="208"/>
        <v>0.01</v>
      </c>
      <c r="S528">
        <f t="shared" si="209"/>
        <v>0.01</v>
      </c>
      <c r="T528">
        <f t="shared" si="210"/>
        <v>0.02</v>
      </c>
      <c r="U528">
        <f t="shared" si="211"/>
        <v>0</v>
      </c>
      <c r="V528">
        <f t="shared" si="212"/>
        <v>0</v>
      </c>
      <c r="W528">
        <f t="shared" si="213"/>
        <v>0</v>
      </c>
      <c r="X528">
        <f t="shared" si="214"/>
        <v>0</v>
      </c>
      <c r="Y528">
        <f t="shared" si="215"/>
        <v>0</v>
      </c>
    </row>
    <row r="529" spans="1:25">
      <c r="A529" t="s">
        <v>638</v>
      </c>
      <c r="B529">
        <f t="shared" si="192"/>
        <v>0</v>
      </c>
      <c r="C529">
        <f t="shared" si="193"/>
        <v>0</v>
      </c>
      <c r="D529">
        <f t="shared" si="194"/>
        <v>0</v>
      </c>
      <c r="E529">
        <f t="shared" si="195"/>
        <v>0</v>
      </c>
      <c r="F529">
        <f t="shared" si="196"/>
        <v>0</v>
      </c>
      <c r="G529">
        <f t="shared" si="197"/>
        <v>0</v>
      </c>
      <c r="H529">
        <f t="shared" si="198"/>
        <v>0</v>
      </c>
      <c r="I529">
        <f t="shared" si="199"/>
        <v>0.01</v>
      </c>
      <c r="J529">
        <f t="shared" si="200"/>
        <v>0.01</v>
      </c>
      <c r="K529">
        <f t="shared" si="201"/>
        <v>0.01</v>
      </c>
      <c r="L529">
        <f t="shared" si="202"/>
        <v>0.01</v>
      </c>
      <c r="M529">
        <f t="shared" si="203"/>
        <v>0</v>
      </c>
      <c r="N529">
        <f t="shared" si="204"/>
        <v>0.01</v>
      </c>
      <c r="O529">
        <f t="shared" si="205"/>
        <v>0.01</v>
      </c>
      <c r="P529">
        <f t="shared" si="206"/>
        <v>0.01</v>
      </c>
      <c r="Q529">
        <f t="shared" si="207"/>
        <v>0.01</v>
      </c>
      <c r="R529">
        <f t="shared" si="208"/>
        <v>0.02</v>
      </c>
      <c r="S529">
        <f t="shared" si="209"/>
        <v>0.02</v>
      </c>
      <c r="T529">
        <f t="shared" si="210"/>
        <v>0.01</v>
      </c>
      <c r="U529">
        <f t="shared" si="211"/>
        <v>0</v>
      </c>
      <c r="V529">
        <f t="shared" si="212"/>
        <v>0</v>
      </c>
      <c r="W529">
        <f t="shared" si="213"/>
        <v>0</v>
      </c>
      <c r="X529">
        <f t="shared" si="214"/>
        <v>0</v>
      </c>
      <c r="Y529">
        <f t="shared" si="215"/>
        <v>0</v>
      </c>
    </row>
    <row r="530" spans="1:25">
      <c r="A530" t="s">
        <v>639</v>
      </c>
      <c r="B530">
        <f t="shared" si="192"/>
        <v>0</v>
      </c>
      <c r="C530">
        <f t="shared" si="193"/>
        <v>0</v>
      </c>
      <c r="D530">
        <f t="shared" si="194"/>
        <v>0</v>
      </c>
      <c r="E530">
        <f t="shared" si="195"/>
        <v>0</v>
      </c>
      <c r="F530">
        <f t="shared" si="196"/>
        <v>0</v>
      </c>
      <c r="G530">
        <f t="shared" si="197"/>
        <v>0</v>
      </c>
      <c r="H530">
        <f t="shared" si="198"/>
        <v>0.02</v>
      </c>
      <c r="I530">
        <f t="shared" si="199"/>
        <v>0.03</v>
      </c>
      <c r="J530">
        <f t="shared" si="200"/>
        <v>0.03</v>
      </c>
      <c r="K530">
        <f t="shared" si="201"/>
        <v>0.01</v>
      </c>
      <c r="L530">
        <f t="shared" si="202"/>
        <v>0.01</v>
      </c>
      <c r="M530">
        <f t="shared" si="203"/>
        <v>0.01</v>
      </c>
      <c r="N530">
        <f t="shared" si="204"/>
        <v>0.01</v>
      </c>
      <c r="O530">
        <f t="shared" si="205"/>
        <v>0.01</v>
      </c>
      <c r="P530">
        <f t="shared" si="206"/>
        <v>0</v>
      </c>
      <c r="Q530">
        <f t="shared" si="207"/>
        <v>0</v>
      </c>
      <c r="R530">
        <f t="shared" si="208"/>
        <v>0.02</v>
      </c>
      <c r="S530">
        <f t="shared" si="209"/>
        <v>0.06</v>
      </c>
      <c r="T530">
        <f t="shared" si="210"/>
        <v>0.04</v>
      </c>
      <c r="U530">
        <f t="shared" si="211"/>
        <v>0.02</v>
      </c>
      <c r="V530">
        <f t="shared" si="212"/>
        <v>0.02</v>
      </c>
      <c r="W530">
        <f t="shared" si="213"/>
        <v>0.02</v>
      </c>
      <c r="X530">
        <f t="shared" si="214"/>
        <v>0.01</v>
      </c>
      <c r="Y530">
        <f t="shared" si="215"/>
        <v>0</v>
      </c>
    </row>
    <row r="531" spans="1:25">
      <c r="A531" t="s">
        <v>640</v>
      </c>
      <c r="B531">
        <f t="shared" si="192"/>
        <v>0</v>
      </c>
      <c r="C531">
        <f t="shared" si="193"/>
        <v>0</v>
      </c>
      <c r="D531">
        <f t="shared" si="194"/>
        <v>0</v>
      </c>
      <c r="E531">
        <f t="shared" si="195"/>
        <v>0</v>
      </c>
      <c r="F531">
        <f t="shared" si="196"/>
        <v>0</v>
      </c>
      <c r="G531">
        <f t="shared" si="197"/>
        <v>0</v>
      </c>
      <c r="H531">
        <f t="shared" si="198"/>
        <v>0</v>
      </c>
      <c r="I531">
        <f t="shared" si="199"/>
        <v>0</v>
      </c>
      <c r="J531">
        <f t="shared" si="200"/>
        <v>0.02</v>
      </c>
      <c r="K531">
        <f t="shared" si="201"/>
        <v>0.02</v>
      </c>
      <c r="L531">
        <f t="shared" si="202"/>
        <v>0.01</v>
      </c>
      <c r="M531">
        <f t="shared" si="203"/>
        <v>0.01</v>
      </c>
      <c r="N531">
        <f t="shared" si="204"/>
        <v>0.02</v>
      </c>
      <c r="O531">
        <f t="shared" si="205"/>
        <v>0.02</v>
      </c>
      <c r="P531">
        <f t="shared" si="206"/>
        <v>0</v>
      </c>
      <c r="Q531">
        <f t="shared" si="207"/>
        <v>0.01</v>
      </c>
      <c r="R531">
        <f t="shared" si="208"/>
        <v>0</v>
      </c>
      <c r="S531">
        <f t="shared" si="209"/>
        <v>0.01</v>
      </c>
      <c r="T531">
        <f t="shared" si="210"/>
        <v>0.02</v>
      </c>
      <c r="U531">
        <f t="shared" si="211"/>
        <v>0</v>
      </c>
      <c r="V531">
        <f t="shared" si="212"/>
        <v>0</v>
      </c>
      <c r="W531">
        <f t="shared" si="213"/>
        <v>0</v>
      </c>
      <c r="X531">
        <f t="shared" si="214"/>
        <v>0</v>
      </c>
      <c r="Y531">
        <f t="shared" si="215"/>
        <v>0</v>
      </c>
    </row>
    <row r="532" spans="1:25">
      <c r="A532" t="s">
        <v>641</v>
      </c>
      <c r="B532">
        <f t="shared" si="192"/>
        <v>0</v>
      </c>
      <c r="C532">
        <f t="shared" si="193"/>
        <v>0</v>
      </c>
      <c r="D532">
        <f t="shared" si="194"/>
        <v>0</v>
      </c>
      <c r="E532">
        <f t="shared" si="195"/>
        <v>0</v>
      </c>
      <c r="F532">
        <f t="shared" si="196"/>
        <v>0</v>
      </c>
      <c r="G532">
        <f t="shared" si="197"/>
        <v>0</v>
      </c>
      <c r="H532">
        <f t="shared" si="198"/>
        <v>0</v>
      </c>
      <c r="I532">
        <f t="shared" si="199"/>
        <v>0.01</v>
      </c>
      <c r="J532">
        <f t="shared" si="200"/>
        <v>0.01</v>
      </c>
      <c r="K532">
        <f t="shared" si="201"/>
        <v>0.01</v>
      </c>
      <c r="L532">
        <f t="shared" si="202"/>
        <v>0.01</v>
      </c>
      <c r="M532">
        <f t="shared" si="203"/>
        <v>0.01</v>
      </c>
      <c r="N532">
        <f t="shared" si="204"/>
        <v>0.01</v>
      </c>
      <c r="O532">
        <f t="shared" si="205"/>
        <v>0.01</v>
      </c>
      <c r="P532">
        <f t="shared" si="206"/>
        <v>0.01</v>
      </c>
      <c r="Q532">
        <f t="shared" si="207"/>
        <v>0.01</v>
      </c>
      <c r="R532">
        <f t="shared" si="208"/>
        <v>0.01</v>
      </c>
      <c r="S532">
        <f t="shared" si="209"/>
        <v>0.01</v>
      </c>
      <c r="T532">
        <f t="shared" si="210"/>
        <v>0</v>
      </c>
      <c r="U532">
        <f t="shared" si="211"/>
        <v>0</v>
      </c>
      <c r="V532">
        <f t="shared" si="212"/>
        <v>0</v>
      </c>
      <c r="W532">
        <f t="shared" si="213"/>
        <v>0</v>
      </c>
      <c r="X532">
        <f t="shared" si="214"/>
        <v>0</v>
      </c>
      <c r="Y532">
        <f t="shared" si="215"/>
        <v>0</v>
      </c>
    </row>
    <row r="533" spans="1:25">
      <c r="A533" t="s">
        <v>642</v>
      </c>
      <c r="B533">
        <f t="shared" si="192"/>
        <v>0</v>
      </c>
      <c r="C533">
        <f t="shared" si="193"/>
        <v>0</v>
      </c>
      <c r="D533">
        <f t="shared" si="194"/>
        <v>0</v>
      </c>
      <c r="E533">
        <f t="shared" si="195"/>
        <v>0</v>
      </c>
      <c r="F533">
        <f t="shared" si="196"/>
        <v>0</v>
      </c>
      <c r="G533">
        <f t="shared" si="197"/>
        <v>0</v>
      </c>
      <c r="H533">
        <f t="shared" si="198"/>
        <v>0</v>
      </c>
      <c r="I533">
        <f t="shared" si="199"/>
        <v>0</v>
      </c>
      <c r="J533">
        <f t="shared" si="200"/>
        <v>0</v>
      </c>
      <c r="K533">
        <f t="shared" si="201"/>
        <v>0</v>
      </c>
      <c r="L533">
        <f t="shared" si="202"/>
        <v>0.01</v>
      </c>
      <c r="M533">
        <f t="shared" si="203"/>
        <v>0.01</v>
      </c>
      <c r="N533">
        <f t="shared" si="204"/>
        <v>0.01</v>
      </c>
      <c r="O533">
        <f t="shared" si="205"/>
        <v>0.01</v>
      </c>
      <c r="P533">
        <f t="shared" si="206"/>
        <v>0.01</v>
      </c>
      <c r="Q533">
        <f t="shared" si="207"/>
        <v>0.01</v>
      </c>
      <c r="R533">
        <f t="shared" si="208"/>
        <v>0</v>
      </c>
      <c r="S533">
        <f t="shared" si="209"/>
        <v>0</v>
      </c>
      <c r="T533">
        <f t="shared" si="210"/>
        <v>0</v>
      </c>
      <c r="U533">
        <f t="shared" si="211"/>
        <v>0.03</v>
      </c>
      <c r="V533">
        <f t="shared" si="212"/>
        <v>0</v>
      </c>
      <c r="W533">
        <f t="shared" si="213"/>
        <v>0</v>
      </c>
      <c r="X533">
        <f t="shared" si="214"/>
        <v>0</v>
      </c>
      <c r="Y533">
        <f t="shared" si="215"/>
        <v>0</v>
      </c>
    </row>
    <row r="534" spans="1:25">
      <c r="A534" t="s">
        <v>643</v>
      </c>
      <c r="B534">
        <f t="shared" si="192"/>
        <v>0</v>
      </c>
      <c r="C534">
        <f t="shared" si="193"/>
        <v>0</v>
      </c>
      <c r="D534">
        <f t="shared" si="194"/>
        <v>0</v>
      </c>
      <c r="E534">
        <f t="shared" si="195"/>
        <v>0</v>
      </c>
      <c r="F534">
        <f t="shared" si="196"/>
        <v>0</v>
      </c>
      <c r="G534">
        <f t="shared" si="197"/>
        <v>0</v>
      </c>
      <c r="H534">
        <f t="shared" si="198"/>
        <v>0</v>
      </c>
      <c r="I534">
        <f t="shared" si="199"/>
        <v>0</v>
      </c>
      <c r="J534">
        <f t="shared" si="200"/>
        <v>0.01</v>
      </c>
      <c r="K534">
        <f t="shared" si="201"/>
        <v>0.01</v>
      </c>
      <c r="L534">
        <f t="shared" si="202"/>
        <v>0</v>
      </c>
      <c r="M534">
        <f t="shared" si="203"/>
        <v>0</v>
      </c>
      <c r="N534">
        <f t="shared" si="204"/>
        <v>0</v>
      </c>
      <c r="O534">
        <f t="shared" si="205"/>
        <v>0.01</v>
      </c>
      <c r="P534">
        <f t="shared" si="206"/>
        <v>0</v>
      </c>
      <c r="Q534">
        <f t="shared" si="207"/>
        <v>0</v>
      </c>
      <c r="R534">
        <f t="shared" si="208"/>
        <v>0.01</v>
      </c>
      <c r="S534">
        <f t="shared" si="209"/>
        <v>0.02</v>
      </c>
      <c r="T534">
        <f t="shared" si="210"/>
        <v>0</v>
      </c>
      <c r="U534">
        <f t="shared" si="211"/>
        <v>0</v>
      </c>
      <c r="V534">
        <f t="shared" si="212"/>
        <v>0</v>
      </c>
      <c r="W534">
        <f t="shared" si="213"/>
        <v>0</v>
      </c>
      <c r="X534">
        <f t="shared" si="214"/>
        <v>0</v>
      </c>
      <c r="Y534">
        <f t="shared" si="215"/>
        <v>0</v>
      </c>
    </row>
    <row r="535" spans="1:25">
      <c r="A535" t="s">
        <v>644</v>
      </c>
      <c r="B535">
        <f t="shared" si="192"/>
        <v>0</v>
      </c>
      <c r="C535">
        <f t="shared" si="193"/>
        <v>0</v>
      </c>
      <c r="D535">
        <f t="shared" si="194"/>
        <v>0</v>
      </c>
      <c r="E535">
        <f t="shared" si="195"/>
        <v>0</v>
      </c>
      <c r="F535">
        <f t="shared" si="196"/>
        <v>0</v>
      </c>
      <c r="G535">
        <f t="shared" si="197"/>
        <v>0</v>
      </c>
      <c r="H535">
        <f t="shared" si="198"/>
        <v>0</v>
      </c>
      <c r="I535">
        <f t="shared" si="199"/>
        <v>0</v>
      </c>
      <c r="J535">
        <f t="shared" si="200"/>
        <v>0.01</v>
      </c>
      <c r="K535">
        <f t="shared" si="201"/>
        <v>0</v>
      </c>
      <c r="L535">
        <f t="shared" si="202"/>
        <v>0.01</v>
      </c>
      <c r="M535">
        <f t="shared" si="203"/>
        <v>0.01</v>
      </c>
      <c r="N535">
        <f t="shared" si="204"/>
        <v>0</v>
      </c>
      <c r="O535">
        <f t="shared" si="205"/>
        <v>0</v>
      </c>
      <c r="P535">
        <f t="shared" si="206"/>
        <v>0</v>
      </c>
      <c r="Q535">
        <f t="shared" si="207"/>
        <v>0.01</v>
      </c>
      <c r="R535">
        <f t="shared" si="208"/>
        <v>0</v>
      </c>
      <c r="S535">
        <f t="shared" si="209"/>
        <v>0</v>
      </c>
      <c r="T535">
        <f t="shared" si="210"/>
        <v>0</v>
      </c>
      <c r="U535">
        <f t="shared" si="211"/>
        <v>0</v>
      </c>
      <c r="V535">
        <f t="shared" si="212"/>
        <v>0</v>
      </c>
      <c r="W535">
        <f t="shared" si="213"/>
        <v>0</v>
      </c>
      <c r="X535">
        <f t="shared" si="214"/>
        <v>0</v>
      </c>
      <c r="Y535">
        <f t="shared" si="215"/>
        <v>0</v>
      </c>
    </row>
    <row r="536" spans="1:25">
      <c r="A536" t="s">
        <v>645</v>
      </c>
      <c r="B536">
        <f t="shared" si="192"/>
        <v>0.01</v>
      </c>
      <c r="C536">
        <f t="shared" si="193"/>
        <v>0</v>
      </c>
      <c r="D536">
        <f t="shared" si="194"/>
        <v>0.01</v>
      </c>
      <c r="E536">
        <f t="shared" si="195"/>
        <v>0</v>
      </c>
      <c r="F536">
        <f t="shared" si="196"/>
        <v>0</v>
      </c>
      <c r="G536">
        <f t="shared" si="197"/>
        <v>0.01</v>
      </c>
      <c r="H536">
        <f t="shared" si="198"/>
        <v>0.02</v>
      </c>
      <c r="I536">
        <f t="shared" si="199"/>
        <v>0.05</v>
      </c>
      <c r="J536">
        <f t="shared" si="200"/>
        <v>0.02</v>
      </c>
      <c r="K536">
        <f t="shared" si="201"/>
        <v>0.01</v>
      </c>
      <c r="L536">
        <f t="shared" si="202"/>
        <v>0.03</v>
      </c>
      <c r="M536">
        <f t="shared" si="203"/>
        <v>0.06</v>
      </c>
      <c r="N536">
        <f t="shared" si="204"/>
        <v>0.05</v>
      </c>
      <c r="O536">
        <f t="shared" si="205"/>
        <v>0.03</v>
      </c>
      <c r="P536">
        <f t="shared" si="206"/>
        <v>0.01</v>
      </c>
      <c r="Q536">
        <f t="shared" si="207"/>
        <v>0</v>
      </c>
      <c r="R536">
        <f t="shared" si="208"/>
        <v>0.02</v>
      </c>
      <c r="S536">
        <f t="shared" si="209"/>
        <v>0.04</v>
      </c>
      <c r="T536">
        <f t="shared" si="210"/>
        <v>0.05</v>
      </c>
      <c r="U536">
        <f t="shared" si="211"/>
        <v>0.05</v>
      </c>
      <c r="V536">
        <f t="shared" si="212"/>
        <v>0.04</v>
      </c>
      <c r="W536">
        <f t="shared" si="213"/>
        <v>0.02</v>
      </c>
      <c r="X536">
        <f t="shared" si="214"/>
        <v>0.04</v>
      </c>
      <c r="Y536">
        <f t="shared" si="215"/>
        <v>0.01</v>
      </c>
    </row>
    <row r="537" spans="1:25">
      <c r="A537" t="s">
        <v>646</v>
      </c>
      <c r="B537">
        <f t="shared" si="192"/>
        <v>0</v>
      </c>
      <c r="C537">
        <f t="shared" si="193"/>
        <v>0</v>
      </c>
      <c r="D537">
        <f t="shared" si="194"/>
        <v>0</v>
      </c>
      <c r="E537">
        <f t="shared" si="195"/>
        <v>0</v>
      </c>
      <c r="F537">
        <f t="shared" si="196"/>
        <v>0</v>
      </c>
      <c r="G537">
        <f t="shared" si="197"/>
        <v>0</v>
      </c>
      <c r="H537">
        <f t="shared" si="198"/>
        <v>0</v>
      </c>
      <c r="I537">
        <f t="shared" si="199"/>
        <v>0</v>
      </c>
      <c r="J537">
        <f t="shared" si="200"/>
        <v>0.01</v>
      </c>
      <c r="K537">
        <f t="shared" si="201"/>
        <v>0.01</v>
      </c>
      <c r="L537">
        <f t="shared" si="202"/>
        <v>0.01</v>
      </c>
      <c r="M537">
        <f t="shared" si="203"/>
        <v>0</v>
      </c>
      <c r="N537">
        <f t="shared" si="204"/>
        <v>0</v>
      </c>
      <c r="O537">
        <f t="shared" si="205"/>
        <v>0</v>
      </c>
      <c r="P537">
        <f t="shared" si="206"/>
        <v>0</v>
      </c>
      <c r="Q537">
        <f t="shared" si="207"/>
        <v>0</v>
      </c>
      <c r="R537">
        <f t="shared" si="208"/>
        <v>0.01</v>
      </c>
      <c r="S537">
        <f t="shared" si="209"/>
        <v>0</v>
      </c>
      <c r="T537">
        <f t="shared" si="210"/>
        <v>0</v>
      </c>
      <c r="U537">
        <f t="shared" si="211"/>
        <v>0</v>
      </c>
      <c r="V537">
        <f t="shared" si="212"/>
        <v>0</v>
      </c>
      <c r="W537">
        <f t="shared" si="213"/>
        <v>0</v>
      </c>
      <c r="X537">
        <f t="shared" si="214"/>
        <v>0</v>
      </c>
      <c r="Y537">
        <f t="shared" si="215"/>
        <v>0</v>
      </c>
    </row>
    <row r="538" spans="1:25">
      <c r="A538" t="s">
        <v>647</v>
      </c>
      <c r="B538">
        <f t="shared" si="192"/>
        <v>0.01</v>
      </c>
      <c r="C538">
        <f t="shared" si="193"/>
        <v>0.01</v>
      </c>
      <c r="D538">
        <f t="shared" si="194"/>
        <v>0.01</v>
      </c>
      <c r="E538">
        <f t="shared" si="195"/>
        <v>0.01</v>
      </c>
      <c r="F538">
        <f t="shared" si="196"/>
        <v>0</v>
      </c>
      <c r="G538">
        <f t="shared" si="197"/>
        <v>0</v>
      </c>
      <c r="H538">
        <f t="shared" si="198"/>
        <v>0.01</v>
      </c>
      <c r="I538">
        <f t="shared" si="199"/>
        <v>0.01</v>
      </c>
      <c r="J538">
        <f t="shared" si="200"/>
        <v>0.03</v>
      </c>
      <c r="K538">
        <f t="shared" si="201"/>
        <v>0.03</v>
      </c>
      <c r="L538">
        <f t="shared" si="202"/>
        <v>0.02</v>
      </c>
      <c r="M538">
        <f t="shared" si="203"/>
        <v>0.02</v>
      </c>
      <c r="N538">
        <f t="shared" si="204"/>
        <v>0.02</v>
      </c>
      <c r="O538">
        <f t="shared" si="205"/>
        <v>0.02</v>
      </c>
      <c r="P538">
        <f t="shared" si="206"/>
        <v>0.01</v>
      </c>
      <c r="Q538">
        <f t="shared" si="207"/>
        <v>0.02</v>
      </c>
      <c r="R538">
        <f t="shared" si="208"/>
        <v>0.01</v>
      </c>
      <c r="S538">
        <f t="shared" si="209"/>
        <v>0.02</v>
      </c>
      <c r="T538">
        <f t="shared" si="210"/>
        <v>0.01</v>
      </c>
      <c r="U538">
        <f t="shared" si="211"/>
        <v>0.01</v>
      </c>
      <c r="V538">
        <f t="shared" si="212"/>
        <v>0.01</v>
      </c>
      <c r="W538">
        <f t="shared" si="213"/>
        <v>0.01</v>
      </c>
      <c r="X538">
        <f t="shared" si="214"/>
        <v>0.01</v>
      </c>
      <c r="Y538">
        <f t="shared" si="215"/>
        <v>0</v>
      </c>
    </row>
    <row r="539" spans="1:25">
      <c r="A539" t="s">
        <v>648</v>
      </c>
      <c r="B539">
        <f t="shared" si="192"/>
        <v>0</v>
      </c>
      <c r="C539">
        <f t="shared" si="193"/>
        <v>0</v>
      </c>
      <c r="D539">
        <f t="shared" si="194"/>
        <v>0</v>
      </c>
      <c r="E539">
        <f t="shared" si="195"/>
        <v>0</v>
      </c>
      <c r="F539">
        <f t="shared" si="196"/>
        <v>0</v>
      </c>
      <c r="G539">
        <f t="shared" si="197"/>
        <v>0</v>
      </c>
      <c r="H539">
        <f t="shared" si="198"/>
        <v>0</v>
      </c>
      <c r="I539">
        <f t="shared" si="199"/>
        <v>0</v>
      </c>
      <c r="J539">
        <f t="shared" si="200"/>
        <v>0</v>
      </c>
      <c r="K539">
        <f t="shared" si="201"/>
        <v>0</v>
      </c>
      <c r="L539">
        <f t="shared" si="202"/>
        <v>0</v>
      </c>
      <c r="M539">
        <f t="shared" si="203"/>
        <v>0</v>
      </c>
      <c r="N539">
        <f t="shared" si="204"/>
        <v>0</v>
      </c>
      <c r="O539">
        <f t="shared" si="205"/>
        <v>0</v>
      </c>
      <c r="P539">
        <f t="shared" si="206"/>
        <v>0</v>
      </c>
      <c r="Q539">
        <f t="shared" si="207"/>
        <v>0</v>
      </c>
      <c r="R539">
        <f t="shared" si="208"/>
        <v>0</v>
      </c>
      <c r="S539">
        <f t="shared" si="209"/>
        <v>0</v>
      </c>
      <c r="T539">
        <f t="shared" si="210"/>
        <v>0</v>
      </c>
      <c r="U539">
        <f t="shared" si="211"/>
        <v>0</v>
      </c>
      <c r="V539">
        <f t="shared" si="212"/>
        <v>0</v>
      </c>
      <c r="W539">
        <f t="shared" si="213"/>
        <v>0</v>
      </c>
      <c r="X539">
        <f t="shared" si="214"/>
        <v>0</v>
      </c>
      <c r="Y539">
        <f t="shared" si="215"/>
        <v>0</v>
      </c>
    </row>
    <row r="540" spans="1:25">
      <c r="A540" t="s">
        <v>649</v>
      </c>
      <c r="B540">
        <f t="shared" si="192"/>
        <v>0</v>
      </c>
      <c r="C540">
        <f t="shared" si="193"/>
        <v>0</v>
      </c>
      <c r="D540">
        <f t="shared" si="194"/>
        <v>0</v>
      </c>
      <c r="E540">
        <f t="shared" si="195"/>
        <v>0</v>
      </c>
      <c r="F540">
        <f t="shared" si="196"/>
        <v>0</v>
      </c>
      <c r="G540">
        <f t="shared" si="197"/>
        <v>0</v>
      </c>
      <c r="H540">
        <f t="shared" si="198"/>
        <v>0.02</v>
      </c>
      <c r="I540">
        <f t="shared" si="199"/>
        <v>0.02</v>
      </c>
      <c r="J540">
        <f t="shared" si="200"/>
        <v>0.06</v>
      </c>
      <c r="K540">
        <f t="shared" si="201"/>
        <v>0.03</v>
      </c>
      <c r="L540">
        <f t="shared" si="202"/>
        <v>0.03</v>
      </c>
      <c r="M540">
        <f t="shared" si="203"/>
        <v>0.02</v>
      </c>
      <c r="N540">
        <f t="shared" si="204"/>
        <v>0.02</v>
      </c>
      <c r="O540">
        <f t="shared" si="205"/>
        <v>0.02</v>
      </c>
      <c r="P540">
        <f t="shared" si="206"/>
        <v>0.02</v>
      </c>
      <c r="Q540">
        <f t="shared" si="207"/>
        <v>0.02</v>
      </c>
      <c r="R540">
        <f t="shared" si="208"/>
        <v>0.04</v>
      </c>
      <c r="S540">
        <f t="shared" si="209"/>
        <v>0.03</v>
      </c>
      <c r="T540">
        <f t="shared" si="210"/>
        <v>0.03</v>
      </c>
      <c r="U540">
        <f t="shared" si="211"/>
        <v>0.02</v>
      </c>
      <c r="V540">
        <f t="shared" si="212"/>
        <v>0.02</v>
      </c>
      <c r="W540">
        <f t="shared" si="213"/>
        <v>0.01</v>
      </c>
      <c r="X540">
        <f t="shared" si="214"/>
        <v>0.01</v>
      </c>
      <c r="Y540">
        <f t="shared" si="215"/>
        <v>0</v>
      </c>
    </row>
    <row r="541" spans="1:25">
      <c r="A541" t="s">
        <v>650</v>
      </c>
      <c r="B541">
        <f t="shared" si="192"/>
        <v>0.02</v>
      </c>
      <c r="C541">
        <f t="shared" si="193"/>
        <v>0.02</v>
      </c>
      <c r="D541">
        <f t="shared" si="194"/>
        <v>0.01</v>
      </c>
      <c r="E541">
        <f t="shared" si="195"/>
        <v>0.01</v>
      </c>
      <c r="F541">
        <f t="shared" si="196"/>
        <v>0.01</v>
      </c>
      <c r="G541">
        <f t="shared" si="197"/>
        <v>0</v>
      </c>
      <c r="H541">
        <f t="shared" si="198"/>
        <v>0</v>
      </c>
      <c r="I541">
        <f t="shared" si="199"/>
        <v>0.02</v>
      </c>
      <c r="J541">
        <f t="shared" si="200"/>
        <v>0.02</v>
      </c>
      <c r="K541">
        <f t="shared" si="201"/>
        <v>0.05</v>
      </c>
      <c r="L541">
        <f t="shared" si="202"/>
        <v>0.04</v>
      </c>
      <c r="M541">
        <f t="shared" si="203"/>
        <v>0.04</v>
      </c>
      <c r="N541">
        <f t="shared" si="204"/>
        <v>0.02</v>
      </c>
      <c r="O541">
        <f t="shared" si="205"/>
        <v>0.01</v>
      </c>
      <c r="P541">
        <f t="shared" si="206"/>
        <v>0.02</v>
      </c>
      <c r="Q541">
        <f t="shared" si="207"/>
        <v>0.02</v>
      </c>
      <c r="R541">
        <f t="shared" si="208"/>
        <v>0.03</v>
      </c>
      <c r="S541">
        <f t="shared" si="209"/>
        <v>0.02</v>
      </c>
      <c r="T541">
        <f t="shared" si="210"/>
        <v>0.01</v>
      </c>
      <c r="U541">
        <f t="shared" si="211"/>
        <v>0.01</v>
      </c>
      <c r="V541">
        <f t="shared" si="212"/>
        <v>0.01</v>
      </c>
      <c r="W541">
        <f t="shared" si="213"/>
        <v>0.01</v>
      </c>
      <c r="X541">
        <f t="shared" si="214"/>
        <v>0.01</v>
      </c>
      <c r="Y541">
        <f t="shared" si="215"/>
        <v>0.01</v>
      </c>
    </row>
    <row r="542" spans="1:25">
      <c r="A542" t="s">
        <v>651</v>
      </c>
      <c r="B542">
        <f t="shared" si="192"/>
        <v>0</v>
      </c>
      <c r="C542">
        <f t="shared" si="193"/>
        <v>0</v>
      </c>
      <c r="D542">
        <f t="shared" si="194"/>
        <v>0</v>
      </c>
      <c r="E542">
        <f t="shared" si="195"/>
        <v>0</v>
      </c>
      <c r="F542">
        <f t="shared" si="196"/>
        <v>0</v>
      </c>
      <c r="G542">
        <f t="shared" si="197"/>
        <v>0</v>
      </c>
      <c r="H542">
        <f t="shared" si="198"/>
        <v>0</v>
      </c>
      <c r="I542">
        <f t="shared" si="199"/>
        <v>0</v>
      </c>
      <c r="J542">
        <f t="shared" si="200"/>
        <v>0</v>
      </c>
      <c r="K542">
        <f t="shared" si="201"/>
        <v>0</v>
      </c>
      <c r="L542">
        <f t="shared" si="202"/>
        <v>0</v>
      </c>
      <c r="M542">
        <f t="shared" si="203"/>
        <v>0</v>
      </c>
      <c r="N542">
        <f t="shared" si="204"/>
        <v>0</v>
      </c>
      <c r="O542">
        <f t="shared" si="205"/>
        <v>0</v>
      </c>
      <c r="P542">
        <f t="shared" si="206"/>
        <v>0.01</v>
      </c>
      <c r="Q542">
        <f t="shared" si="207"/>
        <v>0</v>
      </c>
      <c r="R542">
        <f t="shared" si="208"/>
        <v>0</v>
      </c>
      <c r="S542">
        <f t="shared" si="209"/>
        <v>0</v>
      </c>
      <c r="T542">
        <f t="shared" si="210"/>
        <v>0</v>
      </c>
      <c r="U542">
        <f t="shared" si="211"/>
        <v>0</v>
      </c>
      <c r="V542">
        <f t="shared" si="212"/>
        <v>0</v>
      </c>
      <c r="W542">
        <f t="shared" si="213"/>
        <v>0</v>
      </c>
      <c r="X542">
        <f t="shared" si="214"/>
        <v>0</v>
      </c>
      <c r="Y542">
        <f t="shared" si="215"/>
        <v>0</v>
      </c>
    </row>
    <row r="543" spans="1:25">
      <c r="A543" t="s">
        <v>652</v>
      </c>
      <c r="B543">
        <f t="shared" si="192"/>
        <v>0</v>
      </c>
      <c r="C543">
        <f t="shared" si="193"/>
        <v>0</v>
      </c>
      <c r="D543">
        <f t="shared" si="194"/>
        <v>0</v>
      </c>
      <c r="E543">
        <f t="shared" si="195"/>
        <v>0</v>
      </c>
      <c r="F543">
        <f t="shared" si="196"/>
        <v>0</v>
      </c>
      <c r="G543">
        <f t="shared" si="197"/>
        <v>0</v>
      </c>
      <c r="H543">
        <f t="shared" si="198"/>
        <v>0</v>
      </c>
      <c r="I543">
        <f t="shared" si="199"/>
        <v>0</v>
      </c>
      <c r="J543">
        <f t="shared" si="200"/>
        <v>0</v>
      </c>
      <c r="K543">
        <f t="shared" si="201"/>
        <v>0</v>
      </c>
      <c r="L543">
        <f t="shared" si="202"/>
        <v>0</v>
      </c>
      <c r="M543">
        <f t="shared" si="203"/>
        <v>0</v>
      </c>
      <c r="N543">
        <f t="shared" si="204"/>
        <v>0</v>
      </c>
      <c r="O543">
        <f t="shared" si="205"/>
        <v>0</v>
      </c>
      <c r="P543">
        <f t="shared" si="206"/>
        <v>0</v>
      </c>
      <c r="Q543">
        <f t="shared" si="207"/>
        <v>0</v>
      </c>
      <c r="R543">
        <f t="shared" si="208"/>
        <v>0</v>
      </c>
      <c r="S543">
        <f t="shared" si="209"/>
        <v>0</v>
      </c>
      <c r="T543">
        <f t="shared" si="210"/>
        <v>0</v>
      </c>
      <c r="U543">
        <f t="shared" si="211"/>
        <v>0</v>
      </c>
      <c r="V543">
        <f t="shared" si="212"/>
        <v>0</v>
      </c>
      <c r="W543">
        <f t="shared" si="213"/>
        <v>0</v>
      </c>
      <c r="X543">
        <f t="shared" si="214"/>
        <v>0</v>
      </c>
      <c r="Y543">
        <f t="shared" si="215"/>
        <v>0</v>
      </c>
    </row>
    <row r="544" spans="1:25">
      <c r="A544" t="s">
        <v>653</v>
      </c>
      <c r="B544">
        <f t="shared" si="192"/>
        <v>0.01</v>
      </c>
      <c r="C544">
        <f t="shared" si="193"/>
        <v>0.02</v>
      </c>
      <c r="D544">
        <f t="shared" si="194"/>
        <v>0.02</v>
      </c>
      <c r="E544">
        <f t="shared" si="195"/>
        <v>0.02</v>
      </c>
      <c r="F544">
        <f t="shared" si="196"/>
        <v>0.21</v>
      </c>
      <c r="G544">
        <f t="shared" si="197"/>
        <v>0.01</v>
      </c>
      <c r="H544">
        <f t="shared" si="198"/>
        <v>0.01</v>
      </c>
      <c r="I544">
        <f t="shared" si="199"/>
        <v>0.02</v>
      </c>
      <c r="J544">
        <f t="shared" si="200"/>
        <v>0.04</v>
      </c>
      <c r="K544">
        <f t="shared" si="201"/>
        <v>0.04</v>
      </c>
      <c r="L544">
        <f t="shared" si="202"/>
        <v>0.04</v>
      </c>
      <c r="M544">
        <f t="shared" si="203"/>
        <v>0.03</v>
      </c>
      <c r="N544">
        <f t="shared" si="204"/>
        <v>0.02</v>
      </c>
      <c r="O544">
        <f t="shared" si="205"/>
        <v>0.03</v>
      </c>
      <c r="P544">
        <f t="shared" si="206"/>
        <v>0.02</v>
      </c>
      <c r="Q544">
        <f t="shared" si="207"/>
        <v>0.02</v>
      </c>
      <c r="R544">
        <f t="shared" si="208"/>
        <v>0.03</v>
      </c>
      <c r="S544">
        <f t="shared" si="209"/>
        <v>0.05</v>
      </c>
      <c r="T544">
        <f t="shared" si="210"/>
        <v>0.04</v>
      </c>
      <c r="U544">
        <f t="shared" si="211"/>
        <v>0.02</v>
      </c>
      <c r="V544">
        <f t="shared" si="212"/>
        <v>0.02</v>
      </c>
      <c r="W544">
        <f t="shared" si="213"/>
        <v>0.02</v>
      </c>
      <c r="X544">
        <f t="shared" si="214"/>
        <v>0.19</v>
      </c>
      <c r="Y544">
        <f t="shared" si="215"/>
        <v>0.04</v>
      </c>
    </row>
    <row r="545" spans="1:25">
      <c r="A545" t="s">
        <v>654</v>
      </c>
      <c r="B545">
        <f t="shared" si="192"/>
        <v>0</v>
      </c>
      <c r="C545">
        <f t="shared" si="193"/>
        <v>0.01</v>
      </c>
      <c r="D545">
        <f t="shared" si="194"/>
        <v>0.01</v>
      </c>
      <c r="E545">
        <f t="shared" si="195"/>
        <v>0.01</v>
      </c>
      <c r="F545">
        <f t="shared" si="196"/>
        <v>0.03</v>
      </c>
      <c r="G545">
        <f t="shared" si="197"/>
        <v>0.51</v>
      </c>
      <c r="H545">
        <f t="shared" si="198"/>
        <v>0</v>
      </c>
      <c r="I545">
        <f t="shared" si="199"/>
        <v>0</v>
      </c>
      <c r="J545">
        <f t="shared" si="200"/>
        <v>0</v>
      </c>
      <c r="K545">
        <f t="shared" si="201"/>
        <v>0.01</v>
      </c>
      <c r="L545">
        <f t="shared" si="202"/>
        <v>0.01</v>
      </c>
      <c r="M545">
        <f t="shared" si="203"/>
        <v>0.01</v>
      </c>
      <c r="N545">
        <f t="shared" si="204"/>
        <v>0.02</v>
      </c>
      <c r="O545">
        <f t="shared" si="205"/>
        <v>0.01</v>
      </c>
      <c r="P545">
        <f t="shared" si="206"/>
        <v>0.01</v>
      </c>
      <c r="Q545">
        <f t="shared" si="207"/>
        <v>0.01</v>
      </c>
      <c r="R545">
        <f t="shared" si="208"/>
        <v>0.01</v>
      </c>
      <c r="S545">
        <f t="shared" si="209"/>
        <v>0.01</v>
      </c>
      <c r="T545">
        <f t="shared" si="210"/>
        <v>0.01</v>
      </c>
      <c r="U545">
        <f t="shared" si="211"/>
        <v>0.01</v>
      </c>
      <c r="V545">
        <f t="shared" si="212"/>
        <v>0.01</v>
      </c>
      <c r="W545">
        <f t="shared" si="213"/>
        <v>0.02</v>
      </c>
      <c r="X545">
        <f t="shared" si="214"/>
        <v>0.1</v>
      </c>
      <c r="Y545">
        <f t="shared" si="215"/>
        <v>0</v>
      </c>
    </row>
    <row r="546" spans="1:25">
      <c r="A546" t="s">
        <v>655</v>
      </c>
      <c r="B546">
        <f t="shared" si="192"/>
        <v>0.02</v>
      </c>
      <c r="C546">
        <f t="shared" si="193"/>
        <v>0.02</v>
      </c>
      <c r="D546">
        <f t="shared" si="194"/>
        <v>0.02</v>
      </c>
      <c r="E546">
        <f t="shared" si="195"/>
        <v>0.01</v>
      </c>
      <c r="F546">
        <f t="shared" si="196"/>
        <v>0.01</v>
      </c>
      <c r="G546">
        <f t="shared" si="197"/>
        <v>0.01</v>
      </c>
      <c r="H546">
        <f t="shared" si="198"/>
        <v>0.26</v>
      </c>
      <c r="I546">
        <f t="shared" si="199"/>
        <v>0.01</v>
      </c>
      <c r="J546">
        <f t="shared" si="200"/>
        <v>0.01</v>
      </c>
      <c r="K546">
        <f t="shared" si="201"/>
        <v>0.05</v>
      </c>
      <c r="L546">
        <f t="shared" si="202"/>
        <v>0.05</v>
      </c>
      <c r="M546">
        <f t="shared" si="203"/>
        <v>0.04</v>
      </c>
      <c r="N546">
        <f t="shared" si="204"/>
        <v>0.02</v>
      </c>
      <c r="O546">
        <f t="shared" si="205"/>
        <v>0.02</v>
      </c>
      <c r="P546">
        <f t="shared" si="206"/>
        <v>0.02</v>
      </c>
      <c r="Q546">
        <f t="shared" si="207"/>
        <v>0.01</v>
      </c>
      <c r="R546">
        <f t="shared" si="208"/>
        <v>0.3</v>
      </c>
      <c r="S546">
        <f t="shared" si="209"/>
        <v>0.02</v>
      </c>
      <c r="T546">
        <f t="shared" si="210"/>
        <v>0.04</v>
      </c>
      <c r="U546">
        <f t="shared" si="211"/>
        <v>0.04</v>
      </c>
      <c r="V546">
        <f t="shared" si="212"/>
        <v>0.03</v>
      </c>
      <c r="W546">
        <f t="shared" si="213"/>
        <v>0.02</v>
      </c>
      <c r="X546">
        <f t="shared" si="214"/>
        <v>0.02</v>
      </c>
      <c r="Y546">
        <f t="shared" si="215"/>
        <v>0.02</v>
      </c>
    </row>
    <row r="547" spans="1:25">
      <c r="A547" t="s">
        <v>656</v>
      </c>
      <c r="B547">
        <f t="shared" si="192"/>
        <v>0</v>
      </c>
      <c r="C547">
        <f t="shared" si="193"/>
        <v>0</v>
      </c>
      <c r="D547">
        <f t="shared" si="194"/>
        <v>0</v>
      </c>
      <c r="E547">
        <f t="shared" si="195"/>
        <v>0</v>
      </c>
      <c r="F547">
        <f t="shared" si="196"/>
        <v>0</v>
      </c>
      <c r="G547">
        <f t="shared" si="197"/>
        <v>0.02</v>
      </c>
      <c r="H547">
        <f t="shared" si="198"/>
        <v>0.01</v>
      </c>
      <c r="I547">
        <f t="shared" si="199"/>
        <v>0.02</v>
      </c>
      <c r="J547">
        <f t="shared" si="200"/>
        <v>0.02</v>
      </c>
      <c r="K547">
        <f t="shared" si="201"/>
        <v>0.02</v>
      </c>
      <c r="L547">
        <f t="shared" si="202"/>
        <v>0.02</v>
      </c>
      <c r="M547">
        <f t="shared" si="203"/>
        <v>0.01</v>
      </c>
      <c r="N547">
        <f t="shared" si="204"/>
        <v>0.02</v>
      </c>
      <c r="O547">
        <f t="shared" si="205"/>
        <v>0.02</v>
      </c>
      <c r="P547">
        <f t="shared" si="206"/>
        <v>0.01</v>
      </c>
      <c r="Q547">
        <f t="shared" si="207"/>
        <v>0.01</v>
      </c>
      <c r="R547">
        <f t="shared" si="208"/>
        <v>0.02</v>
      </c>
      <c r="S547">
        <f t="shared" si="209"/>
        <v>0.04</v>
      </c>
      <c r="T547">
        <f t="shared" si="210"/>
        <v>0.04</v>
      </c>
      <c r="U547">
        <f t="shared" si="211"/>
        <v>0</v>
      </c>
      <c r="V547">
        <f t="shared" si="212"/>
        <v>0.01</v>
      </c>
      <c r="W547">
        <f t="shared" si="213"/>
        <v>0.02</v>
      </c>
      <c r="X547">
        <f t="shared" si="214"/>
        <v>0.01</v>
      </c>
      <c r="Y547">
        <f t="shared" si="215"/>
        <v>0</v>
      </c>
    </row>
    <row r="548" spans="1:25">
      <c r="A548" t="s">
        <v>657</v>
      </c>
      <c r="B548">
        <f t="shared" si="192"/>
        <v>0.02</v>
      </c>
      <c r="C548">
        <f t="shared" si="193"/>
        <v>0.02</v>
      </c>
      <c r="D548">
        <f t="shared" si="194"/>
        <v>0.02</v>
      </c>
      <c r="E548">
        <f t="shared" si="195"/>
        <v>0.02</v>
      </c>
      <c r="F548">
        <f t="shared" si="196"/>
        <v>0.01</v>
      </c>
      <c r="G548">
        <f t="shared" si="197"/>
        <v>0.02</v>
      </c>
      <c r="H548">
        <f t="shared" si="198"/>
        <v>0.04</v>
      </c>
      <c r="I548">
        <f t="shared" si="199"/>
        <v>0.05</v>
      </c>
      <c r="J548">
        <f t="shared" si="200"/>
        <v>7.0000000000000007E-2</v>
      </c>
      <c r="K548">
        <f t="shared" si="201"/>
        <v>0.06</v>
      </c>
      <c r="L548">
        <f t="shared" si="202"/>
        <v>7.0000000000000007E-2</v>
      </c>
      <c r="M548">
        <f t="shared" si="203"/>
        <v>0.05</v>
      </c>
      <c r="N548">
        <f t="shared" si="204"/>
        <v>0.03</v>
      </c>
      <c r="O548">
        <f t="shared" si="205"/>
        <v>0.02</v>
      </c>
      <c r="P548">
        <f t="shared" si="206"/>
        <v>0.02</v>
      </c>
      <c r="Q548">
        <f t="shared" si="207"/>
        <v>0.02</v>
      </c>
      <c r="R548">
        <f t="shared" si="208"/>
        <v>0.02</v>
      </c>
      <c r="S548">
        <f t="shared" si="209"/>
        <v>0.05</v>
      </c>
      <c r="T548">
        <f t="shared" si="210"/>
        <v>0.02</v>
      </c>
      <c r="U548">
        <f t="shared" si="211"/>
        <v>0.02</v>
      </c>
      <c r="V548">
        <f t="shared" si="212"/>
        <v>0.02</v>
      </c>
      <c r="W548">
        <f t="shared" si="213"/>
        <v>0.02</v>
      </c>
      <c r="X548">
        <f t="shared" si="214"/>
        <v>0.04</v>
      </c>
      <c r="Y548">
        <f t="shared" si="215"/>
        <v>0.02</v>
      </c>
    </row>
    <row r="549" spans="1:25">
      <c r="A549" t="s">
        <v>658</v>
      </c>
      <c r="B549">
        <f t="shared" si="192"/>
        <v>0</v>
      </c>
      <c r="C549">
        <f t="shared" si="193"/>
        <v>0</v>
      </c>
      <c r="D549">
        <f t="shared" si="194"/>
        <v>0</v>
      </c>
      <c r="E549">
        <f t="shared" si="195"/>
        <v>0</v>
      </c>
      <c r="F549">
        <f t="shared" si="196"/>
        <v>0</v>
      </c>
      <c r="G549">
        <f t="shared" si="197"/>
        <v>0</v>
      </c>
      <c r="H549">
        <f t="shared" si="198"/>
        <v>0.03</v>
      </c>
      <c r="I549">
        <f t="shared" si="199"/>
        <v>0.04</v>
      </c>
      <c r="J549">
        <f t="shared" si="200"/>
        <v>0.04</v>
      </c>
      <c r="K549">
        <f t="shared" si="201"/>
        <v>0.04</v>
      </c>
      <c r="L549">
        <f t="shared" si="202"/>
        <v>0.03</v>
      </c>
      <c r="M549">
        <f t="shared" si="203"/>
        <v>0.03</v>
      </c>
      <c r="N549">
        <f t="shared" si="204"/>
        <v>0.02</v>
      </c>
      <c r="O549">
        <f t="shared" si="205"/>
        <v>0.02</v>
      </c>
      <c r="P549">
        <f t="shared" si="206"/>
        <v>0.03</v>
      </c>
      <c r="Q549">
        <f t="shared" si="207"/>
        <v>0.03</v>
      </c>
      <c r="R549">
        <f t="shared" si="208"/>
        <v>0.02</v>
      </c>
      <c r="S549">
        <f t="shared" si="209"/>
        <v>0.02</v>
      </c>
      <c r="T549">
        <f t="shared" si="210"/>
        <v>0.01</v>
      </c>
      <c r="U549">
        <f t="shared" si="211"/>
        <v>0</v>
      </c>
      <c r="V549">
        <f t="shared" si="212"/>
        <v>0.03</v>
      </c>
      <c r="W549">
        <f t="shared" si="213"/>
        <v>0.02</v>
      </c>
      <c r="X549">
        <f t="shared" si="214"/>
        <v>0.03</v>
      </c>
      <c r="Y549">
        <f t="shared" si="215"/>
        <v>0.03</v>
      </c>
    </row>
    <row r="550" spans="1:25">
      <c r="A550" t="s">
        <v>659</v>
      </c>
      <c r="B550">
        <f t="shared" si="192"/>
        <v>0</v>
      </c>
      <c r="C550">
        <f t="shared" si="193"/>
        <v>0</v>
      </c>
      <c r="D550">
        <f t="shared" si="194"/>
        <v>0</v>
      </c>
      <c r="E550">
        <f t="shared" si="195"/>
        <v>0</v>
      </c>
      <c r="F550">
        <f t="shared" si="196"/>
        <v>0</v>
      </c>
      <c r="G550">
        <f t="shared" si="197"/>
        <v>0</v>
      </c>
      <c r="H550">
        <f t="shared" si="198"/>
        <v>0</v>
      </c>
      <c r="I550">
        <f t="shared" si="199"/>
        <v>0</v>
      </c>
      <c r="J550">
        <f t="shared" si="200"/>
        <v>0.01</v>
      </c>
      <c r="K550">
        <f t="shared" si="201"/>
        <v>0</v>
      </c>
      <c r="L550">
        <f t="shared" si="202"/>
        <v>0</v>
      </c>
      <c r="M550">
        <f t="shared" si="203"/>
        <v>0</v>
      </c>
      <c r="N550">
        <f t="shared" si="204"/>
        <v>0</v>
      </c>
      <c r="O550">
        <f t="shared" si="205"/>
        <v>0</v>
      </c>
      <c r="P550">
        <f t="shared" si="206"/>
        <v>0.01</v>
      </c>
      <c r="Q550">
        <f t="shared" si="207"/>
        <v>0.01</v>
      </c>
      <c r="R550">
        <f t="shared" si="208"/>
        <v>0.01</v>
      </c>
      <c r="S550">
        <f t="shared" si="209"/>
        <v>0</v>
      </c>
      <c r="T550">
        <f t="shared" si="210"/>
        <v>0.01</v>
      </c>
      <c r="U550">
        <f t="shared" si="211"/>
        <v>0.01</v>
      </c>
      <c r="V550">
        <f t="shared" si="212"/>
        <v>0.01</v>
      </c>
      <c r="W550">
        <f t="shared" si="213"/>
        <v>0.01</v>
      </c>
      <c r="X550">
        <f t="shared" si="214"/>
        <v>0</v>
      </c>
      <c r="Y550">
        <f t="shared" si="215"/>
        <v>0</v>
      </c>
    </row>
    <row r="551" spans="1:25">
      <c r="A551" t="s">
        <v>660</v>
      </c>
      <c r="B551">
        <f t="shared" si="192"/>
        <v>0</v>
      </c>
      <c r="C551">
        <f t="shared" si="193"/>
        <v>0</v>
      </c>
      <c r="D551">
        <f t="shared" si="194"/>
        <v>0</v>
      </c>
      <c r="E551">
        <f t="shared" si="195"/>
        <v>0</v>
      </c>
      <c r="F551">
        <f t="shared" si="196"/>
        <v>0</v>
      </c>
      <c r="G551">
        <f t="shared" si="197"/>
        <v>0.01</v>
      </c>
      <c r="H551">
        <f t="shared" si="198"/>
        <v>0.02</v>
      </c>
      <c r="I551">
        <f t="shared" si="199"/>
        <v>0.03</v>
      </c>
      <c r="J551">
        <f t="shared" si="200"/>
        <v>0.08</v>
      </c>
      <c r="K551">
        <f t="shared" si="201"/>
        <v>0.09</v>
      </c>
      <c r="L551">
        <f t="shared" si="202"/>
        <v>7.0000000000000007E-2</v>
      </c>
      <c r="M551">
        <f t="shared" si="203"/>
        <v>0.03</v>
      </c>
      <c r="N551">
        <f t="shared" si="204"/>
        <v>0.03</v>
      </c>
      <c r="O551">
        <f t="shared" si="205"/>
        <v>0.01</v>
      </c>
      <c r="P551">
        <f t="shared" si="206"/>
        <v>0.01</v>
      </c>
      <c r="Q551">
        <f t="shared" si="207"/>
        <v>0.01</v>
      </c>
      <c r="R551">
        <f t="shared" si="208"/>
        <v>0.03</v>
      </c>
      <c r="S551">
        <f t="shared" si="209"/>
        <v>0.09</v>
      </c>
      <c r="T551">
        <f t="shared" si="210"/>
        <v>7.0000000000000007E-2</v>
      </c>
      <c r="U551">
        <f t="shared" si="211"/>
        <v>0.01</v>
      </c>
      <c r="V551">
        <f t="shared" si="212"/>
        <v>0.02</v>
      </c>
      <c r="W551">
        <f t="shared" si="213"/>
        <v>0.01</v>
      </c>
      <c r="X551">
        <f t="shared" si="214"/>
        <v>0.02</v>
      </c>
      <c r="Y551">
        <f t="shared" si="215"/>
        <v>0.01</v>
      </c>
    </row>
    <row r="552" spans="1:25">
      <c r="A552" t="s">
        <v>661</v>
      </c>
      <c r="B552">
        <f t="shared" si="192"/>
        <v>0</v>
      </c>
      <c r="C552">
        <f t="shared" si="193"/>
        <v>0</v>
      </c>
      <c r="D552">
        <f t="shared" si="194"/>
        <v>0</v>
      </c>
      <c r="E552">
        <f t="shared" si="195"/>
        <v>0</v>
      </c>
      <c r="F552">
        <f t="shared" si="196"/>
        <v>0</v>
      </c>
      <c r="G552">
        <f t="shared" si="197"/>
        <v>0</v>
      </c>
      <c r="H552">
        <f t="shared" si="198"/>
        <v>0.01</v>
      </c>
      <c r="I552">
        <f t="shared" si="199"/>
        <v>0.03</v>
      </c>
      <c r="J552">
        <f t="shared" si="200"/>
        <v>0.03</v>
      </c>
      <c r="K552">
        <f t="shared" si="201"/>
        <v>0.03</v>
      </c>
      <c r="L552">
        <f t="shared" si="202"/>
        <v>0.03</v>
      </c>
      <c r="M552">
        <f t="shared" si="203"/>
        <v>0.01</v>
      </c>
      <c r="N552">
        <f t="shared" si="204"/>
        <v>0.01</v>
      </c>
      <c r="O552">
        <f t="shared" si="205"/>
        <v>0.01</v>
      </c>
      <c r="P552">
        <f t="shared" si="206"/>
        <v>0.01</v>
      </c>
      <c r="Q552">
        <f t="shared" si="207"/>
        <v>0.01</v>
      </c>
      <c r="R552">
        <f t="shared" si="208"/>
        <v>0.02</v>
      </c>
      <c r="S552">
        <f t="shared" si="209"/>
        <v>0.04</v>
      </c>
      <c r="T552">
        <f t="shared" si="210"/>
        <v>0.04</v>
      </c>
      <c r="U552">
        <f t="shared" si="211"/>
        <v>0</v>
      </c>
      <c r="V552">
        <f t="shared" si="212"/>
        <v>0.01</v>
      </c>
      <c r="W552">
        <f t="shared" si="213"/>
        <v>0.02</v>
      </c>
      <c r="X552">
        <f t="shared" si="214"/>
        <v>0</v>
      </c>
      <c r="Y552">
        <f t="shared" si="215"/>
        <v>0</v>
      </c>
    </row>
    <row r="553" spans="1:25">
      <c r="A553" t="s">
        <v>662</v>
      </c>
      <c r="B553">
        <f t="shared" si="192"/>
        <v>0</v>
      </c>
      <c r="C553">
        <f t="shared" si="193"/>
        <v>0</v>
      </c>
      <c r="D553">
        <f t="shared" si="194"/>
        <v>0</v>
      </c>
      <c r="E553">
        <f t="shared" si="195"/>
        <v>0</v>
      </c>
      <c r="F553">
        <f t="shared" si="196"/>
        <v>0</v>
      </c>
      <c r="G553">
        <f t="shared" si="197"/>
        <v>0</v>
      </c>
      <c r="H553">
        <f t="shared" si="198"/>
        <v>0</v>
      </c>
      <c r="I553">
        <f t="shared" si="199"/>
        <v>0.03</v>
      </c>
      <c r="J553">
        <f t="shared" si="200"/>
        <v>0.03</v>
      </c>
      <c r="K553">
        <f t="shared" si="201"/>
        <v>0.02</v>
      </c>
      <c r="L553">
        <f t="shared" si="202"/>
        <v>0.01</v>
      </c>
      <c r="M553">
        <f t="shared" si="203"/>
        <v>0.02</v>
      </c>
      <c r="N553">
        <f t="shared" si="204"/>
        <v>0.01</v>
      </c>
      <c r="O553">
        <f t="shared" si="205"/>
        <v>0.01</v>
      </c>
      <c r="P553">
        <f t="shared" si="206"/>
        <v>0.02</v>
      </c>
      <c r="Q553">
        <f t="shared" si="207"/>
        <v>0.02</v>
      </c>
      <c r="R553">
        <f t="shared" si="208"/>
        <v>0.02</v>
      </c>
      <c r="S553">
        <f t="shared" si="209"/>
        <v>0.06</v>
      </c>
      <c r="T553">
        <f t="shared" si="210"/>
        <v>0.03</v>
      </c>
      <c r="U553">
        <f t="shared" si="211"/>
        <v>0.01</v>
      </c>
      <c r="V553">
        <f t="shared" si="212"/>
        <v>0</v>
      </c>
      <c r="W553">
        <f t="shared" si="213"/>
        <v>0.02</v>
      </c>
      <c r="X553">
        <f t="shared" si="214"/>
        <v>0.01</v>
      </c>
      <c r="Y553">
        <f t="shared" si="215"/>
        <v>0</v>
      </c>
    </row>
    <row r="554" spans="1:25">
      <c r="A554" t="s">
        <v>663</v>
      </c>
      <c r="B554">
        <f t="shared" si="192"/>
        <v>0</v>
      </c>
      <c r="C554">
        <f t="shared" si="193"/>
        <v>0</v>
      </c>
      <c r="D554">
        <f t="shared" si="194"/>
        <v>0</v>
      </c>
      <c r="E554">
        <f t="shared" si="195"/>
        <v>0</v>
      </c>
      <c r="F554">
        <f t="shared" si="196"/>
        <v>0</v>
      </c>
      <c r="G554">
        <f t="shared" si="197"/>
        <v>0</v>
      </c>
      <c r="H554">
        <f t="shared" si="198"/>
        <v>0</v>
      </c>
      <c r="I554">
        <f t="shared" si="199"/>
        <v>0.01</v>
      </c>
      <c r="J554">
        <f t="shared" si="200"/>
        <v>0.02</v>
      </c>
      <c r="K554">
        <f t="shared" si="201"/>
        <v>0.02</v>
      </c>
      <c r="L554">
        <f t="shared" si="202"/>
        <v>0.02</v>
      </c>
      <c r="M554">
        <f t="shared" si="203"/>
        <v>0.01</v>
      </c>
      <c r="N554">
        <f t="shared" si="204"/>
        <v>0</v>
      </c>
      <c r="O554">
        <f t="shared" si="205"/>
        <v>0.01</v>
      </c>
      <c r="P554">
        <f t="shared" si="206"/>
        <v>0.01</v>
      </c>
      <c r="Q554">
        <f t="shared" si="207"/>
        <v>0.01</v>
      </c>
      <c r="R554">
        <f t="shared" si="208"/>
        <v>0.03</v>
      </c>
      <c r="S554">
        <f t="shared" si="209"/>
        <v>0.03</v>
      </c>
      <c r="T554">
        <f t="shared" si="210"/>
        <v>0</v>
      </c>
      <c r="U554">
        <f t="shared" si="211"/>
        <v>0.01</v>
      </c>
      <c r="V554">
        <f t="shared" si="212"/>
        <v>0</v>
      </c>
      <c r="W554">
        <f t="shared" si="213"/>
        <v>0</v>
      </c>
      <c r="X554">
        <f t="shared" si="214"/>
        <v>0</v>
      </c>
      <c r="Y554">
        <f t="shared" si="215"/>
        <v>0</v>
      </c>
    </row>
    <row r="555" spans="1:25">
      <c r="A555" t="s">
        <v>664</v>
      </c>
      <c r="B555">
        <f t="shared" si="192"/>
        <v>0</v>
      </c>
      <c r="C555">
        <f t="shared" si="193"/>
        <v>0</v>
      </c>
      <c r="D555">
        <f t="shared" si="194"/>
        <v>0</v>
      </c>
      <c r="E555">
        <f t="shared" si="195"/>
        <v>0</v>
      </c>
      <c r="F555">
        <f t="shared" si="196"/>
        <v>0</v>
      </c>
      <c r="G555">
        <f t="shared" si="197"/>
        <v>0</v>
      </c>
      <c r="H555">
        <f t="shared" si="198"/>
        <v>0</v>
      </c>
      <c r="I555">
        <f t="shared" si="199"/>
        <v>0.01</v>
      </c>
      <c r="J555">
        <f t="shared" si="200"/>
        <v>0.04</v>
      </c>
      <c r="K555">
        <f t="shared" si="201"/>
        <v>0.03</v>
      </c>
      <c r="L555">
        <f t="shared" si="202"/>
        <v>0.01</v>
      </c>
      <c r="M555">
        <f t="shared" si="203"/>
        <v>0.01</v>
      </c>
      <c r="N555">
        <f t="shared" si="204"/>
        <v>0</v>
      </c>
      <c r="O555">
        <f t="shared" si="205"/>
        <v>0.01</v>
      </c>
      <c r="P555">
        <f t="shared" si="206"/>
        <v>0.01</v>
      </c>
      <c r="Q555">
        <f t="shared" si="207"/>
        <v>0</v>
      </c>
      <c r="R555">
        <f t="shared" si="208"/>
        <v>0.01</v>
      </c>
      <c r="S555">
        <f t="shared" si="209"/>
        <v>0.02</v>
      </c>
      <c r="T555">
        <f t="shared" si="210"/>
        <v>0.01</v>
      </c>
      <c r="U555">
        <f t="shared" si="211"/>
        <v>0</v>
      </c>
      <c r="V555">
        <f t="shared" si="212"/>
        <v>0</v>
      </c>
      <c r="W555">
        <f t="shared" si="213"/>
        <v>0.01</v>
      </c>
      <c r="X555">
        <f t="shared" si="214"/>
        <v>0.01</v>
      </c>
      <c r="Y555">
        <f t="shared" si="215"/>
        <v>0</v>
      </c>
    </row>
    <row r="556" spans="1:25">
      <c r="A556" t="s">
        <v>665</v>
      </c>
      <c r="B556">
        <f t="shared" si="192"/>
        <v>0</v>
      </c>
      <c r="C556">
        <f t="shared" si="193"/>
        <v>0</v>
      </c>
      <c r="D556">
        <f t="shared" si="194"/>
        <v>0</v>
      </c>
      <c r="E556">
        <f t="shared" si="195"/>
        <v>0</v>
      </c>
      <c r="F556">
        <f t="shared" si="196"/>
        <v>0</v>
      </c>
      <c r="G556">
        <f t="shared" si="197"/>
        <v>0</v>
      </c>
      <c r="H556">
        <f t="shared" si="198"/>
        <v>0</v>
      </c>
      <c r="I556">
        <f t="shared" si="199"/>
        <v>0</v>
      </c>
      <c r="J556">
        <f t="shared" si="200"/>
        <v>0.01</v>
      </c>
      <c r="K556">
        <f t="shared" si="201"/>
        <v>0.01</v>
      </c>
      <c r="L556">
        <f t="shared" si="202"/>
        <v>0</v>
      </c>
      <c r="M556">
        <f t="shared" si="203"/>
        <v>0</v>
      </c>
      <c r="N556">
        <f t="shared" si="204"/>
        <v>0</v>
      </c>
      <c r="O556">
        <f t="shared" si="205"/>
        <v>0</v>
      </c>
      <c r="P556">
        <f t="shared" si="206"/>
        <v>0</v>
      </c>
      <c r="Q556">
        <f t="shared" si="207"/>
        <v>0.01</v>
      </c>
      <c r="R556">
        <f t="shared" si="208"/>
        <v>0.01</v>
      </c>
      <c r="S556">
        <f t="shared" si="209"/>
        <v>0.01</v>
      </c>
      <c r="T556">
        <f t="shared" si="210"/>
        <v>0</v>
      </c>
      <c r="U556">
        <f t="shared" si="211"/>
        <v>0</v>
      </c>
      <c r="V556">
        <f t="shared" si="212"/>
        <v>0</v>
      </c>
      <c r="W556">
        <f t="shared" si="213"/>
        <v>0</v>
      </c>
      <c r="X556">
        <f t="shared" si="214"/>
        <v>0</v>
      </c>
      <c r="Y556">
        <f t="shared" si="215"/>
        <v>0</v>
      </c>
    </row>
    <row r="557" spans="1:25">
      <c r="A557" t="s">
        <v>666</v>
      </c>
      <c r="B557">
        <f t="shared" si="192"/>
        <v>0</v>
      </c>
      <c r="C557">
        <f t="shared" si="193"/>
        <v>0</v>
      </c>
      <c r="D557">
        <f t="shared" si="194"/>
        <v>0</v>
      </c>
      <c r="E557">
        <f t="shared" si="195"/>
        <v>0</v>
      </c>
      <c r="F557">
        <f t="shared" si="196"/>
        <v>0</v>
      </c>
      <c r="G557">
        <f t="shared" si="197"/>
        <v>0</v>
      </c>
      <c r="H557">
        <f t="shared" si="198"/>
        <v>0</v>
      </c>
      <c r="I557">
        <f t="shared" si="199"/>
        <v>0.04</v>
      </c>
      <c r="J557">
        <f t="shared" si="200"/>
        <v>0.04</v>
      </c>
      <c r="K557">
        <f t="shared" si="201"/>
        <v>0.06</v>
      </c>
      <c r="L557">
        <f t="shared" si="202"/>
        <v>0.03</v>
      </c>
      <c r="M557">
        <f t="shared" si="203"/>
        <v>0.01</v>
      </c>
      <c r="N557">
        <f t="shared" si="204"/>
        <v>0.02</v>
      </c>
      <c r="O557">
        <f t="shared" si="205"/>
        <v>0.02</v>
      </c>
      <c r="P557">
        <f t="shared" si="206"/>
        <v>0.02</v>
      </c>
      <c r="Q557">
        <f t="shared" si="207"/>
        <v>0.01</v>
      </c>
      <c r="R557">
        <f t="shared" si="208"/>
        <v>0.03</v>
      </c>
      <c r="S557">
        <f t="shared" si="209"/>
        <v>0.03</v>
      </c>
      <c r="T557">
        <f t="shared" si="210"/>
        <v>0.03</v>
      </c>
      <c r="U557">
        <f t="shared" si="211"/>
        <v>0.02</v>
      </c>
      <c r="V557">
        <f t="shared" si="212"/>
        <v>0.01</v>
      </c>
      <c r="W557">
        <f t="shared" si="213"/>
        <v>0.03</v>
      </c>
      <c r="X557">
        <f t="shared" si="214"/>
        <v>0.01</v>
      </c>
      <c r="Y557">
        <f t="shared" si="215"/>
        <v>0.01</v>
      </c>
    </row>
    <row r="558" spans="1:25">
      <c r="A558" t="s">
        <v>667</v>
      </c>
      <c r="B558">
        <f t="shared" si="192"/>
        <v>0</v>
      </c>
      <c r="C558">
        <f t="shared" si="193"/>
        <v>0</v>
      </c>
      <c r="D558">
        <f t="shared" si="194"/>
        <v>0</v>
      </c>
      <c r="E558">
        <f t="shared" si="195"/>
        <v>0</v>
      </c>
      <c r="F558">
        <f t="shared" si="196"/>
        <v>0</v>
      </c>
      <c r="G558">
        <f t="shared" si="197"/>
        <v>0</v>
      </c>
      <c r="H558">
        <f t="shared" si="198"/>
        <v>0.01</v>
      </c>
      <c r="I558">
        <f t="shared" si="199"/>
        <v>0.03</v>
      </c>
      <c r="J558">
        <f t="shared" si="200"/>
        <v>0.03</v>
      </c>
      <c r="K558">
        <f t="shared" si="201"/>
        <v>0.04</v>
      </c>
      <c r="L558">
        <f t="shared" si="202"/>
        <v>0.01</v>
      </c>
      <c r="M558">
        <f t="shared" si="203"/>
        <v>0.02</v>
      </c>
      <c r="N558">
        <f t="shared" si="204"/>
        <v>0.03</v>
      </c>
      <c r="O558">
        <f t="shared" si="205"/>
        <v>0.02</v>
      </c>
      <c r="P558">
        <f t="shared" si="206"/>
        <v>0.02</v>
      </c>
      <c r="Q558">
        <f t="shared" si="207"/>
        <v>0.01</v>
      </c>
      <c r="R558">
        <f t="shared" si="208"/>
        <v>0.03</v>
      </c>
      <c r="S558">
        <f t="shared" si="209"/>
        <v>0.03</v>
      </c>
      <c r="T558">
        <f t="shared" si="210"/>
        <v>0.02</v>
      </c>
      <c r="U558">
        <f t="shared" si="211"/>
        <v>0.01</v>
      </c>
      <c r="V558">
        <f t="shared" si="212"/>
        <v>0.01</v>
      </c>
      <c r="W558">
        <f t="shared" si="213"/>
        <v>0</v>
      </c>
      <c r="X558">
        <f t="shared" si="214"/>
        <v>0</v>
      </c>
      <c r="Y558">
        <f t="shared" si="215"/>
        <v>0</v>
      </c>
    </row>
    <row r="559" spans="1:25">
      <c r="A559" t="s">
        <v>668</v>
      </c>
      <c r="B559">
        <f t="shared" si="192"/>
        <v>0.01</v>
      </c>
      <c r="C559">
        <f t="shared" si="193"/>
        <v>0</v>
      </c>
      <c r="D559">
        <f t="shared" si="194"/>
        <v>0</v>
      </c>
      <c r="E559">
        <f t="shared" si="195"/>
        <v>0</v>
      </c>
      <c r="F559">
        <f t="shared" si="196"/>
        <v>0</v>
      </c>
      <c r="G559">
        <f t="shared" si="197"/>
        <v>0.01</v>
      </c>
      <c r="H559">
        <f t="shared" si="198"/>
        <v>0.01</v>
      </c>
      <c r="I559">
        <f t="shared" si="199"/>
        <v>0.04</v>
      </c>
      <c r="J559">
        <f t="shared" si="200"/>
        <v>0.08</v>
      </c>
      <c r="K559">
        <f t="shared" si="201"/>
        <v>7.0000000000000007E-2</v>
      </c>
      <c r="L559">
        <f t="shared" si="202"/>
        <v>0.06</v>
      </c>
      <c r="M559">
        <f t="shared" si="203"/>
        <v>0.03</v>
      </c>
      <c r="N559">
        <f t="shared" si="204"/>
        <v>0.02</v>
      </c>
      <c r="O559">
        <f t="shared" si="205"/>
        <v>0.03</v>
      </c>
      <c r="P559">
        <f t="shared" si="206"/>
        <v>0.02</v>
      </c>
      <c r="Q559">
        <f t="shared" si="207"/>
        <v>0.03</v>
      </c>
      <c r="R559">
        <f t="shared" si="208"/>
        <v>7.0000000000000007E-2</v>
      </c>
      <c r="S559">
        <f t="shared" si="209"/>
        <v>7.0000000000000007E-2</v>
      </c>
      <c r="T559">
        <f t="shared" si="210"/>
        <v>0.05</v>
      </c>
      <c r="U559">
        <f t="shared" si="211"/>
        <v>0.04</v>
      </c>
      <c r="V559">
        <f t="shared" si="212"/>
        <v>0.01</v>
      </c>
      <c r="W559">
        <f t="shared" si="213"/>
        <v>0.02</v>
      </c>
      <c r="X559">
        <f t="shared" si="214"/>
        <v>0.01</v>
      </c>
      <c r="Y559">
        <f t="shared" si="215"/>
        <v>0.02</v>
      </c>
    </row>
    <row r="560" spans="1:25">
      <c r="A560" t="s">
        <v>669</v>
      </c>
      <c r="B560">
        <f t="shared" si="192"/>
        <v>0</v>
      </c>
      <c r="C560">
        <f t="shared" si="193"/>
        <v>0</v>
      </c>
      <c r="D560">
        <f t="shared" si="194"/>
        <v>0</v>
      </c>
      <c r="E560">
        <f t="shared" si="195"/>
        <v>0</v>
      </c>
      <c r="F560">
        <f t="shared" si="196"/>
        <v>0</v>
      </c>
      <c r="G560">
        <f t="shared" si="197"/>
        <v>0.01</v>
      </c>
      <c r="H560">
        <f t="shared" si="198"/>
        <v>0.01</v>
      </c>
      <c r="I560">
        <f t="shared" si="199"/>
        <v>0.02</v>
      </c>
      <c r="J560">
        <f t="shared" si="200"/>
        <v>7.0000000000000007E-2</v>
      </c>
      <c r="K560">
        <f t="shared" si="201"/>
        <v>0.06</v>
      </c>
      <c r="L560">
        <f t="shared" si="202"/>
        <v>0.04</v>
      </c>
      <c r="M560">
        <f t="shared" si="203"/>
        <v>0.02</v>
      </c>
      <c r="N560">
        <f t="shared" si="204"/>
        <v>0.02</v>
      </c>
      <c r="O560">
        <f t="shared" si="205"/>
        <v>0.02</v>
      </c>
      <c r="P560">
        <f t="shared" si="206"/>
        <v>0.02</v>
      </c>
      <c r="Q560">
        <f t="shared" si="207"/>
        <v>0.02</v>
      </c>
      <c r="R560">
        <f t="shared" si="208"/>
        <v>0.05</v>
      </c>
      <c r="S560">
        <f t="shared" si="209"/>
        <v>7.0000000000000007E-2</v>
      </c>
      <c r="T560">
        <f t="shared" si="210"/>
        <v>0.03</v>
      </c>
      <c r="U560">
        <f t="shared" si="211"/>
        <v>0.03</v>
      </c>
      <c r="V560">
        <f t="shared" si="212"/>
        <v>0.03</v>
      </c>
      <c r="W560">
        <f t="shared" si="213"/>
        <v>0.01</v>
      </c>
      <c r="X560">
        <f t="shared" si="214"/>
        <v>0.02</v>
      </c>
      <c r="Y560">
        <f t="shared" si="215"/>
        <v>0.01</v>
      </c>
    </row>
    <row r="561" spans="1:25">
      <c r="A561" t="s">
        <v>670</v>
      </c>
      <c r="B561">
        <f t="shared" si="192"/>
        <v>0.01</v>
      </c>
      <c r="C561">
        <f t="shared" si="193"/>
        <v>0.01</v>
      </c>
      <c r="D561">
        <f t="shared" si="194"/>
        <v>0</v>
      </c>
      <c r="E561">
        <f t="shared" si="195"/>
        <v>0</v>
      </c>
      <c r="F561">
        <f t="shared" si="196"/>
        <v>0</v>
      </c>
      <c r="G561">
        <f t="shared" si="197"/>
        <v>0</v>
      </c>
      <c r="H561">
        <f t="shared" si="198"/>
        <v>0.01</v>
      </c>
      <c r="I561">
        <f t="shared" si="199"/>
        <v>0.05</v>
      </c>
      <c r="J561">
        <f t="shared" si="200"/>
        <v>0.08</v>
      </c>
      <c r="K561">
        <f t="shared" si="201"/>
        <v>0.05</v>
      </c>
      <c r="L561">
        <f t="shared" si="202"/>
        <v>0.03</v>
      </c>
      <c r="M561">
        <f t="shared" si="203"/>
        <v>0.02</v>
      </c>
      <c r="N561">
        <f t="shared" si="204"/>
        <v>0.01</v>
      </c>
      <c r="O561">
        <f t="shared" si="205"/>
        <v>0.03</v>
      </c>
      <c r="P561">
        <f t="shared" si="206"/>
        <v>0.02</v>
      </c>
      <c r="Q561">
        <f t="shared" si="207"/>
        <v>0.02</v>
      </c>
      <c r="R561">
        <f t="shared" si="208"/>
        <v>0.03</v>
      </c>
      <c r="S561">
        <f t="shared" si="209"/>
        <v>0.04</v>
      </c>
      <c r="T561">
        <f t="shared" si="210"/>
        <v>0.09</v>
      </c>
      <c r="U561">
        <f t="shared" si="211"/>
        <v>0.04</v>
      </c>
      <c r="V561">
        <f t="shared" si="212"/>
        <v>0.01</v>
      </c>
      <c r="W561">
        <f t="shared" si="213"/>
        <v>0.02</v>
      </c>
      <c r="X561">
        <f t="shared" si="214"/>
        <v>0.04</v>
      </c>
      <c r="Y561">
        <f t="shared" si="215"/>
        <v>0.03</v>
      </c>
    </row>
    <row r="562" spans="1:25">
      <c r="A562" t="s">
        <v>671</v>
      </c>
      <c r="B562">
        <f t="shared" si="192"/>
        <v>0</v>
      </c>
      <c r="C562">
        <f t="shared" si="193"/>
        <v>0</v>
      </c>
      <c r="D562">
        <f t="shared" si="194"/>
        <v>0</v>
      </c>
      <c r="E562">
        <f t="shared" si="195"/>
        <v>0</v>
      </c>
      <c r="F562">
        <f t="shared" si="196"/>
        <v>0</v>
      </c>
      <c r="G562">
        <f t="shared" si="197"/>
        <v>0</v>
      </c>
      <c r="H562">
        <f t="shared" si="198"/>
        <v>0.01</v>
      </c>
      <c r="I562">
        <f t="shared" si="199"/>
        <v>0.01</v>
      </c>
      <c r="J562">
        <f t="shared" si="200"/>
        <v>0.02</v>
      </c>
      <c r="K562">
        <f t="shared" si="201"/>
        <v>0.02</v>
      </c>
      <c r="L562">
        <f t="shared" si="202"/>
        <v>0.02</v>
      </c>
      <c r="M562">
        <f t="shared" si="203"/>
        <v>0.01</v>
      </c>
      <c r="N562">
        <f t="shared" si="204"/>
        <v>0.01</v>
      </c>
      <c r="O562">
        <f t="shared" si="205"/>
        <v>0.01</v>
      </c>
      <c r="P562">
        <f t="shared" si="206"/>
        <v>0.01</v>
      </c>
      <c r="Q562">
        <f t="shared" si="207"/>
        <v>0.02</v>
      </c>
      <c r="R562">
        <f t="shared" si="208"/>
        <v>0.03</v>
      </c>
      <c r="S562">
        <f t="shared" si="209"/>
        <v>0.02</v>
      </c>
      <c r="T562">
        <f t="shared" si="210"/>
        <v>0.03</v>
      </c>
      <c r="U562">
        <f t="shared" si="211"/>
        <v>0.02</v>
      </c>
      <c r="V562">
        <f t="shared" si="212"/>
        <v>0.01</v>
      </c>
      <c r="W562">
        <f t="shared" si="213"/>
        <v>0.01</v>
      </c>
      <c r="X562">
        <f t="shared" si="214"/>
        <v>0</v>
      </c>
      <c r="Y562">
        <f t="shared" si="215"/>
        <v>0.01</v>
      </c>
    </row>
    <row r="563" spans="1:25">
      <c r="A563" t="s">
        <v>672</v>
      </c>
      <c r="B563">
        <f t="shared" si="192"/>
        <v>0.01</v>
      </c>
      <c r="C563">
        <f t="shared" si="193"/>
        <v>0</v>
      </c>
      <c r="D563">
        <f t="shared" si="194"/>
        <v>0</v>
      </c>
      <c r="E563">
        <f t="shared" si="195"/>
        <v>0</v>
      </c>
      <c r="F563">
        <f t="shared" si="196"/>
        <v>0</v>
      </c>
      <c r="G563">
        <f t="shared" si="197"/>
        <v>0</v>
      </c>
      <c r="H563">
        <f t="shared" si="198"/>
        <v>0.03</v>
      </c>
      <c r="I563">
        <f t="shared" si="199"/>
        <v>0.02</v>
      </c>
      <c r="J563">
        <f t="shared" si="200"/>
        <v>0.04</v>
      </c>
      <c r="K563">
        <f t="shared" si="201"/>
        <v>0.04</v>
      </c>
      <c r="L563">
        <f t="shared" si="202"/>
        <v>0.03</v>
      </c>
      <c r="M563">
        <f t="shared" si="203"/>
        <v>0.04</v>
      </c>
      <c r="N563">
        <f t="shared" si="204"/>
        <v>0.03</v>
      </c>
      <c r="O563">
        <f t="shared" si="205"/>
        <v>0.02</v>
      </c>
      <c r="P563">
        <f t="shared" si="206"/>
        <v>0.02</v>
      </c>
      <c r="Q563">
        <f t="shared" si="207"/>
        <v>0.02</v>
      </c>
      <c r="R563">
        <f t="shared" si="208"/>
        <v>0.06</v>
      </c>
      <c r="S563">
        <f t="shared" si="209"/>
        <v>0.08</v>
      </c>
      <c r="T563">
        <f t="shared" si="210"/>
        <v>0.06</v>
      </c>
      <c r="U563">
        <f t="shared" si="211"/>
        <v>0.03</v>
      </c>
      <c r="V563">
        <f t="shared" si="212"/>
        <v>0.02</v>
      </c>
      <c r="W563">
        <f t="shared" si="213"/>
        <v>0.02</v>
      </c>
      <c r="X563">
        <f t="shared" si="214"/>
        <v>0.01</v>
      </c>
      <c r="Y563">
        <f t="shared" si="215"/>
        <v>0.01</v>
      </c>
    </row>
    <row r="564" spans="1:25">
      <c r="A564" t="s">
        <v>673</v>
      </c>
      <c r="B564">
        <f t="shared" si="192"/>
        <v>0</v>
      </c>
      <c r="C564">
        <f t="shared" si="193"/>
        <v>0</v>
      </c>
      <c r="D564">
        <f t="shared" si="194"/>
        <v>0</v>
      </c>
      <c r="E564">
        <f t="shared" si="195"/>
        <v>0</v>
      </c>
      <c r="F564">
        <f t="shared" si="196"/>
        <v>0</v>
      </c>
      <c r="G564">
        <f t="shared" si="197"/>
        <v>0</v>
      </c>
      <c r="H564">
        <f t="shared" si="198"/>
        <v>0</v>
      </c>
      <c r="I564">
        <f t="shared" si="199"/>
        <v>0.01</v>
      </c>
      <c r="J564">
        <f t="shared" si="200"/>
        <v>0.01</v>
      </c>
      <c r="K564">
        <f t="shared" si="201"/>
        <v>0</v>
      </c>
      <c r="L564">
        <f t="shared" si="202"/>
        <v>0</v>
      </c>
      <c r="M564">
        <f t="shared" si="203"/>
        <v>0</v>
      </c>
      <c r="N564">
        <f t="shared" si="204"/>
        <v>0.01</v>
      </c>
      <c r="O564">
        <f t="shared" si="205"/>
        <v>0</v>
      </c>
      <c r="P564">
        <f t="shared" si="206"/>
        <v>0</v>
      </c>
      <c r="Q564">
        <f t="shared" si="207"/>
        <v>0</v>
      </c>
      <c r="R564">
        <f t="shared" si="208"/>
        <v>0</v>
      </c>
      <c r="S564">
        <f t="shared" si="209"/>
        <v>0.01</v>
      </c>
      <c r="T564">
        <f t="shared" si="210"/>
        <v>0.01</v>
      </c>
      <c r="U564">
        <f t="shared" si="211"/>
        <v>0</v>
      </c>
      <c r="V564">
        <f t="shared" si="212"/>
        <v>0</v>
      </c>
      <c r="W564">
        <f t="shared" si="213"/>
        <v>0</v>
      </c>
      <c r="X564">
        <f t="shared" si="214"/>
        <v>0</v>
      </c>
      <c r="Y564">
        <f t="shared" si="215"/>
        <v>0</v>
      </c>
    </row>
    <row r="565" spans="1:25">
      <c r="A565" t="s">
        <v>674</v>
      </c>
      <c r="B565">
        <f t="shared" si="192"/>
        <v>0</v>
      </c>
      <c r="C565">
        <f t="shared" si="193"/>
        <v>0</v>
      </c>
      <c r="D565">
        <f t="shared" si="194"/>
        <v>0</v>
      </c>
      <c r="E565">
        <f t="shared" si="195"/>
        <v>0</v>
      </c>
      <c r="F565">
        <f t="shared" si="196"/>
        <v>0</v>
      </c>
      <c r="G565">
        <f t="shared" si="197"/>
        <v>0</v>
      </c>
      <c r="H565">
        <f t="shared" si="198"/>
        <v>0.01</v>
      </c>
      <c r="I565">
        <f t="shared" si="199"/>
        <v>0.02</v>
      </c>
      <c r="J565">
        <f t="shared" si="200"/>
        <v>0.04</v>
      </c>
      <c r="K565">
        <f t="shared" si="201"/>
        <v>0.02</v>
      </c>
      <c r="L565">
        <f t="shared" si="202"/>
        <v>0.01</v>
      </c>
      <c r="M565">
        <f t="shared" si="203"/>
        <v>0.01</v>
      </c>
      <c r="N565">
        <f t="shared" si="204"/>
        <v>0.02</v>
      </c>
      <c r="O565">
        <f t="shared" si="205"/>
        <v>0.01</v>
      </c>
      <c r="P565">
        <f t="shared" si="206"/>
        <v>0.01</v>
      </c>
      <c r="Q565">
        <f t="shared" si="207"/>
        <v>0.01</v>
      </c>
      <c r="R565">
        <f t="shared" si="208"/>
        <v>0.03</v>
      </c>
      <c r="S565">
        <f t="shared" si="209"/>
        <v>0.05</v>
      </c>
      <c r="T565">
        <f t="shared" si="210"/>
        <v>0.02</v>
      </c>
      <c r="U565">
        <f t="shared" si="211"/>
        <v>0.02</v>
      </c>
      <c r="V565">
        <f t="shared" si="212"/>
        <v>0.02</v>
      </c>
      <c r="W565">
        <f t="shared" si="213"/>
        <v>0.01</v>
      </c>
      <c r="X565">
        <f t="shared" si="214"/>
        <v>0</v>
      </c>
      <c r="Y565">
        <f t="shared" si="215"/>
        <v>0</v>
      </c>
    </row>
    <row r="566" spans="1:25">
      <c r="A566" t="s">
        <v>675</v>
      </c>
      <c r="B566">
        <f t="shared" si="192"/>
        <v>0</v>
      </c>
      <c r="C566">
        <f t="shared" si="193"/>
        <v>0</v>
      </c>
      <c r="D566">
        <f t="shared" si="194"/>
        <v>0</v>
      </c>
      <c r="E566">
        <f t="shared" si="195"/>
        <v>0</v>
      </c>
      <c r="F566">
        <f t="shared" si="196"/>
        <v>0</v>
      </c>
      <c r="G566">
        <f t="shared" si="197"/>
        <v>0.02</v>
      </c>
      <c r="H566">
        <f t="shared" si="198"/>
        <v>0.03</v>
      </c>
      <c r="I566">
        <f t="shared" si="199"/>
        <v>0.04</v>
      </c>
      <c r="J566">
        <f t="shared" si="200"/>
        <v>7.0000000000000007E-2</v>
      </c>
      <c r="K566">
        <f t="shared" si="201"/>
        <v>0.05</v>
      </c>
      <c r="L566">
        <f t="shared" si="202"/>
        <v>0.03</v>
      </c>
      <c r="M566">
        <f t="shared" si="203"/>
        <v>0.02</v>
      </c>
      <c r="N566">
        <f t="shared" si="204"/>
        <v>0.02</v>
      </c>
      <c r="O566">
        <f t="shared" si="205"/>
        <v>0.01</v>
      </c>
      <c r="P566">
        <f t="shared" si="206"/>
        <v>0.01</v>
      </c>
      <c r="Q566">
        <f t="shared" si="207"/>
        <v>0.02</v>
      </c>
      <c r="R566">
        <f t="shared" si="208"/>
        <v>0.03</v>
      </c>
      <c r="S566">
        <f t="shared" si="209"/>
        <v>0.06</v>
      </c>
      <c r="T566">
        <f t="shared" si="210"/>
        <v>0.03</v>
      </c>
      <c r="U566">
        <f t="shared" si="211"/>
        <v>0.02</v>
      </c>
      <c r="V566">
        <f t="shared" si="212"/>
        <v>0.01</v>
      </c>
      <c r="W566">
        <f t="shared" si="213"/>
        <v>0.01</v>
      </c>
      <c r="X566">
        <f t="shared" si="214"/>
        <v>0.01</v>
      </c>
      <c r="Y566">
        <f t="shared" si="215"/>
        <v>0</v>
      </c>
    </row>
    <row r="567" spans="1:25">
      <c r="A567" t="s">
        <v>676</v>
      </c>
      <c r="B567">
        <f t="shared" si="192"/>
        <v>0</v>
      </c>
      <c r="C567">
        <f t="shared" si="193"/>
        <v>0.01</v>
      </c>
      <c r="D567">
        <f t="shared" si="194"/>
        <v>0</v>
      </c>
      <c r="E567">
        <f t="shared" si="195"/>
        <v>0</v>
      </c>
      <c r="F567">
        <f t="shared" si="196"/>
        <v>0</v>
      </c>
      <c r="G567">
        <f t="shared" si="197"/>
        <v>0.01</v>
      </c>
      <c r="H567">
        <f t="shared" si="198"/>
        <v>0.03</v>
      </c>
      <c r="I567">
        <f t="shared" si="199"/>
        <v>0.02</v>
      </c>
      <c r="J567">
        <f t="shared" si="200"/>
        <v>0</v>
      </c>
      <c r="K567">
        <f t="shared" si="201"/>
        <v>0.01</v>
      </c>
      <c r="L567">
        <f t="shared" si="202"/>
        <v>0.02</v>
      </c>
      <c r="M567">
        <f t="shared" si="203"/>
        <v>0</v>
      </c>
      <c r="N567">
        <f t="shared" si="204"/>
        <v>0.01</v>
      </c>
      <c r="O567">
        <f t="shared" si="205"/>
        <v>0.03</v>
      </c>
      <c r="P567">
        <f t="shared" si="206"/>
        <v>0</v>
      </c>
      <c r="Q567">
        <f t="shared" si="207"/>
        <v>0.01</v>
      </c>
      <c r="R567">
        <f t="shared" si="208"/>
        <v>0.17</v>
      </c>
      <c r="S567">
        <f t="shared" si="209"/>
        <v>0.01</v>
      </c>
      <c r="T567">
        <f t="shared" si="210"/>
        <v>0</v>
      </c>
      <c r="U567">
        <f t="shared" si="211"/>
        <v>0</v>
      </c>
      <c r="V567">
        <f t="shared" si="212"/>
        <v>0.32</v>
      </c>
      <c r="W567">
        <f t="shared" si="213"/>
        <v>1.48</v>
      </c>
      <c r="X567">
        <f t="shared" si="214"/>
        <v>0.27</v>
      </c>
      <c r="Y567">
        <f t="shared" si="215"/>
        <v>0.1</v>
      </c>
    </row>
    <row r="568" spans="1:25">
      <c r="A568" t="s">
        <v>677</v>
      </c>
      <c r="B568">
        <f t="shared" si="192"/>
        <v>0.02</v>
      </c>
      <c r="C568">
        <f t="shared" si="193"/>
        <v>0.03</v>
      </c>
      <c r="D568">
        <f t="shared" si="194"/>
        <v>0.03</v>
      </c>
      <c r="E568">
        <f t="shared" si="195"/>
        <v>0.06</v>
      </c>
      <c r="F568">
        <f t="shared" si="196"/>
        <v>0.02</v>
      </c>
      <c r="G568">
        <f t="shared" si="197"/>
        <v>0.02</v>
      </c>
      <c r="H568">
        <f t="shared" si="198"/>
        <v>0.02</v>
      </c>
      <c r="I568">
        <f t="shared" si="199"/>
        <v>0.02</v>
      </c>
      <c r="J568">
        <f t="shared" si="200"/>
        <v>0.02</v>
      </c>
      <c r="K568">
        <f t="shared" si="201"/>
        <v>0.03</v>
      </c>
      <c r="L568">
        <f t="shared" si="202"/>
        <v>0.03</v>
      </c>
      <c r="M568">
        <f t="shared" si="203"/>
        <v>0.03</v>
      </c>
      <c r="N568">
        <f t="shared" si="204"/>
        <v>0.03</v>
      </c>
      <c r="O568">
        <f t="shared" si="205"/>
        <v>0.04</v>
      </c>
      <c r="P568">
        <f t="shared" si="206"/>
        <v>0.04</v>
      </c>
      <c r="Q568">
        <f t="shared" si="207"/>
        <v>0.04</v>
      </c>
      <c r="R568">
        <f t="shared" si="208"/>
        <v>0.04</v>
      </c>
      <c r="S568">
        <f t="shared" si="209"/>
        <v>0.03</v>
      </c>
      <c r="T568">
        <f t="shared" si="210"/>
        <v>0.04</v>
      </c>
      <c r="U568">
        <f t="shared" si="211"/>
        <v>0.03</v>
      </c>
      <c r="V568">
        <f t="shared" si="212"/>
        <v>0.03</v>
      </c>
      <c r="W568">
        <f t="shared" si="213"/>
        <v>0.05</v>
      </c>
      <c r="X568">
        <f t="shared" si="214"/>
        <v>0.02</v>
      </c>
      <c r="Y568">
        <f t="shared" si="215"/>
        <v>0.02</v>
      </c>
    </row>
    <row r="569" spans="1:25">
      <c r="A569" t="s">
        <v>678</v>
      </c>
      <c r="B569">
        <f t="shared" si="192"/>
        <v>0</v>
      </c>
      <c r="C569">
        <f t="shared" si="193"/>
        <v>0</v>
      </c>
      <c r="D569">
        <f t="shared" si="194"/>
        <v>0</v>
      </c>
      <c r="E569">
        <f t="shared" si="195"/>
        <v>0</v>
      </c>
      <c r="F569">
        <f t="shared" si="196"/>
        <v>0</v>
      </c>
      <c r="G569">
        <f t="shared" si="197"/>
        <v>0.02</v>
      </c>
      <c r="H569">
        <f t="shared" si="198"/>
        <v>0.04</v>
      </c>
      <c r="I569">
        <f t="shared" si="199"/>
        <v>0.02</v>
      </c>
      <c r="J569">
        <f t="shared" si="200"/>
        <v>0.03</v>
      </c>
      <c r="K569">
        <f t="shared" si="201"/>
        <v>0.03</v>
      </c>
      <c r="L569">
        <f t="shared" si="202"/>
        <v>0.03</v>
      </c>
      <c r="M569">
        <f t="shared" si="203"/>
        <v>0.03</v>
      </c>
      <c r="N569">
        <f t="shared" si="204"/>
        <v>0.01</v>
      </c>
      <c r="O569">
        <f t="shared" si="205"/>
        <v>0.01</v>
      </c>
      <c r="P569">
        <f t="shared" si="206"/>
        <v>0.01</v>
      </c>
      <c r="Q569">
        <f t="shared" si="207"/>
        <v>0.02</v>
      </c>
      <c r="R569">
        <f t="shared" si="208"/>
        <v>0.01</v>
      </c>
      <c r="S569">
        <f t="shared" si="209"/>
        <v>0.01</v>
      </c>
      <c r="T569">
        <f t="shared" si="210"/>
        <v>0.01</v>
      </c>
      <c r="U569">
        <f t="shared" si="211"/>
        <v>0.01</v>
      </c>
      <c r="V569">
        <f t="shared" si="212"/>
        <v>0</v>
      </c>
      <c r="W569">
        <f t="shared" si="213"/>
        <v>0.02</v>
      </c>
      <c r="X569">
        <f t="shared" si="214"/>
        <v>0.01</v>
      </c>
      <c r="Y569">
        <f t="shared" si="215"/>
        <v>0</v>
      </c>
    </row>
    <row r="570" spans="1:25">
      <c r="A570" t="s">
        <v>679</v>
      </c>
      <c r="B570">
        <f t="shared" si="192"/>
        <v>0</v>
      </c>
      <c r="C570">
        <f t="shared" si="193"/>
        <v>0</v>
      </c>
      <c r="D570">
        <f t="shared" si="194"/>
        <v>0</v>
      </c>
      <c r="E570">
        <f t="shared" si="195"/>
        <v>0.03</v>
      </c>
      <c r="F570">
        <f t="shared" si="196"/>
        <v>0</v>
      </c>
      <c r="G570">
        <f t="shared" si="197"/>
        <v>0</v>
      </c>
      <c r="H570">
        <f t="shared" si="198"/>
        <v>0</v>
      </c>
      <c r="I570">
        <f t="shared" si="199"/>
        <v>0</v>
      </c>
      <c r="J570">
        <f t="shared" si="200"/>
        <v>0</v>
      </c>
      <c r="K570">
        <f t="shared" si="201"/>
        <v>0</v>
      </c>
      <c r="L570">
        <f t="shared" si="202"/>
        <v>0</v>
      </c>
      <c r="M570">
        <f t="shared" si="203"/>
        <v>0</v>
      </c>
      <c r="N570">
        <f t="shared" si="204"/>
        <v>0</v>
      </c>
      <c r="O570">
        <f t="shared" si="205"/>
        <v>0</v>
      </c>
      <c r="P570">
        <f t="shared" si="206"/>
        <v>0</v>
      </c>
      <c r="Q570">
        <f t="shared" si="207"/>
        <v>0</v>
      </c>
      <c r="R570">
        <f t="shared" si="208"/>
        <v>0</v>
      </c>
      <c r="S570">
        <f t="shared" si="209"/>
        <v>0</v>
      </c>
      <c r="T570">
        <f t="shared" si="210"/>
        <v>0</v>
      </c>
      <c r="U570">
        <f t="shared" si="211"/>
        <v>0</v>
      </c>
      <c r="V570">
        <f t="shared" si="212"/>
        <v>0</v>
      </c>
      <c r="W570">
        <f t="shared" si="213"/>
        <v>0.03</v>
      </c>
      <c r="X570">
        <f t="shared" si="214"/>
        <v>0</v>
      </c>
      <c r="Y570">
        <f t="shared" si="215"/>
        <v>0</v>
      </c>
    </row>
    <row r="571" spans="1:25">
      <c r="A571" t="s">
        <v>680</v>
      </c>
      <c r="B571">
        <f t="shared" si="192"/>
        <v>0.03</v>
      </c>
      <c r="C571">
        <f t="shared" si="193"/>
        <v>0.04</v>
      </c>
      <c r="D571">
        <f t="shared" si="194"/>
        <v>0.04</v>
      </c>
      <c r="E571">
        <f t="shared" si="195"/>
        <v>0.03</v>
      </c>
      <c r="F571">
        <f t="shared" si="196"/>
        <v>1.1200000000000001</v>
      </c>
      <c r="G571">
        <f t="shared" si="197"/>
        <v>1.31</v>
      </c>
      <c r="H571">
        <f t="shared" si="198"/>
        <v>0.03</v>
      </c>
      <c r="I571">
        <f t="shared" si="199"/>
        <v>0.06</v>
      </c>
      <c r="J571">
        <f t="shared" si="200"/>
        <v>0.2</v>
      </c>
      <c r="K571">
        <f t="shared" si="201"/>
        <v>0.19</v>
      </c>
      <c r="L571">
        <f t="shared" si="202"/>
        <v>0.13</v>
      </c>
      <c r="M571">
        <f t="shared" si="203"/>
        <v>0.08</v>
      </c>
      <c r="N571">
        <f t="shared" si="204"/>
        <v>0.05</v>
      </c>
      <c r="O571">
        <f t="shared" si="205"/>
        <v>0.05</v>
      </c>
      <c r="P571">
        <f t="shared" si="206"/>
        <v>0.05</v>
      </c>
      <c r="Q571">
        <f t="shared" si="207"/>
        <v>0.06</v>
      </c>
      <c r="R571">
        <f t="shared" si="208"/>
        <v>7.0000000000000007E-2</v>
      </c>
      <c r="S571">
        <f t="shared" si="209"/>
        <v>7.0000000000000007E-2</v>
      </c>
      <c r="T571">
        <f t="shared" si="210"/>
        <v>0.05</v>
      </c>
      <c r="U571">
        <f t="shared" si="211"/>
        <v>0.05</v>
      </c>
      <c r="V571">
        <f t="shared" si="212"/>
        <v>0.04</v>
      </c>
      <c r="W571">
        <f t="shared" si="213"/>
        <v>0.04</v>
      </c>
      <c r="X571">
        <f t="shared" si="214"/>
        <v>1.1399999999999999</v>
      </c>
      <c r="Y571">
        <f t="shared" si="215"/>
        <v>1.37</v>
      </c>
    </row>
    <row r="572" spans="1:25">
      <c r="A572" t="s">
        <v>681</v>
      </c>
      <c r="B572">
        <f t="shared" si="192"/>
        <v>0</v>
      </c>
      <c r="C572">
        <f t="shared" si="193"/>
        <v>0</v>
      </c>
      <c r="D572">
        <f t="shared" si="194"/>
        <v>0</v>
      </c>
      <c r="E572">
        <f t="shared" si="195"/>
        <v>1.43</v>
      </c>
      <c r="F572">
        <f t="shared" si="196"/>
        <v>0.92</v>
      </c>
      <c r="G572">
        <f t="shared" si="197"/>
        <v>0</v>
      </c>
      <c r="H572">
        <f t="shared" si="198"/>
        <v>0.03</v>
      </c>
      <c r="I572">
        <f t="shared" si="199"/>
        <v>0.04</v>
      </c>
      <c r="J572">
        <f t="shared" si="200"/>
        <v>0.12</v>
      </c>
      <c r="K572">
        <f t="shared" si="201"/>
        <v>0.16</v>
      </c>
      <c r="L572">
        <f t="shared" si="202"/>
        <v>0.15</v>
      </c>
      <c r="M572">
        <f t="shared" si="203"/>
        <v>0.08</v>
      </c>
      <c r="N572">
        <f t="shared" si="204"/>
        <v>0.02</v>
      </c>
      <c r="O572">
        <f t="shared" si="205"/>
        <v>0.01</v>
      </c>
      <c r="P572">
        <f t="shared" si="206"/>
        <v>0.01</v>
      </c>
      <c r="Q572">
        <f t="shared" si="207"/>
        <v>0.01</v>
      </c>
      <c r="R572">
        <f t="shared" si="208"/>
        <v>0.02</v>
      </c>
      <c r="S572">
        <f t="shared" si="209"/>
        <v>0.06</v>
      </c>
      <c r="T572">
        <f t="shared" si="210"/>
        <v>0.03</v>
      </c>
      <c r="U572">
        <f t="shared" si="211"/>
        <v>0.36</v>
      </c>
      <c r="V572">
        <f t="shared" si="212"/>
        <v>2.2400000000000002</v>
      </c>
      <c r="W572">
        <f t="shared" si="213"/>
        <v>0.01</v>
      </c>
      <c r="X572">
        <f t="shared" si="214"/>
        <v>0.01</v>
      </c>
      <c r="Y572">
        <f t="shared" si="215"/>
        <v>0</v>
      </c>
    </row>
    <row r="573" spans="1:25">
      <c r="A573" t="s">
        <v>682</v>
      </c>
      <c r="B573">
        <f t="shared" si="192"/>
        <v>0.01</v>
      </c>
      <c r="C573">
        <f t="shared" si="193"/>
        <v>0.25</v>
      </c>
      <c r="D573">
        <f t="shared" si="194"/>
        <v>0.4</v>
      </c>
      <c r="E573">
        <f t="shared" si="195"/>
        <v>0.02</v>
      </c>
      <c r="F573">
        <f t="shared" si="196"/>
        <v>0.01</v>
      </c>
      <c r="G573">
        <f t="shared" si="197"/>
        <v>0.14000000000000001</v>
      </c>
      <c r="H573">
        <f t="shared" si="198"/>
        <v>2.36</v>
      </c>
      <c r="I573">
        <f t="shared" si="199"/>
        <v>1.27</v>
      </c>
      <c r="J573">
        <f t="shared" si="200"/>
        <v>0.03</v>
      </c>
      <c r="K573">
        <f t="shared" si="201"/>
        <v>0.04</v>
      </c>
      <c r="L573">
        <f t="shared" si="202"/>
        <v>0.1</v>
      </c>
      <c r="M573">
        <f t="shared" si="203"/>
        <v>0.03</v>
      </c>
      <c r="N573">
        <f t="shared" si="204"/>
        <v>7.0000000000000007E-2</v>
      </c>
      <c r="O573">
        <f t="shared" si="205"/>
        <v>0.06</v>
      </c>
      <c r="P573">
        <f t="shared" si="206"/>
        <v>0.11</v>
      </c>
      <c r="Q573">
        <f t="shared" si="207"/>
        <v>0.06</v>
      </c>
      <c r="R573">
        <f t="shared" si="208"/>
        <v>0.02</v>
      </c>
      <c r="S573">
        <f t="shared" si="209"/>
        <v>0.02</v>
      </c>
      <c r="T573">
        <f t="shared" si="210"/>
        <v>0.02</v>
      </c>
      <c r="U573">
        <f t="shared" si="211"/>
        <v>0.19</v>
      </c>
      <c r="V573">
        <f t="shared" si="212"/>
        <v>2.8</v>
      </c>
      <c r="W573">
        <f t="shared" si="213"/>
        <v>1.31</v>
      </c>
      <c r="X573">
        <f t="shared" si="214"/>
        <v>0.01</v>
      </c>
      <c r="Y573">
        <f t="shared" si="215"/>
        <v>0.01</v>
      </c>
    </row>
    <row r="574" spans="1:25">
      <c r="A574" t="s">
        <v>683</v>
      </c>
      <c r="B574">
        <f t="shared" si="192"/>
        <v>0.01</v>
      </c>
      <c r="C574">
        <f t="shared" si="193"/>
        <v>0.01</v>
      </c>
      <c r="D574">
        <f t="shared" si="194"/>
        <v>0.01</v>
      </c>
      <c r="E574">
        <f t="shared" si="195"/>
        <v>0.01</v>
      </c>
      <c r="F574">
        <f t="shared" si="196"/>
        <v>1.67</v>
      </c>
      <c r="G574">
        <f t="shared" si="197"/>
        <v>0.01</v>
      </c>
      <c r="H574">
        <f t="shared" si="198"/>
        <v>0.05</v>
      </c>
      <c r="I574">
        <f t="shared" si="199"/>
        <v>0.09</v>
      </c>
      <c r="J574">
        <f t="shared" si="200"/>
        <v>0.02</v>
      </c>
      <c r="K574">
        <f t="shared" si="201"/>
        <v>0.04</v>
      </c>
      <c r="L574">
        <f t="shared" si="202"/>
        <v>0.02</v>
      </c>
      <c r="M574">
        <f t="shared" si="203"/>
        <v>0.02</v>
      </c>
      <c r="N574">
        <f t="shared" si="204"/>
        <v>0.02</v>
      </c>
      <c r="O574">
        <f t="shared" si="205"/>
        <v>0.11</v>
      </c>
      <c r="P574">
        <f t="shared" si="206"/>
        <v>0.02</v>
      </c>
      <c r="Q574">
        <f t="shared" si="207"/>
        <v>0.02</v>
      </c>
      <c r="R574">
        <f t="shared" si="208"/>
        <v>0.02</v>
      </c>
      <c r="S574">
        <f t="shared" si="209"/>
        <v>0.02</v>
      </c>
      <c r="T574">
        <f t="shared" si="210"/>
        <v>0.02</v>
      </c>
      <c r="U574">
        <f t="shared" si="211"/>
        <v>0.02</v>
      </c>
      <c r="V574">
        <f t="shared" si="212"/>
        <v>0.01</v>
      </c>
      <c r="W574">
        <f t="shared" si="213"/>
        <v>1.76</v>
      </c>
      <c r="X574">
        <f t="shared" si="214"/>
        <v>0.01</v>
      </c>
      <c r="Y574">
        <f t="shared" si="215"/>
        <v>0.01</v>
      </c>
    </row>
    <row r="575" spans="1:25">
      <c r="A575" t="s">
        <v>684</v>
      </c>
      <c r="B575">
        <f t="shared" si="192"/>
        <v>0</v>
      </c>
      <c r="C575">
        <f t="shared" si="193"/>
        <v>0.45</v>
      </c>
      <c r="D575">
        <f t="shared" si="194"/>
        <v>0</v>
      </c>
      <c r="E575">
        <f t="shared" si="195"/>
        <v>0</v>
      </c>
      <c r="F575">
        <f t="shared" si="196"/>
        <v>0.26</v>
      </c>
      <c r="G575">
        <f t="shared" si="197"/>
        <v>1.26</v>
      </c>
      <c r="H575">
        <f t="shared" si="198"/>
        <v>0.03</v>
      </c>
      <c r="I575">
        <f t="shared" si="199"/>
        <v>0.05</v>
      </c>
      <c r="J575">
        <f t="shared" si="200"/>
        <v>0.04</v>
      </c>
      <c r="K575">
        <f t="shared" si="201"/>
        <v>0.02</v>
      </c>
      <c r="L575">
        <f t="shared" si="202"/>
        <v>0.03</v>
      </c>
      <c r="M575">
        <f t="shared" si="203"/>
        <v>0.02</v>
      </c>
      <c r="N575">
        <f t="shared" si="204"/>
        <v>0.01</v>
      </c>
      <c r="O575">
        <f t="shared" si="205"/>
        <v>0.01</v>
      </c>
      <c r="P575">
        <f t="shared" si="206"/>
        <v>0.01</v>
      </c>
      <c r="Q575">
        <f t="shared" si="207"/>
        <v>0.01</v>
      </c>
      <c r="R575">
        <f t="shared" si="208"/>
        <v>0.05</v>
      </c>
      <c r="S575">
        <f t="shared" si="209"/>
        <v>0.05</v>
      </c>
      <c r="T575">
        <f t="shared" si="210"/>
        <v>0.01</v>
      </c>
      <c r="U575">
        <f t="shared" si="211"/>
        <v>0.01</v>
      </c>
      <c r="V575">
        <f t="shared" si="212"/>
        <v>0</v>
      </c>
      <c r="W575">
        <f t="shared" si="213"/>
        <v>1.25</v>
      </c>
      <c r="X575">
        <f t="shared" si="214"/>
        <v>0.33</v>
      </c>
      <c r="Y575">
        <f t="shared" si="215"/>
        <v>0.01</v>
      </c>
    </row>
    <row r="576" spans="1:25">
      <c r="A576" t="s">
        <v>685</v>
      </c>
      <c r="B576">
        <f t="shared" si="192"/>
        <v>0</v>
      </c>
      <c r="C576">
        <f t="shared" si="193"/>
        <v>0</v>
      </c>
      <c r="D576">
        <f t="shared" si="194"/>
        <v>0</v>
      </c>
      <c r="E576">
        <f t="shared" si="195"/>
        <v>1.05</v>
      </c>
      <c r="F576">
        <f t="shared" si="196"/>
        <v>0</v>
      </c>
      <c r="G576">
        <f t="shared" si="197"/>
        <v>0</v>
      </c>
      <c r="H576">
        <f t="shared" si="198"/>
        <v>0</v>
      </c>
      <c r="I576">
        <f t="shared" si="199"/>
        <v>0.02</v>
      </c>
      <c r="J576">
        <f t="shared" si="200"/>
        <v>0.02</v>
      </c>
      <c r="K576">
        <f t="shared" si="201"/>
        <v>0.01</v>
      </c>
      <c r="L576">
        <f t="shared" si="202"/>
        <v>0.02</v>
      </c>
      <c r="M576">
        <f t="shared" si="203"/>
        <v>0.01</v>
      </c>
      <c r="N576">
        <f t="shared" si="204"/>
        <v>0.01</v>
      </c>
      <c r="O576">
        <f t="shared" si="205"/>
        <v>0.01</v>
      </c>
      <c r="P576">
        <f t="shared" si="206"/>
        <v>0.01</v>
      </c>
      <c r="Q576">
        <f t="shared" si="207"/>
        <v>0.01</v>
      </c>
      <c r="R576">
        <f t="shared" si="208"/>
        <v>0.01</v>
      </c>
      <c r="S576">
        <f t="shared" si="209"/>
        <v>0.03</v>
      </c>
      <c r="T576">
        <f t="shared" si="210"/>
        <v>0.03</v>
      </c>
      <c r="U576">
        <f t="shared" si="211"/>
        <v>0.01</v>
      </c>
      <c r="V576">
        <f t="shared" si="212"/>
        <v>0.01</v>
      </c>
      <c r="W576">
        <f t="shared" si="213"/>
        <v>0</v>
      </c>
      <c r="X576">
        <f t="shared" si="214"/>
        <v>0</v>
      </c>
      <c r="Y576">
        <f t="shared" si="215"/>
        <v>0</v>
      </c>
    </row>
    <row r="577" spans="1:25">
      <c r="A577" t="s">
        <v>686</v>
      </c>
      <c r="B577">
        <f t="shared" si="192"/>
        <v>0</v>
      </c>
      <c r="C577">
        <f t="shared" si="193"/>
        <v>0</v>
      </c>
      <c r="D577">
        <f t="shared" si="194"/>
        <v>0</v>
      </c>
      <c r="E577">
        <f t="shared" si="195"/>
        <v>0</v>
      </c>
      <c r="F577">
        <f t="shared" si="196"/>
        <v>0</v>
      </c>
      <c r="G577">
        <f t="shared" si="197"/>
        <v>0.01</v>
      </c>
      <c r="H577">
        <f t="shared" si="198"/>
        <v>2.48</v>
      </c>
      <c r="I577">
        <f t="shared" si="199"/>
        <v>0.01</v>
      </c>
      <c r="J577">
        <f t="shared" si="200"/>
        <v>0.05</v>
      </c>
      <c r="K577">
        <f t="shared" si="201"/>
        <v>0.05</v>
      </c>
      <c r="L577">
        <f t="shared" si="202"/>
        <v>7.0000000000000007E-2</v>
      </c>
      <c r="M577">
        <f t="shared" si="203"/>
        <v>0.05</v>
      </c>
      <c r="N577">
        <f t="shared" si="204"/>
        <v>0.01</v>
      </c>
      <c r="O577">
        <f t="shared" si="205"/>
        <v>0.02</v>
      </c>
      <c r="P577">
        <f t="shared" si="206"/>
        <v>0.04</v>
      </c>
      <c r="Q577">
        <f t="shared" si="207"/>
        <v>0.03</v>
      </c>
      <c r="R577">
        <f t="shared" si="208"/>
        <v>0.01</v>
      </c>
      <c r="S577">
        <f t="shared" si="209"/>
        <v>0.01</v>
      </c>
      <c r="T577">
        <f t="shared" si="210"/>
        <v>0</v>
      </c>
      <c r="U577">
        <f t="shared" si="211"/>
        <v>0</v>
      </c>
      <c r="V577">
        <f t="shared" si="212"/>
        <v>0</v>
      </c>
      <c r="W577">
        <f t="shared" si="213"/>
        <v>0.01</v>
      </c>
      <c r="X577">
        <f t="shared" si="214"/>
        <v>2.4900000000000002</v>
      </c>
      <c r="Y577">
        <f t="shared" si="215"/>
        <v>0</v>
      </c>
    </row>
    <row r="578" spans="1:25">
      <c r="A578" t="s">
        <v>687</v>
      </c>
      <c r="B578">
        <f t="shared" ref="B578:B641" si="216">VLOOKUP($A578,SIG,2,FALSE)</f>
        <v>0</v>
      </c>
      <c r="C578">
        <f t="shared" ref="C578:C641" si="217">VLOOKUP($A578,SIG,3,FALSE)</f>
        <v>0</v>
      </c>
      <c r="D578">
        <f t="shared" ref="D578:D641" si="218">VLOOKUP($A578,SIG,4,FALSE)</f>
        <v>0</v>
      </c>
      <c r="E578">
        <f t="shared" ref="E578:E641" si="219">VLOOKUP($A578,SIG,5,FALSE)</f>
        <v>0</v>
      </c>
      <c r="F578">
        <f t="shared" ref="F578:F641" si="220">VLOOKUP($A578,SIG,6,FALSE)</f>
        <v>0.26</v>
      </c>
      <c r="G578">
        <f t="shared" ref="G578:G641" si="221">VLOOKUP($A578,SIG,7,FALSE)</f>
        <v>0</v>
      </c>
      <c r="H578">
        <f t="shared" ref="H578:H641" si="222">VLOOKUP($A578,SIG,8,FALSE)</f>
        <v>0.09</v>
      </c>
      <c r="I578">
        <f t="shared" ref="I578:I641" si="223">VLOOKUP($A578,SIG,9,FALSE)</f>
        <v>0.02</v>
      </c>
      <c r="J578">
        <f t="shared" ref="J578:J641" si="224">VLOOKUP($A578,SIG,10,FALSE)</f>
        <v>0.06</v>
      </c>
      <c r="K578">
        <f t="shared" ref="K578:K641" si="225">VLOOKUP($A578,SIG,11,FALSE)</f>
        <v>0.01</v>
      </c>
      <c r="L578">
        <f t="shared" ref="L578:L641" si="226">VLOOKUP($A578,SIG,12,FALSE)</f>
        <v>0.01</v>
      </c>
      <c r="M578">
        <f t="shared" ref="M578:M641" si="227">VLOOKUP($A578,SIG,13,FALSE)</f>
        <v>0.11</v>
      </c>
      <c r="N578">
        <f t="shared" ref="N578:N641" si="228">VLOOKUP($A578,SIG,14,FALSE)</f>
        <v>0.01</v>
      </c>
      <c r="O578">
        <f t="shared" ref="O578:O641" si="229">VLOOKUP($A578,SIG,15,FALSE)</f>
        <v>0.02</v>
      </c>
      <c r="P578">
        <f t="shared" ref="P578:P641" si="230">VLOOKUP($A578,SIG,16,FALSE)</f>
        <v>0.03</v>
      </c>
      <c r="Q578">
        <f t="shared" ref="Q578:Q641" si="231">VLOOKUP($A578,SIG,17,FALSE)</f>
        <v>7.0000000000000007E-2</v>
      </c>
      <c r="R578">
        <f t="shared" ref="R578:R641" si="232">VLOOKUP($A578,SIG,18,FALSE)</f>
        <v>0.02</v>
      </c>
      <c r="S578">
        <f t="shared" ref="S578:S641" si="233">VLOOKUP($A578,SIG,19,FALSE)</f>
        <v>0.01</v>
      </c>
      <c r="T578">
        <f t="shared" ref="T578:T641" si="234">VLOOKUP($A578,SIG,20,FALSE)</f>
        <v>0.01</v>
      </c>
      <c r="U578">
        <f t="shared" ref="U578:U641" si="235">VLOOKUP($A578,SIG,21,FALSE)</f>
        <v>0</v>
      </c>
      <c r="V578">
        <f t="shared" ref="V578:V641" si="236">VLOOKUP($A578,SIG,22,FALSE)</f>
        <v>0</v>
      </c>
      <c r="W578">
        <f t="shared" ref="W578:W641" si="237">VLOOKUP($A578,SIG,23,FALSE)</f>
        <v>0.09</v>
      </c>
      <c r="X578">
        <f t="shared" ref="X578:X641" si="238">VLOOKUP($A578,SIG,24,FALSE)</f>
        <v>0.01</v>
      </c>
      <c r="Y578">
        <f t="shared" ref="Y578:Y641" si="239">VLOOKUP($A578,SIG,25,FALSE)</f>
        <v>0.01</v>
      </c>
    </row>
    <row r="579" spans="1:25">
      <c r="A579" t="s">
        <v>688</v>
      </c>
      <c r="B579">
        <f t="shared" si="216"/>
        <v>0</v>
      </c>
      <c r="C579">
        <f t="shared" si="217"/>
        <v>0</v>
      </c>
      <c r="D579">
        <f t="shared" si="218"/>
        <v>0</v>
      </c>
      <c r="E579">
        <f t="shared" si="219"/>
        <v>0.27</v>
      </c>
      <c r="F579">
        <f t="shared" si="220"/>
        <v>0.66</v>
      </c>
      <c r="G579">
        <f t="shared" si="221"/>
        <v>1</v>
      </c>
      <c r="H579">
        <f t="shared" si="222"/>
        <v>0</v>
      </c>
      <c r="I579">
        <f t="shared" si="223"/>
        <v>0</v>
      </c>
      <c r="J579">
        <f t="shared" si="224"/>
        <v>0.01</v>
      </c>
      <c r="K579">
        <f t="shared" si="225"/>
        <v>0.01</v>
      </c>
      <c r="L579">
        <f t="shared" si="226"/>
        <v>0.02</v>
      </c>
      <c r="M579">
        <f t="shared" si="227"/>
        <v>0.01</v>
      </c>
      <c r="N579">
        <f t="shared" si="228"/>
        <v>0.02</v>
      </c>
      <c r="O579">
        <f t="shared" si="229"/>
        <v>0.1</v>
      </c>
      <c r="P579">
        <f t="shared" si="230"/>
        <v>0.04</v>
      </c>
      <c r="Q579">
        <f t="shared" si="231"/>
        <v>0.03</v>
      </c>
      <c r="R579">
        <f t="shared" si="232"/>
        <v>0.01</v>
      </c>
      <c r="S579">
        <f t="shared" si="233"/>
        <v>0.01</v>
      </c>
      <c r="T579">
        <f t="shared" si="234"/>
        <v>0.01</v>
      </c>
      <c r="U579">
        <f t="shared" si="235"/>
        <v>0</v>
      </c>
      <c r="V579">
        <f t="shared" si="236"/>
        <v>0.35</v>
      </c>
      <c r="W579">
        <f t="shared" si="237"/>
        <v>0.41</v>
      </c>
      <c r="X579">
        <f t="shared" si="238"/>
        <v>0</v>
      </c>
      <c r="Y579">
        <f t="shared" si="239"/>
        <v>0</v>
      </c>
    </row>
    <row r="580" spans="1:25">
      <c r="A580" t="s">
        <v>689</v>
      </c>
      <c r="B580">
        <f t="shared" si="216"/>
        <v>0</v>
      </c>
      <c r="C580">
        <f t="shared" si="217"/>
        <v>0</v>
      </c>
      <c r="D580">
        <f t="shared" si="218"/>
        <v>0</v>
      </c>
      <c r="E580">
        <f t="shared" si="219"/>
        <v>0</v>
      </c>
      <c r="F580">
        <f t="shared" si="220"/>
        <v>0.57999999999999996</v>
      </c>
      <c r="G580">
        <f t="shared" si="221"/>
        <v>0.31</v>
      </c>
      <c r="H580">
        <f t="shared" si="222"/>
        <v>0</v>
      </c>
      <c r="I580">
        <f t="shared" si="223"/>
        <v>0</v>
      </c>
      <c r="J580">
        <f t="shared" si="224"/>
        <v>0.01</v>
      </c>
      <c r="K580">
        <f t="shared" si="225"/>
        <v>0.01</v>
      </c>
      <c r="L580">
        <f t="shared" si="226"/>
        <v>0.02</v>
      </c>
      <c r="M580">
        <f t="shared" si="227"/>
        <v>0.01</v>
      </c>
      <c r="N580">
        <f t="shared" si="228"/>
        <v>0.01</v>
      </c>
      <c r="O580">
        <f t="shared" si="229"/>
        <v>0.01</v>
      </c>
      <c r="P580">
        <f t="shared" si="230"/>
        <v>0.01</v>
      </c>
      <c r="Q580">
        <f t="shared" si="231"/>
        <v>0.04</v>
      </c>
      <c r="R580">
        <f t="shared" si="232"/>
        <v>0.01</v>
      </c>
      <c r="S580">
        <f t="shared" si="233"/>
        <v>0.01</v>
      </c>
      <c r="T580">
        <f t="shared" si="234"/>
        <v>0.01</v>
      </c>
      <c r="U580">
        <f t="shared" si="235"/>
        <v>0.01</v>
      </c>
      <c r="V580">
        <f t="shared" si="236"/>
        <v>0</v>
      </c>
      <c r="W580">
        <f t="shared" si="237"/>
        <v>0</v>
      </c>
      <c r="X580">
        <f t="shared" si="238"/>
        <v>0</v>
      </c>
      <c r="Y580">
        <f t="shared" si="239"/>
        <v>0.93</v>
      </c>
    </row>
    <row r="581" spans="1:25">
      <c r="A581" t="s">
        <v>690</v>
      </c>
      <c r="B581">
        <f t="shared" si="216"/>
        <v>0</v>
      </c>
      <c r="C581">
        <f t="shared" si="217"/>
        <v>0</v>
      </c>
      <c r="D581">
        <f t="shared" si="218"/>
        <v>0</v>
      </c>
      <c r="E581">
        <f t="shared" si="219"/>
        <v>0</v>
      </c>
      <c r="F581">
        <f t="shared" si="220"/>
        <v>0</v>
      </c>
      <c r="G581">
        <f t="shared" si="221"/>
        <v>0</v>
      </c>
      <c r="H581">
        <f t="shared" si="222"/>
        <v>0.22</v>
      </c>
      <c r="I581">
        <f t="shared" si="223"/>
        <v>0</v>
      </c>
      <c r="J581">
        <f t="shared" si="224"/>
        <v>0.02</v>
      </c>
      <c r="K581">
        <f t="shared" si="225"/>
        <v>0.03</v>
      </c>
      <c r="L581">
        <f t="shared" si="226"/>
        <v>0.02</v>
      </c>
      <c r="M581">
        <f t="shared" si="227"/>
        <v>0.03</v>
      </c>
      <c r="N581">
        <f t="shared" si="228"/>
        <v>0.04</v>
      </c>
      <c r="O581">
        <f t="shared" si="229"/>
        <v>0.02</v>
      </c>
      <c r="P581">
        <f t="shared" si="230"/>
        <v>0.03</v>
      </c>
      <c r="Q581">
        <f t="shared" si="231"/>
        <v>0.03</v>
      </c>
      <c r="R581">
        <f t="shared" si="232"/>
        <v>0.04</v>
      </c>
      <c r="S581">
        <f t="shared" si="233"/>
        <v>0.02</v>
      </c>
      <c r="T581">
        <f t="shared" si="234"/>
        <v>0.02</v>
      </c>
      <c r="U581">
        <f t="shared" si="235"/>
        <v>0.02</v>
      </c>
      <c r="V581">
        <f t="shared" si="236"/>
        <v>0.27</v>
      </c>
      <c r="W581">
        <f t="shared" si="237"/>
        <v>0</v>
      </c>
      <c r="X581">
        <f t="shared" si="238"/>
        <v>0</v>
      </c>
      <c r="Y581">
        <f t="shared" si="239"/>
        <v>0</v>
      </c>
    </row>
    <row r="582" spans="1:25">
      <c r="A582" t="s">
        <v>691</v>
      </c>
      <c r="B582">
        <f t="shared" si="216"/>
        <v>0</v>
      </c>
      <c r="C582">
        <f t="shared" si="217"/>
        <v>0</v>
      </c>
      <c r="D582">
        <f t="shared" si="218"/>
        <v>0</v>
      </c>
      <c r="E582">
        <f t="shared" si="219"/>
        <v>0</v>
      </c>
      <c r="F582">
        <f t="shared" si="220"/>
        <v>0</v>
      </c>
      <c r="G582">
        <f t="shared" si="221"/>
        <v>0.19</v>
      </c>
      <c r="H582">
        <f t="shared" si="222"/>
        <v>0.47</v>
      </c>
      <c r="I582">
        <f t="shared" si="223"/>
        <v>0.01</v>
      </c>
      <c r="J582">
        <f t="shared" si="224"/>
        <v>0.02</v>
      </c>
      <c r="K582">
        <f t="shared" si="225"/>
        <v>0.02</v>
      </c>
      <c r="L582">
        <f t="shared" si="226"/>
        <v>0.06</v>
      </c>
      <c r="M582">
        <f t="shared" si="227"/>
        <v>0.02</v>
      </c>
      <c r="N582">
        <f t="shared" si="228"/>
        <v>0.02</v>
      </c>
      <c r="O582">
        <f t="shared" si="229"/>
        <v>0.02</v>
      </c>
      <c r="P582">
        <f t="shared" si="230"/>
        <v>0.04</v>
      </c>
      <c r="Q582">
        <f t="shared" si="231"/>
        <v>0.06</v>
      </c>
      <c r="R582">
        <f t="shared" si="232"/>
        <v>0.06</v>
      </c>
      <c r="S582">
        <f t="shared" si="233"/>
        <v>0.02</v>
      </c>
      <c r="T582">
        <f t="shared" si="234"/>
        <v>0.01</v>
      </c>
      <c r="U582">
        <f t="shared" si="235"/>
        <v>0.01</v>
      </c>
      <c r="V582">
        <f t="shared" si="236"/>
        <v>0.01</v>
      </c>
      <c r="W582">
        <f t="shared" si="237"/>
        <v>0.2</v>
      </c>
      <c r="X582">
        <f t="shared" si="238"/>
        <v>0.48</v>
      </c>
      <c r="Y582">
        <f t="shared" si="239"/>
        <v>0</v>
      </c>
    </row>
    <row r="583" spans="1:25">
      <c r="A583" t="s">
        <v>692</v>
      </c>
      <c r="B583">
        <f t="shared" si="216"/>
        <v>1.1599999999999999</v>
      </c>
      <c r="C583">
        <f t="shared" si="217"/>
        <v>0.21</v>
      </c>
      <c r="D583">
        <f t="shared" si="218"/>
        <v>0.01</v>
      </c>
      <c r="E583">
        <f t="shared" si="219"/>
        <v>0.01</v>
      </c>
      <c r="F583">
        <f t="shared" si="220"/>
        <v>0.01</v>
      </c>
      <c r="G583">
        <f t="shared" si="221"/>
        <v>0.01</v>
      </c>
      <c r="H583">
        <f t="shared" si="222"/>
        <v>0.02</v>
      </c>
      <c r="I583">
        <f t="shared" si="223"/>
        <v>0.03</v>
      </c>
      <c r="J583">
        <f t="shared" si="224"/>
        <v>0.15</v>
      </c>
      <c r="K583">
        <f t="shared" si="225"/>
        <v>0.16</v>
      </c>
      <c r="L583">
        <f t="shared" si="226"/>
        <v>7.0000000000000007E-2</v>
      </c>
      <c r="M583">
        <f t="shared" si="227"/>
        <v>0.05</v>
      </c>
      <c r="N583">
        <f t="shared" si="228"/>
        <v>0.03</v>
      </c>
      <c r="O583">
        <f t="shared" si="229"/>
        <v>0.04</v>
      </c>
      <c r="P583">
        <f t="shared" si="230"/>
        <v>0.03</v>
      </c>
      <c r="Q583">
        <f t="shared" si="231"/>
        <v>0.03</v>
      </c>
      <c r="R583">
        <f t="shared" si="232"/>
        <v>0.02</v>
      </c>
      <c r="S583">
        <f t="shared" si="233"/>
        <v>0.03</v>
      </c>
      <c r="T583">
        <f t="shared" si="234"/>
        <v>0.04</v>
      </c>
      <c r="U583">
        <f t="shared" si="235"/>
        <v>0.04</v>
      </c>
      <c r="V583">
        <f t="shared" si="236"/>
        <v>0.03</v>
      </c>
      <c r="W583">
        <f t="shared" si="237"/>
        <v>0.03</v>
      </c>
      <c r="X583">
        <f t="shared" si="238"/>
        <v>0.01</v>
      </c>
      <c r="Y583">
        <f t="shared" si="239"/>
        <v>0.23</v>
      </c>
    </row>
    <row r="584" spans="1:25">
      <c r="A584" t="s">
        <v>693</v>
      </c>
      <c r="B584">
        <f t="shared" si="216"/>
        <v>0</v>
      </c>
      <c r="C584">
        <f t="shared" si="217"/>
        <v>0</v>
      </c>
      <c r="D584">
        <f t="shared" si="218"/>
        <v>0</v>
      </c>
      <c r="E584">
        <f t="shared" si="219"/>
        <v>0</v>
      </c>
      <c r="F584">
        <f t="shared" si="220"/>
        <v>0</v>
      </c>
      <c r="G584">
        <f t="shared" si="221"/>
        <v>0.01</v>
      </c>
      <c r="H584">
        <f t="shared" si="222"/>
        <v>0.05</v>
      </c>
      <c r="I584">
        <f t="shared" si="223"/>
        <v>0.66</v>
      </c>
      <c r="J584">
        <f t="shared" si="224"/>
        <v>0.28000000000000003</v>
      </c>
      <c r="K584">
        <f t="shared" si="225"/>
        <v>0.12</v>
      </c>
      <c r="L584">
        <f t="shared" si="226"/>
        <v>0.03</v>
      </c>
      <c r="M584">
        <f t="shared" si="227"/>
        <v>0.06</v>
      </c>
      <c r="N584">
        <f t="shared" si="228"/>
        <v>0.05</v>
      </c>
      <c r="O584">
        <f t="shared" si="229"/>
        <v>0.03</v>
      </c>
      <c r="P584">
        <f t="shared" si="230"/>
        <v>0.03</v>
      </c>
      <c r="Q584">
        <f t="shared" si="231"/>
        <v>0.02</v>
      </c>
      <c r="R584">
        <f t="shared" si="232"/>
        <v>0.04</v>
      </c>
      <c r="S584">
        <f t="shared" si="233"/>
        <v>0.06</v>
      </c>
      <c r="T584">
        <f t="shared" si="234"/>
        <v>0.06</v>
      </c>
      <c r="U584">
        <f t="shared" si="235"/>
        <v>0.03</v>
      </c>
      <c r="V584">
        <f t="shared" si="236"/>
        <v>0.02</v>
      </c>
      <c r="W584">
        <f t="shared" si="237"/>
        <v>0.04</v>
      </c>
      <c r="X584">
        <f t="shared" si="238"/>
        <v>0.01</v>
      </c>
      <c r="Y584">
        <f t="shared" si="239"/>
        <v>0</v>
      </c>
    </row>
    <row r="585" spans="1:25">
      <c r="A585" t="s">
        <v>694</v>
      </c>
      <c r="B585">
        <f t="shared" si="216"/>
        <v>0.41</v>
      </c>
      <c r="C585">
        <f t="shared" si="217"/>
        <v>0</v>
      </c>
      <c r="D585">
        <f t="shared" si="218"/>
        <v>0</v>
      </c>
      <c r="E585">
        <f t="shared" si="219"/>
        <v>0</v>
      </c>
      <c r="F585">
        <f t="shared" si="220"/>
        <v>0</v>
      </c>
      <c r="G585">
        <f t="shared" si="221"/>
        <v>0.01</v>
      </c>
      <c r="H585">
        <f t="shared" si="222"/>
        <v>0.03</v>
      </c>
      <c r="I585">
        <f t="shared" si="223"/>
        <v>0.09</v>
      </c>
      <c r="J585">
        <f t="shared" si="224"/>
        <v>0.04</v>
      </c>
      <c r="K585">
        <f t="shared" si="225"/>
        <v>0.05</v>
      </c>
      <c r="L585">
        <f t="shared" si="226"/>
        <v>0.04</v>
      </c>
      <c r="M585">
        <f t="shared" si="227"/>
        <v>0.03</v>
      </c>
      <c r="N585">
        <f t="shared" si="228"/>
        <v>7.0000000000000007E-2</v>
      </c>
      <c r="O585">
        <f t="shared" si="229"/>
        <v>0.04</v>
      </c>
      <c r="P585">
        <f t="shared" si="230"/>
        <v>0.05</v>
      </c>
      <c r="Q585">
        <f t="shared" si="231"/>
        <v>7.0000000000000007E-2</v>
      </c>
      <c r="R585">
        <f t="shared" si="232"/>
        <v>0.03</v>
      </c>
      <c r="S585">
        <f t="shared" si="233"/>
        <v>0.03</v>
      </c>
      <c r="T585">
        <f t="shared" si="234"/>
        <v>0.05</v>
      </c>
      <c r="U585">
        <f t="shared" si="235"/>
        <v>0.04</v>
      </c>
      <c r="V585">
        <f t="shared" si="236"/>
        <v>0.01</v>
      </c>
      <c r="W585">
        <f t="shared" si="237"/>
        <v>0</v>
      </c>
      <c r="X585">
        <f t="shared" si="238"/>
        <v>0.01</v>
      </c>
      <c r="Y585">
        <f t="shared" si="239"/>
        <v>0.85</v>
      </c>
    </row>
    <row r="586" spans="1:25">
      <c r="A586" t="s">
        <v>695</v>
      </c>
      <c r="B586">
        <f t="shared" si="216"/>
        <v>0</v>
      </c>
      <c r="C586">
        <f t="shared" si="217"/>
        <v>0</v>
      </c>
      <c r="D586">
        <f t="shared" si="218"/>
        <v>0</v>
      </c>
      <c r="E586">
        <f t="shared" si="219"/>
        <v>0.41</v>
      </c>
      <c r="F586">
        <f t="shared" si="220"/>
        <v>1.64</v>
      </c>
      <c r="G586">
        <f t="shared" si="221"/>
        <v>0</v>
      </c>
      <c r="H586">
        <f t="shared" si="222"/>
        <v>0</v>
      </c>
      <c r="I586">
        <f t="shared" si="223"/>
        <v>0</v>
      </c>
      <c r="J586">
        <f t="shared" si="224"/>
        <v>0</v>
      </c>
      <c r="K586">
        <f t="shared" si="225"/>
        <v>0.03</v>
      </c>
      <c r="L586">
        <f t="shared" si="226"/>
        <v>0.04</v>
      </c>
      <c r="M586">
        <f t="shared" si="227"/>
        <v>0.03</v>
      </c>
      <c r="N586">
        <f t="shared" si="228"/>
        <v>0.02</v>
      </c>
      <c r="O586">
        <f t="shared" si="229"/>
        <v>0.03</v>
      </c>
      <c r="P586">
        <f t="shared" si="230"/>
        <v>0.02</v>
      </c>
      <c r="Q586">
        <f t="shared" si="231"/>
        <v>0.02</v>
      </c>
      <c r="R586">
        <f t="shared" si="232"/>
        <v>0.02</v>
      </c>
      <c r="S586">
        <f t="shared" si="233"/>
        <v>0.01</v>
      </c>
      <c r="T586">
        <f t="shared" si="234"/>
        <v>0.01</v>
      </c>
      <c r="U586">
        <f t="shared" si="235"/>
        <v>0.01</v>
      </c>
      <c r="V586">
        <f t="shared" si="236"/>
        <v>0</v>
      </c>
      <c r="W586">
        <f t="shared" si="237"/>
        <v>0</v>
      </c>
      <c r="X586">
        <f t="shared" si="238"/>
        <v>0</v>
      </c>
      <c r="Y586">
        <f t="shared" si="239"/>
        <v>0</v>
      </c>
    </row>
    <row r="587" spans="1:25">
      <c r="A587" t="s">
        <v>696</v>
      </c>
      <c r="B587">
        <f t="shared" si="216"/>
        <v>0.63</v>
      </c>
      <c r="C587">
        <f t="shared" si="217"/>
        <v>0</v>
      </c>
      <c r="D587">
        <f t="shared" si="218"/>
        <v>0</v>
      </c>
      <c r="E587">
        <f t="shared" si="219"/>
        <v>0</v>
      </c>
      <c r="F587">
        <f t="shared" si="220"/>
        <v>0</v>
      </c>
      <c r="G587">
        <f t="shared" si="221"/>
        <v>0</v>
      </c>
      <c r="H587">
        <f t="shared" si="222"/>
        <v>0</v>
      </c>
      <c r="I587">
        <f t="shared" si="223"/>
        <v>0.86</v>
      </c>
      <c r="J587">
        <f t="shared" si="224"/>
        <v>0.27</v>
      </c>
      <c r="K587">
        <f t="shared" si="225"/>
        <v>0.02</v>
      </c>
      <c r="L587">
        <f t="shared" si="226"/>
        <v>0.01</v>
      </c>
      <c r="M587">
        <f t="shared" si="227"/>
        <v>0.01</v>
      </c>
      <c r="N587">
        <f t="shared" si="228"/>
        <v>0.01</v>
      </c>
      <c r="O587">
        <f t="shared" si="229"/>
        <v>0.01</v>
      </c>
      <c r="P587">
        <f t="shared" si="230"/>
        <v>0</v>
      </c>
      <c r="Q587">
        <f t="shared" si="231"/>
        <v>0</v>
      </c>
      <c r="R587">
        <f t="shared" si="232"/>
        <v>0</v>
      </c>
      <c r="S587">
        <f t="shared" si="233"/>
        <v>0</v>
      </c>
      <c r="T587">
        <f t="shared" si="234"/>
        <v>0</v>
      </c>
      <c r="U587">
        <f t="shared" si="235"/>
        <v>0</v>
      </c>
      <c r="V587">
        <f t="shared" si="236"/>
        <v>0</v>
      </c>
      <c r="W587">
        <f t="shared" si="237"/>
        <v>0</v>
      </c>
      <c r="X587">
        <f t="shared" si="238"/>
        <v>0</v>
      </c>
      <c r="Y587">
        <f t="shared" si="239"/>
        <v>0.45</v>
      </c>
    </row>
    <row r="588" spans="1:25">
      <c r="A588" t="s">
        <v>697</v>
      </c>
      <c r="B588">
        <f t="shared" si="216"/>
        <v>0</v>
      </c>
      <c r="C588">
        <f t="shared" si="217"/>
        <v>0</v>
      </c>
      <c r="D588">
        <f t="shared" si="218"/>
        <v>0</v>
      </c>
      <c r="E588">
        <f t="shared" si="219"/>
        <v>1.44</v>
      </c>
      <c r="F588">
        <f t="shared" si="220"/>
        <v>1.54</v>
      </c>
      <c r="G588">
        <f t="shared" si="221"/>
        <v>0</v>
      </c>
      <c r="H588">
        <f t="shared" si="222"/>
        <v>0.03</v>
      </c>
      <c r="I588">
        <f t="shared" si="223"/>
        <v>0.02</v>
      </c>
      <c r="J588">
        <f t="shared" si="224"/>
        <v>0.05</v>
      </c>
      <c r="K588">
        <f t="shared" si="225"/>
        <v>0.06</v>
      </c>
      <c r="L588">
        <f t="shared" si="226"/>
        <v>0.05</v>
      </c>
      <c r="M588">
        <f t="shared" si="227"/>
        <v>0.03</v>
      </c>
      <c r="N588">
        <f t="shared" si="228"/>
        <v>0.02</v>
      </c>
      <c r="O588">
        <f t="shared" si="229"/>
        <v>7.0000000000000007E-2</v>
      </c>
      <c r="P588">
        <f t="shared" si="230"/>
        <v>0.15</v>
      </c>
      <c r="Q588">
        <f t="shared" si="231"/>
        <v>0.08</v>
      </c>
      <c r="R588">
        <f t="shared" si="232"/>
        <v>7.0000000000000007E-2</v>
      </c>
      <c r="S588">
        <f t="shared" si="233"/>
        <v>0.02</v>
      </c>
      <c r="T588">
        <f t="shared" si="234"/>
        <v>0.08</v>
      </c>
      <c r="U588">
        <f t="shared" si="235"/>
        <v>0.03</v>
      </c>
      <c r="V588">
        <f t="shared" si="236"/>
        <v>0.01</v>
      </c>
      <c r="W588">
        <f t="shared" si="237"/>
        <v>0.01</v>
      </c>
      <c r="X588">
        <f t="shared" si="238"/>
        <v>1.33</v>
      </c>
      <c r="Y588">
        <f t="shared" si="239"/>
        <v>1.58</v>
      </c>
    </row>
    <row r="589" spans="1:25">
      <c r="A589" t="s">
        <v>698</v>
      </c>
      <c r="B589">
        <f t="shared" si="216"/>
        <v>0.01</v>
      </c>
      <c r="C589">
        <f t="shared" si="217"/>
        <v>0.02</v>
      </c>
      <c r="D589">
        <f t="shared" si="218"/>
        <v>0.03</v>
      </c>
      <c r="E589">
        <f t="shared" si="219"/>
        <v>0.02</v>
      </c>
      <c r="F589">
        <f t="shared" si="220"/>
        <v>0.01</v>
      </c>
      <c r="G589">
        <f t="shared" si="221"/>
        <v>1.91</v>
      </c>
      <c r="H589">
        <f t="shared" si="222"/>
        <v>0.66</v>
      </c>
      <c r="I589">
        <f t="shared" si="223"/>
        <v>0.03</v>
      </c>
      <c r="J589">
        <f t="shared" si="224"/>
        <v>0.11</v>
      </c>
      <c r="K589">
        <f t="shared" si="225"/>
        <v>7.0000000000000007E-2</v>
      </c>
      <c r="L589">
        <f t="shared" si="226"/>
        <v>7.0000000000000007E-2</v>
      </c>
      <c r="M589">
        <f t="shared" si="227"/>
        <v>7.0000000000000007E-2</v>
      </c>
      <c r="N589">
        <f t="shared" si="228"/>
        <v>0.05</v>
      </c>
      <c r="O589">
        <f t="shared" si="229"/>
        <v>0.06</v>
      </c>
      <c r="P589">
        <f t="shared" si="230"/>
        <v>0.05</v>
      </c>
      <c r="Q589">
        <f t="shared" si="231"/>
        <v>0.08</v>
      </c>
      <c r="R589">
        <f t="shared" si="232"/>
        <v>0.05</v>
      </c>
      <c r="S589">
        <f t="shared" si="233"/>
        <v>0.05</v>
      </c>
      <c r="T589">
        <f t="shared" si="234"/>
        <v>7.0000000000000007E-2</v>
      </c>
      <c r="U589">
        <f t="shared" si="235"/>
        <v>0.05</v>
      </c>
      <c r="V589">
        <f t="shared" si="236"/>
        <v>0.04</v>
      </c>
      <c r="W589">
        <f t="shared" si="237"/>
        <v>0.45</v>
      </c>
      <c r="X589">
        <f t="shared" si="238"/>
        <v>2.17</v>
      </c>
      <c r="Y589">
        <f t="shared" si="239"/>
        <v>0.09</v>
      </c>
    </row>
    <row r="590" spans="1:25">
      <c r="A590" t="s">
        <v>699</v>
      </c>
      <c r="B590">
        <f t="shared" si="216"/>
        <v>0</v>
      </c>
      <c r="C590">
        <f t="shared" si="217"/>
        <v>0</v>
      </c>
      <c r="D590">
        <f t="shared" si="218"/>
        <v>0</v>
      </c>
      <c r="E590">
        <f t="shared" si="219"/>
        <v>0</v>
      </c>
      <c r="F590">
        <f t="shared" si="220"/>
        <v>0.16</v>
      </c>
      <c r="G590">
        <f t="shared" si="221"/>
        <v>1.49</v>
      </c>
      <c r="H590">
        <f t="shared" si="222"/>
        <v>1.6</v>
      </c>
      <c r="I590">
        <f t="shared" si="223"/>
        <v>1.32</v>
      </c>
      <c r="J590">
        <f t="shared" si="224"/>
        <v>0.13</v>
      </c>
      <c r="K590">
        <f t="shared" si="225"/>
        <v>0.03</v>
      </c>
      <c r="L590">
        <f t="shared" si="226"/>
        <v>0</v>
      </c>
      <c r="M590">
        <f t="shared" si="227"/>
        <v>0</v>
      </c>
      <c r="N590">
        <f t="shared" si="228"/>
        <v>0.03</v>
      </c>
      <c r="O590">
        <f t="shared" si="229"/>
        <v>0.08</v>
      </c>
      <c r="P590">
        <f t="shared" si="230"/>
        <v>0.1</v>
      </c>
      <c r="Q590">
        <f t="shared" si="231"/>
        <v>0.11</v>
      </c>
      <c r="R590">
        <f t="shared" si="232"/>
        <v>0.03</v>
      </c>
      <c r="S590">
        <f t="shared" si="233"/>
        <v>0.02</v>
      </c>
      <c r="T590">
        <f t="shared" si="234"/>
        <v>0</v>
      </c>
      <c r="U590">
        <f t="shared" si="235"/>
        <v>0</v>
      </c>
      <c r="V590">
        <f t="shared" si="236"/>
        <v>0</v>
      </c>
      <c r="W590">
        <f t="shared" si="237"/>
        <v>0</v>
      </c>
      <c r="X590">
        <f t="shared" si="238"/>
        <v>0</v>
      </c>
      <c r="Y590">
        <f t="shared" si="239"/>
        <v>0</v>
      </c>
    </row>
    <row r="591" spans="1:25">
      <c r="A591" t="s">
        <v>700</v>
      </c>
      <c r="B591">
        <f t="shared" si="216"/>
        <v>0.04</v>
      </c>
      <c r="C591">
        <f t="shared" si="217"/>
        <v>0.06</v>
      </c>
      <c r="D591">
        <f t="shared" si="218"/>
        <v>0.06</v>
      </c>
      <c r="E591">
        <f t="shared" si="219"/>
        <v>0.05</v>
      </c>
      <c r="F591">
        <f t="shared" si="220"/>
        <v>0.04</v>
      </c>
      <c r="G591">
        <f t="shared" si="221"/>
        <v>0.85</v>
      </c>
      <c r="H591">
        <f t="shared" si="222"/>
        <v>0.09</v>
      </c>
      <c r="I591">
        <f t="shared" si="223"/>
        <v>0.04</v>
      </c>
      <c r="J591">
        <f t="shared" si="224"/>
        <v>0.08</v>
      </c>
      <c r="K591">
        <f t="shared" si="225"/>
        <v>0.11</v>
      </c>
      <c r="L591">
        <f t="shared" si="226"/>
        <v>7.0000000000000007E-2</v>
      </c>
      <c r="M591">
        <f t="shared" si="227"/>
        <v>0.08</v>
      </c>
      <c r="N591">
        <f t="shared" si="228"/>
        <v>7.0000000000000007E-2</v>
      </c>
      <c r="O591">
        <f t="shared" si="229"/>
        <v>7.0000000000000007E-2</v>
      </c>
      <c r="P591">
        <f t="shared" si="230"/>
        <v>7.0000000000000007E-2</v>
      </c>
      <c r="Q591">
        <f t="shared" si="231"/>
        <v>7.0000000000000007E-2</v>
      </c>
      <c r="R591">
        <f t="shared" si="232"/>
        <v>7.0000000000000007E-2</v>
      </c>
      <c r="S591">
        <f t="shared" si="233"/>
        <v>7.0000000000000007E-2</v>
      </c>
      <c r="T591">
        <f t="shared" si="234"/>
        <v>0.08</v>
      </c>
      <c r="U591">
        <f t="shared" si="235"/>
        <v>0.08</v>
      </c>
      <c r="V591">
        <f t="shared" si="236"/>
        <v>1.1000000000000001</v>
      </c>
      <c r="W591">
        <f t="shared" si="237"/>
        <v>0.1</v>
      </c>
      <c r="X591">
        <f t="shared" si="238"/>
        <v>0.03</v>
      </c>
      <c r="Y591">
        <f t="shared" si="239"/>
        <v>0.03</v>
      </c>
    </row>
    <row r="592" spans="1:25">
      <c r="A592" t="s">
        <v>701</v>
      </c>
      <c r="B592">
        <f t="shared" si="216"/>
        <v>0</v>
      </c>
      <c r="C592">
        <f t="shared" si="217"/>
        <v>0</v>
      </c>
      <c r="D592">
        <f t="shared" si="218"/>
        <v>0</v>
      </c>
      <c r="E592">
        <f t="shared" si="219"/>
        <v>0</v>
      </c>
      <c r="F592">
        <f t="shared" si="220"/>
        <v>0</v>
      </c>
      <c r="G592">
        <f t="shared" si="221"/>
        <v>0</v>
      </c>
      <c r="H592">
        <f t="shared" si="222"/>
        <v>0</v>
      </c>
      <c r="I592">
        <f t="shared" si="223"/>
        <v>0</v>
      </c>
      <c r="J592">
        <f t="shared" si="224"/>
        <v>0.02</v>
      </c>
      <c r="K592">
        <f t="shared" si="225"/>
        <v>0</v>
      </c>
      <c r="L592">
        <f t="shared" si="226"/>
        <v>0</v>
      </c>
      <c r="M592">
        <f t="shared" si="227"/>
        <v>0</v>
      </c>
      <c r="N592">
        <f t="shared" si="228"/>
        <v>0</v>
      </c>
      <c r="O592">
        <f t="shared" si="229"/>
        <v>0</v>
      </c>
      <c r="P592">
        <f t="shared" si="230"/>
        <v>0.01</v>
      </c>
      <c r="Q592">
        <f t="shared" si="231"/>
        <v>0.04</v>
      </c>
      <c r="R592">
        <f t="shared" si="232"/>
        <v>0.01</v>
      </c>
      <c r="S592">
        <f t="shared" si="233"/>
        <v>0.64</v>
      </c>
      <c r="T592">
        <f t="shared" si="234"/>
        <v>1.51</v>
      </c>
      <c r="U592">
        <f t="shared" si="235"/>
        <v>0</v>
      </c>
      <c r="V592">
        <f t="shared" si="236"/>
        <v>0</v>
      </c>
      <c r="W592">
        <f t="shared" si="237"/>
        <v>0</v>
      </c>
      <c r="X592">
        <f t="shared" si="238"/>
        <v>0</v>
      </c>
      <c r="Y592">
        <f t="shared" si="239"/>
        <v>0</v>
      </c>
    </row>
    <row r="593" spans="1:25">
      <c r="A593" t="s">
        <v>702</v>
      </c>
      <c r="B593">
        <f t="shared" si="216"/>
        <v>0</v>
      </c>
      <c r="C593">
        <f t="shared" si="217"/>
        <v>0.01</v>
      </c>
      <c r="D593">
        <f t="shared" si="218"/>
        <v>0.01</v>
      </c>
      <c r="E593">
        <f t="shared" si="219"/>
        <v>0.01</v>
      </c>
      <c r="F593">
        <f t="shared" si="220"/>
        <v>1.43</v>
      </c>
      <c r="G593">
        <f t="shared" si="221"/>
        <v>0</v>
      </c>
      <c r="H593">
        <f t="shared" si="222"/>
        <v>0</v>
      </c>
      <c r="I593">
        <f t="shared" si="223"/>
        <v>0</v>
      </c>
      <c r="J593">
        <f t="shared" si="224"/>
        <v>0.01</v>
      </c>
      <c r="K593">
        <f t="shared" si="225"/>
        <v>0.02</v>
      </c>
      <c r="L593">
        <f t="shared" si="226"/>
        <v>0.03</v>
      </c>
      <c r="M593">
        <f t="shared" si="227"/>
        <v>0.02</v>
      </c>
      <c r="N593">
        <f t="shared" si="228"/>
        <v>0.12</v>
      </c>
      <c r="O593">
        <f t="shared" si="229"/>
        <v>7.0000000000000007E-2</v>
      </c>
      <c r="P593">
        <f t="shared" si="230"/>
        <v>0.09</v>
      </c>
      <c r="Q593">
        <f t="shared" si="231"/>
        <v>0.04</v>
      </c>
      <c r="R593">
        <f t="shared" si="232"/>
        <v>0.01</v>
      </c>
      <c r="S593">
        <f t="shared" si="233"/>
        <v>0.01</v>
      </c>
      <c r="T593">
        <f t="shared" si="234"/>
        <v>0.01</v>
      </c>
      <c r="U593">
        <f t="shared" si="235"/>
        <v>0.01</v>
      </c>
      <c r="V593">
        <f t="shared" si="236"/>
        <v>0.01</v>
      </c>
      <c r="W593">
        <f t="shared" si="237"/>
        <v>0</v>
      </c>
      <c r="X593">
        <f t="shared" si="238"/>
        <v>0</v>
      </c>
      <c r="Y593">
        <f t="shared" si="239"/>
        <v>0.43</v>
      </c>
    </row>
    <row r="594" spans="1:25">
      <c r="A594" t="s">
        <v>703</v>
      </c>
      <c r="B594">
        <f t="shared" si="216"/>
        <v>0</v>
      </c>
      <c r="C594">
        <f t="shared" si="217"/>
        <v>0</v>
      </c>
      <c r="D594">
        <f t="shared" si="218"/>
        <v>0</v>
      </c>
      <c r="E594">
        <f t="shared" si="219"/>
        <v>0</v>
      </c>
      <c r="F594">
        <f t="shared" si="220"/>
        <v>0</v>
      </c>
      <c r="G594">
        <f t="shared" si="221"/>
        <v>0</v>
      </c>
      <c r="H594">
        <f t="shared" si="222"/>
        <v>0.17</v>
      </c>
      <c r="I594">
        <f t="shared" si="223"/>
        <v>0.03</v>
      </c>
      <c r="J594">
        <f t="shared" si="224"/>
        <v>0.03</v>
      </c>
      <c r="K594">
        <f t="shared" si="225"/>
        <v>0.03</v>
      </c>
      <c r="L594">
        <f t="shared" si="226"/>
        <v>0.03</v>
      </c>
      <c r="M594">
        <f t="shared" si="227"/>
        <v>0.01</v>
      </c>
      <c r="N594">
        <f t="shared" si="228"/>
        <v>0.02</v>
      </c>
      <c r="O594">
        <f t="shared" si="229"/>
        <v>0.02</v>
      </c>
      <c r="P594">
        <f t="shared" si="230"/>
        <v>0.02</v>
      </c>
      <c r="Q594">
        <f t="shared" si="231"/>
        <v>0.02</v>
      </c>
      <c r="R594">
        <f t="shared" si="232"/>
        <v>0.02</v>
      </c>
      <c r="S594">
        <f t="shared" si="233"/>
        <v>0.03</v>
      </c>
      <c r="T594">
        <f t="shared" si="234"/>
        <v>0.02</v>
      </c>
      <c r="U594">
        <f t="shared" si="235"/>
        <v>0.01</v>
      </c>
      <c r="V594">
        <f t="shared" si="236"/>
        <v>0.01</v>
      </c>
      <c r="W594">
        <f t="shared" si="237"/>
        <v>0.18</v>
      </c>
      <c r="X594">
        <f t="shared" si="238"/>
        <v>0.01</v>
      </c>
      <c r="Y594">
        <f t="shared" si="239"/>
        <v>0</v>
      </c>
    </row>
    <row r="595" spans="1:25">
      <c r="A595" t="s">
        <v>704</v>
      </c>
      <c r="B595">
        <f t="shared" si="216"/>
        <v>0</v>
      </c>
      <c r="C595">
        <f t="shared" si="217"/>
        <v>0</v>
      </c>
      <c r="D595">
        <f t="shared" si="218"/>
        <v>0</v>
      </c>
      <c r="E595">
        <f t="shared" si="219"/>
        <v>0</v>
      </c>
      <c r="F595">
        <f t="shared" si="220"/>
        <v>0</v>
      </c>
      <c r="G595">
        <f t="shared" si="221"/>
        <v>0.04</v>
      </c>
      <c r="H595">
        <f t="shared" si="222"/>
        <v>0.03</v>
      </c>
      <c r="I595">
        <f t="shared" si="223"/>
        <v>0.04</v>
      </c>
      <c r="J595">
        <f t="shared" si="224"/>
        <v>0.06</v>
      </c>
      <c r="K595">
        <f t="shared" si="225"/>
        <v>0.05</v>
      </c>
      <c r="L595">
        <f t="shared" si="226"/>
        <v>0.02</v>
      </c>
      <c r="M595">
        <f t="shared" si="227"/>
        <v>0.03</v>
      </c>
      <c r="N595">
        <f t="shared" si="228"/>
        <v>0.06</v>
      </c>
      <c r="O595">
        <f t="shared" si="229"/>
        <v>0.09</v>
      </c>
      <c r="P595">
        <f t="shared" si="230"/>
        <v>0.16</v>
      </c>
      <c r="Q595">
        <f t="shared" si="231"/>
        <v>0.1</v>
      </c>
      <c r="R595">
        <f t="shared" si="232"/>
        <v>0.01</v>
      </c>
      <c r="S595">
        <f t="shared" si="233"/>
        <v>0.01</v>
      </c>
      <c r="T595">
        <f t="shared" si="234"/>
        <v>0</v>
      </c>
      <c r="U595">
        <f t="shared" si="235"/>
        <v>0.01</v>
      </c>
      <c r="V595">
        <f t="shared" si="236"/>
        <v>0</v>
      </c>
      <c r="W595">
        <f t="shared" si="237"/>
        <v>0.01</v>
      </c>
      <c r="X595">
        <f t="shared" si="238"/>
        <v>0</v>
      </c>
      <c r="Y595">
        <f t="shared" si="239"/>
        <v>0</v>
      </c>
    </row>
    <row r="596" spans="1:25">
      <c r="A596" t="s">
        <v>705</v>
      </c>
      <c r="B596">
        <f t="shared" si="216"/>
        <v>0</v>
      </c>
      <c r="C596">
        <f t="shared" si="217"/>
        <v>0.02</v>
      </c>
      <c r="D596">
        <f t="shared" si="218"/>
        <v>0.02</v>
      </c>
      <c r="E596">
        <f t="shared" si="219"/>
        <v>0.01</v>
      </c>
      <c r="F596">
        <f t="shared" si="220"/>
        <v>0.03</v>
      </c>
      <c r="G596">
        <f t="shared" si="221"/>
        <v>0.03</v>
      </c>
      <c r="H596">
        <f t="shared" si="222"/>
        <v>1.1599999999999999</v>
      </c>
      <c r="I596">
        <f t="shared" si="223"/>
        <v>0.02</v>
      </c>
      <c r="J596">
        <f t="shared" si="224"/>
        <v>0.04</v>
      </c>
      <c r="K596">
        <f t="shared" si="225"/>
        <v>7.0000000000000007E-2</v>
      </c>
      <c r="L596">
        <f t="shared" si="226"/>
        <v>7.0000000000000007E-2</v>
      </c>
      <c r="M596">
        <f t="shared" si="227"/>
        <v>0.03</v>
      </c>
      <c r="N596">
        <f t="shared" si="228"/>
        <v>0.01</v>
      </c>
      <c r="O596">
        <f t="shared" si="229"/>
        <v>0.01</v>
      </c>
      <c r="P596">
        <f t="shared" si="230"/>
        <v>0.01</v>
      </c>
      <c r="Q596">
        <f t="shared" si="231"/>
        <v>0.02</v>
      </c>
      <c r="R596">
        <f t="shared" si="232"/>
        <v>0.01</v>
      </c>
      <c r="S596">
        <f t="shared" si="233"/>
        <v>0.02</v>
      </c>
      <c r="T596">
        <f t="shared" si="234"/>
        <v>0.05</v>
      </c>
      <c r="U596">
        <f t="shared" si="235"/>
        <v>0.09</v>
      </c>
      <c r="V596">
        <f t="shared" si="236"/>
        <v>0.06</v>
      </c>
      <c r="W596">
        <f t="shared" si="237"/>
        <v>0.04</v>
      </c>
      <c r="X596">
        <f t="shared" si="238"/>
        <v>0.03</v>
      </c>
      <c r="Y596">
        <f t="shared" si="239"/>
        <v>0</v>
      </c>
    </row>
    <row r="597" spans="1:25">
      <c r="A597" t="s">
        <v>706</v>
      </c>
      <c r="B597">
        <f t="shared" si="216"/>
        <v>0</v>
      </c>
      <c r="C597">
        <f t="shared" si="217"/>
        <v>0.01</v>
      </c>
      <c r="D597">
        <f t="shared" si="218"/>
        <v>0.01</v>
      </c>
      <c r="E597">
        <f t="shared" si="219"/>
        <v>0</v>
      </c>
      <c r="F597">
        <f t="shared" si="220"/>
        <v>0.12</v>
      </c>
      <c r="G597">
        <f t="shared" si="221"/>
        <v>0.01</v>
      </c>
      <c r="H597">
        <f t="shared" si="222"/>
        <v>0.01</v>
      </c>
      <c r="I597">
        <f t="shared" si="223"/>
        <v>0.02</v>
      </c>
      <c r="J597">
        <f t="shared" si="224"/>
        <v>0.03</v>
      </c>
      <c r="K597">
        <f t="shared" si="225"/>
        <v>0.06</v>
      </c>
      <c r="L597">
        <f t="shared" si="226"/>
        <v>0.04</v>
      </c>
      <c r="M597">
        <f t="shared" si="227"/>
        <v>0.03</v>
      </c>
      <c r="N597">
        <f t="shared" si="228"/>
        <v>0.03</v>
      </c>
      <c r="O597">
        <f t="shared" si="229"/>
        <v>0.04</v>
      </c>
      <c r="P597">
        <f t="shared" si="230"/>
        <v>0.04</v>
      </c>
      <c r="Q597">
        <f t="shared" si="231"/>
        <v>0.06</v>
      </c>
      <c r="R597">
        <f t="shared" si="232"/>
        <v>0.04</v>
      </c>
      <c r="S597">
        <f t="shared" si="233"/>
        <v>0.06</v>
      </c>
      <c r="T597">
        <f t="shared" si="234"/>
        <v>0.11</v>
      </c>
      <c r="U597">
        <f t="shared" si="235"/>
        <v>0.15</v>
      </c>
      <c r="V597">
        <f t="shared" si="236"/>
        <v>0.01</v>
      </c>
      <c r="W597">
        <f t="shared" si="237"/>
        <v>0.01</v>
      </c>
      <c r="X597">
        <f t="shared" si="238"/>
        <v>0.01</v>
      </c>
      <c r="Y597">
        <f t="shared" si="239"/>
        <v>0</v>
      </c>
    </row>
    <row r="598" spans="1:25">
      <c r="A598" t="s">
        <v>707</v>
      </c>
      <c r="B598">
        <f t="shared" si="216"/>
        <v>0.04</v>
      </c>
      <c r="C598">
        <f t="shared" si="217"/>
        <v>0.05</v>
      </c>
      <c r="D598">
        <f t="shared" si="218"/>
        <v>0.05</v>
      </c>
      <c r="E598">
        <f t="shared" si="219"/>
        <v>0.04</v>
      </c>
      <c r="F598">
        <f t="shared" si="220"/>
        <v>0.03</v>
      </c>
      <c r="G598">
        <f t="shared" si="221"/>
        <v>0.03</v>
      </c>
      <c r="H598">
        <f t="shared" si="222"/>
        <v>0.04</v>
      </c>
      <c r="I598">
        <f t="shared" si="223"/>
        <v>0.05</v>
      </c>
      <c r="J598">
        <f t="shared" si="224"/>
        <v>0.05</v>
      </c>
      <c r="K598">
        <f t="shared" si="225"/>
        <v>0.05</v>
      </c>
      <c r="L598">
        <f t="shared" si="226"/>
        <v>0.06</v>
      </c>
      <c r="M598">
        <f t="shared" si="227"/>
        <v>0.06</v>
      </c>
      <c r="N598">
        <f t="shared" si="228"/>
        <v>0.05</v>
      </c>
      <c r="O598">
        <f t="shared" si="229"/>
        <v>0.06</v>
      </c>
      <c r="P598">
        <f t="shared" si="230"/>
        <v>0.06</v>
      </c>
      <c r="Q598">
        <f t="shared" si="231"/>
        <v>0.06</v>
      </c>
      <c r="R598">
        <f t="shared" si="232"/>
        <v>0.1</v>
      </c>
      <c r="S598">
        <f t="shared" si="233"/>
        <v>0.09</v>
      </c>
      <c r="T598">
        <f t="shared" si="234"/>
        <v>7.0000000000000007E-2</v>
      </c>
      <c r="U598">
        <f t="shared" si="235"/>
        <v>0.08</v>
      </c>
      <c r="V598">
        <f t="shared" si="236"/>
        <v>0.06</v>
      </c>
      <c r="W598">
        <f t="shared" si="237"/>
        <v>0.05</v>
      </c>
      <c r="X598">
        <f t="shared" si="238"/>
        <v>0.05</v>
      </c>
      <c r="Y598">
        <f t="shared" si="239"/>
        <v>0.04</v>
      </c>
    </row>
    <row r="599" spans="1:25">
      <c r="A599" t="s">
        <v>708</v>
      </c>
      <c r="B599">
        <f t="shared" si="216"/>
        <v>0.01</v>
      </c>
      <c r="C599">
        <f t="shared" si="217"/>
        <v>0.02</v>
      </c>
      <c r="D599">
        <f t="shared" si="218"/>
        <v>0.02</v>
      </c>
      <c r="E599">
        <f t="shared" si="219"/>
        <v>0.01</v>
      </c>
      <c r="F599">
        <f t="shared" si="220"/>
        <v>0.01</v>
      </c>
      <c r="G599">
        <f t="shared" si="221"/>
        <v>0.01</v>
      </c>
      <c r="H599">
        <f t="shared" si="222"/>
        <v>0.01</v>
      </c>
      <c r="I599">
        <f t="shared" si="223"/>
        <v>0.01</v>
      </c>
      <c r="J599">
        <f t="shared" si="224"/>
        <v>0.02</v>
      </c>
      <c r="K599">
        <f t="shared" si="225"/>
        <v>0.03</v>
      </c>
      <c r="L599">
        <f t="shared" si="226"/>
        <v>0.03</v>
      </c>
      <c r="M599">
        <f t="shared" si="227"/>
        <v>0.02</v>
      </c>
      <c r="N599">
        <f t="shared" si="228"/>
        <v>0.03</v>
      </c>
      <c r="O599">
        <f t="shared" si="229"/>
        <v>0.03</v>
      </c>
      <c r="P599">
        <f t="shared" si="230"/>
        <v>0.02</v>
      </c>
      <c r="Q599">
        <f t="shared" si="231"/>
        <v>0.02</v>
      </c>
      <c r="R599">
        <f t="shared" si="232"/>
        <v>0.02</v>
      </c>
      <c r="S599">
        <f t="shared" si="233"/>
        <v>0.02</v>
      </c>
      <c r="T599">
        <f t="shared" si="234"/>
        <v>0.03</v>
      </c>
      <c r="U599">
        <f t="shared" si="235"/>
        <v>0.03</v>
      </c>
      <c r="V599">
        <f t="shared" si="236"/>
        <v>0.02</v>
      </c>
      <c r="W599">
        <f t="shared" si="237"/>
        <v>0.01</v>
      </c>
      <c r="X599">
        <f t="shared" si="238"/>
        <v>0.01</v>
      </c>
      <c r="Y599">
        <f t="shared" si="239"/>
        <v>0.01</v>
      </c>
    </row>
    <row r="600" spans="1:25">
      <c r="A600" t="s">
        <v>709</v>
      </c>
      <c r="B600">
        <f t="shared" si="216"/>
        <v>0.04</v>
      </c>
      <c r="C600">
        <f t="shared" si="217"/>
        <v>0.02</v>
      </c>
      <c r="D600">
        <f t="shared" si="218"/>
        <v>0.02</v>
      </c>
      <c r="E600">
        <f t="shared" si="219"/>
        <v>0.01</v>
      </c>
      <c r="F600">
        <f t="shared" si="220"/>
        <v>0.01</v>
      </c>
      <c r="G600">
        <f t="shared" si="221"/>
        <v>2.08</v>
      </c>
      <c r="H600">
        <f t="shared" si="222"/>
        <v>2.0299999999999998</v>
      </c>
      <c r="I600">
        <f t="shared" si="223"/>
        <v>0.98</v>
      </c>
      <c r="J600">
        <f t="shared" si="224"/>
        <v>0.04</v>
      </c>
      <c r="K600">
        <f t="shared" si="225"/>
        <v>0.04</v>
      </c>
      <c r="L600">
        <f t="shared" si="226"/>
        <v>0.04</v>
      </c>
      <c r="M600">
        <f t="shared" si="227"/>
        <v>0.06</v>
      </c>
      <c r="N600">
        <f t="shared" si="228"/>
        <v>0.05</v>
      </c>
      <c r="O600">
        <f t="shared" si="229"/>
        <v>0.09</v>
      </c>
      <c r="P600">
        <f t="shared" si="230"/>
        <v>0.09</v>
      </c>
      <c r="Q600">
        <f t="shared" si="231"/>
        <v>0.05</v>
      </c>
      <c r="R600">
        <f t="shared" si="232"/>
        <v>0.08</v>
      </c>
      <c r="S600">
        <f t="shared" si="233"/>
        <v>0.08</v>
      </c>
      <c r="T600">
        <f t="shared" si="234"/>
        <v>0.08</v>
      </c>
      <c r="U600">
        <f t="shared" si="235"/>
        <v>0.04</v>
      </c>
      <c r="V600">
        <f t="shared" si="236"/>
        <v>0.02</v>
      </c>
      <c r="W600">
        <f t="shared" si="237"/>
        <v>1.1399999999999999</v>
      </c>
      <c r="X600">
        <f t="shared" si="238"/>
        <v>2.15</v>
      </c>
      <c r="Y600">
        <f t="shared" si="239"/>
        <v>1.93</v>
      </c>
    </row>
    <row r="601" spans="1:25">
      <c r="A601" t="s">
        <v>710</v>
      </c>
      <c r="B601">
        <f t="shared" si="216"/>
        <v>0.01</v>
      </c>
      <c r="C601">
        <f t="shared" si="217"/>
        <v>0.01</v>
      </c>
      <c r="D601">
        <f t="shared" si="218"/>
        <v>0.01</v>
      </c>
      <c r="E601">
        <f t="shared" si="219"/>
        <v>1.29</v>
      </c>
      <c r="F601">
        <f t="shared" si="220"/>
        <v>2.14</v>
      </c>
      <c r="G601">
        <f t="shared" si="221"/>
        <v>0.01</v>
      </c>
      <c r="H601">
        <f t="shared" si="222"/>
        <v>0.01</v>
      </c>
      <c r="I601">
        <f t="shared" si="223"/>
        <v>0.01</v>
      </c>
      <c r="J601">
        <f t="shared" si="224"/>
        <v>0.1</v>
      </c>
      <c r="K601">
        <f t="shared" si="225"/>
        <v>0.1</v>
      </c>
      <c r="L601">
        <f t="shared" si="226"/>
        <v>0.13</v>
      </c>
      <c r="M601">
        <f t="shared" si="227"/>
        <v>0.09</v>
      </c>
      <c r="N601">
        <f t="shared" si="228"/>
        <v>0.09</v>
      </c>
      <c r="O601">
        <f t="shared" si="229"/>
        <v>0.05</v>
      </c>
      <c r="P601">
        <f t="shared" si="230"/>
        <v>0.06</v>
      </c>
      <c r="Q601">
        <f t="shared" si="231"/>
        <v>0.13</v>
      </c>
      <c r="R601">
        <f t="shared" si="232"/>
        <v>7.0000000000000007E-2</v>
      </c>
      <c r="S601">
        <f t="shared" si="233"/>
        <v>0.03</v>
      </c>
      <c r="T601">
        <f t="shared" si="234"/>
        <v>0.03</v>
      </c>
      <c r="U601">
        <f t="shared" si="235"/>
        <v>0.02</v>
      </c>
      <c r="V601">
        <f t="shared" si="236"/>
        <v>0.01</v>
      </c>
      <c r="W601">
        <f t="shared" si="237"/>
        <v>0.01</v>
      </c>
      <c r="X601">
        <f t="shared" si="238"/>
        <v>2.2400000000000002</v>
      </c>
      <c r="Y601">
        <f t="shared" si="239"/>
        <v>1.0900000000000001</v>
      </c>
    </row>
    <row r="602" spans="1:25">
      <c r="A602" t="s">
        <v>711</v>
      </c>
      <c r="B602">
        <f t="shared" si="216"/>
        <v>0</v>
      </c>
      <c r="C602">
        <f t="shared" si="217"/>
        <v>0</v>
      </c>
      <c r="D602">
        <f t="shared" si="218"/>
        <v>0</v>
      </c>
      <c r="E602">
        <f t="shared" si="219"/>
        <v>0</v>
      </c>
      <c r="F602">
        <f t="shared" si="220"/>
        <v>0</v>
      </c>
      <c r="G602">
        <f t="shared" si="221"/>
        <v>0</v>
      </c>
      <c r="H602">
        <f t="shared" si="222"/>
        <v>0</v>
      </c>
      <c r="I602">
        <f t="shared" si="223"/>
        <v>0</v>
      </c>
      <c r="J602">
        <f t="shared" si="224"/>
        <v>0</v>
      </c>
      <c r="K602">
        <f t="shared" si="225"/>
        <v>0</v>
      </c>
      <c r="L602">
        <f t="shared" si="226"/>
        <v>0</v>
      </c>
      <c r="M602">
        <f t="shared" si="227"/>
        <v>0</v>
      </c>
      <c r="N602">
        <f t="shared" si="228"/>
        <v>0</v>
      </c>
      <c r="O602">
        <f t="shared" si="229"/>
        <v>0</v>
      </c>
      <c r="P602">
        <f t="shared" si="230"/>
        <v>0</v>
      </c>
      <c r="Q602">
        <f t="shared" si="231"/>
        <v>0</v>
      </c>
      <c r="R602">
        <f t="shared" si="232"/>
        <v>0</v>
      </c>
      <c r="S602">
        <f t="shared" si="233"/>
        <v>0</v>
      </c>
      <c r="T602">
        <f t="shared" si="234"/>
        <v>0</v>
      </c>
      <c r="U602">
        <f t="shared" si="235"/>
        <v>0</v>
      </c>
      <c r="V602">
        <f t="shared" si="236"/>
        <v>0</v>
      </c>
      <c r="W602">
        <f t="shared" si="237"/>
        <v>0</v>
      </c>
      <c r="X602">
        <f t="shared" si="238"/>
        <v>0</v>
      </c>
      <c r="Y602">
        <f t="shared" si="239"/>
        <v>0</v>
      </c>
    </row>
    <row r="603" spans="1:25">
      <c r="A603" t="s">
        <v>712</v>
      </c>
      <c r="B603">
        <f t="shared" si="216"/>
        <v>0</v>
      </c>
      <c r="C603">
        <f t="shared" si="217"/>
        <v>0</v>
      </c>
      <c r="D603">
        <f t="shared" si="218"/>
        <v>0</v>
      </c>
      <c r="E603">
        <f t="shared" si="219"/>
        <v>0</v>
      </c>
      <c r="F603">
        <f t="shared" si="220"/>
        <v>0</v>
      </c>
      <c r="G603">
        <f t="shared" si="221"/>
        <v>0</v>
      </c>
      <c r="H603">
        <f t="shared" si="222"/>
        <v>0.01</v>
      </c>
      <c r="I603">
        <f t="shared" si="223"/>
        <v>0.02</v>
      </c>
      <c r="J603">
        <f t="shared" si="224"/>
        <v>0.02</v>
      </c>
      <c r="K603">
        <f t="shared" si="225"/>
        <v>0.02</v>
      </c>
      <c r="L603">
        <f t="shared" si="226"/>
        <v>0.04</v>
      </c>
      <c r="M603">
        <f t="shared" si="227"/>
        <v>0.04</v>
      </c>
      <c r="N603">
        <f t="shared" si="228"/>
        <v>0.02</v>
      </c>
      <c r="O603">
        <f t="shared" si="229"/>
        <v>0.01</v>
      </c>
      <c r="P603">
        <f t="shared" si="230"/>
        <v>0.01</v>
      </c>
      <c r="Q603">
        <f t="shared" si="231"/>
        <v>0.01</v>
      </c>
      <c r="R603">
        <f t="shared" si="232"/>
        <v>0.02</v>
      </c>
      <c r="S603">
        <f t="shared" si="233"/>
        <v>0.01</v>
      </c>
      <c r="T603">
        <f t="shared" si="234"/>
        <v>0.01</v>
      </c>
      <c r="U603">
        <f t="shared" si="235"/>
        <v>0.02</v>
      </c>
      <c r="V603">
        <f t="shared" si="236"/>
        <v>0.01</v>
      </c>
      <c r="W603">
        <f t="shared" si="237"/>
        <v>0.01</v>
      </c>
      <c r="X603">
        <f t="shared" si="238"/>
        <v>0.01</v>
      </c>
      <c r="Y603">
        <f t="shared" si="239"/>
        <v>0</v>
      </c>
    </row>
    <row r="604" spans="1:25">
      <c r="A604" t="s">
        <v>713</v>
      </c>
      <c r="B604">
        <f t="shared" si="216"/>
        <v>0</v>
      </c>
      <c r="C604">
        <f t="shared" si="217"/>
        <v>0</v>
      </c>
      <c r="D604">
        <f t="shared" si="218"/>
        <v>0</v>
      </c>
      <c r="E604">
        <f t="shared" si="219"/>
        <v>0</v>
      </c>
      <c r="F604">
        <f t="shared" si="220"/>
        <v>0</v>
      </c>
      <c r="G604">
        <f t="shared" si="221"/>
        <v>0</v>
      </c>
      <c r="H604">
        <f t="shared" si="222"/>
        <v>0.01</v>
      </c>
      <c r="I604">
        <f t="shared" si="223"/>
        <v>0.04</v>
      </c>
      <c r="J604">
        <f t="shared" si="224"/>
        <v>0.02</v>
      </c>
      <c r="K604">
        <f t="shared" si="225"/>
        <v>0.01</v>
      </c>
      <c r="L604">
        <f t="shared" si="226"/>
        <v>0.01</v>
      </c>
      <c r="M604">
        <f t="shared" si="227"/>
        <v>0.01</v>
      </c>
      <c r="N604">
        <f t="shared" si="228"/>
        <v>0.01</v>
      </c>
      <c r="O604">
        <f t="shared" si="229"/>
        <v>0.01</v>
      </c>
      <c r="P604">
        <f t="shared" si="230"/>
        <v>0.01</v>
      </c>
      <c r="Q604">
        <f t="shared" si="231"/>
        <v>0.01</v>
      </c>
      <c r="R604">
        <f t="shared" si="232"/>
        <v>0.01</v>
      </c>
      <c r="S604">
        <f t="shared" si="233"/>
        <v>0</v>
      </c>
      <c r="T604">
        <f t="shared" si="234"/>
        <v>0.01</v>
      </c>
      <c r="U604">
        <f t="shared" si="235"/>
        <v>0</v>
      </c>
      <c r="V604">
        <f t="shared" si="236"/>
        <v>0</v>
      </c>
      <c r="W604">
        <f t="shared" si="237"/>
        <v>0</v>
      </c>
      <c r="X604">
        <f t="shared" si="238"/>
        <v>0</v>
      </c>
      <c r="Y604">
        <f t="shared" si="239"/>
        <v>0</v>
      </c>
    </row>
    <row r="605" spans="1:25">
      <c r="A605" t="s">
        <v>714</v>
      </c>
      <c r="B605">
        <f t="shared" si="216"/>
        <v>0</v>
      </c>
      <c r="C605">
        <f t="shared" si="217"/>
        <v>0</v>
      </c>
      <c r="D605">
        <f t="shared" si="218"/>
        <v>0</v>
      </c>
      <c r="E605">
        <f t="shared" si="219"/>
        <v>0</v>
      </c>
      <c r="F605">
        <f t="shared" si="220"/>
        <v>0</v>
      </c>
      <c r="G605">
        <f t="shared" si="221"/>
        <v>2.1</v>
      </c>
      <c r="H605">
        <f t="shared" si="222"/>
        <v>0.04</v>
      </c>
      <c r="I605">
        <f t="shared" si="223"/>
        <v>0.03</v>
      </c>
      <c r="J605">
        <f t="shared" si="224"/>
        <v>0.02</v>
      </c>
      <c r="K605">
        <f t="shared" si="225"/>
        <v>0.04</v>
      </c>
      <c r="L605">
        <f t="shared" si="226"/>
        <v>0.06</v>
      </c>
      <c r="M605">
        <f t="shared" si="227"/>
        <v>0.01</v>
      </c>
      <c r="N605">
        <f t="shared" si="228"/>
        <v>0.01</v>
      </c>
      <c r="O605">
        <f t="shared" si="229"/>
        <v>0.01</v>
      </c>
      <c r="P605">
        <f t="shared" si="230"/>
        <v>0.01</v>
      </c>
      <c r="Q605">
        <f t="shared" si="231"/>
        <v>0.01</v>
      </c>
      <c r="R605">
        <f t="shared" si="232"/>
        <v>0.01</v>
      </c>
      <c r="S605">
        <f t="shared" si="233"/>
        <v>0.01</v>
      </c>
      <c r="T605">
        <f t="shared" si="234"/>
        <v>0</v>
      </c>
      <c r="U605">
        <f t="shared" si="235"/>
        <v>0</v>
      </c>
      <c r="V605">
        <f t="shared" si="236"/>
        <v>0.01</v>
      </c>
      <c r="W605">
        <f t="shared" si="237"/>
        <v>0.01</v>
      </c>
      <c r="X605">
        <f t="shared" si="238"/>
        <v>0</v>
      </c>
      <c r="Y605">
        <f t="shared" si="239"/>
        <v>0</v>
      </c>
    </row>
    <row r="606" spans="1:25">
      <c r="A606" t="s">
        <v>715</v>
      </c>
      <c r="B606">
        <f t="shared" si="216"/>
        <v>0</v>
      </c>
      <c r="C606">
        <f t="shared" si="217"/>
        <v>0</v>
      </c>
      <c r="D606">
        <f t="shared" si="218"/>
        <v>0</v>
      </c>
      <c r="E606">
        <f t="shared" si="219"/>
        <v>0</v>
      </c>
      <c r="F606">
        <f t="shared" si="220"/>
        <v>0</v>
      </c>
      <c r="G606">
        <f t="shared" si="221"/>
        <v>0</v>
      </c>
      <c r="H606">
        <f t="shared" si="222"/>
        <v>0</v>
      </c>
      <c r="I606">
        <f t="shared" si="223"/>
        <v>0</v>
      </c>
      <c r="J606">
        <f t="shared" si="224"/>
        <v>0.01</v>
      </c>
      <c r="K606">
        <f t="shared" si="225"/>
        <v>0</v>
      </c>
      <c r="L606">
        <f t="shared" si="226"/>
        <v>0</v>
      </c>
      <c r="M606">
        <f t="shared" si="227"/>
        <v>0.01</v>
      </c>
      <c r="N606">
        <f t="shared" si="228"/>
        <v>0</v>
      </c>
      <c r="O606">
        <f t="shared" si="229"/>
        <v>0.01</v>
      </c>
      <c r="P606">
        <f t="shared" si="230"/>
        <v>0.02</v>
      </c>
      <c r="Q606">
        <f t="shared" si="231"/>
        <v>0</v>
      </c>
      <c r="R606">
        <f t="shared" si="232"/>
        <v>0</v>
      </c>
      <c r="S606">
        <f t="shared" si="233"/>
        <v>0</v>
      </c>
      <c r="T606">
        <f t="shared" si="234"/>
        <v>0</v>
      </c>
      <c r="U606">
        <f t="shared" si="235"/>
        <v>0</v>
      </c>
      <c r="V606">
        <f t="shared" si="236"/>
        <v>0.28000000000000003</v>
      </c>
      <c r="W606">
        <f t="shared" si="237"/>
        <v>0</v>
      </c>
      <c r="X606">
        <f t="shared" si="238"/>
        <v>0</v>
      </c>
      <c r="Y606">
        <f t="shared" si="239"/>
        <v>0</v>
      </c>
    </row>
    <row r="607" spans="1:25">
      <c r="A607" t="s">
        <v>716</v>
      </c>
      <c r="B607">
        <f t="shared" si="216"/>
        <v>0</v>
      </c>
      <c r="C607">
        <f t="shared" si="217"/>
        <v>0</v>
      </c>
      <c r="D607">
        <f t="shared" si="218"/>
        <v>0</v>
      </c>
      <c r="E607">
        <f t="shared" si="219"/>
        <v>0</v>
      </c>
      <c r="F607">
        <f t="shared" si="220"/>
        <v>0.01</v>
      </c>
      <c r="G607">
        <f t="shared" si="221"/>
        <v>0.47</v>
      </c>
      <c r="H607">
        <f t="shared" si="222"/>
        <v>0.03</v>
      </c>
      <c r="I607">
        <f t="shared" si="223"/>
        <v>0.04</v>
      </c>
      <c r="J607">
        <f t="shared" si="224"/>
        <v>0.04</v>
      </c>
      <c r="K607">
        <f t="shared" si="225"/>
        <v>0.04</v>
      </c>
      <c r="L607">
        <f t="shared" si="226"/>
        <v>0.03</v>
      </c>
      <c r="M607">
        <f t="shared" si="227"/>
        <v>0.01</v>
      </c>
      <c r="N607">
        <f t="shared" si="228"/>
        <v>0.01</v>
      </c>
      <c r="O607">
        <f t="shared" si="229"/>
        <v>0.01</v>
      </c>
      <c r="P607">
        <f t="shared" si="230"/>
        <v>0.01</v>
      </c>
      <c r="Q607">
        <f t="shared" si="231"/>
        <v>0.01</v>
      </c>
      <c r="R607">
        <f t="shared" si="232"/>
        <v>0.02</v>
      </c>
      <c r="S607">
        <f t="shared" si="233"/>
        <v>0.05</v>
      </c>
      <c r="T607">
        <f t="shared" si="234"/>
        <v>0.02</v>
      </c>
      <c r="U607">
        <f t="shared" si="235"/>
        <v>0.01</v>
      </c>
      <c r="V607">
        <f t="shared" si="236"/>
        <v>0.01</v>
      </c>
      <c r="W607">
        <f t="shared" si="237"/>
        <v>0.01</v>
      </c>
      <c r="X607">
        <f t="shared" si="238"/>
        <v>0.49</v>
      </c>
      <c r="Y607">
        <f t="shared" si="239"/>
        <v>0.01</v>
      </c>
    </row>
    <row r="608" spans="1:25">
      <c r="A608" t="s">
        <v>717</v>
      </c>
      <c r="B608">
        <f t="shared" si="216"/>
        <v>0</v>
      </c>
      <c r="C608">
        <f t="shared" si="217"/>
        <v>0</v>
      </c>
      <c r="D608">
        <f t="shared" si="218"/>
        <v>0</v>
      </c>
      <c r="E608">
        <f t="shared" si="219"/>
        <v>0</v>
      </c>
      <c r="F608">
        <f t="shared" si="220"/>
        <v>0.38</v>
      </c>
      <c r="G608">
        <f t="shared" si="221"/>
        <v>0</v>
      </c>
      <c r="H608">
        <f t="shared" si="222"/>
        <v>0</v>
      </c>
      <c r="I608">
        <f t="shared" si="223"/>
        <v>0</v>
      </c>
      <c r="J608">
        <f t="shared" si="224"/>
        <v>0</v>
      </c>
      <c r="K608">
        <f t="shared" si="225"/>
        <v>0.03</v>
      </c>
      <c r="L608">
        <f t="shared" si="226"/>
        <v>0</v>
      </c>
      <c r="M608">
        <f t="shared" si="227"/>
        <v>0</v>
      </c>
      <c r="N608">
        <f t="shared" si="228"/>
        <v>0</v>
      </c>
      <c r="O608">
        <f t="shared" si="229"/>
        <v>0</v>
      </c>
      <c r="P608">
        <f t="shared" si="230"/>
        <v>0</v>
      </c>
      <c r="Q608">
        <f t="shared" si="231"/>
        <v>0</v>
      </c>
      <c r="R608">
        <f t="shared" si="232"/>
        <v>0</v>
      </c>
      <c r="S608">
        <f t="shared" si="233"/>
        <v>0</v>
      </c>
      <c r="T608">
        <f t="shared" si="234"/>
        <v>0</v>
      </c>
      <c r="U608">
        <f t="shared" si="235"/>
        <v>0</v>
      </c>
      <c r="V608">
        <f t="shared" si="236"/>
        <v>0</v>
      </c>
      <c r="W608">
        <f t="shared" si="237"/>
        <v>0</v>
      </c>
      <c r="X608">
        <f t="shared" si="238"/>
        <v>0.38</v>
      </c>
      <c r="Y608">
        <f t="shared" si="239"/>
        <v>0</v>
      </c>
    </row>
    <row r="609" spans="1:25">
      <c r="A609" t="s">
        <v>718</v>
      </c>
      <c r="B609">
        <f t="shared" si="216"/>
        <v>0</v>
      </c>
      <c r="C609">
        <f t="shared" si="217"/>
        <v>0</v>
      </c>
      <c r="D609">
        <f t="shared" si="218"/>
        <v>0</v>
      </c>
      <c r="E609">
        <f t="shared" si="219"/>
        <v>0</v>
      </c>
      <c r="F609">
        <f t="shared" si="220"/>
        <v>0</v>
      </c>
      <c r="G609">
        <f t="shared" si="221"/>
        <v>0.19</v>
      </c>
      <c r="H609">
        <f t="shared" si="222"/>
        <v>0.01</v>
      </c>
      <c r="I609">
        <f t="shared" si="223"/>
        <v>0.03</v>
      </c>
      <c r="J609">
        <f t="shared" si="224"/>
        <v>0.04</v>
      </c>
      <c r="K609">
        <f t="shared" si="225"/>
        <v>0.04</v>
      </c>
      <c r="L609">
        <f t="shared" si="226"/>
        <v>0.01</v>
      </c>
      <c r="M609">
        <f t="shared" si="227"/>
        <v>0.01</v>
      </c>
      <c r="N609">
        <f t="shared" si="228"/>
        <v>0.01</v>
      </c>
      <c r="O609">
        <f t="shared" si="229"/>
        <v>0.01</v>
      </c>
      <c r="P609">
        <f t="shared" si="230"/>
        <v>0.01</v>
      </c>
      <c r="Q609">
        <f t="shared" si="231"/>
        <v>0.01</v>
      </c>
      <c r="R609">
        <f t="shared" si="232"/>
        <v>0.03</v>
      </c>
      <c r="S609">
        <f t="shared" si="233"/>
        <v>0.03</v>
      </c>
      <c r="T609">
        <f t="shared" si="234"/>
        <v>0.01</v>
      </c>
      <c r="U609">
        <f t="shared" si="235"/>
        <v>0</v>
      </c>
      <c r="V609">
        <f t="shared" si="236"/>
        <v>0.01</v>
      </c>
      <c r="W609">
        <f t="shared" si="237"/>
        <v>0.03</v>
      </c>
      <c r="X609">
        <f t="shared" si="238"/>
        <v>0.19</v>
      </c>
      <c r="Y609">
        <f t="shared" si="239"/>
        <v>0</v>
      </c>
    </row>
    <row r="610" spans="1:25">
      <c r="A610" t="s">
        <v>719</v>
      </c>
      <c r="B610">
        <f t="shared" si="216"/>
        <v>0</v>
      </c>
      <c r="C610">
        <f t="shared" si="217"/>
        <v>0</v>
      </c>
      <c r="D610">
        <f t="shared" si="218"/>
        <v>0</v>
      </c>
      <c r="E610">
        <f t="shared" si="219"/>
        <v>0</v>
      </c>
      <c r="F610">
        <f t="shared" si="220"/>
        <v>0</v>
      </c>
      <c r="G610">
        <f t="shared" si="221"/>
        <v>0</v>
      </c>
      <c r="H610">
        <f t="shared" si="222"/>
        <v>0</v>
      </c>
      <c r="I610">
        <f t="shared" si="223"/>
        <v>0</v>
      </c>
      <c r="J610">
        <f t="shared" si="224"/>
        <v>0</v>
      </c>
      <c r="K610">
        <f t="shared" si="225"/>
        <v>0.01</v>
      </c>
      <c r="L610">
        <f t="shared" si="226"/>
        <v>0</v>
      </c>
      <c r="M610">
        <f t="shared" si="227"/>
        <v>0</v>
      </c>
      <c r="N610">
        <f t="shared" si="228"/>
        <v>0</v>
      </c>
      <c r="O610">
        <f t="shared" si="229"/>
        <v>0</v>
      </c>
      <c r="P610">
        <f t="shared" si="230"/>
        <v>0</v>
      </c>
      <c r="Q610">
        <f t="shared" si="231"/>
        <v>0</v>
      </c>
      <c r="R610">
        <f t="shared" si="232"/>
        <v>0</v>
      </c>
      <c r="S610">
        <f t="shared" si="233"/>
        <v>0</v>
      </c>
      <c r="T610">
        <f t="shared" si="234"/>
        <v>0.01</v>
      </c>
      <c r="U610">
        <f t="shared" si="235"/>
        <v>0.01</v>
      </c>
      <c r="V610">
        <f t="shared" si="236"/>
        <v>0</v>
      </c>
      <c r="W610">
        <f t="shared" si="237"/>
        <v>0</v>
      </c>
      <c r="X610">
        <f t="shared" si="238"/>
        <v>0</v>
      </c>
      <c r="Y610">
        <f t="shared" si="239"/>
        <v>0</v>
      </c>
    </row>
    <row r="611" spans="1:25">
      <c r="A611" t="s">
        <v>720</v>
      </c>
      <c r="B611">
        <f t="shared" si="216"/>
        <v>0</v>
      </c>
      <c r="C611">
        <f t="shared" si="217"/>
        <v>0</v>
      </c>
      <c r="D611">
        <f t="shared" si="218"/>
        <v>0</v>
      </c>
      <c r="E611">
        <f t="shared" si="219"/>
        <v>0</v>
      </c>
      <c r="F611">
        <f t="shared" si="220"/>
        <v>0</v>
      </c>
      <c r="G611">
        <f t="shared" si="221"/>
        <v>0</v>
      </c>
      <c r="H611">
        <f t="shared" si="222"/>
        <v>0.25</v>
      </c>
      <c r="I611">
        <f t="shared" si="223"/>
        <v>0.01</v>
      </c>
      <c r="J611">
        <f t="shared" si="224"/>
        <v>0</v>
      </c>
      <c r="K611">
        <f t="shared" si="225"/>
        <v>0.01</v>
      </c>
      <c r="L611">
        <f t="shared" si="226"/>
        <v>0.04</v>
      </c>
      <c r="M611">
        <f t="shared" si="227"/>
        <v>0.01</v>
      </c>
      <c r="N611">
        <f t="shared" si="228"/>
        <v>0</v>
      </c>
      <c r="O611">
        <f t="shared" si="229"/>
        <v>0</v>
      </c>
      <c r="P611">
        <f t="shared" si="230"/>
        <v>0</v>
      </c>
      <c r="Q611">
        <f t="shared" si="231"/>
        <v>0.01</v>
      </c>
      <c r="R611">
        <f t="shared" si="232"/>
        <v>0.02</v>
      </c>
      <c r="S611">
        <f t="shared" si="233"/>
        <v>0.02</v>
      </c>
      <c r="T611">
        <f t="shared" si="234"/>
        <v>0.01</v>
      </c>
      <c r="U611">
        <f t="shared" si="235"/>
        <v>0.23</v>
      </c>
      <c r="V611">
        <f t="shared" si="236"/>
        <v>0</v>
      </c>
      <c r="W611">
        <f t="shared" si="237"/>
        <v>0</v>
      </c>
      <c r="X611">
        <f t="shared" si="238"/>
        <v>0</v>
      </c>
      <c r="Y611">
        <f t="shared" si="239"/>
        <v>0</v>
      </c>
    </row>
    <row r="612" spans="1:25">
      <c r="A612" t="s">
        <v>721</v>
      </c>
      <c r="B612">
        <f t="shared" si="216"/>
        <v>0</v>
      </c>
      <c r="C612">
        <f t="shared" si="217"/>
        <v>0</v>
      </c>
      <c r="D612">
        <f t="shared" si="218"/>
        <v>0</v>
      </c>
      <c r="E612">
        <f t="shared" si="219"/>
        <v>0</v>
      </c>
      <c r="F612">
        <f t="shared" si="220"/>
        <v>0</v>
      </c>
      <c r="G612">
        <f t="shared" si="221"/>
        <v>1.26</v>
      </c>
      <c r="H612">
        <f t="shared" si="222"/>
        <v>0.02</v>
      </c>
      <c r="I612">
        <f t="shared" si="223"/>
        <v>0.06</v>
      </c>
      <c r="J612">
        <f t="shared" si="224"/>
        <v>7.0000000000000007E-2</v>
      </c>
      <c r="K612">
        <f t="shared" si="225"/>
        <v>0.06</v>
      </c>
      <c r="L612">
        <f t="shared" si="226"/>
        <v>0.04</v>
      </c>
      <c r="M612">
        <f t="shared" si="227"/>
        <v>0.04</v>
      </c>
      <c r="N612">
        <f t="shared" si="228"/>
        <v>0.01</v>
      </c>
      <c r="O612">
        <f t="shared" si="229"/>
        <v>0.02</v>
      </c>
      <c r="P612">
        <f t="shared" si="230"/>
        <v>0.02</v>
      </c>
      <c r="Q612">
        <f t="shared" si="231"/>
        <v>0.01</v>
      </c>
      <c r="R612">
        <f t="shared" si="232"/>
        <v>0.04</v>
      </c>
      <c r="S612">
        <f t="shared" si="233"/>
        <v>0.04</v>
      </c>
      <c r="T612">
        <f t="shared" si="234"/>
        <v>0.04</v>
      </c>
      <c r="U612">
        <f t="shared" si="235"/>
        <v>0.02</v>
      </c>
      <c r="V612">
        <f t="shared" si="236"/>
        <v>0.02</v>
      </c>
      <c r="W612">
        <f t="shared" si="237"/>
        <v>0.56000000000000005</v>
      </c>
      <c r="X612">
        <f t="shared" si="238"/>
        <v>0.01</v>
      </c>
      <c r="Y612">
        <f t="shared" si="239"/>
        <v>1.32</v>
      </c>
    </row>
    <row r="613" spans="1:25">
      <c r="A613" t="s">
        <v>722</v>
      </c>
      <c r="B613">
        <f t="shared" si="216"/>
        <v>0.01</v>
      </c>
      <c r="C613">
        <f t="shared" si="217"/>
        <v>0.01</v>
      </c>
      <c r="D613">
        <f t="shared" si="218"/>
        <v>0.01</v>
      </c>
      <c r="E613">
        <f t="shared" si="219"/>
        <v>0.01</v>
      </c>
      <c r="F613">
        <f t="shared" si="220"/>
        <v>0.12</v>
      </c>
      <c r="G613">
        <f t="shared" si="221"/>
        <v>0.34</v>
      </c>
      <c r="H613">
        <f t="shared" si="222"/>
        <v>0.01</v>
      </c>
      <c r="I613">
        <f t="shared" si="223"/>
        <v>0.01</v>
      </c>
      <c r="J613">
        <f t="shared" si="224"/>
        <v>0.02</v>
      </c>
      <c r="K613">
        <f t="shared" si="225"/>
        <v>0.04</v>
      </c>
      <c r="L613">
        <f t="shared" si="226"/>
        <v>0.03</v>
      </c>
      <c r="M613">
        <f t="shared" si="227"/>
        <v>0.02</v>
      </c>
      <c r="N613">
        <f t="shared" si="228"/>
        <v>0.02</v>
      </c>
      <c r="O613">
        <f t="shared" si="229"/>
        <v>0.03</v>
      </c>
      <c r="P613">
        <f t="shared" si="230"/>
        <v>0.02</v>
      </c>
      <c r="Q613">
        <f t="shared" si="231"/>
        <v>0.02</v>
      </c>
      <c r="R613">
        <f t="shared" si="232"/>
        <v>0.02</v>
      </c>
      <c r="S613">
        <f t="shared" si="233"/>
        <v>0.03</v>
      </c>
      <c r="T613">
        <f t="shared" si="234"/>
        <v>0.05</v>
      </c>
      <c r="U613">
        <f t="shared" si="235"/>
        <v>0.02</v>
      </c>
      <c r="V613">
        <f t="shared" si="236"/>
        <v>0.01</v>
      </c>
      <c r="W613">
        <f t="shared" si="237"/>
        <v>0.12</v>
      </c>
      <c r="X613">
        <f t="shared" si="238"/>
        <v>0.35</v>
      </c>
      <c r="Y613">
        <f t="shared" si="239"/>
        <v>0.02</v>
      </c>
    </row>
    <row r="614" spans="1:25">
      <c r="A614" t="s">
        <v>723</v>
      </c>
      <c r="B614">
        <f t="shared" si="216"/>
        <v>0</v>
      </c>
      <c r="C614">
        <f t="shared" si="217"/>
        <v>0</v>
      </c>
      <c r="D614">
        <f t="shared" si="218"/>
        <v>0</v>
      </c>
      <c r="E614">
        <f t="shared" si="219"/>
        <v>0</v>
      </c>
      <c r="F614">
        <f t="shared" si="220"/>
        <v>0</v>
      </c>
      <c r="G614">
        <f t="shared" si="221"/>
        <v>0.35</v>
      </c>
      <c r="H614">
        <f t="shared" si="222"/>
        <v>0.33</v>
      </c>
      <c r="I614">
        <f t="shared" si="223"/>
        <v>0.03</v>
      </c>
      <c r="J614">
        <f t="shared" si="224"/>
        <v>0.05</v>
      </c>
      <c r="K614">
        <f t="shared" si="225"/>
        <v>0.1</v>
      </c>
      <c r="L614">
        <f t="shared" si="226"/>
        <v>0.05</v>
      </c>
      <c r="M614">
        <f t="shared" si="227"/>
        <v>0.04</v>
      </c>
      <c r="N614">
        <f t="shared" si="228"/>
        <v>0.05</v>
      </c>
      <c r="O614">
        <f t="shared" si="229"/>
        <v>0.03</v>
      </c>
      <c r="P614">
        <f t="shared" si="230"/>
        <v>0.03</v>
      </c>
      <c r="Q614">
        <f t="shared" si="231"/>
        <v>0.02</v>
      </c>
      <c r="R614">
        <f t="shared" si="232"/>
        <v>0.03</v>
      </c>
      <c r="S614">
        <f t="shared" si="233"/>
        <v>0.03</v>
      </c>
      <c r="T614">
        <f t="shared" si="234"/>
        <v>0.01</v>
      </c>
      <c r="U614">
        <f t="shared" si="235"/>
        <v>0.01</v>
      </c>
      <c r="V614">
        <f t="shared" si="236"/>
        <v>0.01</v>
      </c>
      <c r="W614">
        <f t="shared" si="237"/>
        <v>0.01</v>
      </c>
      <c r="X614">
        <f t="shared" si="238"/>
        <v>0.15</v>
      </c>
      <c r="Y614">
        <f t="shared" si="239"/>
        <v>0.55000000000000004</v>
      </c>
    </row>
    <row r="615" spans="1:25">
      <c r="A615" t="s">
        <v>724</v>
      </c>
      <c r="B615">
        <f t="shared" si="216"/>
        <v>0.01</v>
      </c>
      <c r="C615">
        <f t="shared" si="217"/>
        <v>0.02</v>
      </c>
      <c r="D615">
        <f t="shared" si="218"/>
        <v>0.02</v>
      </c>
      <c r="E615">
        <f t="shared" si="219"/>
        <v>0.02</v>
      </c>
      <c r="F615">
        <f t="shared" si="220"/>
        <v>0.01</v>
      </c>
      <c r="G615">
        <f t="shared" si="221"/>
        <v>0</v>
      </c>
      <c r="H615">
        <f t="shared" si="222"/>
        <v>0.65</v>
      </c>
      <c r="I615">
        <f t="shared" si="223"/>
        <v>0</v>
      </c>
      <c r="J615">
        <f t="shared" si="224"/>
        <v>0</v>
      </c>
      <c r="K615">
        <f t="shared" si="225"/>
        <v>0.01</v>
      </c>
      <c r="L615">
        <f t="shared" si="226"/>
        <v>0.02</v>
      </c>
      <c r="M615">
        <f t="shared" si="227"/>
        <v>0.02</v>
      </c>
      <c r="N615">
        <f t="shared" si="228"/>
        <v>0.02</v>
      </c>
      <c r="O615">
        <f t="shared" si="229"/>
        <v>0.02</v>
      </c>
      <c r="P615">
        <f t="shared" si="230"/>
        <v>0.03</v>
      </c>
      <c r="Q615">
        <f t="shared" si="231"/>
        <v>0.03</v>
      </c>
      <c r="R615">
        <f t="shared" si="232"/>
        <v>0.05</v>
      </c>
      <c r="S615">
        <f t="shared" si="233"/>
        <v>0.05</v>
      </c>
      <c r="T615">
        <f t="shared" si="234"/>
        <v>0.05</v>
      </c>
      <c r="U615">
        <f t="shared" si="235"/>
        <v>0.04</v>
      </c>
      <c r="V615">
        <f t="shared" si="236"/>
        <v>0.03</v>
      </c>
      <c r="W615">
        <f t="shared" si="237"/>
        <v>0.7</v>
      </c>
      <c r="X615">
        <f t="shared" si="238"/>
        <v>0.01</v>
      </c>
      <c r="Y615">
        <f t="shared" si="239"/>
        <v>0</v>
      </c>
    </row>
    <row r="616" spans="1:25">
      <c r="A616" t="s">
        <v>725</v>
      </c>
      <c r="B616">
        <f t="shared" si="216"/>
        <v>0</v>
      </c>
      <c r="C616">
        <f t="shared" si="217"/>
        <v>0.01</v>
      </c>
      <c r="D616">
        <f t="shared" si="218"/>
        <v>0.01</v>
      </c>
      <c r="E616">
        <f t="shared" si="219"/>
        <v>0.01</v>
      </c>
      <c r="F616">
        <f t="shared" si="220"/>
        <v>0.01</v>
      </c>
      <c r="G616">
        <f t="shared" si="221"/>
        <v>1.1100000000000001</v>
      </c>
      <c r="H616">
        <f t="shared" si="222"/>
        <v>0.01</v>
      </c>
      <c r="I616">
        <f t="shared" si="223"/>
        <v>0.02</v>
      </c>
      <c r="J616">
        <f t="shared" si="224"/>
        <v>0.03</v>
      </c>
      <c r="K616">
        <f t="shared" si="225"/>
        <v>0.02</v>
      </c>
      <c r="L616">
        <f t="shared" si="226"/>
        <v>0.01</v>
      </c>
      <c r="M616">
        <f t="shared" si="227"/>
        <v>0.01</v>
      </c>
      <c r="N616">
        <f t="shared" si="228"/>
        <v>0.02</v>
      </c>
      <c r="O616">
        <f t="shared" si="229"/>
        <v>0.02</v>
      </c>
      <c r="P616">
        <f t="shared" si="230"/>
        <v>0.01</v>
      </c>
      <c r="Q616">
        <f t="shared" si="231"/>
        <v>0.05</v>
      </c>
      <c r="R616">
        <f t="shared" si="232"/>
        <v>0.02</v>
      </c>
      <c r="S616">
        <f t="shared" si="233"/>
        <v>0.03</v>
      </c>
      <c r="T616">
        <f t="shared" si="234"/>
        <v>0.01</v>
      </c>
      <c r="U616">
        <f t="shared" si="235"/>
        <v>0.01</v>
      </c>
      <c r="V616">
        <f t="shared" si="236"/>
        <v>0.01</v>
      </c>
      <c r="W616">
        <f t="shared" si="237"/>
        <v>1.21</v>
      </c>
      <c r="X616">
        <f t="shared" si="238"/>
        <v>0</v>
      </c>
      <c r="Y616">
        <f t="shared" si="239"/>
        <v>0</v>
      </c>
    </row>
    <row r="617" spans="1:25">
      <c r="A617" t="s">
        <v>726</v>
      </c>
      <c r="B617">
        <f t="shared" si="216"/>
        <v>0.01</v>
      </c>
      <c r="C617">
        <f t="shared" si="217"/>
        <v>0.02</v>
      </c>
      <c r="D617">
        <f t="shared" si="218"/>
        <v>0.02</v>
      </c>
      <c r="E617">
        <f t="shared" si="219"/>
        <v>0.01</v>
      </c>
      <c r="F617">
        <f t="shared" si="220"/>
        <v>0.01</v>
      </c>
      <c r="G617">
        <f t="shared" si="221"/>
        <v>0.14000000000000001</v>
      </c>
      <c r="H617">
        <f t="shared" si="222"/>
        <v>0.6</v>
      </c>
      <c r="I617">
        <f t="shared" si="223"/>
        <v>0.01</v>
      </c>
      <c r="J617">
        <f t="shared" si="224"/>
        <v>0.01</v>
      </c>
      <c r="K617">
        <f t="shared" si="225"/>
        <v>0.02</v>
      </c>
      <c r="L617">
        <f t="shared" si="226"/>
        <v>0.03</v>
      </c>
      <c r="M617">
        <f t="shared" si="227"/>
        <v>0.05</v>
      </c>
      <c r="N617">
        <f t="shared" si="228"/>
        <v>0.03</v>
      </c>
      <c r="O617">
        <f t="shared" si="229"/>
        <v>0.04</v>
      </c>
      <c r="P617">
        <f t="shared" si="230"/>
        <v>0.05</v>
      </c>
      <c r="Q617">
        <f t="shared" si="231"/>
        <v>0.03</v>
      </c>
      <c r="R617">
        <f t="shared" si="232"/>
        <v>0.03</v>
      </c>
      <c r="S617">
        <f t="shared" si="233"/>
        <v>0.03</v>
      </c>
      <c r="T617">
        <f t="shared" si="234"/>
        <v>0.03</v>
      </c>
      <c r="U617">
        <f t="shared" si="235"/>
        <v>0.03</v>
      </c>
      <c r="V617">
        <f t="shared" si="236"/>
        <v>0.01</v>
      </c>
      <c r="W617">
        <f t="shared" si="237"/>
        <v>0.77</v>
      </c>
      <c r="X617">
        <f t="shared" si="238"/>
        <v>0.01</v>
      </c>
      <c r="Y617">
        <f t="shared" si="239"/>
        <v>0.01</v>
      </c>
    </row>
    <row r="618" spans="1:25">
      <c r="A618" t="s">
        <v>727</v>
      </c>
      <c r="B618">
        <f t="shared" si="216"/>
        <v>0</v>
      </c>
      <c r="C618">
        <f t="shared" si="217"/>
        <v>0</v>
      </c>
      <c r="D618">
        <f t="shared" si="218"/>
        <v>0</v>
      </c>
      <c r="E618">
        <f t="shared" si="219"/>
        <v>0.02</v>
      </c>
      <c r="F618">
        <f t="shared" si="220"/>
        <v>1.21</v>
      </c>
      <c r="G618">
        <f t="shared" si="221"/>
        <v>0</v>
      </c>
      <c r="H618">
        <f t="shared" si="222"/>
        <v>0</v>
      </c>
      <c r="I618">
        <f t="shared" si="223"/>
        <v>0</v>
      </c>
      <c r="J618">
        <f t="shared" si="224"/>
        <v>0.02</v>
      </c>
      <c r="K618">
        <f t="shared" si="225"/>
        <v>0.03</v>
      </c>
      <c r="L618">
        <f t="shared" si="226"/>
        <v>0.04</v>
      </c>
      <c r="M618">
        <f t="shared" si="227"/>
        <v>0</v>
      </c>
      <c r="N618">
        <f t="shared" si="228"/>
        <v>0.03</v>
      </c>
      <c r="O618">
        <f t="shared" si="229"/>
        <v>0.01</v>
      </c>
      <c r="P618">
        <f t="shared" si="230"/>
        <v>0.04</v>
      </c>
      <c r="Q618">
        <f t="shared" si="231"/>
        <v>0.08</v>
      </c>
      <c r="R618">
        <f t="shared" si="232"/>
        <v>0.01</v>
      </c>
      <c r="S618">
        <f t="shared" si="233"/>
        <v>0</v>
      </c>
      <c r="T618">
        <f t="shared" si="234"/>
        <v>0</v>
      </c>
      <c r="U618">
        <f t="shared" si="235"/>
        <v>0</v>
      </c>
      <c r="V618">
        <f t="shared" si="236"/>
        <v>0</v>
      </c>
      <c r="W618">
        <f t="shared" si="237"/>
        <v>0.01</v>
      </c>
      <c r="X618">
        <f t="shared" si="238"/>
        <v>1.21</v>
      </c>
      <c r="Y618">
        <f t="shared" si="239"/>
        <v>0</v>
      </c>
    </row>
    <row r="619" spans="1:25">
      <c r="A619" t="s">
        <v>728</v>
      </c>
      <c r="B619">
        <f t="shared" si="216"/>
        <v>0</v>
      </c>
      <c r="C619">
        <f t="shared" si="217"/>
        <v>0</v>
      </c>
      <c r="D619">
        <f t="shared" si="218"/>
        <v>1.85</v>
      </c>
      <c r="E619">
        <f t="shared" si="219"/>
        <v>0.42</v>
      </c>
      <c r="F619">
        <f t="shared" si="220"/>
        <v>0</v>
      </c>
      <c r="G619">
        <f t="shared" si="221"/>
        <v>0</v>
      </c>
      <c r="H619">
        <f t="shared" si="222"/>
        <v>0</v>
      </c>
      <c r="I619">
        <f t="shared" si="223"/>
        <v>0</v>
      </c>
      <c r="J619">
        <f t="shared" si="224"/>
        <v>0.02</v>
      </c>
      <c r="K619">
        <f t="shared" si="225"/>
        <v>0.01</v>
      </c>
      <c r="L619">
        <f t="shared" si="226"/>
        <v>0.01</v>
      </c>
      <c r="M619">
        <f t="shared" si="227"/>
        <v>0.01</v>
      </c>
      <c r="N619">
        <f t="shared" si="228"/>
        <v>0.01</v>
      </c>
      <c r="O619">
        <f t="shared" si="229"/>
        <v>0</v>
      </c>
      <c r="P619">
        <f t="shared" si="230"/>
        <v>0.01</v>
      </c>
      <c r="Q619">
        <f t="shared" si="231"/>
        <v>0.02</v>
      </c>
      <c r="R619">
        <f t="shared" si="232"/>
        <v>7.0000000000000007E-2</v>
      </c>
      <c r="S619">
        <f t="shared" si="233"/>
        <v>0.01</v>
      </c>
      <c r="T619">
        <f t="shared" si="234"/>
        <v>0</v>
      </c>
      <c r="U619">
        <f t="shared" si="235"/>
        <v>0</v>
      </c>
      <c r="V619">
        <f t="shared" si="236"/>
        <v>0</v>
      </c>
      <c r="W619">
        <f t="shared" si="237"/>
        <v>0.01</v>
      </c>
      <c r="X619">
        <f t="shared" si="238"/>
        <v>1.67</v>
      </c>
      <c r="Y619">
        <f t="shared" si="239"/>
        <v>0</v>
      </c>
    </row>
    <row r="620" spans="1:25">
      <c r="A620" t="s">
        <v>729</v>
      </c>
      <c r="B620">
        <f t="shared" si="216"/>
        <v>0</v>
      </c>
      <c r="C620">
        <f t="shared" si="217"/>
        <v>0</v>
      </c>
      <c r="D620">
        <f t="shared" si="218"/>
        <v>0</v>
      </c>
      <c r="E620">
        <f t="shared" si="219"/>
        <v>0</v>
      </c>
      <c r="F620">
        <f t="shared" si="220"/>
        <v>1.27</v>
      </c>
      <c r="G620">
        <f t="shared" si="221"/>
        <v>0</v>
      </c>
      <c r="H620">
        <f t="shared" si="222"/>
        <v>0.03</v>
      </c>
      <c r="I620">
        <f t="shared" si="223"/>
        <v>0.14000000000000001</v>
      </c>
      <c r="J620">
        <f t="shared" si="224"/>
        <v>0.04</v>
      </c>
      <c r="K620">
        <f t="shared" si="225"/>
        <v>0.13</v>
      </c>
      <c r="L620">
        <f t="shared" si="226"/>
        <v>0.08</v>
      </c>
      <c r="M620">
        <f t="shared" si="227"/>
        <v>0.64</v>
      </c>
      <c r="N620">
        <f t="shared" si="228"/>
        <v>0.04</v>
      </c>
      <c r="O620">
        <f t="shared" si="229"/>
        <v>0.04</v>
      </c>
      <c r="P620">
        <f t="shared" si="230"/>
        <v>0.04</v>
      </c>
      <c r="Q620">
        <f t="shared" si="231"/>
        <v>0.7</v>
      </c>
      <c r="R620">
        <f t="shared" si="232"/>
        <v>0.03</v>
      </c>
      <c r="S620">
        <f t="shared" si="233"/>
        <v>0.04</v>
      </c>
      <c r="T620">
        <f t="shared" si="234"/>
        <v>0.02</v>
      </c>
      <c r="U620">
        <f t="shared" si="235"/>
        <v>0.02</v>
      </c>
      <c r="V620">
        <f t="shared" si="236"/>
        <v>0.02</v>
      </c>
      <c r="W620">
        <f t="shared" si="237"/>
        <v>0.01</v>
      </c>
      <c r="X620">
        <f t="shared" si="238"/>
        <v>1.3</v>
      </c>
      <c r="Y620">
        <f t="shared" si="239"/>
        <v>0.01</v>
      </c>
    </row>
    <row r="621" spans="1:25">
      <c r="A621" t="s">
        <v>730</v>
      </c>
      <c r="B621">
        <f t="shared" si="216"/>
        <v>0</v>
      </c>
      <c r="C621">
        <f t="shared" si="217"/>
        <v>0</v>
      </c>
      <c r="D621">
        <f t="shared" si="218"/>
        <v>0</v>
      </c>
      <c r="E621">
        <f t="shared" si="219"/>
        <v>0</v>
      </c>
      <c r="F621">
        <f t="shared" si="220"/>
        <v>0</v>
      </c>
      <c r="G621">
        <f t="shared" si="221"/>
        <v>0</v>
      </c>
      <c r="H621">
        <f t="shared" si="222"/>
        <v>1.06</v>
      </c>
      <c r="I621">
        <f t="shared" si="223"/>
        <v>0</v>
      </c>
      <c r="J621">
        <f t="shared" si="224"/>
        <v>0.04</v>
      </c>
      <c r="K621">
        <f t="shared" si="225"/>
        <v>0.01</v>
      </c>
      <c r="L621">
        <f t="shared" si="226"/>
        <v>0.01</v>
      </c>
      <c r="M621">
        <f t="shared" si="227"/>
        <v>0.01</v>
      </c>
      <c r="N621">
        <f t="shared" si="228"/>
        <v>0.01</v>
      </c>
      <c r="O621">
        <f t="shared" si="229"/>
        <v>0.02</v>
      </c>
      <c r="P621">
        <f t="shared" si="230"/>
        <v>0.02</v>
      </c>
      <c r="Q621">
        <f t="shared" si="231"/>
        <v>0.02</v>
      </c>
      <c r="R621">
        <f t="shared" si="232"/>
        <v>0.01</v>
      </c>
      <c r="S621">
        <f t="shared" si="233"/>
        <v>0.01</v>
      </c>
      <c r="T621">
        <f t="shared" si="234"/>
        <v>0.01</v>
      </c>
      <c r="U621">
        <f t="shared" si="235"/>
        <v>0</v>
      </c>
      <c r="V621">
        <f t="shared" si="236"/>
        <v>0</v>
      </c>
      <c r="W621">
        <f t="shared" si="237"/>
        <v>0</v>
      </c>
      <c r="X621">
        <f t="shared" si="238"/>
        <v>0</v>
      </c>
      <c r="Y621">
        <f t="shared" si="239"/>
        <v>0</v>
      </c>
    </row>
    <row r="622" spans="1:25">
      <c r="A622" t="s">
        <v>731</v>
      </c>
      <c r="B622">
        <f t="shared" si="216"/>
        <v>0.03</v>
      </c>
      <c r="C622">
        <f t="shared" si="217"/>
        <v>0.01</v>
      </c>
      <c r="D622">
        <f t="shared" si="218"/>
        <v>0.15</v>
      </c>
      <c r="E622">
        <f t="shared" si="219"/>
        <v>0.41</v>
      </c>
      <c r="F622">
        <f t="shared" si="220"/>
        <v>0.16</v>
      </c>
      <c r="G622">
        <f t="shared" si="221"/>
        <v>0.9</v>
      </c>
      <c r="H622">
        <f t="shared" si="222"/>
        <v>0.02</v>
      </c>
      <c r="I622">
        <f t="shared" si="223"/>
        <v>0.03</v>
      </c>
      <c r="J622">
        <f t="shared" si="224"/>
        <v>0.03</v>
      </c>
      <c r="K622">
        <f t="shared" si="225"/>
        <v>0.08</v>
      </c>
      <c r="L622">
        <f t="shared" si="226"/>
        <v>0.03</v>
      </c>
      <c r="M622">
        <f t="shared" si="227"/>
        <v>0.03</v>
      </c>
      <c r="N622">
        <f t="shared" si="228"/>
        <v>0.04</v>
      </c>
      <c r="O622">
        <f t="shared" si="229"/>
        <v>0.03</v>
      </c>
      <c r="P622">
        <f t="shared" si="230"/>
        <v>0.03</v>
      </c>
      <c r="Q622">
        <f t="shared" si="231"/>
        <v>0.02</v>
      </c>
      <c r="R622">
        <f t="shared" si="232"/>
        <v>0.26</v>
      </c>
      <c r="S622">
        <f t="shared" si="233"/>
        <v>0.3</v>
      </c>
      <c r="T622">
        <f t="shared" si="234"/>
        <v>0.03</v>
      </c>
      <c r="U622">
        <f t="shared" si="235"/>
        <v>0.02</v>
      </c>
      <c r="V622">
        <f t="shared" si="236"/>
        <v>0</v>
      </c>
      <c r="W622">
        <f t="shared" si="237"/>
        <v>0.01</v>
      </c>
      <c r="X622">
        <f t="shared" si="238"/>
        <v>0</v>
      </c>
      <c r="Y622">
        <f t="shared" si="239"/>
        <v>0.01</v>
      </c>
    </row>
    <row r="623" spans="1:25">
      <c r="A623" t="s">
        <v>732</v>
      </c>
      <c r="B623">
        <f t="shared" si="216"/>
        <v>0.01</v>
      </c>
      <c r="C623">
        <f t="shared" si="217"/>
        <v>0.01</v>
      </c>
      <c r="D623">
        <f t="shared" si="218"/>
        <v>0.01</v>
      </c>
      <c r="E623">
        <f t="shared" si="219"/>
        <v>1.38</v>
      </c>
      <c r="F623">
        <f t="shared" si="220"/>
        <v>0.14000000000000001</v>
      </c>
      <c r="G623">
        <f t="shared" si="221"/>
        <v>0.01</v>
      </c>
      <c r="H623">
        <f t="shared" si="222"/>
        <v>0.01</v>
      </c>
      <c r="I623">
        <f t="shared" si="223"/>
        <v>0.01</v>
      </c>
      <c r="J623">
        <f t="shared" si="224"/>
        <v>0.01</v>
      </c>
      <c r="K623">
        <f t="shared" si="225"/>
        <v>0.01</v>
      </c>
      <c r="L623">
        <f t="shared" si="226"/>
        <v>0.01</v>
      </c>
      <c r="M623">
        <f t="shared" si="227"/>
        <v>0.02</v>
      </c>
      <c r="N623">
        <f t="shared" si="228"/>
        <v>0</v>
      </c>
      <c r="O623">
        <f t="shared" si="229"/>
        <v>0.02</v>
      </c>
      <c r="P623">
        <f t="shared" si="230"/>
        <v>0.08</v>
      </c>
      <c r="Q623">
        <f t="shared" si="231"/>
        <v>0.03</v>
      </c>
      <c r="R623">
        <f t="shared" si="232"/>
        <v>0</v>
      </c>
      <c r="S623">
        <f t="shared" si="233"/>
        <v>0</v>
      </c>
      <c r="T623">
        <f t="shared" si="234"/>
        <v>0</v>
      </c>
      <c r="U623">
        <f t="shared" si="235"/>
        <v>0</v>
      </c>
      <c r="V623">
        <f t="shared" si="236"/>
        <v>0</v>
      </c>
      <c r="W623">
        <f t="shared" si="237"/>
        <v>0</v>
      </c>
      <c r="X623">
        <f t="shared" si="238"/>
        <v>0</v>
      </c>
      <c r="Y623">
        <f t="shared" si="239"/>
        <v>0</v>
      </c>
    </row>
    <row r="624" spans="1:25">
      <c r="A624" t="s">
        <v>733</v>
      </c>
      <c r="B624">
        <f t="shared" si="216"/>
        <v>0.01</v>
      </c>
      <c r="C624">
        <f t="shared" si="217"/>
        <v>0.01</v>
      </c>
      <c r="D624">
        <f t="shared" si="218"/>
        <v>0.01</v>
      </c>
      <c r="E624">
        <f t="shared" si="219"/>
        <v>0.01</v>
      </c>
      <c r="F624">
        <f t="shared" si="220"/>
        <v>0</v>
      </c>
      <c r="G624">
        <f t="shared" si="221"/>
        <v>0</v>
      </c>
      <c r="H624">
        <f t="shared" si="222"/>
        <v>0</v>
      </c>
      <c r="I624">
        <f t="shared" si="223"/>
        <v>0.01</v>
      </c>
      <c r="J624">
        <f t="shared" si="224"/>
        <v>0.01</v>
      </c>
      <c r="K624">
        <f t="shared" si="225"/>
        <v>0.02</v>
      </c>
      <c r="L624">
        <f t="shared" si="226"/>
        <v>0.03</v>
      </c>
      <c r="M624">
        <f t="shared" si="227"/>
        <v>0.01</v>
      </c>
      <c r="N624">
        <f t="shared" si="228"/>
        <v>0.01</v>
      </c>
      <c r="O624">
        <f t="shared" si="229"/>
        <v>0.01</v>
      </c>
      <c r="P624">
        <f t="shared" si="230"/>
        <v>0.02</v>
      </c>
      <c r="Q624">
        <f t="shared" si="231"/>
        <v>0.05</v>
      </c>
      <c r="R624">
        <f t="shared" si="232"/>
        <v>0.02</v>
      </c>
      <c r="S624">
        <f t="shared" si="233"/>
        <v>0.04</v>
      </c>
      <c r="T624">
        <f t="shared" si="234"/>
        <v>0.01</v>
      </c>
      <c r="U624">
        <f t="shared" si="235"/>
        <v>0.01</v>
      </c>
      <c r="V624">
        <f t="shared" si="236"/>
        <v>0.01</v>
      </c>
      <c r="W624">
        <f t="shared" si="237"/>
        <v>0.01</v>
      </c>
      <c r="X624">
        <f t="shared" si="238"/>
        <v>0</v>
      </c>
      <c r="Y624">
        <f t="shared" si="239"/>
        <v>0</v>
      </c>
    </row>
    <row r="625" spans="1:25">
      <c r="A625" t="s">
        <v>734</v>
      </c>
      <c r="B625">
        <f t="shared" si="216"/>
        <v>0</v>
      </c>
      <c r="C625">
        <f t="shared" si="217"/>
        <v>0</v>
      </c>
      <c r="D625">
        <f t="shared" si="218"/>
        <v>0</v>
      </c>
      <c r="E625">
        <f t="shared" si="219"/>
        <v>0</v>
      </c>
      <c r="F625">
        <f t="shared" si="220"/>
        <v>1.17</v>
      </c>
      <c r="G625">
        <f t="shared" si="221"/>
        <v>0</v>
      </c>
      <c r="H625">
        <f t="shared" si="222"/>
        <v>0.01</v>
      </c>
      <c r="I625">
        <f t="shared" si="223"/>
        <v>7.0000000000000007E-2</v>
      </c>
      <c r="J625">
        <f t="shared" si="224"/>
        <v>0.11</v>
      </c>
      <c r="K625">
        <f t="shared" si="225"/>
        <v>0.04</v>
      </c>
      <c r="L625">
        <f t="shared" si="226"/>
        <v>0.01</v>
      </c>
      <c r="M625">
        <f t="shared" si="227"/>
        <v>0.01</v>
      </c>
      <c r="N625">
        <f t="shared" si="228"/>
        <v>0.01</v>
      </c>
      <c r="O625">
        <f t="shared" si="229"/>
        <v>0.01</v>
      </c>
      <c r="P625">
        <f t="shared" si="230"/>
        <v>0.01</v>
      </c>
      <c r="Q625">
        <f t="shared" si="231"/>
        <v>0.09</v>
      </c>
      <c r="R625">
        <f t="shared" si="232"/>
        <v>0</v>
      </c>
      <c r="S625">
        <f t="shared" si="233"/>
        <v>0</v>
      </c>
      <c r="T625">
        <f t="shared" si="234"/>
        <v>0.01</v>
      </c>
      <c r="U625">
        <f t="shared" si="235"/>
        <v>0</v>
      </c>
      <c r="V625">
        <f t="shared" si="236"/>
        <v>0.06</v>
      </c>
      <c r="W625">
        <f t="shared" si="237"/>
        <v>1.22</v>
      </c>
      <c r="X625">
        <f t="shared" si="238"/>
        <v>0.01</v>
      </c>
      <c r="Y625">
        <f t="shared" si="239"/>
        <v>0</v>
      </c>
    </row>
    <row r="626" spans="1:25">
      <c r="A626" t="s">
        <v>735</v>
      </c>
      <c r="B626">
        <f t="shared" si="216"/>
        <v>0</v>
      </c>
      <c r="C626">
        <f t="shared" si="217"/>
        <v>0</v>
      </c>
      <c r="D626">
        <f t="shared" si="218"/>
        <v>0</v>
      </c>
      <c r="E626">
        <f t="shared" si="219"/>
        <v>0</v>
      </c>
      <c r="F626">
        <f t="shared" si="220"/>
        <v>0</v>
      </c>
      <c r="G626">
        <f t="shared" si="221"/>
        <v>0.9</v>
      </c>
      <c r="H626">
        <f t="shared" si="222"/>
        <v>0.17</v>
      </c>
      <c r="I626">
        <f t="shared" si="223"/>
        <v>7.0000000000000007E-2</v>
      </c>
      <c r="J626">
        <f t="shared" si="224"/>
        <v>0.08</v>
      </c>
      <c r="K626">
        <f t="shared" si="225"/>
        <v>0.04</v>
      </c>
      <c r="L626">
        <f t="shared" si="226"/>
        <v>0.02</v>
      </c>
      <c r="M626">
        <f t="shared" si="227"/>
        <v>0.03</v>
      </c>
      <c r="N626">
        <f t="shared" si="228"/>
        <v>0.02</v>
      </c>
      <c r="O626">
        <f t="shared" si="229"/>
        <v>0.02</v>
      </c>
      <c r="P626">
        <f t="shared" si="230"/>
        <v>0.01</v>
      </c>
      <c r="Q626">
        <f t="shared" si="231"/>
        <v>0.02</v>
      </c>
      <c r="R626">
        <f t="shared" si="232"/>
        <v>0.06</v>
      </c>
      <c r="S626">
        <f t="shared" si="233"/>
        <v>0.06</v>
      </c>
      <c r="T626">
        <f t="shared" si="234"/>
        <v>0.08</v>
      </c>
      <c r="U626">
        <f t="shared" si="235"/>
        <v>7.0000000000000007E-2</v>
      </c>
      <c r="V626">
        <f t="shared" si="236"/>
        <v>7.0000000000000007E-2</v>
      </c>
      <c r="W626">
        <f t="shared" si="237"/>
        <v>0.03</v>
      </c>
      <c r="X626">
        <f t="shared" si="238"/>
        <v>0.01</v>
      </c>
      <c r="Y626">
        <f t="shared" si="239"/>
        <v>0</v>
      </c>
    </row>
    <row r="627" spans="1:25">
      <c r="A627" t="s">
        <v>736</v>
      </c>
      <c r="B627">
        <f t="shared" si="216"/>
        <v>0</v>
      </c>
      <c r="C627">
        <f t="shared" si="217"/>
        <v>0</v>
      </c>
      <c r="D627">
        <f t="shared" si="218"/>
        <v>0</v>
      </c>
      <c r="E627">
        <f t="shared" si="219"/>
        <v>0.66</v>
      </c>
      <c r="F627">
        <f t="shared" si="220"/>
        <v>0</v>
      </c>
      <c r="G627">
        <f t="shared" si="221"/>
        <v>0</v>
      </c>
      <c r="H627">
        <f t="shared" si="222"/>
        <v>0</v>
      </c>
      <c r="I627">
        <f t="shared" si="223"/>
        <v>0.02</v>
      </c>
      <c r="J627">
        <f t="shared" si="224"/>
        <v>0.01</v>
      </c>
      <c r="K627">
        <f t="shared" si="225"/>
        <v>0.06</v>
      </c>
      <c r="L627">
        <f t="shared" si="226"/>
        <v>0.08</v>
      </c>
      <c r="M627">
        <f t="shared" si="227"/>
        <v>0.04</v>
      </c>
      <c r="N627">
        <f t="shared" si="228"/>
        <v>0.01</v>
      </c>
      <c r="O627">
        <f t="shared" si="229"/>
        <v>0.04</v>
      </c>
      <c r="P627">
        <f t="shared" si="230"/>
        <v>0</v>
      </c>
      <c r="Q627">
        <f t="shared" si="231"/>
        <v>0.01</v>
      </c>
      <c r="R627">
        <f t="shared" si="232"/>
        <v>0</v>
      </c>
      <c r="S627">
        <f t="shared" si="233"/>
        <v>0.01</v>
      </c>
      <c r="T627">
        <f t="shared" si="234"/>
        <v>0.02</v>
      </c>
      <c r="U627">
        <f t="shared" si="235"/>
        <v>0</v>
      </c>
      <c r="V627">
        <f t="shared" si="236"/>
        <v>0</v>
      </c>
      <c r="W627">
        <f t="shared" si="237"/>
        <v>0</v>
      </c>
      <c r="X627">
        <f t="shared" si="238"/>
        <v>0.01</v>
      </c>
      <c r="Y627">
        <f t="shared" si="239"/>
        <v>0.01</v>
      </c>
    </row>
    <row r="628" spans="1:25">
      <c r="A628" t="s">
        <v>737</v>
      </c>
      <c r="B628">
        <f t="shared" si="216"/>
        <v>0.02</v>
      </c>
      <c r="C628">
        <f t="shared" si="217"/>
        <v>0.02</v>
      </c>
      <c r="D628">
        <f t="shared" si="218"/>
        <v>0.01</v>
      </c>
      <c r="E628">
        <f t="shared" si="219"/>
        <v>0.02</v>
      </c>
      <c r="F628">
        <f t="shared" si="220"/>
        <v>0.03</v>
      </c>
      <c r="G628">
        <f t="shared" si="221"/>
        <v>0.05</v>
      </c>
      <c r="H628">
        <f t="shared" si="222"/>
        <v>7.0000000000000007E-2</v>
      </c>
      <c r="I628">
        <f t="shared" si="223"/>
        <v>0.06</v>
      </c>
      <c r="J628">
        <f t="shared" si="224"/>
        <v>0.05</v>
      </c>
      <c r="K628">
        <f t="shared" si="225"/>
        <v>0.03</v>
      </c>
      <c r="L628">
        <f t="shared" si="226"/>
        <v>0.02</v>
      </c>
      <c r="M628">
        <f t="shared" si="227"/>
        <v>0.02</v>
      </c>
      <c r="N628">
        <f t="shared" si="228"/>
        <v>0.02</v>
      </c>
      <c r="O628">
        <f t="shared" si="229"/>
        <v>0.02</v>
      </c>
      <c r="P628">
        <f t="shared" si="230"/>
        <v>0.02</v>
      </c>
      <c r="Q628">
        <f t="shared" si="231"/>
        <v>0.02</v>
      </c>
      <c r="R628">
        <f t="shared" si="232"/>
        <v>0.02</v>
      </c>
      <c r="S628">
        <f t="shared" si="233"/>
        <v>0.05</v>
      </c>
      <c r="T628">
        <f t="shared" si="234"/>
        <v>0.08</v>
      </c>
      <c r="U628">
        <f t="shared" si="235"/>
        <v>0.36</v>
      </c>
      <c r="V628">
        <f t="shared" si="236"/>
        <v>0.03</v>
      </c>
      <c r="W628">
        <f t="shared" si="237"/>
        <v>0.03</v>
      </c>
      <c r="X628">
        <f t="shared" si="238"/>
        <v>0.03</v>
      </c>
      <c r="Y628">
        <f t="shared" si="239"/>
        <v>0.02</v>
      </c>
    </row>
    <row r="629" spans="1:25">
      <c r="A629" t="s">
        <v>738</v>
      </c>
      <c r="B629">
        <f t="shared" si="216"/>
        <v>1</v>
      </c>
      <c r="C629">
        <f t="shared" si="217"/>
        <v>0.02</v>
      </c>
      <c r="D629">
        <f t="shared" si="218"/>
        <v>0.02</v>
      </c>
      <c r="E629">
        <f t="shared" si="219"/>
        <v>0.01</v>
      </c>
      <c r="F629">
        <f t="shared" si="220"/>
        <v>0.01</v>
      </c>
      <c r="G629">
        <f t="shared" si="221"/>
        <v>0.01</v>
      </c>
      <c r="H629">
        <f t="shared" si="222"/>
        <v>0.02</v>
      </c>
      <c r="I629">
        <f t="shared" si="223"/>
        <v>0.04</v>
      </c>
      <c r="J629">
        <f t="shared" si="224"/>
        <v>0.02</v>
      </c>
      <c r="K629">
        <f t="shared" si="225"/>
        <v>0.04</v>
      </c>
      <c r="L629">
        <f t="shared" si="226"/>
        <v>0.08</v>
      </c>
      <c r="M629">
        <f t="shared" si="227"/>
        <v>0.04</v>
      </c>
      <c r="N629">
        <f t="shared" si="228"/>
        <v>0.02</v>
      </c>
      <c r="O629">
        <f t="shared" si="229"/>
        <v>0.02</v>
      </c>
      <c r="P629">
        <f t="shared" si="230"/>
        <v>0.02</v>
      </c>
      <c r="Q629">
        <f t="shared" si="231"/>
        <v>0.03</v>
      </c>
      <c r="R629">
        <f t="shared" si="232"/>
        <v>0.03</v>
      </c>
      <c r="S629">
        <f t="shared" si="233"/>
        <v>0.04</v>
      </c>
      <c r="T629">
        <f t="shared" si="234"/>
        <v>0.02</v>
      </c>
      <c r="U629">
        <f t="shared" si="235"/>
        <v>0.02</v>
      </c>
      <c r="V629">
        <f t="shared" si="236"/>
        <v>0.01</v>
      </c>
      <c r="W629">
        <f t="shared" si="237"/>
        <v>0.01</v>
      </c>
      <c r="X629">
        <f t="shared" si="238"/>
        <v>0.01</v>
      </c>
      <c r="Y629">
        <f t="shared" si="239"/>
        <v>0</v>
      </c>
    </row>
    <row r="630" spans="1:25">
      <c r="A630" t="s">
        <v>739</v>
      </c>
      <c r="B630">
        <f t="shared" si="216"/>
        <v>0</v>
      </c>
      <c r="C630">
        <f t="shared" si="217"/>
        <v>0</v>
      </c>
      <c r="D630">
        <f t="shared" si="218"/>
        <v>0</v>
      </c>
      <c r="E630">
        <f t="shared" si="219"/>
        <v>0</v>
      </c>
      <c r="F630">
        <f t="shared" si="220"/>
        <v>0</v>
      </c>
      <c r="G630">
        <f t="shared" si="221"/>
        <v>0.06</v>
      </c>
      <c r="H630">
        <f t="shared" si="222"/>
        <v>0.52</v>
      </c>
      <c r="I630">
        <f t="shared" si="223"/>
        <v>0</v>
      </c>
      <c r="J630">
        <f t="shared" si="224"/>
        <v>0</v>
      </c>
      <c r="K630">
        <f t="shared" si="225"/>
        <v>0</v>
      </c>
      <c r="L630">
        <f t="shared" si="226"/>
        <v>0</v>
      </c>
      <c r="M630">
        <f t="shared" si="227"/>
        <v>0.03</v>
      </c>
      <c r="N630">
        <f t="shared" si="228"/>
        <v>0</v>
      </c>
      <c r="O630">
        <f t="shared" si="229"/>
        <v>0.03</v>
      </c>
      <c r="P630">
        <f t="shared" si="230"/>
        <v>0.03</v>
      </c>
      <c r="Q630">
        <f t="shared" si="231"/>
        <v>0.01</v>
      </c>
      <c r="R630">
        <f t="shared" si="232"/>
        <v>0</v>
      </c>
      <c r="S630">
        <f t="shared" si="233"/>
        <v>0</v>
      </c>
      <c r="T630">
        <f t="shared" si="234"/>
        <v>0</v>
      </c>
      <c r="U630">
        <f t="shared" si="235"/>
        <v>0.08</v>
      </c>
      <c r="V630">
        <f t="shared" si="236"/>
        <v>0.66</v>
      </c>
      <c r="W630">
        <f t="shared" si="237"/>
        <v>0</v>
      </c>
      <c r="X630">
        <f t="shared" si="238"/>
        <v>0.03</v>
      </c>
      <c r="Y630">
        <f t="shared" si="239"/>
        <v>0.28000000000000003</v>
      </c>
    </row>
    <row r="631" spans="1:25">
      <c r="A631" t="s">
        <v>740</v>
      </c>
      <c r="B631">
        <f t="shared" si="216"/>
        <v>0.01</v>
      </c>
      <c r="C631">
        <f t="shared" si="217"/>
        <v>0.01</v>
      </c>
      <c r="D631">
        <f t="shared" si="218"/>
        <v>0.01</v>
      </c>
      <c r="E631">
        <f t="shared" si="219"/>
        <v>0.96</v>
      </c>
      <c r="F631">
        <f t="shared" si="220"/>
        <v>0.55000000000000004</v>
      </c>
      <c r="G631">
        <f t="shared" si="221"/>
        <v>0.01</v>
      </c>
      <c r="H631">
        <f t="shared" si="222"/>
        <v>0.01</v>
      </c>
      <c r="I631">
        <f t="shared" si="223"/>
        <v>0.02</v>
      </c>
      <c r="J631">
        <f t="shared" si="224"/>
        <v>0.05</v>
      </c>
      <c r="K631">
        <f t="shared" si="225"/>
        <v>7.0000000000000007E-2</v>
      </c>
      <c r="L631">
        <f t="shared" si="226"/>
        <v>0.04</v>
      </c>
      <c r="M631">
        <f t="shared" si="227"/>
        <v>0.03</v>
      </c>
      <c r="N631">
        <f t="shared" si="228"/>
        <v>0.04</v>
      </c>
      <c r="O631">
        <f t="shared" si="229"/>
        <v>0.04</v>
      </c>
      <c r="P631">
        <f t="shared" si="230"/>
        <v>0.03</v>
      </c>
      <c r="Q631">
        <f t="shared" si="231"/>
        <v>0.05</v>
      </c>
      <c r="R631">
        <f t="shared" si="232"/>
        <v>0.06</v>
      </c>
      <c r="S631">
        <f t="shared" si="233"/>
        <v>0.06</v>
      </c>
      <c r="T631">
        <f t="shared" si="234"/>
        <v>0.05</v>
      </c>
      <c r="U631">
        <f t="shared" si="235"/>
        <v>0.05</v>
      </c>
      <c r="V631">
        <f t="shared" si="236"/>
        <v>0.03</v>
      </c>
      <c r="W631">
        <f t="shared" si="237"/>
        <v>0.02</v>
      </c>
      <c r="X631">
        <f t="shared" si="238"/>
        <v>1.48</v>
      </c>
      <c r="Y631">
        <f t="shared" si="239"/>
        <v>0.02</v>
      </c>
    </row>
    <row r="632" spans="1:25">
      <c r="A632" t="s">
        <v>741</v>
      </c>
      <c r="B632">
        <f t="shared" si="216"/>
        <v>0</v>
      </c>
      <c r="C632">
        <f t="shared" si="217"/>
        <v>0</v>
      </c>
      <c r="D632">
        <f t="shared" si="218"/>
        <v>0</v>
      </c>
      <c r="E632">
        <f t="shared" si="219"/>
        <v>0.27</v>
      </c>
      <c r="F632">
        <f t="shared" si="220"/>
        <v>0.2</v>
      </c>
      <c r="G632">
        <f t="shared" si="221"/>
        <v>0</v>
      </c>
      <c r="H632">
        <f t="shared" si="222"/>
        <v>0.02</v>
      </c>
      <c r="I632">
        <f t="shared" si="223"/>
        <v>0.02</v>
      </c>
      <c r="J632">
        <f t="shared" si="224"/>
        <v>0.03</v>
      </c>
      <c r="K632">
        <f t="shared" si="225"/>
        <v>0.03</v>
      </c>
      <c r="L632">
        <f t="shared" si="226"/>
        <v>0.05</v>
      </c>
      <c r="M632">
        <f t="shared" si="227"/>
        <v>0.05</v>
      </c>
      <c r="N632">
        <f t="shared" si="228"/>
        <v>0.02</v>
      </c>
      <c r="O632">
        <f t="shared" si="229"/>
        <v>0.01</v>
      </c>
      <c r="P632">
        <f t="shared" si="230"/>
        <v>0.01</v>
      </c>
      <c r="Q632">
        <f t="shared" si="231"/>
        <v>0.01</v>
      </c>
      <c r="R632">
        <f t="shared" si="232"/>
        <v>0.02</v>
      </c>
      <c r="S632">
        <f t="shared" si="233"/>
        <v>0.03</v>
      </c>
      <c r="T632">
        <f t="shared" si="234"/>
        <v>0.02</v>
      </c>
      <c r="U632">
        <f t="shared" si="235"/>
        <v>0.01</v>
      </c>
      <c r="V632">
        <f t="shared" si="236"/>
        <v>0</v>
      </c>
      <c r="W632">
        <f t="shared" si="237"/>
        <v>0.27</v>
      </c>
      <c r="X632">
        <f t="shared" si="238"/>
        <v>0.2</v>
      </c>
      <c r="Y632">
        <f t="shared" si="239"/>
        <v>0</v>
      </c>
    </row>
    <row r="633" spans="1:25">
      <c r="A633" t="s">
        <v>742</v>
      </c>
      <c r="B633">
        <f t="shared" si="216"/>
        <v>0</v>
      </c>
      <c r="C633">
        <f t="shared" si="217"/>
        <v>0</v>
      </c>
      <c r="D633">
        <f t="shared" si="218"/>
        <v>0</v>
      </c>
      <c r="E633">
        <f t="shared" si="219"/>
        <v>0</v>
      </c>
      <c r="F633">
        <f t="shared" si="220"/>
        <v>0</v>
      </c>
      <c r="G633">
        <f t="shared" si="221"/>
        <v>0</v>
      </c>
      <c r="H633">
        <f t="shared" si="222"/>
        <v>0.02</v>
      </c>
      <c r="I633">
        <f t="shared" si="223"/>
        <v>0.03</v>
      </c>
      <c r="J633">
        <f t="shared" si="224"/>
        <v>0.01</v>
      </c>
      <c r="K633">
        <f t="shared" si="225"/>
        <v>0.01</v>
      </c>
      <c r="L633">
        <f t="shared" si="226"/>
        <v>0</v>
      </c>
      <c r="M633">
        <f t="shared" si="227"/>
        <v>0</v>
      </c>
      <c r="N633">
        <f t="shared" si="228"/>
        <v>0</v>
      </c>
      <c r="O633">
        <f t="shared" si="229"/>
        <v>0.01</v>
      </c>
      <c r="P633">
        <f t="shared" si="230"/>
        <v>0.01</v>
      </c>
      <c r="Q633">
        <f t="shared" si="231"/>
        <v>0.01</v>
      </c>
      <c r="R633">
        <f t="shared" si="232"/>
        <v>0.01</v>
      </c>
      <c r="S633">
        <f t="shared" si="233"/>
        <v>0.01</v>
      </c>
      <c r="T633">
        <f t="shared" si="234"/>
        <v>0.01</v>
      </c>
      <c r="U633">
        <f t="shared" si="235"/>
        <v>0.01</v>
      </c>
      <c r="V633">
        <f t="shared" si="236"/>
        <v>0.01</v>
      </c>
      <c r="W633">
        <f t="shared" si="237"/>
        <v>0.02</v>
      </c>
      <c r="X633">
        <f t="shared" si="238"/>
        <v>0</v>
      </c>
      <c r="Y633">
        <f t="shared" si="239"/>
        <v>0</v>
      </c>
    </row>
    <row r="634" spans="1:25">
      <c r="A634" t="s">
        <v>743</v>
      </c>
      <c r="B634">
        <f t="shared" si="216"/>
        <v>0</v>
      </c>
      <c r="C634">
        <f t="shared" si="217"/>
        <v>0</v>
      </c>
      <c r="D634">
        <f t="shared" si="218"/>
        <v>0</v>
      </c>
      <c r="E634">
        <f t="shared" si="219"/>
        <v>0</v>
      </c>
      <c r="F634">
        <f t="shared" si="220"/>
        <v>0.36</v>
      </c>
      <c r="G634">
        <f t="shared" si="221"/>
        <v>0</v>
      </c>
      <c r="H634">
        <f t="shared" si="222"/>
        <v>0</v>
      </c>
      <c r="I634">
        <f t="shared" si="223"/>
        <v>0.01</v>
      </c>
      <c r="J634">
        <f t="shared" si="224"/>
        <v>0.02</v>
      </c>
      <c r="K634">
        <f t="shared" si="225"/>
        <v>0.02</v>
      </c>
      <c r="L634">
        <f t="shared" si="226"/>
        <v>0.03</v>
      </c>
      <c r="M634">
        <f t="shared" si="227"/>
        <v>0.02</v>
      </c>
      <c r="N634">
        <f t="shared" si="228"/>
        <v>0.01</v>
      </c>
      <c r="O634">
        <f t="shared" si="229"/>
        <v>0.01</v>
      </c>
      <c r="P634">
        <f t="shared" si="230"/>
        <v>0.01</v>
      </c>
      <c r="Q634">
        <f t="shared" si="231"/>
        <v>0.02</v>
      </c>
      <c r="R634">
        <f t="shared" si="232"/>
        <v>0.03</v>
      </c>
      <c r="S634">
        <f t="shared" si="233"/>
        <v>0.06</v>
      </c>
      <c r="T634">
        <f t="shared" si="234"/>
        <v>0.04</v>
      </c>
      <c r="U634">
        <f t="shared" si="235"/>
        <v>0.02</v>
      </c>
      <c r="V634">
        <f t="shared" si="236"/>
        <v>0.01</v>
      </c>
      <c r="W634">
        <f t="shared" si="237"/>
        <v>0.4</v>
      </c>
      <c r="X634">
        <f t="shared" si="238"/>
        <v>0.01</v>
      </c>
      <c r="Y634">
        <f t="shared" si="239"/>
        <v>0</v>
      </c>
    </row>
    <row r="635" spans="1:25">
      <c r="A635" t="s">
        <v>744</v>
      </c>
      <c r="B635">
        <f t="shared" si="216"/>
        <v>0</v>
      </c>
      <c r="C635">
        <f t="shared" si="217"/>
        <v>0</v>
      </c>
      <c r="D635">
        <f t="shared" si="218"/>
        <v>0</v>
      </c>
      <c r="E635">
        <f t="shared" si="219"/>
        <v>0</v>
      </c>
      <c r="F635">
        <f t="shared" si="220"/>
        <v>0</v>
      </c>
      <c r="G635">
        <f t="shared" si="221"/>
        <v>0.08</v>
      </c>
      <c r="H635">
        <f t="shared" si="222"/>
        <v>0.02</v>
      </c>
      <c r="I635">
        <f t="shared" si="223"/>
        <v>0.03</v>
      </c>
      <c r="J635">
        <f t="shared" si="224"/>
        <v>0.03</v>
      </c>
      <c r="K635">
        <f t="shared" si="225"/>
        <v>0.04</v>
      </c>
      <c r="L635">
        <f t="shared" si="226"/>
        <v>0.03</v>
      </c>
      <c r="M635">
        <f t="shared" si="227"/>
        <v>0.01</v>
      </c>
      <c r="N635">
        <f t="shared" si="228"/>
        <v>0.01</v>
      </c>
      <c r="O635">
        <f t="shared" si="229"/>
        <v>0.01</v>
      </c>
      <c r="P635">
        <f t="shared" si="230"/>
        <v>0.01</v>
      </c>
      <c r="Q635">
        <f t="shared" si="231"/>
        <v>0.02</v>
      </c>
      <c r="R635">
        <f t="shared" si="232"/>
        <v>0.06</v>
      </c>
      <c r="S635">
        <f t="shared" si="233"/>
        <v>0.05</v>
      </c>
      <c r="T635">
        <f t="shared" si="234"/>
        <v>0.03</v>
      </c>
      <c r="U635">
        <f t="shared" si="235"/>
        <v>0.1</v>
      </c>
      <c r="V635">
        <f t="shared" si="236"/>
        <v>0.02</v>
      </c>
      <c r="W635">
        <f t="shared" si="237"/>
        <v>0.01</v>
      </c>
      <c r="X635">
        <f t="shared" si="238"/>
        <v>0.01</v>
      </c>
      <c r="Y635">
        <f t="shared" si="239"/>
        <v>0.01</v>
      </c>
    </row>
    <row r="636" spans="1:25">
      <c r="A636" t="s">
        <v>745</v>
      </c>
      <c r="B636">
        <f t="shared" si="216"/>
        <v>0</v>
      </c>
      <c r="C636">
        <f t="shared" si="217"/>
        <v>0</v>
      </c>
      <c r="D636">
        <f t="shared" si="218"/>
        <v>0</v>
      </c>
      <c r="E636">
        <f t="shared" si="219"/>
        <v>0</v>
      </c>
      <c r="F636">
        <f t="shared" si="220"/>
        <v>0.21</v>
      </c>
      <c r="G636">
        <f t="shared" si="221"/>
        <v>0</v>
      </c>
      <c r="H636">
        <f t="shared" si="222"/>
        <v>0</v>
      </c>
      <c r="I636">
        <f t="shared" si="223"/>
        <v>0</v>
      </c>
      <c r="J636">
        <f t="shared" si="224"/>
        <v>0.01</v>
      </c>
      <c r="K636">
        <f t="shared" si="225"/>
        <v>0.01</v>
      </c>
      <c r="L636">
        <f t="shared" si="226"/>
        <v>0</v>
      </c>
      <c r="M636">
        <f t="shared" si="227"/>
        <v>0</v>
      </c>
      <c r="N636">
        <f t="shared" si="228"/>
        <v>0</v>
      </c>
      <c r="O636">
        <f t="shared" si="229"/>
        <v>0</v>
      </c>
      <c r="P636">
        <f t="shared" si="230"/>
        <v>0.01</v>
      </c>
      <c r="Q636">
        <f t="shared" si="231"/>
        <v>0</v>
      </c>
      <c r="R636">
        <f t="shared" si="232"/>
        <v>0</v>
      </c>
      <c r="S636">
        <f t="shared" si="233"/>
        <v>0</v>
      </c>
      <c r="T636">
        <f t="shared" si="234"/>
        <v>0</v>
      </c>
      <c r="U636">
        <f t="shared" si="235"/>
        <v>0</v>
      </c>
      <c r="V636">
        <f t="shared" si="236"/>
        <v>0</v>
      </c>
      <c r="W636">
        <f t="shared" si="237"/>
        <v>0</v>
      </c>
      <c r="X636">
        <f t="shared" si="238"/>
        <v>0.2</v>
      </c>
      <c r="Y636">
        <f t="shared" si="239"/>
        <v>0</v>
      </c>
    </row>
    <row r="637" spans="1:25">
      <c r="A637" t="s">
        <v>746</v>
      </c>
      <c r="B637">
        <f t="shared" si="216"/>
        <v>0</v>
      </c>
      <c r="C637">
        <f t="shared" si="217"/>
        <v>0</v>
      </c>
      <c r="D637">
        <f t="shared" si="218"/>
        <v>0</v>
      </c>
      <c r="E637">
        <f t="shared" si="219"/>
        <v>0</v>
      </c>
      <c r="F637">
        <f t="shared" si="220"/>
        <v>0</v>
      </c>
      <c r="G637">
        <f t="shared" si="221"/>
        <v>0</v>
      </c>
      <c r="H637">
        <f t="shared" si="222"/>
        <v>0</v>
      </c>
      <c r="I637">
        <f t="shared" si="223"/>
        <v>0.01</v>
      </c>
      <c r="J637">
        <f t="shared" si="224"/>
        <v>0.01</v>
      </c>
      <c r="K637">
        <f t="shared" si="225"/>
        <v>0</v>
      </c>
      <c r="L637">
        <f t="shared" si="226"/>
        <v>0</v>
      </c>
      <c r="M637">
        <f t="shared" si="227"/>
        <v>0</v>
      </c>
      <c r="N637">
        <f t="shared" si="228"/>
        <v>0</v>
      </c>
      <c r="O637">
        <f t="shared" si="229"/>
        <v>0.02</v>
      </c>
      <c r="P637">
        <f t="shared" si="230"/>
        <v>0</v>
      </c>
      <c r="Q637">
        <f t="shared" si="231"/>
        <v>0</v>
      </c>
      <c r="R637">
        <f t="shared" si="232"/>
        <v>0</v>
      </c>
      <c r="S637">
        <f t="shared" si="233"/>
        <v>0</v>
      </c>
      <c r="T637">
        <f t="shared" si="234"/>
        <v>0</v>
      </c>
      <c r="U637">
        <f t="shared" si="235"/>
        <v>0</v>
      </c>
      <c r="V637">
        <f t="shared" si="236"/>
        <v>0</v>
      </c>
      <c r="W637">
        <f t="shared" si="237"/>
        <v>0</v>
      </c>
      <c r="X637">
        <f t="shared" si="238"/>
        <v>0.11</v>
      </c>
      <c r="Y637">
        <f t="shared" si="239"/>
        <v>0</v>
      </c>
    </row>
    <row r="638" spans="1:25">
      <c r="A638" t="s">
        <v>747</v>
      </c>
      <c r="B638">
        <f t="shared" si="216"/>
        <v>0</v>
      </c>
      <c r="C638">
        <f t="shared" si="217"/>
        <v>0.4</v>
      </c>
      <c r="D638">
        <f t="shared" si="218"/>
        <v>0</v>
      </c>
      <c r="E638">
        <f t="shared" si="219"/>
        <v>0</v>
      </c>
      <c r="F638">
        <f t="shared" si="220"/>
        <v>0</v>
      </c>
      <c r="G638">
        <f t="shared" si="221"/>
        <v>0.05</v>
      </c>
      <c r="H638">
        <f t="shared" si="222"/>
        <v>0</v>
      </c>
      <c r="I638">
        <f t="shared" si="223"/>
        <v>0</v>
      </c>
      <c r="J638">
        <f t="shared" si="224"/>
        <v>0.04</v>
      </c>
      <c r="K638">
        <f t="shared" si="225"/>
        <v>0.02</v>
      </c>
      <c r="L638">
        <f t="shared" si="226"/>
        <v>0.02</v>
      </c>
      <c r="M638">
        <f t="shared" si="227"/>
        <v>0.01</v>
      </c>
      <c r="N638">
        <f t="shared" si="228"/>
        <v>0.01</v>
      </c>
      <c r="O638">
        <f t="shared" si="229"/>
        <v>0.01</v>
      </c>
      <c r="P638">
        <f t="shared" si="230"/>
        <v>0.01</v>
      </c>
      <c r="Q638">
        <f t="shared" si="231"/>
        <v>0</v>
      </c>
      <c r="R638">
        <f t="shared" si="232"/>
        <v>0</v>
      </c>
      <c r="S638">
        <f t="shared" si="233"/>
        <v>0.01</v>
      </c>
      <c r="T638">
        <f t="shared" si="234"/>
        <v>0.01</v>
      </c>
      <c r="U638">
        <f t="shared" si="235"/>
        <v>0</v>
      </c>
      <c r="V638">
        <f t="shared" si="236"/>
        <v>0</v>
      </c>
      <c r="W638">
        <f t="shared" si="237"/>
        <v>0.33</v>
      </c>
      <c r="X638">
        <f t="shared" si="238"/>
        <v>7.0000000000000007E-2</v>
      </c>
      <c r="Y638">
        <f t="shared" si="239"/>
        <v>0</v>
      </c>
    </row>
    <row r="639" spans="1:25">
      <c r="A639" t="s">
        <v>748</v>
      </c>
      <c r="B639">
        <f t="shared" si="216"/>
        <v>0.7</v>
      </c>
      <c r="C639">
        <f t="shared" si="217"/>
        <v>0</v>
      </c>
      <c r="D639">
        <f t="shared" si="218"/>
        <v>0</v>
      </c>
      <c r="E639">
        <f t="shared" si="219"/>
        <v>0</v>
      </c>
      <c r="F639">
        <f t="shared" si="220"/>
        <v>0</v>
      </c>
      <c r="G639">
        <f t="shared" si="221"/>
        <v>0</v>
      </c>
      <c r="H639">
        <f t="shared" si="222"/>
        <v>0</v>
      </c>
      <c r="I639">
        <f t="shared" si="223"/>
        <v>0</v>
      </c>
      <c r="J639">
        <f t="shared" si="224"/>
        <v>0.02</v>
      </c>
      <c r="K639">
        <f t="shared" si="225"/>
        <v>0</v>
      </c>
      <c r="L639">
        <f t="shared" si="226"/>
        <v>0.01</v>
      </c>
      <c r="M639">
        <f t="shared" si="227"/>
        <v>0</v>
      </c>
      <c r="N639">
        <f t="shared" si="228"/>
        <v>0</v>
      </c>
      <c r="O639">
        <f t="shared" si="229"/>
        <v>0</v>
      </c>
      <c r="P639">
        <f t="shared" si="230"/>
        <v>0</v>
      </c>
      <c r="Q639">
        <f t="shared" si="231"/>
        <v>0</v>
      </c>
      <c r="R639">
        <f t="shared" si="232"/>
        <v>0</v>
      </c>
      <c r="S639">
        <f t="shared" si="233"/>
        <v>0</v>
      </c>
      <c r="T639">
        <f t="shared" si="234"/>
        <v>0</v>
      </c>
      <c r="U639">
        <f t="shared" si="235"/>
        <v>0</v>
      </c>
      <c r="V639">
        <f t="shared" si="236"/>
        <v>0</v>
      </c>
      <c r="W639">
        <f t="shared" si="237"/>
        <v>0</v>
      </c>
      <c r="X639">
        <f t="shared" si="238"/>
        <v>0.62</v>
      </c>
      <c r="Y639">
        <f t="shared" si="239"/>
        <v>0</v>
      </c>
    </row>
    <row r="640" spans="1:25">
      <c r="A640" t="s">
        <v>749</v>
      </c>
      <c r="B640">
        <f t="shared" si="216"/>
        <v>0</v>
      </c>
      <c r="C640">
        <f t="shared" si="217"/>
        <v>0</v>
      </c>
      <c r="D640">
        <f t="shared" si="218"/>
        <v>0</v>
      </c>
      <c r="E640">
        <f t="shared" si="219"/>
        <v>0</v>
      </c>
      <c r="F640">
        <f t="shared" si="220"/>
        <v>0</v>
      </c>
      <c r="G640">
        <f t="shared" si="221"/>
        <v>0.01</v>
      </c>
      <c r="H640">
        <f t="shared" si="222"/>
        <v>0.1</v>
      </c>
      <c r="I640">
        <f t="shared" si="223"/>
        <v>0.12</v>
      </c>
      <c r="J640">
        <f t="shared" si="224"/>
        <v>0.13</v>
      </c>
      <c r="K640">
        <f t="shared" si="225"/>
        <v>0.05</v>
      </c>
      <c r="L640">
        <f t="shared" si="226"/>
        <v>0.05</v>
      </c>
      <c r="M640">
        <f t="shared" si="227"/>
        <v>0.05</v>
      </c>
      <c r="N640">
        <f t="shared" si="228"/>
        <v>0.04</v>
      </c>
      <c r="O640">
        <f t="shared" si="229"/>
        <v>0.01</v>
      </c>
      <c r="P640">
        <f t="shared" si="230"/>
        <v>0.02</v>
      </c>
      <c r="Q640">
        <f t="shared" si="231"/>
        <v>0.04</v>
      </c>
      <c r="R640">
        <f t="shared" si="232"/>
        <v>0.04</v>
      </c>
      <c r="S640">
        <f t="shared" si="233"/>
        <v>0.06</v>
      </c>
      <c r="T640">
        <f t="shared" si="234"/>
        <v>0.03</v>
      </c>
      <c r="U640">
        <f t="shared" si="235"/>
        <v>0.03</v>
      </c>
      <c r="V640">
        <f t="shared" si="236"/>
        <v>0.02</v>
      </c>
      <c r="W640">
        <f t="shared" si="237"/>
        <v>0.02</v>
      </c>
      <c r="X640">
        <f t="shared" si="238"/>
        <v>0.67</v>
      </c>
      <c r="Y640">
        <f t="shared" si="239"/>
        <v>0</v>
      </c>
    </row>
    <row r="641" spans="1:25">
      <c r="A641" t="s">
        <v>750</v>
      </c>
      <c r="B641">
        <f t="shared" si="216"/>
        <v>0</v>
      </c>
      <c r="C641">
        <f t="shared" si="217"/>
        <v>0</v>
      </c>
      <c r="D641">
        <f t="shared" si="218"/>
        <v>1.07</v>
      </c>
      <c r="E641">
        <f t="shared" si="219"/>
        <v>0</v>
      </c>
      <c r="F641">
        <f t="shared" si="220"/>
        <v>0</v>
      </c>
      <c r="G641">
        <f t="shared" si="221"/>
        <v>0</v>
      </c>
      <c r="H641">
        <f t="shared" si="222"/>
        <v>0.01</v>
      </c>
      <c r="I641">
        <f t="shared" si="223"/>
        <v>0.01</v>
      </c>
      <c r="J641">
        <f t="shared" si="224"/>
        <v>0.01</v>
      </c>
      <c r="K641">
        <f t="shared" si="225"/>
        <v>0.01</v>
      </c>
      <c r="L641">
        <f t="shared" si="226"/>
        <v>0</v>
      </c>
      <c r="M641">
        <f t="shared" si="227"/>
        <v>0</v>
      </c>
      <c r="N641">
        <f t="shared" si="228"/>
        <v>0</v>
      </c>
      <c r="O641">
        <f t="shared" si="229"/>
        <v>0.01</v>
      </c>
      <c r="P641">
        <f t="shared" si="230"/>
        <v>0.01</v>
      </c>
      <c r="Q641">
        <f t="shared" si="231"/>
        <v>0</v>
      </c>
      <c r="R641">
        <f t="shared" si="232"/>
        <v>0.01</v>
      </c>
      <c r="S641">
        <f t="shared" si="233"/>
        <v>0</v>
      </c>
      <c r="T641">
        <f t="shared" si="234"/>
        <v>0</v>
      </c>
      <c r="U641">
        <f t="shared" si="235"/>
        <v>0</v>
      </c>
      <c r="V641">
        <f t="shared" si="236"/>
        <v>0</v>
      </c>
      <c r="W641">
        <f t="shared" si="237"/>
        <v>0</v>
      </c>
      <c r="X641">
        <f t="shared" si="238"/>
        <v>0</v>
      </c>
      <c r="Y641">
        <f t="shared" si="239"/>
        <v>0</v>
      </c>
    </row>
    <row r="642" spans="1:25">
      <c r="A642" t="s">
        <v>751</v>
      </c>
      <c r="B642">
        <f t="shared" ref="B642:B705" si="240">VLOOKUP($A642,SIG,2,FALSE)</f>
        <v>0</v>
      </c>
      <c r="C642">
        <f t="shared" ref="C642:C705" si="241">VLOOKUP($A642,SIG,3,FALSE)</f>
        <v>0</v>
      </c>
      <c r="D642">
        <f t="shared" ref="D642:D705" si="242">VLOOKUP($A642,SIG,4,FALSE)</f>
        <v>0</v>
      </c>
      <c r="E642">
        <f t="shared" ref="E642:E705" si="243">VLOOKUP($A642,SIG,5,FALSE)</f>
        <v>0</v>
      </c>
      <c r="F642">
        <f t="shared" ref="F642:F705" si="244">VLOOKUP($A642,SIG,6,FALSE)</f>
        <v>1.33</v>
      </c>
      <c r="G642">
        <f t="shared" ref="G642:G705" si="245">VLOOKUP($A642,SIG,7,FALSE)</f>
        <v>0</v>
      </c>
      <c r="H642">
        <f t="shared" ref="H642:H705" si="246">VLOOKUP($A642,SIG,8,FALSE)</f>
        <v>0</v>
      </c>
      <c r="I642">
        <f t="shared" ref="I642:I705" si="247">VLOOKUP($A642,SIG,9,FALSE)</f>
        <v>0</v>
      </c>
      <c r="J642">
        <f t="shared" ref="J642:J705" si="248">VLOOKUP($A642,SIG,10,FALSE)</f>
        <v>0</v>
      </c>
      <c r="K642">
        <f t="shared" ref="K642:K705" si="249">VLOOKUP($A642,SIG,11,FALSE)</f>
        <v>0</v>
      </c>
      <c r="L642">
        <f t="shared" ref="L642:L705" si="250">VLOOKUP($A642,SIG,12,FALSE)</f>
        <v>0.02</v>
      </c>
      <c r="M642">
        <f t="shared" ref="M642:M705" si="251">VLOOKUP($A642,SIG,13,FALSE)</f>
        <v>0.06</v>
      </c>
      <c r="N642">
        <f t="shared" ref="N642:N705" si="252">VLOOKUP($A642,SIG,14,FALSE)</f>
        <v>0.03</v>
      </c>
      <c r="O642">
        <f t="shared" ref="O642:O705" si="253">VLOOKUP($A642,SIG,15,FALSE)</f>
        <v>0</v>
      </c>
      <c r="P642">
        <f t="shared" ref="P642:P705" si="254">VLOOKUP($A642,SIG,16,FALSE)</f>
        <v>0</v>
      </c>
      <c r="Q642">
        <f t="shared" ref="Q642:Q705" si="255">VLOOKUP($A642,SIG,17,FALSE)</f>
        <v>0</v>
      </c>
      <c r="R642">
        <f t="shared" ref="R642:R705" si="256">VLOOKUP($A642,SIG,18,FALSE)</f>
        <v>0</v>
      </c>
      <c r="S642">
        <f t="shared" ref="S642:S705" si="257">VLOOKUP($A642,SIG,19,FALSE)</f>
        <v>0</v>
      </c>
      <c r="T642">
        <f t="shared" ref="T642:T705" si="258">VLOOKUP($A642,SIG,20,FALSE)</f>
        <v>0</v>
      </c>
      <c r="U642">
        <f t="shared" ref="U642:U705" si="259">VLOOKUP($A642,SIG,21,FALSE)</f>
        <v>0</v>
      </c>
      <c r="V642">
        <f t="shared" ref="V642:V705" si="260">VLOOKUP($A642,SIG,22,FALSE)</f>
        <v>0</v>
      </c>
      <c r="W642">
        <f t="shared" ref="W642:W705" si="261">VLOOKUP($A642,SIG,23,FALSE)</f>
        <v>0</v>
      </c>
      <c r="X642">
        <f t="shared" ref="X642:X705" si="262">VLOOKUP($A642,SIG,24,FALSE)</f>
        <v>0</v>
      </c>
      <c r="Y642">
        <f t="shared" ref="Y642:Y705" si="263">VLOOKUP($A642,SIG,25,FALSE)</f>
        <v>0</v>
      </c>
    </row>
    <row r="643" spans="1:25">
      <c r="A643" t="s">
        <v>752</v>
      </c>
      <c r="B643">
        <f t="shared" si="240"/>
        <v>0</v>
      </c>
      <c r="C643">
        <f t="shared" si="241"/>
        <v>0</v>
      </c>
      <c r="D643">
        <f t="shared" si="242"/>
        <v>0</v>
      </c>
      <c r="E643">
        <f t="shared" si="243"/>
        <v>0.02</v>
      </c>
      <c r="F643">
        <f t="shared" si="244"/>
        <v>0.11</v>
      </c>
      <c r="G643">
        <f t="shared" si="245"/>
        <v>0</v>
      </c>
      <c r="H643">
        <f t="shared" si="246"/>
        <v>0</v>
      </c>
      <c r="I643">
        <f t="shared" si="247"/>
        <v>0</v>
      </c>
      <c r="J643">
        <f t="shared" si="248"/>
        <v>0</v>
      </c>
      <c r="K643">
        <f t="shared" si="249"/>
        <v>0</v>
      </c>
      <c r="L643">
        <f t="shared" si="250"/>
        <v>0</v>
      </c>
      <c r="M643">
        <f t="shared" si="251"/>
        <v>0</v>
      </c>
      <c r="N643">
        <f t="shared" si="252"/>
        <v>0</v>
      </c>
      <c r="O643">
        <f t="shared" si="253"/>
        <v>0</v>
      </c>
      <c r="P643">
        <f t="shared" si="254"/>
        <v>0</v>
      </c>
      <c r="Q643">
        <f t="shared" si="255"/>
        <v>0</v>
      </c>
      <c r="R643">
        <f t="shared" si="256"/>
        <v>0</v>
      </c>
      <c r="S643">
        <f t="shared" si="257"/>
        <v>0</v>
      </c>
      <c r="T643">
        <f t="shared" si="258"/>
        <v>0</v>
      </c>
      <c r="U643">
        <f t="shared" si="259"/>
        <v>0</v>
      </c>
      <c r="V643">
        <f t="shared" si="260"/>
        <v>0</v>
      </c>
      <c r="W643">
        <f t="shared" si="261"/>
        <v>0.13</v>
      </c>
      <c r="X643">
        <f t="shared" si="262"/>
        <v>0</v>
      </c>
      <c r="Y643">
        <f t="shared" si="263"/>
        <v>0</v>
      </c>
    </row>
    <row r="644" spans="1:25">
      <c r="A644" t="s">
        <v>753</v>
      </c>
      <c r="B644">
        <f t="shared" si="240"/>
        <v>0</v>
      </c>
      <c r="C644">
        <f t="shared" si="241"/>
        <v>0</v>
      </c>
      <c r="D644">
        <f t="shared" si="242"/>
        <v>0</v>
      </c>
      <c r="E644">
        <f t="shared" si="243"/>
        <v>0</v>
      </c>
      <c r="F644">
        <f t="shared" si="244"/>
        <v>7.0000000000000007E-2</v>
      </c>
      <c r="G644">
        <f t="shared" si="245"/>
        <v>0.3</v>
      </c>
      <c r="H644">
        <f t="shared" si="246"/>
        <v>0.01</v>
      </c>
      <c r="I644">
        <f t="shared" si="247"/>
        <v>0.01</v>
      </c>
      <c r="J644">
        <f t="shared" si="248"/>
        <v>0.04</v>
      </c>
      <c r="K644">
        <f t="shared" si="249"/>
        <v>0.01</v>
      </c>
      <c r="L644">
        <f t="shared" si="250"/>
        <v>0.01</v>
      </c>
      <c r="M644">
        <f t="shared" si="251"/>
        <v>0.01</v>
      </c>
      <c r="N644">
        <f t="shared" si="252"/>
        <v>0</v>
      </c>
      <c r="O644">
        <f t="shared" si="253"/>
        <v>0</v>
      </c>
      <c r="P644">
        <f t="shared" si="254"/>
        <v>0</v>
      </c>
      <c r="Q644">
        <f t="shared" si="255"/>
        <v>0</v>
      </c>
      <c r="R644">
        <f t="shared" si="256"/>
        <v>0</v>
      </c>
      <c r="S644">
        <f t="shared" si="257"/>
        <v>0.03</v>
      </c>
      <c r="T644">
        <f t="shared" si="258"/>
        <v>0.02</v>
      </c>
      <c r="U644">
        <f t="shared" si="259"/>
        <v>0</v>
      </c>
      <c r="V644">
        <f t="shared" si="260"/>
        <v>0</v>
      </c>
      <c r="W644">
        <f t="shared" si="261"/>
        <v>7.0000000000000007E-2</v>
      </c>
      <c r="X644">
        <f t="shared" si="262"/>
        <v>0.31</v>
      </c>
      <c r="Y644">
        <f t="shared" si="263"/>
        <v>0</v>
      </c>
    </row>
    <row r="645" spans="1:25">
      <c r="A645" t="s">
        <v>754</v>
      </c>
      <c r="B645">
        <f t="shared" si="240"/>
        <v>0</v>
      </c>
      <c r="C645">
        <f t="shared" si="241"/>
        <v>0</v>
      </c>
      <c r="D645">
        <f t="shared" si="242"/>
        <v>0</v>
      </c>
      <c r="E645">
        <f t="shared" si="243"/>
        <v>0</v>
      </c>
      <c r="F645">
        <f t="shared" si="244"/>
        <v>0</v>
      </c>
      <c r="G645">
        <f t="shared" si="245"/>
        <v>0.01</v>
      </c>
      <c r="H645">
        <f t="shared" si="246"/>
        <v>0.02</v>
      </c>
      <c r="I645">
        <f t="shared" si="247"/>
        <v>0.04</v>
      </c>
      <c r="J645">
        <f t="shared" si="248"/>
        <v>0.05</v>
      </c>
      <c r="K645">
        <f t="shared" si="249"/>
        <v>0.02</v>
      </c>
      <c r="L645">
        <f t="shared" si="250"/>
        <v>0.01</v>
      </c>
      <c r="M645">
        <f t="shared" si="251"/>
        <v>0.02</v>
      </c>
      <c r="N645">
        <f t="shared" si="252"/>
        <v>0.01</v>
      </c>
      <c r="O645">
        <f t="shared" si="253"/>
        <v>0</v>
      </c>
      <c r="P645">
        <f t="shared" si="254"/>
        <v>0</v>
      </c>
      <c r="Q645">
        <f t="shared" si="255"/>
        <v>0.01</v>
      </c>
      <c r="R645">
        <f t="shared" si="256"/>
        <v>0.01</v>
      </c>
      <c r="S645">
        <f t="shared" si="257"/>
        <v>0.01</v>
      </c>
      <c r="T645">
        <f t="shared" si="258"/>
        <v>0</v>
      </c>
      <c r="U645">
        <f t="shared" si="259"/>
        <v>0.01</v>
      </c>
      <c r="V645">
        <f t="shared" si="260"/>
        <v>0.01</v>
      </c>
      <c r="W645">
        <f t="shared" si="261"/>
        <v>0.01</v>
      </c>
      <c r="X645">
        <f t="shared" si="262"/>
        <v>0</v>
      </c>
      <c r="Y645">
        <f t="shared" si="263"/>
        <v>0</v>
      </c>
    </row>
    <row r="646" spans="1:25">
      <c r="A646" t="s">
        <v>755</v>
      </c>
      <c r="B646">
        <f t="shared" si="240"/>
        <v>0</v>
      </c>
      <c r="C646">
        <f t="shared" si="241"/>
        <v>0</v>
      </c>
      <c r="D646">
        <f t="shared" si="242"/>
        <v>0</v>
      </c>
      <c r="E646">
        <f t="shared" si="243"/>
        <v>0</v>
      </c>
      <c r="F646">
        <f t="shared" si="244"/>
        <v>0</v>
      </c>
      <c r="G646">
        <f t="shared" si="245"/>
        <v>0</v>
      </c>
      <c r="H646">
        <f t="shared" si="246"/>
        <v>0.53</v>
      </c>
      <c r="I646">
        <f t="shared" si="247"/>
        <v>0</v>
      </c>
      <c r="J646">
        <f t="shared" si="248"/>
        <v>0</v>
      </c>
      <c r="K646">
        <f t="shared" si="249"/>
        <v>0</v>
      </c>
      <c r="L646">
        <f t="shared" si="250"/>
        <v>0</v>
      </c>
      <c r="M646">
        <f t="shared" si="251"/>
        <v>0</v>
      </c>
      <c r="N646">
        <f t="shared" si="252"/>
        <v>0</v>
      </c>
      <c r="O646">
        <f t="shared" si="253"/>
        <v>0</v>
      </c>
      <c r="P646">
        <f t="shared" si="254"/>
        <v>0</v>
      </c>
      <c r="Q646">
        <f t="shared" si="255"/>
        <v>0</v>
      </c>
      <c r="R646">
        <f t="shared" si="256"/>
        <v>0</v>
      </c>
      <c r="S646">
        <f t="shared" si="257"/>
        <v>0</v>
      </c>
      <c r="T646">
        <f t="shared" si="258"/>
        <v>0</v>
      </c>
      <c r="U646">
        <f t="shared" si="259"/>
        <v>0</v>
      </c>
      <c r="V646">
        <f t="shared" si="260"/>
        <v>0</v>
      </c>
      <c r="W646">
        <f t="shared" si="261"/>
        <v>0.15</v>
      </c>
      <c r="X646">
        <f t="shared" si="262"/>
        <v>0.38</v>
      </c>
      <c r="Y646">
        <f t="shared" si="263"/>
        <v>0</v>
      </c>
    </row>
    <row r="647" spans="1:25">
      <c r="A647" t="s">
        <v>756</v>
      </c>
      <c r="B647">
        <f t="shared" si="240"/>
        <v>0</v>
      </c>
      <c r="C647">
        <f t="shared" si="241"/>
        <v>0</v>
      </c>
      <c r="D647">
        <f t="shared" si="242"/>
        <v>0</v>
      </c>
      <c r="E647">
        <f t="shared" si="243"/>
        <v>0</v>
      </c>
      <c r="F647">
        <f t="shared" si="244"/>
        <v>0</v>
      </c>
      <c r="G647">
        <f t="shared" si="245"/>
        <v>0</v>
      </c>
      <c r="H647">
        <f t="shared" si="246"/>
        <v>0.02</v>
      </c>
      <c r="I647">
        <f t="shared" si="247"/>
        <v>0.38</v>
      </c>
      <c r="J647">
        <f t="shared" si="248"/>
        <v>0.01</v>
      </c>
      <c r="K647">
        <f t="shared" si="249"/>
        <v>0.01</v>
      </c>
      <c r="L647">
        <f t="shared" si="250"/>
        <v>0.01</v>
      </c>
      <c r="M647">
        <f t="shared" si="251"/>
        <v>0.01</v>
      </c>
      <c r="N647">
        <f t="shared" si="252"/>
        <v>0.01</v>
      </c>
      <c r="O647">
        <f t="shared" si="253"/>
        <v>0.01</v>
      </c>
      <c r="P647">
        <f t="shared" si="254"/>
        <v>0.01</v>
      </c>
      <c r="Q647">
        <f t="shared" si="255"/>
        <v>0.01</v>
      </c>
      <c r="R647">
        <f t="shared" si="256"/>
        <v>0.01</v>
      </c>
      <c r="S647">
        <f t="shared" si="257"/>
        <v>0.02</v>
      </c>
      <c r="T647">
        <f t="shared" si="258"/>
        <v>0.01</v>
      </c>
      <c r="U647">
        <f t="shared" si="259"/>
        <v>0.01</v>
      </c>
      <c r="V647">
        <f t="shared" si="260"/>
        <v>0.01</v>
      </c>
      <c r="W647">
        <f t="shared" si="261"/>
        <v>0.02</v>
      </c>
      <c r="X647">
        <f t="shared" si="262"/>
        <v>0.34</v>
      </c>
      <c r="Y647">
        <f t="shared" si="263"/>
        <v>0</v>
      </c>
    </row>
    <row r="648" spans="1:25">
      <c r="A648" t="s">
        <v>757</v>
      </c>
      <c r="B648">
        <f t="shared" si="240"/>
        <v>0</v>
      </c>
      <c r="C648">
        <f t="shared" si="241"/>
        <v>0</v>
      </c>
      <c r="D648">
        <f t="shared" si="242"/>
        <v>0</v>
      </c>
      <c r="E648">
        <f t="shared" si="243"/>
        <v>0.06</v>
      </c>
      <c r="F648">
        <f t="shared" si="244"/>
        <v>0.63</v>
      </c>
      <c r="G648">
        <f t="shared" si="245"/>
        <v>0</v>
      </c>
      <c r="H648">
        <f t="shared" si="246"/>
        <v>0</v>
      </c>
      <c r="I648">
        <f t="shared" si="247"/>
        <v>0</v>
      </c>
      <c r="J648">
        <f t="shared" si="248"/>
        <v>0</v>
      </c>
      <c r="K648">
        <f t="shared" si="249"/>
        <v>0.02</v>
      </c>
      <c r="L648">
        <f t="shared" si="250"/>
        <v>0.02</v>
      </c>
      <c r="M648">
        <f t="shared" si="251"/>
        <v>0</v>
      </c>
      <c r="N648">
        <f t="shared" si="252"/>
        <v>0</v>
      </c>
      <c r="O648">
        <f t="shared" si="253"/>
        <v>0</v>
      </c>
      <c r="P648">
        <f t="shared" si="254"/>
        <v>0.02</v>
      </c>
      <c r="Q648">
        <f t="shared" si="255"/>
        <v>0.01</v>
      </c>
      <c r="R648">
        <f t="shared" si="256"/>
        <v>0.04</v>
      </c>
      <c r="S648">
        <f t="shared" si="257"/>
        <v>0</v>
      </c>
      <c r="T648">
        <f t="shared" si="258"/>
        <v>0</v>
      </c>
      <c r="U648">
        <f t="shared" si="259"/>
        <v>0</v>
      </c>
      <c r="V648">
        <f t="shared" si="260"/>
        <v>0</v>
      </c>
      <c r="W648">
        <f t="shared" si="261"/>
        <v>0</v>
      </c>
      <c r="X648">
        <f t="shared" si="262"/>
        <v>0</v>
      </c>
      <c r="Y648">
        <f t="shared" si="263"/>
        <v>0</v>
      </c>
    </row>
    <row r="649" spans="1:25">
      <c r="A649" t="s">
        <v>758</v>
      </c>
      <c r="B649">
        <f t="shared" si="240"/>
        <v>0.06</v>
      </c>
      <c r="C649">
        <f t="shared" si="241"/>
        <v>0.06</v>
      </c>
      <c r="D649">
        <f t="shared" si="242"/>
        <v>0.36</v>
      </c>
      <c r="E649">
        <f t="shared" si="243"/>
        <v>0.04</v>
      </c>
      <c r="F649">
        <f t="shared" si="244"/>
        <v>0.03</v>
      </c>
      <c r="G649">
        <f t="shared" si="245"/>
        <v>0.03</v>
      </c>
      <c r="H649">
        <f t="shared" si="246"/>
        <v>0.04</v>
      </c>
      <c r="I649">
        <f t="shared" si="247"/>
        <v>0.05</v>
      </c>
      <c r="J649">
        <f t="shared" si="248"/>
        <v>0.14000000000000001</v>
      </c>
      <c r="K649">
        <f t="shared" si="249"/>
        <v>0.13</v>
      </c>
      <c r="L649">
        <f t="shared" si="250"/>
        <v>0.13</v>
      </c>
      <c r="M649">
        <f t="shared" si="251"/>
        <v>0.1</v>
      </c>
      <c r="N649">
        <f t="shared" si="252"/>
        <v>0.1</v>
      </c>
      <c r="O649">
        <f t="shared" si="253"/>
        <v>0.11</v>
      </c>
      <c r="P649">
        <f t="shared" si="254"/>
        <v>0.09</v>
      </c>
      <c r="Q649">
        <f t="shared" si="255"/>
        <v>0.11</v>
      </c>
      <c r="R649">
        <f t="shared" si="256"/>
        <v>0.14000000000000001</v>
      </c>
      <c r="S649">
        <f t="shared" si="257"/>
        <v>0.14000000000000001</v>
      </c>
      <c r="T649">
        <f t="shared" si="258"/>
        <v>0.09</v>
      </c>
      <c r="U649">
        <f t="shared" si="259"/>
        <v>0.09</v>
      </c>
      <c r="V649">
        <f t="shared" si="260"/>
        <v>0.05</v>
      </c>
      <c r="W649">
        <f t="shared" si="261"/>
        <v>0.04</v>
      </c>
      <c r="X649">
        <f t="shared" si="262"/>
        <v>0.05</v>
      </c>
      <c r="Y649">
        <f t="shared" si="263"/>
        <v>0.05</v>
      </c>
    </row>
    <row r="650" spans="1:25">
      <c r="A650" t="s">
        <v>759</v>
      </c>
      <c r="B650">
        <f t="shared" si="240"/>
        <v>0.01</v>
      </c>
      <c r="C650">
        <f t="shared" si="241"/>
        <v>0.01</v>
      </c>
      <c r="D650">
        <f t="shared" si="242"/>
        <v>0.01</v>
      </c>
      <c r="E650">
        <f t="shared" si="243"/>
        <v>0</v>
      </c>
      <c r="F650">
        <f t="shared" si="244"/>
        <v>0</v>
      </c>
      <c r="G650">
        <f t="shared" si="245"/>
        <v>0</v>
      </c>
      <c r="H650">
        <f t="shared" si="246"/>
        <v>0</v>
      </c>
      <c r="I650">
        <f t="shared" si="247"/>
        <v>0</v>
      </c>
      <c r="J650">
        <f t="shared" si="248"/>
        <v>0.01</v>
      </c>
      <c r="K650">
        <f t="shared" si="249"/>
        <v>0.01</v>
      </c>
      <c r="L650">
        <f t="shared" si="250"/>
        <v>0.01</v>
      </c>
      <c r="M650">
        <f t="shared" si="251"/>
        <v>0.01</v>
      </c>
      <c r="N650">
        <f t="shared" si="252"/>
        <v>0.01</v>
      </c>
      <c r="O650">
        <f t="shared" si="253"/>
        <v>0.02</v>
      </c>
      <c r="P650">
        <f t="shared" si="254"/>
        <v>0.01</v>
      </c>
      <c r="Q650">
        <f t="shared" si="255"/>
        <v>0.09</v>
      </c>
      <c r="R650">
        <f t="shared" si="256"/>
        <v>0.04</v>
      </c>
      <c r="S650">
        <f t="shared" si="257"/>
        <v>0.02</v>
      </c>
      <c r="T650">
        <f t="shared" si="258"/>
        <v>0.02</v>
      </c>
      <c r="U650">
        <f t="shared" si="259"/>
        <v>0.01</v>
      </c>
      <c r="V650">
        <f t="shared" si="260"/>
        <v>0</v>
      </c>
      <c r="W650">
        <f t="shared" si="261"/>
        <v>0</v>
      </c>
      <c r="X650">
        <f t="shared" si="262"/>
        <v>0</v>
      </c>
      <c r="Y650">
        <f t="shared" si="263"/>
        <v>0</v>
      </c>
    </row>
    <row r="651" spans="1:25">
      <c r="A651" t="s">
        <v>760</v>
      </c>
      <c r="B651">
        <f t="shared" si="240"/>
        <v>0</v>
      </c>
      <c r="C651">
        <f t="shared" si="241"/>
        <v>0</v>
      </c>
      <c r="D651">
        <f t="shared" si="242"/>
        <v>0.01</v>
      </c>
      <c r="E651">
        <f t="shared" si="243"/>
        <v>0</v>
      </c>
      <c r="F651">
        <f t="shared" si="244"/>
        <v>0</v>
      </c>
      <c r="G651">
        <f t="shared" si="245"/>
        <v>0.03</v>
      </c>
      <c r="H651">
        <f t="shared" si="246"/>
        <v>0.01</v>
      </c>
      <c r="I651">
        <f t="shared" si="247"/>
        <v>0.09</v>
      </c>
      <c r="J651">
        <f t="shared" si="248"/>
        <v>0.03</v>
      </c>
      <c r="K651">
        <f t="shared" si="249"/>
        <v>0.03</v>
      </c>
      <c r="L651">
        <f t="shared" si="250"/>
        <v>0.05</v>
      </c>
      <c r="M651">
        <f t="shared" si="251"/>
        <v>0.02</v>
      </c>
      <c r="N651">
        <f t="shared" si="252"/>
        <v>0.02</v>
      </c>
      <c r="O651">
        <f t="shared" si="253"/>
        <v>0.02</v>
      </c>
      <c r="P651">
        <f t="shared" si="254"/>
        <v>0.01</v>
      </c>
      <c r="Q651">
        <f t="shared" si="255"/>
        <v>0.03</v>
      </c>
      <c r="R651">
        <f t="shared" si="256"/>
        <v>0.11</v>
      </c>
      <c r="S651">
        <f t="shared" si="257"/>
        <v>0.04</v>
      </c>
      <c r="T651">
        <f t="shared" si="258"/>
        <v>7.0000000000000007E-2</v>
      </c>
      <c r="U651">
        <f t="shared" si="259"/>
        <v>0.03</v>
      </c>
      <c r="V651">
        <f t="shared" si="260"/>
        <v>0.05</v>
      </c>
      <c r="W651">
        <f t="shared" si="261"/>
        <v>0.02</v>
      </c>
      <c r="X651">
        <f t="shared" si="262"/>
        <v>0.01</v>
      </c>
      <c r="Y651">
        <f t="shared" si="263"/>
        <v>0</v>
      </c>
    </row>
    <row r="652" spans="1:25">
      <c r="A652" t="s">
        <v>761</v>
      </c>
      <c r="B652">
        <f t="shared" si="240"/>
        <v>0</v>
      </c>
      <c r="C652">
        <f t="shared" si="241"/>
        <v>0</v>
      </c>
      <c r="D652">
        <f t="shared" si="242"/>
        <v>0</v>
      </c>
      <c r="E652">
        <f t="shared" si="243"/>
        <v>0</v>
      </c>
      <c r="F652">
        <f t="shared" si="244"/>
        <v>0</v>
      </c>
      <c r="G652">
        <f t="shared" si="245"/>
        <v>0</v>
      </c>
      <c r="H652">
        <f t="shared" si="246"/>
        <v>0.01</v>
      </c>
      <c r="I652">
        <f t="shared" si="247"/>
        <v>0.05</v>
      </c>
      <c r="J652">
        <f t="shared" si="248"/>
        <v>0.04</v>
      </c>
      <c r="K652">
        <f t="shared" si="249"/>
        <v>0.04</v>
      </c>
      <c r="L652">
        <f t="shared" si="250"/>
        <v>0.04</v>
      </c>
      <c r="M652">
        <f t="shared" si="251"/>
        <v>0.03</v>
      </c>
      <c r="N652">
        <f t="shared" si="252"/>
        <v>0.02</v>
      </c>
      <c r="O652">
        <f t="shared" si="253"/>
        <v>0.01</v>
      </c>
      <c r="P652">
        <f t="shared" si="254"/>
        <v>0.02</v>
      </c>
      <c r="Q652">
        <f t="shared" si="255"/>
        <v>0.03</v>
      </c>
      <c r="R652">
        <f t="shared" si="256"/>
        <v>0.01</v>
      </c>
      <c r="S652">
        <f t="shared" si="257"/>
        <v>0.03</v>
      </c>
      <c r="T652">
        <f t="shared" si="258"/>
        <v>0.04</v>
      </c>
      <c r="U652">
        <f t="shared" si="259"/>
        <v>0.05</v>
      </c>
      <c r="V652">
        <f t="shared" si="260"/>
        <v>0.02</v>
      </c>
      <c r="W652">
        <f t="shared" si="261"/>
        <v>0.01</v>
      </c>
      <c r="X652">
        <f t="shared" si="262"/>
        <v>0.01</v>
      </c>
      <c r="Y652">
        <f t="shared" si="263"/>
        <v>0</v>
      </c>
    </row>
    <row r="653" spans="1:25">
      <c r="A653" t="s">
        <v>762</v>
      </c>
      <c r="B653">
        <f t="shared" si="240"/>
        <v>0</v>
      </c>
      <c r="C653">
        <f t="shared" si="241"/>
        <v>0</v>
      </c>
      <c r="D653">
        <f t="shared" si="242"/>
        <v>0</v>
      </c>
      <c r="E653">
        <f t="shared" si="243"/>
        <v>0</v>
      </c>
      <c r="F653">
        <f t="shared" si="244"/>
        <v>0</v>
      </c>
      <c r="G653">
        <f t="shared" si="245"/>
        <v>0.01</v>
      </c>
      <c r="H653">
        <f t="shared" si="246"/>
        <v>0.03</v>
      </c>
      <c r="I653">
        <f t="shared" si="247"/>
        <v>0.03</v>
      </c>
      <c r="J653">
        <f t="shared" si="248"/>
        <v>0.03</v>
      </c>
      <c r="K653">
        <f t="shared" si="249"/>
        <v>0.03</v>
      </c>
      <c r="L653">
        <f t="shared" si="250"/>
        <v>0.03</v>
      </c>
      <c r="M653">
        <f t="shared" si="251"/>
        <v>0.02</v>
      </c>
      <c r="N653">
        <f t="shared" si="252"/>
        <v>0.02</v>
      </c>
      <c r="O653">
        <f t="shared" si="253"/>
        <v>0.02</v>
      </c>
      <c r="P653">
        <f t="shared" si="254"/>
        <v>0.02</v>
      </c>
      <c r="Q653">
        <f t="shared" si="255"/>
        <v>0.02</v>
      </c>
      <c r="R653">
        <f t="shared" si="256"/>
        <v>0</v>
      </c>
      <c r="S653">
        <f t="shared" si="257"/>
        <v>0.03</v>
      </c>
      <c r="T653">
        <f t="shared" si="258"/>
        <v>0.03</v>
      </c>
      <c r="U653">
        <f t="shared" si="259"/>
        <v>0.03</v>
      </c>
      <c r="V653">
        <f t="shared" si="260"/>
        <v>0.01</v>
      </c>
      <c r="W653">
        <f t="shared" si="261"/>
        <v>0.01</v>
      </c>
      <c r="X653">
        <f t="shared" si="262"/>
        <v>0.01</v>
      </c>
      <c r="Y653">
        <f t="shared" si="263"/>
        <v>0</v>
      </c>
    </row>
    <row r="654" spans="1:25">
      <c r="A654" t="s">
        <v>763</v>
      </c>
      <c r="B654">
        <f t="shared" si="240"/>
        <v>0</v>
      </c>
      <c r="C654">
        <f t="shared" si="241"/>
        <v>0</v>
      </c>
      <c r="D654">
        <f t="shared" si="242"/>
        <v>0</v>
      </c>
      <c r="E654">
        <f t="shared" si="243"/>
        <v>0</v>
      </c>
      <c r="F654">
        <f t="shared" si="244"/>
        <v>0</v>
      </c>
      <c r="G654">
        <f t="shared" si="245"/>
        <v>0</v>
      </c>
      <c r="H654">
        <f t="shared" si="246"/>
        <v>0.01</v>
      </c>
      <c r="I654">
        <f t="shared" si="247"/>
        <v>0.03</v>
      </c>
      <c r="J654">
        <f t="shared" si="248"/>
        <v>0.05</v>
      </c>
      <c r="K654">
        <f t="shared" si="249"/>
        <v>0.05</v>
      </c>
      <c r="L654">
        <f t="shared" si="250"/>
        <v>0.03</v>
      </c>
      <c r="M654">
        <f t="shared" si="251"/>
        <v>0.02</v>
      </c>
      <c r="N654">
        <f t="shared" si="252"/>
        <v>0.01</v>
      </c>
      <c r="O654">
        <f t="shared" si="253"/>
        <v>0.02</v>
      </c>
      <c r="P654">
        <f t="shared" si="254"/>
        <v>0.03</v>
      </c>
      <c r="Q654">
        <f t="shared" si="255"/>
        <v>0.04</v>
      </c>
      <c r="R654">
        <f t="shared" si="256"/>
        <v>0.06</v>
      </c>
      <c r="S654">
        <f t="shared" si="257"/>
        <v>7.0000000000000007E-2</v>
      </c>
      <c r="T654">
        <f t="shared" si="258"/>
        <v>0.03</v>
      </c>
      <c r="U654">
        <f t="shared" si="259"/>
        <v>0.03</v>
      </c>
      <c r="V654">
        <f t="shared" si="260"/>
        <v>0.02</v>
      </c>
      <c r="W654">
        <f t="shared" si="261"/>
        <v>0.03</v>
      </c>
      <c r="X654">
        <f t="shared" si="262"/>
        <v>0.01</v>
      </c>
      <c r="Y654">
        <f t="shared" si="263"/>
        <v>0</v>
      </c>
    </row>
    <row r="655" spans="1:25">
      <c r="A655" t="s">
        <v>764</v>
      </c>
      <c r="B655">
        <f t="shared" si="240"/>
        <v>0.02</v>
      </c>
      <c r="C655">
        <f t="shared" si="241"/>
        <v>0.02</v>
      </c>
      <c r="D655">
        <f t="shared" si="242"/>
        <v>0.02</v>
      </c>
      <c r="E655">
        <f t="shared" si="243"/>
        <v>0.02</v>
      </c>
      <c r="F655">
        <f t="shared" si="244"/>
        <v>0.02</v>
      </c>
      <c r="G655">
        <f t="shared" si="245"/>
        <v>0.03</v>
      </c>
      <c r="H655">
        <f t="shared" si="246"/>
        <v>0.04</v>
      </c>
      <c r="I655">
        <f t="shared" si="247"/>
        <v>0.08</v>
      </c>
      <c r="J655">
        <f t="shared" si="248"/>
        <v>0.08</v>
      </c>
      <c r="K655">
        <f t="shared" si="249"/>
        <v>0.06</v>
      </c>
      <c r="L655">
        <f t="shared" si="250"/>
        <v>0.04</v>
      </c>
      <c r="M655">
        <f t="shared" si="251"/>
        <v>0.05</v>
      </c>
      <c r="N655">
        <f t="shared" si="252"/>
        <v>0.04</v>
      </c>
      <c r="O655">
        <f t="shared" si="253"/>
        <v>0.05</v>
      </c>
      <c r="P655">
        <f t="shared" si="254"/>
        <v>0.05</v>
      </c>
      <c r="Q655">
        <f t="shared" si="255"/>
        <v>0.04</v>
      </c>
      <c r="R655">
        <f t="shared" si="256"/>
        <v>0.06</v>
      </c>
      <c r="S655">
        <f t="shared" si="257"/>
        <v>0.1</v>
      </c>
      <c r="T655">
        <f t="shared" si="258"/>
        <v>0.06</v>
      </c>
      <c r="U655">
        <f t="shared" si="259"/>
        <v>0.03</v>
      </c>
      <c r="V655">
        <f t="shared" si="260"/>
        <v>0.02</v>
      </c>
      <c r="W655">
        <f t="shared" si="261"/>
        <v>0.02</v>
      </c>
      <c r="X655">
        <f t="shared" si="262"/>
        <v>0.03</v>
      </c>
      <c r="Y655">
        <f t="shared" si="263"/>
        <v>0.03</v>
      </c>
    </row>
    <row r="656" spans="1:25">
      <c r="A656" t="s">
        <v>765</v>
      </c>
      <c r="B656">
        <f t="shared" si="240"/>
        <v>0</v>
      </c>
      <c r="C656">
        <f t="shared" si="241"/>
        <v>0</v>
      </c>
      <c r="D656">
        <f t="shared" si="242"/>
        <v>0</v>
      </c>
      <c r="E656">
        <f t="shared" si="243"/>
        <v>0</v>
      </c>
      <c r="F656">
        <f t="shared" si="244"/>
        <v>0</v>
      </c>
      <c r="G656">
        <f t="shared" si="245"/>
        <v>0</v>
      </c>
      <c r="H656">
        <f t="shared" si="246"/>
        <v>0.02</v>
      </c>
      <c r="I656">
        <f t="shared" si="247"/>
        <v>0.03</v>
      </c>
      <c r="J656">
        <f t="shared" si="248"/>
        <v>0.04</v>
      </c>
      <c r="K656">
        <f t="shared" si="249"/>
        <v>0.05</v>
      </c>
      <c r="L656">
        <f t="shared" si="250"/>
        <v>0.04</v>
      </c>
      <c r="M656">
        <f t="shared" si="251"/>
        <v>0.01</v>
      </c>
      <c r="N656">
        <f t="shared" si="252"/>
        <v>0.01</v>
      </c>
      <c r="O656">
        <f t="shared" si="253"/>
        <v>0.01</v>
      </c>
      <c r="P656">
        <f t="shared" si="254"/>
        <v>0</v>
      </c>
      <c r="Q656">
        <f t="shared" si="255"/>
        <v>0.03</v>
      </c>
      <c r="R656">
        <f t="shared" si="256"/>
        <v>0.04</v>
      </c>
      <c r="S656">
        <f t="shared" si="257"/>
        <v>0.04</v>
      </c>
      <c r="T656">
        <f t="shared" si="258"/>
        <v>0.02</v>
      </c>
      <c r="U656">
        <f t="shared" si="259"/>
        <v>0.03</v>
      </c>
      <c r="V656">
        <f t="shared" si="260"/>
        <v>0.01</v>
      </c>
      <c r="W656">
        <f t="shared" si="261"/>
        <v>0.01</v>
      </c>
      <c r="X656">
        <f t="shared" si="262"/>
        <v>0.01</v>
      </c>
      <c r="Y656">
        <f t="shared" si="263"/>
        <v>0.01</v>
      </c>
    </row>
    <row r="657" spans="1:25">
      <c r="A657" t="s">
        <v>766</v>
      </c>
      <c r="B657">
        <f t="shared" si="240"/>
        <v>0.02</v>
      </c>
      <c r="C657">
        <f t="shared" si="241"/>
        <v>0.02</v>
      </c>
      <c r="D657">
        <f t="shared" si="242"/>
        <v>0.02</v>
      </c>
      <c r="E657">
        <f t="shared" si="243"/>
        <v>0.02</v>
      </c>
      <c r="F657">
        <f t="shared" si="244"/>
        <v>0.02</v>
      </c>
      <c r="G657">
        <f t="shared" si="245"/>
        <v>0.02</v>
      </c>
      <c r="H657">
        <f t="shared" si="246"/>
        <v>0.03</v>
      </c>
      <c r="I657">
        <f t="shared" si="247"/>
        <v>0.03</v>
      </c>
      <c r="J657">
        <f t="shared" si="248"/>
        <v>0.03</v>
      </c>
      <c r="K657">
        <f t="shared" si="249"/>
        <v>0.06</v>
      </c>
      <c r="L657">
        <f t="shared" si="250"/>
        <v>0.03</v>
      </c>
      <c r="M657">
        <f t="shared" si="251"/>
        <v>0.02</v>
      </c>
      <c r="N657">
        <f t="shared" si="252"/>
        <v>0.03</v>
      </c>
      <c r="O657">
        <f t="shared" si="253"/>
        <v>0.03</v>
      </c>
      <c r="P657">
        <f t="shared" si="254"/>
        <v>0.02</v>
      </c>
      <c r="Q657">
        <f t="shared" si="255"/>
        <v>0.03</v>
      </c>
      <c r="R657">
        <f t="shared" si="256"/>
        <v>0.04</v>
      </c>
      <c r="S657">
        <f t="shared" si="257"/>
        <v>0.03</v>
      </c>
      <c r="T657">
        <f t="shared" si="258"/>
        <v>0.02</v>
      </c>
      <c r="U657">
        <f t="shared" si="259"/>
        <v>0.02</v>
      </c>
      <c r="V657">
        <f t="shared" si="260"/>
        <v>0.02</v>
      </c>
      <c r="W657">
        <f t="shared" si="261"/>
        <v>0.02</v>
      </c>
      <c r="X657">
        <f t="shared" si="262"/>
        <v>0.02</v>
      </c>
      <c r="Y657">
        <f t="shared" si="263"/>
        <v>0.02</v>
      </c>
    </row>
    <row r="658" spans="1:25">
      <c r="A658" t="s">
        <v>767</v>
      </c>
      <c r="B658">
        <f t="shared" si="240"/>
        <v>0</v>
      </c>
      <c r="C658">
        <f t="shared" si="241"/>
        <v>0</v>
      </c>
      <c r="D658">
        <f t="shared" si="242"/>
        <v>0</v>
      </c>
      <c r="E658">
        <f t="shared" si="243"/>
        <v>0</v>
      </c>
      <c r="F658">
        <f t="shared" si="244"/>
        <v>0</v>
      </c>
      <c r="G658">
        <f t="shared" si="245"/>
        <v>0</v>
      </c>
      <c r="H658">
        <f t="shared" si="246"/>
        <v>0</v>
      </c>
      <c r="I658">
        <f t="shared" si="247"/>
        <v>0.01</v>
      </c>
      <c r="J658">
        <f t="shared" si="248"/>
        <v>0.01</v>
      </c>
      <c r="K658">
        <f t="shared" si="249"/>
        <v>0.01</v>
      </c>
      <c r="L658">
        <f t="shared" si="250"/>
        <v>0.01</v>
      </c>
      <c r="M658">
        <f t="shared" si="251"/>
        <v>0</v>
      </c>
      <c r="N658">
        <f t="shared" si="252"/>
        <v>0.01</v>
      </c>
      <c r="O658">
        <f t="shared" si="253"/>
        <v>0.01</v>
      </c>
      <c r="P658">
        <f t="shared" si="254"/>
        <v>0.01</v>
      </c>
      <c r="Q658">
        <f t="shared" si="255"/>
        <v>0.01</v>
      </c>
      <c r="R658">
        <f t="shared" si="256"/>
        <v>0.04</v>
      </c>
      <c r="S658">
        <f t="shared" si="257"/>
        <v>0.02</v>
      </c>
      <c r="T658">
        <f t="shared" si="258"/>
        <v>0.01</v>
      </c>
      <c r="U658">
        <f t="shared" si="259"/>
        <v>0.01</v>
      </c>
      <c r="V658">
        <f t="shared" si="260"/>
        <v>0</v>
      </c>
      <c r="W658">
        <f t="shared" si="261"/>
        <v>0</v>
      </c>
      <c r="X658">
        <f t="shared" si="262"/>
        <v>0</v>
      </c>
      <c r="Y658">
        <f t="shared" si="263"/>
        <v>0</v>
      </c>
    </row>
    <row r="659" spans="1:25">
      <c r="A659" t="s">
        <v>768</v>
      </c>
      <c r="B659">
        <f t="shared" si="240"/>
        <v>0</v>
      </c>
      <c r="C659">
        <f t="shared" si="241"/>
        <v>0</v>
      </c>
      <c r="D659">
        <f t="shared" si="242"/>
        <v>0</v>
      </c>
      <c r="E659">
        <f t="shared" si="243"/>
        <v>0</v>
      </c>
      <c r="F659">
        <f t="shared" si="244"/>
        <v>0</v>
      </c>
      <c r="G659">
        <f t="shared" si="245"/>
        <v>0</v>
      </c>
      <c r="H659">
        <f t="shared" si="246"/>
        <v>0.02</v>
      </c>
      <c r="I659">
        <f t="shared" si="247"/>
        <v>0.03</v>
      </c>
      <c r="J659">
        <f t="shared" si="248"/>
        <v>0.03</v>
      </c>
      <c r="K659">
        <f t="shared" si="249"/>
        <v>0.01</v>
      </c>
      <c r="L659">
        <f t="shared" si="250"/>
        <v>0.01</v>
      </c>
      <c r="M659">
        <f t="shared" si="251"/>
        <v>0.01</v>
      </c>
      <c r="N659">
        <f t="shared" si="252"/>
        <v>0.01</v>
      </c>
      <c r="O659">
        <f t="shared" si="253"/>
        <v>0.01</v>
      </c>
      <c r="P659">
        <f t="shared" si="254"/>
        <v>0.01</v>
      </c>
      <c r="Q659">
        <f t="shared" si="255"/>
        <v>0.01</v>
      </c>
      <c r="R659">
        <f t="shared" si="256"/>
        <v>0.03</v>
      </c>
      <c r="S659">
        <f t="shared" si="257"/>
        <v>0.01</v>
      </c>
      <c r="T659">
        <f t="shared" si="258"/>
        <v>0</v>
      </c>
      <c r="U659">
        <f t="shared" si="259"/>
        <v>0.01</v>
      </c>
      <c r="V659">
        <f t="shared" si="260"/>
        <v>0.01</v>
      </c>
      <c r="W659">
        <f t="shared" si="261"/>
        <v>0.01</v>
      </c>
      <c r="X659">
        <f t="shared" si="262"/>
        <v>0</v>
      </c>
      <c r="Y659">
        <f t="shared" si="263"/>
        <v>0</v>
      </c>
    </row>
    <row r="660" spans="1:25">
      <c r="A660" t="s">
        <v>769</v>
      </c>
      <c r="B660">
        <f t="shared" si="240"/>
        <v>0</v>
      </c>
      <c r="C660">
        <f t="shared" si="241"/>
        <v>0</v>
      </c>
      <c r="D660">
        <f t="shared" si="242"/>
        <v>0</v>
      </c>
      <c r="E660">
        <f t="shared" si="243"/>
        <v>0</v>
      </c>
      <c r="F660">
        <f t="shared" si="244"/>
        <v>0</v>
      </c>
      <c r="G660">
        <f t="shared" si="245"/>
        <v>0</v>
      </c>
      <c r="H660">
        <f t="shared" si="246"/>
        <v>0</v>
      </c>
      <c r="I660">
        <f t="shared" si="247"/>
        <v>0</v>
      </c>
      <c r="J660">
        <f t="shared" si="248"/>
        <v>0</v>
      </c>
      <c r="K660">
        <f t="shared" si="249"/>
        <v>0</v>
      </c>
      <c r="L660">
        <f t="shared" si="250"/>
        <v>0.01</v>
      </c>
      <c r="M660">
        <f t="shared" si="251"/>
        <v>0.02</v>
      </c>
      <c r="N660">
        <f t="shared" si="252"/>
        <v>0.02</v>
      </c>
      <c r="O660">
        <f t="shared" si="253"/>
        <v>0.02</v>
      </c>
      <c r="P660">
        <f t="shared" si="254"/>
        <v>0.04</v>
      </c>
      <c r="Q660">
        <f t="shared" si="255"/>
        <v>0.02</v>
      </c>
      <c r="R660">
        <f t="shared" si="256"/>
        <v>0</v>
      </c>
      <c r="S660">
        <f t="shared" si="257"/>
        <v>0</v>
      </c>
      <c r="T660">
        <f t="shared" si="258"/>
        <v>0</v>
      </c>
      <c r="U660">
        <f t="shared" si="259"/>
        <v>0</v>
      </c>
      <c r="V660">
        <f t="shared" si="260"/>
        <v>0</v>
      </c>
      <c r="W660">
        <f t="shared" si="261"/>
        <v>0</v>
      </c>
      <c r="X660">
        <f t="shared" si="262"/>
        <v>0</v>
      </c>
      <c r="Y660">
        <f t="shared" si="263"/>
        <v>0</v>
      </c>
    </row>
    <row r="661" spans="1:25">
      <c r="A661" t="s">
        <v>770</v>
      </c>
      <c r="B661">
        <f t="shared" si="240"/>
        <v>0</v>
      </c>
      <c r="C661">
        <f t="shared" si="241"/>
        <v>0</v>
      </c>
      <c r="D661">
        <f t="shared" si="242"/>
        <v>0</v>
      </c>
      <c r="E661">
        <f t="shared" si="243"/>
        <v>0</v>
      </c>
      <c r="F661">
        <f t="shared" si="244"/>
        <v>0</v>
      </c>
      <c r="G661">
        <f t="shared" si="245"/>
        <v>0.01</v>
      </c>
      <c r="H661">
        <f t="shared" si="246"/>
        <v>0.03</v>
      </c>
      <c r="I661">
        <f t="shared" si="247"/>
        <v>0.04</v>
      </c>
      <c r="J661">
        <f t="shared" si="248"/>
        <v>0.02</v>
      </c>
      <c r="K661">
        <f t="shared" si="249"/>
        <v>0.02</v>
      </c>
      <c r="L661">
        <f t="shared" si="250"/>
        <v>0.01</v>
      </c>
      <c r="M661">
        <f t="shared" si="251"/>
        <v>0.01</v>
      </c>
      <c r="N661">
        <f t="shared" si="252"/>
        <v>0</v>
      </c>
      <c r="O661">
        <f t="shared" si="253"/>
        <v>0</v>
      </c>
      <c r="P661">
        <f t="shared" si="254"/>
        <v>0</v>
      </c>
      <c r="Q661">
        <f t="shared" si="255"/>
        <v>0.01</v>
      </c>
      <c r="R661">
        <f t="shared" si="256"/>
        <v>0.02</v>
      </c>
      <c r="S661">
        <f t="shared" si="257"/>
        <v>0.03</v>
      </c>
      <c r="T661">
        <f t="shared" si="258"/>
        <v>0.01</v>
      </c>
      <c r="U661">
        <f t="shared" si="259"/>
        <v>0.01</v>
      </c>
      <c r="V661">
        <f t="shared" si="260"/>
        <v>0.01</v>
      </c>
      <c r="W661">
        <f t="shared" si="261"/>
        <v>0</v>
      </c>
      <c r="X661">
        <f t="shared" si="262"/>
        <v>0.01</v>
      </c>
      <c r="Y661">
        <f t="shared" si="263"/>
        <v>0</v>
      </c>
    </row>
    <row r="662" spans="1:25">
      <c r="A662" t="s">
        <v>771</v>
      </c>
      <c r="B662">
        <f t="shared" si="240"/>
        <v>0</v>
      </c>
      <c r="C662">
        <f t="shared" si="241"/>
        <v>0</v>
      </c>
      <c r="D662">
        <f t="shared" si="242"/>
        <v>0</v>
      </c>
      <c r="E662">
        <f t="shared" si="243"/>
        <v>0</v>
      </c>
      <c r="F662">
        <f t="shared" si="244"/>
        <v>0</v>
      </c>
      <c r="G662">
        <f t="shared" si="245"/>
        <v>0</v>
      </c>
      <c r="H662">
        <f t="shared" si="246"/>
        <v>0.06</v>
      </c>
      <c r="I662">
        <f t="shared" si="247"/>
        <v>0.05</v>
      </c>
      <c r="J662">
        <f t="shared" si="248"/>
        <v>0.06</v>
      </c>
      <c r="K662">
        <f t="shared" si="249"/>
        <v>0.03</v>
      </c>
      <c r="L662">
        <f t="shared" si="250"/>
        <v>0.02</v>
      </c>
      <c r="M662">
        <f t="shared" si="251"/>
        <v>0.01</v>
      </c>
      <c r="N662">
        <f t="shared" si="252"/>
        <v>0</v>
      </c>
      <c r="O662">
        <f t="shared" si="253"/>
        <v>0</v>
      </c>
      <c r="P662">
        <f t="shared" si="254"/>
        <v>0.02</v>
      </c>
      <c r="Q662">
        <f t="shared" si="255"/>
        <v>0.02</v>
      </c>
      <c r="R662">
        <f t="shared" si="256"/>
        <v>0.01</v>
      </c>
      <c r="S662">
        <f t="shared" si="257"/>
        <v>0.02</v>
      </c>
      <c r="T662">
        <f t="shared" si="258"/>
        <v>0.03</v>
      </c>
      <c r="U662">
        <f t="shared" si="259"/>
        <v>0.01</v>
      </c>
      <c r="V662">
        <f t="shared" si="260"/>
        <v>0.01</v>
      </c>
      <c r="W662">
        <f t="shared" si="261"/>
        <v>0.02</v>
      </c>
      <c r="X662">
        <f t="shared" si="262"/>
        <v>0.02</v>
      </c>
      <c r="Y662">
        <f t="shared" si="263"/>
        <v>0</v>
      </c>
    </row>
    <row r="663" spans="1:25">
      <c r="A663" t="s">
        <v>772</v>
      </c>
      <c r="B663">
        <f t="shared" si="240"/>
        <v>0</v>
      </c>
      <c r="C663">
        <f t="shared" si="241"/>
        <v>0</v>
      </c>
      <c r="D663">
        <f t="shared" si="242"/>
        <v>0</v>
      </c>
      <c r="E663">
        <f t="shared" si="243"/>
        <v>0</v>
      </c>
      <c r="F663">
        <f t="shared" si="244"/>
        <v>0</v>
      </c>
      <c r="G663">
        <f t="shared" si="245"/>
        <v>0</v>
      </c>
      <c r="H663">
        <f t="shared" si="246"/>
        <v>0</v>
      </c>
      <c r="I663">
        <f t="shared" si="247"/>
        <v>0</v>
      </c>
      <c r="J663">
        <f t="shared" si="248"/>
        <v>0</v>
      </c>
      <c r="K663">
        <f t="shared" si="249"/>
        <v>0</v>
      </c>
      <c r="L663">
        <f t="shared" si="250"/>
        <v>0</v>
      </c>
      <c r="M663">
        <f t="shared" si="251"/>
        <v>0</v>
      </c>
      <c r="N663">
        <f t="shared" si="252"/>
        <v>0</v>
      </c>
      <c r="O663">
        <f t="shared" si="253"/>
        <v>0</v>
      </c>
      <c r="P663">
        <f t="shared" si="254"/>
        <v>0</v>
      </c>
      <c r="Q663">
        <f t="shared" si="255"/>
        <v>0</v>
      </c>
      <c r="R663">
        <f t="shared" si="256"/>
        <v>0</v>
      </c>
      <c r="S663">
        <f t="shared" si="257"/>
        <v>0</v>
      </c>
      <c r="T663">
        <f t="shared" si="258"/>
        <v>0</v>
      </c>
      <c r="U663">
        <f t="shared" si="259"/>
        <v>0</v>
      </c>
      <c r="V663">
        <f t="shared" si="260"/>
        <v>0</v>
      </c>
      <c r="W663">
        <f t="shared" si="261"/>
        <v>0</v>
      </c>
      <c r="X663">
        <f t="shared" si="262"/>
        <v>0</v>
      </c>
      <c r="Y663">
        <f t="shared" si="263"/>
        <v>0</v>
      </c>
    </row>
    <row r="664" spans="1:25">
      <c r="A664" t="s">
        <v>773</v>
      </c>
      <c r="B664">
        <f t="shared" si="240"/>
        <v>0</v>
      </c>
      <c r="C664">
        <f t="shared" si="241"/>
        <v>0</v>
      </c>
      <c r="D664">
        <f t="shared" si="242"/>
        <v>0</v>
      </c>
      <c r="E664">
        <f t="shared" si="243"/>
        <v>0</v>
      </c>
      <c r="F664">
        <f t="shared" si="244"/>
        <v>0</v>
      </c>
      <c r="G664">
        <f t="shared" si="245"/>
        <v>0.01</v>
      </c>
      <c r="H664">
        <f t="shared" si="246"/>
        <v>0.02</v>
      </c>
      <c r="I664">
        <f t="shared" si="247"/>
        <v>0.01</v>
      </c>
      <c r="J664">
        <f t="shared" si="248"/>
        <v>0.01</v>
      </c>
      <c r="K664">
        <f t="shared" si="249"/>
        <v>0.01</v>
      </c>
      <c r="L664">
        <f t="shared" si="250"/>
        <v>0.03</v>
      </c>
      <c r="M664">
        <f t="shared" si="251"/>
        <v>0.01</v>
      </c>
      <c r="N664">
        <f t="shared" si="252"/>
        <v>0</v>
      </c>
      <c r="O664">
        <f t="shared" si="253"/>
        <v>0</v>
      </c>
      <c r="P664">
        <f t="shared" si="254"/>
        <v>0.02</v>
      </c>
      <c r="Q664">
        <f t="shared" si="255"/>
        <v>0.05</v>
      </c>
      <c r="R664">
        <f t="shared" si="256"/>
        <v>0.01</v>
      </c>
      <c r="S664">
        <f t="shared" si="257"/>
        <v>0.01</v>
      </c>
      <c r="T664">
        <f t="shared" si="258"/>
        <v>0.01</v>
      </c>
      <c r="U664">
        <f t="shared" si="259"/>
        <v>0</v>
      </c>
      <c r="V664">
        <f t="shared" si="260"/>
        <v>0</v>
      </c>
      <c r="W664">
        <f t="shared" si="261"/>
        <v>0</v>
      </c>
      <c r="X664">
        <f t="shared" si="262"/>
        <v>0</v>
      </c>
      <c r="Y664">
        <f t="shared" si="263"/>
        <v>0</v>
      </c>
    </row>
    <row r="665" spans="1:25">
      <c r="A665" t="s">
        <v>774</v>
      </c>
      <c r="B665">
        <f t="shared" si="240"/>
        <v>0</v>
      </c>
      <c r="C665">
        <f t="shared" si="241"/>
        <v>0</v>
      </c>
      <c r="D665">
        <f t="shared" si="242"/>
        <v>0</v>
      </c>
      <c r="E665">
        <f t="shared" si="243"/>
        <v>0</v>
      </c>
      <c r="F665">
        <f t="shared" si="244"/>
        <v>0</v>
      </c>
      <c r="G665">
        <f t="shared" si="245"/>
        <v>0</v>
      </c>
      <c r="H665">
        <f t="shared" si="246"/>
        <v>0</v>
      </c>
      <c r="I665">
        <f t="shared" si="247"/>
        <v>0.01</v>
      </c>
      <c r="J665">
        <f t="shared" si="248"/>
        <v>0.01</v>
      </c>
      <c r="K665">
        <f t="shared" si="249"/>
        <v>0.01</v>
      </c>
      <c r="L665">
        <f t="shared" si="250"/>
        <v>0</v>
      </c>
      <c r="M665">
        <f t="shared" si="251"/>
        <v>0.01</v>
      </c>
      <c r="N665">
        <f t="shared" si="252"/>
        <v>0.01</v>
      </c>
      <c r="O665">
        <f t="shared" si="253"/>
        <v>0.01</v>
      </c>
      <c r="P665">
        <f t="shared" si="254"/>
        <v>0</v>
      </c>
      <c r="Q665">
        <f t="shared" si="255"/>
        <v>0.01</v>
      </c>
      <c r="R665">
        <f t="shared" si="256"/>
        <v>0.01</v>
      </c>
      <c r="S665">
        <f t="shared" si="257"/>
        <v>0.01</v>
      </c>
      <c r="T665">
        <f t="shared" si="258"/>
        <v>0.01</v>
      </c>
      <c r="U665">
        <f t="shared" si="259"/>
        <v>0</v>
      </c>
      <c r="V665">
        <f t="shared" si="260"/>
        <v>0</v>
      </c>
      <c r="W665">
        <f t="shared" si="261"/>
        <v>0</v>
      </c>
      <c r="X665">
        <f t="shared" si="262"/>
        <v>0</v>
      </c>
      <c r="Y665">
        <f t="shared" si="263"/>
        <v>0</v>
      </c>
    </row>
    <row r="666" spans="1:25">
      <c r="A666" t="s">
        <v>775</v>
      </c>
      <c r="B666">
        <f t="shared" si="240"/>
        <v>0</v>
      </c>
      <c r="C666">
        <f t="shared" si="241"/>
        <v>0</v>
      </c>
      <c r="D666">
        <f t="shared" si="242"/>
        <v>0</v>
      </c>
      <c r="E666">
        <f t="shared" si="243"/>
        <v>0</v>
      </c>
      <c r="F666">
        <f t="shared" si="244"/>
        <v>0</v>
      </c>
      <c r="G666">
        <f t="shared" si="245"/>
        <v>0.01</v>
      </c>
      <c r="H666">
        <f t="shared" si="246"/>
        <v>0.02</v>
      </c>
      <c r="I666">
        <f t="shared" si="247"/>
        <v>0.04</v>
      </c>
      <c r="J666">
        <f t="shared" si="248"/>
        <v>0.02</v>
      </c>
      <c r="K666">
        <f t="shared" si="249"/>
        <v>0.04</v>
      </c>
      <c r="L666">
        <f t="shared" si="250"/>
        <v>0.02</v>
      </c>
      <c r="M666">
        <f t="shared" si="251"/>
        <v>0.02</v>
      </c>
      <c r="N666">
        <f t="shared" si="252"/>
        <v>0.04</v>
      </c>
      <c r="O666">
        <f t="shared" si="253"/>
        <v>0.02</v>
      </c>
      <c r="P666">
        <f t="shared" si="254"/>
        <v>0.02</v>
      </c>
      <c r="Q666">
        <f t="shared" si="255"/>
        <v>0.02</v>
      </c>
      <c r="R666">
        <f t="shared" si="256"/>
        <v>0.04</v>
      </c>
      <c r="S666">
        <f t="shared" si="257"/>
        <v>0.03</v>
      </c>
      <c r="T666">
        <f t="shared" si="258"/>
        <v>0.04</v>
      </c>
      <c r="U666">
        <f t="shared" si="259"/>
        <v>0.01</v>
      </c>
      <c r="V666">
        <f t="shared" si="260"/>
        <v>0.01</v>
      </c>
      <c r="W666">
        <f t="shared" si="261"/>
        <v>0.02</v>
      </c>
      <c r="X666">
        <f t="shared" si="262"/>
        <v>0.01</v>
      </c>
      <c r="Y666">
        <f t="shared" si="263"/>
        <v>0</v>
      </c>
    </row>
    <row r="667" spans="1:25">
      <c r="A667" t="s">
        <v>776</v>
      </c>
      <c r="B667">
        <f t="shared" si="240"/>
        <v>0</v>
      </c>
      <c r="C667">
        <f t="shared" si="241"/>
        <v>0</v>
      </c>
      <c r="D667">
        <f t="shared" si="242"/>
        <v>0</v>
      </c>
      <c r="E667">
        <f t="shared" si="243"/>
        <v>0</v>
      </c>
      <c r="F667">
        <f t="shared" si="244"/>
        <v>0</v>
      </c>
      <c r="G667">
        <f t="shared" si="245"/>
        <v>0</v>
      </c>
      <c r="H667">
        <f t="shared" si="246"/>
        <v>0</v>
      </c>
      <c r="I667">
        <f t="shared" si="247"/>
        <v>0.02</v>
      </c>
      <c r="J667">
        <f t="shared" si="248"/>
        <v>0.02</v>
      </c>
      <c r="K667">
        <f t="shared" si="249"/>
        <v>0</v>
      </c>
      <c r="L667">
        <f t="shared" si="250"/>
        <v>0.01</v>
      </c>
      <c r="M667">
        <f t="shared" si="251"/>
        <v>0</v>
      </c>
      <c r="N667">
        <f t="shared" si="252"/>
        <v>0.02</v>
      </c>
      <c r="O667">
        <f t="shared" si="253"/>
        <v>0.02</v>
      </c>
      <c r="P667">
        <f t="shared" si="254"/>
        <v>0.04</v>
      </c>
      <c r="Q667">
        <f t="shared" si="255"/>
        <v>0.01</v>
      </c>
      <c r="R667">
        <f t="shared" si="256"/>
        <v>0.01</v>
      </c>
      <c r="S667">
        <f t="shared" si="257"/>
        <v>0.01</v>
      </c>
      <c r="T667">
        <f t="shared" si="258"/>
        <v>0.01</v>
      </c>
      <c r="U667">
        <f t="shared" si="259"/>
        <v>0</v>
      </c>
      <c r="V667">
        <f t="shared" si="260"/>
        <v>0</v>
      </c>
      <c r="W667">
        <f t="shared" si="261"/>
        <v>0.01</v>
      </c>
      <c r="X667">
        <f t="shared" si="262"/>
        <v>0</v>
      </c>
      <c r="Y667">
        <f t="shared" si="263"/>
        <v>0</v>
      </c>
    </row>
    <row r="668" spans="1:25">
      <c r="A668" t="s">
        <v>777</v>
      </c>
      <c r="B668">
        <f t="shared" si="240"/>
        <v>0.01</v>
      </c>
      <c r="C668">
        <f t="shared" si="241"/>
        <v>0.01</v>
      </c>
      <c r="D668">
        <f t="shared" si="242"/>
        <v>0.01</v>
      </c>
      <c r="E668">
        <f t="shared" si="243"/>
        <v>0.01</v>
      </c>
      <c r="F668">
        <f t="shared" si="244"/>
        <v>0.01</v>
      </c>
      <c r="G668">
        <f t="shared" si="245"/>
        <v>0.01</v>
      </c>
      <c r="H668">
        <f t="shared" si="246"/>
        <v>0.02</v>
      </c>
      <c r="I668">
        <f t="shared" si="247"/>
        <v>0.03</v>
      </c>
      <c r="J668">
        <f t="shared" si="248"/>
        <v>0.03</v>
      </c>
      <c r="K668">
        <f t="shared" si="249"/>
        <v>0.02</v>
      </c>
      <c r="L668">
        <f t="shared" si="250"/>
        <v>0.02</v>
      </c>
      <c r="M668">
        <f t="shared" si="251"/>
        <v>0.02</v>
      </c>
      <c r="N668">
        <f t="shared" si="252"/>
        <v>0.02</v>
      </c>
      <c r="O668">
        <f t="shared" si="253"/>
        <v>0.02</v>
      </c>
      <c r="P668">
        <f t="shared" si="254"/>
        <v>0.03</v>
      </c>
      <c r="Q668">
        <f t="shared" si="255"/>
        <v>0.02</v>
      </c>
      <c r="R668">
        <f t="shared" si="256"/>
        <v>0.03</v>
      </c>
      <c r="S668">
        <f t="shared" si="257"/>
        <v>0.02</v>
      </c>
      <c r="T668">
        <f t="shared" si="258"/>
        <v>0.03</v>
      </c>
      <c r="U668">
        <f t="shared" si="259"/>
        <v>0.03</v>
      </c>
      <c r="V668">
        <f t="shared" si="260"/>
        <v>0.03</v>
      </c>
      <c r="W668">
        <f t="shared" si="261"/>
        <v>0.02</v>
      </c>
      <c r="X668">
        <f t="shared" si="262"/>
        <v>0.02</v>
      </c>
      <c r="Y668">
        <f t="shared" si="263"/>
        <v>0.01</v>
      </c>
    </row>
    <row r="669" spans="1:25">
      <c r="A669" t="s">
        <v>778</v>
      </c>
      <c r="B669">
        <f t="shared" si="240"/>
        <v>0</v>
      </c>
      <c r="C669">
        <f t="shared" si="241"/>
        <v>0</v>
      </c>
      <c r="D669">
        <f t="shared" si="242"/>
        <v>0</v>
      </c>
      <c r="E669">
        <f t="shared" si="243"/>
        <v>0</v>
      </c>
      <c r="F669">
        <f t="shared" si="244"/>
        <v>0</v>
      </c>
      <c r="G669">
        <f t="shared" si="245"/>
        <v>0</v>
      </c>
      <c r="H669">
        <f t="shared" si="246"/>
        <v>0.01</v>
      </c>
      <c r="I669">
        <f t="shared" si="247"/>
        <v>0.03</v>
      </c>
      <c r="J669">
        <f t="shared" si="248"/>
        <v>0.04</v>
      </c>
      <c r="K669">
        <f t="shared" si="249"/>
        <v>0.02</v>
      </c>
      <c r="L669">
        <f t="shared" si="250"/>
        <v>0.01</v>
      </c>
      <c r="M669">
        <f t="shared" si="251"/>
        <v>0.01</v>
      </c>
      <c r="N669">
        <f t="shared" si="252"/>
        <v>0.01</v>
      </c>
      <c r="O669">
        <f t="shared" si="253"/>
        <v>0.06</v>
      </c>
      <c r="P669">
        <f t="shared" si="254"/>
        <v>0.04</v>
      </c>
      <c r="Q669">
        <f t="shared" si="255"/>
        <v>0.04</v>
      </c>
      <c r="R669">
        <f t="shared" si="256"/>
        <v>0.05</v>
      </c>
      <c r="S669">
        <f t="shared" si="257"/>
        <v>0.02</v>
      </c>
      <c r="T669">
        <f t="shared" si="258"/>
        <v>0.02</v>
      </c>
      <c r="U669">
        <f t="shared" si="259"/>
        <v>0.01</v>
      </c>
      <c r="V669">
        <f t="shared" si="260"/>
        <v>0</v>
      </c>
      <c r="W669">
        <f t="shared" si="261"/>
        <v>0.02</v>
      </c>
      <c r="X669">
        <f t="shared" si="262"/>
        <v>0.01</v>
      </c>
      <c r="Y669">
        <f t="shared" si="263"/>
        <v>0</v>
      </c>
    </row>
    <row r="670" spans="1:25">
      <c r="A670" t="s">
        <v>779</v>
      </c>
      <c r="B670">
        <f t="shared" si="240"/>
        <v>0</v>
      </c>
      <c r="C670">
        <f t="shared" si="241"/>
        <v>0</v>
      </c>
      <c r="D670">
        <f t="shared" si="242"/>
        <v>0</v>
      </c>
      <c r="E670">
        <f t="shared" si="243"/>
        <v>0</v>
      </c>
      <c r="F670">
        <f t="shared" si="244"/>
        <v>0</v>
      </c>
      <c r="G670">
        <f t="shared" si="245"/>
        <v>0.01</v>
      </c>
      <c r="H670">
        <f t="shared" si="246"/>
        <v>0.04</v>
      </c>
      <c r="I670">
        <f t="shared" si="247"/>
        <v>0.04</v>
      </c>
      <c r="J670">
        <f t="shared" si="248"/>
        <v>0.01</v>
      </c>
      <c r="K670">
        <f t="shared" si="249"/>
        <v>0.01</v>
      </c>
      <c r="L670">
        <f t="shared" si="250"/>
        <v>0.01</v>
      </c>
      <c r="M670">
        <f t="shared" si="251"/>
        <v>0</v>
      </c>
      <c r="N670">
        <f t="shared" si="252"/>
        <v>0.02</v>
      </c>
      <c r="O670">
        <f t="shared" si="253"/>
        <v>0.02</v>
      </c>
      <c r="P670">
        <f t="shared" si="254"/>
        <v>0</v>
      </c>
      <c r="Q670">
        <f t="shared" si="255"/>
        <v>0.02</v>
      </c>
      <c r="R670">
        <f t="shared" si="256"/>
        <v>0.01</v>
      </c>
      <c r="S670">
        <f t="shared" si="257"/>
        <v>0</v>
      </c>
      <c r="T670">
        <f t="shared" si="258"/>
        <v>0</v>
      </c>
      <c r="U670">
        <f t="shared" si="259"/>
        <v>0</v>
      </c>
      <c r="V670">
        <f t="shared" si="260"/>
        <v>0</v>
      </c>
      <c r="W670">
        <f t="shared" si="261"/>
        <v>0.01</v>
      </c>
      <c r="X670">
        <f t="shared" si="262"/>
        <v>0</v>
      </c>
      <c r="Y670">
        <f t="shared" si="263"/>
        <v>0</v>
      </c>
    </row>
    <row r="671" spans="1:25">
      <c r="A671" t="s">
        <v>780</v>
      </c>
      <c r="B671">
        <f t="shared" si="240"/>
        <v>0</v>
      </c>
      <c r="C671">
        <f t="shared" si="241"/>
        <v>0</v>
      </c>
      <c r="D671">
        <f t="shared" si="242"/>
        <v>0</v>
      </c>
      <c r="E671">
        <f t="shared" si="243"/>
        <v>0</v>
      </c>
      <c r="F671">
        <f t="shared" si="244"/>
        <v>0</v>
      </c>
      <c r="G671">
        <f t="shared" si="245"/>
        <v>0.01</v>
      </c>
      <c r="H671">
        <f t="shared" si="246"/>
        <v>0.02</v>
      </c>
      <c r="I671">
        <f t="shared" si="247"/>
        <v>0.03</v>
      </c>
      <c r="J671">
        <f t="shared" si="248"/>
        <v>0.03</v>
      </c>
      <c r="K671">
        <f t="shared" si="249"/>
        <v>0.02</v>
      </c>
      <c r="L671">
        <f t="shared" si="250"/>
        <v>0.01</v>
      </c>
      <c r="M671">
        <f t="shared" si="251"/>
        <v>0.01</v>
      </c>
      <c r="N671">
        <f t="shared" si="252"/>
        <v>0.01</v>
      </c>
      <c r="O671">
        <f t="shared" si="253"/>
        <v>0.01</v>
      </c>
      <c r="P671">
        <f t="shared" si="254"/>
        <v>0.01</v>
      </c>
      <c r="Q671">
        <f t="shared" si="255"/>
        <v>0.01</v>
      </c>
      <c r="R671">
        <f t="shared" si="256"/>
        <v>0.02</v>
      </c>
      <c r="S671">
        <f t="shared" si="257"/>
        <v>0.01</v>
      </c>
      <c r="T671">
        <f t="shared" si="258"/>
        <v>0.01</v>
      </c>
      <c r="U671">
        <f t="shared" si="259"/>
        <v>0.01</v>
      </c>
      <c r="V671">
        <f t="shared" si="260"/>
        <v>0.01</v>
      </c>
      <c r="W671">
        <f t="shared" si="261"/>
        <v>0.01</v>
      </c>
      <c r="X671">
        <f t="shared" si="262"/>
        <v>0</v>
      </c>
      <c r="Y671">
        <f t="shared" si="263"/>
        <v>0</v>
      </c>
    </row>
    <row r="672" spans="1:25">
      <c r="A672" t="s">
        <v>781</v>
      </c>
      <c r="B672">
        <f t="shared" si="240"/>
        <v>0</v>
      </c>
      <c r="C672">
        <f t="shared" si="241"/>
        <v>0</v>
      </c>
      <c r="D672">
        <f t="shared" si="242"/>
        <v>0</v>
      </c>
      <c r="E672">
        <f t="shared" si="243"/>
        <v>0</v>
      </c>
      <c r="F672">
        <f t="shared" si="244"/>
        <v>0</v>
      </c>
      <c r="G672">
        <f t="shared" si="245"/>
        <v>0</v>
      </c>
      <c r="H672">
        <f t="shared" si="246"/>
        <v>0</v>
      </c>
      <c r="I672">
        <f t="shared" si="247"/>
        <v>0.01</v>
      </c>
      <c r="J672">
        <f t="shared" si="248"/>
        <v>0.01</v>
      </c>
      <c r="K672">
        <f t="shared" si="249"/>
        <v>0.01</v>
      </c>
      <c r="L672">
        <f t="shared" si="250"/>
        <v>0.01</v>
      </c>
      <c r="M672">
        <f t="shared" si="251"/>
        <v>0.01</v>
      </c>
      <c r="N672">
        <f t="shared" si="252"/>
        <v>0.01</v>
      </c>
      <c r="O672">
        <f t="shared" si="253"/>
        <v>0.01</v>
      </c>
      <c r="P672">
        <f t="shared" si="254"/>
        <v>0.01</v>
      </c>
      <c r="Q672">
        <f t="shared" si="255"/>
        <v>0.01</v>
      </c>
      <c r="R672">
        <f t="shared" si="256"/>
        <v>0.01</v>
      </c>
      <c r="S672">
        <f t="shared" si="257"/>
        <v>0.01</v>
      </c>
      <c r="T672">
        <f t="shared" si="258"/>
        <v>0.01</v>
      </c>
      <c r="U672">
        <f t="shared" si="259"/>
        <v>0</v>
      </c>
      <c r="V672">
        <f t="shared" si="260"/>
        <v>0</v>
      </c>
      <c r="W672">
        <f t="shared" si="261"/>
        <v>0</v>
      </c>
      <c r="X672">
        <f t="shared" si="262"/>
        <v>0</v>
      </c>
      <c r="Y672">
        <f t="shared" si="263"/>
        <v>0</v>
      </c>
    </row>
    <row r="673" spans="1:25">
      <c r="A673" t="s">
        <v>782</v>
      </c>
      <c r="B673">
        <f t="shared" si="240"/>
        <v>0</v>
      </c>
      <c r="C673">
        <f t="shared" si="241"/>
        <v>0</v>
      </c>
      <c r="D673">
        <f t="shared" si="242"/>
        <v>0</v>
      </c>
      <c r="E673">
        <f t="shared" si="243"/>
        <v>0</v>
      </c>
      <c r="F673">
        <f t="shared" si="244"/>
        <v>0</v>
      </c>
      <c r="G673">
        <f t="shared" si="245"/>
        <v>0</v>
      </c>
      <c r="H673">
        <f t="shared" si="246"/>
        <v>0</v>
      </c>
      <c r="I673">
        <f t="shared" si="247"/>
        <v>0</v>
      </c>
      <c r="J673">
        <f t="shared" si="248"/>
        <v>0</v>
      </c>
      <c r="K673">
        <f t="shared" si="249"/>
        <v>0</v>
      </c>
      <c r="L673">
        <f t="shared" si="250"/>
        <v>0</v>
      </c>
      <c r="M673">
        <f t="shared" si="251"/>
        <v>0</v>
      </c>
      <c r="N673">
        <f t="shared" si="252"/>
        <v>0.01</v>
      </c>
      <c r="O673">
        <f t="shared" si="253"/>
        <v>0</v>
      </c>
      <c r="P673">
        <f t="shared" si="254"/>
        <v>0</v>
      </c>
      <c r="Q673">
        <f t="shared" si="255"/>
        <v>0</v>
      </c>
      <c r="R673">
        <f t="shared" si="256"/>
        <v>0.01</v>
      </c>
      <c r="S673">
        <f t="shared" si="257"/>
        <v>0.01</v>
      </c>
      <c r="T673">
        <f t="shared" si="258"/>
        <v>0</v>
      </c>
      <c r="U673">
        <f t="shared" si="259"/>
        <v>0</v>
      </c>
      <c r="V673">
        <f t="shared" si="260"/>
        <v>0</v>
      </c>
      <c r="W673">
        <f t="shared" si="261"/>
        <v>0</v>
      </c>
      <c r="X673">
        <f t="shared" si="262"/>
        <v>0</v>
      </c>
      <c r="Y673">
        <f t="shared" si="263"/>
        <v>0</v>
      </c>
    </row>
    <row r="674" spans="1:25">
      <c r="A674" t="s">
        <v>783</v>
      </c>
      <c r="B674">
        <f t="shared" si="240"/>
        <v>0</v>
      </c>
      <c r="C674">
        <f t="shared" si="241"/>
        <v>0</v>
      </c>
      <c r="D674">
        <f t="shared" si="242"/>
        <v>0</v>
      </c>
      <c r="E674">
        <f t="shared" si="243"/>
        <v>0</v>
      </c>
      <c r="F674">
        <f t="shared" si="244"/>
        <v>0.01</v>
      </c>
      <c r="G674">
        <f t="shared" si="245"/>
        <v>0</v>
      </c>
      <c r="H674">
        <f t="shared" si="246"/>
        <v>0.02</v>
      </c>
      <c r="I674">
        <f t="shared" si="247"/>
        <v>7.0000000000000007E-2</v>
      </c>
      <c r="J674">
        <f t="shared" si="248"/>
        <v>0.04</v>
      </c>
      <c r="K674">
        <f t="shared" si="249"/>
        <v>0.04</v>
      </c>
      <c r="L674">
        <f t="shared" si="250"/>
        <v>0.02</v>
      </c>
      <c r="M674">
        <f t="shared" si="251"/>
        <v>0.03</v>
      </c>
      <c r="N674">
        <f t="shared" si="252"/>
        <v>0.03</v>
      </c>
      <c r="O674">
        <f t="shared" si="253"/>
        <v>0.09</v>
      </c>
      <c r="P674">
        <f t="shared" si="254"/>
        <v>0.01</v>
      </c>
      <c r="Q674">
        <f t="shared" si="255"/>
        <v>0.02</v>
      </c>
      <c r="R674">
        <f t="shared" si="256"/>
        <v>0.01</v>
      </c>
      <c r="S674">
        <f t="shared" si="257"/>
        <v>0.03</v>
      </c>
      <c r="T674">
        <f t="shared" si="258"/>
        <v>0.03</v>
      </c>
      <c r="U674">
        <f t="shared" si="259"/>
        <v>0.01</v>
      </c>
      <c r="V674">
        <f t="shared" si="260"/>
        <v>0.01</v>
      </c>
      <c r="W674">
        <f t="shared" si="261"/>
        <v>0.01</v>
      </c>
      <c r="X674">
        <f t="shared" si="262"/>
        <v>0</v>
      </c>
      <c r="Y674">
        <f t="shared" si="263"/>
        <v>0</v>
      </c>
    </row>
    <row r="675" spans="1:25">
      <c r="A675" t="s">
        <v>784</v>
      </c>
      <c r="B675">
        <f t="shared" si="240"/>
        <v>0</v>
      </c>
      <c r="C675">
        <f t="shared" si="241"/>
        <v>0</v>
      </c>
      <c r="D675">
        <f t="shared" si="242"/>
        <v>0</v>
      </c>
      <c r="E675">
        <f t="shared" si="243"/>
        <v>0</v>
      </c>
      <c r="F675">
        <f t="shared" si="244"/>
        <v>0</v>
      </c>
      <c r="G675">
        <f t="shared" si="245"/>
        <v>0</v>
      </c>
      <c r="H675">
        <f t="shared" si="246"/>
        <v>0.03</v>
      </c>
      <c r="I675">
        <f t="shared" si="247"/>
        <v>0.03</v>
      </c>
      <c r="J675">
        <f t="shared" si="248"/>
        <v>0.03</v>
      </c>
      <c r="K675">
        <f t="shared" si="249"/>
        <v>0.03</v>
      </c>
      <c r="L675">
        <f t="shared" si="250"/>
        <v>0.01</v>
      </c>
      <c r="M675">
        <f t="shared" si="251"/>
        <v>0.01</v>
      </c>
      <c r="N675">
        <f t="shared" si="252"/>
        <v>0.02</v>
      </c>
      <c r="O675">
        <f t="shared" si="253"/>
        <v>0.02</v>
      </c>
      <c r="P675">
        <f t="shared" si="254"/>
        <v>0</v>
      </c>
      <c r="Q675">
        <f t="shared" si="255"/>
        <v>0.01</v>
      </c>
      <c r="R675">
        <f t="shared" si="256"/>
        <v>0.02</v>
      </c>
      <c r="S675">
        <f t="shared" si="257"/>
        <v>0.02</v>
      </c>
      <c r="T675">
        <f t="shared" si="258"/>
        <v>0</v>
      </c>
      <c r="U675">
        <f t="shared" si="259"/>
        <v>0</v>
      </c>
      <c r="V675">
        <f t="shared" si="260"/>
        <v>0.02</v>
      </c>
      <c r="W675">
        <f t="shared" si="261"/>
        <v>0.02</v>
      </c>
      <c r="X675">
        <f t="shared" si="262"/>
        <v>0</v>
      </c>
      <c r="Y675">
        <f t="shared" si="263"/>
        <v>0</v>
      </c>
    </row>
    <row r="676" spans="1:25">
      <c r="A676" t="s">
        <v>785</v>
      </c>
      <c r="B676">
        <f t="shared" si="240"/>
        <v>0.01</v>
      </c>
      <c r="C676">
        <f t="shared" si="241"/>
        <v>0.01</v>
      </c>
      <c r="D676">
        <f t="shared" si="242"/>
        <v>0.01</v>
      </c>
      <c r="E676">
        <f t="shared" si="243"/>
        <v>0.01</v>
      </c>
      <c r="F676">
        <f t="shared" si="244"/>
        <v>0.01</v>
      </c>
      <c r="G676">
        <f t="shared" si="245"/>
        <v>0.01</v>
      </c>
      <c r="H676">
        <f t="shared" si="246"/>
        <v>0.01</v>
      </c>
      <c r="I676">
        <f t="shared" si="247"/>
        <v>0.02</v>
      </c>
      <c r="J676">
        <f t="shared" si="248"/>
        <v>0.03</v>
      </c>
      <c r="K676">
        <f t="shared" si="249"/>
        <v>7.0000000000000007E-2</v>
      </c>
      <c r="L676">
        <f t="shared" si="250"/>
        <v>0.04</v>
      </c>
      <c r="M676">
        <f t="shared" si="251"/>
        <v>0.01</v>
      </c>
      <c r="N676">
        <f t="shared" si="252"/>
        <v>0.03</v>
      </c>
      <c r="O676">
        <f t="shared" si="253"/>
        <v>0.02</v>
      </c>
      <c r="P676">
        <f t="shared" si="254"/>
        <v>0.01</v>
      </c>
      <c r="Q676">
        <f t="shared" si="255"/>
        <v>0.02</v>
      </c>
      <c r="R676">
        <f t="shared" si="256"/>
        <v>0.01</v>
      </c>
      <c r="S676">
        <f t="shared" si="257"/>
        <v>0.06</v>
      </c>
      <c r="T676">
        <f t="shared" si="258"/>
        <v>0.03</v>
      </c>
      <c r="U676">
        <f t="shared" si="259"/>
        <v>0.02</v>
      </c>
      <c r="V676">
        <f t="shared" si="260"/>
        <v>0.01</v>
      </c>
      <c r="W676">
        <f t="shared" si="261"/>
        <v>0.02</v>
      </c>
      <c r="X676">
        <f t="shared" si="262"/>
        <v>0.02</v>
      </c>
      <c r="Y676">
        <f t="shared" si="263"/>
        <v>0.01</v>
      </c>
    </row>
    <row r="677" spans="1:25">
      <c r="A677" t="s">
        <v>786</v>
      </c>
      <c r="B677">
        <f t="shared" si="240"/>
        <v>0.02</v>
      </c>
      <c r="C677">
        <f t="shared" si="241"/>
        <v>0.02</v>
      </c>
      <c r="D677">
        <f t="shared" si="242"/>
        <v>0.02</v>
      </c>
      <c r="E677">
        <f t="shared" si="243"/>
        <v>0.02</v>
      </c>
      <c r="F677">
        <f t="shared" si="244"/>
        <v>0.02</v>
      </c>
      <c r="G677">
        <f t="shared" si="245"/>
        <v>0.02</v>
      </c>
      <c r="H677">
        <f t="shared" si="246"/>
        <v>0.04</v>
      </c>
      <c r="I677">
        <f t="shared" si="247"/>
        <v>0.04</v>
      </c>
      <c r="J677">
        <f t="shared" si="248"/>
        <v>0.05</v>
      </c>
      <c r="K677">
        <f t="shared" si="249"/>
        <v>0.04</v>
      </c>
      <c r="L677">
        <f t="shared" si="250"/>
        <v>0.02</v>
      </c>
      <c r="M677">
        <f t="shared" si="251"/>
        <v>0.03</v>
      </c>
      <c r="N677">
        <f t="shared" si="252"/>
        <v>0.03</v>
      </c>
      <c r="O677">
        <f t="shared" si="253"/>
        <v>0.05</v>
      </c>
      <c r="P677">
        <f t="shared" si="254"/>
        <v>0.05</v>
      </c>
      <c r="Q677">
        <f t="shared" si="255"/>
        <v>0.06</v>
      </c>
      <c r="R677">
        <f t="shared" si="256"/>
        <v>0.06</v>
      </c>
      <c r="S677">
        <f t="shared" si="257"/>
        <v>0.06</v>
      </c>
      <c r="T677">
        <f t="shared" si="258"/>
        <v>0.05</v>
      </c>
      <c r="U677">
        <f t="shared" si="259"/>
        <v>0.02</v>
      </c>
      <c r="V677">
        <f t="shared" si="260"/>
        <v>0.02</v>
      </c>
      <c r="W677">
        <f t="shared" si="261"/>
        <v>0.02</v>
      </c>
      <c r="X677">
        <f t="shared" si="262"/>
        <v>0.03</v>
      </c>
      <c r="Y677">
        <f t="shared" si="263"/>
        <v>0.02</v>
      </c>
    </row>
    <row r="678" spans="1:25">
      <c r="A678" t="s">
        <v>787</v>
      </c>
      <c r="B678">
        <f t="shared" si="240"/>
        <v>0</v>
      </c>
      <c r="C678">
        <f t="shared" si="241"/>
        <v>0</v>
      </c>
      <c r="D678">
        <f t="shared" si="242"/>
        <v>0</v>
      </c>
      <c r="E678">
        <f t="shared" si="243"/>
        <v>0</v>
      </c>
      <c r="F678">
        <f t="shared" si="244"/>
        <v>0</v>
      </c>
      <c r="G678">
        <f t="shared" si="245"/>
        <v>0</v>
      </c>
      <c r="H678">
        <f t="shared" si="246"/>
        <v>0</v>
      </c>
      <c r="I678">
        <f t="shared" si="247"/>
        <v>0</v>
      </c>
      <c r="J678">
        <f t="shared" si="248"/>
        <v>0.02</v>
      </c>
      <c r="K678">
        <f t="shared" si="249"/>
        <v>0.01</v>
      </c>
      <c r="L678">
        <f t="shared" si="250"/>
        <v>0.01</v>
      </c>
      <c r="M678">
        <f t="shared" si="251"/>
        <v>0.01</v>
      </c>
      <c r="N678">
        <f t="shared" si="252"/>
        <v>0.01</v>
      </c>
      <c r="O678">
        <f t="shared" si="253"/>
        <v>0.01</v>
      </c>
      <c r="P678">
        <f t="shared" si="254"/>
        <v>0.02</v>
      </c>
      <c r="Q678">
        <f t="shared" si="255"/>
        <v>0.01</v>
      </c>
      <c r="R678">
        <f t="shared" si="256"/>
        <v>0</v>
      </c>
      <c r="S678">
        <f t="shared" si="257"/>
        <v>0</v>
      </c>
      <c r="T678">
        <f t="shared" si="258"/>
        <v>0</v>
      </c>
      <c r="U678">
        <f t="shared" si="259"/>
        <v>0</v>
      </c>
      <c r="V678">
        <f t="shared" si="260"/>
        <v>0</v>
      </c>
      <c r="W678">
        <f t="shared" si="261"/>
        <v>0</v>
      </c>
      <c r="X678">
        <f t="shared" si="262"/>
        <v>0.01</v>
      </c>
      <c r="Y678">
        <f t="shared" si="263"/>
        <v>0</v>
      </c>
    </row>
    <row r="679" spans="1:25">
      <c r="A679" t="s">
        <v>788</v>
      </c>
      <c r="B679">
        <f t="shared" si="240"/>
        <v>0</v>
      </c>
      <c r="C679">
        <f t="shared" si="241"/>
        <v>0</v>
      </c>
      <c r="D679">
        <f t="shared" si="242"/>
        <v>0</v>
      </c>
      <c r="E679">
        <f t="shared" si="243"/>
        <v>0</v>
      </c>
      <c r="F679">
        <f t="shared" si="244"/>
        <v>0</v>
      </c>
      <c r="G679">
        <f t="shared" si="245"/>
        <v>0</v>
      </c>
      <c r="H679">
        <f t="shared" si="246"/>
        <v>0</v>
      </c>
      <c r="I679">
        <f t="shared" si="247"/>
        <v>0</v>
      </c>
      <c r="J679">
        <f t="shared" si="248"/>
        <v>0.01</v>
      </c>
      <c r="K679">
        <f t="shared" si="249"/>
        <v>0</v>
      </c>
      <c r="L679">
        <f t="shared" si="250"/>
        <v>0</v>
      </c>
      <c r="M679">
        <f t="shared" si="251"/>
        <v>0</v>
      </c>
      <c r="N679">
        <f t="shared" si="252"/>
        <v>0.01</v>
      </c>
      <c r="O679">
        <f t="shared" si="253"/>
        <v>0.01</v>
      </c>
      <c r="P679">
        <f t="shared" si="254"/>
        <v>0.01</v>
      </c>
      <c r="Q679">
        <f t="shared" si="255"/>
        <v>0.02</v>
      </c>
      <c r="R679">
        <f t="shared" si="256"/>
        <v>0.01</v>
      </c>
      <c r="S679">
        <f t="shared" si="257"/>
        <v>0.01</v>
      </c>
      <c r="T679">
        <f t="shared" si="258"/>
        <v>0</v>
      </c>
      <c r="U679">
        <f t="shared" si="259"/>
        <v>0</v>
      </c>
      <c r="V679">
        <f t="shared" si="260"/>
        <v>0</v>
      </c>
      <c r="W679">
        <f t="shared" si="261"/>
        <v>0</v>
      </c>
      <c r="X679">
        <f t="shared" si="262"/>
        <v>0</v>
      </c>
      <c r="Y679">
        <f t="shared" si="263"/>
        <v>0</v>
      </c>
    </row>
    <row r="680" spans="1:25">
      <c r="A680" t="s">
        <v>789</v>
      </c>
      <c r="B680">
        <f t="shared" si="240"/>
        <v>0</v>
      </c>
      <c r="C680">
        <f t="shared" si="241"/>
        <v>0</v>
      </c>
      <c r="D680">
        <f t="shared" si="242"/>
        <v>0</v>
      </c>
      <c r="E680">
        <f t="shared" si="243"/>
        <v>0</v>
      </c>
      <c r="F680">
        <f t="shared" si="244"/>
        <v>0</v>
      </c>
      <c r="G680">
        <f t="shared" si="245"/>
        <v>0</v>
      </c>
      <c r="H680">
        <f t="shared" si="246"/>
        <v>0</v>
      </c>
      <c r="I680">
        <f t="shared" si="247"/>
        <v>0.01</v>
      </c>
      <c r="J680">
        <f t="shared" si="248"/>
        <v>0.01</v>
      </c>
      <c r="K680">
        <f t="shared" si="249"/>
        <v>0.02</v>
      </c>
      <c r="L680">
        <f t="shared" si="250"/>
        <v>0.01</v>
      </c>
      <c r="M680">
        <f t="shared" si="251"/>
        <v>0.01</v>
      </c>
      <c r="N680">
        <f t="shared" si="252"/>
        <v>0.01</v>
      </c>
      <c r="O680">
        <f t="shared" si="253"/>
        <v>0.01</v>
      </c>
      <c r="P680">
        <f t="shared" si="254"/>
        <v>0</v>
      </c>
      <c r="Q680">
        <f t="shared" si="255"/>
        <v>0</v>
      </c>
      <c r="R680">
        <f t="shared" si="256"/>
        <v>0</v>
      </c>
      <c r="S680">
        <f t="shared" si="257"/>
        <v>0.03</v>
      </c>
      <c r="T680">
        <f t="shared" si="258"/>
        <v>0.01</v>
      </c>
      <c r="U680">
        <f t="shared" si="259"/>
        <v>0.01</v>
      </c>
      <c r="V680">
        <f t="shared" si="260"/>
        <v>0</v>
      </c>
      <c r="W680">
        <f t="shared" si="261"/>
        <v>0</v>
      </c>
      <c r="X680">
        <f t="shared" si="262"/>
        <v>0</v>
      </c>
      <c r="Y680">
        <f t="shared" si="263"/>
        <v>0</v>
      </c>
    </row>
    <row r="681" spans="1:25">
      <c r="A681" t="s">
        <v>790</v>
      </c>
      <c r="B681">
        <f t="shared" si="240"/>
        <v>0</v>
      </c>
      <c r="C681">
        <f t="shared" si="241"/>
        <v>0</v>
      </c>
      <c r="D681">
        <f t="shared" si="242"/>
        <v>0</v>
      </c>
      <c r="E681">
        <f t="shared" si="243"/>
        <v>0</v>
      </c>
      <c r="F681">
        <f t="shared" si="244"/>
        <v>0</v>
      </c>
      <c r="G681">
        <f t="shared" si="245"/>
        <v>0</v>
      </c>
      <c r="H681">
        <f t="shared" si="246"/>
        <v>0.01</v>
      </c>
      <c r="I681">
        <f t="shared" si="247"/>
        <v>0.02</v>
      </c>
      <c r="J681">
        <f t="shared" si="248"/>
        <v>0.03</v>
      </c>
      <c r="K681">
        <f t="shared" si="249"/>
        <v>0.02</v>
      </c>
      <c r="L681">
        <f t="shared" si="250"/>
        <v>0.02</v>
      </c>
      <c r="M681">
        <f t="shared" si="251"/>
        <v>0.01</v>
      </c>
      <c r="N681">
        <f t="shared" si="252"/>
        <v>0.02</v>
      </c>
      <c r="O681">
        <f t="shared" si="253"/>
        <v>0.02</v>
      </c>
      <c r="P681">
        <f t="shared" si="254"/>
        <v>0.06</v>
      </c>
      <c r="Q681">
        <f t="shared" si="255"/>
        <v>0.02</v>
      </c>
      <c r="R681">
        <f t="shared" si="256"/>
        <v>0.02</v>
      </c>
      <c r="S681">
        <f t="shared" si="257"/>
        <v>0.02</v>
      </c>
      <c r="T681">
        <f t="shared" si="258"/>
        <v>0</v>
      </c>
      <c r="U681">
        <f t="shared" si="259"/>
        <v>0.01</v>
      </c>
      <c r="V681">
        <f t="shared" si="260"/>
        <v>0</v>
      </c>
      <c r="W681">
        <f t="shared" si="261"/>
        <v>0</v>
      </c>
      <c r="X681">
        <f t="shared" si="262"/>
        <v>0</v>
      </c>
      <c r="Y681">
        <f t="shared" si="263"/>
        <v>0</v>
      </c>
    </row>
    <row r="682" spans="1:25">
      <c r="A682" t="s">
        <v>791</v>
      </c>
      <c r="B682">
        <f t="shared" si="240"/>
        <v>0.01</v>
      </c>
      <c r="C682">
        <f t="shared" si="241"/>
        <v>0</v>
      </c>
      <c r="D682">
        <f t="shared" si="242"/>
        <v>0</v>
      </c>
      <c r="E682">
        <f t="shared" si="243"/>
        <v>0</v>
      </c>
      <c r="F682">
        <f t="shared" si="244"/>
        <v>0</v>
      </c>
      <c r="G682">
        <f t="shared" si="245"/>
        <v>0</v>
      </c>
      <c r="H682">
        <f t="shared" si="246"/>
        <v>0</v>
      </c>
      <c r="I682">
        <f t="shared" si="247"/>
        <v>0.03</v>
      </c>
      <c r="J682">
        <f t="shared" si="248"/>
        <v>0.06</v>
      </c>
      <c r="K682">
        <f t="shared" si="249"/>
        <v>0.01</v>
      </c>
      <c r="L682">
        <f t="shared" si="250"/>
        <v>0.01</v>
      </c>
      <c r="M682">
        <f t="shared" si="251"/>
        <v>0.01</v>
      </c>
      <c r="N682">
        <f t="shared" si="252"/>
        <v>0.04</v>
      </c>
      <c r="O682">
        <f t="shared" si="253"/>
        <v>0.05</v>
      </c>
      <c r="P682">
        <f t="shared" si="254"/>
        <v>0.06</v>
      </c>
      <c r="Q682">
        <f t="shared" si="255"/>
        <v>0.02</v>
      </c>
      <c r="R682">
        <f t="shared" si="256"/>
        <v>0.01</v>
      </c>
      <c r="S682">
        <f t="shared" si="257"/>
        <v>0.02</v>
      </c>
      <c r="T682">
        <f t="shared" si="258"/>
        <v>0.04</v>
      </c>
      <c r="U682">
        <f t="shared" si="259"/>
        <v>0.08</v>
      </c>
      <c r="V682">
        <f t="shared" si="260"/>
        <v>0.03</v>
      </c>
      <c r="W682">
        <f t="shared" si="261"/>
        <v>0</v>
      </c>
      <c r="X682">
        <f t="shared" si="262"/>
        <v>0.01</v>
      </c>
      <c r="Y682">
        <f t="shared" si="263"/>
        <v>0.02</v>
      </c>
    </row>
    <row r="683" spans="1:25">
      <c r="A683" t="s">
        <v>792</v>
      </c>
      <c r="B683">
        <f t="shared" si="240"/>
        <v>0.01</v>
      </c>
      <c r="C683">
        <f t="shared" si="241"/>
        <v>0.01</v>
      </c>
      <c r="D683">
        <f t="shared" si="242"/>
        <v>0</v>
      </c>
      <c r="E683">
        <f t="shared" si="243"/>
        <v>0</v>
      </c>
      <c r="F683">
        <f t="shared" si="244"/>
        <v>0.01</v>
      </c>
      <c r="G683">
        <f t="shared" si="245"/>
        <v>0.04</v>
      </c>
      <c r="H683">
        <f t="shared" si="246"/>
        <v>0.02</v>
      </c>
      <c r="I683">
        <f t="shared" si="247"/>
        <v>0.05</v>
      </c>
      <c r="J683">
        <f t="shared" si="248"/>
        <v>0.04</v>
      </c>
      <c r="K683">
        <f t="shared" si="249"/>
        <v>0.06</v>
      </c>
      <c r="L683">
        <f t="shared" si="250"/>
        <v>0.02</v>
      </c>
      <c r="M683">
        <f t="shared" si="251"/>
        <v>0.03</v>
      </c>
      <c r="N683">
        <f t="shared" si="252"/>
        <v>0.02</v>
      </c>
      <c r="O683">
        <f t="shared" si="253"/>
        <v>0.02</v>
      </c>
      <c r="P683">
        <f t="shared" si="254"/>
        <v>0.02</v>
      </c>
      <c r="Q683">
        <f t="shared" si="255"/>
        <v>0.03</v>
      </c>
      <c r="R683">
        <f t="shared" si="256"/>
        <v>0.05</v>
      </c>
      <c r="S683">
        <f t="shared" si="257"/>
        <v>0.05</v>
      </c>
      <c r="T683">
        <f t="shared" si="258"/>
        <v>0.02</v>
      </c>
      <c r="U683">
        <f t="shared" si="259"/>
        <v>0</v>
      </c>
      <c r="V683">
        <f t="shared" si="260"/>
        <v>0.01</v>
      </c>
      <c r="W683">
        <f t="shared" si="261"/>
        <v>0.02</v>
      </c>
      <c r="X683">
        <f t="shared" si="262"/>
        <v>0.01</v>
      </c>
      <c r="Y683">
        <f t="shared" si="263"/>
        <v>0.01</v>
      </c>
    </row>
    <row r="684" spans="1:25">
      <c r="A684" t="s">
        <v>793</v>
      </c>
      <c r="B684">
        <f t="shared" si="240"/>
        <v>0.01</v>
      </c>
      <c r="C684">
        <f t="shared" si="241"/>
        <v>0</v>
      </c>
      <c r="D684">
        <f t="shared" si="242"/>
        <v>0</v>
      </c>
      <c r="E684">
        <f t="shared" si="243"/>
        <v>0</v>
      </c>
      <c r="F684">
        <f t="shared" si="244"/>
        <v>0</v>
      </c>
      <c r="G684">
        <f t="shared" si="245"/>
        <v>0</v>
      </c>
      <c r="H684">
        <f t="shared" si="246"/>
        <v>0.01</v>
      </c>
      <c r="I684">
        <f t="shared" si="247"/>
        <v>0.03</v>
      </c>
      <c r="J684">
        <f t="shared" si="248"/>
        <v>0.04</v>
      </c>
      <c r="K684">
        <f t="shared" si="249"/>
        <v>0.06</v>
      </c>
      <c r="L684">
        <f t="shared" si="250"/>
        <v>0.04</v>
      </c>
      <c r="M684">
        <f t="shared" si="251"/>
        <v>0.04</v>
      </c>
      <c r="N684">
        <f t="shared" si="252"/>
        <v>0.03</v>
      </c>
      <c r="O684">
        <f t="shared" si="253"/>
        <v>0.02</v>
      </c>
      <c r="P684">
        <f t="shared" si="254"/>
        <v>0.03</v>
      </c>
      <c r="Q684">
        <f t="shared" si="255"/>
        <v>0.05</v>
      </c>
      <c r="R684">
        <f t="shared" si="256"/>
        <v>0.03</v>
      </c>
      <c r="S684">
        <f t="shared" si="257"/>
        <v>0.08</v>
      </c>
      <c r="T684">
        <f t="shared" si="258"/>
        <v>0.04</v>
      </c>
      <c r="U684">
        <f t="shared" si="259"/>
        <v>0.03</v>
      </c>
      <c r="V684">
        <f t="shared" si="260"/>
        <v>0.01</v>
      </c>
      <c r="W684">
        <f t="shared" si="261"/>
        <v>0.02</v>
      </c>
      <c r="X684">
        <f t="shared" si="262"/>
        <v>0.02</v>
      </c>
      <c r="Y684">
        <f t="shared" si="263"/>
        <v>0</v>
      </c>
    </row>
    <row r="685" spans="1:25">
      <c r="A685" t="s">
        <v>794</v>
      </c>
      <c r="B685">
        <f t="shared" si="240"/>
        <v>0</v>
      </c>
      <c r="C685">
        <f t="shared" si="241"/>
        <v>0</v>
      </c>
      <c r="D685">
        <f t="shared" si="242"/>
        <v>0</v>
      </c>
      <c r="E685">
        <f t="shared" si="243"/>
        <v>0</v>
      </c>
      <c r="F685">
        <f t="shared" si="244"/>
        <v>0</v>
      </c>
      <c r="G685">
        <f t="shared" si="245"/>
        <v>0</v>
      </c>
      <c r="H685">
        <f t="shared" si="246"/>
        <v>0</v>
      </c>
      <c r="I685">
        <f t="shared" si="247"/>
        <v>0.03</v>
      </c>
      <c r="J685">
        <f t="shared" si="248"/>
        <v>0.05</v>
      </c>
      <c r="K685">
        <f t="shared" si="249"/>
        <v>0.03</v>
      </c>
      <c r="L685">
        <f t="shared" si="250"/>
        <v>0.02</v>
      </c>
      <c r="M685">
        <f t="shared" si="251"/>
        <v>0</v>
      </c>
      <c r="N685">
        <f t="shared" si="252"/>
        <v>0.01</v>
      </c>
      <c r="O685">
        <f t="shared" si="253"/>
        <v>0.01</v>
      </c>
      <c r="P685">
        <f t="shared" si="254"/>
        <v>0.01</v>
      </c>
      <c r="Q685">
        <f t="shared" si="255"/>
        <v>0.02</v>
      </c>
      <c r="R685">
        <f t="shared" si="256"/>
        <v>0</v>
      </c>
      <c r="S685">
        <f t="shared" si="257"/>
        <v>0.01</v>
      </c>
      <c r="T685">
        <f t="shared" si="258"/>
        <v>0.01</v>
      </c>
      <c r="U685">
        <f t="shared" si="259"/>
        <v>0.01</v>
      </c>
      <c r="V685">
        <f t="shared" si="260"/>
        <v>0</v>
      </c>
      <c r="W685">
        <f t="shared" si="261"/>
        <v>0.02</v>
      </c>
      <c r="X685">
        <f t="shared" si="262"/>
        <v>0.02</v>
      </c>
      <c r="Y685">
        <f t="shared" si="263"/>
        <v>0</v>
      </c>
    </row>
    <row r="686" spans="1:25">
      <c r="A686" t="s">
        <v>795</v>
      </c>
      <c r="B686">
        <f t="shared" si="240"/>
        <v>0</v>
      </c>
      <c r="C686">
        <f t="shared" si="241"/>
        <v>0</v>
      </c>
      <c r="D686">
        <f t="shared" si="242"/>
        <v>0</v>
      </c>
      <c r="E686">
        <f t="shared" si="243"/>
        <v>0</v>
      </c>
      <c r="F686">
        <f t="shared" si="244"/>
        <v>0</v>
      </c>
      <c r="G686">
        <f t="shared" si="245"/>
        <v>0</v>
      </c>
      <c r="H686">
        <f t="shared" si="246"/>
        <v>0</v>
      </c>
      <c r="I686">
        <f t="shared" si="247"/>
        <v>0</v>
      </c>
      <c r="J686">
        <f t="shared" si="248"/>
        <v>0.01</v>
      </c>
      <c r="K686">
        <f t="shared" si="249"/>
        <v>0</v>
      </c>
      <c r="L686">
        <f t="shared" si="250"/>
        <v>0</v>
      </c>
      <c r="M686">
        <f t="shared" si="251"/>
        <v>0</v>
      </c>
      <c r="N686">
        <f t="shared" si="252"/>
        <v>0</v>
      </c>
      <c r="O686">
        <f t="shared" si="253"/>
        <v>0</v>
      </c>
      <c r="P686">
        <f t="shared" si="254"/>
        <v>0.02</v>
      </c>
      <c r="Q686">
        <f t="shared" si="255"/>
        <v>0.01</v>
      </c>
      <c r="R686">
        <f t="shared" si="256"/>
        <v>0</v>
      </c>
      <c r="S686">
        <f t="shared" si="257"/>
        <v>0</v>
      </c>
      <c r="T686">
        <f t="shared" si="258"/>
        <v>0</v>
      </c>
      <c r="U686">
        <f t="shared" si="259"/>
        <v>0</v>
      </c>
      <c r="V686">
        <f t="shared" si="260"/>
        <v>0</v>
      </c>
      <c r="W686">
        <f t="shared" si="261"/>
        <v>0</v>
      </c>
      <c r="X686">
        <f t="shared" si="262"/>
        <v>0</v>
      </c>
      <c r="Y686">
        <f t="shared" si="263"/>
        <v>0</v>
      </c>
    </row>
    <row r="687" spans="1:25">
      <c r="A687" t="s">
        <v>796</v>
      </c>
      <c r="B687">
        <f t="shared" si="240"/>
        <v>0</v>
      </c>
      <c r="C687">
        <f t="shared" si="241"/>
        <v>0</v>
      </c>
      <c r="D687">
        <f t="shared" si="242"/>
        <v>0</v>
      </c>
      <c r="E687">
        <f t="shared" si="243"/>
        <v>0</v>
      </c>
      <c r="F687">
        <f t="shared" si="244"/>
        <v>0</v>
      </c>
      <c r="G687">
        <f t="shared" si="245"/>
        <v>0</v>
      </c>
      <c r="H687">
        <f t="shared" si="246"/>
        <v>0</v>
      </c>
      <c r="I687">
        <f t="shared" si="247"/>
        <v>0.01</v>
      </c>
      <c r="J687">
        <f t="shared" si="248"/>
        <v>0.01</v>
      </c>
      <c r="K687">
        <f t="shared" si="249"/>
        <v>0.01</v>
      </c>
      <c r="L687">
        <f t="shared" si="250"/>
        <v>0.01</v>
      </c>
      <c r="M687">
        <f t="shared" si="251"/>
        <v>0.01</v>
      </c>
      <c r="N687">
        <f t="shared" si="252"/>
        <v>0.01</v>
      </c>
      <c r="O687">
        <f t="shared" si="253"/>
        <v>0.01</v>
      </c>
      <c r="P687">
        <f t="shared" si="254"/>
        <v>0.01</v>
      </c>
      <c r="Q687">
        <f t="shared" si="255"/>
        <v>0.01</v>
      </c>
      <c r="R687">
        <f t="shared" si="256"/>
        <v>0.01</v>
      </c>
      <c r="S687">
        <f t="shared" si="257"/>
        <v>0.01</v>
      </c>
      <c r="T687">
        <f t="shared" si="258"/>
        <v>0.02</v>
      </c>
      <c r="U687">
        <f t="shared" si="259"/>
        <v>0.01</v>
      </c>
      <c r="V687">
        <f t="shared" si="260"/>
        <v>0</v>
      </c>
      <c r="W687">
        <f t="shared" si="261"/>
        <v>0</v>
      </c>
      <c r="X687">
        <f t="shared" si="262"/>
        <v>0.01</v>
      </c>
      <c r="Y687">
        <f t="shared" si="263"/>
        <v>0</v>
      </c>
    </row>
    <row r="688" spans="1:25">
      <c r="A688" t="s">
        <v>797</v>
      </c>
      <c r="B688">
        <f t="shared" si="240"/>
        <v>0</v>
      </c>
      <c r="C688">
        <f t="shared" si="241"/>
        <v>0</v>
      </c>
      <c r="D688">
        <f t="shared" si="242"/>
        <v>0</v>
      </c>
      <c r="E688">
        <f t="shared" si="243"/>
        <v>0</v>
      </c>
      <c r="F688">
        <f t="shared" si="244"/>
        <v>0</v>
      </c>
      <c r="G688">
        <f t="shared" si="245"/>
        <v>0</v>
      </c>
      <c r="H688">
        <f t="shared" si="246"/>
        <v>0.01</v>
      </c>
      <c r="I688">
        <f t="shared" si="247"/>
        <v>0.02</v>
      </c>
      <c r="J688">
        <f t="shared" si="248"/>
        <v>0.03</v>
      </c>
      <c r="K688">
        <f t="shared" si="249"/>
        <v>0.03</v>
      </c>
      <c r="L688">
        <f t="shared" si="250"/>
        <v>0.02</v>
      </c>
      <c r="M688">
        <f t="shared" si="251"/>
        <v>0.01</v>
      </c>
      <c r="N688">
        <f t="shared" si="252"/>
        <v>0.04</v>
      </c>
      <c r="O688">
        <f t="shared" si="253"/>
        <v>0.02</v>
      </c>
      <c r="P688">
        <f t="shared" si="254"/>
        <v>0.02</v>
      </c>
      <c r="Q688">
        <f t="shared" si="255"/>
        <v>0.01</v>
      </c>
      <c r="R688">
        <f t="shared" si="256"/>
        <v>0.02</v>
      </c>
      <c r="S688">
        <f t="shared" si="257"/>
        <v>0.03</v>
      </c>
      <c r="T688">
        <f t="shared" si="258"/>
        <v>0.01</v>
      </c>
      <c r="U688">
        <f t="shared" si="259"/>
        <v>0</v>
      </c>
      <c r="V688">
        <f t="shared" si="260"/>
        <v>0.01</v>
      </c>
      <c r="W688">
        <f t="shared" si="261"/>
        <v>0.01</v>
      </c>
      <c r="X688">
        <f t="shared" si="262"/>
        <v>0.01</v>
      </c>
      <c r="Y688">
        <f t="shared" si="263"/>
        <v>0.01</v>
      </c>
    </row>
    <row r="689" spans="1:25">
      <c r="A689" t="s">
        <v>798</v>
      </c>
      <c r="B689">
        <f t="shared" si="240"/>
        <v>0</v>
      </c>
      <c r="C689">
        <f t="shared" si="241"/>
        <v>0</v>
      </c>
      <c r="D689">
        <f t="shared" si="242"/>
        <v>0</v>
      </c>
      <c r="E689">
        <f t="shared" si="243"/>
        <v>0</v>
      </c>
      <c r="F689">
        <f t="shared" si="244"/>
        <v>0</v>
      </c>
      <c r="G689">
        <f t="shared" si="245"/>
        <v>0</v>
      </c>
      <c r="H689">
        <f t="shared" si="246"/>
        <v>0.02</v>
      </c>
      <c r="I689">
        <f t="shared" si="247"/>
        <v>0.06</v>
      </c>
      <c r="J689">
        <f t="shared" si="248"/>
        <v>0.06</v>
      </c>
      <c r="K689">
        <f t="shared" si="249"/>
        <v>0.03</v>
      </c>
      <c r="L689">
        <f t="shared" si="250"/>
        <v>0.01</v>
      </c>
      <c r="M689">
        <f t="shared" si="251"/>
        <v>0.03</v>
      </c>
      <c r="N689">
        <f t="shared" si="252"/>
        <v>0.02</v>
      </c>
      <c r="O689">
        <f t="shared" si="253"/>
        <v>0.01</v>
      </c>
      <c r="P689">
        <f t="shared" si="254"/>
        <v>0.01</v>
      </c>
      <c r="Q689">
        <f t="shared" si="255"/>
        <v>0.02</v>
      </c>
      <c r="R689">
        <f t="shared" si="256"/>
        <v>0.03</v>
      </c>
      <c r="S689">
        <f t="shared" si="257"/>
        <v>0.05</v>
      </c>
      <c r="T689">
        <f t="shared" si="258"/>
        <v>0.03</v>
      </c>
      <c r="U689">
        <f t="shared" si="259"/>
        <v>0.03</v>
      </c>
      <c r="V689">
        <f t="shared" si="260"/>
        <v>0.02</v>
      </c>
      <c r="W689">
        <f t="shared" si="261"/>
        <v>0.01</v>
      </c>
      <c r="X689">
        <f t="shared" si="262"/>
        <v>0.01</v>
      </c>
      <c r="Y689">
        <f t="shared" si="263"/>
        <v>0.01</v>
      </c>
    </row>
    <row r="690" spans="1:25">
      <c r="A690" t="s">
        <v>799</v>
      </c>
      <c r="B690">
        <f t="shared" si="240"/>
        <v>0</v>
      </c>
      <c r="C690">
        <f t="shared" si="241"/>
        <v>0</v>
      </c>
      <c r="D690">
        <f t="shared" si="242"/>
        <v>0</v>
      </c>
      <c r="E690">
        <f t="shared" si="243"/>
        <v>0</v>
      </c>
      <c r="F690">
        <f t="shared" si="244"/>
        <v>0</v>
      </c>
      <c r="G690">
        <f t="shared" si="245"/>
        <v>0</v>
      </c>
      <c r="H690">
        <f t="shared" si="246"/>
        <v>0</v>
      </c>
      <c r="I690">
        <f t="shared" si="247"/>
        <v>0</v>
      </c>
      <c r="J690">
        <f t="shared" si="248"/>
        <v>0</v>
      </c>
      <c r="K690">
        <f t="shared" si="249"/>
        <v>0</v>
      </c>
      <c r="L690">
        <f t="shared" si="250"/>
        <v>0</v>
      </c>
      <c r="M690">
        <f t="shared" si="251"/>
        <v>0</v>
      </c>
      <c r="N690">
        <f t="shared" si="252"/>
        <v>0</v>
      </c>
      <c r="O690">
        <f t="shared" si="253"/>
        <v>0</v>
      </c>
      <c r="P690">
        <f t="shared" si="254"/>
        <v>0</v>
      </c>
      <c r="Q690">
        <f t="shared" si="255"/>
        <v>0</v>
      </c>
      <c r="R690">
        <f t="shared" si="256"/>
        <v>0</v>
      </c>
      <c r="S690">
        <f t="shared" si="257"/>
        <v>0</v>
      </c>
      <c r="T690">
        <f t="shared" si="258"/>
        <v>0</v>
      </c>
      <c r="U690">
        <f t="shared" si="259"/>
        <v>0</v>
      </c>
      <c r="V690">
        <f t="shared" si="260"/>
        <v>0</v>
      </c>
      <c r="W690">
        <f t="shared" si="261"/>
        <v>0</v>
      </c>
      <c r="X690">
        <f t="shared" si="262"/>
        <v>0</v>
      </c>
      <c r="Y690">
        <f t="shared" si="263"/>
        <v>0</v>
      </c>
    </row>
    <row r="691" spans="1:25">
      <c r="A691" t="s">
        <v>800</v>
      </c>
      <c r="B691">
        <f t="shared" si="240"/>
        <v>0</v>
      </c>
      <c r="C691">
        <f t="shared" si="241"/>
        <v>0</v>
      </c>
      <c r="D691">
        <f t="shared" si="242"/>
        <v>0</v>
      </c>
      <c r="E691">
        <f t="shared" si="243"/>
        <v>0</v>
      </c>
      <c r="F691">
        <f t="shared" si="244"/>
        <v>0</v>
      </c>
      <c r="G691">
        <f t="shared" si="245"/>
        <v>0</v>
      </c>
      <c r="H691">
        <f t="shared" si="246"/>
        <v>0</v>
      </c>
      <c r="I691">
        <f t="shared" si="247"/>
        <v>0</v>
      </c>
      <c r="J691">
        <f t="shared" si="248"/>
        <v>0</v>
      </c>
      <c r="K691">
        <f t="shared" si="249"/>
        <v>0</v>
      </c>
      <c r="L691">
        <f t="shared" si="250"/>
        <v>0.01</v>
      </c>
      <c r="M691">
        <f t="shared" si="251"/>
        <v>0</v>
      </c>
      <c r="N691">
        <f t="shared" si="252"/>
        <v>0</v>
      </c>
      <c r="O691">
        <f t="shared" si="253"/>
        <v>0</v>
      </c>
      <c r="P691">
        <f t="shared" si="254"/>
        <v>0</v>
      </c>
      <c r="Q691">
        <f t="shared" si="255"/>
        <v>0</v>
      </c>
      <c r="R691">
        <f t="shared" si="256"/>
        <v>0</v>
      </c>
      <c r="S691">
        <f t="shared" si="257"/>
        <v>0.01</v>
      </c>
      <c r="T691">
        <f t="shared" si="258"/>
        <v>0.01</v>
      </c>
      <c r="U691">
        <f t="shared" si="259"/>
        <v>0</v>
      </c>
      <c r="V691">
        <f t="shared" si="260"/>
        <v>0</v>
      </c>
      <c r="W691">
        <f t="shared" si="261"/>
        <v>0</v>
      </c>
      <c r="X691">
        <f t="shared" si="262"/>
        <v>0</v>
      </c>
      <c r="Y691">
        <f t="shared" si="263"/>
        <v>0</v>
      </c>
    </row>
    <row r="692" spans="1:25">
      <c r="A692" t="s">
        <v>801</v>
      </c>
      <c r="B692">
        <f t="shared" si="240"/>
        <v>0</v>
      </c>
      <c r="C692">
        <f t="shared" si="241"/>
        <v>0</v>
      </c>
      <c r="D692">
        <f t="shared" si="242"/>
        <v>0</v>
      </c>
      <c r="E692">
        <f t="shared" si="243"/>
        <v>0</v>
      </c>
      <c r="F692">
        <f t="shared" si="244"/>
        <v>0</v>
      </c>
      <c r="G692">
        <f t="shared" si="245"/>
        <v>0</v>
      </c>
      <c r="H692">
        <f t="shared" si="246"/>
        <v>0</v>
      </c>
      <c r="I692">
        <f t="shared" si="247"/>
        <v>0</v>
      </c>
      <c r="J692">
        <f t="shared" si="248"/>
        <v>0</v>
      </c>
      <c r="K692">
        <f t="shared" si="249"/>
        <v>0</v>
      </c>
      <c r="L692">
        <f t="shared" si="250"/>
        <v>0</v>
      </c>
      <c r="M692">
        <f t="shared" si="251"/>
        <v>0</v>
      </c>
      <c r="N692">
        <f t="shared" si="252"/>
        <v>0</v>
      </c>
      <c r="O692">
        <f t="shared" si="253"/>
        <v>0.01</v>
      </c>
      <c r="P692">
        <f t="shared" si="254"/>
        <v>0</v>
      </c>
      <c r="Q692">
        <f t="shared" si="255"/>
        <v>0</v>
      </c>
      <c r="R692">
        <f t="shared" si="256"/>
        <v>0</v>
      </c>
      <c r="S692">
        <f t="shared" si="257"/>
        <v>0</v>
      </c>
      <c r="T692">
        <f t="shared" si="258"/>
        <v>0</v>
      </c>
      <c r="U692">
        <f t="shared" si="259"/>
        <v>0</v>
      </c>
      <c r="V692">
        <f t="shared" si="260"/>
        <v>0</v>
      </c>
      <c r="W692">
        <f t="shared" si="261"/>
        <v>0</v>
      </c>
      <c r="X692">
        <f t="shared" si="262"/>
        <v>0</v>
      </c>
      <c r="Y692">
        <f t="shared" si="263"/>
        <v>0</v>
      </c>
    </row>
    <row r="693" spans="1:25">
      <c r="A693" t="s">
        <v>802</v>
      </c>
      <c r="B693">
        <f t="shared" si="240"/>
        <v>0</v>
      </c>
      <c r="C693">
        <f t="shared" si="241"/>
        <v>0</v>
      </c>
      <c r="D693">
        <f t="shared" si="242"/>
        <v>0</v>
      </c>
      <c r="E693">
        <f t="shared" si="243"/>
        <v>0</v>
      </c>
      <c r="F693">
        <f t="shared" si="244"/>
        <v>0</v>
      </c>
      <c r="G693">
        <f t="shared" si="245"/>
        <v>0</v>
      </c>
      <c r="H693">
        <f t="shared" si="246"/>
        <v>0</v>
      </c>
      <c r="I693">
        <f t="shared" si="247"/>
        <v>0.01</v>
      </c>
      <c r="J693">
        <f t="shared" si="248"/>
        <v>0.01</v>
      </c>
      <c r="K693">
        <f t="shared" si="249"/>
        <v>0.02</v>
      </c>
      <c r="L693">
        <f t="shared" si="250"/>
        <v>0.01</v>
      </c>
      <c r="M693">
        <f t="shared" si="251"/>
        <v>0.01</v>
      </c>
      <c r="N693">
        <f t="shared" si="252"/>
        <v>0.01</v>
      </c>
      <c r="O693">
        <f t="shared" si="253"/>
        <v>0.01</v>
      </c>
      <c r="P693">
        <f t="shared" si="254"/>
        <v>0.01</v>
      </c>
      <c r="Q693">
        <f t="shared" si="255"/>
        <v>0.01</v>
      </c>
      <c r="R693">
        <f t="shared" si="256"/>
        <v>0.02</v>
      </c>
      <c r="S693">
        <f t="shared" si="257"/>
        <v>0</v>
      </c>
      <c r="T693">
        <f t="shared" si="258"/>
        <v>0</v>
      </c>
      <c r="U693">
        <f t="shared" si="259"/>
        <v>0</v>
      </c>
      <c r="V693">
        <f t="shared" si="260"/>
        <v>0.01</v>
      </c>
      <c r="W693">
        <f t="shared" si="261"/>
        <v>0</v>
      </c>
      <c r="X693">
        <f t="shared" si="262"/>
        <v>0</v>
      </c>
      <c r="Y693">
        <f t="shared" si="263"/>
        <v>0</v>
      </c>
    </row>
    <row r="694" spans="1:25">
      <c r="A694" t="s">
        <v>803</v>
      </c>
      <c r="B694">
        <f t="shared" si="240"/>
        <v>0</v>
      </c>
      <c r="C694">
        <f t="shared" si="241"/>
        <v>0</v>
      </c>
      <c r="D694">
        <f t="shared" si="242"/>
        <v>0</v>
      </c>
      <c r="E694">
        <f t="shared" si="243"/>
        <v>0</v>
      </c>
      <c r="F694">
        <f t="shared" si="244"/>
        <v>0</v>
      </c>
      <c r="G694">
        <f t="shared" si="245"/>
        <v>0</v>
      </c>
      <c r="H694">
        <f t="shared" si="246"/>
        <v>0</v>
      </c>
      <c r="I694">
        <f t="shared" si="247"/>
        <v>0.02</v>
      </c>
      <c r="J694">
        <f t="shared" si="248"/>
        <v>0.01</v>
      </c>
      <c r="K694">
        <f t="shared" si="249"/>
        <v>0.01</v>
      </c>
      <c r="L694">
        <f t="shared" si="250"/>
        <v>0</v>
      </c>
      <c r="M694">
        <f t="shared" si="251"/>
        <v>0.01</v>
      </c>
      <c r="N694">
        <f t="shared" si="252"/>
        <v>0</v>
      </c>
      <c r="O694">
        <f t="shared" si="253"/>
        <v>0.01</v>
      </c>
      <c r="P694">
        <f t="shared" si="254"/>
        <v>0</v>
      </c>
      <c r="Q694">
        <f t="shared" si="255"/>
        <v>0</v>
      </c>
      <c r="R694">
        <f t="shared" si="256"/>
        <v>0.01</v>
      </c>
      <c r="S694">
        <f t="shared" si="257"/>
        <v>0.01</v>
      </c>
      <c r="T694">
        <f t="shared" si="258"/>
        <v>0.01</v>
      </c>
      <c r="U694">
        <f t="shared" si="259"/>
        <v>0</v>
      </c>
      <c r="V694">
        <f t="shared" si="260"/>
        <v>0.01</v>
      </c>
      <c r="W694">
        <f t="shared" si="261"/>
        <v>0.03</v>
      </c>
      <c r="X694">
        <f t="shared" si="262"/>
        <v>0.01</v>
      </c>
      <c r="Y694">
        <f t="shared" si="263"/>
        <v>0.01</v>
      </c>
    </row>
    <row r="695" spans="1:25">
      <c r="A695" t="s">
        <v>804</v>
      </c>
      <c r="B695">
        <f t="shared" si="240"/>
        <v>0</v>
      </c>
      <c r="C695">
        <f t="shared" si="241"/>
        <v>0</v>
      </c>
      <c r="D695">
        <f t="shared" si="242"/>
        <v>0</v>
      </c>
      <c r="E695">
        <f t="shared" si="243"/>
        <v>0</v>
      </c>
      <c r="F695">
        <f t="shared" si="244"/>
        <v>0</v>
      </c>
      <c r="G695">
        <f t="shared" si="245"/>
        <v>0</v>
      </c>
      <c r="H695">
        <f t="shared" si="246"/>
        <v>0</v>
      </c>
      <c r="I695">
        <f t="shared" si="247"/>
        <v>0</v>
      </c>
      <c r="J695">
        <f t="shared" si="248"/>
        <v>0</v>
      </c>
      <c r="K695">
        <f t="shared" si="249"/>
        <v>0.01</v>
      </c>
      <c r="L695">
        <f t="shared" si="250"/>
        <v>0.01</v>
      </c>
      <c r="M695">
        <f t="shared" si="251"/>
        <v>0</v>
      </c>
      <c r="N695">
        <f t="shared" si="252"/>
        <v>0.01</v>
      </c>
      <c r="O695">
        <f t="shared" si="253"/>
        <v>0.03</v>
      </c>
      <c r="P695">
        <f t="shared" si="254"/>
        <v>0</v>
      </c>
      <c r="Q695">
        <f t="shared" si="255"/>
        <v>0</v>
      </c>
      <c r="R695">
        <f t="shared" si="256"/>
        <v>0</v>
      </c>
      <c r="S695">
        <f t="shared" si="257"/>
        <v>0.01</v>
      </c>
      <c r="T695">
        <f t="shared" si="258"/>
        <v>0.01</v>
      </c>
      <c r="U695">
        <f t="shared" si="259"/>
        <v>0</v>
      </c>
      <c r="V695">
        <f t="shared" si="260"/>
        <v>0</v>
      </c>
      <c r="W695">
        <f t="shared" si="261"/>
        <v>0</v>
      </c>
      <c r="X695">
        <f t="shared" si="262"/>
        <v>0</v>
      </c>
      <c r="Y695">
        <f t="shared" si="263"/>
        <v>0</v>
      </c>
    </row>
    <row r="696" spans="1:25">
      <c r="A696" t="s">
        <v>805</v>
      </c>
      <c r="B696">
        <f t="shared" si="240"/>
        <v>0</v>
      </c>
      <c r="C696">
        <f t="shared" si="241"/>
        <v>0</v>
      </c>
      <c r="D696">
        <f t="shared" si="242"/>
        <v>0</v>
      </c>
      <c r="E696">
        <f t="shared" si="243"/>
        <v>0</v>
      </c>
      <c r="F696">
        <f t="shared" si="244"/>
        <v>0</v>
      </c>
      <c r="G696">
        <f t="shared" si="245"/>
        <v>0.01</v>
      </c>
      <c r="H696">
        <f t="shared" si="246"/>
        <v>0.03</v>
      </c>
      <c r="I696">
        <f t="shared" si="247"/>
        <v>0.03</v>
      </c>
      <c r="J696">
        <f t="shared" si="248"/>
        <v>0.03</v>
      </c>
      <c r="K696">
        <f t="shared" si="249"/>
        <v>0.03</v>
      </c>
      <c r="L696">
        <f t="shared" si="250"/>
        <v>0.02</v>
      </c>
      <c r="M696">
        <f t="shared" si="251"/>
        <v>0.02</v>
      </c>
      <c r="N696">
        <f t="shared" si="252"/>
        <v>0.02</v>
      </c>
      <c r="O696">
        <f t="shared" si="253"/>
        <v>0.01</v>
      </c>
      <c r="P696">
        <f t="shared" si="254"/>
        <v>0.01</v>
      </c>
      <c r="Q696">
        <f t="shared" si="255"/>
        <v>0.03</v>
      </c>
      <c r="R696">
        <f t="shared" si="256"/>
        <v>0.04</v>
      </c>
      <c r="S696">
        <f t="shared" si="257"/>
        <v>0.03</v>
      </c>
      <c r="T696">
        <f t="shared" si="258"/>
        <v>0.01</v>
      </c>
      <c r="U696">
        <f t="shared" si="259"/>
        <v>0.01</v>
      </c>
      <c r="V696">
        <f t="shared" si="260"/>
        <v>0.01</v>
      </c>
      <c r="W696">
        <f t="shared" si="261"/>
        <v>0.02</v>
      </c>
      <c r="X696">
        <f t="shared" si="262"/>
        <v>0</v>
      </c>
      <c r="Y696">
        <f t="shared" si="263"/>
        <v>0</v>
      </c>
    </row>
    <row r="697" spans="1:25">
      <c r="A697" t="s">
        <v>806</v>
      </c>
      <c r="B697">
        <f t="shared" si="240"/>
        <v>0</v>
      </c>
      <c r="C697">
        <f t="shared" si="241"/>
        <v>0</v>
      </c>
      <c r="D697">
        <f t="shared" si="242"/>
        <v>0</v>
      </c>
      <c r="E697">
        <f t="shared" si="243"/>
        <v>0</v>
      </c>
      <c r="F697">
        <f t="shared" si="244"/>
        <v>0</v>
      </c>
      <c r="G697">
        <f t="shared" si="245"/>
        <v>0</v>
      </c>
      <c r="H697">
        <f t="shared" si="246"/>
        <v>0.02</v>
      </c>
      <c r="I697">
        <f t="shared" si="247"/>
        <v>0.04</v>
      </c>
      <c r="J697">
        <f t="shared" si="248"/>
        <v>0.04</v>
      </c>
      <c r="K697">
        <f t="shared" si="249"/>
        <v>0.03</v>
      </c>
      <c r="L697">
        <f t="shared" si="250"/>
        <v>0.01</v>
      </c>
      <c r="M697">
        <f t="shared" si="251"/>
        <v>0.01</v>
      </c>
      <c r="N697">
        <f t="shared" si="252"/>
        <v>0.02</v>
      </c>
      <c r="O697">
        <f t="shared" si="253"/>
        <v>0.02</v>
      </c>
      <c r="P697">
        <f t="shared" si="254"/>
        <v>0.03</v>
      </c>
      <c r="Q697">
        <f t="shared" si="255"/>
        <v>0.02</v>
      </c>
      <c r="R697">
        <f t="shared" si="256"/>
        <v>0.02</v>
      </c>
      <c r="S697">
        <f t="shared" si="257"/>
        <v>0.03</v>
      </c>
      <c r="T697">
        <f t="shared" si="258"/>
        <v>0.02</v>
      </c>
      <c r="U697">
        <f t="shared" si="259"/>
        <v>0.01</v>
      </c>
      <c r="V697">
        <f t="shared" si="260"/>
        <v>0.01</v>
      </c>
      <c r="W697">
        <f t="shared" si="261"/>
        <v>0.02</v>
      </c>
      <c r="X697">
        <f t="shared" si="262"/>
        <v>0.04</v>
      </c>
      <c r="Y697">
        <f t="shared" si="263"/>
        <v>0.01</v>
      </c>
    </row>
    <row r="698" spans="1:25">
      <c r="A698" t="s">
        <v>807</v>
      </c>
      <c r="B698">
        <f t="shared" si="240"/>
        <v>0</v>
      </c>
      <c r="C698">
        <f t="shared" si="241"/>
        <v>0</v>
      </c>
      <c r="D698">
        <f t="shared" si="242"/>
        <v>0</v>
      </c>
      <c r="E698">
        <f t="shared" si="243"/>
        <v>0</v>
      </c>
      <c r="F698">
        <f t="shared" si="244"/>
        <v>0</v>
      </c>
      <c r="G698">
        <f t="shared" si="245"/>
        <v>0</v>
      </c>
      <c r="H698">
        <f t="shared" si="246"/>
        <v>0.01</v>
      </c>
      <c r="I698">
        <f t="shared" si="247"/>
        <v>0</v>
      </c>
      <c r="J698">
        <f t="shared" si="248"/>
        <v>0.03</v>
      </c>
      <c r="K698">
        <f t="shared" si="249"/>
        <v>0.02</v>
      </c>
      <c r="L698">
        <f t="shared" si="250"/>
        <v>0.01</v>
      </c>
      <c r="M698">
        <f t="shared" si="251"/>
        <v>0.02</v>
      </c>
      <c r="N698">
        <f t="shared" si="252"/>
        <v>0.03</v>
      </c>
      <c r="O698">
        <f t="shared" si="253"/>
        <v>0.02</v>
      </c>
      <c r="P698">
        <f t="shared" si="254"/>
        <v>0.02</v>
      </c>
      <c r="Q698">
        <f t="shared" si="255"/>
        <v>0.01</v>
      </c>
      <c r="R698">
        <f t="shared" si="256"/>
        <v>0.01</v>
      </c>
      <c r="S698">
        <f t="shared" si="257"/>
        <v>0</v>
      </c>
      <c r="T698">
        <f t="shared" si="258"/>
        <v>0</v>
      </c>
      <c r="U698">
        <f t="shared" si="259"/>
        <v>0</v>
      </c>
      <c r="V698">
        <f t="shared" si="260"/>
        <v>0</v>
      </c>
      <c r="W698">
        <f t="shared" si="261"/>
        <v>0</v>
      </c>
      <c r="X698">
        <f t="shared" si="262"/>
        <v>0</v>
      </c>
      <c r="Y698">
        <f t="shared" si="263"/>
        <v>0</v>
      </c>
    </row>
    <row r="699" spans="1:25">
      <c r="A699" t="s">
        <v>808</v>
      </c>
      <c r="B699">
        <f t="shared" si="240"/>
        <v>0.02</v>
      </c>
      <c r="C699">
        <f t="shared" si="241"/>
        <v>0.02</v>
      </c>
      <c r="D699">
        <f t="shared" si="242"/>
        <v>0.02</v>
      </c>
      <c r="E699">
        <f t="shared" si="243"/>
        <v>0.01</v>
      </c>
      <c r="F699">
        <f t="shared" si="244"/>
        <v>0</v>
      </c>
      <c r="G699">
        <f t="shared" si="245"/>
        <v>0.01</v>
      </c>
      <c r="H699">
        <f t="shared" si="246"/>
        <v>0.02</v>
      </c>
      <c r="I699">
        <f t="shared" si="247"/>
        <v>0.05</v>
      </c>
      <c r="J699">
        <f t="shared" si="248"/>
        <v>0.1</v>
      </c>
      <c r="K699">
        <f t="shared" si="249"/>
        <v>0.14000000000000001</v>
      </c>
      <c r="L699">
        <f t="shared" si="250"/>
        <v>0.18</v>
      </c>
      <c r="M699">
        <f t="shared" si="251"/>
        <v>0.13</v>
      </c>
      <c r="N699">
        <f t="shared" si="252"/>
        <v>0.09</v>
      </c>
      <c r="O699">
        <f t="shared" si="253"/>
        <v>0.14000000000000001</v>
      </c>
      <c r="P699">
        <f t="shared" si="254"/>
        <v>0.15</v>
      </c>
      <c r="Q699">
        <f t="shared" si="255"/>
        <v>0.15</v>
      </c>
      <c r="R699">
        <f t="shared" si="256"/>
        <v>0.11</v>
      </c>
      <c r="S699">
        <f t="shared" si="257"/>
        <v>0.11</v>
      </c>
      <c r="T699">
        <f t="shared" si="258"/>
        <v>0.11</v>
      </c>
      <c r="U699">
        <f t="shared" si="259"/>
        <v>0.09</v>
      </c>
      <c r="V699">
        <f t="shared" si="260"/>
        <v>0.04</v>
      </c>
      <c r="W699">
        <f t="shared" si="261"/>
        <v>0.03</v>
      </c>
      <c r="X699">
        <f t="shared" si="262"/>
        <v>0.02</v>
      </c>
      <c r="Y699">
        <f t="shared" si="263"/>
        <v>0.02</v>
      </c>
    </row>
    <row r="700" spans="1:25">
      <c r="A700" t="s">
        <v>809</v>
      </c>
      <c r="B700">
        <f t="shared" si="240"/>
        <v>2.85</v>
      </c>
      <c r="C700">
        <f t="shared" si="241"/>
        <v>1.18</v>
      </c>
      <c r="D700">
        <f t="shared" si="242"/>
        <v>0.17</v>
      </c>
      <c r="E700">
        <f t="shared" si="243"/>
        <v>0.16</v>
      </c>
      <c r="F700">
        <f t="shared" si="244"/>
        <v>1.79</v>
      </c>
      <c r="G700">
        <f t="shared" si="245"/>
        <v>2.19</v>
      </c>
      <c r="H700">
        <f t="shared" si="246"/>
        <v>0.17</v>
      </c>
      <c r="I700">
        <f t="shared" si="247"/>
        <v>0.34</v>
      </c>
      <c r="J700">
        <f t="shared" si="248"/>
        <v>0.27</v>
      </c>
      <c r="K700">
        <f t="shared" si="249"/>
        <v>0.22</v>
      </c>
      <c r="L700">
        <f t="shared" si="250"/>
        <v>0.28999999999999998</v>
      </c>
      <c r="M700">
        <f t="shared" si="251"/>
        <v>0.16</v>
      </c>
      <c r="N700">
        <f t="shared" si="252"/>
        <v>0.18</v>
      </c>
      <c r="O700">
        <f t="shared" si="253"/>
        <v>0.3</v>
      </c>
      <c r="P700">
        <f t="shared" si="254"/>
        <v>0.34</v>
      </c>
      <c r="Q700">
        <f t="shared" si="255"/>
        <v>0.23</v>
      </c>
      <c r="R700">
        <f t="shared" si="256"/>
        <v>0.37</v>
      </c>
      <c r="S700">
        <f t="shared" si="257"/>
        <v>0.28999999999999998</v>
      </c>
      <c r="T700">
        <f t="shared" si="258"/>
        <v>0.2</v>
      </c>
      <c r="U700">
        <f t="shared" si="259"/>
        <v>0.18</v>
      </c>
      <c r="V700">
        <f t="shared" si="260"/>
        <v>0.15</v>
      </c>
      <c r="W700">
        <f t="shared" si="261"/>
        <v>0.14000000000000001</v>
      </c>
      <c r="X700">
        <f t="shared" si="262"/>
        <v>0.15</v>
      </c>
      <c r="Y700">
        <f t="shared" si="263"/>
        <v>1.1200000000000001</v>
      </c>
    </row>
    <row r="701" spans="1:25">
      <c r="A701" t="s">
        <v>810</v>
      </c>
      <c r="B701">
        <f t="shared" si="240"/>
        <v>0.02</v>
      </c>
      <c r="C701">
        <f t="shared" si="241"/>
        <v>0.03</v>
      </c>
      <c r="D701">
        <f t="shared" si="242"/>
        <v>0.03</v>
      </c>
      <c r="E701">
        <f t="shared" si="243"/>
        <v>0.02</v>
      </c>
      <c r="F701">
        <f t="shared" si="244"/>
        <v>0.01</v>
      </c>
      <c r="G701">
        <f t="shared" si="245"/>
        <v>0.55000000000000004</v>
      </c>
      <c r="H701">
        <f t="shared" si="246"/>
        <v>1.82</v>
      </c>
      <c r="I701">
        <f t="shared" si="247"/>
        <v>0.05</v>
      </c>
      <c r="J701">
        <f t="shared" si="248"/>
        <v>0.06</v>
      </c>
      <c r="K701">
        <f t="shared" si="249"/>
        <v>0.13</v>
      </c>
      <c r="L701">
        <f t="shared" si="250"/>
        <v>0.08</v>
      </c>
      <c r="M701">
        <f t="shared" si="251"/>
        <v>0.56999999999999995</v>
      </c>
      <c r="N701">
        <f t="shared" si="252"/>
        <v>1.77</v>
      </c>
      <c r="O701">
        <f t="shared" si="253"/>
        <v>0.05</v>
      </c>
      <c r="P701">
        <f t="shared" si="254"/>
        <v>0.3</v>
      </c>
      <c r="Q701">
        <f t="shared" si="255"/>
        <v>0.38</v>
      </c>
      <c r="R701">
        <f t="shared" si="256"/>
        <v>0.08</v>
      </c>
      <c r="S701">
        <f t="shared" si="257"/>
        <v>0.08</v>
      </c>
      <c r="T701">
        <f t="shared" si="258"/>
        <v>0.04</v>
      </c>
      <c r="U701">
        <f t="shared" si="259"/>
        <v>0.28000000000000003</v>
      </c>
      <c r="V701">
        <f t="shared" si="260"/>
        <v>1.59</v>
      </c>
      <c r="W701">
        <f t="shared" si="261"/>
        <v>0.44</v>
      </c>
      <c r="X701">
        <f t="shared" si="262"/>
        <v>0.04</v>
      </c>
      <c r="Y701">
        <f t="shared" si="263"/>
        <v>0.02</v>
      </c>
    </row>
    <row r="702" spans="1:25">
      <c r="A702" t="s">
        <v>811</v>
      </c>
      <c r="B702">
        <f t="shared" si="240"/>
        <v>0.01</v>
      </c>
      <c r="C702">
        <f t="shared" si="241"/>
        <v>0.01</v>
      </c>
      <c r="D702">
        <f t="shared" si="242"/>
        <v>0.01</v>
      </c>
      <c r="E702">
        <f t="shared" si="243"/>
        <v>0.01</v>
      </c>
      <c r="F702">
        <f t="shared" si="244"/>
        <v>1.29</v>
      </c>
      <c r="G702">
        <f t="shared" si="245"/>
        <v>1.3</v>
      </c>
      <c r="H702">
        <f t="shared" si="246"/>
        <v>1</v>
      </c>
      <c r="I702">
        <f t="shared" si="247"/>
        <v>0.01</v>
      </c>
      <c r="J702">
        <f t="shared" si="248"/>
        <v>0.01</v>
      </c>
      <c r="K702">
        <f t="shared" si="249"/>
        <v>0.01</v>
      </c>
      <c r="L702">
        <f t="shared" si="250"/>
        <v>0.08</v>
      </c>
      <c r="M702">
        <f t="shared" si="251"/>
        <v>0.01</v>
      </c>
      <c r="N702">
        <f t="shared" si="252"/>
        <v>0.05</v>
      </c>
      <c r="O702">
        <f t="shared" si="253"/>
        <v>0.02</v>
      </c>
      <c r="P702">
        <f t="shared" si="254"/>
        <v>0.01</v>
      </c>
      <c r="Q702">
        <f t="shared" si="255"/>
        <v>0.01</v>
      </c>
      <c r="R702">
        <f t="shared" si="256"/>
        <v>0.01</v>
      </c>
      <c r="S702">
        <f t="shared" si="257"/>
        <v>0.02</v>
      </c>
      <c r="T702">
        <f t="shared" si="258"/>
        <v>1.83</v>
      </c>
      <c r="U702">
        <f t="shared" si="259"/>
        <v>2.0299999999999998</v>
      </c>
      <c r="V702">
        <f t="shared" si="260"/>
        <v>1.42</v>
      </c>
      <c r="W702">
        <f t="shared" si="261"/>
        <v>0</v>
      </c>
      <c r="X702">
        <f t="shared" si="262"/>
        <v>0.01</v>
      </c>
      <c r="Y702">
        <f t="shared" si="263"/>
        <v>0.01</v>
      </c>
    </row>
    <row r="703" spans="1:25">
      <c r="A703" t="s">
        <v>812</v>
      </c>
      <c r="B703">
        <f t="shared" si="240"/>
        <v>0.03</v>
      </c>
      <c r="C703">
        <f t="shared" si="241"/>
        <v>0.03</v>
      </c>
      <c r="D703">
        <f t="shared" si="242"/>
        <v>0.03</v>
      </c>
      <c r="E703">
        <f t="shared" si="243"/>
        <v>0.02</v>
      </c>
      <c r="F703">
        <f t="shared" si="244"/>
        <v>0.02</v>
      </c>
      <c r="G703">
        <f t="shared" si="245"/>
        <v>0.02</v>
      </c>
      <c r="H703">
        <f t="shared" si="246"/>
        <v>0.02</v>
      </c>
      <c r="I703">
        <f t="shared" si="247"/>
        <v>0.03</v>
      </c>
      <c r="J703">
        <f t="shared" si="248"/>
        <v>7.0000000000000007E-2</v>
      </c>
      <c r="K703">
        <f t="shared" si="249"/>
        <v>0.11</v>
      </c>
      <c r="L703">
        <f t="shared" si="250"/>
        <v>0.09</v>
      </c>
      <c r="M703">
        <f t="shared" si="251"/>
        <v>0.1</v>
      </c>
      <c r="N703">
        <f t="shared" si="252"/>
        <v>0.04</v>
      </c>
      <c r="O703">
        <f t="shared" si="253"/>
        <v>0.04</v>
      </c>
      <c r="P703">
        <f t="shared" si="254"/>
        <v>0.03</v>
      </c>
      <c r="Q703">
        <f t="shared" si="255"/>
        <v>0.03</v>
      </c>
      <c r="R703">
        <f t="shared" si="256"/>
        <v>0.03</v>
      </c>
      <c r="S703">
        <f t="shared" si="257"/>
        <v>0.03</v>
      </c>
      <c r="T703">
        <f t="shared" si="258"/>
        <v>0.03</v>
      </c>
      <c r="U703">
        <f t="shared" si="259"/>
        <v>0.03</v>
      </c>
      <c r="V703">
        <f t="shared" si="260"/>
        <v>0.03</v>
      </c>
      <c r="W703">
        <f t="shared" si="261"/>
        <v>0.03</v>
      </c>
      <c r="X703">
        <f t="shared" si="262"/>
        <v>0.02</v>
      </c>
      <c r="Y703">
        <f t="shared" si="263"/>
        <v>0.03</v>
      </c>
    </row>
    <row r="704" spans="1:25">
      <c r="A704" t="s">
        <v>813</v>
      </c>
      <c r="B704">
        <f t="shared" si="240"/>
        <v>0</v>
      </c>
      <c r="C704">
        <f t="shared" si="241"/>
        <v>0</v>
      </c>
      <c r="D704">
        <f t="shared" si="242"/>
        <v>0</v>
      </c>
      <c r="E704">
        <f t="shared" si="243"/>
        <v>0</v>
      </c>
      <c r="F704">
        <f t="shared" si="244"/>
        <v>0</v>
      </c>
      <c r="G704">
        <f t="shared" si="245"/>
        <v>0</v>
      </c>
      <c r="H704">
        <f t="shared" si="246"/>
        <v>0.01</v>
      </c>
      <c r="I704">
        <f t="shared" si="247"/>
        <v>0.01</v>
      </c>
      <c r="J704">
        <f t="shared" si="248"/>
        <v>0.02</v>
      </c>
      <c r="K704">
        <f t="shared" si="249"/>
        <v>0.01</v>
      </c>
      <c r="L704">
        <f t="shared" si="250"/>
        <v>0.02</v>
      </c>
      <c r="M704">
        <f t="shared" si="251"/>
        <v>0.06</v>
      </c>
      <c r="N704">
        <f t="shared" si="252"/>
        <v>0.01</v>
      </c>
      <c r="O704">
        <f t="shared" si="253"/>
        <v>0.1</v>
      </c>
      <c r="P704">
        <f t="shared" si="254"/>
        <v>0.12</v>
      </c>
      <c r="Q704">
        <f t="shared" si="255"/>
        <v>0.14000000000000001</v>
      </c>
      <c r="R704">
        <f t="shared" si="256"/>
        <v>0.05</v>
      </c>
      <c r="S704">
        <f t="shared" si="257"/>
        <v>0.01</v>
      </c>
      <c r="T704">
        <f t="shared" si="258"/>
        <v>0.03</v>
      </c>
      <c r="U704">
        <f t="shared" si="259"/>
        <v>0.01</v>
      </c>
      <c r="V704">
        <f t="shared" si="260"/>
        <v>0.01</v>
      </c>
      <c r="W704">
        <f t="shared" si="261"/>
        <v>0</v>
      </c>
      <c r="X704">
        <f t="shared" si="262"/>
        <v>0</v>
      </c>
      <c r="Y704">
        <f t="shared" si="263"/>
        <v>0</v>
      </c>
    </row>
    <row r="705" spans="1:25">
      <c r="A705" t="s">
        <v>814</v>
      </c>
      <c r="B705">
        <f t="shared" si="240"/>
        <v>0.01</v>
      </c>
      <c r="C705">
        <f t="shared" si="241"/>
        <v>0.01</v>
      </c>
      <c r="D705">
        <f t="shared" si="242"/>
        <v>0.01</v>
      </c>
      <c r="E705">
        <f t="shared" si="243"/>
        <v>0</v>
      </c>
      <c r="F705">
        <f t="shared" si="244"/>
        <v>0</v>
      </c>
      <c r="G705">
        <f t="shared" si="245"/>
        <v>0.04</v>
      </c>
      <c r="H705">
        <f t="shared" si="246"/>
        <v>0.04</v>
      </c>
      <c r="I705">
        <f t="shared" si="247"/>
        <v>0.04</v>
      </c>
      <c r="J705">
        <f t="shared" si="248"/>
        <v>0.03</v>
      </c>
      <c r="K705">
        <f t="shared" si="249"/>
        <v>0.02</v>
      </c>
      <c r="L705">
        <f t="shared" si="250"/>
        <v>0.05</v>
      </c>
      <c r="M705">
        <f t="shared" si="251"/>
        <v>0.06</v>
      </c>
      <c r="N705">
        <f t="shared" si="252"/>
        <v>0.06</v>
      </c>
      <c r="O705">
        <f t="shared" si="253"/>
        <v>0.08</v>
      </c>
      <c r="P705">
        <f t="shared" si="254"/>
        <v>7.0000000000000007E-2</v>
      </c>
      <c r="Q705">
        <f t="shared" si="255"/>
        <v>0.09</v>
      </c>
      <c r="R705">
        <f t="shared" si="256"/>
        <v>0.08</v>
      </c>
      <c r="S705">
        <f t="shared" si="257"/>
        <v>7.0000000000000007E-2</v>
      </c>
      <c r="T705">
        <f t="shared" si="258"/>
        <v>0.06</v>
      </c>
      <c r="U705">
        <f t="shared" si="259"/>
        <v>0.06</v>
      </c>
      <c r="V705">
        <f t="shared" si="260"/>
        <v>0.06</v>
      </c>
      <c r="W705">
        <f t="shared" si="261"/>
        <v>0.06</v>
      </c>
      <c r="X705">
        <f t="shared" si="262"/>
        <v>0.05</v>
      </c>
      <c r="Y705">
        <f t="shared" si="263"/>
        <v>0.01</v>
      </c>
    </row>
    <row r="706" spans="1:25">
      <c r="A706" t="s">
        <v>815</v>
      </c>
      <c r="B706">
        <f t="shared" ref="B706:B769" si="264">VLOOKUP($A706,SIG,2,FALSE)</f>
        <v>0</v>
      </c>
      <c r="C706">
        <f t="shared" ref="C706:C769" si="265">VLOOKUP($A706,SIG,3,FALSE)</f>
        <v>0</v>
      </c>
      <c r="D706">
        <f t="shared" ref="D706:D769" si="266">VLOOKUP($A706,SIG,4,FALSE)</f>
        <v>0</v>
      </c>
      <c r="E706">
        <f t="shared" ref="E706:E769" si="267">VLOOKUP($A706,SIG,5,FALSE)</f>
        <v>0</v>
      </c>
      <c r="F706">
        <f t="shared" ref="F706:F769" si="268">VLOOKUP($A706,SIG,6,FALSE)</f>
        <v>0</v>
      </c>
      <c r="G706">
        <f t="shared" ref="G706:G769" si="269">VLOOKUP($A706,SIG,7,FALSE)</f>
        <v>0</v>
      </c>
      <c r="H706">
        <f t="shared" ref="H706:H769" si="270">VLOOKUP($A706,SIG,8,FALSE)</f>
        <v>0.01</v>
      </c>
      <c r="I706">
        <f t="shared" ref="I706:I769" si="271">VLOOKUP($A706,SIG,9,FALSE)</f>
        <v>0.01</v>
      </c>
      <c r="J706">
        <f t="shared" ref="J706:J769" si="272">VLOOKUP($A706,SIG,10,FALSE)</f>
        <v>0.03</v>
      </c>
      <c r="K706">
        <f t="shared" ref="K706:K769" si="273">VLOOKUP($A706,SIG,11,FALSE)</f>
        <v>0.02</v>
      </c>
      <c r="L706">
        <f t="shared" ref="L706:L769" si="274">VLOOKUP($A706,SIG,12,FALSE)</f>
        <v>0.01</v>
      </c>
      <c r="M706">
        <f t="shared" ref="M706:M769" si="275">VLOOKUP($A706,SIG,13,FALSE)</f>
        <v>0.01</v>
      </c>
      <c r="N706">
        <f t="shared" ref="N706:N769" si="276">VLOOKUP($A706,SIG,14,FALSE)</f>
        <v>0.01</v>
      </c>
      <c r="O706">
        <f t="shared" ref="O706:O769" si="277">VLOOKUP($A706,SIG,15,FALSE)</f>
        <v>0</v>
      </c>
      <c r="P706">
        <f t="shared" ref="P706:P769" si="278">VLOOKUP($A706,SIG,16,FALSE)</f>
        <v>0.06</v>
      </c>
      <c r="Q706">
        <f t="shared" ref="Q706:Q769" si="279">VLOOKUP($A706,SIG,17,FALSE)</f>
        <v>0.02</v>
      </c>
      <c r="R706">
        <f t="shared" ref="R706:R769" si="280">VLOOKUP($A706,SIG,18,FALSE)</f>
        <v>0.01</v>
      </c>
      <c r="S706">
        <f t="shared" ref="S706:S769" si="281">VLOOKUP($A706,SIG,19,FALSE)</f>
        <v>0.02</v>
      </c>
      <c r="T706">
        <f t="shared" ref="T706:T769" si="282">VLOOKUP($A706,SIG,20,FALSE)</f>
        <v>0.02</v>
      </c>
      <c r="U706">
        <f t="shared" ref="U706:U769" si="283">VLOOKUP($A706,SIG,21,FALSE)</f>
        <v>0.01</v>
      </c>
      <c r="V706">
        <f t="shared" ref="V706:V769" si="284">VLOOKUP($A706,SIG,22,FALSE)</f>
        <v>0.01</v>
      </c>
      <c r="W706">
        <f t="shared" ref="W706:W769" si="285">VLOOKUP($A706,SIG,23,FALSE)</f>
        <v>0.01</v>
      </c>
      <c r="X706">
        <f t="shared" ref="X706:X769" si="286">VLOOKUP($A706,SIG,24,FALSE)</f>
        <v>0</v>
      </c>
      <c r="Y706">
        <f t="shared" ref="Y706:Y769" si="287">VLOOKUP($A706,SIG,25,FALSE)</f>
        <v>0</v>
      </c>
    </row>
    <row r="707" spans="1:25">
      <c r="A707" t="s">
        <v>816</v>
      </c>
      <c r="B707">
        <f t="shared" si="264"/>
        <v>0.74</v>
      </c>
      <c r="C707">
        <f t="shared" si="265"/>
        <v>0.04</v>
      </c>
      <c r="D707">
        <f t="shared" si="266"/>
        <v>0.01</v>
      </c>
      <c r="E707">
        <f t="shared" si="267"/>
        <v>0</v>
      </c>
      <c r="F707">
        <f t="shared" si="268"/>
        <v>1.85</v>
      </c>
      <c r="G707">
        <f t="shared" si="269"/>
        <v>7.0000000000000007E-2</v>
      </c>
      <c r="H707">
        <f t="shared" si="270"/>
        <v>0.02</v>
      </c>
      <c r="I707">
        <f t="shared" si="271"/>
        <v>0.03</v>
      </c>
      <c r="J707">
        <f t="shared" si="272"/>
        <v>0.05</v>
      </c>
      <c r="K707">
        <f t="shared" si="273"/>
        <v>0.09</v>
      </c>
      <c r="L707">
        <f t="shared" si="274"/>
        <v>0.09</v>
      </c>
      <c r="M707">
        <f t="shared" si="275"/>
        <v>0.02</v>
      </c>
      <c r="N707">
        <f t="shared" si="276"/>
        <v>0.01</v>
      </c>
      <c r="O707">
        <f t="shared" si="277"/>
        <v>0.06</v>
      </c>
      <c r="P707">
        <f t="shared" si="278"/>
        <v>0.04</v>
      </c>
      <c r="Q707">
        <f t="shared" si="279"/>
        <v>0.06</v>
      </c>
      <c r="R707">
        <f t="shared" si="280"/>
        <v>0.01</v>
      </c>
      <c r="S707">
        <f t="shared" si="281"/>
        <v>0.05</v>
      </c>
      <c r="T707">
        <f t="shared" si="282"/>
        <v>0.01</v>
      </c>
      <c r="U707">
        <f t="shared" si="283"/>
        <v>0</v>
      </c>
      <c r="V707">
        <f t="shared" si="284"/>
        <v>0</v>
      </c>
      <c r="W707">
        <f t="shared" si="285"/>
        <v>0</v>
      </c>
      <c r="X707">
        <f t="shared" si="286"/>
        <v>0.52</v>
      </c>
      <c r="Y707">
        <f t="shared" si="287"/>
        <v>1.34</v>
      </c>
    </row>
    <row r="708" spans="1:25">
      <c r="A708" t="s">
        <v>817</v>
      </c>
      <c r="B708">
        <f t="shared" si="264"/>
        <v>0.01</v>
      </c>
      <c r="C708">
        <f t="shared" si="265"/>
        <v>0.01</v>
      </c>
      <c r="D708">
        <f t="shared" si="266"/>
        <v>0.04</v>
      </c>
      <c r="E708">
        <f t="shared" si="267"/>
        <v>0.06</v>
      </c>
      <c r="F708">
        <f t="shared" si="268"/>
        <v>0.03</v>
      </c>
      <c r="G708">
        <f t="shared" si="269"/>
        <v>0</v>
      </c>
      <c r="H708">
        <f t="shared" si="270"/>
        <v>0.03</v>
      </c>
      <c r="I708">
        <f t="shared" si="271"/>
        <v>0.02</v>
      </c>
      <c r="J708">
        <f t="shared" si="272"/>
        <v>0.03</v>
      </c>
      <c r="K708">
        <f t="shared" si="273"/>
        <v>0.06</v>
      </c>
      <c r="L708">
        <f t="shared" si="274"/>
        <v>0.08</v>
      </c>
      <c r="M708">
        <f t="shared" si="275"/>
        <v>0.06</v>
      </c>
      <c r="N708">
        <f t="shared" si="276"/>
        <v>0.06</v>
      </c>
      <c r="O708">
        <f t="shared" si="277"/>
        <v>7.0000000000000007E-2</v>
      </c>
      <c r="P708">
        <f t="shared" si="278"/>
        <v>0.08</v>
      </c>
      <c r="Q708">
        <f t="shared" si="279"/>
        <v>0.06</v>
      </c>
      <c r="R708">
        <f t="shared" si="280"/>
        <v>0.06</v>
      </c>
      <c r="S708">
        <f t="shared" si="281"/>
        <v>0.05</v>
      </c>
      <c r="T708">
        <f t="shared" si="282"/>
        <v>7.0000000000000007E-2</v>
      </c>
      <c r="U708">
        <f t="shared" si="283"/>
        <v>0.12</v>
      </c>
      <c r="V708">
        <f t="shared" si="284"/>
        <v>0.04</v>
      </c>
      <c r="W708">
        <f t="shared" si="285"/>
        <v>0.04</v>
      </c>
      <c r="X708">
        <f t="shared" si="286"/>
        <v>0.01</v>
      </c>
      <c r="Y708">
        <f t="shared" si="287"/>
        <v>0.02</v>
      </c>
    </row>
    <row r="709" spans="1:25">
      <c r="A709" t="s">
        <v>818</v>
      </c>
      <c r="B709">
        <f t="shared" si="264"/>
        <v>2.13</v>
      </c>
      <c r="C709">
        <f t="shared" si="265"/>
        <v>2.46</v>
      </c>
      <c r="D709">
        <f t="shared" si="266"/>
        <v>0.02</v>
      </c>
      <c r="E709">
        <f t="shared" si="267"/>
        <v>0.02</v>
      </c>
      <c r="F709">
        <f t="shared" si="268"/>
        <v>1.81</v>
      </c>
      <c r="G709">
        <f t="shared" si="269"/>
        <v>1.93</v>
      </c>
      <c r="H709">
        <f t="shared" si="270"/>
        <v>0.05</v>
      </c>
      <c r="I709">
        <f t="shared" si="271"/>
        <v>0.03</v>
      </c>
      <c r="J709">
        <f t="shared" si="272"/>
        <v>0.04</v>
      </c>
      <c r="K709">
        <f t="shared" si="273"/>
        <v>0.04</v>
      </c>
      <c r="L709">
        <f t="shared" si="274"/>
        <v>0.05</v>
      </c>
      <c r="M709">
        <f t="shared" si="275"/>
        <v>0.03</v>
      </c>
      <c r="N709">
        <f t="shared" si="276"/>
        <v>0.03</v>
      </c>
      <c r="O709">
        <f t="shared" si="277"/>
        <v>0.04</v>
      </c>
      <c r="P709">
        <f t="shared" si="278"/>
        <v>0.06</v>
      </c>
      <c r="Q709">
        <f t="shared" si="279"/>
        <v>0.05</v>
      </c>
      <c r="R709">
        <f t="shared" si="280"/>
        <v>0.03</v>
      </c>
      <c r="S709">
        <f t="shared" si="281"/>
        <v>0.05</v>
      </c>
      <c r="T709">
        <f t="shared" si="282"/>
        <v>0.05</v>
      </c>
      <c r="U709">
        <f t="shared" si="283"/>
        <v>0.08</v>
      </c>
      <c r="V709">
        <f t="shared" si="284"/>
        <v>0.05</v>
      </c>
      <c r="W709">
        <f t="shared" si="285"/>
        <v>0.04</v>
      </c>
      <c r="X709">
        <f t="shared" si="286"/>
        <v>0.03</v>
      </c>
      <c r="Y709">
        <f t="shared" si="287"/>
        <v>0.03</v>
      </c>
    </row>
    <row r="710" spans="1:25">
      <c r="A710" t="s">
        <v>819</v>
      </c>
      <c r="B710">
        <f t="shared" si="264"/>
        <v>0</v>
      </c>
      <c r="C710">
        <f t="shared" si="265"/>
        <v>0</v>
      </c>
      <c r="D710">
        <f t="shared" si="266"/>
        <v>0</v>
      </c>
      <c r="E710">
        <f t="shared" si="267"/>
        <v>0</v>
      </c>
      <c r="F710">
        <f t="shared" si="268"/>
        <v>0</v>
      </c>
      <c r="G710">
        <f t="shared" si="269"/>
        <v>0</v>
      </c>
      <c r="H710">
        <f t="shared" si="270"/>
        <v>0.04</v>
      </c>
      <c r="I710">
        <f t="shared" si="271"/>
        <v>0.03</v>
      </c>
      <c r="J710">
        <f t="shared" si="272"/>
        <v>0.05</v>
      </c>
      <c r="K710">
        <f t="shared" si="273"/>
        <v>0.03</v>
      </c>
      <c r="L710">
        <f t="shared" si="274"/>
        <v>0.04</v>
      </c>
      <c r="M710">
        <f t="shared" si="275"/>
        <v>0.03</v>
      </c>
      <c r="N710">
        <f t="shared" si="276"/>
        <v>0.02</v>
      </c>
      <c r="O710">
        <f t="shared" si="277"/>
        <v>0.06</v>
      </c>
      <c r="P710">
        <f t="shared" si="278"/>
        <v>0.09</v>
      </c>
      <c r="Q710">
        <f t="shared" si="279"/>
        <v>0.04</v>
      </c>
      <c r="R710">
        <f t="shared" si="280"/>
        <v>0.03</v>
      </c>
      <c r="S710">
        <f t="shared" si="281"/>
        <v>0.01</v>
      </c>
      <c r="T710">
        <f t="shared" si="282"/>
        <v>0</v>
      </c>
      <c r="U710">
        <f t="shared" si="283"/>
        <v>0.01</v>
      </c>
      <c r="V710">
        <f t="shared" si="284"/>
        <v>0.01</v>
      </c>
      <c r="W710">
        <f t="shared" si="285"/>
        <v>0</v>
      </c>
      <c r="X710">
        <f t="shared" si="286"/>
        <v>0.01</v>
      </c>
      <c r="Y710">
        <f t="shared" si="287"/>
        <v>0.01</v>
      </c>
    </row>
    <row r="711" spans="1:25">
      <c r="A711" t="s">
        <v>820</v>
      </c>
      <c r="B711">
        <f t="shared" si="264"/>
        <v>0</v>
      </c>
      <c r="C711">
        <f t="shared" si="265"/>
        <v>0</v>
      </c>
      <c r="D711">
        <f t="shared" si="266"/>
        <v>0</v>
      </c>
      <c r="E711">
        <f t="shared" si="267"/>
        <v>0</v>
      </c>
      <c r="F711">
        <f t="shared" si="268"/>
        <v>0</v>
      </c>
      <c r="G711">
        <f t="shared" si="269"/>
        <v>0</v>
      </c>
      <c r="H711">
        <f t="shared" si="270"/>
        <v>0</v>
      </c>
      <c r="I711">
        <f t="shared" si="271"/>
        <v>0</v>
      </c>
      <c r="J711">
        <f t="shared" si="272"/>
        <v>0</v>
      </c>
      <c r="K711">
        <f t="shared" si="273"/>
        <v>0</v>
      </c>
      <c r="L711">
        <f t="shared" si="274"/>
        <v>0.01</v>
      </c>
      <c r="M711">
        <f t="shared" si="275"/>
        <v>0</v>
      </c>
      <c r="N711">
        <f t="shared" si="276"/>
        <v>0</v>
      </c>
      <c r="O711">
        <f t="shared" si="277"/>
        <v>0</v>
      </c>
      <c r="P711">
        <f t="shared" si="278"/>
        <v>0.01</v>
      </c>
      <c r="Q711">
        <f t="shared" si="279"/>
        <v>0</v>
      </c>
      <c r="R711">
        <f t="shared" si="280"/>
        <v>0</v>
      </c>
      <c r="S711">
        <f t="shared" si="281"/>
        <v>0</v>
      </c>
      <c r="T711">
        <f t="shared" si="282"/>
        <v>0</v>
      </c>
      <c r="U711">
        <f t="shared" si="283"/>
        <v>0</v>
      </c>
      <c r="V711">
        <f t="shared" si="284"/>
        <v>0</v>
      </c>
      <c r="W711">
        <f t="shared" si="285"/>
        <v>0</v>
      </c>
      <c r="X711">
        <f t="shared" si="286"/>
        <v>0</v>
      </c>
      <c r="Y711">
        <f t="shared" si="287"/>
        <v>0</v>
      </c>
    </row>
    <row r="712" spans="1:25">
      <c r="A712" t="s">
        <v>821</v>
      </c>
      <c r="B712">
        <f t="shared" si="264"/>
        <v>0</v>
      </c>
      <c r="C712">
        <f t="shared" si="265"/>
        <v>0</v>
      </c>
      <c r="D712">
        <f t="shared" si="266"/>
        <v>0</v>
      </c>
      <c r="E712">
        <f t="shared" si="267"/>
        <v>0</v>
      </c>
      <c r="F712">
        <f t="shared" si="268"/>
        <v>0</v>
      </c>
      <c r="G712">
        <f t="shared" si="269"/>
        <v>0</v>
      </c>
      <c r="H712">
        <f t="shared" si="270"/>
        <v>0</v>
      </c>
      <c r="I712">
        <f t="shared" si="271"/>
        <v>0.03</v>
      </c>
      <c r="J712">
        <f t="shared" si="272"/>
        <v>7.0000000000000007E-2</v>
      </c>
      <c r="K712">
        <f t="shared" si="273"/>
        <v>0.03</v>
      </c>
      <c r="L712">
        <f t="shared" si="274"/>
        <v>0.02</v>
      </c>
      <c r="M712">
        <f t="shared" si="275"/>
        <v>0.09</v>
      </c>
      <c r="N712">
        <f t="shared" si="276"/>
        <v>1.05</v>
      </c>
      <c r="O712">
        <f t="shared" si="277"/>
        <v>0.01</v>
      </c>
      <c r="P712">
        <f t="shared" si="278"/>
        <v>0.08</v>
      </c>
      <c r="Q712">
        <f t="shared" si="279"/>
        <v>0.04</v>
      </c>
      <c r="R712">
        <f t="shared" si="280"/>
        <v>7.0000000000000007E-2</v>
      </c>
      <c r="S712">
        <f t="shared" si="281"/>
        <v>0</v>
      </c>
      <c r="T712">
        <f t="shared" si="282"/>
        <v>0</v>
      </c>
      <c r="U712">
        <f t="shared" si="283"/>
        <v>0.08</v>
      </c>
      <c r="V712">
        <f t="shared" si="284"/>
        <v>1.27</v>
      </c>
      <c r="W712">
        <f t="shared" si="285"/>
        <v>0</v>
      </c>
      <c r="X712">
        <f t="shared" si="286"/>
        <v>0</v>
      </c>
      <c r="Y712">
        <f t="shared" si="287"/>
        <v>0</v>
      </c>
    </row>
    <row r="713" spans="1:25">
      <c r="A713" t="s">
        <v>822</v>
      </c>
      <c r="B713">
        <f t="shared" si="264"/>
        <v>0.02</v>
      </c>
      <c r="C713">
        <f t="shared" si="265"/>
        <v>0.02</v>
      </c>
      <c r="D713">
        <f t="shared" si="266"/>
        <v>0.02</v>
      </c>
      <c r="E713">
        <f t="shared" si="267"/>
        <v>0.01</v>
      </c>
      <c r="F713">
        <f t="shared" si="268"/>
        <v>0.01</v>
      </c>
      <c r="G713">
        <f t="shared" si="269"/>
        <v>0.02</v>
      </c>
      <c r="H713">
        <f t="shared" si="270"/>
        <v>7.0000000000000007E-2</v>
      </c>
      <c r="I713">
        <f t="shared" si="271"/>
        <v>7.0000000000000007E-2</v>
      </c>
      <c r="J713">
        <f t="shared" si="272"/>
        <v>0.06</v>
      </c>
      <c r="K713">
        <f t="shared" si="273"/>
        <v>0.06</v>
      </c>
      <c r="L713">
        <f t="shared" si="274"/>
        <v>0.05</v>
      </c>
      <c r="M713">
        <f t="shared" si="275"/>
        <v>0.08</v>
      </c>
      <c r="N713">
        <f t="shared" si="276"/>
        <v>7.0000000000000007E-2</v>
      </c>
      <c r="O713">
        <f t="shared" si="277"/>
        <v>0.08</v>
      </c>
      <c r="P713">
        <f t="shared" si="278"/>
        <v>7.0000000000000007E-2</v>
      </c>
      <c r="Q713">
        <f t="shared" si="279"/>
        <v>0.11</v>
      </c>
      <c r="R713">
        <f t="shared" si="280"/>
        <v>0.06</v>
      </c>
      <c r="S713">
        <f t="shared" si="281"/>
        <v>0.05</v>
      </c>
      <c r="T713">
        <f t="shared" si="282"/>
        <v>0.09</v>
      </c>
      <c r="U713">
        <f t="shared" si="283"/>
        <v>0.03</v>
      </c>
      <c r="V713">
        <f t="shared" si="284"/>
        <v>0.02</v>
      </c>
      <c r="W713">
        <f t="shared" si="285"/>
        <v>0.03</v>
      </c>
      <c r="X713">
        <f t="shared" si="286"/>
        <v>0.03</v>
      </c>
      <c r="Y713">
        <f t="shared" si="287"/>
        <v>0.02</v>
      </c>
    </row>
    <row r="714" spans="1:25">
      <c r="A714" t="s">
        <v>823</v>
      </c>
      <c r="B714">
        <f t="shared" si="264"/>
        <v>0.04</v>
      </c>
      <c r="C714">
        <f t="shared" si="265"/>
        <v>0.03</v>
      </c>
      <c r="D714">
        <f t="shared" si="266"/>
        <v>1.2</v>
      </c>
      <c r="E714">
        <f t="shared" si="267"/>
        <v>0.01</v>
      </c>
      <c r="F714">
        <f t="shared" si="268"/>
        <v>0.01</v>
      </c>
      <c r="G714">
        <f t="shared" si="269"/>
        <v>0.02</v>
      </c>
      <c r="H714">
        <f t="shared" si="270"/>
        <v>0.03</v>
      </c>
      <c r="I714">
        <f t="shared" si="271"/>
        <v>3.11</v>
      </c>
      <c r="J714">
        <f t="shared" si="272"/>
        <v>0.37</v>
      </c>
      <c r="K714">
        <f t="shared" si="273"/>
        <v>0.06</v>
      </c>
      <c r="L714">
        <f t="shared" si="274"/>
        <v>0.06</v>
      </c>
      <c r="M714">
        <f t="shared" si="275"/>
        <v>7.0000000000000007E-2</v>
      </c>
      <c r="N714">
        <f t="shared" si="276"/>
        <v>0.03</v>
      </c>
      <c r="O714">
        <f t="shared" si="277"/>
        <v>0.05</v>
      </c>
      <c r="P714">
        <f t="shared" si="278"/>
        <v>0.06</v>
      </c>
      <c r="Q714">
        <f t="shared" si="279"/>
        <v>0.04</v>
      </c>
      <c r="R714">
        <f t="shared" si="280"/>
        <v>0.1</v>
      </c>
      <c r="S714">
        <f t="shared" si="281"/>
        <v>0.11</v>
      </c>
      <c r="T714">
        <f t="shared" si="282"/>
        <v>0.05</v>
      </c>
      <c r="U714">
        <f t="shared" si="283"/>
        <v>0.06</v>
      </c>
      <c r="V714">
        <f t="shared" si="284"/>
        <v>0.05</v>
      </c>
      <c r="W714">
        <f t="shared" si="285"/>
        <v>0.1</v>
      </c>
      <c r="X714">
        <f t="shared" si="286"/>
        <v>1.2</v>
      </c>
      <c r="Y714">
        <f t="shared" si="287"/>
        <v>2.17</v>
      </c>
    </row>
    <row r="715" spans="1:25">
      <c r="A715" t="s">
        <v>824</v>
      </c>
      <c r="B715">
        <f t="shared" si="264"/>
        <v>0</v>
      </c>
      <c r="C715">
        <f t="shared" si="265"/>
        <v>0</v>
      </c>
      <c r="D715">
        <f t="shared" si="266"/>
        <v>0</v>
      </c>
      <c r="E715">
        <f t="shared" si="267"/>
        <v>0</v>
      </c>
      <c r="F715">
        <f t="shared" si="268"/>
        <v>1.75</v>
      </c>
      <c r="G715">
        <f t="shared" si="269"/>
        <v>0.36</v>
      </c>
      <c r="H715">
        <f t="shared" si="270"/>
        <v>0.01</v>
      </c>
      <c r="I715">
        <f t="shared" si="271"/>
        <v>0.04</v>
      </c>
      <c r="J715">
        <f t="shared" si="272"/>
        <v>0.12</v>
      </c>
      <c r="K715">
        <f t="shared" si="273"/>
        <v>0.02</v>
      </c>
      <c r="L715">
        <f t="shared" si="274"/>
        <v>0.13</v>
      </c>
      <c r="M715">
        <f t="shared" si="275"/>
        <v>0.09</v>
      </c>
      <c r="N715">
        <f t="shared" si="276"/>
        <v>7.0000000000000007E-2</v>
      </c>
      <c r="O715">
        <f t="shared" si="277"/>
        <v>0.18</v>
      </c>
      <c r="P715">
        <f t="shared" si="278"/>
        <v>0.1</v>
      </c>
      <c r="Q715">
        <f t="shared" si="279"/>
        <v>0.03</v>
      </c>
      <c r="R715">
        <f t="shared" si="280"/>
        <v>0.05</v>
      </c>
      <c r="S715">
        <f t="shared" si="281"/>
        <v>0.04</v>
      </c>
      <c r="T715">
        <f t="shared" si="282"/>
        <v>0.04</v>
      </c>
      <c r="U715">
        <f t="shared" si="283"/>
        <v>0.01</v>
      </c>
      <c r="V715">
        <f t="shared" si="284"/>
        <v>0.01</v>
      </c>
      <c r="W715">
        <f t="shared" si="285"/>
        <v>2.27</v>
      </c>
      <c r="X715">
        <f t="shared" si="286"/>
        <v>0.02</v>
      </c>
      <c r="Y715">
        <f t="shared" si="287"/>
        <v>0</v>
      </c>
    </row>
    <row r="716" spans="1:25">
      <c r="A716" t="s">
        <v>825</v>
      </c>
      <c r="B716">
        <f t="shared" si="264"/>
        <v>0.01</v>
      </c>
      <c r="C716">
        <f t="shared" si="265"/>
        <v>0.02</v>
      </c>
      <c r="D716">
        <f t="shared" si="266"/>
        <v>0.01</v>
      </c>
      <c r="E716">
        <f t="shared" si="267"/>
        <v>0.01</v>
      </c>
      <c r="F716">
        <f t="shared" si="268"/>
        <v>2.13</v>
      </c>
      <c r="G716">
        <f t="shared" si="269"/>
        <v>0.1</v>
      </c>
      <c r="H716">
        <f t="shared" si="270"/>
        <v>0</v>
      </c>
      <c r="I716">
        <f t="shared" si="271"/>
        <v>0.01</v>
      </c>
      <c r="J716">
        <f t="shared" si="272"/>
        <v>0.01</v>
      </c>
      <c r="K716">
        <f t="shared" si="273"/>
        <v>0.05</v>
      </c>
      <c r="L716">
        <f t="shared" si="274"/>
        <v>0.06</v>
      </c>
      <c r="M716">
        <f t="shared" si="275"/>
        <v>0.09</v>
      </c>
      <c r="N716">
        <f t="shared" si="276"/>
        <v>2.2000000000000002</v>
      </c>
      <c r="O716">
        <f t="shared" si="277"/>
        <v>0.62</v>
      </c>
      <c r="P716">
        <f t="shared" si="278"/>
        <v>0.02</v>
      </c>
      <c r="Q716">
        <f t="shared" si="279"/>
        <v>0.05</v>
      </c>
      <c r="R716">
        <f t="shared" si="280"/>
        <v>0.06</v>
      </c>
      <c r="S716">
        <f t="shared" si="281"/>
        <v>0.05</v>
      </c>
      <c r="T716">
        <f t="shared" si="282"/>
        <v>0.05</v>
      </c>
      <c r="U716">
        <f t="shared" si="283"/>
        <v>0.03</v>
      </c>
      <c r="V716">
        <f t="shared" si="284"/>
        <v>0.02</v>
      </c>
      <c r="W716">
        <f t="shared" si="285"/>
        <v>0.01</v>
      </c>
      <c r="X716">
        <f t="shared" si="286"/>
        <v>0.01</v>
      </c>
      <c r="Y716">
        <f t="shared" si="287"/>
        <v>0.01</v>
      </c>
    </row>
    <row r="717" spans="1:25">
      <c r="A717" t="s">
        <v>826</v>
      </c>
      <c r="B717">
        <f t="shared" si="264"/>
        <v>0.01</v>
      </c>
      <c r="C717">
        <f t="shared" si="265"/>
        <v>0.02</v>
      </c>
      <c r="D717">
        <f t="shared" si="266"/>
        <v>0.02</v>
      </c>
      <c r="E717">
        <f t="shared" si="267"/>
        <v>0.01</v>
      </c>
      <c r="F717">
        <f t="shared" si="268"/>
        <v>0</v>
      </c>
      <c r="G717">
        <f t="shared" si="269"/>
        <v>2.0099999999999998</v>
      </c>
      <c r="H717">
        <f t="shared" si="270"/>
        <v>0.05</v>
      </c>
      <c r="I717">
        <f t="shared" si="271"/>
        <v>0.02</v>
      </c>
      <c r="J717">
        <f t="shared" si="272"/>
        <v>0.05</v>
      </c>
      <c r="K717">
        <f t="shared" si="273"/>
        <v>0.06</v>
      </c>
      <c r="L717">
        <f t="shared" si="274"/>
        <v>0.04</v>
      </c>
      <c r="M717">
        <f t="shared" si="275"/>
        <v>0.03</v>
      </c>
      <c r="N717">
        <f t="shared" si="276"/>
        <v>0.03</v>
      </c>
      <c r="O717">
        <f t="shared" si="277"/>
        <v>0.1</v>
      </c>
      <c r="P717">
        <f t="shared" si="278"/>
        <v>0.12</v>
      </c>
      <c r="Q717">
        <f t="shared" si="279"/>
        <v>0.11</v>
      </c>
      <c r="R717">
        <f t="shared" si="280"/>
        <v>0.04</v>
      </c>
      <c r="S717">
        <f t="shared" si="281"/>
        <v>0.05</v>
      </c>
      <c r="T717">
        <f t="shared" si="282"/>
        <v>0.05</v>
      </c>
      <c r="U717">
        <f t="shared" si="283"/>
        <v>0.04</v>
      </c>
      <c r="V717">
        <f t="shared" si="284"/>
        <v>0.02</v>
      </c>
      <c r="W717">
        <f t="shared" si="285"/>
        <v>0.01</v>
      </c>
      <c r="X717">
        <f t="shared" si="286"/>
        <v>0.01</v>
      </c>
      <c r="Y717">
        <f t="shared" si="287"/>
        <v>0.53</v>
      </c>
    </row>
    <row r="718" spans="1:25">
      <c r="A718" t="s">
        <v>827</v>
      </c>
      <c r="B718">
        <f t="shared" si="264"/>
        <v>0.01</v>
      </c>
      <c r="C718">
        <f t="shared" si="265"/>
        <v>0.02</v>
      </c>
      <c r="D718">
        <f t="shared" si="266"/>
        <v>0.02</v>
      </c>
      <c r="E718">
        <f t="shared" si="267"/>
        <v>0.02</v>
      </c>
      <c r="F718">
        <f t="shared" si="268"/>
        <v>1.23</v>
      </c>
      <c r="G718">
        <f t="shared" si="269"/>
        <v>0.4</v>
      </c>
      <c r="H718">
        <f t="shared" si="270"/>
        <v>0.02</v>
      </c>
      <c r="I718">
        <f t="shared" si="271"/>
        <v>0.03</v>
      </c>
      <c r="J718">
        <f t="shared" si="272"/>
        <v>0.04</v>
      </c>
      <c r="K718">
        <f t="shared" si="273"/>
        <v>0.11</v>
      </c>
      <c r="L718">
        <f t="shared" si="274"/>
        <v>0.08</v>
      </c>
      <c r="M718">
        <f t="shared" si="275"/>
        <v>0.1</v>
      </c>
      <c r="N718">
        <f t="shared" si="276"/>
        <v>0.06</v>
      </c>
      <c r="O718">
        <f t="shared" si="277"/>
        <v>7.0000000000000007E-2</v>
      </c>
      <c r="P718">
        <f t="shared" si="278"/>
        <v>0.04</v>
      </c>
      <c r="Q718">
        <f t="shared" si="279"/>
        <v>0.05</v>
      </c>
      <c r="R718">
        <f t="shared" si="280"/>
        <v>0.05</v>
      </c>
      <c r="S718">
        <f t="shared" si="281"/>
        <v>0.1</v>
      </c>
      <c r="T718">
        <f t="shared" si="282"/>
        <v>0.09</v>
      </c>
      <c r="U718">
        <f t="shared" si="283"/>
        <v>0.69</v>
      </c>
      <c r="V718">
        <f t="shared" si="284"/>
        <v>1.43</v>
      </c>
      <c r="W718">
        <f t="shared" si="285"/>
        <v>0.02</v>
      </c>
      <c r="X718">
        <f t="shared" si="286"/>
        <v>0.02</v>
      </c>
      <c r="Y718">
        <f t="shared" si="287"/>
        <v>0.02</v>
      </c>
    </row>
    <row r="719" spans="1:25">
      <c r="A719" t="s">
        <v>828</v>
      </c>
      <c r="B719">
        <f t="shared" si="264"/>
        <v>2.79</v>
      </c>
      <c r="C719">
        <f t="shared" si="265"/>
        <v>0.83</v>
      </c>
      <c r="D719">
        <f t="shared" si="266"/>
        <v>0</v>
      </c>
      <c r="E719">
        <f t="shared" si="267"/>
        <v>0</v>
      </c>
      <c r="F719">
        <f t="shared" si="268"/>
        <v>0</v>
      </c>
      <c r="G719">
        <f t="shared" si="269"/>
        <v>0</v>
      </c>
      <c r="H719">
        <f t="shared" si="270"/>
        <v>0.02</v>
      </c>
      <c r="I719">
        <f t="shared" si="271"/>
        <v>0.08</v>
      </c>
      <c r="J719">
        <f t="shared" si="272"/>
        <v>0.09</v>
      </c>
      <c r="K719">
        <f t="shared" si="273"/>
        <v>0.12</v>
      </c>
      <c r="L719">
        <f t="shared" si="274"/>
        <v>0.11</v>
      </c>
      <c r="M719">
        <f t="shared" si="275"/>
        <v>0.09</v>
      </c>
      <c r="N719">
        <f t="shared" si="276"/>
        <v>0.64</v>
      </c>
      <c r="O719">
        <f t="shared" si="277"/>
        <v>0.87</v>
      </c>
      <c r="P719">
        <f t="shared" si="278"/>
        <v>0.06</v>
      </c>
      <c r="Q719">
        <f t="shared" si="279"/>
        <v>0.09</v>
      </c>
      <c r="R719">
        <f t="shared" si="280"/>
        <v>0.12</v>
      </c>
      <c r="S719">
        <f t="shared" si="281"/>
        <v>0.08</v>
      </c>
      <c r="T719">
        <f t="shared" si="282"/>
        <v>0.06</v>
      </c>
      <c r="U719">
        <f t="shared" si="283"/>
        <v>0.02</v>
      </c>
      <c r="V719">
        <f t="shared" si="284"/>
        <v>0</v>
      </c>
      <c r="W719">
        <f t="shared" si="285"/>
        <v>0.01</v>
      </c>
      <c r="X719">
        <f t="shared" si="286"/>
        <v>0.01</v>
      </c>
      <c r="Y719">
        <f t="shared" si="287"/>
        <v>0</v>
      </c>
    </row>
    <row r="720" spans="1:25">
      <c r="A720" t="s">
        <v>829</v>
      </c>
      <c r="B720">
        <f t="shared" si="264"/>
        <v>0</v>
      </c>
      <c r="C720">
        <f t="shared" si="265"/>
        <v>0</v>
      </c>
      <c r="D720">
        <f t="shared" si="266"/>
        <v>0</v>
      </c>
      <c r="E720">
        <f t="shared" si="267"/>
        <v>0.28000000000000003</v>
      </c>
      <c r="F720">
        <f t="shared" si="268"/>
        <v>0.92</v>
      </c>
      <c r="G720">
        <f t="shared" si="269"/>
        <v>0.3</v>
      </c>
      <c r="H720">
        <f t="shared" si="270"/>
        <v>0.03</v>
      </c>
      <c r="I720">
        <f t="shared" si="271"/>
        <v>0.01</v>
      </c>
      <c r="J720">
        <f t="shared" si="272"/>
        <v>0.01</v>
      </c>
      <c r="K720">
        <f t="shared" si="273"/>
        <v>0.01</v>
      </c>
      <c r="L720">
        <f t="shared" si="274"/>
        <v>0.14000000000000001</v>
      </c>
      <c r="M720">
        <f t="shared" si="275"/>
        <v>0.01</v>
      </c>
      <c r="N720">
        <f t="shared" si="276"/>
        <v>0.02</v>
      </c>
      <c r="O720">
        <f t="shared" si="277"/>
        <v>0.06</v>
      </c>
      <c r="P720">
        <f t="shared" si="278"/>
        <v>0.12</v>
      </c>
      <c r="Q720">
        <f t="shared" si="279"/>
        <v>7.0000000000000007E-2</v>
      </c>
      <c r="R720">
        <f t="shared" si="280"/>
        <v>0</v>
      </c>
      <c r="S720">
        <f t="shared" si="281"/>
        <v>0.01</v>
      </c>
      <c r="T720">
        <f t="shared" si="282"/>
        <v>0</v>
      </c>
      <c r="U720">
        <f t="shared" si="283"/>
        <v>0</v>
      </c>
      <c r="V720">
        <f t="shared" si="284"/>
        <v>0</v>
      </c>
      <c r="W720">
        <f t="shared" si="285"/>
        <v>0</v>
      </c>
      <c r="X720">
        <f t="shared" si="286"/>
        <v>0</v>
      </c>
      <c r="Y720">
        <f t="shared" si="287"/>
        <v>0</v>
      </c>
    </row>
    <row r="721" spans="1:25">
      <c r="A721" t="s">
        <v>830</v>
      </c>
      <c r="B721">
        <f t="shared" si="264"/>
        <v>0.78</v>
      </c>
      <c r="C721">
        <f t="shared" si="265"/>
        <v>0.1</v>
      </c>
      <c r="D721">
        <f t="shared" si="266"/>
        <v>0.56999999999999995</v>
      </c>
      <c r="E721">
        <f t="shared" si="267"/>
        <v>0.13</v>
      </c>
      <c r="F721">
        <f t="shared" si="268"/>
        <v>0.03</v>
      </c>
      <c r="G721">
        <f t="shared" si="269"/>
        <v>0.54</v>
      </c>
      <c r="H721">
        <f t="shared" si="270"/>
        <v>0.98</v>
      </c>
      <c r="I721">
        <f t="shared" si="271"/>
        <v>0.24</v>
      </c>
      <c r="J721">
        <f t="shared" si="272"/>
        <v>0.27</v>
      </c>
      <c r="K721">
        <f t="shared" si="273"/>
        <v>0.2</v>
      </c>
      <c r="L721">
        <f t="shared" si="274"/>
        <v>0.2</v>
      </c>
      <c r="M721">
        <f t="shared" si="275"/>
        <v>0.23</v>
      </c>
      <c r="N721">
        <f t="shared" si="276"/>
        <v>0.16</v>
      </c>
      <c r="O721">
        <f t="shared" si="277"/>
        <v>0.18</v>
      </c>
      <c r="P721">
        <f t="shared" si="278"/>
        <v>0.17</v>
      </c>
      <c r="Q721">
        <f t="shared" si="279"/>
        <v>0.14000000000000001</v>
      </c>
      <c r="R721">
        <f t="shared" si="280"/>
        <v>1.01</v>
      </c>
      <c r="S721">
        <f t="shared" si="281"/>
        <v>0.42</v>
      </c>
      <c r="T721">
        <f t="shared" si="282"/>
        <v>0.2</v>
      </c>
      <c r="U721">
        <f t="shared" si="283"/>
        <v>0.2</v>
      </c>
      <c r="V721">
        <f t="shared" si="284"/>
        <v>0.11</v>
      </c>
      <c r="W721">
        <f t="shared" si="285"/>
        <v>0.85</v>
      </c>
      <c r="X721">
        <f t="shared" si="286"/>
        <v>0.59</v>
      </c>
      <c r="Y721">
        <f t="shared" si="287"/>
        <v>1.01</v>
      </c>
    </row>
    <row r="722" spans="1:25">
      <c r="A722" t="s">
        <v>831</v>
      </c>
      <c r="B722">
        <f t="shared" si="264"/>
        <v>0.01</v>
      </c>
      <c r="C722">
        <f t="shared" si="265"/>
        <v>0.02</v>
      </c>
      <c r="D722">
        <f t="shared" si="266"/>
        <v>0.02</v>
      </c>
      <c r="E722">
        <f t="shared" si="267"/>
        <v>0.01</v>
      </c>
      <c r="F722">
        <f t="shared" si="268"/>
        <v>0.01</v>
      </c>
      <c r="G722">
        <f t="shared" si="269"/>
        <v>0.01</v>
      </c>
      <c r="H722">
        <f t="shared" si="270"/>
        <v>1.18</v>
      </c>
      <c r="I722">
        <f t="shared" si="271"/>
        <v>0.01</v>
      </c>
      <c r="J722">
        <f t="shared" si="272"/>
        <v>0.15</v>
      </c>
      <c r="K722">
        <f t="shared" si="273"/>
        <v>0.16</v>
      </c>
      <c r="L722">
        <f t="shared" si="274"/>
        <v>0.09</v>
      </c>
      <c r="M722">
        <f t="shared" si="275"/>
        <v>0.2</v>
      </c>
      <c r="N722">
        <f t="shared" si="276"/>
        <v>0.23</v>
      </c>
      <c r="O722">
        <f t="shared" si="277"/>
        <v>0.32</v>
      </c>
      <c r="P722">
        <f t="shared" si="278"/>
        <v>0.27</v>
      </c>
      <c r="Q722">
        <f t="shared" si="279"/>
        <v>7.0000000000000007E-2</v>
      </c>
      <c r="R722">
        <f t="shared" si="280"/>
        <v>0.09</v>
      </c>
      <c r="S722">
        <f t="shared" si="281"/>
        <v>0.16</v>
      </c>
      <c r="T722">
        <f t="shared" si="282"/>
        <v>0.15</v>
      </c>
      <c r="U722">
        <f t="shared" si="283"/>
        <v>0.18</v>
      </c>
      <c r="V722">
        <f t="shared" si="284"/>
        <v>1.68</v>
      </c>
      <c r="W722">
        <f t="shared" si="285"/>
        <v>0.01</v>
      </c>
      <c r="X722">
        <f t="shared" si="286"/>
        <v>0.01</v>
      </c>
      <c r="Y722">
        <f t="shared" si="287"/>
        <v>0.01</v>
      </c>
    </row>
    <row r="723" spans="1:25">
      <c r="A723" t="s">
        <v>832</v>
      </c>
      <c r="B723">
        <f t="shared" si="264"/>
        <v>0</v>
      </c>
      <c r="C723">
        <f t="shared" si="265"/>
        <v>0</v>
      </c>
      <c r="D723">
        <f t="shared" si="266"/>
        <v>0</v>
      </c>
      <c r="E723">
        <f t="shared" si="267"/>
        <v>0</v>
      </c>
      <c r="F723">
        <f t="shared" si="268"/>
        <v>0</v>
      </c>
      <c r="G723">
        <f t="shared" si="269"/>
        <v>0</v>
      </c>
      <c r="H723">
        <f t="shared" si="270"/>
        <v>0</v>
      </c>
      <c r="I723">
        <f t="shared" si="271"/>
        <v>0</v>
      </c>
      <c r="J723">
        <f t="shared" si="272"/>
        <v>0</v>
      </c>
      <c r="K723">
        <f t="shared" si="273"/>
        <v>0</v>
      </c>
      <c r="L723">
        <f t="shared" si="274"/>
        <v>0</v>
      </c>
      <c r="M723">
        <f t="shared" si="275"/>
        <v>0</v>
      </c>
      <c r="N723">
        <f t="shared" si="276"/>
        <v>0</v>
      </c>
      <c r="O723">
        <f t="shared" si="277"/>
        <v>0</v>
      </c>
      <c r="P723">
        <f t="shared" si="278"/>
        <v>0</v>
      </c>
      <c r="Q723">
        <f t="shared" si="279"/>
        <v>0</v>
      </c>
      <c r="R723">
        <f t="shared" si="280"/>
        <v>0</v>
      </c>
      <c r="S723">
        <f t="shared" si="281"/>
        <v>0</v>
      </c>
      <c r="T723">
        <f t="shared" si="282"/>
        <v>0</v>
      </c>
      <c r="U723">
        <f t="shared" si="283"/>
        <v>0</v>
      </c>
      <c r="V723">
        <f t="shared" si="284"/>
        <v>0</v>
      </c>
      <c r="W723">
        <f t="shared" si="285"/>
        <v>0</v>
      </c>
      <c r="X723">
        <f t="shared" si="286"/>
        <v>0</v>
      </c>
      <c r="Y723">
        <f t="shared" si="287"/>
        <v>0</v>
      </c>
    </row>
    <row r="724" spans="1:25">
      <c r="A724" t="s">
        <v>833</v>
      </c>
      <c r="B724">
        <f t="shared" si="264"/>
        <v>0.04</v>
      </c>
      <c r="C724">
        <f t="shared" si="265"/>
        <v>0.06</v>
      </c>
      <c r="D724">
        <f t="shared" si="266"/>
        <v>0.06</v>
      </c>
      <c r="E724">
        <f t="shared" si="267"/>
        <v>0.05</v>
      </c>
      <c r="F724">
        <f t="shared" si="268"/>
        <v>0.03</v>
      </c>
      <c r="G724">
        <f t="shared" si="269"/>
        <v>0.03</v>
      </c>
      <c r="H724">
        <f t="shared" si="270"/>
        <v>0.04</v>
      </c>
      <c r="I724">
        <f t="shared" si="271"/>
        <v>0.33</v>
      </c>
      <c r="J724">
        <f t="shared" si="272"/>
        <v>0.38</v>
      </c>
      <c r="K724">
        <f t="shared" si="273"/>
        <v>0.41</v>
      </c>
      <c r="L724">
        <f t="shared" si="274"/>
        <v>0.64</v>
      </c>
      <c r="M724">
        <f t="shared" si="275"/>
        <v>0.73</v>
      </c>
      <c r="N724">
        <f t="shared" si="276"/>
        <v>0.61</v>
      </c>
      <c r="O724">
        <f t="shared" si="277"/>
        <v>0.66</v>
      </c>
      <c r="P724">
        <f t="shared" si="278"/>
        <v>0.72</v>
      </c>
      <c r="Q724">
        <f t="shared" si="279"/>
        <v>0.8</v>
      </c>
      <c r="R724">
        <f t="shared" si="280"/>
        <v>0.08</v>
      </c>
      <c r="S724">
        <f t="shared" si="281"/>
        <v>7.0000000000000007E-2</v>
      </c>
      <c r="T724">
        <f t="shared" si="282"/>
        <v>7.0000000000000007E-2</v>
      </c>
      <c r="U724">
        <f t="shared" si="283"/>
        <v>7.0000000000000007E-2</v>
      </c>
      <c r="V724">
        <f t="shared" si="284"/>
        <v>0.06</v>
      </c>
      <c r="W724">
        <f t="shared" si="285"/>
        <v>0.05</v>
      </c>
      <c r="X724">
        <f t="shared" si="286"/>
        <v>0.04</v>
      </c>
      <c r="Y724">
        <f t="shared" si="287"/>
        <v>0.04</v>
      </c>
    </row>
    <row r="725" spans="1:25">
      <c r="A725" t="s">
        <v>834</v>
      </c>
      <c r="B725">
        <f t="shared" si="264"/>
        <v>0</v>
      </c>
      <c r="C725">
        <f t="shared" si="265"/>
        <v>0</v>
      </c>
      <c r="D725">
        <f t="shared" si="266"/>
        <v>0</v>
      </c>
      <c r="E725">
        <f t="shared" si="267"/>
        <v>0</v>
      </c>
      <c r="F725">
        <f t="shared" si="268"/>
        <v>0</v>
      </c>
      <c r="G725">
        <f t="shared" si="269"/>
        <v>0</v>
      </c>
      <c r="H725">
        <f t="shared" si="270"/>
        <v>0.03</v>
      </c>
      <c r="I725">
        <f t="shared" si="271"/>
        <v>0.05</v>
      </c>
      <c r="J725">
        <f t="shared" si="272"/>
        <v>0.13</v>
      </c>
      <c r="K725">
        <f t="shared" si="273"/>
        <v>0.14000000000000001</v>
      </c>
      <c r="L725">
        <f t="shared" si="274"/>
        <v>0.18</v>
      </c>
      <c r="M725">
        <f t="shared" si="275"/>
        <v>0.15</v>
      </c>
      <c r="N725">
        <f t="shared" si="276"/>
        <v>0.11</v>
      </c>
      <c r="O725">
        <f t="shared" si="277"/>
        <v>0.11</v>
      </c>
      <c r="P725">
        <f t="shared" si="278"/>
        <v>0.08</v>
      </c>
      <c r="Q725">
        <f t="shared" si="279"/>
        <v>0.12</v>
      </c>
      <c r="R725">
        <f t="shared" si="280"/>
        <v>0.09</v>
      </c>
      <c r="S725">
        <f t="shared" si="281"/>
        <v>0.09</v>
      </c>
      <c r="T725">
        <f t="shared" si="282"/>
        <v>0.06</v>
      </c>
      <c r="U725">
        <f t="shared" si="283"/>
        <v>0.08</v>
      </c>
      <c r="V725">
        <f t="shared" si="284"/>
        <v>0.03</v>
      </c>
      <c r="W725">
        <f t="shared" si="285"/>
        <v>0.01</v>
      </c>
      <c r="X725">
        <f t="shared" si="286"/>
        <v>0</v>
      </c>
      <c r="Y725">
        <f t="shared" si="287"/>
        <v>0</v>
      </c>
    </row>
    <row r="726" spans="1:25">
      <c r="A726" t="s">
        <v>835</v>
      </c>
      <c r="B726">
        <f t="shared" si="264"/>
        <v>0</v>
      </c>
      <c r="C726">
        <f t="shared" si="265"/>
        <v>0</v>
      </c>
      <c r="D726">
        <f t="shared" si="266"/>
        <v>0</v>
      </c>
      <c r="E726">
        <f t="shared" si="267"/>
        <v>0</v>
      </c>
      <c r="F726">
        <f t="shared" si="268"/>
        <v>0</v>
      </c>
      <c r="G726">
        <f t="shared" si="269"/>
        <v>0</v>
      </c>
      <c r="H726">
        <f t="shared" si="270"/>
        <v>0</v>
      </c>
      <c r="I726">
        <f t="shared" si="271"/>
        <v>0</v>
      </c>
      <c r="J726">
        <f t="shared" si="272"/>
        <v>0</v>
      </c>
      <c r="K726">
        <f t="shared" si="273"/>
        <v>0</v>
      </c>
      <c r="L726">
        <f t="shared" si="274"/>
        <v>0</v>
      </c>
      <c r="M726">
        <f t="shared" si="275"/>
        <v>0</v>
      </c>
      <c r="N726">
        <f t="shared" si="276"/>
        <v>0</v>
      </c>
      <c r="O726">
        <f t="shared" si="277"/>
        <v>0</v>
      </c>
      <c r="P726">
        <f t="shared" si="278"/>
        <v>0</v>
      </c>
      <c r="Q726">
        <f t="shared" si="279"/>
        <v>0</v>
      </c>
      <c r="R726">
        <f t="shared" si="280"/>
        <v>0</v>
      </c>
      <c r="S726">
        <f t="shared" si="281"/>
        <v>0</v>
      </c>
      <c r="T726">
        <f t="shared" si="282"/>
        <v>0</v>
      </c>
      <c r="U726">
        <f t="shared" si="283"/>
        <v>0</v>
      </c>
      <c r="V726">
        <f t="shared" si="284"/>
        <v>0</v>
      </c>
      <c r="W726">
        <f t="shared" si="285"/>
        <v>0</v>
      </c>
      <c r="X726">
        <f t="shared" si="286"/>
        <v>0</v>
      </c>
      <c r="Y726">
        <f t="shared" si="287"/>
        <v>0</v>
      </c>
    </row>
    <row r="727" spans="1:25">
      <c r="A727" t="s">
        <v>836</v>
      </c>
      <c r="B727">
        <f t="shared" si="264"/>
        <v>0</v>
      </c>
      <c r="C727">
        <f t="shared" si="265"/>
        <v>0</v>
      </c>
      <c r="D727">
        <f t="shared" si="266"/>
        <v>0</v>
      </c>
      <c r="E727">
        <f t="shared" si="267"/>
        <v>0</v>
      </c>
      <c r="F727">
        <f t="shared" si="268"/>
        <v>0</v>
      </c>
      <c r="G727">
        <f t="shared" si="269"/>
        <v>0.01</v>
      </c>
      <c r="H727">
        <f t="shared" si="270"/>
        <v>0.01</v>
      </c>
      <c r="I727">
        <f t="shared" si="271"/>
        <v>0.02</v>
      </c>
      <c r="J727">
        <f t="shared" si="272"/>
        <v>0.03</v>
      </c>
      <c r="K727">
        <f t="shared" si="273"/>
        <v>0.01</v>
      </c>
      <c r="L727">
        <f t="shared" si="274"/>
        <v>0.03</v>
      </c>
      <c r="M727">
        <f t="shared" si="275"/>
        <v>0.04</v>
      </c>
      <c r="N727">
        <f t="shared" si="276"/>
        <v>0.02</v>
      </c>
      <c r="O727">
        <f t="shared" si="277"/>
        <v>0.04</v>
      </c>
      <c r="P727">
        <f t="shared" si="278"/>
        <v>0.04</v>
      </c>
      <c r="Q727">
        <f t="shared" si="279"/>
        <v>0.01</v>
      </c>
      <c r="R727">
        <f t="shared" si="280"/>
        <v>0.02</v>
      </c>
      <c r="S727">
        <f t="shared" si="281"/>
        <v>0.05</v>
      </c>
      <c r="T727">
        <f t="shared" si="282"/>
        <v>0.05</v>
      </c>
      <c r="U727">
        <f t="shared" si="283"/>
        <v>0.01</v>
      </c>
      <c r="V727">
        <f t="shared" si="284"/>
        <v>0.01</v>
      </c>
      <c r="W727">
        <f t="shared" si="285"/>
        <v>0.01</v>
      </c>
      <c r="X727">
        <f t="shared" si="286"/>
        <v>0.01</v>
      </c>
      <c r="Y727">
        <f t="shared" si="287"/>
        <v>0</v>
      </c>
    </row>
    <row r="728" spans="1:25">
      <c r="A728" t="s">
        <v>837</v>
      </c>
      <c r="B728">
        <f t="shared" si="264"/>
        <v>0</v>
      </c>
      <c r="C728">
        <f t="shared" si="265"/>
        <v>0</v>
      </c>
      <c r="D728">
        <f t="shared" si="266"/>
        <v>0</v>
      </c>
      <c r="E728">
        <f t="shared" si="267"/>
        <v>0</v>
      </c>
      <c r="F728">
        <f t="shared" si="268"/>
        <v>0</v>
      </c>
      <c r="G728">
        <f t="shared" si="269"/>
        <v>0.01</v>
      </c>
      <c r="H728">
        <f t="shared" si="270"/>
        <v>0.03</v>
      </c>
      <c r="I728">
        <f t="shared" si="271"/>
        <v>0.04</v>
      </c>
      <c r="J728">
        <f t="shared" si="272"/>
        <v>0.01</v>
      </c>
      <c r="K728">
        <f t="shared" si="273"/>
        <v>0.05</v>
      </c>
      <c r="L728">
        <f t="shared" si="274"/>
        <v>0.04</v>
      </c>
      <c r="M728">
        <f t="shared" si="275"/>
        <v>0.1</v>
      </c>
      <c r="N728">
        <f t="shared" si="276"/>
        <v>0.03</v>
      </c>
      <c r="O728">
        <f t="shared" si="277"/>
        <v>0.13</v>
      </c>
      <c r="P728">
        <f t="shared" si="278"/>
        <v>0.04</v>
      </c>
      <c r="Q728">
        <f t="shared" si="279"/>
        <v>0.05</v>
      </c>
      <c r="R728">
        <f t="shared" si="280"/>
        <v>0.03</v>
      </c>
      <c r="S728">
        <f t="shared" si="281"/>
        <v>0.23</v>
      </c>
      <c r="T728">
        <f t="shared" si="282"/>
        <v>7.0000000000000007E-2</v>
      </c>
      <c r="U728">
        <f t="shared" si="283"/>
        <v>0.04</v>
      </c>
      <c r="V728">
        <f t="shared" si="284"/>
        <v>0.01</v>
      </c>
      <c r="W728">
        <f t="shared" si="285"/>
        <v>0.01</v>
      </c>
      <c r="X728">
        <f t="shared" si="286"/>
        <v>0.01</v>
      </c>
      <c r="Y728">
        <f t="shared" si="287"/>
        <v>0.01</v>
      </c>
    </row>
    <row r="729" spans="1:25">
      <c r="A729" t="s">
        <v>838</v>
      </c>
      <c r="B729">
        <f t="shared" si="264"/>
        <v>0</v>
      </c>
      <c r="C729">
        <f t="shared" si="265"/>
        <v>0</v>
      </c>
      <c r="D729">
        <f t="shared" si="266"/>
        <v>0</v>
      </c>
      <c r="E729">
        <f t="shared" si="267"/>
        <v>0</v>
      </c>
      <c r="F729">
        <f t="shared" si="268"/>
        <v>0</v>
      </c>
      <c r="G729">
        <f t="shared" si="269"/>
        <v>0.01</v>
      </c>
      <c r="H729">
        <f t="shared" si="270"/>
        <v>0.06</v>
      </c>
      <c r="I729">
        <f t="shared" si="271"/>
        <v>0.02</v>
      </c>
      <c r="J729">
        <f t="shared" si="272"/>
        <v>0.03</v>
      </c>
      <c r="K729">
        <f t="shared" si="273"/>
        <v>0.04</v>
      </c>
      <c r="L729">
        <f t="shared" si="274"/>
        <v>0.04</v>
      </c>
      <c r="M729">
        <f t="shared" si="275"/>
        <v>0.04</v>
      </c>
      <c r="N729">
        <f t="shared" si="276"/>
        <v>0.04</v>
      </c>
      <c r="O729">
        <f t="shared" si="277"/>
        <v>0.06</v>
      </c>
      <c r="P729">
        <f t="shared" si="278"/>
        <v>0.05</v>
      </c>
      <c r="Q729">
        <f t="shared" si="279"/>
        <v>0.03</v>
      </c>
      <c r="R729">
        <f t="shared" si="280"/>
        <v>0.02</v>
      </c>
      <c r="S729">
        <f t="shared" si="281"/>
        <v>0.01</v>
      </c>
      <c r="T729">
        <f t="shared" si="282"/>
        <v>0.04</v>
      </c>
      <c r="U729">
        <f t="shared" si="283"/>
        <v>0.02</v>
      </c>
      <c r="V729">
        <f t="shared" si="284"/>
        <v>0.03</v>
      </c>
      <c r="W729">
        <f t="shared" si="285"/>
        <v>0.04</v>
      </c>
      <c r="X729">
        <f t="shared" si="286"/>
        <v>0.01</v>
      </c>
      <c r="Y729">
        <f t="shared" si="287"/>
        <v>0.01</v>
      </c>
    </row>
    <row r="730" spans="1:25">
      <c r="A730" t="s">
        <v>839</v>
      </c>
      <c r="B730">
        <f t="shared" si="264"/>
        <v>7.0000000000000007E-2</v>
      </c>
      <c r="C730">
        <f t="shared" si="265"/>
        <v>0</v>
      </c>
      <c r="D730">
        <f t="shared" si="266"/>
        <v>0</v>
      </c>
      <c r="E730">
        <f t="shared" si="267"/>
        <v>0</v>
      </c>
      <c r="F730">
        <f t="shared" si="268"/>
        <v>0.53</v>
      </c>
      <c r="G730">
        <f t="shared" si="269"/>
        <v>0</v>
      </c>
      <c r="H730">
        <f t="shared" si="270"/>
        <v>0.01</v>
      </c>
      <c r="I730">
        <f t="shared" si="271"/>
        <v>0.04</v>
      </c>
      <c r="J730">
        <f t="shared" si="272"/>
        <v>0.06</v>
      </c>
      <c r="K730">
        <f t="shared" si="273"/>
        <v>0.05</v>
      </c>
      <c r="L730">
        <f t="shared" si="274"/>
        <v>0.02</v>
      </c>
      <c r="M730">
        <f t="shared" si="275"/>
        <v>0.01</v>
      </c>
      <c r="N730">
        <f t="shared" si="276"/>
        <v>0.01</v>
      </c>
      <c r="O730">
        <f t="shared" si="277"/>
        <v>0.02</v>
      </c>
      <c r="P730">
        <f t="shared" si="278"/>
        <v>0.02</v>
      </c>
      <c r="Q730">
        <f t="shared" si="279"/>
        <v>0.04</v>
      </c>
      <c r="R730">
        <f t="shared" si="280"/>
        <v>0.02</v>
      </c>
      <c r="S730">
        <f t="shared" si="281"/>
        <v>0.05</v>
      </c>
      <c r="T730">
        <f t="shared" si="282"/>
        <v>0.04</v>
      </c>
      <c r="U730">
        <f t="shared" si="283"/>
        <v>0.03</v>
      </c>
      <c r="V730">
        <f t="shared" si="284"/>
        <v>0.02</v>
      </c>
      <c r="W730">
        <f t="shared" si="285"/>
        <v>0.03</v>
      </c>
      <c r="X730">
        <f t="shared" si="286"/>
        <v>0.01</v>
      </c>
      <c r="Y730">
        <f t="shared" si="287"/>
        <v>0.48</v>
      </c>
    </row>
    <row r="731" spans="1:25">
      <c r="A731" t="s">
        <v>840</v>
      </c>
      <c r="B731">
        <f t="shared" si="264"/>
        <v>0.06</v>
      </c>
      <c r="C731">
        <f t="shared" si="265"/>
        <v>2.04</v>
      </c>
      <c r="D731">
        <f t="shared" si="266"/>
        <v>0.01</v>
      </c>
      <c r="E731">
        <f t="shared" si="267"/>
        <v>0.01</v>
      </c>
      <c r="F731">
        <f t="shared" si="268"/>
        <v>0.05</v>
      </c>
      <c r="G731">
        <f t="shared" si="269"/>
        <v>1.55</v>
      </c>
      <c r="H731">
        <f t="shared" si="270"/>
        <v>0</v>
      </c>
      <c r="I731">
        <f t="shared" si="271"/>
        <v>0.02</v>
      </c>
      <c r="J731">
        <f t="shared" si="272"/>
        <v>0.02</v>
      </c>
      <c r="K731">
        <f t="shared" si="273"/>
        <v>0.04</v>
      </c>
      <c r="L731">
        <f t="shared" si="274"/>
        <v>0.03</v>
      </c>
      <c r="M731">
        <f t="shared" si="275"/>
        <v>0.03</v>
      </c>
      <c r="N731">
        <f t="shared" si="276"/>
        <v>0.01</v>
      </c>
      <c r="O731">
        <f t="shared" si="277"/>
        <v>0.01</v>
      </c>
      <c r="P731">
        <f t="shared" si="278"/>
        <v>0.02</v>
      </c>
      <c r="Q731">
        <f t="shared" si="279"/>
        <v>0.05</v>
      </c>
      <c r="R731">
        <f t="shared" si="280"/>
        <v>0.11</v>
      </c>
      <c r="S731">
        <f t="shared" si="281"/>
        <v>0.06</v>
      </c>
      <c r="T731">
        <f t="shared" si="282"/>
        <v>0.08</v>
      </c>
      <c r="U731">
        <f t="shared" si="283"/>
        <v>0.03</v>
      </c>
      <c r="V731">
        <f t="shared" si="284"/>
        <v>0.02</v>
      </c>
      <c r="W731">
        <f t="shared" si="285"/>
        <v>0.02</v>
      </c>
      <c r="X731">
        <f t="shared" si="286"/>
        <v>0.02</v>
      </c>
      <c r="Y731">
        <f t="shared" si="287"/>
        <v>0.02</v>
      </c>
    </row>
    <row r="732" spans="1:25">
      <c r="A732" t="s">
        <v>841</v>
      </c>
      <c r="B732">
        <f t="shared" si="264"/>
        <v>0</v>
      </c>
      <c r="C732">
        <f t="shared" si="265"/>
        <v>0</v>
      </c>
      <c r="D732">
        <f t="shared" si="266"/>
        <v>0</v>
      </c>
      <c r="E732">
        <f t="shared" si="267"/>
        <v>0</v>
      </c>
      <c r="F732">
        <f t="shared" si="268"/>
        <v>0</v>
      </c>
      <c r="G732">
        <f t="shared" si="269"/>
        <v>0.95</v>
      </c>
      <c r="H732">
        <f t="shared" si="270"/>
        <v>0.02</v>
      </c>
      <c r="I732">
        <f t="shared" si="271"/>
        <v>0.05</v>
      </c>
      <c r="J732">
        <f t="shared" si="272"/>
        <v>0.04</v>
      </c>
      <c r="K732">
        <f t="shared" si="273"/>
        <v>7.0000000000000007E-2</v>
      </c>
      <c r="L732">
        <f t="shared" si="274"/>
        <v>0.15</v>
      </c>
      <c r="M732">
        <f t="shared" si="275"/>
        <v>0.15</v>
      </c>
      <c r="N732">
        <f t="shared" si="276"/>
        <v>0.04</v>
      </c>
      <c r="O732">
        <f t="shared" si="277"/>
        <v>7.0000000000000007E-2</v>
      </c>
      <c r="P732">
        <f t="shared" si="278"/>
        <v>0.02</v>
      </c>
      <c r="Q732">
        <f t="shared" si="279"/>
        <v>0.02</v>
      </c>
      <c r="R732">
        <f t="shared" si="280"/>
        <v>0.03</v>
      </c>
      <c r="S732">
        <f t="shared" si="281"/>
        <v>0.06</v>
      </c>
      <c r="T732">
        <f t="shared" si="282"/>
        <v>0.08</v>
      </c>
      <c r="U732">
        <f t="shared" si="283"/>
        <v>0.05</v>
      </c>
      <c r="V732">
        <f t="shared" si="284"/>
        <v>0.02</v>
      </c>
      <c r="W732">
        <f t="shared" si="285"/>
        <v>0.02</v>
      </c>
      <c r="X732">
        <f t="shared" si="286"/>
        <v>0.03</v>
      </c>
      <c r="Y732">
        <f t="shared" si="287"/>
        <v>0.97</v>
      </c>
    </row>
    <row r="733" spans="1:25">
      <c r="A733" t="s">
        <v>842</v>
      </c>
      <c r="B733">
        <f t="shared" si="264"/>
        <v>0.32</v>
      </c>
      <c r="C733">
        <f t="shared" si="265"/>
        <v>0.02</v>
      </c>
      <c r="D733">
        <f t="shared" si="266"/>
        <v>0.02</v>
      </c>
      <c r="E733">
        <f t="shared" si="267"/>
        <v>2.3199999999999998</v>
      </c>
      <c r="F733">
        <f t="shared" si="268"/>
        <v>0.02</v>
      </c>
      <c r="G733">
        <f t="shared" si="269"/>
        <v>0.01</v>
      </c>
      <c r="H733">
        <f t="shared" si="270"/>
        <v>0.02</v>
      </c>
      <c r="I733">
        <f t="shared" si="271"/>
        <v>0.03</v>
      </c>
      <c r="J733">
        <f t="shared" si="272"/>
        <v>0.04</v>
      </c>
      <c r="K733">
        <f t="shared" si="273"/>
        <v>0.05</v>
      </c>
      <c r="L733">
        <f t="shared" si="274"/>
        <v>0.04</v>
      </c>
      <c r="M733">
        <f t="shared" si="275"/>
        <v>0.12</v>
      </c>
      <c r="N733">
        <f t="shared" si="276"/>
        <v>0.09</v>
      </c>
      <c r="O733">
        <f t="shared" si="277"/>
        <v>0.1</v>
      </c>
      <c r="P733">
        <f t="shared" si="278"/>
        <v>0.17</v>
      </c>
      <c r="Q733">
        <f t="shared" si="279"/>
        <v>0.06</v>
      </c>
      <c r="R733">
        <f t="shared" si="280"/>
        <v>0.06</v>
      </c>
      <c r="S733">
        <f t="shared" si="281"/>
        <v>0.04</v>
      </c>
      <c r="T733">
        <f t="shared" si="282"/>
        <v>0.05</v>
      </c>
      <c r="U733">
        <f t="shared" si="283"/>
        <v>0.03</v>
      </c>
      <c r="V733">
        <f t="shared" si="284"/>
        <v>0.02</v>
      </c>
      <c r="W733">
        <f t="shared" si="285"/>
        <v>0.03</v>
      </c>
      <c r="X733">
        <f t="shared" si="286"/>
        <v>0.04</v>
      </c>
      <c r="Y733">
        <f t="shared" si="287"/>
        <v>1.69</v>
      </c>
    </row>
    <row r="734" spans="1:25">
      <c r="A734" t="s">
        <v>843</v>
      </c>
      <c r="B734">
        <f t="shared" si="264"/>
        <v>0</v>
      </c>
      <c r="C734">
        <f t="shared" si="265"/>
        <v>0</v>
      </c>
      <c r="D734">
        <f t="shared" si="266"/>
        <v>0</v>
      </c>
      <c r="E734">
        <f t="shared" si="267"/>
        <v>0</v>
      </c>
      <c r="F734">
        <f t="shared" si="268"/>
        <v>0</v>
      </c>
      <c r="G734">
        <f t="shared" si="269"/>
        <v>0</v>
      </c>
      <c r="H734">
        <f t="shared" si="270"/>
        <v>0</v>
      </c>
      <c r="I734">
        <f t="shared" si="271"/>
        <v>0</v>
      </c>
      <c r="J734">
        <f t="shared" si="272"/>
        <v>0</v>
      </c>
      <c r="K734">
        <f t="shared" si="273"/>
        <v>0</v>
      </c>
      <c r="L734">
        <f t="shared" si="274"/>
        <v>0</v>
      </c>
      <c r="M734">
        <f t="shared" si="275"/>
        <v>0</v>
      </c>
      <c r="N734">
        <f t="shared" si="276"/>
        <v>0</v>
      </c>
      <c r="O734">
        <f t="shared" si="277"/>
        <v>0</v>
      </c>
      <c r="P734">
        <f t="shared" si="278"/>
        <v>0</v>
      </c>
      <c r="Q734">
        <f t="shared" si="279"/>
        <v>0.01</v>
      </c>
      <c r="R734">
        <f t="shared" si="280"/>
        <v>0</v>
      </c>
      <c r="S734">
        <f t="shared" si="281"/>
        <v>0</v>
      </c>
      <c r="T734">
        <f t="shared" si="282"/>
        <v>0</v>
      </c>
      <c r="U734">
        <f t="shared" si="283"/>
        <v>0</v>
      </c>
      <c r="V734">
        <f t="shared" si="284"/>
        <v>0</v>
      </c>
      <c r="W734">
        <f t="shared" si="285"/>
        <v>0</v>
      </c>
      <c r="X734">
        <f t="shared" si="286"/>
        <v>0</v>
      </c>
      <c r="Y734">
        <f t="shared" si="287"/>
        <v>0</v>
      </c>
    </row>
    <row r="735" spans="1:25">
      <c r="A735" t="s">
        <v>844</v>
      </c>
      <c r="B735">
        <f t="shared" si="264"/>
        <v>0.01</v>
      </c>
      <c r="C735">
        <f t="shared" si="265"/>
        <v>0</v>
      </c>
      <c r="D735">
        <f t="shared" si="266"/>
        <v>0</v>
      </c>
      <c r="E735">
        <f t="shared" si="267"/>
        <v>0</v>
      </c>
      <c r="F735">
        <f t="shared" si="268"/>
        <v>0</v>
      </c>
      <c r="G735">
        <f t="shared" si="269"/>
        <v>0</v>
      </c>
      <c r="H735">
        <f t="shared" si="270"/>
        <v>0</v>
      </c>
      <c r="I735">
        <f t="shared" si="271"/>
        <v>0.03</v>
      </c>
      <c r="J735">
        <f t="shared" si="272"/>
        <v>0.03</v>
      </c>
      <c r="K735">
        <f t="shared" si="273"/>
        <v>0.01</v>
      </c>
      <c r="L735">
        <f t="shared" si="274"/>
        <v>0</v>
      </c>
      <c r="M735">
        <f t="shared" si="275"/>
        <v>0.01</v>
      </c>
      <c r="N735">
        <f t="shared" si="276"/>
        <v>0</v>
      </c>
      <c r="O735">
        <f t="shared" si="277"/>
        <v>0</v>
      </c>
      <c r="P735">
        <f t="shared" si="278"/>
        <v>0</v>
      </c>
      <c r="Q735">
        <f t="shared" si="279"/>
        <v>0</v>
      </c>
      <c r="R735">
        <f t="shared" si="280"/>
        <v>0.01</v>
      </c>
      <c r="S735">
        <f t="shared" si="281"/>
        <v>0.01</v>
      </c>
      <c r="T735">
        <f t="shared" si="282"/>
        <v>0</v>
      </c>
      <c r="U735">
        <f t="shared" si="283"/>
        <v>0.02</v>
      </c>
      <c r="V735">
        <f t="shared" si="284"/>
        <v>0.03</v>
      </c>
      <c r="W735">
        <f t="shared" si="285"/>
        <v>0.01</v>
      </c>
      <c r="X735">
        <f t="shared" si="286"/>
        <v>0.01</v>
      </c>
      <c r="Y735">
        <f t="shared" si="287"/>
        <v>0.01</v>
      </c>
    </row>
    <row r="736" spans="1:25">
      <c r="A736" t="s">
        <v>845</v>
      </c>
      <c r="B736">
        <f t="shared" si="264"/>
        <v>0</v>
      </c>
      <c r="C736">
        <f t="shared" si="265"/>
        <v>0</v>
      </c>
      <c r="D736">
        <f t="shared" si="266"/>
        <v>0</v>
      </c>
      <c r="E736">
        <f t="shared" si="267"/>
        <v>0</v>
      </c>
      <c r="F736">
        <f t="shared" si="268"/>
        <v>0</v>
      </c>
      <c r="G736">
        <f t="shared" si="269"/>
        <v>0</v>
      </c>
      <c r="H736">
        <f t="shared" si="270"/>
        <v>0</v>
      </c>
      <c r="I736">
        <f t="shared" si="271"/>
        <v>0.02</v>
      </c>
      <c r="J736">
        <f t="shared" si="272"/>
        <v>0.04</v>
      </c>
      <c r="K736">
        <f t="shared" si="273"/>
        <v>0.05</v>
      </c>
      <c r="L736">
        <f t="shared" si="274"/>
        <v>0.04</v>
      </c>
      <c r="M736">
        <f t="shared" si="275"/>
        <v>0.02</v>
      </c>
      <c r="N736">
        <f t="shared" si="276"/>
        <v>0</v>
      </c>
      <c r="O736">
        <f t="shared" si="277"/>
        <v>0.05</v>
      </c>
      <c r="P736">
        <f t="shared" si="278"/>
        <v>0.04</v>
      </c>
      <c r="Q736">
        <f t="shared" si="279"/>
        <v>0.02</v>
      </c>
      <c r="R736">
        <f t="shared" si="280"/>
        <v>0.02</v>
      </c>
      <c r="S736">
        <f t="shared" si="281"/>
        <v>0.03</v>
      </c>
      <c r="T736">
        <f t="shared" si="282"/>
        <v>0.08</v>
      </c>
      <c r="U736">
        <f t="shared" si="283"/>
        <v>0.03</v>
      </c>
      <c r="V736">
        <f t="shared" si="284"/>
        <v>0.01</v>
      </c>
      <c r="W736">
        <f t="shared" si="285"/>
        <v>0.01</v>
      </c>
      <c r="X736">
        <f t="shared" si="286"/>
        <v>0.4</v>
      </c>
      <c r="Y736">
        <f t="shared" si="287"/>
        <v>0.01</v>
      </c>
    </row>
    <row r="737" spans="1:25">
      <c r="A737" t="s">
        <v>846</v>
      </c>
      <c r="B737">
        <f t="shared" si="264"/>
        <v>0</v>
      </c>
      <c r="C737">
        <f t="shared" si="265"/>
        <v>0</v>
      </c>
      <c r="D737">
        <f t="shared" si="266"/>
        <v>0</v>
      </c>
      <c r="E737">
        <f t="shared" si="267"/>
        <v>0</v>
      </c>
      <c r="F737">
        <f t="shared" si="268"/>
        <v>0.01</v>
      </c>
      <c r="G737">
        <f t="shared" si="269"/>
        <v>1.06</v>
      </c>
      <c r="H737">
        <f t="shared" si="270"/>
        <v>0</v>
      </c>
      <c r="I737">
        <f t="shared" si="271"/>
        <v>0</v>
      </c>
      <c r="J737">
        <f t="shared" si="272"/>
        <v>0</v>
      </c>
      <c r="K737">
        <f t="shared" si="273"/>
        <v>0</v>
      </c>
      <c r="L737">
        <f t="shared" si="274"/>
        <v>0</v>
      </c>
      <c r="M737">
        <f t="shared" si="275"/>
        <v>0</v>
      </c>
      <c r="N737">
        <f t="shared" si="276"/>
        <v>0.04</v>
      </c>
      <c r="O737">
        <f t="shared" si="277"/>
        <v>0</v>
      </c>
      <c r="P737">
        <f t="shared" si="278"/>
        <v>0</v>
      </c>
      <c r="Q737">
        <f t="shared" si="279"/>
        <v>0</v>
      </c>
      <c r="R737">
        <f t="shared" si="280"/>
        <v>0</v>
      </c>
      <c r="S737">
        <f t="shared" si="281"/>
        <v>0</v>
      </c>
      <c r="T737">
        <f t="shared" si="282"/>
        <v>0</v>
      </c>
      <c r="U737">
        <f t="shared" si="283"/>
        <v>1.37</v>
      </c>
      <c r="V737">
        <f t="shared" si="284"/>
        <v>0</v>
      </c>
      <c r="W737">
        <f t="shared" si="285"/>
        <v>0</v>
      </c>
      <c r="X737">
        <f t="shared" si="286"/>
        <v>0</v>
      </c>
      <c r="Y737">
        <f t="shared" si="287"/>
        <v>0</v>
      </c>
    </row>
    <row r="738" spans="1:25">
      <c r="A738" t="s">
        <v>847</v>
      </c>
      <c r="B738">
        <f t="shared" si="264"/>
        <v>0.01</v>
      </c>
      <c r="C738">
        <f t="shared" si="265"/>
        <v>0.01</v>
      </c>
      <c r="D738">
        <f t="shared" si="266"/>
        <v>0</v>
      </c>
      <c r="E738">
        <f t="shared" si="267"/>
        <v>0</v>
      </c>
      <c r="F738">
        <f t="shared" si="268"/>
        <v>0</v>
      </c>
      <c r="G738">
        <f t="shared" si="269"/>
        <v>0</v>
      </c>
      <c r="H738">
        <f t="shared" si="270"/>
        <v>0.01</v>
      </c>
      <c r="I738">
        <f t="shared" si="271"/>
        <v>0.04</v>
      </c>
      <c r="J738">
        <f t="shared" si="272"/>
        <v>0.04</v>
      </c>
      <c r="K738">
        <f t="shared" si="273"/>
        <v>0.06</v>
      </c>
      <c r="L738">
        <f t="shared" si="274"/>
        <v>0.03</v>
      </c>
      <c r="M738">
        <f t="shared" si="275"/>
        <v>0.02</v>
      </c>
      <c r="N738">
        <f t="shared" si="276"/>
        <v>0.01</v>
      </c>
      <c r="O738">
        <f t="shared" si="277"/>
        <v>0.02</v>
      </c>
      <c r="P738">
        <f t="shared" si="278"/>
        <v>0.01</v>
      </c>
      <c r="Q738">
        <f t="shared" si="279"/>
        <v>0.02</v>
      </c>
      <c r="R738">
        <f t="shared" si="280"/>
        <v>0.02</v>
      </c>
      <c r="S738">
        <f t="shared" si="281"/>
        <v>0.05</v>
      </c>
      <c r="T738">
        <f t="shared" si="282"/>
        <v>0.08</v>
      </c>
      <c r="U738">
        <f t="shared" si="283"/>
        <v>0.03</v>
      </c>
      <c r="V738">
        <f t="shared" si="284"/>
        <v>0.01</v>
      </c>
      <c r="W738">
        <f t="shared" si="285"/>
        <v>0.24</v>
      </c>
      <c r="X738">
        <f t="shared" si="286"/>
        <v>1.98</v>
      </c>
      <c r="Y738">
        <f t="shared" si="287"/>
        <v>0</v>
      </c>
    </row>
    <row r="739" spans="1:25">
      <c r="A739" t="s">
        <v>848</v>
      </c>
      <c r="B739">
        <f t="shared" si="264"/>
        <v>0</v>
      </c>
      <c r="C739">
        <f t="shared" si="265"/>
        <v>0</v>
      </c>
      <c r="D739">
        <f t="shared" si="266"/>
        <v>0</v>
      </c>
      <c r="E739">
        <f t="shared" si="267"/>
        <v>0</v>
      </c>
      <c r="F739">
        <f t="shared" si="268"/>
        <v>0.04</v>
      </c>
      <c r="G739">
        <f t="shared" si="269"/>
        <v>0.9</v>
      </c>
      <c r="H739">
        <f t="shared" si="270"/>
        <v>0.36</v>
      </c>
      <c r="I739">
        <f t="shared" si="271"/>
        <v>2.06</v>
      </c>
      <c r="J739">
        <f t="shared" si="272"/>
        <v>1.3</v>
      </c>
      <c r="K739">
        <f t="shared" si="273"/>
        <v>0.02</v>
      </c>
      <c r="L739">
        <f t="shared" si="274"/>
        <v>0.05</v>
      </c>
      <c r="M739">
        <f t="shared" si="275"/>
        <v>0.01</v>
      </c>
      <c r="N739">
        <f t="shared" si="276"/>
        <v>0.01</v>
      </c>
      <c r="O739">
        <f t="shared" si="277"/>
        <v>0.02</v>
      </c>
      <c r="P739">
        <f t="shared" si="278"/>
        <v>0.05</v>
      </c>
      <c r="Q739">
        <f t="shared" si="279"/>
        <v>0.22</v>
      </c>
      <c r="R739">
        <f t="shared" si="280"/>
        <v>0.09</v>
      </c>
      <c r="S739">
        <f t="shared" si="281"/>
        <v>0</v>
      </c>
      <c r="T739">
        <f t="shared" si="282"/>
        <v>0</v>
      </c>
      <c r="U739">
        <f t="shared" si="283"/>
        <v>0</v>
      </c>
      <c r="V739">
        <f t="shared" si="284"/>
        <v>0</v>
      </c>
      <c r="W739">
        <f t="shared" si="285"/>
        <v>0.05</v>
      </c>
      <c r="X739">
        <f t="shared" si="286"/>
        <v>0.97</v>
      </c>
      <c r="Y739">
        <f t="shared" si="287"/>
        <v>0</v>
      </c>
    </row>
    <row r="740" spans="1:25">
      <c r="A740" t="s">
        <v>849</v>
      </c>
      <c r="B740">
        <f t="shared" si="264"/>
        <v>0</v>
      </c>
      <c r="C740">
        <f t="shared" si="265"/>
        <v>0.1</v>
      </c>
      <c r="D740">
        <f t="shared" si="266"/>
        <v>0</v>
      </c>
      <c r="E740">
        <f t="shared" si="267"/>
        <v>0</v>
      </c>
      <c r="F740">
        <f t="shared" si="268"/>
        <v>0.01</v>
      </c>
      <c r="G740">
        <f t="shared" si="269"/>
        <v>1.0900000000000001</v>
      </c>
      <c r="H740">
        <f t="shared" si="270"/>
        <v>0.02</v>
      </c>
      <c r="I740">
        <f t="shared" si="271"/>
        <v>0.03</v>
      </c>
      <c r="J740">
        <f t="shared" si="272"/>
        <v>0.03</v>
      </c>
      <c r="K740">
        <f t="shared" si="273"/>
        <v>0.05</v>
      </c>
      <c r="L740">
        <f t="shared" si="274"/>
        <v>0.05</v>
      </c>
      <c r="M740">
        <f t="shared" si="275"/>
        <v>0.03</v>
      </c>
      <c r="N740">
        <f t="shared" si="276"/>
        <v>0.02</v>
      </c>
      <c r="O740">
        <f t="shared" si="277"/>
        <v>0.03</v>
      </c>
      <c r="P740">
        <f t="shared" si="278"/>
        <v>0.06</v>
      </c>
      <c r="Q740">
        <f t="shared" si="279"/>
        <v>0.09</v>
      </c>
      <c r="R740">
        <f t="shared" si="280"/>
        <v>0.04</v>
      </c>
      <c r="S740">
        <f t="shared" si="281"/>
        <v>0.02</v>
      </c>
      <c r="T740">
        <f t="shared" si="282"/>
        <v>0.02</v>
      </c>
      <c r="U740">
        <f t="shared" si="283"/>
        <v>0.01</v>
      </c>
      <c r="V740">
        <f t="shared" si="284"/>
        <v>0.01</v>
      </c>
      <c r="W740">
        <f t="shared" si="285"/>
        <v>0.01</v>
      </c>
      <c r="X740">
        <f t="shared" si="286"/>
        <v>0.02</v>
      </c>
      <c r="Y740">
        <f t="shared" si="287"/>
        <v>1.1200000000000001</v>
      </c>
    </row>
    <row r="741" spans="1:25">
      <c r="A741" t="s">
        <v>850</v>
      </c>
      <c r="B741">
        <f t="shared" si="264"/>
        <v>0</v>
      </c>
      <c r="C741">
        <f t="shared" si="265"/>
        <v>0</v>
      </c>
      <c r="D741">
        <f t="shared" si="266"/>
        <v>0</v>
      </c>
      <c r="E741">
        <f t="shared" si="267"/>
        <v>0</v>
      </c>
      <c r="F741">
        <f t="shared" si="268"/>
        <v>0</v>
      </c>
      <c r="G741">
        <f t="shared" si="269"/>
        <v>0.01</v>
      </c>
      <c r="H741">
        <f t="shared" si="270"/>
        <v>0.02</v>
      </c>
      <c r="I741">
        <f t="shared" si="271"/>
        <v>0.03</v>
      </c>
      <c r="J741">
        <f t="shared" si="272"/>
        <v>0.05</v>
      </c>
      <c r="K741">
        <f t="shared" si="273"/>
        <v>0.04</v>
      </c>
      <c r="L741">
        <f t="shared" si="274"/>
        <v>0.04</v>
      </c>
      <c r="M741">
        <f t="shared" si="275"/>
        <v>0.02</v>
      </c>
      <c r="N741">
        <f t="shared" si="276"/>
        <v>0.01</v>
      </c>
      <c r="O741">
        <f t="shared" si="277"/>
        <v>0.03</v>
      </c>
      <c r="P741">
        <f t="shared" si="278"/>
        <v>0.04</v>
      </c>
      <c r="Q741">
        <f t="shared" si="279"/>
        <v>0.01</v>
      </c>
      <c r="R741">
        <f t="shared" si="280"/>
        <v>0.04</v>
      </c>
      <c r="S741">
        <f t="shared" si="281"/>
        <v>0.03</v>
      </c>
      <c r="T741">
        <f t="shared" si="282"/>
        <v>0.01</v>
      </c>
      <c r="U741">
        <f t="shared" si="283"/>
        <v>0</v>
      </c>
      <c r="V741">
        <f t="shared" si="284"/>
        <v>0</v>
      </c>
      <c r="W741">
        <f t="shared" si="285"/>
        <v>0</v>
      </c>
      <c r="X741">
        <f t="shared" si="286"/>
        <v>0</v>
      </c>
      <c r="Y741">
        <f t="shared" si="287"/>
        <v>1.74</v>
      </c>
    </row>
    <row r="742" spans="1:25">
      <c r="A742" t="s">
        <v>851</v>
      </c>
      <c r="B742">
        <f t="shared" si="264"/>
        <v>0.17</v>
      </c>
      <c r="C742">
        <f t="shared" si="265"/>
        <v>0</v>
      </c>
      <c r="D742">
        <f t="shared" si="266"/>
        <v>0</v>
      </c>
      <c r="E742">
        <f t="shared" si="267"/>
        <v>0</v>
      </c>
      <c r="F742">
        <f t="shared" si="268"/>
        <v>0</v>
      </c>
      <c r="G742">
        <f t="shared" si="269"/>
        <v>0</v>
      </c>
      <c r="H742">
        <f t="shared" si="270"/>
        <v>0.01</v>
      </c>
      <c r="I742">
        <f t="shared" si="271"/>
        <v>0</v>
      </c>
      <c r="J742">
        <f t="shared" si="272"/>
        <v>0.03</v>
      </c>
      <c r="K742">
        <f t="shared" si="273"/>
        <v>0.05</v>
      </c>
      <c r="L742">
        <f t="shared" si="274"/>
        <v>7.0000000000000007E-2</v>
      </c>
      <c r="M742">
        <f t="shared" si="275"/>
        <v>0</v>
      </c>
      <c r="N742">
        <f t="shared" si="276"/>
        <v>0.01</v>
      </c>
      <c r="O742">
        <f t="shared" si="277"/>
        <v>0.01</v>
      </c>
      <c r="P742">
        <f t="shared" si="278"/>
        <v>0.02</v>
      </c>
      <c r="Q742">
        <f t="shared" si="279"/>
        <v>0.02</v>
      </c>
      <c r="R742">
        <f t="shared" si="280"/>
        <v>0.02</v>
      </c>
      <c r="S742">
        <f t="shared" si="281"/>
        <v>0.98</v>
      </c>
      <c r="T742">
        <f t="shared" si="282"/>
        <v>0.09</v>
      </c>
      <c r="U742">
        <f t="shared" si="283"/>
        <v>0.02</v>
      </c>
      <c r="V742">
        <f t="shared" si="284"/>
        <v>0</v>
      </c>
      <c r="W742">
        <f t="shared" si="285"/>
        <v>0</v>
      </c>
      <c r="X742">
        <f t="shared" si="286"/>
        <v>0.01</v>
      </c>
      <c r="Y742">
        <f t="shared" si="287"/>
        <v>0.01</v>
      </c>
    </row>
    <row r="743" spans="1:25">
      <c r="A743" t="s">
        <v>852</v>
      </c>
      <c r="B743">
        <f t="shared" si="264"/>
        <v>0</v>
      </c>
      <c r="C743">
        <f t="shared" si="265"/>
        <v>0</v>
      </c>
      <c r="D743">
        <f t="shared" si="266"/>
        <v>0</v>
      </c>
      <c r="E743">
        <f t="shared" si="267"/>
        <v>0</v>
      </c>
      <c r="F743">
        <f t="shared" si="268"/>
        <v>0</v>
      </c>
      <c r="G743">
        <f t="shared" si="269"/>
        <v>0</v>
      </c>
      <c r="H743">
        <f t="shared" si="270"/>
        <v>0</v>
      </c>
      <c r="I743">
        <f t="shared" si="271"/>
        <v>0</v>
      </c>
      <c r="J743">
        <f t="shared" si="272"/>
        <v>0</v>
      </c>
      <c r="K743">
        <f t="shared" si="273"/>
        <v>0</v>
      </c>
      <c r="L743">
        <f t="shared" si="274"/>
        <v>0.01</v>
      </c>
      <c r="M743">
        <f t="shared" si="275"/>
        <v>0</v>
      </c>
      <c r="N743">
        <f t="shared" si="276"/>
        <v>0</v>
      </c>
      <c r="O743">
        <f t="shared" si="277"/>
        <v>0</v>
      </c>
      <c r="P743">
        <f t="shared" si="278"/>
        <v>0</v>
      </c>
      <c r="Q743">
        <f t="shared" si="279"/>
        <v>0</v>
      </c>
      <c r="R743">
        <f t="shared" si="280"/>
        <v>0</v>
      </c>
      <c r="S743">
        <f t="shared" si="281"/>
        <v>0</v>
      </c>
      <c r="T743">
        <f t="shared" si="282"/>
        <v>0</v>
      </c>
      <c r="U743">
        <f t="shared" si="283"/>
        <v>0</v>
      </c>
      <c r="V743">
        <f t="shared" si="284"/>
        <v>0</v>
      </c>
      <c r="W743">
        <f t="shared" si="285"/>
        <v>0</v>
      </c>
      <c r="X743">
        <f t="shared" si="286"/>
        <v>0.88</v>
      </c>
      <c r="Y743">
        <f t="shared" si="287"/>
        <v>0</v>
      </c>
    </row>
    <row r="744" spans="1:25">
      <c r="A744" t="s">
        <v>853</v>
      </c>
      <c r="B744">
        <f t="shared" si="264"/>
        <v>0</v>
      </c>
      <c r="C744">
        <f t="shared" si="265"/>
        <v>0</v>
      </c>
      <c r="D744">
        <f t="shared" si="266"/>
        <v>0</v>
      </c>
      <c r="E744">
        <f t="shared" si="267"/>
        <v>0</v>
      </c>
      <c r="F744">
        <f t="shared" si="268"/>
        <v>0</v>
      </c>
      <c r="G744">
        <f t="shared" si="269"/>
        <v>0.01</v>
      </c>
      <c r="H744">
        <f t="shared" si="270"/>
        <v>0.01</v>
      </c>
      <c r="I744">
        <f t="shared" si="271"/>
        <v>0.04</v>
      </c>
      <c r="J744">
        <f t="shared" si="272"/>
        <v>0.01</v>
      </c>
      <c r="K744">
        <f t="shared" si="273"/>
        <v>0.04</v>
      </c>
      <c r="L744">
        <f t="shared" si="274"/>
        <v>0.04</v>
      </c>
      <c r="M744">
        <f t="shared" si="275"/>
        <v>0.02</v>
      </c>
      <c r="N744">
        <f t="shared" si="276"/>
        <v>0.01</v>
      </c>
      <c r="O744">
        <f t="shared" si="277"/>
        <v>0.02</v>
      </c>
      <c r="P744">
        <f t="shared" si="278"/>
        <v>0.04</v>
      </c>
      <c r="Q744">
        <f t="shared" si="279"/>
        <v>0.04</v>
      </c>
      <c r="R744">
        <f t="shared" si="280"/>
        <v>0.02</v>
      </c>
      <c r="S744">
        <f t="shared" si="281"/>
        <v>0.04</v>
      </c>
      <c r="T744">
        <f t="shared" si="282"/>
        <v>0.01</v>
      </c>
      <c r="U744">
        <f t="shared" si="283"/>
        <v>0</v>
      </c>
      <c r="V744">
        <f t="shared" si="284"/>
        <v>0</v>
      </c>
      <c r="W744">
        <f t="shared" si="285"/>
        <v>0.04</v>
      </c>
      <c r="X744">
        <f t="shared" si="286"/>
        <v>0.05</v>
      </c>
      <c r="Y744">
        <f t="shared" si="287"/>
        <v>0</v>
      </c>
    </row>
    <row r="745" spans="1:25">
      <c r="A745" t="s">
        <v>854</v>
      </c>
      <c r="B745">
        <f t="shared" si="264"/>
        <v>0</v>
      </c>
      <c r="C745">
        <f t="shared" si="265"/>
        <v>0</v>
      </c>
      <c r="D745">
        <f t="shared" si="266"/>
        <v>0</v>
      </c>
      <c r="E745">
        <f t="shared" si="267"/>
        <v>0</v>
      </c>
      <c r="F745">
        <f t="shared" si="268"/>
        <v>0.01</v>
      </c>
      <c r="G745">
        <f t="shared" si="269"/>
        <v>0.69</v>
      </c>
      <c r="H745">
        <f t="shared" si="270"/>
        <v>0.02</v>
      </c>
      <c r="I745">
        <f t="shared" si="271"/>
        <v>7.0000000000000007E-2</v>
      </c>
      <c r="J745">
        <f t="shared" si="272"/>
        <v>0.04</v>
      </c>
      <c r="K745">
        <f t="shared" si="273"/>
        <v>0.05</v>
      </c>
      <c r="L745">
        <f t="shared" si="274"/>
        <v>0.02</v>
      </c>
      <c r="M745">
        <f t="shared" si="275"/>
        <v>0.03</v>
      </c>
      <c r="N745">
        <f t="shared" si="276"/>
        <v>0.01</v>
      </c>
      <c r="O745">
        <f t="shared" si="277"/>
        <v>7.0000000000000007E-2</v>
      </c>
      <c r="P745">
        <f t="shared" si="278"/>
        <v>0.02</v>
      </c>
      <c r="Q745">
        <f t="shared" si="279"/>
        <v>0.04</v>
      </c>
      <c r="R745">
        <f t="shared" si="280"/>
        <v>0.05</v>
      </c>
      <c r="S745">
        <f t="shared" si="281"/>
        <v>0.03</v>
      </c>
      <c r="T745">
        <f t="shared" si="282"/>
        <v>0.06</v>
      </c>
      <c r="U745">
        <f t="shared" si="283"/>
        <v>0.04</v>
      </c>
      <c r="V745">
        <f t="shared" si="284"/>
        <v>0.03</v>
      </c>
      <c r="W745">
        <f t="shared" si="285"/>
        <v>0.02</v>
      </c>
      <c r="X745">
        <f t="shared" si="286"/>
        <v>0.01</v>
      </c>
      <c r="Y745">
        <f t="shared" si="287"/>
        <v>0.71</v>
      </c>
    </row>
    <row r="746" spans="1:25">
      <c r="A746" t="s">
        <v>855</v>
      </c>
      <c r="B746">
        <f t="shared" si="264"/>
        <v>0</v>
      </c>
      <c r="C746">
        <f t="shared" si="265"/>
        <v>0</v>
      </c>
      <c r="D746">
        <f t="shared" si="266"/>
        <v>0</v>
      </c>
      <c r="E746">
        <f t="shared" si="267"/>
        <v>0</v>
      </c>
      <c r="F746">
        <f t="shared" si="268"/>
        <v>0</v>
      </c>
      <c r="G746">
        <f t="shared" si="269"/>
        <v>0.01</v>
      </c>
      <c r="H746">
        <f t="shared" si="270"/>
        <v>0</v>
      </c>
      <c r="I746">
        <f t="shared" si="271"/>
        <v>0.01</v>
      </c>
      <c r="J746">
        <f t="shared" si="272"/>
        <v>0.08</v>
      </c>
      <c r="K746">
        <f t="shared" si="273"/>
        <v>0.03</v>
      </c>
      <c r="L746">
        <f t="shared" si="274"/>
        <v>0.05</v>
      </c>
      <c r="M746">
        <f t="shared" si="275"/>
        <v>0.04</v>
      </c>
      <c r="N746">
        <f t="shared" si="276"/>
        <v>0.01</v>
      </c>
      <c r="O746">
        <f t="shared" si="277"/>
        <v>0.01</v>
      </c>
      <c r="P746">
        <f t="shared" si="278"/>
        <v>0.01</v>
      </c>
      <c r="Q746">
        <f t="shared" si="279"/>
        <v>0.06</v>
      </c>
      <c r="R746">
        <f t="shared" si="280"/>
        <v>0.08</v>
      </c>
      <c r="S746">
        <f t="shared" si="281"/>
        <v>0.04</v>
      </c>
      <c r="T746">
        <f t="shared" si="282"/>
        <v>0.14000000000000001</v>
      </c>
      <c r="U746">
        <f t="shared" si="283"/>
        <v>0.1</v>
      </c>
      <c r="V746">
        <f t="shared" si="284"/>
        <v>0.02</v>
      </c>
      <c r="W746">
        <f t="shared" si="285"/>
        <v>0.83</v>
      </c>
      <c r="X746">
        <f t="shared" si="286"/>
        <v>0</v>
      </c>
      <c r="Y746">
        <f t="shared" si="287"/>
        <v>0</v>
      </c>
    </row>
    <row r="747" spans="1:25">
      <c r="A747" t="s">
        <v>856</v>
      </c>
      <c r="B747">
        <f t="shared" si="264"/>
        <v>0</v>
      </c>
      <c r="C747">
        <f t="shared" si="265"/>
        <v>0</v>
      </c>
      <c r="D747">
        <f t="shared" si="266"/>
        <v>0</v>
      </c>
      <c r="E747">
        <f t="shared" si="267"/>
        <v>0</v>
      </c>
      <c r="F747">
        <f t="shared" si="268"/>
        <v>0.03</v>
      </c>
      <c r="G747">
        <f t="shared" si="269"/>
        <v>0.02</v>
      </c>
      <c r="H747">
        <f t="shared" si="270"/>
        <v>0.02</v>
      </c>
      <c r="I747">
        <f t="shared" si="271"/>
        <v>0.03</v>
      </c>
      <c r="J747">
        <f t="shared" si="272"/>
        <v>0.6</v>
      </c>
      <c r="K747">
        <f t="shared" si="273"/>
        <v>0.04</v>
      </c>
      <c r="L747">
        <f t="shared" si="274"/>
        <v>0.03</v>
      </c>
      <c r="M747">
        <f t="shared" si="275"/>
        <v>0.01</v>
      </c>
      <c r="N747">
        <f t="shared" si="276"/>
        <v>0.66</v>
      </c>
      <c r="O747">
        <f t="shared" si="277"/>
        <v>0.06</v>
      </c>
      <c r="P747">
        <f t="shared" si="278"/>
        <v>0.02</v>
      </c>
      <c r="Q747">
        <f t="shared" si="279"/>
        <v>0.41</v>
      </c>
      <c r="R747">
        <f t="shared" si="280"/>
        <v>0.04</v>
      </c>
      <c r="S747">
        <f t="shared" si="281"/>
        <v>0.03</v>
      </c>
      <c r="T747">
        <f t="shared" si="282"/>
        <v>0.68</v>
      </c>
      <c r="U747">
        <f t="shared" si="283"/>
        <v>0.04</v>
      </c>
      <c r="V747">
        <f t="shared" si="284"/>
        <v>0.01</v>
      </c>
      <c r="W747">
        <f t="shared" si="285"/>
        <v>0.09</v>
      </c>
      <c r="X747">
        <f t="shared" si="286"/>
        <v>0.01</v>
      </c>
      <c r="Y747">
        <f t="shared" si="287"/>
        <v>0</v>
      </c>
    </row>
    <row r="748" spans="1:25">
      <c r="A748" t="s">
        <v>857</v>
      </c>
      <c r="B748">
        <f t="shared" si="264"/>
        <v>0.57999999999999996</v>
      </c>
      <c r="C748">
        <f t="shared" si="265"/>
        <v>0</v>
      </c>
      <c r="D748">
        <f t="shared" si="266"/>
        <v>0</v>
      </c>
      <c r="E748">
        <f t="shared" si="267"/>
        <v>0</v>
      </c>
      <c r="F748">
        <f t="shared" si="268"/>
        <v>0</v>
      </c>
      <c r="G748">
        <f t="shared" si="269"/>
        <v>0.9</v>
      </c>
      <c r="H748">
        <f t="shared" si="270"/>
        <v>0.03</v>
      </c>
      <c r="I748">
        <f t="shared" si="271"/>
        <v>0.02</v>
      </c>
      <c r="J748">
        <f t="shared" si="272"/>
        <v>0.04</v>
      </c>
      <c r="K748">
        <f t="shared" si="273"/>
        <v>0.08</v>
      </c>
      <c r="L748">
        <f t="shared" si="274"/>
        <v>0.08</v>
      </c>
      <c r="M748">
        <f t="shared" si="275"/>
        <v>0.04</v>
      </c>
      <c r="N748">
        <f t="shared" si="276"/>
        <v>0.03</v>
      </c>
      <c r="O748">
        <f t="shared" si="277"/>
        <v>0.03</v>
      </c>
      <c r="P748">
        <f t="shared" si="278"/>
        <v>0.03</v>
      </c>
      <c r="Q748">
        <f t="shared" si="279"/>
        <v>0.05</v>
      </c>
      <c r="R748">
        <f t="shared" si="280"/>
        <v>0.05</v>
      </c>
      <c r="S748">
        <f t="shared" si="281"/>
        <v>0.05</v>
      </c>
      <c r="T748">
        <f t="shared" si="282"/>
        <v>7.0000000000000007E-2</v>
      </c>
      <c r="U748">
        <f t="shared" si="283"/>
        <v>0.05</v>
      </c>
      <c r="V748">
        <f t="shared" si="284"/>
        <v>0.02</v>
      </c>
      <c r="W748">
        <f t="shared" si="285"/>
        <v>0.03</v>
      </c>
      <c r="X748">
        <f t="shared" si="286"/>
        <v>0.01</v>
      </c>
      <c r="Y748">
        <f t="shared" si="287"/>
        <v>0.44</v>
      </c>
    </row>
    <row r="749" spans="1:25">
      <c r="A749" t="s">
        <v>858</v>
      </c>
      <c r="B749">
        <f t="shared" si="264"/>
        <v>0</v>
      </c>
      <c r="C749">
        <f t="shared" si="265"/>
        <v>0</v>
      </c>
      <c r="D749">
        <f t="shared" si="266"/>
        <v>0</v>
      </c>
      <c r="E749">
        <f t="shared" si="267"/>
        <v>0</v>
      </c>
      <c r="F749">
        <f t="shared" si="268"/>
        <v>0.74</v>
      </c>
      <c r="G749">
        <f t="shared" si="269"/>
        <v>0.01</v>
      </c>
      <c r="H749">
        <f t="shared" si="270"/>
        <v>0</v>
      </c>
      <c r="I749">
        <f t="shared" si="271"/>
        <v>0.02</v>
      </c>
      <c r="J749">
        <f t="shared" si="272"/>
        <v>0.03</v>
      </c>
      <c r="K749">
        <f t="shared" si="273"/>
        <v>0.04</v>
      </c>
      <c r="L749">
        <f t="shared" si="274"/>
        <v>0.11</v>
      </c>
      <c r="M749">
        <f t="shared" si="275"/>
        <v>0.1</v>
      </c>
      <c r="N749">
        <f t="shared" si="276"/>
        <v>0.01</v>
      </c>
      <c r="O749">
        <f t="shared" si="277"/>
        <v>0.04</v>
      </c>
      <c r="P749">
        <f t="shared" si="278"/>
        <v>0.14000000000000001</v>
      </c>
      <c r="Q749">
        <f t="shared" si="279"/>
        <v>0.16</v>
      </c>
      <c r="R749">
        <f t="shared" si="280"/>
        <v>0.01</v>
      </c>
      <c r="S749">
        <f t="shared" si="281"/>
        <v>0.03</v>
      </c>
      <c r="T749">
        <f t="shared" si="282"/>
        <v>0.03</v>
      </c>
      <c r="U749">
        <f t="shared" si="283"/>
        <v>0.01</v>
      </c>
      <c r="V749">
        <f t="shared" si="284"/>
        <v>0</v>
      </c>
      <c r="W749">
        <f t="shared" si="285"/>
        <v>0.01</v>
      </c>
      <c r="X749">
        <f t="shared" si="286"/>
        <v>0.01</v>
      </c>
      <c r="Y749">
        <f t="shared" si="287"/>
        <v>0.74</v>
      </c>
    </row>
    <row r="750" spans="1:25">
      <c r="A750" t="s">
        <v>859</v>
      </c>
      <c r="B750">
        <f t="shared" si="264"/>
        <v>0.01</v>
      </c>
      <c r="C750">
        <f t="shared" si="265"/>
        <v>0.01</v>
      </c>
      <c r="D750">
        <f t="shared" si="266"/>
        <v>0.01</v>
      </c>
      <c r="E750">
        <f t="shared" si="267"/>
        <v>0.1</v>
      </c>
      <c r="F750">
        <f t="shared" si="268"/>
        <v>0.95</v>
      </c>
      <c r="G750">
        <f t="shared" si="269"/>
        <v>0.01</v>
      </c>
      <c r="H750">
        <f t="shared" si="270"/>
        <v>0.02</v>
      </c>
      <c r="I750">
        <f t="shared" si="271"/>
        <v>0.06</v>
      </c>
      <c r="J750">
        <f t="shared" si="272"/>
        <v>0.08</v>
      </c>
      <c r="K750">
        <f t="shared" si="273"/>
        <v>0.06</v>
      </c>
      <c r="L750">
        <f t="shared" si="274"/>
        <v>0.05</v>
      </c>
      <c r="M750">
        <f t="shared" si="275"/>
        <v>0.03</v>
      </c>
      <c r="N750">
        <f t="shared" si="276"/>
        <v>0.02</v>
      </c>
      <c r="O750">
        <f t="shared" si="277"/>
        <v>0.03</v>
      </c>
      <c r="P750">
        <f t="shared" si="278"/>
        <v>0.03</v>
      </c>
      <c r="Q750">
        <f t="shared" si="279"/>
        <v>0.02</v>
      </c>
      <c r="R750">
        <f t="shared" si="280"/>
        <v>0.04</v>
      </c>
      <c r="S750">
        <f t="shared" si="281"/>
        <v>0.04</v>
      </c>
      <c r="T750">
        <f t="shared" si="282"/>
        <v>0.06</v>
      </c>
      <c r="U750">
        <f t="shared" si="283"/>
        <v>0.01</v>
      </c>
      <c r="V750">
        <f t="shared" si="284"/>
        <v>0.02</v>
      </c>
      <c r="W750">
        <f t="shared" si="285"/>
        <v>0.72</v>
      </c>
      <c r="X750">
        <f t="shared" si="286"/>
        <v>0.37</v>
      </c>
      <c r="Y750">
        <f t="shared" si="287"/>
        <v>0.01</v>
      </c>
    </row>
    <row r="751" spans="1:25">
      <c r="A751" t="s">
        <v>860</v>
      </c>
      <c r="B751">
        <f t="shared" si="264"/>
        <v>0</v>
      </c>
      <c r="C751">
        <f t="shared" si="265"/>
        <v>0</v>
      </c>
      <c r="D751">
        <f t="shared" si="266"/>
        <v>0</v>
      </c>
      <c r="E751">
        <f t="shared" si="267"/>
        <v>0.02</v>
      </c>
      <c r="F751">
        <f t="shared" si="268"/>
        <v>0.24</v>
      </c>
      <c r="G751">
        <f t="shared" si="269"/>
        <v>0</v>
      </c>
      <c r="H751">
        <f t="shared" si="270"/>
        <v>0.01</v>
      </c>
      <c r="I751">
        <f t="shared" si="271"/>
        <v>0.01</v>
      </c>
      <c r="J751">
        <f t="shared" si="272"/>
        <v>0.02</v>
      </c>
      <c r="K751">
        <f t="shared" si="273"/>
        <v>0.04</v>
      </c>
      <c r="L751">
        <f t="shared" si="274"/>
        <v>0.03</v>
      </c>
      <c r="M751">
        <f t="shared" si="275"/>
        <v>0.03</v>
      </c>
      <c r="N751">
        <f t="shared" si="276"/>
        <v>0.02</v>
      </c>
      <c r="O751">
        <f t="shared" si="277"/>
        <v>0.03</v>
      </c>
      <c r="P751">
        <f t="shared" si="278"/>
        <v>0.02</v>
      </c>
      <c r="Q751">
        <f t="shared" si="279"/>
        <v>0.02</v>
      </c>
      <c r="R751">
        <f t="shared" si="280"/>
        <v>0.02</v>
      </c>
      <c r="S751">
        <f t="shared" si="281"/>
        <v>0.03</v>
      </c>
      <c r="T751">
        <f t="shared" si="282"/>
        <v>0.03</v>
      </c>
      <c r="U751">
        <f t="shared" si="283"/>
        <v>0.01</v>
      </c>
      <c r="V751">
        <f t="shared" si="284"/>
        <v>0.03</v>
      </c>
      <c r="W751">
        <f t="shared" si="285"/>
        <v>0.27</v>
      </c>
      <c r="X751">
        <f t="shared" si="286"/>
        <v>0.01</v>
      </c>
      <c r="Y751">
        <f t="shared" si="287"/>
        <v>0</v>
      </c>
    </row>
    <row r="752" spans="1:25">
      <c r="A752" t="s">
        <v>861</v>
      </c>
      <c r="B752">
        <f t="shared" si="264"/>
        <v>0.02</v>
      </c>
      <c r="C752">
        <f t="shared" si="265"/>
        <v>0.01</v>
      </c>
      <c r="D752">
        <f t="shared" si="266"/>
        <v>0.01</v>
      </c>
      <c r="E752">
        <f t="shared" si="267"/>
        <v>0</v>
      </c>
      <c r="F752">
        <f t="shared" si="268"/>
        <v>0</v>
      </c>
      <c r="G752">
        <f t="shared" si="269"/>
        <v>1.24</v>
      </c>
      <c r="H752">
        <f t="shared" si="270"/>
        <v>0</v>
      </c>
      <c r="I752">
        <f t="shared" si="271"/>
        <v>0</v>
      </c>
      <c r="J752">
        <f t="shared" si="272"/>
        <v>0</v>
      </c>
      <c r="K752">
        <f t="shared" si="273"/>
        <v>0.01</v>
      </c>
      <c r="L752">
        <f t="shared" si="274"/>
        <v>0.08</v>
      </c>
      <c r="M752">
        <f t="shared" si="275"/>
        <v>0.01</v>
      </c>
      <c r="N752">
        <f t="shared" si="276"/>
        <v>0.01</v>
      </c>
      <c r="O752">
        <f t="shared" si="277"/>
        <v>0.05</v>
      </c>
      <c r="P752">
        <f t="shared" si="278"/>
        <v>0.05</v>
      </c>
      <c r="Q752">
        <f t="shared" si="279"/>
        <v>0.1</v>
      </c>
      <c r="R752">
        <f t="shared" si="280"/>
        <v>0.05</v>
      </c>
      <c r="S752">
        <f t="shared" si="281"/>
        <v>0.01</v>
      </c>
      <c r="T752">
        <f t="shared" si="282"/>
        <v>0.02</v>
      </c>
      <c r="U752">
        <f t="shared" si="283"/>
        <v>0.02</v>
      </c>
      <c r="V752">
        <f t="shared" si="284"/>
        <v>0</v>
      </c>
      <c r="W752">
        <f t="shared" si="285"/>
        <v>0</v>
      </c>
      <c r="X752">
        <f t="shared" si="286"/>
        <v>0</v>
      </c>
      <c r="Y752">
        <f t="shared" si="287"/>
        <v>1.54</v>
      </c>
    </row>
    <row r="753" spans="1:25">
      <c r="A753" t="s">
        <v>862</v>
      </c>
      <c r="B753">
        <f t="shared" si="264"/>
        <v>0.01</v>
      </c>
      <c r="C753">
        <f t="shared" si="265"/>
        <v>0.01</v>
      </c>
      <c r="D753">
        <f t="shared" si="266"/>
        <v>0.01</v>
      </c>
      <c r="E753">
        <f t="shared" si="267"/>
        <v>0.01</v>
      </c>
      <c r="F753">
        <f t="shared" si="268"/>
        <v>0.26</v>
      </c>
      <c r="G753">
        <f t="shared" si="269"/>
        <v>0.01</v>
      </c>
      <c r="H753">
        <f t="shared" si="270"/>
        <v>0.02</v>
      </c>
      <c r="I753">
        <f t="shared" si="271"/>
        <v>0.05</v>
      </c>
      <c r="J753">
        <f t="shared" si="272"/>
        <v>0.05</v>
      </c>
      <c r="K753">
        <f t="shared" si="273"/>
        <v>0.04</v>
      </c>
      <c r="L753">
        <f t="shared" si="274"/>
        <v>7.0000000000000007E-2</v>
      </c>
      <c r="M753">
        <f t="shared" si="275"/>
        <v>0.03</v>
      </c>
      <c r="N753">
        <f t="shared" si="276"/>
        <v>0.02</v>
      </c>
      <c r="O753">
        <f t="shared" si="277"/>
        <v>0.02</v>
      </c>
      <c r="P753">
        <f t="shared" si="278"/>
        <v>0.03</v>
      </c>
      <c r="Q753">
        <f t="shared" si="279"/>
        <v>0.04</v>
      </c>
      <c r="R753">
        <f t="shared" si="280"/>
        <v>0.04</v>
      </c>
      <c r="S753">
        <f t="shared" si="281"/>
        <v>0.06</v>
      </c>
      <c r="T753">
        <f t="shared" si="282"/>
        <v>0.03</v>
      </c>
      <c r="U753">
        <f t="shared" si="283"/>
        <v>0.03</v>
      </c>
      <c r="V753">
        <f t="shared" si="284"/>
        <v>0.02</v>
      </c>
      <c r="W753">
        <f t="shared" si="285"/>
        <v>0.28999999999999998</v>
      </c>
      <c r="X753">
        <f t="shared" si="286"/>
        <v>1.67</v>
      </c>
      <c r="Y753">
        <f t="shared" si="287"/>
        <v>0.42</v>
      </c>
    </row>
    <row r="754" spans="1:25">
      <c r="A754" t="s">
        <v>863</v>
      </c>
      <c r="B754">
        <f t="shared" si="264"/>
        <v>0</v>
      </c>
      <c r="C754">
        <f t="shared" si="265"/>
        <v>0</v>
      </c>
      <c r="D754">
        <f t="shared" si="266"/>
        <v>0</v>
      </c>
      <c r="E754">
        <f t="shared" si="267"/>
        <v>0</v>
      </c>
      <c r="F754">
        <f t="shared" si="268"/>
        <v>0</v>
      </c>
      <c r="G754">
        <f t="shared" si="269"/>
        <v>0</v>
      </c>
      <c r="H754">
        <f t="shared" si="270"/>
        <v>7.0000000000000007E-2</v>
      </c>
      <c r="I754">
        <f t="shared" si="271"/>
        <v>0.01</v>
      </c>
      <c r="J754">
        <f t="shared" si="272"/>
        <v>0.01</v>
      </c>
      <c r="K754">
        <f t="shared" si="273"/>
        <v>0.01</v>
      </c>
      <c r="L754">
        <f t="shared" si="274"/>
        <v>0.01</v>
      </c>
      <c r="M754">
        <f t="shared" si="275"/>
        <v>0</v>
      </c>
      <c r="N754">
        <f t="shared" si="276"/>
        <v>0.01</v>
      </c>
      <c r="O754">
        <f t="shared" si="277"/>
        <v>0.01</v>
      </c>
      <c r="P754">
        <f t="shared" si="278"/>
        <v>0</v>
      </c>
      <c r="Q754">
        <f t="shared" si="279"/>
        <v>0.01</v>
      </c>
      <c r="R754">
        <f t="shared" si="280"/>
        <v>0.01</v>
      </c>
      <c r="S754">
        <f t="shared" si="281"/>
        <v>0.01</v>
      </c>
      <c r="T754">
        <f t="shared" si="282"/>
        <v>0.01</v>
      </c>
      <c r="U754">
        <f t="shared" si="283"/>
        <v>0.03</v>
      </c>
      <c r="V754">
        <f t="shared" si="284"/>
        <v>7.0000000000000007E-2</v>
      </c>
      <c r="W754">
        <f t="shared" si="285"/>
        <v>0.01</v>
      </c>
      <c r="X754">
        <f t="shared" si="286"/>
        <v>0.01</v>
      </c>
      <c r="Y754">
        <f t="shared" si="287"/>
        <v>0.32</v>
      </c>
    </row>
    <row r="755" spans="1:25">
      <c r="A755" t="s">
        <v>864</v>
      </c>
      <c r="B755">
        <f t="shared" si="264"/>
        <v>0.01</v>
      </c>
      <c r="C755">
        <f t="shared" si="265"/>
        <v>0.02</v>
      </c>
      <c r="D755">
        <f t="shared" si="266"/>
        <v>0.02</v>
      </c>
      <c r="E755">
        <f t="shared" si="267"/>
        <v>0.01</v>
      </c>
      <c r="F755">
        <f t="shared" si="268"/>
        <v>1.1200000000000001</v>
      </c>
      <c r="G755">
        <f t="shared" si="269"/>
        <v>0.01</v>
      </c>
      <c r="H755">
        <f t="shared" si="270"/>
        <v>0.01</v>
      </c>
      <c r="I755">
        <f t="shared" si="271"/>
        <v>0.01</v>
      </c>
      <c r="J755">
        <f t="shared" si="272"/>
        <v>0.02</v>
      </c>
      <c r="K755">
        <f t="shared" si="273"/>
        <v>0.06</v>
      </c>
      <c r="L755">
        <f t="shared" si="274"/>
        <v>0.06</v>
      </c>
      <c r="M755">
        <f t="shared" si="275"/>
        <v>0.03</v>
      </c>
      <c r="N755">
        <f t="shared" si="276"/>
        <v>0.03</v>
      </c>
      <c r="O755">
        <f t="shared" si="277"/>
        <v>0.04</v>
      </c>
      <c r="P755">
        <f t="shared" si="278"/>
        <v>0.03</v>
      </c>
      <c r="Q755">
        <f t="shared" si="279"/>
        <v>0.03</v>
      </c>
      <c r="R755">
        <f t="shared" si="280"/>
        <v>0.02</v>
      </c>
      <c r="S755">
        <f t="shared" si="281"/>
        <v>0.03</v>
      </c>
      <c r="T755">
        <f t="shared" si="282"/>
        <v>0.02</v>
      </c>
      <c r="U755">
        <f t="shared" si="283"/>
        <v>0.02</v>
      </c>
      <c r="V755">
        <f t="shared" si="284"/>
        <v>1.33</v>
      </c>
      <c r="W755">
        <f t="shared" si="285"/>
        <v>0.02</v>
      </c>
      <c r="X755">
        <f t="shared" si="286"/>
        <v>0</v>
      </c>
      <c r="Y755">
        <f t="shared" si="287"/>
        <v>0</v>
      </c>
    </row>
    <row r="756" spans="1:25">
      <c r="A756" t="s">
        <v>865</v>
      </c>
      <c r="B756">
        <f t="shared" si="264"/>
        <v>0</v>
      </c>
      <c r="C756">
        <f t="shared" si="265"/>
        <v>0</v>
      </c>
      <c r="D756">
        <f t="shared" si="266"/>
        <v>0</v>
      </c>
      <c r="E756">
        <f t="shared" si="267"/>
        <v>0.04</v>
      </c>
      <c r="F756">
        <f t="shared" si="268"/>
        <v>0.75</v>
      </c>
      <c r="G756">
        <f t="shared" si="269"/>
        <v>0.53</v>
      </c>
      <c r="H756">
        <f t="shared" si="270"/>
        <v>0.01</v>
      </c>
      <c r="I756">
        <f t="shared" si="271"/>
        <v>0.01</v>
      </c>
      <c r="J756">
        <f t="shared" si="272"/>
        <v>0.01</v>
      </c>
      <c r="K756">
        <f t="shared" si="273"/>
        <v>0.03</v>
      </c>
      <c r="L756">
        <f t="shared" si="274"/>
        <v>0.02</v>
      </c>
      <c r="M756">
        <f t="shared" si="275"/>
        <v>0.01</v>
      </c>
      <c r="N756">
        <f t="shared" si="276"/>
        <v>0.01</v>
      </c>
      <c r="O756">
        <f t="shared" si="277"/>
        <v>0.02</v>
      </c>
      <c r="P756">
        <f t="shared" si="278"/>
        <v>0.01</v>
      </c>
      <c r="Q756">
        <f t="shared" si="279"/>
        <v>0</v>
      </c>
      <c r="R756">
        <f t="shared" si="280"/>
        <v>0.01</v>
      </c>
      <c r="S756">
        <f t="shared" si="281"/>
        <v>0.03</v>
      </c>
      <c r="T756">
        <f t="shared" si="282"/>
        <v>0.02</v>
      </c>
      <c r="U756">
        <f t="shared" si="283"/>
        <v>0.01</v>
      </c>
      <c r="V756">
        <f t="shared" si="284"/>
        <v>0.11</v>
      </c>
      <c r="W756">
        <f t="shared" si="285"/>
        <v>1.35</v>
      </c>
      <c r="X756">
        <f t="shared" si="286"/>
        <v>0</v>
      </c>
      <c r="Y756">
        <f t="shared" si="287"/>
        <v>0</v>
      </c>
    </row>
    <row r="757" spans="1:25">
      <c r="A757" t="s">
        <v>866</v>
      </c>
      <c r="B757">
        <f t="shared" si="264"/>
        <v>0.35</v>
      </c>
      <c r="C757">
        <f t="shared" si="265"/>
        <v>0</v>
      </c>
      <c r="D757">
        <f t="shared" si="266"/>
        <v>0.05</v>
      </c>
      <c r="E757">
        <f t="shared" si="267"/>
        <v>0.42</v>
      </c>
      <c r="F757">
        <f t="shared" si="268"/>
        <v>0</v>
      </c>
      <c r="G757">
        <f t="shared" si="269"/>
        <v>0</v>
      </c>
      <c r="H757">
        <f t="shared" si="270"/>
        <v>0.04</v>
      </c>
      <c r="I757">
        <f t="shared" si="271"/>
        <v>0.05</v>
      </c>
      <c r="J757">
        <f t="shared" si="272"/>
        <v>7.0000000000000007E-2</v>
      </c>
      <c r="K757">
        <f t="shared" si="273"/>
        <v>0.05</v>
      </c>
      <c r="L757">
        <f t="shared" si="274"/>
        <v>0.04</v>
      </c>
      <c r="M757">
        <f t="shared" si="275"/>
        <v>0.05</v>
      </c>
      <c r="N757">
        <f t="shared" si="276"/>
        <v>0.05</v>
      </c>
      <c r="O757">
        <f t="shared" si="277"/>
        <v>0.03</v>
      </c>
      <c r="P757">
        <f t="shared" si="278"/>
        <v>0.04</v>
      </c>
      <c r="Q757">
        <f t="shared" si="279"/>
        <v>0.03</v>
      </c>
      <c r="R757">
        <f t="shared" si="280"/>
        <v>0.05</v>
      </c>
      <c r="S757">
        <f t="shared" si="281"/>
        <v>0.06</v>
      </c>
      <c r="T757">
        <f t="shared" si="282"/>
        <v>0.09</v>
      </c>
      <c r="U757">
        <f t="shared" si="283"/>
        <v>7.0000000000000007E-2</v>
      </c>
      <c r="V757">
        <f t="shared" si="284"/>
        <v>0.04</v>
      </c>
      <c r="W757">
        <f t="shared" si="285"/>
        <v>0.04</v>
      </c>
      <c r="X757">
        <f t="shared" si="286"/>
        <v>0.03</v>
      </c>
      <c r="Y757">
        <f t="shared" si="287"/>
        <v>0.04</v>
      </c>
    </row>
    <row r="758" spans="1:25">
      <c r="A758" t="s">
        <v>867</v>
      </c>
      <c r="B758">
        <f t="shared" si="264"/>
        <v>0</v>
      </c>
      <c r="C758">
        <f t="shared" si="265"/>
        <v>0.01</v>
      </c>
      <c r="D758">
        <f t="shared" si="266"/>
        <v>0.01</v>
      </c>
      <c r="E758">
        <f t="shared" si="267"/>
        <v>0</v>
      </c>
      <c r="F758">
        <f t="shared" si="268"/>
        <v>0</v>
      </c>
      <c r="G758">
        <f t="shared" si="269"/>
        <v>0.01</v>
      </c>
      <c r="H758">
        <f t="shared" si="270"/>
        <v>0.02</v>
      </c>
      <c r="I758">
        <f t="shared" si="271"/>
        <v>0.06</v>
      </c>
      <c r="J758">
        <f t="shared" si="272"/>
        <v>7.0000000000000007E-2</v>
      </c>
      <c r="K758">
        <f t="shared" si="273"/>
        <v>7.0000000000000007E-2</v>
      </c>
      <c r="L758">
        <f t="shared" si="274"/>
        <v>0.08</v>
      </c>
      <c r="M758">
        <f t="shared" si="275"/>
        <v>0.05</v>
      </c>
      <c r="N758">
        <f t="shared" si="276"/>
        <v>0.08</v>
      </c>
      <c r="O758">
        <f t="shared" si="277"/>
        <v>0.08</v>
      </c>
      <c r="P758">
        <f t="shared" si="278"/>
        <v>0.05</v>
      </c>
      <c r="Q758">
        <f t="shared" si="279"/>
        <v>0.06</v>
      </c>
      <c r="R758">
        <f t="shared" si="280"/>
        <v>0.08</v>
      </c>
      <c r="S758">
        <f t="shared" si="281"/>
        <v>0.06</v>
      </c>
      <c r="T758">
        <f t="shared" si="282"/>
        <v>0.1</v>
      </c>
      <c r="U758">
        <f t="shared" si="283"/>
        <v>0.05</v>
      </c>
      <c r="V758">
        <f t="shared" si="284"/>
        <v>0.03</v>
      </c>
      <c r="W758">
        <f t="shared" si="285"/>
        <v>0.02</v>
      </c>
      <c r="X758">
        <f t="shared" si="286"/>
        <v>0.01</v>
      </c>
      <c r="Y758">
        <f t="shared" si="287"/>
        <v>0.56000000000000005</v>
      </c>
    </row>
    <row r="759" spans="1:25">
      <c r="A759" t="s">
        <v>868</v>
      </c>
      <c r="B759">
        <f t="shared" si="264"/>
        <v>0.09</v>
      </c>
      <c r="C759">
        <f t="shared" si="265"/>
        <v>0</v>
      </c>
      <c r="D759">
        <f t="shared" si="266"/>
        <v>0</v>
      </c>
      <c r="E759">
        <f t="shared" si="267"/>
        <v>0</v>
      </c>
      <c r="F759">
        <f t="shared" si="268"/>
        <v>0</v>
      </c>
      <c r="G759">
        <f t="shared" si="269"/>
        <v>0.7</v>
      </c>
      <c r="H759">
        <f t="shared" si="270"/>
        <v>0.01</v>
      </c>
      <c r="I759">
        <f t="shared" si="271"/>
        <v>0.01</v>
      </c>
      <c r="J759">
        <f t="shared" si="272"/>
        <v>0.02</v>
      </c>
      <c r="K759">
        <f t="shared" si="273"/>
        <v>0.01</v>
      </c>
      <c r="L759">
        <f t="shared" si="274"/>
        <v>0.03</v>
      </c>
      <c r="M759">
        <f t="shared" si="275"/>
        <v>0</v>
      </c>
      <c r="N759">
        <f t="shared" si="276"/>
        <v>0.01</v>
      </c>
      <c r="O759">
        <f t="shared" si="277"/>
        <v>0.04</v>
      </c>
      <c r="P759">
        <f t="shared" si="278"/>
        <v>0.03</v>
      </c>
      <c r="Q759">
        <f t="shared" si="279"/>
        <v>0.04</v>
      </c>
      <c r="R759">
        <f t="shared" si="280"/>
        <v>0.01</v>
      </c>
      <c r="S759">
        <f t="shared" si="281"/>
        <v>0.03</v>
      </c>
      <c r="T759">
        <f t="shared" si="282"/>
        <v>0.01</v>
      </c>
      <c r="U759">
        <f t="shared" si="283"/>
        <v>0</v>
      </c>
      <c r="V759">
        <f t="shared" si="284"/>
        <v>0</v>
      </c>
      <c r="W759">
        <f t="shared" si="285"/>
        <v>0</v>
      </c>
      <c r="X759">
        <f t="shared" si="286"/>
        <v>0</v>
      </c>
      <c r="Y759">
        <f t="shared" si="287"/>
        <v>0.68</v>
      </c>
    </row>
    <row r="760" spans="1:25">
      <c r="A760" t="s">
        <v>869</v>
      </c>
      <c r="B760">
        <f t="shared" si="264"/>
        <v>0</v>
      </c>
      <c r="C760">
        <f t="shared" si="265"/>
        <v>0</v>
      </c>
      <c r="D760">
        <f t="shared" si="266"/>
        <v>0</v>
      </c>
      <c r="E760">
        <f t="shared" si="267"/>
        <v>0</v>
      </c>
      <c r="F760">
        <f t="shared" si="268"/>
        <v>0</v>
      </c>
      <c r="G760">
        <f t="shared" si="269"/>
        <v>0.86</v>
      </c>
      <c r="H760">
        <f t="shared" si="270"/>
        <v>0</v>
      </c>
      <c r="I760">
        <f t="shared" si="271"/>
        <v>0</v>
      </c>
      <c r="J760">
        <f t="shared" si="272"/>
        <v>0</v>
      </c>
      <c r="K760">
        <f t="shared" si="273"/>
        <v>0</v>
      </c>
      <c r="L760">
        <f t="shared" si="274"/>
        <v>0</v>
      </c>
      <c r="M760">
        <f t="shared" si="275"/>
        <v>0</v>
      </c>
      <c r="N760">
        <f t="shared" si="276"/>
        <v>0</v>
      </c>
      <c r="O760">
        <f t="shared" si="277"/>
        <v>0</v>
      </c>
      <c r="P760">
        <f t="shared" si="278"/>
        <v>0</v>
      </c>
      <c r="Q760">
        <f t="shared" si="279"/>
        <v>0</v>
      </c>
      <c r="R760">
        <f t="shared" si="280"/>
        <v>0</v>
      </c>
      <c r="S760">
        <f t="shared" si="281"/>
        <v>0</v>
      </c>
      <c r="T760">
        <f t="shared" si="282"/>
        <v>0</v>
      </c>
      <c r="U760">
        <f t="shared" si="283"/>
        <v>0</v>
      </c>
      <c r="V760">
        <f t="shared" si="284"/>
        <v>0</v>
      </c>
      <c r="W760">
        <f t="shared" si="285"/>
        <v>0</v>
      </c>
      <c r="X760">
        <f t="shared" si="286"/>
        <v>0</v>
      </c>
      <c r="Y760">
        <f t="shared" si="287"/>
        <v>0</v>
      </c>
    </row>
    <row r="761" spans="1:25">
      <c r="A761" t="s">
        <v>870</v>
      </c>
      <c r="B761">
        <f t="shared" si="264"/>
        <v>0.01</v>
      </c>
      <c r="C761">
        <f t="shared" si="265"/>
        <v>0</v>
      </c>
      <c r="D761">
        <f t="shared" si="266"/>
        <v>0</v>
      </c>
      <c r="E761">
        <f t="shared" si="267"/>
        <v>0</v>
      </c>
      <c r="F761">
        <f t="shared" si="268"/>
        <v>0</v>
      </c>
      <c r="G761">
        <f t="shared" si="269"/>
        <v>0.62</v>
      </c>
      <c r="H761">
        <f t="shared" si="270"/>
        <v>0</v>
      </c>
      <c r="I761">
        <f t="shared" si="271"/>
        <v>0</v>
      </c>
      <c r="J761">
        <f t="shared" si="272"/>
        <v>0.01</v>
      </c>
      <c r="K761">
        <f t="shared" si="273"/>
        <v>0.01</v>
      </c>
      <c r="L761">
        <f t="shared" si="274"/>
        <v>0.01</v>
      </c>
      <c r="M761">
        <f t="shared" si="275"/>
        <v>0.01</v>
      </c>
      <c r="N761">
        <f t="shared" si="276"/>
        <v>0.02</v>
      </c>
      <c r="O761">
        <f t="shared" si="277"/>
        <v>0.02</v>
      </c>
      <c r="P761">
        <f t="shared" si="278"/>
        <v>0.01</v>
      </c>
      <c r="Q761">
        <f t="shared" si="279"/>
        <v>0.01</v>
      </c>
      <c r="R761">
        <f t="shared" si="280"/>
        <v>0.02</v>
      </c>
      <c r="S761">
        <f t="shared" si="281"/>
        <v>0.11</v>
      </c>
      <c r="T761">
        <f t="shared" si="282"/>
        <v>0.06</v>
      </c>
      <c r="U761">
        <f t="shared" si="283"/>
        <v>0</v>
      </c>
      <c r="V761">
        <f t="shared" si="284"/>
        <v>0</v>
      </c>
      <c r="W761">
        <f t="shared" si="285"/>
        <v>0.02</v>
      </c>
      <c r="X761">
        <f t="shared" si="286"/>
        <v>0.01</v>
      </c>
      <c r="Y761">
        <f t="shared" si="287"/>
        <v>0.01</v>
      </c>
    </row>
    <row r="762" spans="1:25">
      <c r="A762" t="s">
        <v>871</v>
      </c>
      <c r="B762">
        <f t="shared" si="264"/>
        <v>0.22</v>
      </c>
      <c r="C762">
        <f t="shared" si="265"/>
        <v>0.24</v>
      </c>
      <c r="D762">
        <f t="shared" si="266"/>
        <v>0.24</v>
      </c>
      <c r="E762">
        <f t="shared" si="267"/>
        <v>0.22</v>
      </c>
      <c r="F762">
        <f t="shared" si="268"/>
        <v>0.19</v>
      </c>
      <c r="G762">
        <f t="shared" si="269"/>
        <v>1.67</v>
      </c>
      <c r="H762">
        <f t="shared" si="270"/>
        <v>0.49</v>
      </c>
      <c r="I762">
        <f t="shared" si="271"/>
        <v>0.21</v>
      </c>
      <c r="J762">
        <f t="shared" si="272"/>
        <v>0.2</v>
      </c>
      <c r="K762">
        <f t="shared" si="273"/>
        <v>0.22</v>
      </c>
      <c r="L762">
        <f t="shared" si="274"/>
        <v>0.26</v>
      </c>
      <c r="M762">
        <f t="shared" si="275"/>
        <v>0.27</v>
      </c>
      <c r="N762">
        <f t="shared" si="276"/>
        <v>0.18</v>
      </c>
      <c r="O762">
        <f t="shared" si="277"/>
        <v>0.18</v>
      </c>
      <c r="P762">
        <f t="shared" si="278"/>
        <v>0.18</v>
      </c>
      <c r="Q762">
        <f t="shared" si="279"/>
        <v>0.22</v>
      </c>
      <c r="R762">
        <f t="shared" si="280"/>
        <v>0.24</v>
      </c>
      <c r="S762">
        <f t="shared" si="281"/>
        <v>0.27</v>
      </c>
      <c r="T762">
        <f t="shared" si="282"/>
        <v>0.26</v>
      </c>
      <c r="U762">
        <f t="shared" si="283"/>
        <v>0.24</v>
      </c>
      <c r="V762">
        <f t="shared" si="284"/>
        <v>0.23</v>
      </c>
      <c r="W762">
        <f t="shared" si="285"/>
        <v>1.83</v>
      </c>
      <c r="X762">
        <f t="shared" si="286"/>
        <v>0.52</v>
      </c>
      <c r="Y762">
        <f t="shared" si="287"/>
        <v>0.2</v>
      </c>
    </row>
    <row r="763" spans="1:25">
      <c r="A763" t="s">
        <v>872</v>
      </c>
      <c r="B763">
        <f t="shared" si="264"/>
        <v>0.02</v>
      </c>
      <c r="C763">
        <f t="shared" si="265"/>
        <v>0.01</v>
      </c>
      <c r="D763">
        <f t="shared" si="266"/>
        <v>0.01</v>
      </c>
      <c r="E763">
        <f t="shared" si="267"/>
        <v>0</v>
      </c>
      <c r="F763">
        <f t="shared" si="268"/>
        <v>0.02</v>
      </c>
      <c r="G763">
        <f t="shared" si="269"/>
        <v>0.94</v>
      </c>
      <c r="H763">
        <f t="shared" si="270"/>
        <v>0.03</v>
      </c>
      <c r="I763">
        <f t="shared" si="271"/>
        <v>0.03</v>
      </c>
      <c r="J763">
        <f t="shared" si="272"/>
        <v>0.05</v>
      </c>
      <c r="K763">
        <f t="shared" si="273"/>
        <v>0.06</v>
      </c>
      <c r="L763">
        <f t="shared" si="274"/>
        <v>0.06</v>
      </c>
      <c r="M763">
        <f t="shared" si="275"/>
        <v>7.0000000000000007E-2</v>
      </c>
      <c r="N763">
        <f t="shared" si="276"/>
        <v>0.09</v>
      </c>
      <c r="O763">
        <f t="shared" si="277"/>
        <v>0.09</v>
      </c>
      <c r="P763">
        <f t="shared" si="278"/>
        <v>0.16</v>
      </c>
      <c r="Q763">
        <f t="shared" si="279"/>
        <v>0.22</v>
      </c>
      <c r="R763">
        <f t="shared" si="280"/>
        <v>0.18</v>
      </c>
      <c r="S763">
        <f t="shared" si="281"/>
        <v>0.06</v>
      </c>
      <c r="T763">
        <f t="shared" si="282"/>
        <v>0.09</v>
      </c>
      <c r="U763">
        <f t="shared" si="283"/>
        <v>0.11</v>
      </c>
      <c r="V763">
        <f t="shared" si="284"/>
        <v>0.12</v>
      </c>
      <c r="W763">
        <f t="shared" si="285"/>
        <v>0.02</v>
      </c>
      <c r="X763">
        <f t="shared" si="286"/>
        <v>0.02</v>
      </c>
      <c r="Y763">
        <f t="shared" si="287"/>
        <v>1.01</v>
      </c>
    </row>
    <row r="764" spans="1:25">
      <c r="A764" t="s">
        <v>873</v>
      </c>
      <c r="B764">
        <f t="shared" si="264"/>
        <v>0.33</v>
      </c>
      <c r="C764">
        <f t="shared" si="265"/>
        <v>0</v>
      </c>
      <c r="D764">
        <f t="shared" si="266"/>
        <v>0</v>
      </c>
      <c r="E764">
        <f t="shared" si="267"/>
        <v>0</v>
      </c>
      <c r="F764">
        <f t="shared" si="268"/>
        <v>0</v>
      </c>
      <c r="G764">
        <f t="shared" si="269"/>
        <v>0.4</v>
      </c>
      <c r="H764">
        <f t="shared" si="270"/>
        <v>0</v>
      </c>
      <c r="I764">
        <f t="shared" si="271"/>
        <v>0.02</v>
      </c>
      <c r="J764">
        <f t="shared" si="272"/>
        <v>0.04</v>
      </c>
      <c r="K764">
        <f t="shared" si="273"/>
        <v>0.05</v>
      </c>
      <c r="L764">
        <f t="shared" si="274"/>
        <v>0.05</v>
      </c>
      <c r="M764">
        <f t="shared" si="275"/>
        <v>0.05</v>
      </c>
      <c r="N764">
        <f t="shared" si="276"/>
        <v>0.04</v>
      </c>
      <c r="O764">
        <f t="shared" si="277"/>
        <v>0.04</v>
      </c>
      <c r="P764">
        <f t="shared" si="278"/>
        <v>0.03</v>
      </c>
      <c r="Q764">
        <f t="shared" si="279"/>
        <v>0.01</v>
      </c>
      <c r="R764">
        <f t="shared" si="280"/>
        <v>0.01</v>
      </c>
      <c r="S764">
        <f t="shared" si="281"/>
        <v>7.0000000000000007E-2</v>
      </c>
      <c r="T764">
        <f t="shared" si="282"/>
        <v>0.11</v>
      </c>
      <c r="U764">
        <f t="shared" si="283"/>
        <v>7.0000000000000007E-2</v>
      </c>
      <c r="V764">
        <f t="shared" si="284"/>
        <v>0.02</v>
      </c>
      <c r="W764">
        <f t="shared" si="285"/>
        <v>0.02</v>
      </c>
      <c r="X764">
        <f t="shared" si="286"/>
        <v>0.02</v>
      </c>
      <c r="Y764">
        <f t="shared" si="287"/>
        <v>0.12</v>
      </c>
    </row>
    <row r="765" spans="1:25">
      <c r="A765" t="s">
        <v>874</v>
      </c>
      <c r="B765">
        <f t="shared" si="264"/>
        <v>0.11</v>
      </c>
      <c r="C765">
        <f t="shared" si="265"/>
        <v>0.01</v>
      </c>
      <c r="D765">
        <f t="shared" si="266"/>
        <v>0.01</v>
      </c>
      <c r="E765">
        <f t="shared" si="267"/>
        <v>0.01</v>
      </c>
      <c r="F765">
        <f t="shared" si="268"/>
        <v>0.01</v>
      </c>
      <c r="G765">
        <f t="shared" si="269"/>
        <v>2.17</v>
      </c>
      <c r="H765">
        <f t="shared" si="270"/>
        <v>0</v>
      </c>
      <c r="I765">
        <f t="shared" si="271"/>
        <v>0.04</v>
      </c>
      <c r="J765">
        <f t="shared" si="272"/>
        <v>0.05</v>
      </c>
      <c r="K765">
        <f t="shared" si="273"/>
        <v>0.04</v>
      </c>
      <c r="L765">
        <f t="shared" si="274"/>
        <v>0.04</v>
      </c>
      <c r="M765">
        <f t="shared" si="275"/>
        <v>0.04</v>
      </c>
      <c r="N765">
        <f t="shared" si="276"/>
        <v>0.02</v>
      </c>
      <c r="O765">
        <f t="shared" si="277"/>
        <v>0.17</v>
      </c>
      <c r="P765">
        <f t="shared" si="278"/>
        <v>0.23</v>
      </c>
      <c r="Q765">
        <f t="shared" si="279"/>
        <v>0.2</v>
      </c>
      <c r="R765">
        <f t="shared" si="280"/>
        <v>7.0000000000000007E-2</v>
      </c>
      <c r="S765">
        <f t="shared" si="281"/>
        <v>0.04</v>
      </c>
      <c r="T765">
        <f t="shared" si="282"/>
        <v>0.04</v>
      </c>
      <c r="U765">
        <f t="shared" si="283"/>
        <v>0.04</v>
      </c>
      <c r="V765">
        <f t="shared" si="284"/>
        <v>0.03</v>
      </c>
      <c r="W765">
        <f t="shared" si="285"/>
        <v>0.03</v>
      </c>
      <c r="X765">
        <f t="shared" si="286"/>
        <v>0.01</v>
      </c>
      <c r="Y765">
        <f t="shared" si="287"/>
        <v>2.25</v>
      </c>
    </row>
    <row r="766" spans="1:25">
      <c r="A766" t="s">
        <v>875</v>
      </c>
      <c r="B766">
        <f t="shared" si="264"/>
        <v>0.14000000000000001</v>
      </c>
      <c r="C766">
        <f t="shared" si="265"/>
        <v>2.0699999999999998</v>
      </c>
      <c r="D766">
        <f t="shared" si="266"/>
        <v>0</v>
      </c>
      <c r="E766">
        <f t="shared" si="267"/>
        <v>1.43</v>
      </c>
      <c r="F766">
        <f t="shared" si="268"/>
        <v>0.5</v>
      </c>
      <c r="G766">
        <f t="shared" si="269"/>
        <v>0.01</v>
      </c>
      <c r="H766">
        <f t="shared" si="270"/>
        <v>0.01</v>
      </c>
      <c r="I766">
        <f t="shared" si="271"/>
        <v>0.03</v>
      </c>
      <c r="J766">
        <f t="shared" si="272"/>
        <v>0.05</v>
      </c>
      <c r="K766">
        <f t="shared" si="273"/>
        <v>0.04</v>
      </c>
      <c r="L766">
        <f t="shared" si="274"/>
        <v>0.02</v>
      </c>
      <c r="M766">
        <f t="shared" si="275"/>
        <v>0.01</v>
      </c>
      <c r="N766">
        <f t="shared" si="276"/>
        <v>0.01</v>
      </c>
      <c r="O766">
        <f t="shared" si="277"/>
        <v>0.01</v>
      </c>
      <c r="P766">
        <f t="shared" si="278"/>
        <v>0</v>
      </c>
      <c r="Q766">
        <f t="shared" si="279"/>
        <v>0.01</v>
      </c>
      <c r="R766">
        <f t="shared" si="280"/>
        <v>0.06</v>
      </c>
      <c r="S766">
        <f t="shared" si="281"/>
        <v>0.08</v>
      </c>
      <c r="T766">
        <f t="shared" si="282"/>
        <v>7.0000000000000007E-2</v>
      </c>
      <c r="U766">
        <f t="shared" si="283"/>
        <v>0.01</v>
      </c>
      <c r="V766">
        <f t="shared" si="284"/>
        <v>0</v>
      </c>
      <c r="W766">
        <f t="shared" si="285"/>
        <v>0.01</v>
      </c>
      <c r="X766">
        <f t="shared" si="286"/>
        <v>0.01</v>
      </c>
      <c r="Y766">
        <f t="shared" si="287"/>
        <v>0</v>
      </c>
    </row>
    <row r="767" spans="1:25">
      <c r="A767" t="s">
        <v>876</v>
      </c>
      <c r="B767">
        <f t="shared" si="264"/>
        <v>0</v>
      </c>
      <c r="C767">
        <f t="shared" si="265"/>
        <v>0</v>
      </c>
      <c r="D767">
        <f t="shared" si="266"/>
        <v>0</v>
      </c>
      <c r="E767">
        <f t="shared" si="267"/>
        <v>0</v>
      </c>
      <c r="F767">
        <f t="shared" si="268"/>
        <v>0.69</v>
      </c>
      <c r="G767">
        <f t="shared" si="269"/>
        <v>0</v>
      </c>
      <c r="H767">
        <f t="shared" si="270"/>
        <v>0</v>
      </c>
      <c r="I767">
        <f t="shared" si="271"/>
        <v>0</v>
      </c>
      <c r="J767">
        <f t="shared" si="272"/>
        <v>0.02</v>
      </c>
      <c r="K767">
        <f t="shared" si="273"/>
        <v>0.02</v>
      </c>
      <c r="L767">
        <f t="shared" si="274"/>
        <v>0.01</v>
      </c>
      <c r="M767">
        <f t="shared" si="275"/>
        <v>0.01</v>
      </c>
      <c r="N767">
        <f t="shared" si="276"/>
        <v>0.01</v>
      </c>
      <c r="O767">
        <f t="shared" si="277"/>
        <v>0.01</v>
      </c>
      <c r="P767">
        <f t="shared" si="278"/>
        <v>0.01</v>
      </c>
      <c r="Q767">
        <f t="shared" si="279"/>
        <v>0</v>
      </c>
      <c r="R767">
        <f t="shared" si="280"/>
        <v>0.01</v>
      </c>
      <c r="S767">
        <f t="shared" si="281"/>
        <v>0.03</v>
      </c>
      <c r="T767">
        <f t="shared" si="282"/>
        <v>0.02</v>
      </c>
      <c r="U767">
        <f t="shared" si="283"/>
        <v>0.02</v>
      </c>
      <c r="V767">
        <f t="shared" si="284"/>
        <v>0.01</v>
      </c>
      <c r="W767">
        <f t="shared" si="285"/>
        <v>0.43</v>
      </c>
      <c r="X767">
        <f t="shared" si="286"/>
        <v>0.28000000000000003</v>
      </c>
      <c r="Y767">
        <f t="shared" si="287"/>
        <v>0</v>
      </c>
    </row>
    <row r="768" spans="1:25">
      <c r="A768" t="s">
        <v>877</v>
      </c>
      <c r="B768">
        <f t="shared" si="264"/>
        <v>0.55000000000000004</v>
      </c>
      <c r="C768">
        <f t="shared" si="265"/>
        <v>0</v>
      </c>
      <c r="D768">
        <f t="shared" si="266"/>
        <v>0</v>
      </c>
      <c r="E768">
        <f t="shared" si="267"/>
        <v>0</v>
      </c>
      <c r="F768">
        <f t="shared" si="268"/>
        <v>0.03</v>
      </c>
      <c r="G768">
        <f t="shared" si="269"/>
        <v>0.49</v>
      </c>
      <c r="H768">
        <f t="shared" si="270"/>
        <v>0.01</v>
      </c>
      <c r="I768">
        <f t="shared" si="271"/>
        <v>0.02</v>
      </c>
      <c r="J768">
        <f t="shared" si="272"/>
        <v>0.02</v>
      </c>
      <c r="K768">
        <f t="shared" si="273"/>
        <v>0.04</v>
      </c>
      <c r="L768">
        <f t="shared" si="274"/>
        <v>0.03</v>
      </c>
      <c r="M768">
        <f t="shared" si="275"/>
        <v>0.02</v>
      </c>
      <c r="N768">
        <f t="shared" si="276"/>
        <v>0.02</v>
      </c>
      <c r="O768">
        <f t="shared" si="277"/>
        <v>0.03</v>
      </c>
      <c r="P768">
        <f t="shared" si="278"/>
        <v>7.0000000000000007E-2</v>
      </c>
      <c r="Q768">
        <f t="shared" si="279"/>
        <v>0.04</v>
      </c>
      <c r="R768">
        <f t="shared" si="280"/>
        <v>0.04</v>
      </c>
      <c r="S768">
        <f t="shared" si="281"/>
        <v>0.03</v>
      </c>
      <c r="T768">
        <f t="shared" si="282"/>
        <v>0.03</v>
      </c>
      <c r="U768">
        <f t="shared" si="283"/>
        <v>0.05</v>
      </c>
      <c r="V768">
        <f t="shared" si="284"/>
        <v>0.01</v>
      </c>
      <c r="W768">
        <f t="shared" si="285"/>
        <v>0.02</v>
      </c>
      <c r="X768">
        <f t="shared" si="286"/>
        <v>0.01</v>
      </c>
      <c r="Y768">
        <f t="shared" si="287"/>
        <v>0.04</v>
      </c>
    </row>
    <row r="769" spans="1:25">
      <c r="A769" t="s">
        <v>878</v>
      </c>
      <c r="B769">
        <f t="shared" si="264"/>
        <v>0</v>
      </c>
      <c r="C769">
        <f t="shared" si="265"/>
        <v>0</v>
      </c>
      <c r="D769">
        <f t="shared" si="266"/>
        <v>0</v>
      </c>
      <c r="E769">
        <f t="shared" si="267"/>
        <v>0</v>
      </c>
      <c r="F769">
        <f t="shared" si="268"/>
        <v>0.99</v>
      </c>
      <c r="G769">
        <f t="shared" si="269"/>
        <v>0.62</v>
      </c>
      <c r="H769">
        <f t="shared" si="270"/>
        <v>0.03</v>
      </c>
      <c r="I769">
        <f t="shared" si="271"/>
        <v>0.02</v>
      </c>
      <c r="J769">
        <f t="shared" si="272"/>
        <v>0.02</v>
      </c>
      <c r="K769">
        <f t="shared" si="273"/>
        <v>0.1</v>
      </c>
      <c r="L769">
        <f t="shared" si="274"/>
        <v>0.01</v>
      </c>
      <c r="M769">
        <f t="shared" si="275"/>
        <v>0.01</v>
      </c>
      <c r="N769">
        <f t="shared" si="276"/>
        <v>0.01</v>
      </c>
      <c r="O769">
        <f t="shared" si="277"/>
        <v>0.01</v>
      </c>
      <c r="P769">
        <f t="shared" si="278"/>
        <v>0</v>
      </c>
      <c r="Q769">
        <f t="shared" si="279"/>
        <v>0</v>
      </c>
      <c r="R769">
        <f t="shared" si="280"/>
        <v>0.06</v>
      </c>
      <c r="S769">
        <f t="shared" si="281"/>
        <v>0.02</v>
      </c>
      <c r="T769">
        <f t="shared" si="282"/>
        <v>0.02</v>
      </c>
      <c r="U769">
        <f t="shared" si="283"/>
        <v>0.01</v>
      </c>
      <c r="V769">
        <f t="shared" si="284"/>
        <v>0</v>
      </c>
      <c r="W769">
        <f t="shared" si="285"/>
        <v>0.91</v>
      </c>
      <c r="X769">
        <f t="shared" si="286"/>
        <v>0.28000000000000003</v>
      </c>
      <c r="Y769">
        <f t="shared" si="287"/>
        <v>0.01</v>
      </c>
    </row>
    <row r="770" spans="1:25">
      <c r="A770" t="s">
        <v>879</v>
      </c>
      <c r="B770">
        <f t="shared" ref="B770:B833" si="288">VLOOKUP($A770,SIG,2,FALSE)</f>
        <v>0</v>
      </c>
      <c r="C770">
        <f t="shared" ref="C770:C833" si="289">VLOOKUP($A770,SIG,3,FALSE)</f>
        <v>0.01</v>
      </c>
      <c r="D770">
        <f t="shared" ref="D770:D833" si="290">VLOOKUP($A770,SIG,4,FALSE)</f>
        <v>0</v>
      </c>
      <c r="E770">
        <f t="shared" ref="E770:E833" si="291">VLOOKUP($A770,SIG,5,FALSE)</f>
        <v>0.01</v>
      </c>
      <c r="F770">
        <f t="shared" ref="F770:F833" si="292">VLOOKUP($A770,SIG,6,FALSE)</f>
        <v>0.92</v>
      </c>
      <c r="G770">
        <f t="shared" ref="G770:G833" si="293">VLOOKUP($A770,SIG,7,FALSE)</f>
        <v>0.11</v>
      </c>
      <c r="H770">
        <f t="shared" ref="H770:H833" si="294">VLOOKUP($A770,SIG,8,FALSE)</f>
        <v>0.01</v>
      </c>
      <c r="I770">
        <f t="shared" ref="I770:I833" si="295">VLOOKUP($A770,SIG,9,FALSE)</f>
        <v>0</v>
      </c>
      <c r="J770">
        <f t="shared" ref="J770:J833" si="296">VLOOKUP($A770,SIG,10,FALSE)</f>
        <v>0.02</v>
      </c>
      <c r="K770">
        <f t="shared" ref="K770:K833" si="297">VLOOKUP($A770,SIG,11,FALSE)</f>
        <v>0.03</v>
      </c>
      <c r="L770">
        <f t="shared" ref="L770:L833" si="298">VLOOKUP($A770,SIG,12,FALSE)</f>
        <v>0.03</v>
      </c>
      <c r="M770">
        <f t="shared" ref="M770:M833" si="299">VLOOKUP($A770,SIG,13,FALSE)</f>
        <v>0.05</v>
      </c>
      <c r="N770">
        <f t="shared" ref="N770:N833" si="300">VLOOKUP($A770,SIG,14,FALSE)</f>
        <v>0.02</v>
      </c>
      <c r="O770">
        <f t="shared" ref="O770:O833" si="301">VLOOKUP($A770,SIG,15,FALSE)</f>
        <v>0.1</v>
      </c>
      <c r="P770">
        <f t="shared" ref="P770:P833" si="302">VLOOKUP($A770,SIG,16,FALSE)</f>
        <v>0.08</v>
      </c>
      <c r="Q770">
        <f t="shared" ref="Q770:Q833" si="303">VLOOKUP($A770,SIG,17,FALSE)</f>
        <v>0.02</v>
      </c>
      <c r="R770">
        <f t="shared" ref="R770:R833" si="304">VLOOKUP($A770,SIG,18,FALSE)</f>
        <v>0.09</v>
      </c>
      <c r="S770">
        <f t="shared" ref="S770:S833" si="305">VLOOKUP($A770,SIG,19,FALSE)</f>
        <v>0.06</v>
      </c>
      <c r="T770">
        <f t="shared" ref="T770:T833" si="306">VLOOKUP($A770,SIG,20,FALSE)</f>
        <v>0.03</v>
      </c>
      <c r="U770">
        <f t="shared" ref="U770:U833" si="307">VLOOKUP($A770,SIG,21,FALSE)</f>
        <v>0.01</v>
      </c>
      <c r="V770">
        <f t="shared" ref="V770:V833" si="308">VLOOKUP($A770,SIG,22,FALSE)</f>
        <v>0.01</v>
      </c>
      <c r="W770">
        <f t="shared" ref="W770:W833" si="309">VLOOKUP($A770,SIG,23,FALSE)</f>
        <v>0.01</v>
      </c>
      <c r="X770">
        <f t="shared" ref="X770:X833" si="310">VLOOKUP($A770,SIG,24,FALSE)</f>
        <v>0.57999999999999996</v>
      </c>
      <c r="Y770">
        <f t="shared" ref="Y770:Y833" si="311">VLOOKUP($A770,SIG,25,FALSE)</f>
        <v>0.48</v>
      </c>
    </row>
    <row r="771" spans="1:25">
      <c r="A771" t="s">
        <v>880</v>
      </c>
      <c r="B771">
        <f t="shared" si="288"/>
        <v>0.1</v>
      </c>
      <c r="C771">
        <f t="shared" si="289"/>
        <v>0.1</v>
      </c>
      <c r="D771">
        <f t="shared" si="290"/>
        <v>0.11</v>
      </c>
      <c r="E771">
        <f t="shared" si="291"/>
        <v>0.1</v>
      </c>
      <c r="F771">
        <f t="shared" si="292"/>
        <v>0.17</v>
      </c>
      <c r="G771">
        <f t="shared" si="293"/>
        <v>0.55000000000000004</v>
      </c>
      <c r="H771">
        <f t="shared" si="294"/>
        <v>0.08</v>
      </c>
      <c r="I771">
        <f t="shared" si="295"/>
        <v>0.09</v>
      </c>
      <c r="J771">
        <f t="shared" si="296"/>
        <v>0.11</v>
      </c>
      <c r="K771">
        <f t="shared" si="297"/>
        <v>0.13</v>
      </c>
      <c r="L771">
        <f t="shared" si="298"/>
        <v>0.1</v>
      </c>
      <c r="M771">
        <f t="shared" si="299"/>
        <v>0.12</v>
      </c>
      <c r="N771">
        <f t="shared" si="300"/>
        <v>0.08</v>
      </c>
      <c r="O771">
        <f t="shared" si="301"/>
        <v>0.09</v>
      </c>
      <c r="P771">
        <f t="shared" si="302"/>
        <v>0.09</v>
      </c>
      <c r="Q771">
        <f t="shared" si="303"/>
        <v>0.1</v>
      </c>
      <c r="R771">
        <f t="shared" si="304"/>
        <v>0.12</v>
      </c>
      <c r="S771">
        <f t="shared" si="305"/>
        <v>0.17</v>
      </c>
      <c r="T771">
        <f t="shared" si="306"/>
        <v>0.13</v>
      </c>
      <c r="U771">
        <f t="shared" si="307"/>
        <v>0.09</v>
      </c>
      <c r="V771">
        <f t="shared" si="308"/>
        <v>0.08</v>
      </c>
      <c r="W771">
        <f t="shared" si="309"/>
        <v>0.09</v>
      </c>
      <c r="X771">
        <f t="shared" si="310"/>
        <v>0.18</v>
      </c>
      <c r="Y771">
        <f t="shared" si="311"/>
        <v>0.57999999999999996</v>
      </c>
    </row>
    <row r="772" spans="1:25">
      <c r="A772" t="s">
        <v>881</v>
      </c>
      <c r="B772">
        <f t="shared" si="288"/>
        <v>0.79</v>
      </c>
      <c r="C772">
        <f t="shared" si="289"/>
        <v>0.71</v>
      </c>
      <c r="D772">
        <f t="shared" si="290"/>
        <v>0.03</v>
      </c>
      <c r="E772">
        <f t="shared" si="291"/>
        <v>0.03</v>
      </c>
      <c r="F772">
        <f t="shared" si="292"/>
        <v>0.02</v>
      </c>
      <c r="G772">
        <f t="shared" si="293"/>
        <v>0.02</v>
      </c>
      <c r="H772">
        <f t="shared" si="294"/>
        <v>0.02</v>
      </c>
      <c r="I772">
        <f t="shared" si="295"/>
        <v>0.04</v>
      </c>
      <c r="J772">
        <f t="shared" si="296"/>
        <v>0.05</v>
      </c>
      <c r="K772">
        <f t="shared" si="297"/>
        <v>0.05</v>
      </c>
      <c r="L772">
        <f t="shared" si="298"/>
        <v>0.09</v>
      </c>
      <c r="M772">
        <f t="shared" si="299"/>
        <v>0.25</v>
      </c>
      <c r="N772">
        <f t="shared" si="300"/>
        <v>0.63</v>
      </c>
      <c r="O772">
        <f t="shared" si="301"/>
        <v>0.13</v>
      </c>
      <c r="P772">
        <f t="shared" si="302"/>
        <v>0.03</v>
      </c>
      <c r="Q772">
        <f t="shared" si="303"/>
        <v>0.03</v>
      </c>
      <c r="R772">
        <f t="shared" si="304"/>
        <v>0.03</v>
      </c>
      <c r="S772">
        <f t="shared" si="305"/>
        <v>0.06</v>
      </c>
      <c r="T772">
        <f t="shared" si="306"/>
        <v>0.04</v>
      </c>
      <c r="U772">
        <f t="shared" si="307"/>
        <v>0.03</v>
      </c>
      <c r="V772">
        <f t="shared" si="308"/>
        <v>0.03</v>
      </c>
      <c r="W772">
        <f t="shared" si="309"/>
        <v>0.03</v>
      </c>
      <c r="X772">
        <f t="shared" si="310"/>
        <v>0.02</v>
      </c>
      <c r="Y772">
        <f t="shared" si="311"/>
        <v>0.02</v>
      </c>
    </row>
    <row r="773" spans="1:25">
      <c r="A773" t="s">
        <v>882</v>
      </c>
      <c r="B773">
        <f t="shared" si="288"/>
        <v>0.02</v>
      </c>
      <c r="C773">
        <f t="shared" si="289"/>
        <v>0.02</v>
      </c>
      <c r="D773">
        <f t="shared" si="290"/>
        <v>0.02</v>
      </c>
      <c r="E773">
        <f t="shared" si="291"/>
        <v>0.02</v>
      </c>
      <c r="F773">
        <f t="shared" si="292"/>
        <v>0.01</v>
      </c>
      <c r="G773">
        <f t="shared" si="293"/>
        <v>0.01</v>
      </c>
      <c r="H773">
        <f t="shared" si="294"/>
        <v>0.01</v>
      </c>
      <c r="I773">
        <f t="shared" si="295"/>
        <v>0.01</v>
      </c>
      <c r="J773">
        <f t="shared" si="296"/>
        <v>0.03</v>
      </c>
      <c r="K773">
        <f t="shared" si="297"/>
        <v>0.06</v>
      </c>
      <c r="L773">
        <f t="shared" si="298"/>
        <v>0.06</v>
      </c>
      <c r="M773">
        <f t="shared" si="299"/>
        <v>0.01</v>
      </c>
      <c r="N773">
        <f t="shared" si="300"/>
        <v>1.82</v>
      </c>
      <c r="O773">
        <f t="shared" si="301"/>
        <v>0.01</v>
      </c>
      <c r="P773">
        <f t="shared" si="302"/>
        <v>0.01</v>
      </c>
      <c r="Q773">
        <f t="shared" si="303"/>
        <v>7.0000000000000007E-2</v>
      </c>
      <c r="R773">
        <f t="shared" si="304"/>
        <v>7.0000000000000007E-2</v>
      </c>
      <c r="S773">
        <f t="shared" si="305"/>
        <v>1.94</v>
      </c>
      <c r="T773">
        <f t="shared" si="306"/>
        <v>0.02</v>
      </c>
      <c r="U773">
        <f t="shared" si="307"/>
        <v>0.02</v>
      </c>
      <c r="V773">
        <f t="shared" si="308"/>
        <v>0.02</v>
      </c>
      <c r="W773">
        <f t="shared" si="309"/>
        <v>0.02</v>
      </c>
      <c r="X773">
        <f t="shared" si="310"/>
        <v>0.01</v>
      </c>
      <c r="Y773">
        <f t="shared" si="311"/>
        <v>0.01</v>
      </c>
    </row>
    <row r="774" spans="1:25">
      <c r="A774" t="s">
        <v>883</v>
      </c>
      <c r="B774">
        <f t="shared" si="288"/>
        <v>0</v>
      </c>
      <c r="C774">
        <f t="shared" si="289"/>
        <v>0.02</v>
      </c>
      <c r="D774">
        <f t="shared" si="290"/>
        <v>0</v>
      </c>
      <c r="E774">
        <f t="shared" si="291"/>
        <v>0</v>
      </c>
      <c r="F774">
        <f t="shared" si="292"/>
        <v>0.13</v>
      </c>
      <c r="G774">
        <f t="shared" si="293"/>
        <v>0</v>
      </c>
      <c r="H774">
        <f t="shared" si="294"/>
        <v>0</v>
      </c>
      <c r="I774">
        <f t="shared" si="295"/>
        <v>0.01</v>
      </c>
      <c r="J774">
        <f t="shared" si="296"/>
        <v>0</v>
      </c>
      <c r="K774">
        <f t="shared" si="297"/>
        <v>0.02</v>
      </c>
      <c r="L774">
        <f t="shared" si="298"/>
        <v>0</v>
      </c>
      <c r="M774">
        <f t="shared" si="299"/>
        <v>0.02</v>
      </c>
      <c r="N774">
        <f t="shared" si="300"/>
        <v>0.06</v>
      </c>
      <c r="O774">
        <f t="shared" si="301"/>
        <v>0</v>
      </c>
      <c r="P774">
        <f t="shared" si="302"/>
        <v>0</v>
      </c>
      <c r="Q774">
        <f t="shared" si="303"/>
        <v>0</v>
      </c>
      <c r="R774">
        <f t="shared" si="304"/>
        <v>0</v>
      </c>
      <c r="S774">
        <f t="shared" si="305"/>
        <v>0</v>
      </c>
      <c r="T774">
        <f t="shared" si="306"/>
        <v>0.03</v>
      </c>
      <c r="U774">
        <f t="shared" si="307"/>
        <v>0</v>
      </c>
      <c r="V774">
        <f t="shared" si="308"/>
        <v>0.03</v>
      </c>
      <c r="W774">
        <f t="shared" si="309"/>
        <v>0.02</v>
      </c>
      <c r="X774">
        <f t="shared" si="310"/>
        <v>0.14000000000000001</v>
      </c>
      <c r="Y774">
        <f t="shared" si="311"/>
        <v>0</v>
      </c>
    </row>
    <row r="775" spans="1:25">
      <c r="A775" t="s">
        <v>884</v>
      </c>
      <c r="B775">
        <f t="shared" si="288"/>
        <v>0.05</v>
      </c>
      <c r="C775">
        <f t="shared" si="289"/>
        <v>0.02</v>
      </c>
      <c r="D775">
        <f t="shared" si="290"/>
        <v>0.01</v>
      </c>
      <c r="E775">
        <f t="shared" si="291"/>
        <v>0.05</v>
      </c>
      <c r="F775">
        <f t="shared" si="292"/>
        <v>0.04</v>
      </c>
      <c r="G775">
        <f t="shared" si="293"/>
        <v>2.98</v>
      </c>
      <c r="H775">
        <f t="shared" si="294"/>
        <v>7.0000000000000007E-2</v>
      </c>
      <c r="I775">
        <f t="shared" si="295"/>
        <v>0.09</v>
      </c>
      <c r="J775">
        <f t="shared" si="296"/>
        <v>0.04</v>
      </c>
      <c r="K775">
        <f t="shared" si="297"/>
        <v>0.09</v>
      </c>
      <c r="L775">
        <f t="shared" si="298"/>
        <v>0.14000000000000001</v>
      </c>
      <c r="M775">
        <f t="shared" si="299"/>
        <v>0.05</v>
      </c>
      <c r="N775">
        <f t="shared" si="300"/>
        <v>0.08</v>
      </c>
      <c r="O775">
        <f t="shared" si="301"/>
        <v>0.03</v>
      </c>
      <c r="P775">
        <f t="shared" si="302"/>
        <v>0.09</v>
      </c>
      <c r="Q775">
        <f t="shared" si="303"/>
        <v>0.1</v>
      </c>
      <c r="R775">
        <f t="shared" si="304"/>
        <v>0.11</v>
      </c>
      <c r="S775">
        <f t="shared" si="305"/>
        <v>0.04</v>
      </c>
      <c r="T775">
        <f t="shared" si="306"/>
        <v>7.0000000000000007E-2</v>
      </c>
      <c r="U775">
        <f t="shared" si="307"/>
        <v>0.03</v>
      </c>
      <c r="V775">
        <f t="shared" si="308"/>
        <v>0.03</v>
      </c>
      <c r="W775">
        <f t="shared" si="309"/>
        <v>0.02</v>
      </c>
      <c r="X775">
        <f t="shared" si="310"/>
        <v>0.01</v>
      </c>
      <c r="Y775">
        <f t="shared" si="311"/>
        <v>0.06</v>
      </c>
    </row>
    <row r="776" spans="1:25">
      <c r="A776" t="s">
        <v>885</v>
      </c>
      <c r="B776">
        <f t="shared" si="288"/>
        <v>0</v>
      </c>
      <c r="C776">
        <f t="shared" si="289"/>
        <v>0</v>
      </c>
      <c r="D776">
        <f t="shared" si="290"/>
        <v>0</v>
      </c>
      <c r="E776">
        <f t="shared" si="291"/>
        <v>0</v>
      </c>
      <c r="F776">
        <f t="shared" si="292"/>
        <v>0.39</v>
      </c>
      <c r="G776">
        <f t="shared" si="293"/>
        <v>0.01</v>
      </c>
      <c r="H776">
        <f t="shared" si="294"/>
        <v>0.01</v>
      </c>
      <c r="I776">
        <f t="shared" si="295"/>
        <v>0.01</v>
      </c>
      <c r="J776">
        <f t="shared" si="296"/>
        <v>0.01</v>
      </c>
      <c r="K776">
        <f t="shared" si="297"/>
        <v>0</v>
      </c>
      <c r="L776">
        <f t="shared" si="298"/>
        <v>0</v>
      </c>
      <c r="M776">
        <f t="shared" si="299"/>
        <v>0.01</v>
      </c>
      <c r="N776">
        <f t="shared" si="300"/>
        <v>0</v>
      </c>
      <c r="O776">
        <f t="shared" si="301"/>
        <v>0</v>
      </c>
      <c r="P776">
        <f t="shared" si="302"/>
        <v>0</v>
      </c>
      <c r="Q776">
        <f t="shared" si="303"/>
        <v>0</v>
      </c>
      <c r="R776">
        <f t="shared" si="304"/>
        <v>0</v>
      </c>
      <c r="S776">
        <f t="shared" si="305"/>
        <v>0.01</v>
      </c>
      <c r="T776">
        <f t="shared" si="306"/>
        <v>0</v>
      </c>
      <c r="U776">
        <f t="shared" si="307"/>
        <v>0.4</v>
      </c>
      <c r="V776">
        <f t="shared" si="308"/>
        <v>0</v>
      </c>
      <c r="W776">
        <f t="shared" si="309"/>
        <v>0.01</v>
      </c>
      <c r="X776">
        <f t="shared" si="310"/>
        <v>0.01</v>
      </c>
      <c r="Y776">
        <f t="shared" si="311"/>
        <v>0</v>
      </c>
    </row>
    <row r="777" spans="1:25">
      <c r="A777" t="s">
        <v>886</v>
      </c>
      <c r="B777">
        <f t="shared" si="288"/>
        <v>0</v>
      </c>
      <c r="C777">
        <f t="shared" si="289"/>
        <v>0</v>
      </c>
      <c r="D777">
        <f t="shared" si="290"/>
        <v>0</v>
      </c>
      <c r="E777">
        <f t="shared" si="291"/>
        <v>0</v>
      </c>
      <c r="F777">
        <f t="shared" si="292"/>
        <v>0.04</v>
      </c>
      <c r="G777">
        <f t="shared" si="293"/>
        <v>0.02</v>
      </c>
      <c r="H777">
        <f t="shared" si="294"/>
        <v>0.01</v>
      </c>
      <c r="I777">
        <f t="shared" si="295"/>
        <v>0.02</v>
      </c>
      <c r="J777">
        <f t="shared" si="296"/>
        <v>0.04</v>
      </c>
      <c r="K777">
        <f t="shared" si="297"/>
        <v>0.05</v>
      </c>
      <c r="L777">
        <f t="shared" si="298"/>
        <v>0.05</v>
      </c>
      <c r="M777">
        <f t="shared" si="299"/>
        <v>0.04</v>
      </c>
      <c r="N777">
        <f t="shared" si="300"/>
        <v>0.04</v>
      </c>
      <c r="O777">
        <f t="shared" si="301"/>
        <v>0.06</v>
      </c>
      <c r="P777">
        <f t="shared" si="302"/>
        <v>0.02</v>
      </c>
      <c r="Q777">
        <f t="shared" si="303"/>
        <v>0.02</v>
      </c>
      <c r="R777">
        <f t="shared" si="304"/>
        <v>0.04</v>
      </c>
      <c r="S777">
        <f t="shared" si="305"/>
        <v>0.02</v>
      </c>
      <c r="T777">
        <f t="shared" si="306"/>
        <v>0.02</v>
      </c>
      <c r="U777">
        <f t="shared" si="307"/>
        <v>0.02</v>
      </c>
      <c r="V777">
        <f t="shared" si="308"/>
        <v>0.01</v>
      </c>
      <c r="W777">
        <f t="shared" si="309"/>
        <v>0.01</v>
      </c>
      <c r="X777">
        <f t="shared" si="310"/>
        <v>0.01</v>
      </c>
      <c r="Y777">
        <f t="shared" si="311"/>
        <v>0.01</v>
      </c>
    </row>
    <row r="778" spans="1:25">
      <c r="A778" t="s">
        <v>887</v>
      </c>
      <c r="B778">
        <f t="shared" si="288"/>
        <v>0</v>
      </c>
      <c r="C778">
        <f t="shared" si="289"/>
        <v>0</v>
      </c>
      <c r="D778">
        <f t="shared" si="290"/>
        <v>0.11</v>
      </c>
      <c r="E778">
        <f t="shared" si="291"/>
        <v>0.7</v>
      </c>
      <c r="F778">
        <f t="shared" si="292"/>
        <v>0</v>
      </c>
      <c r="G778">
        <f t="shared" si="293"/>
        <v>0</v>
      </c>
      <c r="H778">
        <f t="shared" si="294"/>
        <v>0</v>
      </c>
      <c r="I778">
        <f t="shared" si="295"/>
        <v>0</v>
      </c>
      <c r="J778">
        <f t="shared" si="296"/>
        <v>0</v>
      </c>
      <c r="K778">
        <f t="shared" si="297"/>
        <v>0</v>
      </c>
      <c r="L778">
        <f t="shared" si="298"/>
        <v>0</v>
      </c>
      <c r="M778">
        <f t="shared" si="299"/>
        <v>0</v>
      </c>
      <c r="N778">
        <f t="shared" si="300"/>
        <v>0.01</v>
      </c>
      <c r="O778">
        <f t="shared" si="301"/>
        <v>0.01</v>
      </c>
      <c r="P778">
        <f t="shared" si="302"/>
        <v>0.01</v>
      </c>
      <c r="Q778">
        <f t="shared" si="303"/>
        <v>0</v>
      </c>
      <c r="R778">
        <f t="shared" si="304"/>
        <v>0</v>
      </c>
      <c r="S778">
        <f t="shared" si="305"/>
        <v>0</v>
      </c>
      <c r="T778">
        <f t="shared" si="306"/>
        <v>0.01</v>
      </c>
      <c r="U778">
        <f t="shared" si="307"/>
        <v>0</v>
      </c>
      <c r="V778">
        <f t="shared" si="308"/>
        <v>0</v>
      </c>
      <c r="W778">
        <f t="shared" si="309"/>
        <v>0</v>
      </c>
      <c r="X778">
        <f t="shared" si="310"/>
        <v>0</v>
      </c>
      <c r="Y778">
        <f t="shared" si="311"/>
        <v>0</v>
      </c>
    </row>
    <row r="779" spans="1:25">
      <c r="A779" t="s">
        <v>888</v>
      </c>
      <c r="B779">
        <f t="shared" si="288"/>
        <v>0.01</v>
      </c>
      <c r="C779">
        <f t="shared" si="289"/>
        <v>0.02</v>
      </c>
      <c r="D779">
        <f t="shared" si="290"/>
        <v>0.02</v>
      </c>
      <c r="E779">
        <f t="shared" si="291"/>
        <v>0.28000000000000003</v>
      </c>
      <c r="F779">
        <f t="shared" si="292"/>
        <v>0.01</v>
      </c>
      <c r="G779">
        <f t="shared" si="293"/>
        <v>0.02</v>
      </c>
      <c r="H779">
        <f t="shared" si="294"/>
        <v>0.04</v>
      </c>
      <c r="I779">
        <f t="shared" si="295"/>
        <v>0.05</v>
      </c>
      <c r="J779">
        <f t="shared" si="296"/>
        <v>0.08</v>
      </c>
      <c r="K779">
        <f t="shared" si="297"/>
        <v>0.06</v>
      </c>
      <c r="L779">
        <f t="shared" si="298"/>
        <v>0.05</v>
      </c>
      <c r="M779">
        <f t="shared" si="299"/>
        <v>0.04</v>
      </c>
      <c r="N779">
        <f t="shared" si="300"/>
        <v>0.03</v>
      </c>
      <c r="O779">
        <f t="shared" si="301"/>
        <v>0.04</v>
      </c>
      <c r="P779">
        <f t="shared" si="302"/>
        <v>0.03</v>
      </c>
      <c r="Q779">
        <f t="shared" si="303"/>
        <v>0.01</v>
      </c>
      <c r="R779">
        <f t="shared" si="304"/>
        <v>0.02</v>
      </c>
      <c r="S779">
        <f t="shared" si="305"/>
        <v>0.02</v>
      </c>
      <c r="T779">
        <f t="shared" si="306"/>
        <v>0.03</v>
      </c>
      <c r="U779">
        <f t="shared" si="307"/>
        <v>0.03</v>
      </c>
      <c r="V779">
        <f t="shared" si="308"/>
        <v>0.02</v>
      </c>
      <c r="W779">
        <f t="shared" si="309"/>
        <v>0.02</v>
      </c>
      <c r="X779">
        <f t="shared" si="310"/>
        <v>0.03</v>
      </c>
      <c r="Y779">
        <f t="shared" si="311"/>
        <v>0.02</v>
      </c>
    </row>
    <row r="780" spans="1:25">
      <c r="A780" t="s">
        <v>889</v>
      </c>
      <c r="B780">
        <f t="shared" si="288"/>
        <v>0</v>
      </c>
      <c r="C780">
        <f t="shared" si="289"/>
        <v>0</v>
      </c>
      <c r="D780">
        <f t="shared" si="290"/>
        <v>0.22</v>
      </c>
      <c r="E780">
        <f t="shared" si="291"/>
        <v>0</v>
      </c>
      <c r="F780">
        <f t="shared" si="292"/>
        <v>0</v>
      </c>
      <c r="G780">
        <f t="shared" si="293"/>
        <v>0</v>
      </c>
      <c r="H780">
        <f t="shared" si="294"/>
        <v>0</v>
      </c>
      <c r="I780">
        <f t="shared" si="295"/>
        <v>0</v>
      </c>
      <c r="J780">
        <f t="shared" si="296"/>
        <v>0</v>
      </c>
      <c r="K780">
        <f t="shared" si="297"/>
        <v>0</v>
      </c>
      <c r="L780">
        <f t="shared" si="298"/>
        <v>0</v>
      </c>
      <c r="M780">
        <f t="shared" si="299"/>
        <v>0</v>
      </c>
      <c r="N780">
        <f t="shared" si="300"/>
        <v>0</v>
      </c>
      <c r="O780">
        <f t="shared" si="301"/>
        <v>0</v>
      </c>
      <c r="P780">
        <f t="shared" si="302"/>
        <v>0</v>
      </c>
      <c r="Q780">
        <f t="shared" si="303"/>
        <v>0</v>
      </c>
      <c r="R780">
        <f t="shared" si="304"/>
        <v>0</v>
      </c>
      <c r="S780">
        <f t="shared" si="305"/>
        <v>0</v>
      </c>
      <c r="T780">
        <f t="shared" si="306"/>
        <v>0</v>
      </c>
      <c r="U780">
        <f t="shared" si="307"/>
        <v>0</v>
      </c>
      <c r="V780">
        <f t="shared" si="308"/>
        <v>0</v>
      </c>
      <c r="W780">
        <f t="shared" si="309"/>
        <v>0</v>
      </c>
      <c r="X780">
        <f t="shared" si="310"/>
        <v>0</v>
      </c>
      <c r="Y780">
        <f t="shared" si="311"/>
        <v>0</v>
      </c>
    </row>
    <row r="781" spans="1:25">
      <c r="A781" t="s">
        <v>890</v>
      </c>
      <c r="B781">
        <f t="shared" si="288"/>
        <v>0</v>
      </c>
      <c r="C781">
        <f t="shared" si="289"/>
        <v>0</v>
      </c>
      <c r="D781">
        <f t="shared" si="290"/>
        <v>0</v>
      </c>
      <c r="E781">
        <f t="shared" si="291"/>
        <v>0</v>
      </c>
      <c r="F781">
        <f t="shared" si="292"/>
        <v>0</v>
      </c>
      <c r="G781">
        <f t="shared" si="293"/>
        <v>0</v>
      </c>
      <c r="H781">
        <f t="shared" si="294"/>
        <v>0</v>
      </c>
      <c r="I781">
        <f t="shared" si="295"/>
        <v>0</v>
      </c>
      <c r="J781">
        <f t="shared" si="296"/>
        <v>0</v>
      </c>
      <c r="K781">
        <f t="shared" si="297"/>
        <v>0</v>
      </c>
      <c r="L781">
        <f t="shared" si="298"/>
        <v>0</v>
      </c>
      <c r="M781">
        <f t="shared" si="299"/>
        <v>0</v>
      </c>
      <c r="N781">
        <f t="shared" si="300"/>
        <v>0</v>
      </c>
      <c r="O781">
        <f t="shared" si="301"/>
        <v>0</v>
      </c>
      <c r="P781">
        <f t="shared" si="302"/>
        <v>0</v>
      </c>
      <c r="Q781">
        <f t="shared" si="303"/>
        <v>0</v>
      </c>
      <c r="R781">
        <f t="shared" si="304"/>
        <v>0</v>
      </c>
      <c r="S781">
        <f t="shared" si="305"/>
        <v>0</v>
      </c>
      <c r="T781">
        <f t="shared" si="306"/>
        <v>0</v>
      </c>
      <c r="U781">
        <f t="shared" si="307"/>
        <v>0</v>
      </c>
      <c r="V781">
        <f t="shared" si="308"/>
        <v>0</v>
      </c>
      <c r="W781">
        <f t="shared" si="309"/>
        <v>0</v>
      </c>
      <c r="X781">
        <f t="shared" si="310"/>
        <v>0</v>
      </c>
      <c r="Y781">
        <f t="shared" si="311"/>
        <v>0</v>
      </c>
    </row>
    <row r="782" spans="1:25">
      <c r="A782" t="s">
        <v>891</v>
      </c>
      <c r="B782">
        <f t="shared" si="288"/>
        <v>0.01</v>
      </c>
      <c r="C782">
        <f t="shared" si="289"/>
        <v>0.01</v>
      </c>
      <c r="D782">
        <f t="shared" si="290"/>
        <v>0.01</v>
      </c>
      <c r="E782">
        <f t="shared" si="291"/>
        <v>0</v>
      </c>
      <c r="F782">
        <f t="shared" si="292"/>
        <v>0</v>
      </c>
      <c r="G782">
        <f t="shared" si="293"/>
        <v>0</v>
      </c>
      <c r="H782">
        <f t="shared" si="294"/>
        <v>0</v>
      </c>
      <c r="I782">
        <f t="shared" si="295"/>
        <v>0.01</v>
      </c>
      <c r="J782">
        <f t="shared" si="296"/>
        <v>0.03</v>
      </c>
      <c r="K782">
        <f t="shared" si="297"/>
        <v>0.02</v>
      </c>
      <c r="L782">
        <f t="shared" si="298"/>
        <v>0.02</v>
      </c>
      <c r="M782">
        <f t="shared" si="299"/>
        <v>0.02</v>
      </c>
      <c r="N782">
        <f t="shared" si="300"/>
        <v>0.02</v>
      </c>
      <c r="O782">
        <f t="shared" si="301"/>
        <v>0.01</v>
      </c>
      <c r="P782">
        <f t="shared" si="302"/>
        <v>0.01</v>
      </c>
      <c r="Q782">
        <f t="shared" si="303"/>
        <v>0.01</v>
      </c>
      <c r="R782">
        <f t="shared" si="304"/>
        <v>0.01</v>
      </c>
      <c r="S782">
        <f t="shared" si="305"/>
        <v>0</v>
      </c>
      <c r="T782">
        <f t="shared" si="306"/>
        <v>0.01</v>
      </c>
      <c r="U782">
        <f t="shared" si="307"/>
        <v>0.01</v>
      </c>
      <c r="V782">
        <f t="shared" si="308"/>
        <v>0.01</v>
      </c>
      <c r="W782">
        <f t="shared" si="309"/>
        <v>0</v>
      </c>
      <c r="X782">
        <f t="shared" si="310"/>
        <v>0</v>
      </c>
      <c r="Y782">
        <f t="shared" si="311"/>
        <v>0.01</v>
      </c>
    </row>
    <row r="783" spans="1:25">
      <c r="A783" t="s">
        <v>892</v>
      </c>
      <c r="B783">
        <f t="shared" si="288"/>
        <v>0</v>
      </c>
      <c r="C783">
        <f t="shared" si="289"/>
        <v>0</v>
      </c>
      <c r="D783">
        <f t="shared" si="290"/>
        <v>0</v>
      </c>
      <c r="E783">
        <f t="shared" si="291"/>
        <v>0</v>
      </c>
      <c r="F783">
        <f t="shared" si="292"/>
        <v>0</v>
      </c>
      <c r="G783">
        <f t="shared" si="293"/>
        <v>0</v>
      </c>
      <c r="H783">
        <f t="shared" si="294"/>
        <v>0</v>
      </c>
      <c r="I783">
        <f t="shared" si="295"/>
        <v>0</v>
      </c>
      <c r="J783">
        <f t="shared" si="296"/>
        <v>0.01</v>
      </c>
      <c r="K783">
        <f t="shared" si="297"/>
        <v>0.01</v>
      </c>
      <c r="L783">
        <f t="shared" si="298"/>
        <v>0</v>
      </c>
      <c r="M783">
        <f t="shared" si="299"/>
        <v>0</v>
      </c>
      <c r="N783">
        <f t="shared" si="300"/>
        <v>0</v>
      </c>
      <c r="O783">
        <f t="shared" si="301"/>
        <v>0</v>
      </c>
      <c r="P783">
        <f t="shared" si="302"/>
        <v>0</v>
      </c>
      <c r="Q783">
        <f t="shared" si="303"/>
        <v>0</v>
      </c>
      <c r="R783">
        <f t="shared" si="304"/>
        <v>0</v>
      </c>
      <c r="S783">
        <f t="shared" si="305"/>
        <v>0</v>
      </c>
      <c r="T783">
        <f t="shared" si="306"/>
        <v>0</v>
      </c>
      <c r="U783">
        <f t="shared" si="307"/>
        <v>0</v>
      </c>
      <c r="V783">
        <f t="shared" si="308"/>
        <v>0</v>
      </c>
      <c r="W783">
        <f t="shared" si="309"/>
        <v>0</v>
      </c>
      <c r="X783">
        <f t="shared" si="310"/>
        <v>0</v>
      </c>
      <c r="Y783">
        <f t="shared" si="311"/>
        <v>0</v>
      </c>
    </row>
    <row r="784" spans="1:25">
      <c r="A784" t="s">
        <v>893</v>
      </c>
      <c r="B784">
        <f t="shared" si="288"/>
        <v>0</v>
      </c>
      <c r="C784">
        <f t="shared" si="289"/>
        <v>0</v>
      </c>
      <c r="D784">
        <f t="shared" si="290"/>
        <v>0.01</v>
      </c>
      <c r="E784">
        <f t="shared" si="291"/>
        <v>0</v>
      </c>
      <c r="F784">
        <f t="shared" si="292"/>
        <v>0</v>
      </c>
      <c r="G784">
        <f t="shared" si="293"/>
        <v>0</v>
      </c>
      <c r="H784">
        <f t="shared" si="294"/>
        <v>0.02</v>
      </c>
      <c r="I784">
        <f t="shared" si="295"/>
        <v>0.02</v>
      </c>
      <c r="J784">
        <f t="shared" si="296"/>
        <v>0.01</v>
      </c>
      <c r="K784">
        <f t="shared" si="297"/>
        <v>0.02</v>
      </c>
      <c r="L784">
        <f t="shared" si="298"/>
        <v>0.01</v>
      </c>
      <c r="M784">
        <f t="shared" si="299"/>
        <v>0.01</v>
      </c>
      <c r="N784">
        <f t="shared" si="300"/>
        <v>0.01</v>
      </c>
      <c r="O784">
        <f t="shared" si="301"/>
        <v>0.01</v>
      </c>
      <c r="P784">
        <f t="shared" si="302"/>
        <v>0.01</v>
      </c>
      <c r="Q784">
        <f t="shared" si="303"/>
        <v>0.01</v>
      </c>
      <c r="R784">
        <f t="shared" si="304"/>
        <v>0.01</v>
      </c>
      <c r="S784">
        <f t="shared" si="305"/>
        <v>0.01</v>
      </c>
      <c r="T784">
        <f t="shared" si="306"/>
        <v>0.02</v>
      </c>
      <c r="U784">
        <f t="shared" si="307"/>
        <v>0.01</v>
      </c>
      <c r="V784">
        <f t="shared" si="308"/>
        <v>0.01</v>
      </c>
      <c r="W784">
        <f t="shared" si="309"/>
        <v>0.01</v>
      </c>
      <c r="X784">
        <f t="shared" si="310"/>
        <v>0.01</v>
      </c>
      <c r="Y784">
        <f t="shared" si="311"/>
        <v>0</v>
      </c>
    </row>
    <row r="785" spans="1:25">
      <c r="A785" t="s">
        <v>894</v>
      </c>
      <c r="B785">
        <f t="shared" si="288"/>
        <v>0.01</v>
      </c>
      <c r="C785">
        <f t="shared" si="289"/>
        <v>0.01</v>
      </c>
      <c r="D785">
        <f t="shared" si="290"/>
        <v>0</v>
      </c>
      <c r="E785">
        <f t="shared" si="291"/>
        <v>0</v>
      </c>
      <c r="F785">
        <f t="shared" si="292"/>
        <v>0</v>
      </c>
      <c r="G785">
        <f t="shared" si="293"/>
        <v>0.01</v>
      </c>
      <c r="H785">
        <f t="shared" si="294"/>
        <v>0.01</v>
      </c>
      <c r="I785">
        <f t="shared" si="295"/>
        <v>0.02</v>
      </c>
      <c r="J785">
        <f t="shared" si="296"/>
        <v>0.04</v>
      </c>
      <c r="K785">
        <f t="shared" si="297"/>
        <v>7.0000000000000007E-2</v>
      </c>
      <c r="L785">
        <f t="shared" si="298"/>
        <v>0.06</v>
      </c>
      <c r="M785">
        <f t="shared" si="299"/>
        <v>7.0000000000000007E-2</v>
      </c>
      <c r="N785">
        <f t="shared" si="300"/>
        <v>0.04</v>
      </c>
      <c r="O785">
        <f t="shared" si="301"/>
        <v>0.06</v>
      </c>
      <c r="P785">
        <f t="shared" si="302"/>
        <v>0.04</v>
      </c>
      <c r="Q785">
        <f t="shared" si="303"/>
        <v>0.03</v>
      </c>
      <c r="R785">
        <f t="shared" si="304"/>
        <v>0.02</v>
      </c>
      <c r="S785">
        <f t="shared" si="305"/>
        <v>0.03</v>
      </c>
      <c r="T785">
        <f t="shared" si="306"/>
        <v>0.09</v>
      </c>
      <c r="U785">
        <f t="shared" si="307"/>
        <v>0.06</v>
      </c>
      <c r="V785">
        <f t="shared" si="308"/>
        <v>7.0000000000000007E-2</v>
      </c>
      <c r="W785">
        <f t="shared" si="309"/>
        <v>0.08</v>
      </c>
      <c r="X785">
        <f t="shared" si="310"/>
        <v>0.05</v>
      </c>
      <c r="Y785">
        <f t="shared" si="311"/>
        <v>0.02</v>
      </c>
    </row>
    <row r="786" spans="1:25">
      <c r="A786" t="s">
        <v>895</v>
      </c>
      <c r="B786">
        <f t="shared" si="288"/>
        <v>0</v>
      </c>
      <c r="C786">
        <f t="shared" si="289"/>
        <v>0</v>
      </c>
      <c r="D786">
        <f t="shared" si="290"/>
        <v>0</v>
      </c>
      <c r="E786">
        <f t="shared" si="291"/>
        <v>0</v>
      </c>
      <c r="F786">
        <f t="shared" si="292"/>
        <v>0.65</v>
      </c>
      <c r="G786">
        <f t="shared" si="293"/>
        <v>0</v>
      </c>
      <c r="H786">
        <f t="shared" si="294"/>
        <v>0</v>
      </c>
      <c r="I786">
        <f t="shared" si="295"/>
        <v>0</v>
      </c>
      <c r="J786">
        <f t="shared" si="296"/>
        <v>0</v>
      </c>
      <c r="K786">
        <f t="shared" si="297"/>
        <v>0</v>
      </c>
      <c r="L786">
        <f t="shared" si="298"/>
        <v>0.01</v>
      </c>
      <c r="M786">
        <f t="shared" si="299"/>
        <v>0.03</v>
      </c>
      <c r="N786">
        <f t="shared" si="300"/>
        <v>0.02</v>
      </c>
      <c r="O786">
        <f t="shared" si="301"/>
        <v>0.01</v>
      </c>
      <c r="P786">
        <f t="shared" si="302"/>
        <v>0.03</v>
      </c>
      <c r="Q786">
        <f t="shared" si="303"/>
        <v>0.04</v>
      </c>
      <c r="R786">
        <f t="shared" si="304"/>
        <v>0.01</v>
      </c>
      <c r="S786">
        <f t="shared" si="305"/>
        <v>0</v>
      </c>
      <c r="T786">
        <f t="shared" si="306"/>
        <v>0</v>
      </c>
      <c r="U786">
        <f t="shared" si="307"/>
        <v>0</v>
      </c>
      <c r="V786">
        <f t="shared" si="308"/>
        <v>0</v>
      </c>
      <c r="W786">
        <f t="shared" si="309"/>
        <v>0</v>
      </c>
      <c r="X786">
        <f t="shared" si="310"/>
        <v>0</v>
      </c>
      <c r="Y786">
        <f t="shared" si="311"/>
        <v>0</v>
      </c>
    </row>
    <row r="787" spans="1:25">
      <c r="A787" t="s">
        <v>896</v>
      </c>
      <c r="B787">
        <f t="shared" si="288"/>
        <v>0</v>
      </c>
      <c r="C787">
        <f t="shared" si="289"/>
        <v>0</v>
      </c>
      <c r="D787">
        <f t="shared" si="290"/>
        <v>0</v>
      </c>
      <c r="E787">
        <f t="shared" si="291"/>
        <v>0</v>
      </c>
      <c r="F787">
        <f t="shared" si="292"/>
        <v>0</v>
      </c>
      <c r="G787">
        <f t="shared" si="293"/>
        <v>0</v>
      </c>
      <c r="H787">
        <f t="shared" si="294"/>
        <v>0</v>
      </c>
      <c r="I787">
        <f t="shared" si="295"/>
        <v>0</v>
      </c>
      <c r="J787">
        <f t="shared" si="296"/>
        <v>0</v>
      </c>
      <c r="K787">
        <f t="shared" si="297"/>
        <v>0</v>
      </c>
      <c r="L787">
        <f t="shared" si="298"/>
        <v>0</v>
      </c>
      <c r="M787">
        <f t="shared" si="299"/>
        <v>0</v>
      </c>
      <c r="N787">
        <f t="shared" si="300"/>
        <v>0</v>
      </c>
      <c r="O787">
        <f t="shared" si="301"/>
        <v>0</v>
      </c>
      <c r="P787">
        <f t="shared" si="302"/>
        <v>0</v>
      </c>
      <c r="Q787">
        <f t="shared" si="303"/>
        <v>0</v>
      </c>
      <c r="R787">
        <f t="shared" si="304"/>
        <v>0</v>
      </c>
      <c r="S787">
        <f t="shared" si="305"/>
        <v>0</v>
      </c>
      <c r="T787">
        <f t="shared" si="306"/>
        <v>0</v>
      </c>
      <c r="U787">
        <f t="shared" si="307"/>
        <v>0</v>
      </c>
      <c r="V787">
        <f t="shared" si="308"/>
        <v>0</v>
      </c>
      <c r="W787">
        <f t="shared" si="309"/>
        <v>0</v>
      </c>
      <c r="X787">
        <f t="shared" si="310"/>
        <v>0</v>
      </c>
      <c r="Y787">
        <f t="shared" si="311"/>
        <v>0</v>
      </c>
    </row>
    <row r="788" spans="1:25">
      <c r="A788" t="s">
        <v>897</v>
      </c>
      <c r="B788">
        <f t="shared" si="288"/>
        <v>0</v>
      </c>
      <c r="C788">
        <f t="shared" si="289"/>
        <v>0</v>
      </c>
      <c r="D788">
        <f t="shared" si="290"/>
        <v>0</v>
      </c>
      <c r="E788">
        <f t="shared" si="291"/>
        <v>0</v>
      </c>
      <c r="F788">
        <f t="shared" si="292"/>
        <v>0</v>
      </c>
      <c r="G788">
        <f t="shared" si="293"/>
        <v>0.56999999999999995</v>
      </c>
      <c r="H788">
        <f t="shared" si="294"/>
        <v>0</v>
      </c>
      <c r="I788">
        <f t="shared" si="295"/>
        <v>0</v>
      </c>
      <c r="J788">
        <f t="shared" si="296"/>
        <v>0</v>
      </c>
      <c r="K788">
        <f t="shared" si="297"/>
        <v>0</v>
      </c>
      <c r="L788">
        <f t="shared" si="298"/>
        <v>0</v>
      </c>
      <c r="M788">
        <f t="shared" si="299"/>
        <v>0</v>
      </c>
      <c r="N788">
        <f t="shared" si="300"/>
        <v>0</v>
      </c>
      <c r="O788">
        <f t="shared" si="301"/>
        <v>0</v>
      </c>
      <c r="P788">
        <f t="shared" si="302"/>
        <v>0</v>
      </c>
      <c r="Q788">
        <f t="shared" si="303"/>
        <v>0</v>
      </c>
      <c r="R788">
        <f t="shared" si="304"/>
        <v>0</v>
      </c>
      <c r="S788">
        <f t="shared" si="305"/>
        <v>0</v>
      </c>
      <c r="T788">
        <f t="shared" si="306"/>
        <v>0</v>
      </c>
      <c r="U788">
        <f t="shared" si="307"/>
        <v>0</v>
      </c>
      <c r="V788">
        <f t="shared" si="308"/>
        <v>0</v>
      </c>
      <c r="W788">
        <f t="shared" si="309"/>
        <v>0.49</v>
      </c>
      <c r="X788">
        <f t="shared" si="310"/>
        <v>0.12</v>
      </c>
      <c r="Y788">
        <f t="shared" si="311"/>
        <v>0</v>
      </c>
    </row>
    <row r="789" spans="1:25">
      <c r="A789" t="s">
        <v>898</v>
      </c>
      <c r="B789">
        <f t="shared" si="288"/>
        <v>0</v>
      </c>
      <c r="C789">
        <f t="shared" si="289"/>
        <v>0</v>
      </c>
      <c r="D789">
        <f t="shared" si="290"/>
        <v>0</v>
      </c>
      <c r="E789">
        <f t="shared" si="291"/>
        <v>0</v>
      </c>
      <c r="F789">
        <f t="shared" si="292"/>
        <v>0</v>
      </c>
      <c r="G789">
        <f t="shared" si="293"/>
        <v>0.02</v>
      </c>
      <c r="H789">
        <f t="shared" si="294"/>
        <v>0.51</v>
      </c>
      <c r="I789">
        <f t="shared" si="295"/>
        <v>0.04</v>
      </c>
      <c r="J789">
        <f t="shared" si="296"/>
        <v>0.01</v>
      </c>
      <c r="K789">
        <f t="shared" si="297"/>
        <v>0</v>
      </c>
      <c r="L789">
        <f t="shared" si="298"/>
        <v>0</v>
      </c>
      <c r="M789">
        <f t="shared" si="299"/>
        <v>0.01</v>
      </c>
      <c r="N789">
        <f t="shared" si="300"/>
        <v>0.01</v>
      </c>
      <c r="O789">
        <f t="shared" si="301"/>
        <v>0</v>
      </c>
      <c r="P789">
        <f t="shared" si="302"/>
        <v>0</v>
      </c>
      <c r="Q789">
        <f t="shared" si="303"/>
        <v>0.01</v>
      </c>
      <c r="R789">
        <f t="shared" si="304"/>
        <v>0.01</v>
      </c>
      <c r="S789">
        <f t="shared" si="305"/>
        <v>0.01</v>
      </c>
      <c r="T789">
        <f t="shared" si="306"/>
        <v>0.01</v>
      </c>
      <c r="U789">
        <f t="shared" si="307"/>
        <v>0.02</v>
      </c>
      <c r="V789">
        <f t="shared" si="308"/>
        <v>0.02</v>
      </c>
      <c r="W789">
        <f t="shared" si="309"/>
        <v>0.01</v>
      </c>
      <c r="X789">
        <f t="shared" si="310"/>
        <v>0.49</v>
      </c>
      <c r="Y789">
        <f t="shared" si="311"/>
        <v>0</v>
      </c>
    </row>
    <row r="790" spans="1:25">
      <c r="A790" t="s">
        <v>899</v>
      </c>
      <c r="B790">
        <f t="shared" si="288"/>
        <v>0.45</v>
      </c>
      <c r="C790">
        <f t="shared" si="289"/>
        <v>0.01</v>
      </c>
      <c r="D790">
        <f t="shared" si="290"/>
        <v>0</v>
      </c>
      <c r="E790">
        <f t="shared" si="291"/>
        <v>0.73</v>
      </c>
      <c r="F790">
        <f t="shared" si="292"/>
        <v>0</v>
      </c>
      <c r="G790">
        <f t="shared" si="293"/>
        <v>0</v>
      </c>
      <c r="H790">
        <f t="shared" si="294"/>
        <v>0</v>
      </c>
      <c r="I790">
        <f t="shared" si="295"/>
        <v>0</v>
      </c>
      <c r="J790">
        <f t="shared" si="296"/>
        <v>0.02</v>
      </c>
      <c r="K790">
        <f t="shared" si="297"/>
        <v>0.03</v>
      </c>
      <c r="L790">
        <f t="shared" si="298"/>
        <v>0.03</v>
      </c>
      <c r="M790">
        <f t="shared" si="299"/>
        <v>7.0000000000000007E-2</v>
      </c>
      <c r="N790">
        <f t="shared" si="300"/>
        <v>0.06</v>
      </c>
      <c r="O790">
        <f t="shared" si="301"/>
        <v>0.01</v>
      </c>
      <c r="P790">
        <f t="shared" si="302"/>
        <v>0.05</v>
      </c>
      <c r="Q790">
        <f t="shared" si="303"/>
        <v>0.01</v>
      </c>
      <c r="R790">
        <f t="shared" si="304"/>
        <v>0.03</v>
      </c>
      <c r="S790">
        <f t="shared" si="305"/>
        <v>0.04</v>
      </c>
      <c r="T790">
        <f t="shared" si="306"/>
        <v>0.09</v>
      </c>
      <c r="U790">
        <f t="shared" si="307"/>
        <v>0.1</v>
      </c>
      <c r="V790">
        <f t="shared" si="308"/>
        <v>0.05</v>
      </c>
      <c r="W790">
        <f t="shared" si="309"/>
        <v>0.04</v>
      </c>
      <c r="X790">
        <f t="shared" si="310"/>
        <v>0.01</v>
      </c>
      <c r="Y790">
        <f t="shared" si="311"/>
        <v>0.01</v>
      </c>
    </row>
    <row r="791" spans="1:25">
      <c r="A791" t="s">
        <v>900</v>
      </c>
      <c r="B791">
        <f t="shared" si="288"/>
        <v>0</v>
      </c>
      <c r="C791">
        <f t="shared" si="289"/>
        <v>0</v>
      </c>
      <c r="D791">
        <f t="shared" si="290"/>
        <v>0</v>
      </c>
      <c r="E791">
        <f t="shared" si="291"/>
        <v>0</v>
      </c>
      <c r="F791">
        <f t="shared" si="292"/>
        <v>0</v>
      </c>
      <c r="G791">
        <f t="shared" si="293"/>
        <v>0</v>
      </c>
      <c r="H791">
        <f t="shared" si="294"/>
        <v>0</v>
      </c>
      <c r="I791">
        <f t="shared" si="295"/>
        <v>0.02</v>
      </c>
      <c r="J791">
        <f t="shared" si="296"/>
        <v>0.02</v>
      </c>
      <c r="K791">
        <f t="shared" si="297"/>
        <v>0.01</v>
      </c>
      <c r="L791">
        <f t="shared" si="298"/>
        <v>0.02</v>
      </c>
      <c r="M791">
        <f t="shared" si="299"/>
        <v>0.02</v>
      </c>
      <c r="N791">
        <f t="shared" si="300"/>
        <v>0.01</v>
      </c>
      <c r="O791">
        <f t="shared" si="301"/>
        <v>0.01</v>
      </c>
      <c r="P791">
        <f t="shared" si="302"/>
        <v>0</v>
      </c>
      <c r="Q791">
        <f t="shared" si="303"/>
        <v>0.02</v>
      </c>
      <c r="R791">
        <f t="shared" si="304"/>
        <v>0.03</v>
      </c>
      <c r="S791">
        <f t="shared" si="305"/>
        <v>0.01</v>
      </c>
      <c r="T791">
        <f t="shared" si="306"/>
        <v>0.02</v>
      </c>
      <c r="U791">
        <f t="shared" si="307"/>
        <v>0.02</v>
      </c>
      <c r="V791">
        <f t="shared" si="308"/>
        <v>0.06</v>
      </c>
      <c r="W791">
        <f t="shared" si="309"/>
        <v>0.05</v>
      </c>
      <c r="X791">
        <f t="shared" si="310"/>
        <v>0.01</v>
      </c>
      <c r="Y791">
        <f t="shared" si="311"/>
        <v>0</v>
      </c>
    </row>
    <row r="792" spans="1:25">
      <c r="A792" t="s">
        <v>901</v>
      </c>
      <c r="B792">
        <f t="shared" si="288"/>
        <v>0</v>
      </c>
      <c r="C792">
        <f t="shared" si="289"/>
        <v>0</v>
      </c>
      <c r="D792">
        <f t="shared" si="290"/>
        <v>0</v>
      </c>
      <c r="E792">
        <f t="shared" si="291"/>
        <v>0.7</v>
      </c>
      <c r="F792">
        <f t="shared" si="292"/>
        <v>0</v>
      </c>
      <c r="G792">
        <f t="shared" si="293"/>
        <v>0</v>
      </c>
      <c r="H792">
        <f t="shared" si="294"/>
        <v>0</v>
      </c>
      <c r="I792">
        <f t="shared" si="295"/>
        <v>0</v>
      </c>
      <c r="J792">
        <f t="shared" si="296"/>
        <v>0.01</v>
      </c>
      <c r="K792">
        <f t="shared" si="297"/>
        <v>0</v>
      </c>
      <c r="L792">
        <f t="shared" si="298"/>
        <v>0</v>
      </c>
      <c r="M792">
        <f t="shared" si="299"/>
        <v>0</v>
      </c>
      <c r="N792">
        <f t="shared" si="300"/>
        <v>0</v>
      </c>
      <c r="O792">
        <f t="shared" si="301"/>
        <v>0.01</v>
      </c>
      <c r="P792">
        <f t="shared" si="302"/>
        <v>0</v>
      </c>
      <c r="Q792">
        <f t="shared" si="303"/>
        <v>0</v>
      </c>
      <c r="R792">
        <f t="shared" si="304"/>
        <v>0</v>
      </c>
      <c r="S792">
        <f t="shared" si="305"/>
        <v>0</v>
      </c>
      <c r="T792">
        <f t="shared" si="306"/>
        <v>0</v>
      </c>
      <c r="U792">
        <f t="shared" si="307"/>
        <v>0</v>
      </c>
      <c r="V792">
        <f t="shared" si="308"/>
        <v>0</v>
      </c>
      <c r="W792">
        <f t="shared" si="309"/>
        <v>0</v>
      </c>
      <c r="X792">
        <f t="shared" si="310"/>
        <v>0</v>
      </c>
      <c r="Y792">
        <f t="shared" si="311"/>
        <v>0</v>
      </c>
    </row>
    <row r="793" spans="1:25">
      <c r="A793" t="s">
        <v>902</v>
      </c>
      <c r="B793">
        <f t="shared" si="288"/>
        <v>0</v>
      </c>
      <c r="C793">
        <f t="shared" si="289"/>
        <v>0</v>
      </c>
      <c r="D793">
        <f t="shared" si="290"/>
        <v>0</v>
      </c>
      <c r="E793">
        <f t="shared" si="291"/>
        <v>0</v>
      </c>
      <c r="F793">
        <f t="shared" si="292"/>
        <v>0.47</v>
      </c>
      <c r="G793">
        <f t="shared" si="293"/>
        <v>0</v>
      </c>
      <c r="H793">
        <f t="shared" si="294"/>
        <v>0.01</v>
      </c>
      <c r="I793">
        <f t="shared" si="295"/>
        <v>0.01</v>
      </c>
      <c r="J793">
        <f t="shared" si="296"/>
        <v>0.01</v>
      </c>
      <c r="K793">
        <f t="shared" si="297"/>
        <v>0.01</v>
      </c>
      <c r="L793">
        <f t="shared" si="298"/>
        <v>0</v>
      </c>
      <c r="M793">
        <f t="shared" si="299"/>
        <v>0.01</v>
      </c>
      <c r="N793">
        <f t="shared" si="300"/>
        <v>0</v>
      </c>
      <c r="O793">
        <f t="shared" si="301"/>
        <v>0</v>
      </c>
      <c r="P793">
        <f t="shared" si="302"/>
        <v>0</v>
      </c>
      <c r="Q793">
        <f t="shared" si="303"/>
        <v>0.01</v>
      </c>
      <c r="R793">
        <f t="shared" si="304"/>
        <v>0.01</v>
      </c>
      <c r="S793">
        <f t="shared" si="305"/>
        <v>0</v>
      </c>
      <c r="T793">
        <f t="shared" si="306"/>
        <v>0</v>
      </c>
      <c r="U793">
        <f t="shared" si="307"/>
        <v>0</v>
      </c>
      <c r="V793">
        <f t="shared" si="308"/>
        <v>0</v>
      </c>
      <c r="W793">
        <f t="shared" si="309"/>
        <v>0</v>
      </c>
      <c r="X793">
        <f t="shared" si="310"/>
        <v>0</v>
      </c>
      <c r="Y793">
        <f t="shared" si="311"/>
        <v>0</v>
      </c>
    </row>
    <row r="794" spans="1:25">
      <c r="A794" t="s">
        <v>903</v>
      </c>
      <c r="B794">
        <f t="shared" si="288"/>
        <v>0</v>
      </c>
      <c r="C794">
        <f t="shared" si="289"/>
        <v>0</v>
      </c>
      <c r="D794">
        <f t="shared" si="290"/>
        <v>0</v>
      </c>
      <c r="E794">
        <f t="shared" si="291"/>
        <v>0</v>
      </c>
      <c r="F794">
        <f t="shared" si="292"/>
        <v>0</v>
      </c>
      <c r="G794">
        <f t="shared" si="293"/>
        <v>0.15</v>
      </c>
      <c r="H794">
        <f t="shared" si="294"/>
        <v>0</v>
      </c>
      <c r="I794">
        <f t="shared" si="295"/>
        <v>0</v>
      </c>
      <c r="J794">
        <f t="shared" si="296"/>
        <v>0</v>
      </c>
      <c r="K794">
        <f t="shared" si="297"/>
        <v>0</v>
      </c>
      <c r="L794">
        <f t="shared" si="298"/>
        <v>0.03</v>
      </c>
      <c r="M794">
        <f t="shared" si="299"/>
        <v>0.03</v>
      </c>
      <c r="N794">
        <f t="shared" si="300"/>
        <v>0</v>
      </c>
      <c r="O794">
        <f t="shared" si="301"/>
        <v>0</v>
      </c>
      <c r="P794">
        <f t="shared" si="302"/>
        <v>0</v>
      </c>
      <c r="Q794">
        <f t="shared" si="303"/>
        <v>0.01</v>
      </c>
      <c r="R794">
        <f t="shared" si="304"/>
        <v>0.02</v>
      </c>
      <c r="S794">
        <f t="shared" si="305"/>
        <v>0</v>
      </c>
      <c r="T794">
        <f t="shared" si="306"/>
        <v>0</v>
      </c>
      <c r="U794">
        <f t="shared" si="307"/>
        <v>0.2</v>
      </c>
      <c r="V794">
        <f t="shared" si="308"/>
        <v>0.03</v>
      </c>
      <c r="W794">
        <f t="shared" si="309"/>
        <v>0</v>
      </c>
      <c r="X794">
        <f t="shared" si="310"/>
        <v>0</v>
      </c>
      <c r="Y794">
        <f t="shared" si="311"/>
        <v>0</v>
      </c>
    </row>
    <row r="795" spans="1:25">
      <c r="A795" t="s">
        <v>904</v>
      </c>
      <c r="B795">
        <f t="shared" si="288"/>
        <v>0</v>
      </c>
      <c r="C795">
        <f t="shared" si="289"/>
        <v>0.01</v>
      </c>
      <c r="D795">
        <f t="shared" si="290"/>
        <v>0</v>
      </c>
      <c r="E795">
        <f t="shared" si="291"/>
        <v>0</v>
      </c>
      <c r="F795">
        <f t="shared" si="292"/>
        <v>0</v>
      </c>
      <c r="G795">
        <f t="shared" si="293"/>
        <v>0.01</v>
      </c>
      <c r="H795">
        <f t="shared" si="294"/>
        <v>0</v>
      </c>
      <c r="I795">
        <f t="shared" si="295"/>
        <v>0.01</v>
      </c>
      <c r="J795">
        <f t="shared" si="296"/>
        <v>0.01</v>
      </c>
      <c r="K795">
        <f t="shared" si="297"/>
        <v>0.02</v>
      </c>
      <c r="L795">
        <f t="shared" si="298"/>
        <v>0.01</v>
      </c>
      <c r="M795">
        <f t="shared" si="299"/>
        <v>0.02</v>
      </c>
      <c r="N795">
        <f t="shared" si="300"/>
        <v>0.02</v>
      </c>
      <c r="O795">
        <f t="shared" si="301"/>
        <v>0.03</v>
      </c>
      <c r="P795">
        <f t="shared" si="302"/>
        <v>0.03</v>
      </c>
      <c r="Q795">
        <f t="shared" si="303"/>
        <v>0.01</v>
      </c>
      <c r="R795">
        <f t="shared" si="304"/>
        <v>0.01</v>
      </c>
      <c r="S795">
        <f t="shared" si="305"/>
        <v>0.04</v>
      </c>
      <c r="T795">
        <f t="shared" si="306"/>
        <v>0.03</v>
      </c>
      <c r="U795">
        <f t="shared" si="307"/>
        <v>0.01</v>
      </c>
      <c r="V795">
        <f t="shared" si="308"/>
        <v>0.01</v>
      </c>
      <c r="W795">
        <f t="shared" si="309"/>
        <v>0.01</v>
      </c>
      <c r="X795">
        <f t="shared" si="310"/>
        <v>0.01</v>
      </c>
      <c r="Y795">
        <f t="shared" si="311"/>
        <v>0.01</v>
      </c>
    </row>
    <row r="796" spans="1:25">
      <c r="A796" t="s">
        <v>905</v>
      </c>
      <c r="B796">
        <f t="shared" si="288"/>
        <v>0</v>
      </c>
      <c r="C796">
        <f t="shared" si="289"/>
        <v>0</v>
      </c>
      <c r="D796">
        <f t="shared" si="290"/>
        <v>0</v>
      </c>
      <c r="E796">
        <f t="shared" si="291"/>
        <v>0</v>
      </c>
      <c r="F796">
        <f t="shared" si="292"/>
        <v>0</v>
      </c>
      <c r="G796">
        <f t="shared" si="293"/>
        <v>0</v>
      </c>
      <c r="H796">
        <f t="shared" si="294"/>
        <v>0.02</v>
      </c>
      <c r="I796">
        <f t="shared" si="295"/>
        <v>0.56999999999999995</v>
      </c>
      <c r="J796">
        <f t="shared" si="296"/>
        <v>0.64</v>
      </c>
      <c r="K796">
        <f t="shared" si="297"/>
        <v>0.09</v>
      </c>
      <c r="L796">
        <f t="shared" si="298"/>
        <v>0.02</v>
      </c>
      <c r="M796">
        <f t="shared" si="299"/>
        <v>0.04</v>
      </c>
      <c r="N796">
        <f t="shared" si="300"/>
        <v>0.06</v>
      </c>
      <c r="O796">
        <f t="shared" si="301"/>
        <v>7.0000000000000007E-2</v>
      </c>
      <c r="P796">
        <f t="shared" si="302"/>
        <v>0.03</v>
      </c>
      <c r="Q796">
        <f t="shared" si="303"/>
        <v>0.02</v>
      </c>
      <c r="R796">
        <f t="shared" si="304"/>
        <v>0.02</v>
      </c>
      <c r="S796">
        <f t="shared" si="305"/>
        <v>0.03</v>
      </c>
      <c r="T796">
        <f t="shared" si="306"/>
        <v>0.01</v>
      </c>
      <c r="U796">
        <f t="shared" si="307"/>
        <v>1.02</v>
      </c>
      <c r="V796">
        <f t="shared" si="308"/>
        <v>0.12</v>
      </c>
      <c r="W796">
        <f t="shared" si="309"/>
        <v>0.02</v>
      </c>
      <c r="X796">
        <f t="shared" si="310"/>
        <v>0</v>
      </c>
      <c r="Y796">
        <f t="shared" si="311"/>
        <v>0</v>
      </c>
    </row>
    <row r="797" spans="1:25">
      <c r="A797" t="s">
        <v>906</v>
      </c>
      <c r="B797">
        <f t="shared" si="288"/>
        <v>0</v>
      </c>
      <c r="C797">
        <f t="shared" si="289"/>
        <v>0</v>
      </c>
      <c r="D797">
        <f t="shared" si="290"/>
        <v>0.61</v>
      </c>
      <c r="E797">
        <f t="shared" si="291"/>
        <v>1.63</v>
      </c>
      <c r="F797">
        <f t="shared" si="292"/>
        <v>0</v>
      </c>
      <c r="G797">
        <f t="shared" si="293"/>
        <v>0.18</v>
      </c>
      <c r="H797">
        <f t="shared" si="294"/>
        <v>0</v>
      </c>
      <c r="I797">
        <f t="shared" si="295"/>
        <v>0</v>
      </c>
      <c r="J797">
        <f t="shared" si="296"/>
        <v>0</v>
      </c>
      <c r="K797">
        <f t="shared" si="297"/>
        <v>0</v>
      </c>
      <c r="L797">
        <f t="shared" si="298"/>
        <v>0.01</v>
      </c>
      <c r="M797">
        <f t="shared" si="299"/>
        <v>0.04</v>
      </c>
      <c r="N797">
        <f t="shared" si="300"/>
        <v>0.05</v>
      </c>
      <c r="O797">
        <f t="shared" si="301"/>
        <v>0.03</v>
      </c>
      <c r="P797">
        <f t="shared" si="302"/>
        <v>0.02</v>
      </c>
      <c r="Q797">
        <f t="shared" si="303"/>
        <v>0.03</v>
      </c>
      <c r="R797">
        <f t="shared" si="304"/>
        <v>0.61</v>
      </c>
      <c r="S797">
        <f t="shared" si="305"/>
        <v>1.98</v>
      </c>
      <c r="T797">
        <f t="shared" si="306"/>
        <v>1.03</v>
      </c>
      <c r="U797">
        <f t="shared" si="307"/>
        <v>0.05</v>
      </c>
      <c r="V797">
        <f t="shared" si="308"/>
        <v>0</v>
      </c>
      <c r="W797">
        <f t="shared" si="309"/>
        <v>0</v>
      </c>
      <c r="X797">
        <f t="shared" si="310"/>
        <v>0</v>
      </c>
      <c r="Y797">
        <f t="shared" si="311"/>
        <v>0</v>
      </c>
    </row>
    <row r="798" spans="1:25">
      <c r="A798" t="s">
        <v>907</v>
      </c>
      <c r="B798">
        <f t="shared" si="288"/>
        <v>0</v>
      </c>
      <c r="C798">
        <f t="shared" si="289"/>
        <v>0</v>
      </c>
      <c r="D798">
        <f t="shared" si="290"/>
        <v>0</v>
      </c>
      <c r="E798">
        <f t="shared" si="291"/>
        <v>0</v>
      </c>
      <c r="F798">
        <f t="shared" si="292"/>
        <v>0</v>
      </c>
      <c r="G798">
        <f t="shared" si="293"/>
        <v>1.33</v>
      </c>
      <c r="H798">
        <f t="shared" si="294"/>
        <v>1.47</v>
      </c>
      <c r="I798">
        <f t="shared" si="295"/>
        <v>1.57</v>
      </c>
      <c r="J798">
        <f t="shared" si="296"/>
        <v>0.37</v>
      </c>
      <c r="K798">
        <f t="shared" si="297"/>
        <v>0.02</v>
      </c>
      <c r="L798">
        <f t="shared" si="298"/>
        <v>7.0000000000000007E-2</v>
      </c>
      <c r="M798">
        <f t="shared" si="299"/>
        <v>0.1</v>
      </c>
      <c r="N798">
        <f t="shared" si="300"/>
        <v>1.1299999999999999</v>
      </c>
      <c r="O798">
        <f t="shared" si="301"/>
        <v>0.49</v>
      </c>
      <c r="P798">
        <f t="shared" si="302"/>
        <v>0.35</v>
      </c>
      <c r="Q798">
        <f t="shared" si="303"/>
        <v>0.28000000000000003</v>
      </c>
      <c r="R798">
        <f t="shared" si="304"/>
        <v>0.02</v>
      </c>
      <c r="S798">
        <f t="shared" si="305"/>
        <v>0.01</v>
      </c>
      <c r="T798">
        <f t="shared" si="306"/>
        <v>0.01</v>
      </c>
      <c r="U798">
        <f t="shared" si="307"/>
        <v>0.77</v>
      </c>
      <c r="V798">
        <f t="shared" si="308"/>
        <v>1.48</v>
      </c>
      <c r="W798">
        <f t="shared" si="309"/>
        <v>1.49</v>
      </c>
      <c r="X798">
        <f t="shared" si="310"/>
        <v>1.07</v>
      </c>
      <c r="Y798">
        <f t="shared" si="311"/>
        <v>0</v>
      </c>
    </row>
    <row r="799" spans="1:25">
      <c r="A799" t="s">
        <v>908</v>
      </c>
      <c r="B799">
        <f t="shared" si="288"/>
        <v>0.01</v>
      </c>
      <c r="C799">
        <f t="shared" si="289"/>
        <v>0.01</v>
      </c>
      <c r="D799">
        <f t="shared" si="290"/>
        <v>0.01</v>
      </c>
      <c r="E799">
        <f t="shared" si="291"/>
        <v>0.01</v>
      </c>
      <c r="F799">
        <f t="shared" si="292"/>
        <v>0</v>
      </c>
      <c r="G799">
        <f t="shared" si="293"/>
        <v>0.01</v>
      </c>
      <c r="H799">
        <f t="shared" si="294"/>
        <v>0.02</v>
      </c>
      <c r="I799">
        <f t="shared" si="295"/>
        <v>0.04</v>
      </c>
      <c r="J799">
        <f t="shared" si="296"/>
        <v>0.05</v>
      </c>
      <c r="K799">
        <f t="shared" si="297"/>
        <v>7.0000000000000007E-2</v>
      </c>
      <c r="L799">
        <f t="shared" si="298"/>
        <v>0.09</v>
      </c>
      <c r="M799">
        <f t="shared" si="299"/>
        <v>0.03</v>
      </c>
      <c r="N799">
        <f t="shared" si="300"/>
        <v>0.03</v>
      </c>
      <c r="O799">
        <f t="shared" si="301"/>
        <v>0.05</v>
      </c>
      <c r="P799">
        <f t="shared" si="302"/>
        <v>0.03</v>
      </c>
      <c r="Q799">
        <f t="shared" si="303"/>
        <v>0.38</v>
      </c>
      <c r="R799">
        <f t="shared" si="304"/>
        <v>0.43</v>
      </c>
      <c r="S799">
        <f t="shared" si="305"/>
        <v>0.05</v>
      </c>
      <c r="T799">
        <f t="shared" si="306"/>
        <v>0.05</v>
      </c>
      <c r="U799">
        <f t="shared" si="307"/>
        <v>0.02</v>
      </c>
      <c r="V799">
        <f t="shared" si="308"/>
        <v>0.02</v>
      </c>
      <c r="W799">
        <f t="shared" si="309"/>
        <v>0.02</v>
      </c>
      <c r="X799">
        <f t="shared" si="310"/>
        <v>0.06</v>
      </c>
      <c r="Y799">
        <f t="shared" si="311"/>
        <v>0</v>
      </c>
    </row>
    <row r="800" spans="1:25">
      <c r="A800" t="s">
        <v>909</v>
      </c>
      <c r="B800">
        <f t="shared" si="288"/>
        <v>0</v>
      </c>
      <c r="C800">
        <f t="shared" si="289"/>
        <v>0</v>
      </c>
      <c r="D800">
        <f t="shared" si="290"/>
        <v>0</v>
      </c>
      <c r="E800">
        <f t="shared" si="291"/>
        <v>0</v>
      </c>
      <c r="F800">
        <f t="shared" si="292"/>
        <v>0.23</v>
      </c>
      <c r="G800">
        <f t="shared" si="293"/>
        <v>1.83</v>
      </c>
      <c r="H800">
        <f t="shared" si="294"/>
        <v>0.52</v>
      </c>
      <c r="I800">
        <f t="shared" si="295"/>
        <v>1.96</v>
      </c>
      <c r="J800">
        <f t="shared" si="296"/>
        <v>0.19</v>
      </c>
      <c r="K800">
        <f t="shared" si="297"/>
        <v>0.04</v>
      </c>
      <c r="L800">
        <f t="shared" si="298"/>
        <v>0.08</v>
      </c>
      <c r="M800">
        <f t="shared" si="299"/>
        <v>0.08</v>
      </c>
      <c r="N800">
        <f t="shared" si="300"/>
        <v>0.13</v>
      </c>
      <c r="O800">
        <f t="shared" si="301"/>
        <v>0.04</v>
      </c>
      <c r="P800">
        <f t="shared" si="302"/>
        <v>0.1</v>
      </c>
      <c r="Q800">
        <f t="shared" si="303"/>
        <v>0.04</v>
      </c>
      <c r="R800">
        <f t="shared" si="304"/>
        <v>0.03</v>
      </c>
      <c r="S800">
        <f t="shared" si="305"/>
        <v>0.03</v>
      </c>
      <c r="T800">
        <f t="shared" si="306"/>
        <v>0.03</v>
      </c>
      <c r="U800">
        <f t="shared" si="307"/>
        <v>0.28000000000000003</v>
      </c>
      <c r="V800">
        <f t="shared" si="308"/>
        <v>2.09</v>
      </c>
      <c r="W800">
        <f t="shared" si="309"/>
        <v>0.22</v>
      </c>
      <c r="X800">
        <f t="shared" si="310"/>
        <v>1.84</v>
      </c>
      <c r="Y800">
        <f t="shared" si="311"/>
        <v>0.15</v>
      </c>
    </row>
    <row r="801" spans="1:25">
      <c r="A801" t="s">
        <v>910</v>
      </c>
      <c r="B801">
        <f t="shared" si="288"/>
        <v>0.25</v>
      </c>
      <c r="C801">
        <f t="shared" si="289"/>
        <v>1.55</v>
      </c>
      <c r="D801">
        <f t="shared" si="290"/>
        <v>0.03</v>
      </c>
      <c r="E801">
        <f t="shared" si="291"/>
        <v>1.5</v>
      </c>
      <c r="F801">
        <f t="shared" si="292"/>
        <v>0.05</v>
      </c>
      <c r="G801">
        <f t="shared" si="293"/>
        <v>1.33</v>
      </c>
      <c r="H801">
        <f t="shared" si="294"/>
        <v>0.28000000000000003</v>
      </c>
      <c r="I801">
        <f t="shared" si="295"/>
        <v>0.02</v>
      </c>
      <c r="J801">
        <f t="shared" si="296"/>
        <v>0.01</v>
      </c>
      <c r="K801">
        <f t="shared" si="297"/>
        <v>0.02</v>
      </c>
      <c r="L801">
        <f t="shared" si="298"/>
        <v>0.02</v>
      </c>
      <c r="M801">
        <f t="shared" si="299"/>
        <v>0.03</v>
      </c>
      <c r="N801">
        <f t="shared" si="300"/>
        <v>1.51</v>
      </c>
      <c r="O801">
        <f t="shared" si="301"/>
        <v>0.06</v>
      </c>
      <c r="P801">
        <f t="shared" si="302"/>
        <v>1.53</v>
      </c>
      <c r="Q801">
        <f t="shared" si="303"/>
        <v>0.03</v>
      </c>
      <c r="R801">
        <f t="shared" si="304"/>
        <v>1.6</v>
      </c>
      <c r="S801">
        <f t="shared" si="305"/>
        <v>0.04</v>
      </c>
      <c r="T801">
        <f t="shared" si="306"/>
        <v>0.02</v>
      </c>
      <c r="U801">
        <f t="shared" si="307"/>
        <v>1.55</v>
      </c>
      <c r="V801">
        <f t="shared" si="308"/>
        <v>0.02</v>
      </c>
      <c r="W801">
        <f t="shared" si="309"/>
        <v>1.41</v>
      </c>
      <c r="X801">
        <f t="shared" si="310"/>
        <v>0.15</v>
      </c>
      <c r="Y801">
        <f t="shared" si="311"/>
        <v>1.37</v>
      </c>
    </row>
    <row r="802" spans="1:25">
      <c r="A802" t="s">
        <v>911</v>
      </c>
      <c r="B802">
        <f t="shared" si="288"/>
        <v>0.05</v>
      </c>
      <c r="C802">
        <f t="shared" si="289"/>
        <v>0.05</v>
      </c>
      <c r="D802">
        <f t="shared" si="290"/>
        <v>0.05</v>
      </c>
      <c r="E802">
        <f t="shared" si="291"/>
        <v>0.04</v>
      </c>
      <c r="F802">
        <f t="shared" si="292"/>
        <v>1.1499999999999999</v>
      </c>
      <c r="G802">
        <f t="shared" si="293"/>
        <v>0.04</v>
      </c>
      <c r="H802">
        <f t="shared" si="294"/>
        <v>0.05</v>
      </c>
      <c r="I802">
        <f t="shared" si="295"/>
        <v>1.21</v>
      </c>
      <c r="J802">
        <f t="shared" si="296"/>
        <v>0.28000000000000003</v>
      </c>
      <c r="K802">
        <f t="shared" si="297"/>
        <v>0.44</v>
      </c>
      <c r="L802">
        <f t="shared" si="298"/>
        <v>0.45</v>
      </c>
      <c r="M802">
        <f t="shared" si="299"/>
        <v>0.44</v>
      </c>
      <c r="N802">
        <f t="shared" si="300"/>
        <v>0.23</v>
      </c>
      <c r="O802">
        <f t="shared" si="301"/>
        <v>0.18</v>
      </c>
      <c r="P802">
        <f t="shared" si="302"/>
        <v>0.28000000000000003</v>
      </c>
      <c r="Q802">
        <f t="shared" si="303"/>
        <v>0.25</v>
      </c>
      <c r="R802">
        <f t="shared" si="304"/>
        <v>0.13</v>
      </c>
      <c r="S802">
        <f t="shared" si="305"/>
        <v>0.1</v>
      </c>
      <c r="T802">
        <f t="shared" si="306"/>
        <v>0.09</v>
      </c>
      <c r="U802">
        <f t="shared" si="307"/>
        <v>0.08</v>
      </c>
      <c r="V802">
        <f t="shared" si="308"/>
        <v>1.38</v>
      </c>
      <c r="W802">
        <f t="shared" si="309"/>
        <v>0.05</v>
      </c>
      <c r="X802">
        <f t="shared" si="310"/>
        <v>1.29</v>
      </c>
      <c r="Y802">
        <f t="shared" si="311"/>
        <v>0.91</v>
      </c>
    </row>
    <row r="803" spans="1:25">
      <c r="A803" t="s">
        <v>912</v>
      </c>
      <c r="B803">
        <f t="shared" si="288"/>
        <v>0</v>
      </c>
      <c r="C803">
        <f t="shared" si="289"/>
        <v>0</v>
      </c>
      <c r="D803">
        <f t="shared" si="290"/>
        <v>0</v>
      </c>
      <c r="E803">
        <f t="shared" si="291"/>
        <v>0</v>
      </c>
      <c r="F803">
        <f t="shared" si="292"/>
        <v>0</v>
      </c>
      <c r="G803">
        <f t="shared" si="293"/>
        <v>0</v>
      </c>
      <c r="H803">
        <f t="shared" si="294"/>
        <v>0</v>
      </c>
      <c r="I803">
        <f t="shared" si="295"/>
        <v>0</v>
      </c>
      <c r="J803">
        <f t="shared" si="296"/>
        <v>0</v>
      </c>
      <c r="K803">
        <f t="shared" si="297"/>
        <v>0.01</v>
      </c>
      <c r="L803">
        <f t="shared" si="298"/>
        <v>0.02</v>
      </c>
      <c r="M803">
        <f t="shared" si="299"/>
        <v>0.02</v>
      </c>
      <c r="N803">
        <f t="shared" si="300"/>
        <v>0.02</v>
      </c>
      <c r="O803">
        <f t="shared" si="301"/>
        <v>0.03</v>
      </c>
      <c r="P803">
        <f t="shared" si="302"/>
        <v>0.01</v>
      </c>
      <c r="Q803">
        <f t="shared" si="303"/>
        <v>0.01</v>
      </c>
      <c r="R803">
        <f t="shared" si="304"/>
        <v>0.01</v>
      </c>
      <c r="S803">
        <f t="shared" si="305"/>
        <v>0.01</v>
      </c>
      <c r="T803">
        <f t="shared" si="306"/>
        <v>0.02</v>
      </c>
      <c r="U803">
        <f t="shared" si="307"/>
        <v>0.01</v>
      </c>
      <c r="V803">
        <f t="shared" si="308"/>
        <v>0</v>
      </c>
      <c r="W803">
        <f t="shared" si="309"/>
        <v>0</v>
      </c>
      <c r="X803">
        <f t="shared" si="310"/>
        <v>0.01</v>
      </c>
      <c r="Y803">
        <f t="shared" si="311"/>
        <v>0.01</v>
      </c>
    </row>
    <row r="804" spans="1:25">
      <c r="A804" t="s">
        <v>913</v>
      </c>
      <c r="B804">
        <f t="shared" si="288"/>
        <v>0</v>
      </c>
      <c r="C804">
        <f t="shared" si="289"/>
        <v>0</v>
      </c>
      <c r="D804">
        <f t="shared" si="290"/>
        <v>0</v>
      </c>
      <c r="E804">
        <f t="shared" si="291"/>
        <v>0</v>
      </c>
      <c r="F804">
        <f t="shared" si="292"/>
        <v>0</v>
      </c>
      <c r="G804">
        <f t="shared" si="293"/>
        <v>0</v>
      </c>
      <c r="H804">
        <f t="shared" si="294"/>
        <v>0.01</v>
      </c>
      <c r="I804">
        <f t="shared" si="295"/>
        <v>0</v>
      </c>
      <c r="J804">
        <f t="shared" si="296"/>
        <v>0</v>
      </c>
      <c r="K804">
        <f t="shared" si="297"/>
        <v>0.01</v>
      </c>
      <c r="L804">
        <f t="shared" si="298"/>
        <v>0.01</v>
      </c>
      <c r="M804">
        <f t="shared" si="299"/>
        <v>0.01</v>
      </c>
      <c r="N804">
        <f t="shared" si="300"/>
        <v>0</v>
      </c>
      <c r="O804">
        <f t="shared" si="301"/>
        <v>0</v>
      </c>
      <c r="P804">
        <f t="shared" si="302"/>
        <v>0</v>
      </c>
      <c r="Q804">
        <f t="shared" si="303"/>
        <v>0</v>
      </c>
      <c r="R804">
        <f t="shared" si="304"/>
        <v>0</v>
      </c>
      <c r="S804">
        <f t="shared" si="305"/>
        <v>0.01</v>
      </c>
      <c r="T804">
        <f t="shared" si="306"/>
        <v>0.01</v>
      </c>
      <c r="U804">
        <f t="shared" si="307"/>
        <v>0.01</v>
      </c>
      <c r="V804">
        <f t="shared" si="308"/>
        <v>0.01</v>
      </c>
      <c r="W804">
        <f t="shared" si="309"/>
        <v>0.01</v>
      </c>
      <c r="X804">
        <f t="shared" si="310"/>
        <v>0</v>
      </c>
      <c r="Y804">
        <f t="shared" si="311"/>
        <v>0</v>
      </c>
    </row>
    <row r="805" spans="1:25">
      <c r="A805" t="s">
        <v>914</v>
      </c>
      <c r="B805">
        <f t="shared" si="288"/>
        <v>1.96</v>
      </c>
      <c r="C805">
        <f t="shared" si="289"/>
        <v>1.1499999999999999</v>
      </c>
      <c r="D805">
        <f t="shared" si="290"/>
        <v>0.02</v>
      </c>
      <c r="E805">
        <f t="shared" si="291"/>
        <v>0.03</v>
      </c>
      <c r="F805">
        <f t="shared" si="292"/>
        <v>0.35</v>
      </c>
      <c r="G805">
        <f t="shared" si="293"/>
        <v>7.0000000000000007E-2</v>
      </c>
      <c r="H805">
        <f t="shared" si="294"/>
        <v>0.24</v>
      </c>
      <c r="I805">
        <f t="shared" si="295"/>
        <v>0.92</v>
      </c>
      <c r="J805">
        <f t="shared" si="296"/>
        <v>0.96</v>
      </c>
      <c r="K805">
        <f t="shared" si="297"/>
        <v>0.71</v>
      </c>
      <c r="L805">
        <f t="shared" si="298"/>
        <v>0.51</v>
      </c>
      <c r="M805">
        <f t="shared" si="299"/>
        <v>0.4</v>
      </c>
      <c r="N805">
        <f t="shared" si="300"/>
        <v>0.19</v>
      </c>
      <c r="O805">
        <f t="shared" si="301"/>
        <v>0.1</v>
      </c>
      <c r="P805">
        <f t="shared" si="302"/>
        <v>0.04</v>
      </c>
      <c r="Q805">
        <f t="shared" si="303"/>
        <v>0.05</v>
      </c>
      <c r="R805">
        <f t="shared" si="304"/>
        <v>0.15</v>
      </c>
      <c r="S805">
        <f t="shared" si="305"/>
        <v>0.22</v>
      </c>
      <c r="T805">
        <f t="shared" si="306"/>
        <v>0.15</v>
      </c>
      <c r="U805">
        <f t="shared" si="307"/>
        <v>0.06</v>
      </c>
      <c r="V805">
        <f t="shared" si="308"/>
        <v>0.04</v>
      </c>
      <c r="W805">
        <f t="shared" si="309"/>
        <v>0.01</v>
      </c>
      <c r="X805">
        <f t="shared" si="310"/>
        <v>0.01</v>
      </c>
      <c r="Y805">
        <f t="shared" si="311"/>
        <v>0.32</v>
      </c>
    </row>
    <row r="806" spans="1:25">
      <c r="A806" t="s">
        <v>915</v>
      </c>
      <c r="B806">
        <f t="shared" si="288"/>
        <v>0.01</v>
      </c>
      <c r="C806">
        <f t="shared" si="289"/>
        <v>0.01</v>
      </c>
      <c r="D806">
        <f t="shared" si="290"/>
        <v>0.05</v>
      </c>
      <c r="E806">
        <f t="shared" si="291"/>
        <v>0.01</v>
      </c>
      <c r="F806">
        <f t="shared" si="292"/>
        <v>0.01</v>
      </c>
      <c r="G806">
        <f t="shared" si="293"/>
        <v>0.21</v>
      </c>
      <c r="H806">
        <f t="shared" si="294"/>
        <v>0.34</v>
      </c>
      <c r="I806">
        <f t="shared" si="295"/>
        <v>7.0000000000000007E-2</v>
      </c>
      <c r="J806">
        <f t="shared" si="296"/>
        <v>0.08</v>
      </c>
      <c r="K806">
        <f t="shared" si="297"/>
        <v>0.06</v>
      </c>
      <c r="L806">
        <f t="shared" si="298"/>
        <v>0.03</v>
      </c>
      <c r="M806">
        <f t="shared" si="299"/>
        <v>0.03</v>
      </c>
      <c r="N806">
        <f t="shared" si="300"/>
        <v>7.0000000000000007E-2</v>
      </c>
      <c r="O806">
        <f t="shared" si="301"/>
        <v>0.12</v>
      </c>
      <c r="P806">
        <f t="shared" si="302"/>
        <v>0.16</v>
      </c>
      <c r="Q806">
        <f t="shared" si="303"/>
        <v>0.13</v>
      </c>
      <c r="R806">
        <f t="shared" si="304"/>
        <v>0.1</v>
      </c>
      <c r="S806">
        <f t="shared" si="305"/>
        <v>0.12</v>
      </c>
      <c r="T806">
        <f t="shared" si="306"/>
        <v>0.04</v>
      </c>
      <c r="U806">
        <f t="shared" si="307"/>
        <v>7.0000000000000007E-2</v>
      </c>
      <c r="V806">
        <f t="shared" si="308"/>
        <v>0.04</v>
      </c>
      <c r="W806">
        <f t="shared" si="309"/>
        <v>0.05</v>
      </c>
      <c r="X806">
        <f t="shared" si="310"/>
        <v>0.02</v>
      </c>
      <c r="Y806">
        <f t="shared" si="311"/>
        <v>0.04</v>
      </c>
    </row>
    <row r="807" spans="1:25">
      <c r="A807" t="s">
        <v>916</v>
      </c>
      <c r="B807">
        <f t="shared" si="288"/>
        <v>0</v>
      </c>
      <c r="C807">
        <f t="shared" si="289"/>
        <v>0</v>
      </c>
      <c r="D807">
        <f t="shared" si="290"/>
        <v>0</v>
      </c>
      <c r="E807">
        <f t="shared" si="291"/>
        <v>0</v>
      </c>
      <c r="F807">
        <f t="shared" si="292"/>
        <v>0</v>
      </c>
      <c r="G807">
        <f t="shared" si="293"/>
        <v>0.02</v>
      </c>
      <c r="H807">
        <f t="shared" si="294"/>
        <v>0</v>
      </c>
      <c r="I807">
        <f t="shared" si="295"/>
        <v>0.02</v>
      </c>
      <c r="J807">
        <f t="shared" si="296"/>
        <v>0.04</v>
      </c>
      <c r="K807">
        <f t="shared" si="297"/>
        <v>0.03</v>
      </c>
      <c r="L807">
        <f t="shared" si="298"/>
        <v>0</v>
      </c>
      <c r="M807">
        <f t="shared" si="299"/>
        <v>0</v>
      </c>
      <c r="N807">
        <f t="shared" si="300"/>
        <v>0</v>
      </c>
      <c r="O807">
        <f t="shared" si="301"/>
        <v>0.06</v>
      </c>
      <c r="P807">
        <f t="shared" si="302"/>
        <v>0.05</v>
      </c>
      <c r="Q807">
        <f t="shared" si="303"/>
        <v>0.08</v>
      </c>
      <c r="R807">
        <f t="shared" si="304"/>
        <v>0.05</v>
      </c>
      <c r="S807">
        <f t="shared" si="305"/>
        <v>0</v>
      </c>
      <c r="T807">
        <f t="shared" si="306"/>
        <v>0</v>
      </c>
      <c r="U807">
        <f t="shared" si="307"/>
        <v>0</v>
      </c>
      <c r="V807">
        <f t="shared" si="308"/>
        <v>0</v>
      </c>
      <c r="W807">
        <f t="shared" si="309"/>
        <v>0.01</v>
      </c>
      <c r="X807">
        <f t="shared" si="310"/>
        <v>0.02</v>
      </c>
      <c r="Y807">
        <f t="shared" si="311"/>
        <v>0</v>
      </c>
    </row>
    <row r="808" spans="1:25">
      <c r="A808" t="s">
        <v>917</v>
      </c>
      <c r="B808">
        <f t="shared" si="288"/>
        <v>0.01</v>
      </c>
      <c r="C808">
        <f t="shared" si="289"/>
        <v>0.02</v>
      </c>
      <c r="D808">
        <f t="shared" si="290"/>
        <v>0.02</v>
      </c>
      <c r="E808">
        <f t="shared" si="291"/>
        <v>0.01</v>
      </c>
      <c r="F808">
        <f t="shared" si="292"/>
        <v>0</v>
      </c>
      <c r="G808">
        <f t="shared" si="293"/>
        <v>3.92</v>
      </c>
      <c r="H808">
        <f t="shared" si="294"/>
        <v>5.2</v>
      </c>
      <c r="I808">
        <f t="shared" si="295"/>
        <v>1.39</v>
      </c>
      <c r="J808">
        <f t="shared" si="296"/>
        <v>0.01</v>
      </c>
      <c r="K808">
        <f t="shared" si="297"/>
        <v>0.02</v>
      </c>
      <c r="L808">
        <f t="shared" si="298"/>
        <v>0.03</v>
      </c>
      <c r="M808">
        <f t="shared" si="299"/>
        <v>0.06</v>
      </c>
      <c r="N808">
        <f t="shared" si="300"/>
        <v>0.02</v>
      </c>
      <c r="O808">
        <f t="shared" si="301"/>
        <v>0.03</v>
      </c>
      <c r="P808">
        <f t="shared" si="302"/>
        <v>0.02</v>
      </c>
      <c r="Q808">
        <f t="shared" si="303"/>
        <v>0.02</v>
      </c>
      <c r="R808">
        <f t="shared" si="304"/>
        <v>0.02</v>
      </c>
      <c r="S808">
        <f t="shared" si="305"/>
        <v>0.02</v>
      </c>
      <c r="T808">
        <f t="shared" si="306"/>
        <v>0.02</v>
      </c>
      <c r="U808">
        <f t="shared" si="307"/>
        <v>0.02</v>
      </c>
      <c r="V808">
        <f t="shared" si="308"/>
        <v>0.01</v>
      </c>
      <c r="W808">
        <f t="shared" si="309"/>
        <v>0</v>
      </c>
      <c r="X808">
        <f t="shared" si="310"/>
        <v>0</v>
      </c>
      <c r="Y808">
        <f t="shared" si="311"/>
        <v>0</v>
      </c>
    </row>
    <row r="809" spans="1:25">
      <c r="A809" t="s">
        <v>918</v>
      </c>
      <c r="B809">
        <f t="shared" si="288"/>
        <v>0.03</v>
      </c>
      <c r="C809">
        <f t="shared" si="289"/>
        <v>0.08</v>
      </c>
      <c r="D809">
        <f t="shared" si="290"/>
        <v>0</v>
      </c>
      <c r="E809">
        <f t="shared" si="291"/>
        <v>0</v>
      </c>
      <c r="F809">
        <f t="shared" si="292"/>
        <v>0</v>
      </c>
      <c r="G809">
        <f t="shared" si="293"/>
        <v>0</v>
      </c>
      <c r="H809">
        <f t="shared" si="294"/>
        <v>0.02</v>
      </c>
      <c r="I809">
        <f t="shared" si="295"/>
        <v>0.09</v>
      </c>
      <c r="J809">
        <f t="shared" si="296"/>
        <v>0.13</v>
      </c>
      <c r="K809">
        <f t="shared" si="297"/>
        <v>0.06</v>
      </c>
      <c r="L809">
        <f t="shared" si="298"/>
        <v>0.06</v>
      </c>
      <c r="M809">
        <f t="shared" si="299"/>
        <v>0.04</v>
      </c>
      <c r="N809">
        <f t="shared" si="300"/>
        <v>0</v>
      </c>
      <c r="O809">
        <f t="shared" si="301"/>
        <v>0.06</v>
      </c>
      <c r="P809">
        <f t="shared" si="302"/>
        <v>0.01</v>
      </c>
      <c r="Q809">
        <f t="shared" si="303"/>
        <v>0.03</v>
      </c>
      <c r="R809">
        <f t="shared" si="304"/>
        <v>0.06</v>
      </c>
      <c r="S809">
        <f t="shared" si="305"/>
        <v>0.04</v>
      </c>
      <c r="T809">
        <f t="shared" si="306"/>
        <v>0.05</v>
      </c>
      <c r="U809">
        <f t="shared" si="307"/>
        <v>0.01</v>
      </c>
      <c r="V809">
        <f t="shared" si="308"/>
        <v>0.01</v>
      </c>
      <c r="W809">
        <f t="shared" si="309"/>
        <v>0.02</v>
      </c>
      <c r="X809">
        <f t="shared" si="310"/>
        <v>0</v>
      </c>
      <c r="Y809">
        <f t="shared" si="311"/>
        <v>0</v>
      </c>
    </row>
    <row r="810" spans="1:25">
      <c r="A810" t="s">
        <v>919</v>
      </c>
      <c r="B810">
        <f t="shared" si="288"/>
        <v>0.18</v>
      </c>
      <c r="C810">
        <f t="shared" si="289"/>
        <v>0.18</v>
      </c>
      <c r="D810">
        <f t="shared" si="290"/>
        <v>0.34</v>
      </c>
      <c r="E810">
        <f t="shared" si="291"/>
        <v>0.19</v>
      </c>
      <c r="F810">
        <f t="shared" si="292"/>
        <v>0.19</v>
      </c>
      <c r="G810">
        <f t="shared" si="293"/>
        <v>0.21</v>
      </c>
      <c r="H810">
        <f t="shared" si="294"/>
        <v>0.28000000000000003</v>
      </c>
      <c r="I810">
        <f t="shared" si="295"/>
        <v>0.23</v>
      </c>
      <c r="J810">
        <f t="shared" si="296"/>
        <v>0.25</v>
      </c>
      <c r="K810">
        <f t="shared" si="297"/>
        <v>0.26</v>
      </c>
      <c r="L810">
        <f t="shared" si="298"/>
        <v>0.26</v>
      </c>
      <c r="M810">
        <f t="shared" si="299"/>
        <v>0.27</v>
      </c>
      <c r="N810">
        <f t="shared" si="300"/>
        <v>0.27</v>
      </c>
      <c r="O810">
        <f t="shared" si="301"/>
        <v>0.27</v>
      </c>
      <c r="P810">
        <f t="shared" si="302"/>
        <v>0.24</v>
      </c>
      <c r="Q810">
        <f t="shared" si="303"/>
        <v>0.25</v>
      </c>
      <c r="R810">
        <f t="shared" si="304"/>
        <v>0.23</v>
      </c>
      <c r="S810">
        <f t="shared" si="305"/>
        <v>0.2</v>
      </c>
      <c r="T810">
        <f t="shared" si="306"/>
        <v>0.17</v>
      </c>
      <c r="U810">
        <f t="shared" si="307"/>
        <v>0.17</v>
      </c>
      <c r="V810">
        <f t="shared" si="308"/>
        <v>0.17</v>
      </c>
      <c r="W810">
        <f t="shared" si="309"/>
        <v>0.17</v>
      </c>
      <c r="X810">
        <f t="shared" si="310"/>
        <v>0.17</v>
      </c>
      <c r="Y810">
        <f t="shared" si="311"/>
        <v>0.2</v>
      </c>
    </row>
    <row r="811" spans="1:25">
      <c r="A811" t="s">
        <v>920</v>
      </c>
      <c r="B811">
        <f t="shared" si="288"/>
        <v>0</v>
      </c>
      <c r="C811">
        <f t="shared" si="289"/>
        <v>0</v>
      </c>
      <c r="D811">
        <f t="shared" si="290"/>
        <v>0</v>
      </c>
      <c r="E811">
        <f t="shared" si="291"/>
        <v>0</v>
      </c>
      <c r="F811">
        <f t="shared" si="292"/>
        <v>0</v>
      </c>
      <c r="G811">
        <f t="shared" si="293"/>
        <v>0.02</v>
      </c>
      <c r="H811">
        <f t="shared" si="294"/>
        <v>0.02</v>
      </c>
      <c r="I811">
        <f t="shared" si="295"/>
        <v>0.02</v>
      </c>
      <c r="J811">
        <f t="shared" si="296"/>
        <v>0.05</v>
      </c>
      <c r="K811">
        <f t="shared" si="297"/>
        <v>0.04</v>
      </c>
      <c r="L811">
        <f t="shared" si="298"/>
        <v>0.05</v>
      </c>
      <c r="M811">
        <f t="shared" si="299"/>
        <v>0.05</v>
      </c>
      <c r="N811">
        <f t="shared" si="300"/>
        <v>0.06</v>
      </c>
      <c r="O811">
        <f t="shared" si="301"/>
        <v>0.06</v>
      </c>
      <c r="P811">
        <f t="shared" si="302"/>
        <v>0.01</v>
      </c>
      <c r="Q811">
        <f t="shared" si="303"/>
        <v>0.02</v>
      </c>
      <c r="R811">
        <f t="shared" si="304"/>
        <v>0.01</v>
      </c>
      <c r="S811">
        <f t="shared" si="305"/>
        <v>0.01</v>
      </c>
      <c r="T811">
        <f t="shared" si="306"/>
        <v>0</v>
      </c>
      <c r="U811">
        <f t="shared" si="307"/>
        <v>0</v>
      </c>
      <c r="V811">
        <f t="shared" si="308"/>
        <v>0</v>
      </c>
      <c r="W811">
        <f t="shared" si="309"/>
        <v>0</v>
      </c>
      <c r="X811">
        <f t="shared" si="310"/>
        <v>0</v>
      </c>
      <c r="Y811">
        <f t="shared" si="311"/>
        <v>0</v>
      </c>
    </row>
    <row r="812" spans="1:25">
      <c r="A812" t="s">
        <v>921</v>
      </c>
      <c r="B812">
        <f t="shared" si="288"/>
        <v>0</v>
      </c>
      <c r="C812">
        <f t="shared" si="289"/>
        <v>0</v>
      </c>
      <c r="D812">
        <f t="shared" si="290"/>
        <v>0</v>
      </c>
      <c r="E812">
        <f t="shared" si="291"/>
        <v>0</v>
      </c>
      <c r="F812">
        <f t="shared" si="292"/>
        <v>0</v>
      </c>
      <c r="G812">
        <f t="shared" si="293"/>
        <v>0</v>
      </c>
      <c r="H812">
        <f t="shared" si="294"/>
        <v>0.01</v>
      </c>
      <c r="I812">
        <f t="shared" si="295"/>
        <v>0.05</v>
      </c>
      <c r="J812">
        <f t="shared" si="296"/>
        <v>7.0000000000000007E-2</v>
      </c>
      <c r="K812">
        <f t="shared" si="297"/>
        <v>0.05</v>
      </c>
      <c r="L812">
        <f t="shared" si="298"/>
        <v>0.05</v>
      </c>
      <c r="M812">
        <f t="shared" si="299"/>
        <v>0.03</v>
      </c>
      <c r="N812">
        <f t="shared" si="300"/>
        <v>0.04</v>
      </c>
      <c r="O812">
        <f t="shared" si="301"/>
        <v>0.04</v>
      </c>
      <c r="P812">
        <f t="shared" si="302"/>
        <v>0.06</v>
      </c>
      <c r="Q812">
        <f t="shared" si="303"/>
        <v>0.02</v>
      </c>
      <c r="R812">
        <f t="shared" si="304"/>
        <v>0</v>
      </c>
      <c r="S812">
        <f t="shared" si="305"/>
        <v>0</v>
      </c>
      <c r="T812">
        <f t="shared" si="306"/>
        <v>0</v>
      </c>
      <c r="U812">
        <f t="shared" si="307"/>
        <v>0</v>
      </c>
      <c r="V812">
        <f t="shared" si="308"/>
        <v>0</v>
      </c>
      <c r="W812">
        <f t="shared" si="309"/>
        <v>0</v>
      </c>
      <c r="X812">
        <f t="shared" si="310"/>
        <v>0</v>
      </c>
      <c r="Y812">
        <f t="shared" si="311"/>
        <v>0</v>
      </c>
    </row>
    <row r="813" spans="1:25">
      <c r="A813" t="s">
        <v>922</v>
      </c>
      <c r="B813">
        <f t="shared" si="288"/>
        <v>0</v>
      </c>
      <c r="C813">
        <f t="shared" si="289"/>
        <v>0</v>
      </c>
      <c r="D813">
        <f t="shared" si="290"/>
        <v>0</v>
      </c>
      <c r="E813">
        <f t="shared" si="291"/>
        <v>0</v>
      </c>
      <c r="F813">
        <f t="shared" si="292"/>
        <v>0</v>
      </c>
      <c r="G813">
        <f t="shared" si="293"/>
        <v>0</v>
      </c>
      <c r="H813">
        <f t="shared" si="294"/>
        <v>0</v>
      </c>
      <c r="I813">
        <f t="shared" si="295"/>
        <v>0.01</v>
      </c>
      <c r="J813">
        <f t="shared" si="296"/>
        <v>0.01</v>
      </c>
      <c r="K813">
        <f t="shared" si="297"/>
        <v>0.01</v>
      </c>
      <c r="L813">
        <f t="shared" si="298"/>
        <v>0.01</v>
      </c>
      <c r="M813">
        <f t="shared" si="299"/>
        <v>0.01</v>
      </c>
      <c r="N813">
        <f t="shared" si="300"/>
        <v>0.01</v>
      </c>
      <c r="O813">
        <f t="shared" si="301"/>
        <v>0.01</v>
      </c>
      <c r="P813">
        <f t="shared" si="302"/>
        <v>0.01</v>
      </c>
      <c r="Q813">
        <f t="shared" si="303"/>
        <v>0.01</v>
      </c>
      <c r="R813">
        <f t="shared" si="304"/>
        <v>0.01</v>
      </c>
      <c r="S813">
        <f t="shared" si="305"/>
        <v>0.01</v>
      </c>
      <c r="T813">
        <f t="shared" si="306"/>
        <v>0.01</v>
      </c>
      <c r="U813">
        <f t="shared" si="307"/>
        <v>0.01</v>
      </c>
      <c r="V813">
        <f t="shared" si="308"/>
        <v>0.01</v>
      </c>
      <c r="W813">
        <f t="shared" si="309"/>
        <v>0.01</v>
      </c>
      <c r="X813">
        <f t="shared" si="310"/>
        <v>0</v>
      </c>
      <c r="Y813">
        <f t="shared" si="311"/>
        <v>0</v>
      </c>
    </row>
    <row r="814" spans="1:25">
      <c r="A814" t="s">
        <v>923</v>
      </c>
      <c r="B814">
        <f t="shared" si="288"/>
        <v>0</v>
      </c>
      <c r="C814">
        <f t="shared" si="289"/>
        <v>0</v>
      </c>
      <c r="D814">
        <f t="shared" si="290"/>
        <v>0</v>
      </c>
      <c r="E814">
        <f t="shared" si="291"/>
        <v>0</v>
      </c>
      <c r="F814">
        <f t="shared" si="292"/>
        <v>0</v>
      </c>
      <c r="G814">
        <f t="shared" si="293"/>
        <v>0</v>
      </c>
      <c r="H814">
        <f t="shared" si="294"/>
        <v>0</v>
      </c>
      <c r="I814">
        <f t="shared" si="295"/>
        <v>0</v>
      </c>
      <c r="J814">
        <f t="shared" si="296"/>
        <v>0</v>
      </c>
      <c r="K814">
        <f t="shared" si="297"/>
        <v>0</v>
      </c>
      <c r="L814">
        <f t="shared" si="298"/>
        <v>0</v>
      </c>
      <c r="M814">
        <f t="shared" si="299"/>
        <v>0</v>
      </c>
      <c r="N814">
        <f t="shared" si="300"/>
        <v>0</v>
      </c>
      <c r="O814">
        <f t="shared" si="301"/>
        <v>0</v>
      </c>
      <c r="P814">
        <f t="shared" si="302"/>
        <v>0</v>
      </c>
      <c r="Q814">
        <f t="shared" si="303"/>
        <v>0</v>
      </c>
      <c r="R814">
        <f t="shared" si="304"/>
        <v>0</v>
      </c>
      <c r="S814">
        <f t="shared" si="305"/>
        <v>0</v>
      </c>
      <c r="T814">
        <f t="shared" si="306"/>
        <v>0</v>
      </c>
      <c r="U814">
        <f t="shared" si="307"/>
        <v>0</v>
      </c>
      <c r="V814">
        <f t="shared" si="308"/>
        <v>0</v>
      </c>
      <c r="W814">
        <f t="shared" si="309"/>
        <v>0</v>
      </c>
      <c r="X814">
        <f t="shared" si="310"/>
        <v>0</v>
      </c>
      <c r="Y814">
        <f t="shared" si="311"/>
        <v>0</v>
      </c>
    </row>
    <row r="815" spans="1:25">
      <c r="A815" t="s">
        <v>924</v>
      </c>
      <c r="B815">
        <f t="shared" si="288"/>
        <v>1.58</v>
      </c>
      <c r="C815">
        <f t="shared" si="289"/>
        <v>0.22</v>
      </c>
      <c r="D815">
        <f t="shared" si="290"/>
        <v>0.75</v>
      </c>
      <c r="E815">
        <f t="shared" si="291"/>
        <v>0.12</v>
      </c>
      <c r="F815">
        <f t="shared" si="292"/>
        <v>0.11</v>
      </c>
      <c r="G815">
        <f t="shared" si="293"/>
        <v>1.1100000000000001</v>
      </c>
      <c r="H815">
        <f t="shared" si="294"/>
        <v>0.93</v>
      </c>
      <c r="I815">
        <f t="shared" si="295"/>
        <v>0.49</v>
      </c>
      <c r="J815">
        <f t="shared" si="296"/>
        <v>0.96</v>
      </c>
      <c r="K815">
        <f t="shared" si="297"/>
        <v>0.53</v>
      </c>
      <c r="L815">
        <f t="shared" si="298"/>
        <v>0.41</v>
      </c>
      <c r="M815">
        <f t="shared" si="299"/>
        <v>0.35</v>
      </c>
      <c r="N815">
        <f t="shared" si="300"/>
        <v>1.36</v>
      </c>
      <c r="O815">
        <f t="shared" si="301"/>
        <v>0.5</v>
      </c>
      <c r="P815">
        <f t="shared" si="302"/>
        <v>0.44</v>
      </c>
      <c r="Q815">
        <f t="shared" si="303"/>
        <v>0.6</v>
      </c>
      <c r="R815">
        <f t="shared" si="304"/>
        <v>0.41</v>
      </c>
      <c r="S815">
        <f t="shared" si="305"/>
        <v>0.43</v>
      </c>
      <c r="T815">
        <f t="shared" si="306"/>
        <v>0.36</v>
      </c>
      <c r="U815">
        <f t="shared" si="307"/>
        <v>0.45</v>
      </c>
      <c r="V815">
        <f t="shared" si="308"/>
        <v>0.53</v>
      </c>
      <c r="W815">
        <f t="shared" si="309"/>
        <v>0.55000000000000004</v>
      </c>
      <c r="X815">
        <f t="shared" si="310"/>
        <v>0.94</v>
      </c>
      <c r="Y815">
        <f t="shared" si="311"/>
        <v>1.37</v>
      </c>
    </row>
    <row r="816" spans="1:25">
      <c r="A816" t="s">
        <v>925</v>
      </c>
      <c r="B816">
        <f t="shared" si="288"/>
        <v>0.03</v>
      </c>
      <c r="C816">
        <f t="shared" si="289"/>
        <v>0.03</v>
      </c>
      <c r="D816">
        <f t="shared" si="290"/>
        <v>0.03</v>
      </c>
      <c r="E816">
        <f t="shared" si="291"/>
        <v>0.03</v>
      </c>
      <c r="F816">
        <f t="shared" si="292"/>
        <v>0.02</v>
      </c>
      <c r="G816">
        <f t="shared" si="293"/>
        <v>0.03</v>
      </c>
      <c r="H816">
        <f t="shared" si="294"/>
        <v>0.04</v>
      </c>
      <c r="I816">
        <f t="shared" si="295"/>
        <v>0.03</v>
      </c>
      <c r="J816">
        <f t="shared" si="296"/>
        <v>0.04</v>
      </c>
      <c r="K816">
        <f t="shared" si="297"/>
        <v>0.06</v>
      </c>
      <c r="L816">
        <f t="shared" si="298"/>
        <v>0.08</v>
      </c>
      <c r="M816">
        <f t="shared" si="299"/>
        <v>0.06</v>
      </c>
      <c r="N816">
        <f t="shared" si="300"/>
        <v>7.0000000000000007E-2</v>
      </c>
      <c r="O816">
        <f t="shared" si="301"/>
        <v>7.0000000000000007E-2</v>
      </c>
      <c r="P816">
        <f t="shared" si="302"/>
        <v>0.08</v>
      </c>
      <c r="Q816">
        <f t="shared" si="303"/>
        <v>0.08</v>
      </c>
      <c r="R816">
        <f t="shared" si="304"/>
        <v>7.0000000000000007E-2</v>
      </c>
      <c r="S816">
        <f t="shared" si="305"/>
        <v>0.06</v>
      </c>
      <c r="T816">
        <f t="shared" si="306"/>
        <v>7.0000000000000007E-2</v>
      </c>
      <c r="U816">
        <f t="shared" si="307"/>
        <v>7.0000000000000007E-2</v>
      </c>
      <c r="V816">
        <f t="shared" si="308"/>
        <v>0.06</v>
      </c>
      <c r="W816">
        <f t="shared" si="309"/>
        <v>0.05</v>
      </c>
      <c r="X816">
        <f t="shared" si="310"/>
        <v>0.03</v>
      </c>
      <c r="Y816">
        <f t="shared" si="311"/>
        <v>0.03</v>
      </c>
    </row>
    <row r="817" spans="1:25">
      <c r="A817" t="s">
        <v>926</v>
      </c>
      <c r="B817">
        <f t="shared" si="288"/>
        <v>0.04</v>
      </c>
      <c r="C817">
        <f t="shared" si="289"/>
        <v>0.05</v>
      </c>
      <c r="D817">
        <f t="shared" si="290"/>
        <v>0.05</v>
      </c>
      <c r="E817">
        <f t="shared" si="291"/>
        <v>0.04</v>
      </c>
      <c r="F817">
        <f t="shared" si="292"/>
        <v>0.02</v>
      </c>
      <c r="G817">
        <f t="shared" si="293"/>
        <v>0.02</v>
      </c>
      <c r="H817">
        <f t="shared" si="294"/>
        <v>0.02</v>
      </c>
      <c r="I817">
        <f t="shared" si="295"/>
        <v>0.03</v>
      </c>
      <c r="J817">
        <f t="shared" si="296"/>
        <v>0.03</v>
      </c>
      <c r="K817">
        <f t="shared" si="297"/>
        <v>0.05</v>
      </c>
      <c r="L817">
        <f t="shared" si="298"/>
        <v>0.06</v>
      </c>
      <c r="M817">
        <f t="shared" si="299"/>
        <v>0.06</v>
      </c>
      <c r="N817">
        <f t="shared" si="300"/>
        <v>0.06</v>
      </c>
      <c r="O817">
        <f t="shared" si="301"/>
        <v>7.0000000000000007E-2</v>
      </c>
      <c r="P817">
        <f t="shared" si="302"/>
        <v>7.0000000000000007E-2</v>
      </c>
      <c r="Q817">
        <f t="shared" si="303"/>
        <v>0.06</v>
      </c>
      <c r="R817">
        <f t="shared" si="304"/>
        <v>7.0000000000000007E-2</v>
      </c>
      <c r="S817">
        <f t="shared" si="305"/>
        <v>0.06</v>
      </c>
      <c r="T817">
        <f t="shared" si="306"/>
        <v>0.06</v>
      </c>
      <c r="U817">
        <f t="shared" si="307"/>
        <v>0.06</v>
      </c>
      <c r="V817">
        <f t="shared" si="308"/>
        <v>0.04</v>
      </c>
      <c r="W817">
        <f t="shared" si="309"/>
        <v>0.03</v>
      </c>
      <c r="X817">
        <f t="shared" si="310"/>
        <v>0.02</v>
      </c>
      <c r="Y817">
        <f t="shared" si="311"/>
        <v>0.02</v>
      </c>
    </row>
    <row r="818" spans="1:25">
      <c r="A818" t="s">
        <v>927</v>
      </c>
      <c r="B818">
        <f t="shared" si="288"/>
        <v>0</v>
      </c>
      <c r="C818">
        <f t="shared" si="289"/>
        <v>0</v>
      </c>
      <c r="D818">
        <f t="shared" si="290"/>
        <v>0</v>
      </c>
      <c r="E818">
        <f t="shared" si="291"/>
        <v>0</v>
      </c>
      <c r="F818">
        <f t="shared" si="292"/>
        <v>0</v>
      </c>
      <c r="G818">
        <f t="shared" si="293"/>
        <v>0</v>
      </c>
      <c r="H818">
        <f t="shared" si="294"/>
        <v>0</v>
      </c>
      <c r="I818">
        <f t="shared" si="295"/>
        <v>0</v>
      </c>
      <c r="J818">
        <f t="shared" si="296"/>
        <v>0</v>
      </c>
      <c r="K818">
        <f t="shared" si="297"/>
        <v>0</v>
      </c>
      <c r="L818">
        <f t="shared" si="298"/>
        <v>0</v>
      </c>
      <c r="M818">
        <f t="shared" si="299"/>
        <v>0</v>
      </c>
      <c r="N818">
        <f t="shared" si="300"/>
        <v>0</v>
      </c>
      <c r="O818">
        <f t="shared" si="301"/>
        <v>0</v>
      </c>
      <c r="P818">
        <f t="shared" si="302"/>
        <v>0</v>
      </c>
      <c r="Q818">
        <f t="shared" si="303"/>
        <v>0</v>
      </c>
      <c r="R818">
        <f t="shared" si="304"/>
        <v>0</v>
      </c>
      <c r="S818">
        <f t="shared" si="305"/>
        <v>0</v>
      </c>
      <c r="T818">
        <f t="shared" si="306"/>
        <v>0</v>
      </c>
      <c r="U818">
        <f t="shared" si="307"/>
        <v>0</v>
      </c>
      <c r="V818">
        <f t="shared" si="308"/>
        <v>0</v>
      </c>
      <c r="W818">
        <f t="shared" si="309"/>
        <v>0</v>
      </c>
      <c r="X818">
        <f t="shared" si="310"/>
        <v>0</v>
      </c>
      <c r="Y818">
        <f t="shared" si="311"/>
        <v>0</v>
      </c>
    </row>
    <row r="819" spans="1:25">
      <c r="A819" t="s">
        <v>928</v>
      </c>
      <c r="B819">
        <f t="shared" si="288"/>
        <v>1.27</v>
      </c>
      <c r="C819">
        <f t="shared" si="289"/>
        <v>1.82</v>
      </c>
      <c r="D819">
        <f t="shared" si="290"/>
        <v>1.05</v>
      </c>
      <c r="E819">
        <f t="shared" si="291"/>
        <v>2.91</v>
      </c>
      <c r="F819">
        <f t="shared" si="292"/>
        <v>4.2699999999999996</v>
      </c>
      <c r="G819">
        <f t="shared" si="293"/>
        <v>1.44</v>
      </c>
      <c r="H819">
        <f t="shared" si="294"/>
        <v>3.86</v>
      </c>
      <c r="I819">
        <f t="shared" si="295"/>
        <v>5.45</v>
      </c>
      <c r="J819">
        <f t="shared" si="296"/>
        <v>6.27</v>
      </c>
      <c r="K819">
        <f t="shared" si="297"/>
        <v>3.89</v>
      </c>
      <c r="L819">
        <f t="shared" si="298"/>
        <v>5.91</v>
      </c>
      <c r="M819">
        <f t="shared" si="299"/>
        <v>4.7</v>
      </c>
      <c r="N819">
        <f t="shared" si="300"/>
        <v>7.2</v>
      </c>
      <c r="O819">
        <f t="shared" si="301"/>
        <v>4.3099999999999996</v>
      </c>
      <c r="P819">
        <f t="shared" si="302"/>
        <v>3.68</v>
      </c>
      <c r="Q819">
        <f t="shared" si="303"/>
        <v>6.64</v>
      </c>
      <c r="R819">
        <f t="shared" si="304"/>
        <v>4.5</v>
      </c>
      <c r="S819">
        <f t="shared" si="305"/>
        <v>6.16</v>
      </c>
      <c r="T819">
        <f t="shared" si="306"/>
        <v>8.1999999999999993</v>
      </c>
      <c r="U819">
        <f t="shared" si="307"/>
        <v>2.67</v>
      </c>
      <c r="V819">
        <f t="shared" si="308"/>
        <v>3.28</v>
      </c>
      <c r="W819">
        <f t="shared" si="309"/>
        <v>3.74</v>
      </c>
      <c r="X819">
        <f t="shared" si="310"/>
        <v>1.36</v>
      </c>
      <c r="Y819">
        <f t="shared" si="311"/>
        <v>3.85</v>
      </c>
    </row>
    <row r="820" spans="1:25">
      <c r="A820" t="s">
        <v>929</v>
      </c>
      <c r="B820">
        <f t="shared" si="288"/>
        <v>0</v>
      </c>
      <c r="C820">
        <f t="shared" si="289"/>
        <v>0</v>
      </c>
      <c r="D820">
        <f t="shared" si="290"/>
        <v>0</v>
      </c>
      <c r="E820">
        <f t="shared" si="291"/>
        <v>0</v>
      </c>
      <c r="F820">
        <f t="shared" si="292"/>
        <v>0</v>
      </c>
      <c r="G820">
        <f t="shared" si="293"/>
        <v>0.01</v>
      </c>
      <c r="H820">
        <f t="shared" si="294"/>
        <v>0.01</v>
      </c>
      <c r="I820">
        <f t="shared" si="295"/>
        <v>0.01</v>
      </c>
      <c r="J820">
        <f t="shared" si="296"/>
        <v>0.01</v>
      </c>
      <c r="K820">
        <f t="shared" si="297"/>
        <v>0.01</v>
      </c>
      <c r="L820">
        <f t="shared" si="298"/>
        <v>0.01</v>
      </c>
      <c r="M820">
        <f t="shared" si="299"/>
        <v>0.01</v>
      </c>
      <c r="N820">
        <f t="shared" si="300"/>
        <v>0.01</v>
      </c>
      <c r="O820">
        <f t="shared" si="301"/>
        <v>0.01</v>
      </c>
      <c r="P820">
        <f t="shared" si="302"/>
        <v>0.01</v>
      </c>
      <c r="Q820">
        <f t="shared" si="303"/>
        <v>0.02</v>
      </c>
      <c r="R820">
        <f t="shared" si="304"/>
        <v>0</v>
      </c>
      <c r="S820">
        <f t="shared" si="305"/>
        <v>0.01</v>
      </c>
      <c r="T820">
        <f t="shared" si="306"/>
        <v>0</v>
      </c>
      <c r="U820">
        <f t="shared" si="307"/>
        <v>0</v>
      </c>
      <c r="V820">
        <f t="shared" si="308"/>
        <v>0</v>
      </c>
      <c r="W820">
        <f t="shared" si="309"/>
        <v>0</v>
      </c>
      <c r="X820">
        <f t="shared" si="310"/>
        <v>0</v>
      </c>
      <c r="Y820">
        <f t="shared" si="311"/>
        <v>0</v>
      </c>
    </row>
    <row r="821" spans="1:25">
      <c r="A821" t="s">
        <v>930</v>
      </c>
      <c r="B821">
        <f t="shared" si="288"/>
        <v>0</v>
      </c>
      <c r="C821">
        <f t="shared" si="289"/>
        <v>0</v>
      </c>
      <c r="D821">
        <f t="shared" si="290"/>
        <v>0</v>
      </c>
      <c r="E821">
        <f t="shared" si="291"/>
        <v>0</v>
      </c>
      <c r="F821">
        <f t="shared" si="292"/>
        <v>0</v>
      </c>
      <c r="G821">
        <f t="shared" si="293"/>
        <v>0</v>
      </c>
      <c r="H821">
        <f t="shared" si="294"/>
        <v>0</v>
      </c>
      <c r="I821">
        <f t="shared" si="295"/>
        <v>0</v>
      </c>
      <c r="J821">
        <f t="shared" si="296"/>
        <v>0.01</v>
      </c>
      <c r="K821">
        <f t="shared" si="297"/>
        <v>0.02</v>
      </c>
      <c r="L821">
        <f t="shared" si="298"/>
        <v>0.03</v>
      </c>
      <c r="M821">
        <f t="shared" si="299"/>
        <v>0.02</v>
      </c>
      <c r="N821">
        <f t="shared" si="300"/>
        <v>0.02</v>
      </c>
      <c r="O821">
        <f t="shared" si="301"/>
        <v>0.02</v>
      </c>
      <c r="P821">
        <f t="shared" si="302"/>
        <v>0.01</v>
      </c>
      <c r="Q821">
        <f t="shared" si="303"/>
        <v>0.01</v>
      </c>
      <c r="R821">
        <f t="shared" si="304"/>
        <v>0</v>
      </c>
      <c r="S821">
        <f t="shared" si="305"/>
        <v>0</v>
      </c>
      <c r="T821">
        <f t="shared" si="306"/>
        <v>0</v>
      </c>
      <c r="U821">
        <f t="shared" si="307"/>
        <v>0</v>
      </c>
      <c r="V821">
        <f t="shared" si="308"/>
        <v>0</v>
      </c>
      <c r="W821">
        <f t="shared" si="309"/>
        <v>0</v>
      </c>
      <c r="X821">
        <f t="shared" si="310"/>
        <v>0</v>
      </c>
      <c r="Y821">
        <f t="shared" si="311"/>
        <v>0</v>
      </c>
    </row>
    <row r="822" spans="1:25">
      <c r="A822" t="s">
        <v>931</v>
      </c>
      <c r="B822">
        <f t="shared" si="288"/>
        <v>0</v>
      </c>
      <c r="C822">
        <f t="shared" si="289"/>
        <v>0</v>
      </c>
      <c r="D822">
        <f t="shared" si="290"/>
        <v>0</v>
      </c>
      <c r="E822">
        <f t="shared" si="291"/>
        <v>0</v>
      </c>
      <c r="F822">
        <f t="shared" si="292"/>
        <v>0</v>
      </c>
      <c r="G822">
        <f t="shared" si="293"/>
        <v>0</v>
      </c>
      <c r="H822">
        <f t="shared" si="294"/>
        <v>0</v>
      </c>
      <c r="I822">
        <f t="shared" si="295"/>
        <v>0</v>
      </c>
      <c r="J822">
        <f t="shared" si="296"/>
        <v>0</v>
      </c>
      <c r="K822">
        <f t="shared" si="297"/>
        <v>0</v>
      </c>
      <c r="L822">
        <f t="shared" si="298"/>
        <v>0</v>
      </c>
      <c r="M822">
        <f t="shared" si="299"/>
        <v>0</v>
      </c>
      <c r="N822">
        <f t="shared" si="300"/>
        <v>0</v>
      </c>
      <c r="O822">
        <f t="shared" si="301"/>
        <v>0</v>
      </c>
      <c r="P822">
        <f t="shared" si="302"/>
        <v>0</v>
      </c>
      <c r="Q822">
        <f t="shared" si="303"/>
        <v>0</v>
      </c>
      <c r="R822">
        <f t="shared" si="304"/>
        <v>0</v>
      </c>
      <c r="S822">
        <f t="shared" si="305"/>
        <v>0</v>
      </c>
      <c r="T822">
        <f t="shared" si="306"/>
        <v>0</v>
      </c>
      <c r="U822">
        <f t="shared" si="307"/>
        <v>0</v>
      </c>
      <c r="V822">
        <f t="shared" si="308"/>
        <v>0</v>
      </c>
      <c r="W822">
        <f t="shared" si="309"/>
        <v>0</v>
      </c>
      <c r="X822">
        <f t="shared" si="310"/>
        <v>0</v>
      </c>
      <c r="Y822">
        <f t="shared" si="311"/>
        <v>0</v>
      </c>
    </row>
    <row r="823" spans="1:25">
      <c r="A823" t="s">
        <v>932</v>
      </c>
      <c r="B823">
        <f t="shared" si="288"/>
        <v>0.33</v>
      </c>
      <c r="C823">
        <f t="shared" si="289"/>
        <v>0.41</v>
      </c>
      <c r="D823">
        <f t="shared" si="290"/>
        <v>0.39</v>
      </c>
      <c r="E823">
        <f t="shared" si="291"/>
        <v>0.32</v>
      </c>
      <c r="F823">
        <f t="shared" si="292"/>
        <v>0.23</v>
      </c>
      <c r="G823">
        <f t="shared" si="293"/>
        <v>0.13</v>
      </c>
      <c r="H823">
        <f t="shared" si="294"/>
        <v>0.16</v>
      </c>
      <c r="I823">
        <f t="shared" si="295"/>
        <v>0.67</v>
      </c>
      <c r="J823">
        <f t="shared" si="296"/>
        <v>0.92</v>
      </c>
      <c r="K823">
        <f t="shared" si="297"/>
        <v>0.98</v>
      </c>
      <c r="L823">
        <f t="shared" si="298"/>
        <v>1.1299999999999999</v>
      </c>
      <c r="M823">
        <f t="shared" si="299"/>
        <v>0.75</v>
      </c>
      <c r="N823">
        <f t="shared" si="300"/>
        <v>0.7</v>
      </c>
      <c r="O823">
        <f t="shared" si="301"/>
        <v>0.66</v>
      </c>
      <c r="P823">
        <f t="shared" si="302"/>
        <v>0.62</v>
      </c>
      <c r="Q823">
        <f t="shared" si="303"/>
        <v>0.68</v>
      </c>
      <c r="R823">
        <f t="shared" si="304"/>
        <v>0.49</v>
      </c>
      <c r="S823">
        <f t="shared" si="305"/>
        <v>0.37</v>
      </c>
      <c r="T823">
        <f t="shared" si="306"/>
        <v>0.34</v>
      </c>
      <c r="U823">
        <f t="shared" si="307"/>
        <v>0.28000000000000003</v>
      </c>
      <c r="V823">
        <f t="shared" si="308"/>
        <v>0.15</v>
      </c>
      <c r="W823">
        <f t="shared" si="309"/>
        <v>0.06</v>
      </c>
      <c r="X823">
        <f t="shared" si="310"/>
        <v>0.03</v>
      </c>
      <c r="Y823">
        <f t="shared" si="311"/>
        <v>7.0000000000000007E-2</v>
      </c>
    </row>
    <row r="824" spans="1:25">
      <c r="A824" t="s">
        <v>933</v>
      </c>
      <c r="B824">
        <f t="shared" si="288"/>
        <v>1.47</v>
      </c>
      <c r="C824">
        <f t="shared" si="289"/>
        <v>7.83</v>
      </c>
      <c r="D824">
        <f t="shared" si="290"/>
        <v>5.77</v>
      </c>
      <c r="E824">
        <f t="shared" si="291"/>
        <v>16.829999999999998</v>
      </c>
      <c r="F824">
        <f t="shared" si="292"/>
        <v>18.100000000000001</v>
      </c>
      <c r="G824">
        <f t="shared" si="293"/>
        <v>24.28</v>
      </c>
      <c r="H824">
        <f t="shared" si="294"/>
        <v>22.05</v>
      </c>
      <c r="I824">
        <f t="shared" si="295"/>
        <v>6.77</v>
      </c>
      <c r="J824">
        <f t="shared" si="296"/>
        <v>2.09</v>
      </c>
      <c r="K824">
        <f t="shared" si="297"/>
        <v>1.93</v>
      </c>
      <c r="L824">
        <f t="shared" si="298"/>
        <v>2.57</v>
      </c>
      <c r="M824">
        <f t="shared" si="299"/>
        <v>1.96</v>
      </c>
      <c r="N824">
        <f t="shared" si="300"/>
        <v>1.69</v>
      </c>
      <c r="O824">
        <f t="shared" si="301"/>
        <v>2.41</v>
      </c>
      <c r="P824">
        <f t="shared" si="302"/>
        <v>2.7</v>
      </c>
      <c r="Q824">
        <f t="shared" si="303"/>
        <v>1.74</v>
      </c>
      <c r="R824">
        <f t="shared" si="304"/>
        <v>1.1100000000000001</v>
      </c>
      <c r="S824">
        <f t="shared" si="305"/>
        <v>10.24</v>
      </c>
      <c r="T824">
        <f t="shared" si="306"/>
        <v>6.76</v>
      </c>
      <c r="U824">
        <f t="shared" si="307"/>
        <v>0.18</v>
      </c>
      <c r="V824">
        <f t="shared" si="308"/>
        <v>0.17</v>
      </c>
      <c r="W824">
        <f t="shared" si="309"/>
        <v>6.82</v>
      </c>
      <c r="X824">
        <f t="shared" si="310"/>
        <v>7.9</v>
      </c>
      <c r="Y824">
        <f t="shared" si="311"/>
        <v>4.18</v>
      </c>
    </row>
    <row r="825" spans="1:25">
      <c r="A825" t="s">
        <v>934</v>
      </c>
      <c r="B825">
        <f t="shared" si="288"/>
        <v>0</v>
      </c>
      <c r="C825">
        <f t="shared" si="289"/>
        <v>0</v>
      </c>
      <c r="D825">
        <f t="shared" si="290"/>
        <v>0</v>
      </c>
      <c r="E825">
        <f t="shared" si="291"/>
        <v>0</v>
      </c>
      <c r="F825">
        <f t="shared" si="292"/>
        <v>0</v>
      </c>
      <c r="G825">
        <f t="shared" si="293"/>
        <v>0</v>
      </c>
      <c r="H825">
        <f t="shared" si="294"/>
        <v>0</v>
      </c>
      <c r="I825">
        <f t="shared" si="295"/>
        <v>0.02</v>
      </c>
      <c r="J825">
        <f t="shared" si="296"/>
        <v>0</v>
      </c>
      <c r="K825">
        <f t="shared" si="297"/>
        <v>0.01</v>
      </c>
      <c r="L825">
        <f t="shared" si="298"/>
        <v>0.01</v>
      </c>
      <c r="M825">
        <f t="shared" si="299"/>
        <v>0.02</v>
      </c>
      <c r="N825">
        <f t="shared" si="300"/>
        <v>0.05</v>
      </c>
      <c r="O825">
        <f t="shared" si="301"/>
        <v>0.01</v>
      </c>
      <c r="P825">
        <f t="shared" si="302"/>
        <v>0</v>
      </c>
      <c r="Q825">
        <f t="shared" si="303"/>
        <v>0.02</v>
      </c>
      <c r="R825">
        <f t="shared" si="304"/>
        <v>0.02</v>
      </c>
      <c r="S825">
        <f t="shared" si="305"/>
        <v>0</v>
      </c>
      <c r="T825">
        <f t="shared" si="306"/>
        <v>0</v>
      </c>
      <c r="U825">
        <f t="shared" si="307"/>
        <v>0</v>
      </c>
      <c r="V825">
        <f t="shared" si="308"/>
        <v>0</v>
      </c>
      <c r="W825">
        <f t="shared" si="309"/>
        <v>0</v>
      </c>
      <c r="X825">
        <f t="shared" si="310"/>
        <v>0</v>
      </c>
      <c r="Y825">
        <f t="shared" si="311"/>
        <v>0</v>
      </c>
    </row>
    <row r="826" spans="1:25">
      <c r="A826" t="s">
        <v>935</v>
      </c>
      <c r="B826">
        <f t="shared" si="288"/>
        <v>5.55</v>
      </c>
      <c r="C826">
        <f t="shared" si="289"/>
        <v>1.22</v>
      </c>
      <c r="D826">
        <f t="shared" si="290"/>
        <v>3.85</v>
      </c>
      <c r="E826">
        <f t="shared" si="291"/>
        <v>2.77</v>
      </c>
      <c r="F826">
        <f t="shared" si="292"/>
        <v>10.7</v>
      </c>
      <c r="G826">
        <f t="shared" si="293"/>
        <v>9.16</v>
      </c>
      <c r="H826">
        <f t="shared" si="294"/>
        <v>1.21</v>
      </c>
      <c r="I826">
        <f t="shared" si="295"/>
        <v>0.64</v>
      </c>
      <c r="J826">
        <f t="shared" si="296"/>
        <v>0.65</v>
      </c>
      <c r="K826">
        <f t="shared" si="297"/>
        <v>0.56000000000000005</v>
      </c>
      <c r="L826">
        <f t="shared" si="298"/>
        <v>0.88</v>
      </c>
      <c r="M826">
        <f t="shared" si="299"/>
        <v>1.02</v>
      </c>
      <c r="N826">
        <f t="shared" si="300"/>
        <v>0.63</v>
      </c>
      <c r="O826">
        <f t="shared" si="301"/>
        <v>1.18</v>
      </c>
      <c r="P826">
        <f t="shared" si="302"/>
        <v>0.79</v>
      </c>
      <c r="Q826">
        <f t="shared" si="303"/>
        <v>0.74</v>
      </c>
      <c r="R826">
        <f t="shared" si="304"/>
        <v>0.82</v>
      </c>
      <c r="S826">
        <f t="shared" si="305"/>
        <v>0.71</v>
      </c>
      <c r="T826">
        <f t="shared" si="306"/>
        <v>3.91</v>
      </c>
      <c r="U826">
        <f t="shared" si="307"/>
        <v>1.08</v>
      </c>
      <c r="V826">
        <f t="shared" si="308"/>
        <v>2.0299999999999998</v>
      </c>
      <c r="W826">
        <f t="shared" si="309"/>
        <v>9.48</v>
      </c>
      <c r="X826">
        <f t="shared" si="310"/>
        <v>3.73</v>
      </c>
      <c r="Y826">
        <f t="shared" si="311"/>
        <v>1.1499999999999999</v>
      </c>
    </row>
    <row r="827" spans="1:25">
      <c r="A827" t="s">
        <v>936</v>
      </c>
      <c r="B827">
        <f t="shared" si="288"/>
        <v>0</v>
      </c>
      <c r="C827">
        <f t="shared" si="289"/>
        <v>0</v>
      </c>
      <c r="D827">
        <f t="shared" si="290"/>
        <v>0</v>
      </c>
      <c r="E827">
        <f t="shared" si="291"/>
        <v>0</v>
      </c>
      <c r="F827">
        <f t="shared" si="292"/>
        <v>0</v>
      </c>
      <c r="G827">
        <f t="shared" si="293"/>
        <v>0</v>
      </c>
      <c r="H827">
        <f t="shared" si="294"/>
        <v>0.01</v>
      </c>
      <c r="I827">
        <f t="shared" si="295"/>
        <v>3.76</v>
      </c>
      <c r="J827">
        <f t="shared" si="296"/>
        <v>35.89</v>
      </c>
      <c r="K827">
        <f t="shared" si="297"/>
        <v>21.24</v>
      </c>
      <c r="L827">
        <f t="shared" si="298"/>
        <v>8.9600000000000009</v>
      </c>
      <c r="M827">
        <f t="shared" si="299"/>
        <v>5.28</v>
      </c>
      <c r="N827">
        <f t="shared" si="300"/>
        <v>2.16</v>
      </c>
      <c r="O827">
        <f t="shared" si="301"/>
        <v>1.45</v>
      </c>
      <c r="P827">
        <f t="shared" si="302"/>
        <v>0</v>
      </c>
      <c r="Q827">
        <f t="shared" si="303"/>
        <v>0</v>
      </c>
      <c r="R827">
        <f t="shared" si="304"/>
        <v>0.84</v>
      </c>
      <c r="S827">
        <f t="shared" si="305"/>
        <v>0.62</v>
      </c>
      <c r="T827">
        <f t="shared" si="306"/>
        <v>0</v>
      </c>
      <c r="U827">
        <f t="shared" si="307"/>
        <v>1.38</v>
      </c>
      <c r="V827">
        <f t="shared" si="308"/>
        <v>1.63</v>
      </c>
      <c r="W827">
        <f t="shared" si="309"/>
        <v>0.2</v>
      </c>
      <c r="X827">
        <f t="shared" si="310"/>
        <v>0</v>
      </c>
      <c r="Y827">
        <f t="shared" si="311"/>
        <v>0</v>
      </c>
    </row>
    <row r="828" spans="1:25">
      <c r="A828" t="s">
        <v>937</v>
      </c>
      <c r="B828">
        <f t="shared" si="288"/>
        <v>0</v>
      </c>
      <c r="C828">
        <f t="shared" si="289"/>
        <v>0</v>
      </c>
      <c r="D828">
        <f t="shared" si="290"/>
        <v>0</v>
      </c>
      <c r="E828">
        <f t="shared" si="291"/>
        <v>0</v>
      </c>
      <c r="F828">
        <f t="shared" si="292"/>
        <v>0</v>
      </c>
      <c r="G828">
        <f t="shared" si="293"/>
        <v>0</v>
      </c>
      <c r="H828">
        <f t="shared" si="294"/>
        <v>0</v>
      </c>
      <c r="I828">
        <f t="shared" si="295"/>
        <v>0.01</v>
      </c>
      <c r="J828">
        <f t="shared" si="296"/>
        <v>0.01</v>
      </c>
      <c r="K828">
        <f t="shared" si="297"/>
        <v>0.01</v>
      </c>
      <c r="L828">
        <f t="shared" si="298"/>
        <v>0.01</v>
      </c>
      <c r="M828">
        <f t="shared" si="299"/>
        <v>0</v>
      </c>
      <c r="N828">
        <f t="shared" si="300"/>
        <v>0.01</v>
      </c>
      <c r="O828">
        <f t="shared" si="301"/>
        <v>0.01</v>
      </c>
      <c r="P828">
        <f t="shared" si="302"/>
        <v>0</v>
      </c>
      <c r="Q828">
        <f t="shared" si="303"/>
        <v>0.01</v>
      </c>
      <c r="R828">
        <f t="shared" si="304"/>
        <v>0</v>
      </c>
      <c r="S828">
        <f t="shared" si="305"/>
        <v>0</v>
      </c>
      <c r="T828">
        <f t="shared" si="306"/>
        <v>0</v>
      </c>
      <c r="U828">
        <f t="shared" si="307"/>
        <v>0</v>
      </c>
      <c r="V828">
        <f t="shared" si="308"/>
        <v>0</v>
      </c>
      <c r="W828">
        <f t="shared" si="309"/>
        <v>0</v>
      </c>
      <c r="X828">
        <f t="shared" si="310"/>
        <v>0</v>
      </c>
      <c r="Y828">
        <f t="shared" si="311"/>
        <v>0</v>
      </c>
    </row>
    <row r="829" spans="1:25">
      <c r="A829" t="s">
        <v>938</v>
      </c>
      <c r="B829">
        <f t="shared" si="288"/>
        <v>0.05</v>
      </c>
      <c r="C829">
        <f t="shared" si="289"/>
        <v>1.24</v>
      </c>
      <c r="D829">
        <f t="shared" si="290"/>
        <v>0.04</v>
      </c>
      <c r="E829">
        <f t="shared" si="291"/>
        <v>0.88</v>
      </c>
      <c r="F829">
        <f t="shared" si="292"/>
        <v>0</v>
      </c>
      <c r="G829">
        <f t="shared" si="293"/>
        <v>0</v>
      </c>
      <c r="H829">
        <f t="shared" si="294"/>
        <v>0</v>
      </c>
      <c r="I829">
        <f t="shared" si="295"/>
        <v>0.05</v>
      </c>
      <c r="J829">
        <f t="shared" si="296"/>
        <v>1.07</v>
      </c>
      <c r="K829">
        <f t="shared" si="297"/>
        <v>0</v>
      </c>
      <c r="L829">
        <f t="shared" si="298"/>
        <v>0.15</v>
      </c>
      <c r="M829">
        <f t="shared" si="299"/>
        <v>0.17</v>
      </c>
      <c r="N829">
        <f t="shared" si="300"/>
        <v>0</v>
      </c>
      <c r="O829">
        <f t="shared" si="301"/>
        <v>0</v>
      </c>
      <c r="P829">
        <f t="shared" si="302"/>
        <v>0</v>
      </c>
      <c r="Q829">
        <f t="shared" si="303"/>
        <v>0</v>
      </c>
      <c r="R829">
        <f t="shared" si="304"/>
        <v>0</v>
      </c>
      <c r="S829">
        <f t="shared" si="305"/>
        <v>0</v>
      </c>
      <c r="T829">
        <f t="shared" si="306"/>
        <v>0</v>
      </c>
      <c r="U829">
        <f t="shared" si="307"/>
        <v>0</v>
      </c>
      <c r="V829">
        <f t="shared" si="308"/>
        <v>0</v>
      </c>
      <c r="W829">
        <f t="shared" si="309"/>
        <v>0</v>
      </c>
      <c r="X829">
        <f t="shared" si="310"/>
        <v>0</v>
      </c>
      <c r="Y829">
        <f t="shared" si="311"/>
        <v>0</v>
      </c>
    </row>
    <row r="830" spans="1:25">
      <c r="A830" t="s">
        <v>939</v>
      </c>
      <c r="B830">
        <f t="shared" si="288"/>
        <v>7.0000000000000007E-2</v>
      </c>
      <c r="C830">
        <f t="shared" si="289"/>
        <v>0.04</v>
      </c>
      <c r="D830">
        <f t="shared" si="290"/>
        <v>0.03</v>
      </c>
      <c r="E830">
        <f t="shared" si="291"/>
        <v>0.03</v>
      </c>
      <c r="F830">
        <f t="shared" si="292"/>
        <v>0.03</v>
      </c>
      <c r="G830">
        <f t="shared" si="293"/>
        <v>0.03</v>
      </c>
      <c r="H830">
        <f t="shared" si="294"/>
        <v>0.04</v>
      </c>
      <c r="I830">
        <f t="shared" si="295"/>
        <v>0.04</v>
      </c>
      <c r="J830">
        <f t="shared" si="296"/>
        <v>0.06</v>
      </c>
      <c r="K830">
        <f t="shared" si="297"/>
        <v>0.14000000000000001</v>
      </c>
      <c r="L830">
        <f t="shared" si="298"/>
        <v>0.21</v>
      </c>
      <c r="M830">
        <f t="shared" si="299"/>
        <v>0.23</v>
      </c>
      <c r="N830">
        <f t="shared" si="300"/>
        <v>0.28999999999999998</v>
      </c>
      <c r="O830">
        <f t="shared" si="301"/>
        <v>0.37</v>
      </c>
      <c r="P830">
        <f t="shared" si="302"/>
        <v>0.34</v>
      </c>
      <c r="Q830">
        <f t="shared" si="303"/>
        <v>0.28999999999999998</v>
      </c>
      <c r="R830">
        <f t="shared" si="304"/>
        <v>0.25</v>
      </c>
      <c r="S830">
        <f t="shared" si="305"/>
        <v>0.26</v>
      </c>
      <c r="T830">
        <f t="shared" si="306"/>
        <v>0.26</v>
      </c>
      <c r="U830">
        <f t="shared" si="307"/>
        <v>0.28999999999999998</v>
      </c>
      <c r="V830">
        <f t="shared" si="308"/>
        <v>0.34</v>
      </c>
      <c r="W830">
        <f t="shared" si="309"/>
        <v>0.19</v>
      </c>
      <c r="X830">
        <f t="shared" si="310"/>
        <v>0.09</v>
      </c>
      <c r="Y830">
        <f t="shared" si="311"/>
        <v>0.86</v>
      </c>
    </row>
    <row r="831" spans="1:25">
      <c r="A831" t="s">
        <v>940</v>
      </c>
      <c r="B831">
        <f t="shared" si="288"/>
        <v>0</v>
      </c>
      <c r="C831">
        <f t="shared" si="289"/>
        <v>0</v>
      </c>
      <c r="D831">
        <f t="shared" si="290"/>
        <v>0</v>
      </c>
      <c r="E831">
        <f t="shared" si="291"/>
        <v>0</v>
      </c>
      <c r="F831">
        <f t="shared" si="292"/>
        <v>0</v>
      </c>
      <c r="G831">
        <f t="shared" si="293"/>
        <v>0</v>
      </c>
      <c r="H831">
        <f t="shared" si="294"/>
        <v>0</v>
      </c>
      <c r="I831">
        <f t="shared" si="295"/>
        <v>0</v>
      </c>
      <c r="J831">
        <f t="shared" si="296"/>
        <v>0</v>
      </c>
      <c r="K831">
        <f t="shared" si="297"/>
        <v>0</v>
      </c>
      <c r="L831">
        <f t="shared" si="298"/>
        <v>0</v>
      </c>
      <c r="M831">
        <f t="shared" si="299"/>
        <v>0</v>
      </c>
      <c r="N831">
        <f t="shared" si="300"/>
        <v>0</v>
      </c>
      <c r="O831">
        <f t="shared" si="301"/>
        <v>0</v>
      </c>
      <c r="P831">
        <f t="shared" si="302"/>
        <v>0</v>
      </c>
      <c r="Q831">
        <f t="shared" si="303"/>
        <v>0</v>
      </c>
      <c r="R831">
        <f t="shared" si="304"/>
        <v>0</v>
      </c>
      <c r="S831">
        <f t="shared" si="305"/>
        <v>0</v>
      </c>
      <c r="T831">
        <f t="shared" si="306"/>
        <v>0</v>
      </c>
      <c r="U831">
        <f t="shared" si="307"/>
        <v>0</v>
      </c>
      <c r="V831">
        <f t="shared" si="308"/>
        <v>0</v>
      </c>
      <c r="W831">
        <f t="shared" si="309"/>
        <v>0</v>
      </c>
      <c r="X831">
        <f t="shared" si="310"/>
        <v>0</v>
      </c>
      <c r="Y831">
        <f t="shared" si="311"/>
        <v>0</v>
      </c>
    </row>
    <row r="832" spans="1:25">
      <c r="A832" t="s">
        <v>941</v>
      </c>
      <c r="B832">
        <f t="shared" si="288"/>
        <v>0.02</v>
      </c>
      <c r="C832">
        <f t="shared" si="289"/>
        <v>0</v>
      </c>
      <c r="D832">
        <f t="shared" si="290"/>
        <v>0</v>
      </c>
      <c r="E832">
        <f t="shared" si="291"/>
        <v>0</v>
      </c>
      <c r="F832">
        <f t="shared" si="292"/>
        <v>0</v>
      </c>
      <c r="G832">
        <f t="shared" si="293"/>
        <v>0</v>
      </c>
      <c r="H832">
        <f t="shared" si="294"/>
        <v>0.01</v>
      </c>
      <c r="I832">
        <f t="shared" si="295"/>
        <v>0.02</v>
      </c>
      <c r="J832">
        <f t="shared" si="296"/>
        <v>0.01</v>
      </c>
      <c r="K832">
        <f t="shared" si="297"/>
        <v>0.02</v>
      </c>
      <c r="L832">
        <f t="shared" si="298"/>
        <v>0.01</v>
      </c>
      <c r="M832">
        <f t="shared" si="299"/>
        <v>0.03</v>
      </c>
      <c r="N832">
        <f t="shared" si="300"/>
        <v>0.02</v>
      </c>
      <c r="O832">
        <f t="shared" si="301"/>
        <v>0.03</v>
      </c>
      <c r="P832">
        <f t="shared" si="302"/>
        <v>0.06</v>
      </c>
      <c r="Q832">
        <f t="shared" si="303"/>
        <v>0.05</v>
      </c>
      <c r="R832">
        <f t="shared" si="304"/>
        <v>0.03</v>
      </c>
      <c r="S832">
        <f t="shared" si="305"/>
        <v>0.02</v>
      </c>
      <c r="T832">
        <f t="shared" si="306"/>
        <v>0.01</v>
      </c>
      <c r="U832">
        <f t="shared" si="307"/>
        <v>0.02</v>
      </c>
      <c r="V832">
        <f t="shared" si="308"/>
        <v>0.01</v>
      </c>
      <c r="W832">
        <f t="shared" si="309"/>
        <v>0.01</v>
      </c>
      <c r="X832">
        <f t="shared" si="310"/>
        <v>0.05</v>
      </c>
      <c r="Y832">
        <f t="shared" si="311"/>
        <v>0.02</v>
      </c>
    </row>
    <row r="833" spans="1:25">
      <c r="A833" t="s">
        <v>942</v>
      </c>
      <c r="B833">
        <f t="shared" si="288"/>
        <v>0.02</v>
      </c>
      <c r="C833">
        <f t="shared" si="289"/>
        <v>0</v>
      </c>
      <c r="D833">
        <f t="shared" si="290"/>
        <v>0</v>
      </c>
      <c r="E833">
        <f t="shared" si="291"/>
        <v>0</v>
      </c>
      <c r="F833">
        <f t="shared" si="292"/>
        <v>0</v>
      </c>
      <c r="G833">
        <f t="shared" si="293"/>
        <v>0</v>
      </c>
      <c r="H833">
        <f t="shared" si="294"/>
        <v>0.09</v>
      </c>
      <c r="I833">
        <f t="shared" si="295"/>
        <v>0.22</v>
      </c>
      <c r="J833">
        <f t="shared" si="296"/>
        <v>0.12</v>
      </c>
      <c r="K833">
        <f t="shared" si="297"/>
        <v>0.18</v>
      </c>
      <c r="L833">
        <f t="shared" si="298"/>
        <v>0.16</v>
      </c>
      <c r="M833">
        <f t="shared" si="299"/>
        <v>0.18</v>
      </c>
      <c r="N833">
        <f t="shared" si="300"/>
        <v>0.18</v>
      </c>
      <c r="O833">
        <f t="shared" si="301"/>
        <v>0.11</v>
      </c>
      <c r="P833">
        <f t="shared" si="302"/>
        <v>0.03</v>
      </c>
      <c r="Q833">
        <f t="shared" si="303"/>
        <v>0.02</v>
      </c>
      <c r="R833">
        <f t="shared" si="304"/>
        <v>0.06</v>
      </c>
      <c r="S833">
        <f t="shared" si="305"/>
        <v>0.04</v>
      </c>
      <c r="T833">
        <f t="shared" si="306"/>
        <v>0.01</v>
      </c>
      <c r="U833">
        <f t="shared" si="307"/>
        <v>0</v>
      </c>
      <c r="V833">
        <f t="shared" si="308"/>
        <v>0</v>
      </c>
      <c r="W833">
        <f t="shared" si="309"/>
        <v>0</v>
      </c>
      <c r="X833">
        <f t="shared" si="310"/>
        <v>0</v>
      </c>
      <c r="Y833">
        <f t="shared" si="311"/>
        <v>0.05</v>
      </c>
    </row>
    <row r="834" spans="1:25">
      <c r="A834" t="s">
        <v>943</v>
      </c>
      <c r="B834">
        <f t="shared" ref="B834:B897" si="312">VLOOKUP($A834,SIG,2,FALSE)</f>
        <v>0.05</v>
      </c>
      <c r="C834">
        <f t="shared" ref="C834:C897" si="313">VLOOKUP($A834,SIG,3,FALSE)</f>
        <v>0.02</v>
      </c>
      <c r="D834">
        <f t="shared" ref="D834:D897" si="314">VLOOKUP($A834,SIG,4,FALSE)</f>
        <v>0.02</v>
      </c>
      <c r="E834">
        <f t="shared" ref="E834:E897" si="315">VLOOKUP($A834,SIG,5,FALSE)</f>
        <v>0.02</v>
      </c>
      <c r="F834">
        <f t="shared" ref="F834:F897" si="316">VLOOKUP($A834,SIG,6,FALSE)</f>
        <v>0.01</v>
      </c>
      <c r="G834">
        <f t="shared" ref="G834:G897" si="317">VLOOKUP($A834,SIG,7,FALSE)</f>
        <v>0.01</v>
      </c>
      <c r="H834">
        <f t="shared" ref="H834:H897" si="318">VLOOKUP($A834,SIG,8,FALSE)</f>
        <v>0.01</v>
      </c>
      <c r="I834">
        <f t="shared" ref="I834:I897" si="319">VLOOKUP($A834,SIG,9,FALSE)</f>
        <v>0.01</v>
      </c>
      <c r="J834">
        <f t="shared" ref="J834:J897" si="320">VLOOKUP($A834,SIG,10,FALSE)</f>
        <v>0.01</v>
      </c>
      <c r="K834">
        <f t="shared" ref="K834:K897" si="321">VLOOKUP($A834,SIG,11,FALSE)</f>
        <v>0.02</v>
      </c>
      <c r="L834">
        <f t="shared" ref="L834:L897" si="322">VLOOKUP($A834,SIG,12,FALSE)</f>
        <v>0.02</v>
      </c>
      <c r="M834">
        <f t="shared" ref="M834:M897" si="323">VLOOKUP($A834,SIG,13,FALSE)</f>
        <v>0.02</v>
      </c>
      <c r="N834">
        <f t="shared" ref="N834:N897" si="324">VLOOKUP($A834,SIG,14,FALSE)</f>
        <v>0.05</v>
      </c>
      <c r="O834">
        <f t="shared" ref="O834:O897" si="325">VLOOKUP($A834,SIG,15,FALSE)</f>
        <v>0.02</v>
      </c>
      <c r="P834">
        <f t="shared" ref="P834:P897" si="326">VLOOKUP($A834,SIG,16,FALSE)</f>
        <v>0.02</v>
      </c>
      <c r="Q834">
        <f t="shared" ref="Q834:Q897" si="327">VLOOKUP($A834,SIG,17,FALSE)</f>
        <v>0.02</v>
      </c>
      <c r="R834">
        <f t="shared" ref="R834:R897" si="328">VLOOKUP($A834,SIG,18,FALSE)</f>
        <v>0.02</v>
      </c>
      <c r="S834">
        <f t="shared" ref="S834:S897" si="329">VLOOKUP($A834,SIG,19,FALSE)</f>
        <v>0.03</v>
      </c>
      <c r="T834">
        <f t="shared" ref="T834:T897" si="330">VLOOKUP($A834,SIG,20,FALSE)</f>
        <v>0.02</v>
      </c>
      <c r="U834">
        <f t="shared" ref="U834:U897" si="331">VLOOKUP($A834,SIG,21,FALSE)</f>
        <v>0.02</v>
      </c>
      <c r="V834">
        <f t="shared" ref="V834:V897" si="332">VLOOKUP($A834,SIG,22,FALSE)</f>
        <v>0.02</v>
      </c>
      <c r="W834">
        <f t="shared" ref="W834:W897" si="333">VLOOKUP($A834,SIG,23,FALSE)</f>
        <v>0.02</v>
      </c>
      <c r="X834">
        <f t="shared" ref="X834:X897" si="334">VLOOKUP($A834,SIG,24,FALSE)</f>
        <v>0.01</v>
      </c>
      <c r="Y834">
        <f t="shared" ref="Y834:Y897" si="335">VLOOKUP($A834,SIG,25,FALSE)</f>
        <v>0.01</v>
      </c>
    </row>
    <row r="835" spans="1:25">
      <c r="A835" t="s">
        <v>944</v>
      </c>
      <c r="B835">
        <f t="shared" si="312"/>
        <v>0</v>
      </c>
      <c r="C835">
        <f t="shared" si="313"/>
        <v>0</v>
      </c>
      <c r="D835">
        <f t="shared" si="314"/>
        <v>0</v>
      </c>
      <c r="E835">
        <f t="shared" si="315"/>
        <v>0</v>
      </c>
      <c r="F835">
        <f t="shared" si="316"/>
        <v>0</v>
      </c>
      <c r="G835">
        <f t="shared" si="317"/>
        <v>0.3</v>
      </c>
      <c r="H835">
        <f t="shared" si="318"/>
        <v>0.45</v>
      </c>
      <c r="I835">
        <f t="shared" si="319"/>
        <v>0</v>
      </c>
      <c r="J835">
        <f t="shared" si="320"/>
        <v>0</v>
      </c>
      <c r="K835">
        <f t="shared" si="321"/>
        <v>0</v>
      </c>
      <c r="L835">
        <f t="shared" si="322"/>
        <v>0</v>
      </c>
      <c r="M835">
        <f t="shared" si="323"/>
        <v>0</v>
      </c>
      <c r="N835">
        <f t="shared" si="324"/>
        <v>0</v>
      </c>
      <c r="O835">
        <f t="shared" si="325"/>
        <v>0</v>
      </c>
      <c r="P835">
        <f t="shared" si="326"/>
        <v>0</v>
      </c>
      <c r="Q835">
        <f t="shared" si="327"/>
        <v>0</v>
      </c>
      <c r="R835">
        <f t="shared" si="328"/>
        <v>0</v>
      </c>
      <c r="S835">
        <f t="shared" si="329"/>
        <v>0</v>
      </c>
      <c r="T835">
        <f t="shared" si="330"/>
        <v>0</v>
      </c>
      <c r="U835">
        <f t="shared" si="331"/>
        <v>0</v>
      </c>
      <c r="V835">
        <f t="shared" si="332"/>
        <v>0</v>
      </c>
      <c r="W835">
        <f t="shared" si="333"/>
        <v>0</v>
      </c>
      <c r="X835">
        <f t="shared" si="334"/>
        <v>0</v>
      </c>
      <c r="Y835">
        <f t="shared" si="335"/>
        <v>0.01</v>
      </c>
    </row>
    <row r="836" spans="1:25">
      <c r="A836" t="s">
        <v>945</v>
      </c>
      <c r="B836">
        <f t="shared" si="312"/>
        <v>0</v>
      </c>
      <c r="C836">
        <f t="shared" si="313"/>
        <v>0</v>
      </c>
      <c r="D836">
        <f t="shared" si="314"/>
        <v>0</v>
      </c>
      <c r="E836">
        <f t="shared" si="315"/>
        <v>0</v>
      </c>
      <c r="F836">
        <f t="shared" si="316"/>
        <v>0</v>
      </c>
      <c r="G836">
        <f t="shared" si="317"/>
        <v>0.02</v>
      </c>
      <c r="H836">
        <f t="shared" si="318"/>
        <v>0.03</v>
      </c>
      <c r="I836">
        <f t="shared" si="319"/>
        <v>0.05</v>
      </c>
      <c r="J836">
        <f t="shared" si="320"/>
        <v>0.08</v>
      </c>
      <c r="K836">
        <f t="shared" si="321"/>
        <v>0.09</v>
      </c>
      <c r="L836">
        <f t="shared" si="322"/>
        <v>0.05</v>
      </c>
      <c r="M836">
        <f t="shared" si="323"/>
        <v>0.03</v>
      </c>
      <c r="N836">
        <f t="shared" si="324"/>
        <v>0.05</v>
      </c>
      <c r="O836">
        <f t="shared" si="325"/>
        <v>0.03</v>
      </c>
      <c r="P836">
        <f t="shared" si="326"/>
        <v>0.03</v>
      </c>
      <c r="Q836">
        <f t="shared" si="327"/>
        <v>0.04</v>
      </c>
      <c r="R836">
        <f t="shared" si="328"/>
        <v>7.0000000000000007E-2</v>
      </c>
      <c r="S836">
        <f t="shared" si="329"/>
        <v>0.08</v>
      </c>
      <c r="T836">
        <f t="shared" si="330"/>
        <v>0.1</v>
      </c>
      <c r="U836">
        <f t="shared" si="331"/>
        <v>0.02</v>
      </c>
      <c r="V836">
        <f t="shared" si="332"/>
        <v>0.03</v>
      </c>
      <c r="W836">
        <f t="shared" si="333"/>
        <v>0.03</v>
      </c>
      <c r="X836">
        <f t="shared" si="334"/>
        <v>0.02</v>
      </c>
      <c r="Y836">
        <f t="shared" si="335"/>
        <v>0</v>
      </c>
    </row>
    <row r="837" spans="1:25">
      <c r="A837" t="s">
        <v>946</v>
      </c>
      <c r="B837">
        <f t="shared" si="312"/>
        <v>0</v>
      </c>
      <c r="C837">
        <f t="shared" si="313"/>
        <v>0</v>
      </c>
      <c r="D837">
        <f t="shared" si="314"/>
        <v>0</v>
      </c>
      <c r="E837">
        <f t="shared" si="315"/>
        <v>0</v>
      </c>
      <c r="F837">
        <f t="shared" si="316"/>
        <v>0</v>
      </c>
      <c r="G837">
        <f t="shared" si="317"/>
        <v>0</v>
      </c>
      <c r="H837">
        <f t="shared" si="318"/>
        <v>0.01</v>
      </c>
      <c r="I837">
        <f t="shared" si="319"/>
        <v>0.02</v>
      </c>
      <c r="J837">
        <f t="shared" si="320"/>
        <v>0.01</v>
      </c>
      <c r="K837">
        <f t="shared" si="321"/>
        <v>0.01</v>
      </c>
      <c r="L837">
        <f t="shared" si="322"/>
        <v>0.01</v>
      </c>
      <c r="M837">
        <f t="shared" si="323"/>
        <v>0.01</v>
      </c>
      <c r="N837">
        <f t="shared" si="324"/>
        <v>0.01</v>
      </c>
      <c r="O837">
        <f t="shared" si="325"/>
        <v>0</v>
      </c>
      <c r="P837">
        <f t="shared" si="326"/>
        <v>0</v>
      </c>
      <c r="Q837">
        <f t="shared" si="327"/>
        <v>0.01</v>
      </c>
      <c r="R837">
        <f t="shared" si="328"/>
        <v>0.01</v>
      </c>
      <c r="S837">
        <f t="shared" si="329"/>
        <v>0.02</v>
      </c>
      <c r="T837">
        <f t="shared" si="330"/>
        <v>0.02</v>
      </c>
      <c r="U837">
        <f t="shared" si="331"/>
        <v>0.01</v>
      </c>
      <c r="V837">
        <f t="shared" si="332"/>
        <v>0</v>
      </c>
      <c r="W837">
        <f t="shared" si="333"/>
        <v>0</v>
      </c>
      <c r="X837">
        <f t="shared" si="334"/>
        <v>0</v>
      </c>
      <c r="Y837">
        <f t="shared" si="335"/>
        <v>0</v>
      </c>
    </row>
    <row r="838" spans="1:25">
      <c r="A838" t="s">
        <v>947</v>
      </c>
      <c r="B838">
        <f t="shared" si="312"/>
        <v>0</v>
      </c>
      <c r="C838">
        <f t="shared" si="313"/>
        <v>0</v>
      </c>
      <c r="D838">
        <f t="shared" si="314"/>
        <v>0</v>
      </c>
      <c r="E838">
        <f t="shared" si="315"/>
        <v>0</v>
      </c>
      <c r="F838">
        <f t="shared" si="316"/>
        <v>0</v>
      </c>
      <c r="G838">
        <f t="shared" si="317"/>
        <v>0</v>
      </c>
      <c r="H838">
        <f t="shared" si="318"/>
        <v>0.02</v>
      </c>
      <c r="I838">
        <f t="shared" si="319"/>
        <v>0.03</v>
      </c>
      <c r="J838">
        <f t="shared" si="320"/>
        <v>0.04</v>
      </c>
      <c r="K838">
        <f t="shared" si="321"/>
        <v>0.02</v>
      </c>
      <c r="L838">
        <f t="shared" si="322"/>
        <v>0.01</v>
      </c>
      <c r="M838">
        <f t="shared" si="323"/>
        <v>0.01</v>
      </c>
      <c r="N838">
        <f t="shared" si="324"/>
        <v>0.01</v>
      </c>
      <c r="O838">
        <f t="shared" si="325"/>
        <v>0.01</v>
      </c>
      <c r="P838">
        <f t="shared" si="326"/>
        <v>0.01</v>
      </c>
      <c r="Q838">
        <f t="shared" si="327"/>
        <v>0.02</v>
      </c>
      <c r="R838">
        <f t="shared" si="328"/>
        <v>0.01</v>
      </c>
      <c r="S838">
        <f t="shared" si="329"/>
        <v>0.01</v>
      </c>
      <c r="T838">
        <f t="shared" si="330"/>
        <v>0.02</v>
      </c>
      <c r="U838">
        <f t="shared" si="331"/>
        <v>0.01</v>
      </c>
      <c r="V838">
        <f t="shared" si="332"/>
        <v>0.01</v>
      </c>
      <c r="W838">
        <f t="shared" si="333"/>
        <v>0.01</v>
      </c>
      <c r="X838">
        <f t="shared" si="334"/>
        <v>0.01</v>
      </c>
      <c r="Y838">
        <f t="shared" si="335"/>
        <v>0</v>
      </c>
    </row>
    <row r="839" spans="1:25">
      <c r="A839" t="s">
        <v>948</v>
      </c>
      <c r="B839">
        <f t="shared" si="312"/>
        <v>0</v>
      </c>
      <c r="C839">
        <f t="shared" si="313"/>
        <v>0</v>
      </c>
      <c r="D839">
        <f t="shared" si="314"/>
        <v>0</v>
      </c>
      <c r="E839">
        <f t="shared" si="315"/>
        <v>0</v>
      </c>
      <c r="F839">
        <f t="shared" si="316"/>
        <v>0</v>
      </c>
      <c r="G839">
        <f t="shared" si="317"/>
        <v>0</v>
      </c>
      <c r="H839">
        <f t="shared" si="318"/>
        <v>0</v>
      </c>
      <c r="I839">
        <f t="shared" si="319"/>
        <v>0</v>
      </c>
      <c r="J839">
        <f t="shared" si="320"/>
        <v>0</v>
      </c>
      <c r="K839">
        <f t="shared" si="321"/>
        <v>0.01</v>
      </c>
      <c r="L839">
        <f t="shared" si="322"/>
        <v>0</v>
      </c>
      <c r="M839">
        <f t="shared" si="323"/>
        <v>0.01</v>
      </c>
      <c r="N839">
        <f t="shared" si="324"/>
        <v>0.01</v>
      </c>
      <c r="O839">
        <f t="shared" si="325"/>
        <v>0.01</v>
      </c>
      <c r="P839">
        <f t="shared" si="326"/>
        <v>0</v>
      </c>
      <c r="Q839">
        <f t="shared" si="327"/>
        <v>0</v>
      </c>
      <c r="R839">
        <f t="shared" si="328"/>
        <v>0</v>
      </c>
      <c r="S839">
        <f t="shared" si="329"/>
        <v>0</v>
      </c>
      <c r="T839">
        <f t="shared" si="330"/>
        <v>0.02</v>
      </c>
      <c r="U839">
        <f t="shared" si="331"/>
        <v>0.01</v>
      </c>
      <c r="V839">
        <f t="shared" si="332"/>
        <v>0</v>
      </c>
      <c r="W839">
        <f t="shared" si="333"/>
        <v>0</v>
      </c>
      <c r="X839">
        <f t="shared" si="334"/>
        <v>0</v>
      </c>
      <c r="Y839">
        <f t="shared" si="335"/>
        <v>0</v>
      </c>
    </row>
    <row r="840" spans="1:25">
      <c r="A840" t="s">
        <v>949</v>
      </c>
      <c r="B840">
        <f t="shared" si="312"/>
        <v>0</v>
      </c>
      <c r="C840">
        <f t="shared" si="313"/>
        <v>0</v>
      </c>
      <c r="D840">
        <f t="shared" si="314"/>
        <v>0</v>
      </c>
      <c r="E840">
        <f t="shared" si="315"/>
        <v>0</v>
      </c>
      <c r="F840">
        <f t="shared" si="316"/>
        <v>0</v>
      </c>
      <c r="G840">
        <f t="shared" si="317"/>
        <v>0</v>
      </c>
      <c r="H840">
        <f t="shared" si="318"/>
        <v>0.01</v>
      </c>
      <c r="I840">
        <f t="shared" si="319"/>
        <v>0.01</v>
      </c>
      <c r="J840">
        <f t="shared" si="320"/>
        <v>0.01</v>
      </c>
      <c r="K840">
        <f t="shared" si="321"/>
        <v>0.03</v>
      </c>
      <c r="L840">
        <f t="shared" si="322"/>
        <v>0.03</v>
      </c>
      <c r="M840">
        <f t="shared" si="323"/>
        <v>0.02</v>
      </c>
      <c r="N840">
        <f t="shared" si="324"/>
        <v>0.01</v>
      </c>
      <c r="O840">
        <f t="shared" si="325"/>
        <v>0.01</v>
      </c>
      <c r="P840">
        <f t="shared" si="326"/>
        <v>0.01</v>
      </c>
      <c r="Q840">
        <f t="shared" si="327"/>
        <v>0.01</v>
      </c>
      <c r="R840">
        <f t="shared" si="328"/>
        <v>0.01</v>
      </c>
      <c r="S840">
        <f t="shared" si="329"/>
        <v>0.01</v>
      </c>
      <c r="T840">
        <f t="shared" si="330"/>
        <v>0.02</v>
      </c>
      <c r="U840">
        <f t="shared" si="331"/>
        <v>0.01</v>
      </c>
      <c r="V840">
        <f t="shared" si="332"/>
        <v>0.01</v>
      </c>
      <c r="W840">
        <f t="shared" si="333"/>
        <v>0.01</v>
      </c>
      <c r="X840">
        <f t="shared" si="334"/>
        <v>0</v>
      </c>
      <c r="Y840">
        <f t="shared" si="335"/>
        <v>0</v>
      </c>
    </row>
    <row r="841" spans="1:25">
      <c r="A841" t="s">
        <v>950</v>
      </c>
      <c r="B841">
        <f t="shared" si="312"/>
        <v>0</v>
      </c>
      <c r="C841">
        <f t="shared" si="313"/>
        <v>0</v>
      </c>
      <c r="D841">
        <f t="shared" si="314"/>
        <v>0</v>
      </c>
      <c r="E841">
        <f t="shared" si="315"/>
        <v>0</v>
      </c>
      <c r="F841">
        <f t="shared" si="316"/>
        <v>0</v>
      </c>
      <c r="G841">
        <f t="shared" si="317"/>
        <v>0</v>
      </c>
      <c r="H841">
        <f t="shared" si="318"/>
        <v>0</v>
      </c>
      <c r="I841">
        <f t="shared" si="319"/>
        <v>0.01</v>
      </c>
      <c r="J841">
        <f t="shared" si="320"/>
        <v>0.01</v>
      </c>
      <c r="K841">
        <f t="shared" si="321"/>
        <v>0.01</v>
      </c>
      <c r="L841">
        <f t="shared" si="322"/>
        <v>0.01</v>
      </c>
      <c r="M841">
        <f t="shared" si="323"/>
        <v>0.01</v>
      </c>
      <c r="N841">
        <f t="shared" si="324"/>
        <v>0.02</v>
      </c>
      <c r="O841">
        <f t="shared" si="325"/>
        <v>0.02</v>
      </c>
      <c r="P841">
        <f t="shared" si="326"/>
        <v>0</v>
      </c>
      <c r="Q841">
        <f t="shared" si="327"/>
        <v>0.01</v>
      </c>
      <c r="R841">
        <f t="shared" si="328"/>
        <v>0.01</v>
      </c>
      <c r="S841">
        <f t="shared" si="329"/>
        <v>0.01</v>
      </c>
      <c r="T841">
        <f t="shared" si="330"/>
        <v>0.01</v>
      </c>
      <c r="U841">
        <f t="shared" si="331"/>
        <v>0.01</v>
      </c>
      <c r="V841">
        <f t="shared" si="332"/>
        <v>0</v>
      </c>
      <c r="W841">
        <f t="shared" si="333"/>
        <v>0</v>
      </c>
      <c r="X841">
        <f t="shared" si="334"/>
        <v>0</v>
      </c>
      <c r="Y841">
        <f t="shared" si="335"/>
        <v>0</v>
      </c>
    </row>
    <row r="842" spans="1:25">
      <c r="A842" t="s">
        <v>951</v>
      </c>
      <c r="B842">
        <f t="shared" si="312"/>
        <v>0</v>
      </c>
      <c r="C842">
        <f t="shared" si="313"/>
        <v>0</v>
      </c>
      <c r="D842">
        <f t="shared" si="314"/>
        <v>0</v>
      </c>
      <c r="E842">
        <f t="shared" si="315"/>
        <v>0</v>
      </c>
      <c r="F842">
        <f t="shared" si="316"/>
        <v>0</v>
      </c>
      <c r="G842">
        <f t="shared" si="317"/>
        <v>0</v>
      </c>
      <c r="H842">
        <f t="shared" si="318"/>
        <v>0</v>
      </c>
      <c r="I842">
        <f t="shared" si="319"/>
        <v>0.02</v>
      </c>
      <c r="J842">
        <f t="shared" si="320"/>
        <v>0</v>
      </c>
      <c r="K842">
        <f t="shared" si="321"/>
        <v>0</v>
      </c>
      <c r="L842">
        <f t="shared" si="322"/>
        <v>0</v>
      </c>
      <c r="M842">
        <f t="shared" si="323"/>
        <v>0</v>
      </c>
      <c r="N842">
        <f t="shared" si="324"/>
        <v>0</v>
      </c>
      <c r="O842">
        <f t="shared" si="325"/>
        <v>0</v>
      </c>
      <c r="P842">
        <f t="shared" si="326"/>
        <v>0</v>
      </c>
      <c r="Q842">
        <f t="shared" si="327"/>
        <v>0.01</v>
      </c>
      <c r="R842">
        <f t="shared" si="328"/>
        <v>0.01</v>
      </c>
      <c r="S842">
        <f t="shared" si="329"/>
        <v>0</v>
      </c>
      <c r="T842">
        <f t="shared" si="330"/>
        <v>0</v>
      </c>
      <c r="U842">
        <f t="shared" si="331"/>
        <v>0</v>
      </c>
      <c r="V842">
        <f t="shared" si="332"/>
        <v>0</v>
      </c>
      <c r="W842">
        <f t="shared" si="333"/>
        <v>0</v>
      </c>
      <c r="X842">
        <f t="shared" si="334"/>
        <v>0</v>
      </c>
      <c r="Y842">
        <f t="shared" si="335"/>
        <v>0</v>
      </c>
    </row>
    <row r="843" spans="1:25">
      <c r="A843" t="s">
        <v>952</v>
      </c>
      <c r="B843">
        <f t="shared" si="312"/>
        <v>0</v>
      </c>
      <c r="C843">
        <f t="shared" si="313"/>
        <v>0</v>
      </c>
      <c r="D843">
        <f t="shared" si="314"/>
        <v>0</v>
      </c>
      <c r="E843">
        <f t="shared" si="315"/>
        <v>0</v>
      </c>
      <c r="F843">
        <f t="shared" si="316"/>
        <v>0</v>
      </c>
      <c r="G843">
        <f t="shared" si="317"/>
        <v>0</v>
      </c>
      <c r="H843">
        <f t="shared" si="318"/>
        <v>0.01</v>
      </c>
      <c r="I843">
        <f t="shared" si="319"/>
        <v>0.01</v>
      </c>
      <c r="J843">
        <f t="shared" si="320"/>
        <v>0.02</v>
      </c>
      <c r="K843">
        <f t="shared" si="321"/>
        <v>0.01</v>
      </c>
      <c r="L843">
        <f t="shared" si="322"/>
        <v>0.02</v>
      </c>
      <c r="M843">
        <f t="shared" si="323"/>
        <v>0</v>
      </c>
      <c r="N843">
        <f t="shared" si="324"/>
        <v>0.01</v>
      </c>
      <c r="O843">
        <f t="shared" si="325"/>
        <v>0.02</v>
      </c>
      <c r="P843">
        <f t="shared" si="326"/>
        <v>0</v>
      </c>
      <c r="Q843">
        <f t="shared" si="327"/>
        <v>0.02</v>
      </c>
      <c r="R843">
        <f t="shared" si="328"/>
        <v>0.03</v>
      </c>
      <c r="S843">
        <f t="shared" si="329"/>
        <v>0.02</v>
      </c>
      <c r="T843">
        <f t="shared" si="330"/>
        <v>0.03</v>
      </c>
      <c r="U843">
        <f t="shared" si="331"/>
        <v>0.02</v>
      </c>
      <c r="V843">
        <f t="shared" si="332"/>
        <v>0.02</v>
      </c>
      <c r="W843">
        <f t="shared" si="333"/>
        <v>0.02</v>
      </c>
      <c r="X843">
        <f t="shared" si="334"/>
        <v>0.02</v>
      </c>
      <c r="Y843">
        <f t="shared" si="335"/>
        <v>0</v>
      </c>
    </row>
    <row r="844" spans="1:25">
      <c r="A844" t="s">
        <v>953</v>
      </c>
      <c r="B844">
        <f t="shared" si="312"/>
        <v>0.01</v>
      </c>
      <c r="C844">
        <f t="shared" si="313"/>
        <v>0</v>
      </c>
      <c r="D844">
        <f t="shared" si="314"/>
        <v>0</v>
      </c>
      <c r="E844">
        <f t="shared" si="315"/>
        <v>0</v>
      </c>
      <c r="F844">
        <f t="shared" si="316"/>
        <v>0</v>
      </c>
      <c r="G844">
        <f t="shared" si="317"/>
        <v>0</v>
      </c>
      <c r="H844">
        <f t="shared" si="318"/>
        <v>0</v>
      </c>
      <c r="I844">
        <f t="shared" si="319"/>
        <v>0</v>
      </c>
      <c r="J844">
        <f t="shared" si="320"/>
        <v>0</v>
      </c>
      <c r="K844">
        <f t="shared" si="321"/>
        <v>0.01</v>
      </c>
      <c r="L844">
        <f t="shared" si="322"/>
        <v>0</v>
      </c>
      <c r="M844">
        <f t="shared" si="323"/>
        <v>0.01</v>
      </c>
      <c r="N844">
        <f t="shared" si="324"/>
        <v>0.01</v>
      </c>
      <c r="O844">
        <f t="shared" si="325"/>
        <v>0.01</v>
      </c>
      <c r="P844">
        <f t="shared" si="326"/>
        <v>0</v>
      </c>
      <c r="Q844">
        <f t="shared" si="327"/>
        <v>0</v>
      </c>
      <c r="R844">
        <f t="shared" si="328"/>
        <v>0</v>
      </c>
      <c r="S844">
        <f t="shared" si="329"/>
        <v>0</v>
      </c>
      <c r="T844">
        <f t="shared" si="330"/>
        <v>0.01</v>
      </c>
      <c r="U844">
        <f t="shared" si="331"/>
        <v>0.01</v>
      </c>
      <c r="V844">
        <f t="shared" si="332"/>
        <v>0</v>
      </c>
      <c r="W844">
        <f t="shared" si="333"/>
        <v>0</v>
      </c>
      <c r="X844">
        <f t="shared" si="334"/>
        <v>0</v>
      </c>
      <c r="Y844">
        <f t="shared" si="335"/>
        <v>0</v>
      </c>
    </row>
    <row r="845" spans="1:25">
      <c r="A845" t="s">
        <v>954</v>
      </c>
      <c r="B845">
        <f t="shared" si="312"/>
        <v>0.01</v>
      </c>
      <c r="C845">
        <f t="shared" si="313"/>
        <v>0.01</v>
      </c>
      <c r="D845">
        <f t="shared" si="314"/>
        <v>0.01</v>
      </c>
      <c r="E845">
        <f t="shared" si="315"/>
        <v>0</v>
      </c>
      <c r="F845">
        <f t="shared" si="316"/>
        <v>0</v>
      </c>
      <c r="G845">
        <f t="shared" si="317"/>
        <v>0</v>
      </c>
      <c r="H845">
        <f t="shared" si="318"/>
        <v>0</v>
      </c>
      <c r="I845">
        <f t="shared" si="319"/>
        <v>0.01</v>
      </c>
      <c r="J845">
        <f t="shared" si="320"/>
        <v>0.01</v>
      </c>
      <c r="K845">
        <f t="shared" si="321"/>
        <v>0.03</v>
      </c>
      <c r="L845">
        <f t="shared" si="322"/>
        <v>0.02</v>
      </c>
      <c r="M845">
        <f t="shared" si="323"/>
        <v>0.02</v>
      </c>
      <c r="N845">
        <f t="shared" si="324"/>
        <v>0.01</v>
      </c>
      <c r="O845">
        <f t="shared" si="325"/>
        <v>0.03</v>
      </c>
      <c r="P845">
        <f t="shared" si="326"/>
        <v>0.02</v>
      </c>
      <c r="Q845">
        <f t="shared" si="327"/>
        <v>0.01</v>
      </c>
      <c r="R845">
        <f t="shared" si="328"/>
        <v>0.02</v>
      </c>
      <c r="S845">
        <f t="shared" si="329"/>
        <v>0.01</v>
      </c>
      <c r="T845">
        <f t="shared" si="330"/>
        <v>0.02</v>
      </c>
      <c r="U845">
        <f t="shared" si="331"/>
        <v>0.01</v>
      </c>
      <c r="V845">
        <f t="shared" si="332"/>
        <v>0.03</v>
      </c>
      <c r="W845">
        <f t="shared" si="333"/>
        <v>0.01</v>
      </c>
      <c r="X845">
        <f t="shared" si="334"/>
        <v>0</v>
      </c>
      <c r="Y845">
        <f t="shared" si="335"/>
        <v>0</v>
      </c>
    </row>
    <row r="846" spans="1:25">
      <c r="A846" t="s">
        <v>955</v>
      </c>
      <c r="B846">
        <f t="shared" si="312"/>
        <v>0.01</v>
      </c>
      <c r="C846">
        <f t="shared" si="313"/>
        <v>0</v>
      </c>
      <c r="D846">
        <f t="shared" si="314"/>
        <v>0</v>
      </c>
      <c r="E846">
        <f t="shared" si="315"/>
        <v>0</v>
      </c>
      <c r="F846">
        <f t="shared" si="316"/>
        <v>0</v>
      </c>
      <c r="G846">
        <f t="shared" si="317"/>
        <v>0</v>
      </c>
      <c r="H846">
        <f t="shared" si="318"/>
        <v>0</v>
      </c>
      <c r="I846">
        <f t="shared" si="319"/>
        <v>0.01</v>
      </c>
      <c r="J846">
        <f t="shared" si="320"/>
        <v>0.01</v>
      </c>
      <c r="K846">
        <f t="shared" si="321"/>
        <v>0.02</v>
      </c>
      <c r="L846">
        <f t="shared" si="322"/>
        <v>0.01</v>
      </c>
      <c r="M846">
        <f t="shared" si="323"/>
        <v>0</v>
      </c>
      <c r="N846">
        <f t="shared" si="324"/>
        <v>0.01</v>
      </c>
      <c r="O846">
        <f t="shared" si="325"/>
        <v>0</v>
      </c>
      <c r="P846">
        <f t="shared" si="326"/>
        <v>0</v>
      </c>
      <c r="Q846">
        <f t="shared" si="327"/>
        <v>0</v>
      </c>
      <c r="R846">
        <f t="shared" si="328"/>
        <v>0</v>
      </c>
      <c r="S846">
        <f t="shared" si="329"/>
        <v>0</v>
      </c>
      <c r="T846">
        <f t="shared" si="330"/>
        <v>0.01</v>
      </c>
      <c r="U846">
        <f t="shared" si="331"/>
        <v>0.03</v>
      </c>
      <c r="V846">
        <f t="shared" si="332"/>
        <v>0</v>
      </c>
      <c r="W846">
        <f t="shared" si="333"/>
        <v>0.01</v>
      </c>
      <c r="X846">
        <f t="shared" si="334"/>
        <v>0</v>
      </c>
      <c r="Y846">
        <f t="shared" si="335"/>
        <v>0.01</v>
      </c>
    </row>
    <row r="847" spans="1:25">
      <c r="A847" t="s">
        <v>956</v>
      </c>
      <c r="B847">
        <f t="shared" si="312"/>
        <v>0.01</v>
      </c>
      <c r="C847">
        <f t="shared" si="313"/>
        <v>0</v>
      </c>
      <c r="D847">
        <f t="shared" si="314"/>
        <v>0.01</v>
      </c>
      <c r="E847">
        <f t="shared" si="315"/>
        <v>0</v>
      </c>
      <c r="F847">
        <f t="shared" si="316"/>
        <v>0</v>
      </c>
      <c r="G847">
        <f t="shared" si="317"/>
        <v>0.01</v>
      </c>
      <c r="H847">
        <f t="shared" si="318"/>
        <v>0.01</v>
      </c>
      <c r="I847">
        <f t="shared" si="319"/>
        <v>0.02</v>
      </c>
      <c r="J847">
        <f t="shared" si="320"/>
        <v>0.03</v>
      </c>
      <c r="K847">
        <f t="shared" si="321"/>
        <v>0.02</v>
      </c>
      <c r="L847">
        <f t="shared" si="322"/>
        <v>0.02</v>
      </c>
      <c r="M847">
        <f t="shared" si="323"/>
        <v>0.02</v>
      </c>
      <c r="N847">
        <f t="shared" si="324"/>
        <v>0.03</v>
      </c>
      <c r="O847">
        <f t="shared" si="325"/>
        <v>0.02</v>
      </c>
      <c r="P847">
        <f t="shared" si="326"/>
        <v>0.01</v>
      </c>
      <c r="Q847">
        <f t="shared" si="327"/>
        <v>0.02</v>
      </c>
      <c r="R847">
        <f t="shared" si="328"/>
        <v>0.01</v>
      </c>
      <c r="S847">
        <f t="shared" si="329"/>
        <v>0.04</v>
      </c>
      <c r="T847">
        <f t="shared" si="330"/>
        <v>0.02</v>
      </c>
      <c r="U847">
        <f t="shared" si="331"/>
        <v>0.01</v>
      </c>
      <c r="V847">
        <f t="shared" si="332"/>
        <v>0.01</v>
      </c>
      <c r="W847">
        <f t="shared" si="333"/>
        <v>0.01</v>
      </c>
      <c r="X847">
        <f t="shared" si="334"/>
        <v>0.01</v>
      </c>
      <c r="Y847">
        <f t="shared" si="335"/>
        <v>0.01</v>
      </c>
    </row>
    <row r="848" spans="1:25">
      <c r="A848" t="s">
        <v>957</v>
      </c>
      <c r="B848">
        <f t="shared" si="312"/>
        <v>0.02</v>
      </c>
      <c r="C848">
        <f t="shared" si="313"/>
        <v>0.02</v>
      </c>
      <c r="D848">
        <f t="shared" si="314"/>
        <v>0.02</v>
      </c>
      <c r="E848">
        <f t="shared" si="315"/>
        <v>0.02</v>
      </c>
      <c r="F848">
        <f t="shared" si="316"/>
        <v>0.02</v>
      </c>
      <c r="G848">
        <f t="shared" si="317"/>
        <v>0.02</v>
      </c>
      <c r="H848">
        <f t="shared" si="318"/>
        <v>0.02</v>
      </c>
      <c r="I848">
        <f t="shared" si="319"/>
        <v>0.05</v>
      </c>
      <c r="J848">
        <f t="shared" si="320"/>
        <v>0.05</v>
      </c>
      <c r="K848">
        <f t="shared" si="321"/>
        <v>0.04</v>
      </c>
      <c r="L848">
        <f t="shared" si="322"/>
        <v>0.03</v>
      </c>
      <c r="M848">
        <f t="shared" si="323"/>
        <v>0.03</v>
      </c>
      <c r="N848">
        <f t="shared" si="324"/>
        <v>0.03</v>
      </c>
      <c r="O848">
        <f t="shared" si="325"/>
        <v>0.05</v>
      </c>
      <c r="P848">
        <f t="shared" si="326"/>
        <v>0.03</v>
      </c>
      <c r="Q848">
        <f t="shared" si="327"/>
        <v>0.04</v>
      </c>
      <c r="R848">
        <f t="shared" si="328"/>
        <v>0.04</v>
      </c>
      <c r="S848">
        <f t="shared" si="329"/>
        <v>0.05</v>
      </c>
      <c r="T848">
        <f t="shared" si="330"/>
        <v>7.0000000000000007E-2</v>
      </c>
      <c r="U848">
        <f t="shared" si="331"/>
        <v>0.03</v>
      </c>
      <c r="V848">
        <f t="shared" si="332"/>
        <v>0.02</v>
      </c>
      <c r="W848">
        <f t="shared" si="333"/>
        <v>0.02</v>
      </c>
      <c r="X848">
        <f t="shared" si="334"/>
        <v>0.03</v>
      </c>
      <c r="Y848">
        <f t="shared" si="335"/>
        <v>0.02</v>
      </c>
    </row>
    <row r="849" spans="1:25">
      <c r="A849" t="s">
        <v>958</v>
      </c>
      <c r="B849">
        <f t="shared" si="312"/>
        <v>0</v>
      </c>
      <c r="C849">
        <f t="shared" si="313"/>
        <v>0</v>
      </c>
      <c r="D849">
        <f t="shared" si="314"/>
        <v>0</v>
      </c>
      <c r="E849">
        <f t="shared" si="315"/>
        <v>0</v>
      </c>
      <c r="F849">
        <f t="shared" si="316"/>
        <v>0</v>
      </c>
      <c r="G849">
        <f t="shared" si="317"/>
        <v>0</v>
      </c>
      <c r="H849">
        <f t="shared" si="318"/>
        <v>0.01</v>
      </c>
      <c r="I849">
        <f t="shared" si="319"/>
        <v>0.03</v>
      </c>
      <c r="J849">
        <f t="shared" si="320"/>
        <v>0.04</v>
      </c>
      <c r="K849">
        <f t="shared" si="321"/>
        <v>0.03</v>
      </c>
      <c r="L849">
        <f t="shared" si="322"/>
        <v>0.01</v>
      </c>
      <c r="M849">
        <f t="shared" si="323"/>
        <v>0.03</v>
      </c>
      <c r="N849">
        <f t="shared" si="324"/>
        <v>0.01</v>
      </c>
      <c r="O849">
        <f t="shared" si="325"/>
        <v>0.03</v>
      </c>
      <c r="P849">
        <f t="shared" si="326"/>
        <v>0</v>
      </c>
      <c r="Q849">
        <f t="shared" si="327"/>
        <v>0.03</v>
      </c>
      <c r="R849">
        <f t="shared" si="328"/>
        <v>0.03</v>
      </c>
      <c r="S849">
        <f t="shared" si="329"/>
        <v>0.02</v>
      </c>
      <c r="T849">
        <f t="shared" si="330"/>
        <v>0.05</v>
      </c>
      <c r="U849">
        <f t="shared" si="331"/>
        <v>0.05</v>
      </c>
      <c r="V849">
        <f t="shared" si="332"/>
        <v>0.03</v>
      </c>
      <c r="W849">
        <f t="shared" si="333"/>
        <v>0.02</v>
      </c>
      <c r="X849">
        <f t="shared" si="334"/>
        <v>0.02</v>
      </c>
      <c r="Y849">
        <f t="shared" si="335"/>
        <v>0</v>
      </c>
    </row>
    <row r="850" spans="1:25">
      <c r="A850" t="s">
        <v>959</v>
      </c>
      <c r="B850">
        <f t="shared" si="312"/>
        <v>0.01</v>
      </c>
      <c r="C850">
        <f t="shared" si="313"/>
        <v>0</v>
      </c>
      <c r="D850">
        <f t="shared" si="314"/>
        <v>0</v>
      </c>
      <c r="E850">
        <f t="shared" si="315"/>
        <v>0</v>
      </c>
      <c r="F850">
        <f t="shared" si="316"/>
        <v>0</v>
      </c>
      <c r="G850">
        <f t="shared" si="317"/>
        <v>0.01</v>
      </c>
      <c r="H850">
        <f t="shared" si="318"/>
        <v>0.02</v>
      </c>
      <c r="I850">
        <f t="shared" si="319"/>
        <v>0.08</v>
      </c>
      <c r="J850">
        <f t="shared" si="320"/>
        <v>0.06</v>
      </c>
      <c r="K850">
        <f t="shared" si="321"/>
        <v>0.05</v>
      </c>
      <c r="L850">
        <f t="shared" si="322"/>
        <v>0.05</v>
      </c>
      <c r="M850">
        <f t="shared" si="323"/>
        <v>0.03</v>
      </c>
      <c r="N850">
        <f t="shared" si="324"/>
        <v>0.03</v>
      </c>
      <c r="O850">
        <f t="shared" si="325"/>
        <v>0.02</v>
      </c>
      <c r="P850">
        <f t="shared" si="326"/>
        <v>0.02</v>
      </c>
      <c r="Q850">
        <f t="shared" si="327"/>
        <v>0.02</v>
      </c>
      <c r="R850">
        <f t="shared" si="328"/>
        <v>0.06</v>
      </c>
      <c r="S850">
        <f t="shared" si="329"/>
        <v>0.08</v>
      </c>
      <c r="T850">
        <f t="shared" si="330"/>
        <v>7.0000000000000007E-2</v>
      </c>
      <c r="U850">
        <f t="shared" si="331"/>
        <v>0.02</v>
      </c>
      <c r="V850">
        <f t="shared" si="332"/>
        <v>0.06</v>
      </c>
      <c r="W850">
        <f t="shared" si="333"/>
        <v>0.04</v>
      </c>
      <c r="X850">
        <f t="shared" si="334"/>
        <v>0.01</v>
      </c>
      <c r="Y850">
        <f t="shared" si="335"/>
        <v>0.02</v>
      </c>
    </row>
    <row r="851" spans="1:25">
      <c r="A851" t="s">
        <v>960</v>
      </c>
      <c r="B851">
        <f t="shared" si="312"/>
        <v>0.01</v>
      </c>
      <c r="C851">
        <f t="shared" si="313"/>
        <v>0.01</v>
      </c>
      <c r="D851">
        <f t="shared" si="314"/>
        <v>0.01</v>
      </c>
      <c r="E851">
        <f t="shared" si="315"/>
        <v>0</v>
      </c>
      <c r="F851">
        <f t="shared" si="316"/>
        <v>0</v>
      </c>
      <c r="G851">
        <f t="shared" si="317"/>
        <v>0</v>
      </c>
      <c r="H851">
        <f t="shared" si="318"/>
        <v>0.02</v>
      </c>
      <c r="I851">
        <f t="shared" si="319"/>
        <v>0.02</v>
      </c>
      <c r="J851">
        <f t="shared" si="320"/>
        <v>0.01</v>
      </c>
      <c r="K851">
        <f t="shared" si="321"/>
        <v>0.01</v>
      </c>
      <c r="L851">
        <f t="shared" si="322"/>
        <v>0.01</v>
      </c>
      <c r="M851">
        <f t="shared" si="323"/>
        <v>0.04</v>
      </c>
      <c r="N851">
        <f t="shared" si="324"/>
        <v>0.03</v>
      </c>
      <c r="O851">
        <f t="shared" si="325"/>
        <v>0.02</v>
      </c>
      <c r="P851">
        <f t="shared" si="326"/>
        <v>0.02</v>
      </c>
      <c r="Q851">
        <f t="shared" si="327"/>
        <v>0.02</v>
      </c>
      <c r="R851">
        <f t="shared" si="328"/>
        <v>0.02</v>
      </c>
      <c r="S851">
        <f t="shared" si="329"/>
        <v>0.01</v>
      </c>
      <c r="T851">
        <f t="shared" si="330"/>
        <v>0.02</v>
      </c>
      <c r="U851">
        <f t="shared" si="331"/>
        <v>0.06</v>
      </c>
      <c r="V851">
        <f t="shared" si="332"/>
        <v>0.02</v>
      </c>
      <c r="W851">
        <f t="shared" si="333"/>
        <v>0.01</v>
      </c>
      <c r="X851">
        <f t="shared" si="334"/>
        <v>0</v>
      </c>
      <c r="Y851">
        <f t="shared" si="335"/>
        <v>0.01</v>
      </c>
    </row>
    <row r="852" spans="1:25">
      <c r="A852" t="s">
        <v>961</v>
      </c>
      <c r="B852">
        <f t="shared" si="312"/>
        <v>0.01</v>
      </c>
      <c r="C852">
        <f t="shared" si="313"/>
        <v>0.01</v>
      </c>
      <c r="D852">
        <f t="shared" si="314"/>
        <v>0.01</v>
      </c>
      <c r="E852">
        <f t="shared" si="315"/>
        <v>0</v>
      </c>
      <c r="F852">
        <f t="shared" si="316"/>
        <v>0</v>
      </c>
      <c r="G852">
        <f t="shared" si="317"/>
        <v>0</v>
      </c>
      <c r="H852">
        <f t="shared" si="318"/>
        <v>0.02</v>
      </c>
      <c r="I852">
        <f t="shared" si="319"/>
        <v>0.03</v>
      </c>
      <c r="J852">
        <f t="shared" si="320"/>
        <v>0.04</v>
      </c>
      <c r="K852">
        <f t="shared" si="321"/>
        <v>0.06</v>
      </c>
      <c r="L852">
        <f t="shared" si="322"/>
        <v>0.04</v>
      </c>
      <c r="M852">
        <f t="shared" si="323"/>
        <v>0.03</v>
      </c>
      <c r="N852">
        <f t="shared" si="324"/>
        <v>0.03</v>
      </c>
      <c r="O852">
        <f t="shared" si="325"/>
        <v>0.02</v>
      </c>
      <c r="P852">
        <f t="shared" si="326"/>
        <v>0.02</v>
      </c>
      <c r="Q852">
        <f t="shared" si="327"/>
        <v>0.02</v>
      </c>
      <c r="R852">
        <f t="shared" si="328"/>
        <v>0.02</v>
      </c>
      <c r="S852">
        <f t="shared" si="329"/>
        <v>0.04</v>
      </c>
      <c r="T852">
        <f t="shared" si="330"/>
        <v>0.1</v>
      </c>
      <c r="U852">
        <f t="shared" si="331"/>
        <v>0.04</v>
      </c>
      <c r="V852">
        <f t="shared" si="332"/>
        <v>0.02</v>
      </c>
      <c r="W852">
        <f t="shared" si="333"/>
        <v>0.02</v>
      </c>
      <c r="X852">
        <f t="shared" si="334"/>
        <v>0.02</v>
      </c>
      <c r="Y852">
        <f t="shared" si="335"/>
        <v>0.02</v>
      </c>
    </row>
    <row r="853" spans="1:25">
      <c r="A853" t="s">
        <v>962</v>
      </c>
      <c r="B853">
        <f t="shared" si="312"/>
        <v>0</v>
      </c>
      <c r="C853">
        <f t="shared" si="313"/>
        <v>0</v>
      </c>
      <c r="D853">
        <f t="shared" si="314"/>
        <v>0</v>
      </c>
      <c r="E853">
        <f t="shared" si="315"/>
        <v>0</v>
      </c>
      <c r="F853">
        <f t="shared" si="316"/>
        <v>0</v>
      </c>
      <c r="G853">
        <f t="shared" si="317"/>
        <v>0.01</v>
      </c>
      <c r="H853">
        <f t="shared" si="318"/>
        <v>0.01</v>
      </c>
      <c r="I853">
        <f t="shared" si="319"/>
        <v>0.04</v>
      </c>
      <c r="J853">
        <f t="shared" si="320"/>
        <v>0.03</v>
      </c>
      <c r="K853">
        <f t="shared" si="321"/>
        <v>0.05</v>
      </c>
      <c r="L853">
        <f t="shared" si="322"/>
        <v>0.04</v>
      </c>
      <c r="M853">
        <f t="shared" si="323"/>
        <v>0.03</v>
      </c>
      <c r="N853">
        <f t="shared" si="324"/>
        <v>0.03</v>
      </c>
      <c r="O853">
        <f t="shared" si="325"/>
        <v>0.02</v>
      </c>
      <c r="P853">
        <f t="shared" si="326"/>
        <v>0.02</v>
      </c>
      <c r="Q853">
        <f t="shared" si="327"/>
        <v>0.03</v>
      </c>
      <c r="R853">
        <f t="shared" si="328"/>
        <v>0.01</v>
      </c>
      <c r="S853">
        <f t="shared" si="329"/>
        <v>0.03</v>
      </c>
      <c r="T853">
        <f t="shared" si="330"/>
        <v>0.04</v>
      </c>
      <c r="U853">
        <f t="shared" si="331"/>
        <v>0.04</v>
      </c>
      <c r="V853">
        <f t="shared" si="332"/>
        <v>0.02</v>
      </c>
      <c r="W853">
        <f t="shared" si="333"/>
        <v>0.03</v>
      </c>
      <c r="X853">
        <f t="shared" si="334"/>
        <v>0.01</v>
      </c>
      <c r="Y853">
        <f t="shared" si="335"/>
        <v>0</v>
      </c>
    </row>
    <row r="854" spans="1:25">
      <c r="A854" t="s">
        <v>963</v>
      </c>
      <c r="B854">
        <f t="shared" si="312"/>
        <v>0</v>
      </c>
      <c r="C854">
        <f t="shared" si="313"/>
        <v>0</v>
      </c>
      <c r="D854">
        <f t="shared" si="314"/>
        <v>0</v>
      </c>
      <c r="E854">
        <f t="shared" si="315"/>
        <v>0</v>
      </c>
      <c r="F854">
        <f t="shared" si="316"/>
        <v>0</v>
      </c>
      <c r="G854">
        <f t="shared" si="317"/>
        <v>0.01</v>
      </c>
      <c r="H854">
        <f t="shared" si="318"/>
        <v>0.01</v>
      </c>
      <c r="I854">
        <f t="shared" si="319"/>
        <v>0.03</v>
      </c>
      <c r="J854">
        <f t="shared" si="320"/>
        <v>0.02</v>
      </c>
      <c r="K854">
        <f t="shared" si="321"/>
        <v>0.02</v>
      </c>
      <c r="L854">
        <f t="shared" si="322"/>
        <v>0.02</v>
      </c>
      <c r="M854">
        <f t="shared" si="323"/>
        <v>0</v>
      </c>
      <c r="N854">
        <f t="shared" si="324"/>
        <v>0</v>
      </c>
      <c r="O854">
        <f t="shared" si="325"/>
        <v>0</v>
      </c>
      <c r="P854">
        <f t="shared" si="326"/>
        <v>0.01</v>
      </c>
      <c r="Q854">
        <f t="shared" si="327"/>
        <v>0.01</v>
      </c>
      <c r="R854">
        <f t="shared" si="328"/>
        <v>0.01</v>
      </c>
      <c r="S854">
        <f t="shared" si="329"/>
        <v>0.03</v>
      </c>
      <c r="T854">
        <f t="shared" si="330"/>
        <v>0.05</v>
      </c>
      <c r="U854">
        <f t="shared" si="331"/>
        <v>0.03</v>
      </c>
      <c r="V854">
        <f t="shared" si="332"/>
        <v>0</v>
      </c>
      <c r="W854">
        <f t="shared" si="333"/>
        <v>0.02</v>
      </c>
      <c r="X854">
        <f t="shared" si="334"/>
        <v>0</v>
      </c>
      <c r="Y854">
        <f t="shared" si="335"/>
        <v>0</v>
      </c>
    </row>
    <row r="855" spans="1:25">
      <c r="A855" t="s">
        <v>964</v>
      </c>
      <c r="B855">
        <f t="shared" si="312"/>
        <v>0</v>
      </c>
      <c r="C855">
        <f t="shared" si="313"/>
        <v>0</v>
      </c>
      <c r="D855">
        <f t="shared" si="314"/>
        <v>0</v>
      </c>
      <c r="E855">
        <f t="shared" si="315"/>
        <v>0</v>
      </c>
      <c r="F855">
        <f t="shared" si="316"/>
        <v>0</v>
      </c>
      <c r="G855">
        <f t="shared" si="317"/>
        <v>0</v>
      </c>
      <c r="H855">
        <f t="shared" si="318"/>
        <v>0</v>
      </c>
      <c r="I855">
        <f t="shared" si="319"/>
        <v>0.01</v>
      </c>
      <c r="J855">
        <f t="shared" si="320"/>
        <v>0.04</v>
      </c>
      <c r="K855">
        <f t="shared" si="321"/>
        <v>0.03</v>
      </c>
      <c r="L855">
        <f t="shared" si="322"/>
        <v>0.02</v>
      </c>
      <c r="M855">
        <f t="shared" si="323"/>
        <v>0.01</v>
      </c>
      <c r="N855">
        <f t="shared" si="324"/>
        <v>0.01</v>
      </c>
      <c r="O855">
        <f t="shared" si="325"/>
        <v>0.02</v>
      </c>
      <c r="P855">
        <f t="shared" si="326"/>
        <v>0.01</v>
      </c>
      <c r="Q855">
        <f t="shared" si="327"/>
        <v>0</v>
      </c>
      <c r="R855">
        <f t="shared" si="328"/>
        <v>0.01</v>
      </c>
      <c r="S855">
        <f t="shared" si="329"/>
        <v>0.03</v>
      </c>
      <c r="T855">
        <f t="shared" si="330"/>
        <v>0.02</v>
      </c>
      <c r="U855">
        <f t="shared" si="331"/>
        <v>0</v>
      </c>
      <c r="V855">
        <f t="shared" si="332"/>
        <v>0.01</v>
      </c>
      <c r="W855">
        <f t="shared" si="333"/>
        <v>0.01</v>
      </c>
      <c r="X855">
        <f t="shared" si="334"/>
        <v>0.01</v>
      </c>
      <c r="Y855">
        <f t="shared" si="335"/>
        <v>0</v>
      </c>
    </row>
    <row r="856" spans="1:25">
      <c r="A856" t="s">
        <v>965</v>
      </c>
      <c r="B856">
        <f t="shared" si="312"/>
        <v>0</v>
      </c>
      <c r="C856">
        <f t="shared" si="313"/>
        <v>0</v>
      </c>
      <c r="D856">
        <f t="shared" si="314"/>
        <v>0</v>
      </c>
      <c r="E856">
        <f t="shared" si="315"/>
        <v>0</v>
      </c>
      <c r="F856">
        <f t="shared" si="316"/>
        <v>0</v>
      </c>
      <c r="G856">
        <f t="shared" si="317"/>
        <v>0</v>
      </c>
      <c r="H856">
        <f t="shared" si="318"/>
        <v>0.02</v>
      </c>
      <c r="I856">
        <f t="shared" si="319"/>
        <v>0.02</v>
      </c>
      <c r="J856">
        <f t="shared" si="320"/>
        <v>0.03</v>
      </c>
      <c r="K856">
        <f t="shared" si="321"/>
        <v>0.02</v>
      </c>
      <c r="L856">
        <f t="shared" si="322"/>
        <v>0</v>
      </c>
      <c r="M856">
        <f t="shared" si="323"/>
        <v>0</v>
      </c>
      <c r="N856">
        <f t="shared" si="324"/>
        <v>0</v>
      </c>
      <c r="O856">
        <f t="shared" si="325"/>
        <v>0.01</v>
      </c>
      <c r="P856">
        <f t="shared" si="326"/>
        <v>0.02</v>
      </c>
      <c r="Q856">
        <f t="shared" si="327"/>
        <v>0.02</v>
      </c>
      <c r="R856">
        <f t="shared" si="328"/>
        <v>0.04</v>
      </c>
      <c r="S856">
        <f t="shared" si="329"/>
        <v>0.03</v>
      </c>
      <c r="T856">
        <f t="shared" si="330"/>
        <v>0.01</v>
      </c>
      <c r="U856">
        <f t="shared" si="331"/>
        <v>0.01</v>
      </c>
      <c r="V856">
        <f t="shared" si="332"/>
        <v>0.02</v>
      </c>
      <c r="W856">
        <f t="shared" si="333"/>
        <v>0.01</v>
      </c>
      <c r="X856">
        <f t="shared" si="334"/>
        <v>0</v>
      </c>
      <c r="Y856">
        <f t="shared" si="335"/>
        <v>0</v>
      </c>
    </row>
    <row r="857" spans="1:25">
      <c r="A857" t="s">
        <v>966</v>
      </c>
      <c r="B857">
        <f t="shared" si="312"/>
        <v>0.01</v>
      </c>
      <c r="C857">
        <f t="shared" si="313"/>
        <v>0.01</v>
      </c>
      <c r="D857">
        <f t="shared" si="314"/>
        <v>0.01</v>
      </c>
      <c r="E857">
        <f t="shared" si="315"/>
        <v>0.01</v>
      </c>
      <c r="F857">
        <f t="shared" si="316"/>
        <v>0</v>
      </c>
      <c r="G857">
        <f t="shared" si="317"/>
        <v>0</v>
      </c>
      <c r="H857">
        <f t="shared" si="318"/>
        <v>0.02</v>
      </c>
      <c r="I857">
        <f t="shared" si="319"/>
        <v>0.04</v>
      </c>
      <c r="J857">
        <f t="shared" si="320"/>
        <v>0.03</v>
      </c>
      <c r="K857">
        <f t="shared" si="321"/>
        <v>0.02</v>
      </c>
      <c r="L857">
        <f t="shared" si="322"/>
        <v>0.03</v>
      </c>
      <c r="M857">
        <f t="shared" si="323"/>
        <v>0.04</v>
      </c>
      <c r="N857">
        <f t="shared" si="324"/>
        <v>0.03</v>
      </c>
      <c r="O857">
        <f t="shared" si="325"/>
        <v>0.02</v>
      </c>
      <c r="P857">
        <f t="shared" si="326"/>
        <v>0.01</v>
      </c>
      <c r="Q857">
        <f t="shared" si="327"/>
        <v>0.02</v>
      </c>
      <c r="R857">
        <f t="shared" si="328"/>
        <v>0.02</v>
      </c>
      <c r="S857">
        <f t="shared" si="329"/>
        <v>0.03</v>
      </c>
      <c r="T857">
        <f t="shared" si="330"/>
        <v>0.04</v>
      </c>
      <c r="U857">
        <f t="shared" si="331"/>
        <v>0.02</v>
      </c>
      <c r="V857">
        <f t="shared" si="332"/>
        <v>0.01</v>
      </c>
      <c r="W857">
        <f t="shared" si="333"/>
        <v>0.02</v>
      </c>
      <c r="X857">
        <f t="shared" si="334"/>
        <v>0.01</v>
      </c>
      <c r="Y857">
        <f t="shared" si="335"/>
        <v>0.01</v>
      </c>
    </row>
    <row r="858" spans="1:25">
      <c r="A858" t="s">
        <v>967</v>
      </c>
      <c r="B858">
        <f t="shared" si="312"/>
        <v>0</v>
      </c>
      <c r="C858">
        <f t="shared" si="313"/>
        <v>0</v>
      </c>
      <c r="D858">
        <f t="shared" si="314"/>
        <v>0</v>
      </c>
      <c r="E858">
        <f t="shared" si="315"/>
        <v>0</v>
      </c>
      <c r="F858">
        <f t="shared" si="316"/>
        <v>0</v>
      </c>
      <c r="G858">
        <f t="shared" si="317"/>
        <v>0</v>
      </c>
      <c r="H858">
        <f t="shared" si="318"/>
        <v>0.01</v>
      </c>
      <c r="I858">
        <f t="shared" si="319"/>
        <v>0.06</v>
      </c>
      <c r="J858">
        <f t="shared" si="320"/>
        <v>0.01</v>
      </c>
      <c r="K858">
        <f t="shared" si="321"/>
        <v>0.01</v>
      </c>
      <c r="L858">
        <f t="shared" si="322"/>
        <v>0</v>
      </c>
      <c r="M858">
        <f t="shared" si="323"/>
        <v>0</v>
      </c>
      <c r="N858">
        <f t="shared" si="324"/>
        <v>0.02</v>
      </c>
      <c r="O858">
        <f t="shared" si="325"/>
        <v>0.01</v>
      </c>
      <c r="P858">
        <f t="shared" si="326"/>
        <v>0.01</v>
      </c>
      <c r="Q858">
        <f t="shared" si="327"/>
        <v>0</v>
      </c>
      <c r="R858">
        <f t="shared" si="328"/>
        <v>0.01</v>
      </c>
      <c r="S858">
        <f t="shared" si="329"/>
        <v>0.01</v>
      </c>
      <c r="T858">
        <f t="shared" si="330"/>
        <v>0.01</v>
      </c>
      <c r="U858">
        <f t="shared" si="331"/>
        <v>0.05</v>
      </c>
      <c r="V858">
        <f t="shared" si="332"/>
        <v>0.06</v>
      </c>
      <c r="W858">
        <f t="shared" si="333"/>
        <v>0.03</v>
      </c>
      <c r="X858">
        <f t="shared" si="334"/>
        <v>0.01</v>
      </c>
      <c r="Y858">
        <f t="shared" si="335"/>
        <v>0.01</v>
      </c>
    </row>
    <row r="859" spans="1:25">
      <c r="A859" t="s">
        <v>968</v>
      </c>
      <c r="B859">
        <f t="shared" si="312"/>
        <v>0</v>
      </c>
      <c r="C859">
        <f t="shared" si="313"/>
        <v>0</v>
      </c>
      <c r="D859">
        <f t="shared" si="314"/>
        <v>0</v>
      </c>
      <c r="E859">
        <f t="shared" si="315"/>
        <v>0</v>
      </c>
      <c r="F859">
        <f t="shared" si="316"/>
        <v>0</v>
      </c>
      <c r="G859">
        <f t="shared" si="317"/>
        <v>0</v>
      </c>
      <c r="H859">
        <f t="shared" si="318"/>
        <v>0</v>
      </c>
      <c r="I859">
        <f t="shared" si="319"/>
        <v>0.01</v>
      </c>
      <c r="J859">
        <f t="shared" si="320"/>
        <v>0.01</v>
      </c>
      <c r="K859">
        <f t="shared" si="321"/>
        <v>0.01</v>
      </c>
      <c r="L859">
        <f t="shared" si="322"/>
        <v>0.01</v>
      </c>
      <c r="M859">
        <f t="shared" si="323"/>
        <v>0</v>
      </c>
      <c r="N859">
        <f t="shared" si="324"/>
        <v>0.01</v>
      </c>
      <c r="O859">
        <f t="shared" si="325"/>
        <v>0.01</v>
      </c>
      <c r="P859">
        <f t="shared" si="326"/>
        <v>0.01</v>
      </c>
      <c r="Q859">
        <f t="shared" si="327"/>
        <v>0.01</v>
      </c>
      <c r="R859">
        <f t="shared" si="328"/>
        <v>0.01</v>
      </c>
      <c r="S859">
        <f t="shared" si="329"/>
        <v>0.03</v>
      </c>
      <c r="T859">
        <f t="shared" si="330"/>
        <v>0.02</v>
      </c>
      <c r="U859">
        <f t="shared" si="331"/>
        <v>0.01</v>
      </c>
      <c r="V859">
        <f t="shared" si="332"/>
        <v>0.01</v>
      </c>
      <c r="W859">
        <f t="shared" si="333"/>
        <v>0.01</v>
      </c>
      <c r="X859">
        <f t="shared" si="334"/>
        <v>0</v>
      </c>
      <c r="Y859">
        <f t="shared" si="335"/>
        <v>0</v>
      </c>
    </row>
    <row r="860" spans="1:25">
      <c r="A860" t="s">
        <v>969</v>
      </c>
      <c r="B860">
        <f t="shared" si="312"/>
        <v>0</v>
      </c>
      <c r="C860">
        <f t="shared" si="313"/>
        <v>0</v>
      </c>
      <c r="D860">
        <f t="shared" si="314"/>
        <v>0</v>
      </c>
      <c r="E860">
        <f t="shared" si="315"/>
        <v>0.01</v>
      </c>
      <c r="F860">
        <f t="shared" si="316"/>
        <v>0</v>
      </c>
      <c r="G860">
        <f t="shared" si="317"/>
        <v>0</v>
      </c>
      <c r="H860">
        <f t="shared" si="318"/>
        <v>0</v>
      </c>
      <c r="I860">
        <f t="shared" si="319"/>
        <v>0.01</v>
      </c>
      <c r="J860">
        <f t="shared" si="320"/>
        <v>0.03</v>
      </c>
      <c r="K860">
        <f t="shared" si="321"/>
        <v>0.03</v>
      </c>
      <c r="L860">
        <f t="shared" si="322"/>
        <v>0.03</v>
      </c>
      <c r="M860">
        <f t="shared" si="323"/>
        <v>0.02</v>
      </c>
      <c r="N860">
        <f t="shared" si="324"/>
        <v>0.02</v>
      </c>
      <c r="O860">
        <f t="shared" si="325"/>
        <v>0.01</v>
      </c>
      <c r="P860">
        <f t="shared" si="326"/>
        <v>0.01</v>
      </c>
      <c r="Q860">
        <f t="shared" si="327"/>
        <v>0</v>
      </c>
      <c r="R860">
        <f t="shared" si="328"/>
        <v>0.01</v>
      </c>
      <c r="S860">
        <f t="shared" si="329"/>
        <v>0.03</v>
      </c>
      <c r="T860">
        <f t="shared" si="330"/>
        <v>0.04</v>
      </c>
      <c r="U860">
        <f t="shared" si="331"/>
        <v>0.03</v>
      </c>
      <c r="V860">
        <f t="shared" si="332"/>
        <v>0.01</v>
      </c>
      <c r="W860">
        <f t="shared" si="333"/>
        <v>0</v>
      </c>
      <c r="X860">
        <f t="shared" si="334"/>
        <v>0</v>
      </c>
      <c r="Y860">
        <f t="shared" si="335"/>
        <v>0</v>
      </c>
    </row>
    <row r="861" spans="1:25">
      <c r="A861" t="s">
        <v>970</v>
      </c>
      <c r="B861">
        <f t="shared" si="312"/>
        <v>0</v>
      </c>
      <c r="C861">
        <f t="shared" si="313"/>
        <v>0</v>
      </c>
      <c r="D861">
        <f t="shared" si="314"/>
        <v>0</v>
      </c>
      <c r="E861">
        <f t="shared" si="315"/>
        <v>0</v>
      </c>
      <c r="F861">
        <f t="shared" si="316"/>
        <v>0</v>
      </c>
      <c r="G861">
        <f t="shared" si="317"/>
        <v>0</v>
      </c>
      <c r="H861">
        <f t="shared" si="318"/>
        <v>0</v>
      </c>
      <c r="I861">
        <f t="shared" si="319"/>
        <v>0.02</v>
      </c>
      <c r="J861">
        <f t="shared" si="320"/>
        <v>0.02</v>
      </c>
      <c r="K861">
        <f t="shared" si="321"/>
        <v>0.01</v>
      </c>
      <c r="L861">
        <f t="shared" si="322"/>
        <v>0.01</v>
      </c>
      <c r="M861">
        <f t="shared" si="323"/>
        <v>0.02</v>
      </c>
      <c r="N861">
        <f t="shared" si="324"/>
        <v>0.01</v>
      </c>
      <c r="O861">
        <f t="shared" si="325"/>
        <v>0.01</v>
      </c>
      <c r="P861">
        <f t="shared" si="326"/>
        <v>0.01</v>
      </c>
      <c r="Q861">
        <f t="shared" si="327"/>
        <v>0</v>
      </c>
      <c r="R861">
        <f t="shared" si="328"/>
        <v>0.01</v>
      </c>
      <c r="S861">
        <f t="shared" si="329"/>
        <v>0.01</v>
      </c>
      <c r="T861">
        <f t="shared" si="330"/>
        <v>0.03</v>
      </c>
      <c r="U861">
        <f t="shared" si="331"/>
        <v>0.02</v>
      </c>
      <c r="V861">
        <f t="shared" si="332"/>
        <v>0.01</v>
      </c>
      <c r="W861">
        <f t="shared" si="333"/>
        <v>0.02</v>
      </c>
      <c r="X861">
        <f t="shared" si="334"/>
        <v>0</v>
      </c>
      <c r="Y861">
        <f t="shared" si="335"/>
        <v>0.01</v>
      </c>
    </row>
    <row r="862" spans="1:25">
      <c r="A862" t="s">
        <v>971</v>
      </c>
      <c r="B862">
        <f t="shared" si="312"/>
        <v>0</v>
      </c>
      <c r="C862">
        <f t="shared" si="313"/>
        <v>0</v>
      </c>
      <c r="D862">
        <f t="shared" si="314"/>
        <v>0</v>
      </c>
      <c r="E862">
        <f t="shared" si="315"/>
        <v>0</v>
      </c>
      <c r="F862">
        <f t="shared" si="316"/>
        <v>0</v>
      </c>
      <c r="G862">
        <f t="shared" si="317"/>
        <v>0.01</v>
      </c>
      <c r="H862">
        <f t="shared" si="318"/>
        <v>0.01</v>
      </c>
      <c r="I862">
        <f t="shared" si="319"/>
        <v>0.01</v>
      </c>
      <c r="J862">
        <f t="shared" si="320"/>
        <v>0.01</v>
      </c>
      <c r="K862">
        <f t="shared" si="321"/>
        <v>0.03</v>
      </c>
      <c r="L862">
        <f t="shared" si="322"/>
        <v>0.02</v>
      </c>
      <c r="M862">
        <f t="shared" si="323"/>
        <v>0.01</v>
      </c>
      <c r="N862">
        <f t="shared" si="324"/>
        <v>0.02</v>
      </c>
      <c r="O862">
        <f t="shared" si="325"/>
        <v>0.01</v>
      </c>
      <c r="P862">
        <f t="shared" si="326"/>
        <v>0.02</v>
      </c>
      <c r="Q862">
        <f t="shared" si="327"/>
        <v>0</v>
      </c>
      <c r="R862">
        <f t="shared" si="328"/>
        <v>0.01</v>
      </c>
      <c r="S862">
        <f t="shared" si="329"/>
        <v>0.01</v>
      </c>
      <c r="T862">
        <f t="shared" si="330"/>
        <v>0.04</v>
      </c>
      <c r="U862">
        <f t="shared" si="331"/>
        <v>0.01</v>
      </c>
      <c r="V862">
        <f t="shared" si="332"/>
        <v>0</v>
      </c>
      <c r="W862">
        <f t="shared" si="333"/>
        <v>0.01</v>
      </c>
      <c r="X862">
        <f t="shared" si="334"/>
        <v>0</v>
      </c>
      <c r="Y862">
        <f t="shared" si="335"/>
        <v>0</v>
      </c>
    </row>
    <row r="863" spans="1:25">
      <c r="A863" t="s">
        <v>972</v>
      </c>
      <c r="B863">
        <f t="shared" si="312"/>
        <v>0.01</v>
      </c>
      <c r="C863">
        <f t="shared" si="313"/>
        <v>0</v>
      </c>
      <c r="D863">
        <f t="shared" si="314"/>
        <v>0.01</v>
      </c>
      <c r="E863">
        <f t="shared" si="315"/>
        <v>0</v>
      </c>
      <c r="F863">
        <f t="shared" si="316"/>
        <v>0</v>
      </c>
      <c r="G863">
        <f t="shared" si="317"/>
        <v>0</v>
      </c>
      <c r="H863">
        <f t="shared" si="318"/>
        <v>0.02</v>
      </c>
      <c r="I863">
        <f t="shared" si="319"/>
        <v>0.02</v>
      </c>
      <c r="J863">
        <f t="shared" si="320"/>
        <v>0.04</v>
      </c>
      <c r="K863">
        <f t="shared" si="321"/>
        <v>0.03</v>
      </c>
      <c r="L863">
        <f t="shared" si="322"/>
        <v>0.02</v>
      </c>
      <c r="M863">
        <f t="shared" si="323"/>
        <v>0.02</v>
      </c>
      <c r="N863">
        <f t="shared" si="324"/>
        <v>0.02</v>
      </c>
      <c r="O863">
        <f t="shared" si="325"/>
        <v>0.02</v>
      </c>
      <c r="P863">
        <f t="shared" si="326"/>
        <v>0.02</v>
      </c>
      <c r="Q863">
        <f t="shared" si="327"/>
        <v>0</v>
      </c>
      <c r="R863">
        <f t="shared" si="328"/>
        <v>0.02</v>
      </c>
      <c r="S863">
        <f t="shared" si="329"/>
        <v>0.02</v>
      </c>
      <c r="T863">
        <f t="shared" si="330"/>
        <v>0.02</v>
      </c>
      <c r="U863">
        <f t="shared" si="331"/>
        <v>0.02</v>
      </c>
      <c r="V863">
        <f t="shared" si="332"/>
        <v>0.03</v>
      </c>
      <c r="W863">
        <f t="shared" si="333"/>
        <v>0.02</v>
      </c>
      <c r="X863">
        <f t="shared" si="334"/>
        <v>0.01</v>
      </c>
      <c r="Y863">
        <f t="shared" si="335"/>
        <v>0.01</v>
      </c>
    </row>
    <row r="864" spans="1:25">
      <c r="A864" t="s">
        <v>973</v>
      </c>
      <c r="B864">
        <f t="shared" si="312"/>
        <v>0</v>
      </c>
      <c r="C864">
        <f t="shared" si="313"/>
        <v>0</v>
      </c>
      <c r="D864">
        <f t="shared" si="314"/>
        <v>0</v>
      </c>
      <c r="E864">
        <f t="shared" si="315"/>
        <v>0</v>
      </c>
      <c r="F864">
        <f t="shared" si="316"/>
        <v>0</v>
      </c>
      <c r="G864">
        <f t="shared" si="317"/>
        <v>0.01</v>
      </c>
      <c r="H864">
        <f t="shared" si="318"/>
        <v>0.02</v>
      </c>
      <c r="I864">
        <f t="shared" si="319"/>
        <v>0.03</v>
      </c>
      <c r="J864">
        <f t="shared" si="320"/>
        <v>0.04</v>
      </c>
      <c r="K864">
        <f t="shared" si="321"/>
        <v>0.02</v>
      </c>
      <c r="L864">
        <f t="shared" si="322"/>
        <v>0.01</v>
      </c>
      <c r="M864">
        <f t="shared" si="323"/>
        <v>0.01</v>
      </c>
      <c r="N864">
        <f t="shared" si="324"/>
        <v>0.02</v>
      </c>
      <c r="O864">
        <f t="shared" si="325"/>
        <v>0.02</v>
      </c>
      <c r="P864">
        <f t="shared" si="326"/>
        <v>0.01</v>
      </c>
      <c r="Q864">
        <f t="shared" si="327"/>
        <v>0.02</v>
      </c>
      <c r="R864">
        <f t="shared" si="328"/>
        <v>0.04</v>
      </c>
      <c r="S864">
        <f t="shared" si="329"/>
        <v>0.04</v>
      </c>
      <c r="T864">
        <f t="shared" si="330"/>
        <v>0.04</v>
      </c>
      <c r="U864">
        <f t="shared" si="331"/>
        <v>0.02</v>
      </c>
      <c r="V864">
        <f t="shared" si="332"/>
        <v>0</v>
      </c>
      <c r="W864">
        <f t="shared" si="333"/>
        <v>0.01</v>
      </c>
      <c r="X864">
        <f t="shared" si="334"/>
        <v>0</v>
      </c>
      <c r="Y864">
        <f t="shared" si="335"/>
        <v>0</v>
      </c>
    </row>
    <row r="865" spans="1:25">
      <c r="A865" t="s">
        <v>974</v>
      </c>
      <c r="B865">
        <f t="shared" si="312"/>
        <v>0</v>
      </c>
      <c r="C865">
        <f t="shared" si="313"/>
        <v>0</v>
      </c>
      <c r="D865">
        <f t="shared" si="314"/>
        <v>0</v>
      </c>
      <c r="E865">
        <f t="shared" si="315"/>
        <v>0</v>
      </c>
      <c r="F865">
        <f t="shared" si="316"/>
        <v>0</v>
      </c>
      <c r="G865">
        <f t="shared" si="317"/>
        <v>0</v>
      </c>
      <c r="H865">
        <f t="shared" si="318"/>
        <v>0</v>
      </c>
      <c r="I865">
        <f t="shared" si="319"/>
        <v>0.02</v>
      </c>
      <c r="J865">
        <f t="shared" si="320"/>
        <v>0.02</v>
      </c>
      <c r="K865">
        <f t="shared" si="321"/>
        <v>0.02</v>
      </c>
      <c r="L865">
        <f t="shared" si="322"/>
        <v>0.03</v>
      </c>
      <c r="M865">
        <f t="shared" si="323"/>
        <v>0.01</v>
      </c>
      <c r="N865">
        <f t="shared" si="324"/>
        <v>0.01</v>
      </c>
      <c r="O865">
        <f t="shared" si="325"/>
        <v>0.01</v>
      </c>
      <c r="P865">
        <f t="shared" si="326"/>
        <v>0.01</v>
      </c>
      <c r="Q865">
        <f t="shared" si="327"/>
        <v>0.01</v>
      </c>
      <c r="R865">
        <f t="shared" si="328"/>
        <v>0.02</v>
      </c>
      <c r="S865">
        <f t="shared" si="329"/>
        <v>0</v>
      </c>
      <c r="T865">
        <f t="shared" si="330"/>
        <v>0</v>
      </c>
      <c r="U865">
        <f t="shared" si="331"/>
        <v>0</v>
      </c>
      <c r="V865">
        <f t="shared" si="332"/>
        <v>0</v>
      </c>
      <c r="W865">
        <f t="shared" si="333"/>
        <v>0</v>
      </c>
      <c r="X865">
        <f t="shared" si="334"/>
        <v>0</v>
      </c>
      <c r="Y865">
        <f t="shared" si="335"/>
        <v>0</v>
      </c>
    </row>
    <row r="866" spans="1:25">
      <c r="A866" t="s">
        <v>975</v>
      </c>
      <c r="B866">
        <f t="shared" si="312"/>
        <v>0</v>
      </c>
      <c r="C866">
        <f t="shared" si="313"/>
        <v>0</v>
      </c>
      <c r="D866">
        <f t="shared" si="314"/>
        <v>0</v>
      </c>
      <c r="E866">
        <f t="shared" si="315"/>
        <v>0</v>
      </c>
      <c r="F866">
        <f t="shared" si="316"/>
        <v>0</v>
      </c>
      <c r="G866">
        <f t="shared" si="317"/>
        <v>0</v>
      </c>
      <c r="H866">
        <f t="shared" si="318"/>
        <v>0</v>
      </c>
      <c r="I866">
        <f t="shared" si="319"/>
        <v>0</v>
      </c>
      <c r="J866">
        <f t="shared" si="320"/>
        <v>0.01</v>
      </c>
      <c r="K866">
        <f t="shared" si="321"/>
        <v>0.01</v>
      </c>
      <c r="L866">
        <f t="shared" si="322"/>
        <v>0.01</v>
      </c>
      <c r="M866">
        <f t="shared" si="323"/>
        <v>0.01</v>
      </c>
      <c r="N866">
        <f t="shared" si="324"/>
        <v>0</v>
      </c>
      <c r="O866">
        <f t="shared" si="325"/>
        <v>0</v>
      </c>
      <c r="P866">
        <f t="shared" si="326"/>
        <v>0.01</v>
      </c>
      <c r="Q866">
        <f t="shared" si="327"/>
        <v>0.02</v>
      </c>
      <c r="R866">
        <f t="shared" si="328"/>
        <v>0.01</v>
      </c>
      <c r="S866">
        <f t="shared" si="329"/>
        <v>0</v>
      </c>
      <c r="T866">
        <f t="shared" si="330"/>
        <v>0</v>
      </c>
      <c r="U866">
        <f t="shared" si="331"/>
        <v>0</v>
      </c>
      <c r="V866">
        <f t="shared" si="332"/>
        <v>0</v>
      </c>
      <c r="W866">
        <f t="shared" si="333"/>
        <v>0</v>
      </c>
      <c r="X866">
        <f t="shared" si="334"/>
        <v>0</v>
      </c>
      <c r="Y866">
        <f t="shared" si="335"/>
        <v>0</v>
      </c>
    </row>
    <row r="867" spans="1:25">
      <c r="A867" t="s">
        <v>976</v>
      </c>
      <c r="B867">
        <f t="shared" si="312"/>
        <v>0.02</v>
      </c>
      <c r="C867">
        <f t="shared" si="313"/>
        <v>0.02</v>
      </c>
      <c r="D867">
        <f t="shared" si="314"/>
        <v>0.02</v>
      </c>
      <c r="E867">
        <f t="shared" si="315"/>
        <v>0.02</v>
      </c>
      <c r="F867">
        <f t="shared" si="316"/>
        <v>0.01</v>
      </c>
      <c r="G867">
        <f t="shared" si="317"/>
        <v>0.01</v>
      </c>
      <c r="H867">
        <f t="shared" si="318"/>
        <v>0.02</v>
      </c>
      <c r="I867">
        <f t="shared" si="319"/>
        <v>0.03</v>
      </c>
      <c r="J867">
        <f t="shared" si="320"/>
        <v>0.03</v>
      </c>
      <c r="K867">
        <f t="shared" si="321"/>
        <v>0.04</v>
      </c>
      <c r="L867">
        <f t="shared" si="322"/>
        <v>0.03</v>
      </c>
      <c r="M867">
        <f t="shared" si="323"/>
        <v>0.02</v>
      </c>
      <c r="N867">
        <f t="shared" si="324"/>
        <v>0.02</v>
      </c>
      <c r="O867">
        <f t="shared" si="325"/>
        <v>0.02</v>
      </c>
      <c r="P867">
        <f t="shared" si="326"/>
        <v>0.03</v>
      </c>
      <c r="Q867">
        <f t="shared" si="327"/>
        <v>0.04</v>
      </c>
      <c r="R867">
        <f t="shared" si="328"/>
        <v>0.02</v>
      </c>
      <c r="S867">
        <f t="shared" si="329"/>
        <v>0.04</v>
      </c>
      <c r="T867">
        <f t="shared" si="330"/>
        <v>0.08</v>
      </c>
      <c r="U867">
        <f t="shared" si="331"/>
        <v>0.06</v>
      </c>
      <c r="V867">
        <f t="shared" si="332"/>
        <v>0.03</v>
      </c>
      <c r="W867">
        <f t="shared" si="333"/>
        <v>0.03</v>
      </c>
      <c r="X867">
        <f t="shared" si="334"/>
        <v>0.02</v>
      </c>
      <c r="Y867">
        <f t="shared" si="335"/>
        <v>0.02</v>
      </c>
    </row>
    <row r="868" spans="1:25">
      <c r="A868" t="s">
        <v>977</v>
      </c>
      <c r="B868">
        <f t="shared" si="312"/>
        <v>0</v>
      </c>
      <c r="C868">
        <f t="shared" si="313"/>
        <v>0</v>
      </c>
      <c r="D868">
        <f t="shared" si="314"/>
        <v>0</v>
      </c>
      <c r="E868">
        <f t="shared" si="315"/>
        <v>0</v>
      </c>
      <c r="F868">
        <f t="shared" si="316"/>
        <v>0</v>
      </c>
      <c r="G868">
        <f t="shared" si="317"/>
        <v>0.01</v>
      </c>
      <c r="H868">
        <f t="shared" si="318"/>
        <v>0.02</v>
      </c>
      <c r="I868">
        <f t="shared" si="319"/>
        <v>0.02</v>
      </c>
      <c r="J868">
        <f t="shared" si="320"/>
        <v>0.03</v>
      </c>
      <c r="K868">
        <f t="shared" si="321"/>
        <v>0.03</v>
      </c>
      <c r="L868">
        <f t="shared" si="322"/>
        <v>0.04</v>
      </c>
      <c r="M868">
        <f t="shared" si="323"/>
        <v>0.01</v>
      </c>
      <c r="N868">
        <f t="shared" si="324"/>
        <v>0.01</v>
      </c>
      <c r="O868">
        <f t="shared" si="325"/>
        <v>0.01</v>
      </c>
      <c r="P868">
        <f t="shared" si="326"/>
        <v>0.02</v>
      </c>
      <c r="Q868">
        <f t="shared" si="327"/>
        <v>0.01</v>
      </c>
      <c r="R868">
        <f t="shared" si="328"/>
        <v>0.04</v>
      </c>
      <c r="S868">
        <f t="shared" si="329"/>
        <v>0.02</v>
      </c>
      <c r="T868">
        <f t="shared" si="330"/>
        <v>7.0000000000000007E-2</v>
      </c>
      <c r="U868">
        <f t="shared" si="331"/>
        <v>0.05</v>
      </c>
      <c r="V868">
        <f t="shared" si="332"/>
        <v>0.02</v>
      </c>
      <c r="W868">
        <f t="shared" si="333"/>
        <v>0.02</v>
      </c>
      <c r="X868">
        <f t="shared" si="334"/>
        <v>0.01</v>
      </c>
      <c r="Y868">
        <f t="shared" si="335"/>
        <v>0.01</v>
      </c>
    </row>
    <row r="869" spans="1:25">
      <c r="A869" t="s">
        <v>978</v>
      </c>
      <c r="B869">
        <f t="shared" si="312"/>
        <v>0</v>
      </c>
      <c r="C869">
        <f t="shared" si="313"/>
        <v>0</v>
      </c>
      <c r="D869">
        <f t="shared" si="314"/>
        <v>0</v>
      </c>
      <c r="E869">
        <f t="shared" si="315"/>
        <v>0</v>
      </c>
      <c r="F869">
        <f t="shared" si="316"/>
        <v>0</v>
      </c>
      <c r="G869">
        <f t="shared" si="317"/>
        <v>0</v>
      </c>
      <c r="H869">
        <f t="shared" si="318"/>
        <v>0</v>
      </c>
      <c r="I869">
        <f t="shared" si="319"/>
        <v>0.02</v>
      </c>
      <c r="J869">
        <f t="shared" si="320"/>
        <v>0.03</v>
      </c>
      <c r="K869">
        <f t="shared" si="321"/>
        <v>0.03</v>
      </c>
      <c r="L869">
        <f t="shared" si="322"/>
        <v>0.03</v>
      </c>
      <c r="M869">
        <f t="shared" si="323"/>
        <v>0.01</v>
      </c>
      <c r="N869">
        <f t="shared" si="324"/>
        <v>0.02</v>
      </c>
      <c r="O869">
        <f t="shared" si="325"/>
        <v>0.01</v>
      </c>
      <c r="P869">
        <f t="shared" si="326"/>
        <v>0.01</v>
      </c>
      <c r="Q869">
        <f t="shared" si="327"/>
        <v>0.01</v>
      </c>
      <c r="R869">
        <f t="shared" si="328"/>
        <v>0.02</v>
      </c>
      <c r="S869">
        <f t="shared" si="329"/>
        <v>0.04</v>
      </c>
      <c r="T869">
        <f t="shared" si="330"/>
        <v>0.06</v>
      </c>
      <c r="U869">
        <f t="shared" si="331"/>
        <v>0.01</v>
      </c>
      <c r="V869">
        <f t="shared" si="332"/>
        <v>0.01</v>
      </c>
      <c r="W869">
        <f t="shared" si="333"/>
        <v>0</v>
      </c>
      <c r="X869">
        <f t="shared" si="334"/>
        <v>0</v>
      </c>
      <c r="Y869">
        <f t="shared" si="335"/>
        <v>0</v>
      </c>
    </row>
    <row r="870" spans="1:25">
      <c r="A870" t="s">
        <v>979</v>
      </c>
      <c r="B870">
        <f t="shared" si="312"/>
        <v>0</v>
      </c>
      <c r="C870">
        <f t="shared" si="313"/>
        <v>0</v>
      </c>
      <c r="D870">
        <f t="shared" si="314"/>
        <v>0</v>
      </c>
      <c r="E870">
        <f t="shared" si="315"/>
        <v>0</v>
      </c>
      <c r="F870">
        <f t="shared" si="316"/>
        <v>0</v>
      </c>
      <c r="G870">
        <f t="shared" si="317"/>
        <v>0</v>
      </c>
      <c r="H870">
        <f t="shared" si="318"/>
        <v>0</v>
      </c>
      <c r="I870">
        <f t="shared" si="319"/>
        <v>0.05</v>
      </c>
      <c r="J870">
        <f t="shared" si="320"/>
        <v>0.06</v>
      </c>
      <c r="K870">
        <f t="shared" si="321"/>
        <v>0.03</v>
      </c>
      <c r="L870">
        <f t="shared" si="322"/>
        <v>0.02</v>
      </c>
      <c r="M870">
        <f t="shared" si="323"/>
        <v>0</v>
      </c>
      <c r="N870">
        <f t="shared" si="324"/>
        <v>0.02</v>
      </c>
      <c r="O870">
        <f t="shared" si="325"/>
        <v>0.03</v>
      </c>
      <c r="P870">
        <f t="shared" si="326"/>
        <v>0.01</v>
      </c>
      <c r="Q870">
        <f t="shared" si="327"/>
        <v>0.02</v>
      </c>
      <c r="R870">
        <f t="shared" si="328"/>
        <v>0.01</v>
      </c>
      <c r="S870">
        <f t="shared" si="329"/>
        <v>0.01</v>
      </c>
      <c r="T870">
        <f t="shared" si="330"/>
        <v>0.01</v>
      </c>
      <c r="U870">
        <f t="shared" si="331"/>
        <v>0.02</v>
      </c>
      <c r="V870">
        <f t="shared" si="332"/>
        <v>0.01</v>
      </c>
      <c r="W870">
        <f t="shared" si="333"/>
        <v>0.01</v>
      </c>
      <c r="X870">
        <f t="shared" si="334"/>
        <v>0</v>
      </c>
      <c r="Y870">
        <f t="shared" si="335"/>
        <v>0</v>
      </c>
    </row>
    <row r="871" spans="1:25">
      <c r="A871" t="s">
        <v>980</v>
      </c>
      <c r="B871">
        <f t="shared" si="312"/>
        <v>0.01</v>
      </c>
      <c r="C871">
        <f t="shared" si="313"/>
        <v>0.01</v>
      </c>
      <c r="D871">
        <f t="shared" si="314"/>
        <v>0.01</v>
      </c>
      <c r="E871">
        <f t="shared" si="315"/>
        <v>0.01</v>
      </c>
      <c r="F871">
        <f t="shared" si="316"/>
        <v>0.01</v>
      </c>
      <c r="G871">
        <f t="shared" si="317"/>
        <v>0</v>
      </c>
      <c r="H871">
        <f t="shared" si="318"/>
        <v>0.01</v>
      </c>
      <c r="I871">
        <f t="shared" si="319"/>
        <v>0.01</v>
      </c>
      <c r="J871">
        <f t="shared" si="320"/>
        <v>0</v>
      </c>
      <c r="K871">
        <f t="shared" si="321"/>
        <v>0.01</v>
      </c>
      <c r="L871">
        <f t="shared" si="322"/>
        <v>0.02</v>
      </c>
      <c r="M871">
        <f t="shared" si="323"/>
        <v>0.01</v>
      </c>
      <c r="N871">
        <f t="shared" si="324"/>
        <v>0.01</v>
      </c>
      <c r="O871">
        <f t="shared" si="325"/>
        <v>0</v>
      </c>
      <c r="P871">
        <f t="shared" si="326"/>
        <v>0</v>
      </c>
      <c r="Q871">
        <f t="shared" si="327"/>
        <v>0.01</v>
      </c>
      <c r="R871">
        <f t="shared" si="328"/>
        <v>0.01</v>
      </c>
      <c r="S871">
        <f t="shared" si="329"/>
        <v>0.01</v>
      </c>
      <c r="T871">
        <f t="shared" si="330"/>
        <v>0.01</v>
      </c>
      <c r="U871">
        <f t="shared" si="331"/>
        <v>0.01</v>
      </c>
      <c r="V871">
        <f t="shared" si="332"/>
        <v>0.01</v>
      </c>
      <c r="W871">
        <f t="shared" si="333"/>
        <v>0.01</v>
      </c>
      <c r="X871">
        <f t="shared" si="334"/>
        <v>0.01</v>
      </c>
      <c r="Y871">
        <f t="shared" si="335"/>
        <v>0.01</v>
      </c>
    </row>
    <row r="872" spans="1:25">
      <c r="A872" t="s">
        <v>981</v>
      </c>
      <c r="B872">
        <f t="shared" si="312"/>
        <v>0</v>
      </c>
      <c r="C872">
        <f t="shared" si="313"/>
        <v>0</v>
      </c>
      <c r="D872">
        <f t="shared" si="314"/>
        <v>0</v>
      </c>
      <c r="E872">
        <f t="shared" si="315"/>
        <v>0</v>
      </c>
      <c r="F872">
        <f t="shared" si="316"/>
        <v>0</v>
      </c>
      <c r="G872">
        <f t="shared" si="317"/>
        <v>0</v>
      </c>
      <c r="H872">
        <f t="shared" si="318"/>
        <v>0</v>
      </c>
      <c r="I872">
        <f t="shared" si="319"/>
        <v>0</v>
      </c>
      <c r="J872">
        <f t="shared" si="320"/>
        <v>0</v>
      </c>
      <c r="K872">
        <f t="shared" si="321"/>
        <v>0</v>
      </c>
      <c r="L872">
        <f t="shared" si="322"/>
        <v>0</v>
      </c>
      <c r="M872">
        <f t="shared" si="323"/>
        <v>0</v>
      </c>
      <c r="N872">
        <f t="shared" si="324"/>
        <v>0</v>
      </c>
      <c r="O872">
        <f t="shared" si="325"/>
        <v>0</v>
      </c>
      <c r="P872">
        <f t="shared" si="326"/>
        <v>0</v>
      </c>
      <c r="Q872">
        <f t="shared" si="327"/>
        <v>0</v>
      </c>
      <c r="R872">
        <f t="shared" si="328"/>
        <v>0</v>
      </c>
      <c r="S872">
        <f t="shared" si="329"/>
        <v>0</v>
      </c>
      <c r="T872">
        <f t="shared" si="330"/>
        <v>0</v>
      </c>
      <c r="U872">
        <f t="shared" si="331"/>
        <v>0</v>
      </c>
      <c r="V872">
        <f t="shared" si="332"/>
        <v>0</v>
      </c>
      <c r="W872">
        <f t="shared" si="333"/>
        <v>0</v>
      </c>
      <c r="X872">
        <f t="shared" si="334"/>
        <v>0</v>
      </c>
      <c r="Y872">
        <f t="shared" si="335"/>
        <v>0</v>
      </c>
    </row>
    <row r="873" spans="1:25">
      <c r="A873" t="s">
        <v>982</v>
      </c>
      <c r="B873">
        <f t="shared" si="312"/>
        <v>0</v>
      </c>
      <c r="C873">
        <f t="shared" si="313"/>
        <v>0</v>
      </c>
      <c r="D873">
        <f t="shared" si="314"/>
        <v>0</v>
      </c>
      <c r="E873">
        <f t="shared" si="315"/>
        <v>0</v>
      </c>
      <c r="F873">
        <f t="shared" si="316"/>
        <v>0</v>
      </c>
      <c r="G873">
        <f t="shared" si="317"/>
        <v>0</v>
      </c>
      <c r="H873">
        <f t="shared" si="318"/>
        <v>0.01</v>
      </c>
      <c r="I873">
        <f t="shared" si="319"/>
        <v>0.01</v>
      </c>
      <c r="J873">
        <f t="shared" si="320"/>
        <v>0.02</v>
      </c>
      <c r="K873">
        <f t="shared" si="321"/>
        <v>0.02</v>
      </c>
      <c r="L873">
        <f t="shared" si="322"/>
        <v>0.01</v>
      </c>
      <c r="M873">
        <f t="shared" si="323"/>
        <v>0</v>
      </c>
      <c r="N873">
        <f t="shared" si="324"/>
        <v>0</v>
      </c>
      <c r="O873">
        <f t="shared" si="325"/>
        <v>0.01</v>
      </c>
      <c r="P873">
        <f t="shared" si="326"/>
        <v>0</v>
      </c>
      <c r="Q873">
        <f t="shared" si="327"/>
        <v>0</v>
      </c>
      <c r="R873">
        <f t="shared" si="328"/>
        <v>0.01</v>
      </c>
      <c r="S873">
        <f t="shared" si="329"/>
        <v>0.02</v>
      </c>
      <c r="T873">
        <f t="shared" si="330"/>
        <v>0.01</v>
      </c>
      <c r="U873">
        <f t="shared" si="331"/>
        <v>0.01</v>
      </c>
      <c r="V873">
        <f t="shared" si="332"/>
        <v>0</v>
      </c>
      <c r="W873">
        <f t="shared" si="333"/>
        <v>0</v>
      </c>
      <c r="X873">
        <f t="shared" si="334"/>
        <v>0</v>
      </c>
      <c r="Y873">
        <f t="shared" si="335"/>
        <v>0</v>
      </c>
    </row>
    <row r="874" spans="1:25">
      <c r="A874" t="s">
        <v>983</v>
      </c>
      <c r="B874">
        <f t="shared" si="312"/>
        <v>0</v>
      </c>
      <c r="C874">
        <f t="shared" si="313"/>
        <v>0.01</v>
      </c>
      <c r="D874">
        <f t="shared" si="314"/>
        <v>0</v>
      </c>
      <c r="E874">
        <f t="shared" si="315"/>
        <v>0</v>
      </c>
      <c r="F874">
        <f t="shared" si="316"/>
        <v>0.01</v>
      </c>
      <c r="G874">
        <f t="shared" si="317"/>
        <v>0.01</v>
      </c>
      <c r="H874">
        <f t="shared" si="318"/>
        <v>0.02</v>
      </c>
      <c r="I874">
        <f t="shared" si="319"/>
        <v>0.04</v>
      </c>
      <c r="J874">
        <f t="shared" si="320"/>
        <v>0.04</v>
      </c>
      <c r="K874">
        <f t="shared" si="321"/>
        <v>0.04</v>
      </c>
      <c r="L874">
        <f t="shared" si="322"/>
        <v>0.04</v>
      </c>
      <c r="M874">
        <f t="shared" si="323"/>
        <v>0.04</v>
      </c>
      <c r="N874">
        <f t="shared" si="324"/>
        <v>0.02</v>
      </c>
      <c r="O874">
        <f t="shared" si="325"/>
        <v>0.01</v>
      </c>
      <c r="P874">
        <f t="shared" si="326"/>
        <v>0</v>
      </c>
      <c r="Q874">
        <f t="shared" si="327"/>
        <v>0.02</v>
      </c>
      <c r="R874">
        <f t="shared" si="328"/>
        <v>0.04</v>
      </c>
      <c r="S874">
        <f t="shared" si="329"/>
        <v>0.14000000000000001</v>
      </c>
      <c r="T874">
        <f t="shared" si="330"/>
        <v>0.09</v>
      </c>
      <c r="U874">
        <f t="shared" si="331"/>
        <v>0.02</v>
      </c>
      <c r="V874">
        <f t="shared" si="332"/>
        <v>0.01</v>
      </c>
      <c r="W874">
        <f t="shared" si="333"/>
        <v>0.01</v>
      </c>
      <c r="X874">
        <f t="shared" si="334"/>
        <v>0.02</v>
      </c>
      <c r="Y874">
        <f t="shared" si="335"/>
        <v>0.01</v>
      </c>
    </row>
    <row r="875" spans="1:25">
      <c r="A875" t="s">
        <v>984</v>
      </c>
      <c r="B875">
        <f t="shared" si="312"/>
        <v>0</v>
      </c>
      <c r="C875">
        <f t="shared" si="313"/>
        <v>0</v>
      </c>
      <c r="D875">
        <f t="shared" si="314"/>
        <v>0</v>
      </c>
      <c r="E875">
        <f t="shared" si="315"/>
        <v>0</v>
      </c>
      <c r="F875">
        <f t="shared" si="316"/>
        <v>0</v>
      </c>
      <c r="G875">
        <f t="shared" si="317"/>
        <v>0</v>
      </c>
      <c r="H875">
        <f t="shared" si="318"/>
        <v>0</v>
      </c>
      <c r="I875">
        <f t="shared" si="319"/>
        <v>0.01</v>
      </c>
      <c r="J875">
        <f t="shared" si="320"/>
        <v>0</v>
      </c>
      <c r="K875">
        <f t="shared" si="321"/>
        <v>0</v>
      </c>
      <c r="L875">
        <f t="shared" si="322"/>
        <v>0</v>
      </c>
      <c r="M875">
        <f t="shared" si="323"/>
        <v>0.01</v>
      </c>
      <c r="N875">
        <f t="shared" si="324"/>
        <v>0.02</v>
      </c>
      <c r="O875">
        <f t="shared" si="325"/>
        <v>0.01</v>
      </c>
      <c r="P875">
        <f t="shared" si="326"/>
        <v>0.02</v>
      </c>
      <c r="Q875">
        <f t="shared" si="327"/>
        <v>0</v>
      </c>
      <c r="R875">
        <f t="shared" si="328"/>
        <v>0</v>
      </c>
      <c r="S875">
        <f t="shared" si="329"/>
        <v>0.06</v>
      </c>
      <c r="T875">
        <f t="shared" si="330"/>
        <v>0.05</v>
      </c>
      <c r="U875">
        <f t="shared" si="331"/>
        <v>0.01</v>
      </c>
      <c r="V875">
        <f t="shared" si="332"/>
        <v>0</v>
      </c>
      <c r="W875">
        <f t="shared" si="333"/>
        <v>0</v>
      </c>
      <c r="X875">
        <f t="shared" si="334"/>
        <v>0</v>
      </c>
      <c r="Y875">
        <f t="shared" si="335"/>
        <v>0</v>
      </c>
    </row>
    <row r="876" spans="1:25">
      <c r="A876" t="s">
        <v>985</v>
      </c>
      <c r="B876">
        <f t="shared" si="312"/>
        <v>0.01</v>
      </c>
      <c r="C876">
        <f t="shared" si="313"/>
        <v>0.01</v>
      </c>
      <c r="D876">
        <f t="shared" si="314"/>
        <v>0.01</v>
      </c>
      <c r="E876">
        <f t="shared" si="315"/>
        <v>0.01</v>
      </c>
      <c r="F876">
        <f t="shared" si="316"/>
        <v>0.01</v>
      </c>
      <c r="G876">
        <f t="shared" si="317"/>
        <v>0.01</v>
      </c>
      <c r="H876">
        <f t="shared" si="318"/>
        <v>0.01</v>
      </c>
      <c r="I876">
        <f t="shared" si="319"/>
        <v>0.01</v>
      </c>
      <c r="J876">
        <f t="shared" si="320"/>
        <v>0.03</v>
      </c>
      <c r="K876">
        <f t="shared" si="321"/>
        <v>0.04</v>
      </c>
      <c r="L876">
        <f t="shared" si="322"/>
        <v>0.02</v>
      </c>
      <c r="M876">
        <f t="shared" si="323"/>
        <v>0.02</v>
      </c>
      <c r="N876">
        <f t="shared" si="324"/>
        <v>0.03</v>
      </c>
      <c r="O876">
        <f t="shared" si="325"/>
        <v>0.01</v>
      </c>
      <c r="P876">
        <f t="shared" si="326"/>
        <v>0.02</v>
      </c>
      <c r="Q876">
        <f t="shared" si="327"/>
        <v>0.01</v>
      </c>
      <c r="R876">
        <f t="shared" si="328"/>
        <v>0.02</v>
      </c>
      <c r="S876">
        <f t="shared" si="329"/>
        <v>0.05</v>
      </c>
      <c r="T876">
        <f t="shared" si="330"/>
        <v>0.03</v>
      </c>
      <c r="U876">
        <f t="shared" si="331"/>
        <v>0.04</v>
      </c>
      <c r="V876">
        <f t="shared" si="332"/>
        <v>0.02</v>
      </c>
      <c r="W876">
        <f t="shared" si="333"/>
        <v>0.02</v>
      </c>
      <c r="X876">
        <f t="shared" si="334"/>
        <v>0.02</v>
      </c>
      <c r="Y876">
        <f t="shared" si="335"/>
        <v>0.01</v>
      </c>
    </row>
    <row r="877" spans="1:25">
      <c r="A877" t="s">
        <v>986</v>
      </c>
      <c r="B877">
        <f t="shared" si="312"/>
        <v>0</v>
      </c>
      <c r="C877">
        <f t="shared" si="313"/>
        <v>0</v>
      </c>
      <c r="D877">
        <f t="shared" si="314"/>
        <v>0</v>
      </c>
      <c r="E877">
        <f t="shared" si="315"/>
        <v>0</v>
      </c>
      <c r="F877">
        <f t="shared" si="316"/>
        <v>0</v>
      </c>
      <c r="G877">
        <f t="shared" si="317"/>
        <v>0</v>
      </c>
      <c r="H877">
        <f t="shared" si="318"/>
        <v>0</v>
      </c>
      <c r="I877">
        <f t="shared" si="319"/>
        <v>0.01</v>
      </c>
      <c r="J877">
        <f t="shared" si="320"/>
        <v>0.01</v>
      </c>
      <c r="K877">
        <f t="shared" si="321"/>
        <v>0.02</v>
      </c>
      <c r="L877">
        <f t="shared" si="322"/>
        <v>0</v>
      </c>
      <c r="M877">
        <f t="shared" si="323"/>
        <v>0.01</v>
      </c>
      <c r="N877">
        <f t="shared" si="324"/>
        <v>0</v>
      </c>
      <c r="O877">
        <f t="shared" si="325"/>
        <v>0</v>
      </c>
      <c r="P877">
        <f t="shared" si="326"/>
        <v>0.01</v>
      </c>
      <c r="Q877">
        <f t="shared" si="327"/>
        <v>0</v>
      </c>
      <c r="R877">
        <f t="shared" si="328"/>
        <v>0</v>
      </c>
      <c r="S877">
        <f t="shared" si="329"/>
        <v>0</v>
      </c>
      <c r="T877">
        <f t="shared" si="330"/>
        <v>0</v>
      </c>
      <c r="U877">
        <f t="shared" si="331"/>
        <v>0.01</v>
      </c>
      <c r="V877">
        <f t="shared" si="332"/>
        <v>0</v>
      </c>
      <c r="W877">
        <f t="shared" si="333"/>
        <v>0.01</v>
      </c>
      <c r="X877">
        <f t="shared" si="334"/>
        <v>0</v>
      </c>
      <c r="Y877">
        <f t="shared" si="335"/>
        <v>0</v>
      </c>
    </row>
    <row r="878" spans="1:25">
      <c r="A878" t="s">
        <v>987</v>
      </c>
      <c r="B878">
        <f t="shared" si="312"/>
        <v>0.01</v>
      </c>
      <c r="C878">
        <f t="shared" si="313"/>
        <v>0</v>
      </c>
      <c r="D878">
        <f t="shared" si="314"/>
        <v>0</v>
      </c>
      <c r="E878">
        <f t="shared" si="315"/>
        <v>0</v>
      </c>
      <c r="F878">
        <f t="shared" si="316"/>
        <v>0</v>
      </c>
      <c r="G878">
        <f t="shared" si="317"/>
        <v>0</v>
      </c>
      <c r="H878">
        <f t="shared" si="318"/>
        <v>0.01</v>
      </c>
      <c r="I878">
        <f t="shared" si="319"/>
        <v>0.02</v>
      </c>
      <c r="J878">
        <f t="shared" si="320"/>
        <v>0.03</v>
      </c>
      <c r="K878">
        <f t="shared" si="321"/>
        <v>0.03</v>
      </c>
      <c r="L878">
        <f t="shared" si="322"/>
        <v>0.04</v>
      </c>
      <c r="M878">
        <f t="shared" si="323"/>
        <v>0.03</v>
      </c>
      <c r="N878">
        <f t="shared" si="324"/>
        <v>0.01</v>
      </c>
      <c r="O878">
        <f t="shared" si="325"/>
        <v>0.02</v>
      </c>
      <c r="P878">
        <f t="shared" si="326"/>
        <v>0.02</v>
      </c>
      <c r="Q878">
        <f t="shared" si="327"/>
        <v>0.02</v>
      </c>
      <c r="R878">
        <f t="shared" si="328"/>
        <v>0.03</v>
      </c>
      <c r="S878">
        <f t="shared" si="329"/>
        <v>0.03</v>
      </c>
      <c r="T878">
        <f t="shared" si="330"/>
        <v>0.03</v>
      </c>
      <c r="U878">
        <f t="shared" si="331"/>
        <v>0.02</v>
      </c>
      <c r="V878">
        <f t="shared" si="332"/>
        <v>0.03</v>
      </c>
      <c r="W878">
        <f t="shared" si="333"/>
        <v>0.01</v>
      </c>
      <c r="X878">
        <f t="shared" si="334"/>
        <v>0.01</v>
      </c>
      <c r="Y878">
        <f t="shared" si="335"/>
        <v>0.02</v>
      </c>
    </row>
    <row r="879" spans="1:25">
      <c r="A879" t="s">
        <v>988</v>
      </c>
      <c r="B879">
        <f t="shared" si="312"/>
        <v>0.01</v>
      </c>
      <c r="C879">
        <f t="shared" si="313"/>
        <v>0.01</v>
      </c>
      <c r="D879">
        <f t="shared" si="314"/>
        <v>0</v>
      </c>
      <c r="E879">
        <f t="shared" si="315"/>
        <v>0</v>
      </c>
      <c r="F879">
        <f t="shared" si="316"/>
        <v>0</v>
      </c>
      <c r="G879">
        <f t="shared" si="317"/>
        <v>0</v>
      </c>
      <c r="H879">
        <f t="shared" si="318"/>
        <v>0.01</v>
      </c>
      <c r="I879">
        <f t="shared" si="319"/>
        <v>0.01</v>
      </c>
      <c r="J879">
        <f t="shared" si="320"/>
        <v>0.04</v>
      </c>
      <c r="K879">
        <f t="shared" si="321"/>
        <v>0.05</v>
      </c>
      <c r="L879">
        <f t="shared" si="322"/>
        <v>0.03</v>
      </c>
      <c r="M879">
        <f t="shared" si="323"/>
        <v>0.03</v>
      </c>
      <c r="N879">
        <f t="shared" si="324"/>
        <v>0.05</v>
      </c>
      <c r="O879">
        <f t="shared" si="325"/>
        <v>0.04</v>
      </c>
      <c r="P879">
        <f t="shared" si="326"/>
        <v>0.04</v>
      </c>
      <c r="Q879">
        <f t="shared" si="327"/>
        <v>0.08</v>
      </c>
      <c r="R879">
        <f t="shared" si="328"/>
        <v>0.02</v>
      </c>
      <c r="S879">
        <f t="shared" si="329"/>
        <v>0.04</v>
      </c>
      <c r="T879">
        <f t="shared" si="330"/>
        <v>0.03</v>
      </c>
      <c r="U879">
        <f t="shared" si="331"/>
        <v>0.03</v>
      </c>
      <c r="V879">
        <f t="shared" si="332"/>
        <v>0.02</v>
      </c>
      <c r="W879">
        <f t="shared" si="333"/>
        <v>0.02</v>
      </c>
      <c r="X879">
        <f t="shared" si="334"/>
        <v>0.02</v>
      </c>
      <c r="Y879">
        <f t="shared" si="335"/>
        <v>0.02</v>
      </c>
    </row>
    <row r="880" spans="1:25">
      <c r="A880" t="s">
        <v>989</v>
      </c>
      <c r="B880">
        <f t="shared" si="312"/>
        <v>0.02</v>
      </c>
      <c r="C880">
        <f t="shared" si="313"/>
        <v>0</v>
      </c>
      <c r="D880">
        <f t="shared" si="314"/>
        <v>0</v>
      </c>
      <c r="E880">
        <f t="shared" si="315"/>
        <v>0</v>
      </c>
      <c r="F880">
        <f t="shared" si="316"/>
        <v>0</v>
      </c>
      <c r="G880">
        <f t="shared" si="317"/>
        <v>0</v>
      </c>
      <c r="H880">
        <f t="shared" si="318"/>
        <v>0</v>
      </c>
      <c r="I880">
        <f t="shared" si="319"/>
        <v>0.04</v>
      </c>
      <c r="J880">
        <f t="shared" si="320"/>
        <v>0.09</v>
      </c>
      <c r="K880">
        <f t="shared" si="321"/>
        <v>0.05</v>
      </c>
      <c r="L880">
        <f t="shared" si="322"/>
        <v>0.03</v>
      </c>
      <c r="M880">
        <f t="shared" si="323"/>
        <v>0.03</v>
      </c>
      <c r="N880">
        <f t="shared" si="324"/>
        <v>0.01</v>
      </c>
      <c r="O880">
        <f t="shared" si="325"/>
        <v>0.01</v>
      </c>
      <c r="P880">
        <f t="shared" si="326"/>
        <v>0.01</v>
      </c>
      <c r="Q880">
        <f t="shared" si="327"/>
        <v>0.02</v>
      </c>
      <c r="R880">
        <f t="shared" si="328"/>
        <v>0.04</v>
      </c>
      <c r="S880">
        <f t="shared" si="329"/>
        <v>0.02</v>
      </c>
      <c r="T880">
        <f t="shared" si="330"/>
        <v>0.02</v>
      </c>
      <c r="U880">
        <f t="shared" si="331"/>
        <v>0.02</v>
      </c>
      <c r="V880">
        <f t="shared" si="332"/>
        <v>0.02</v>
      </c>
      <c r="W880">
        <f t="shared" si="333"/>
        <v>0.01</v>
      </c>
      <c r="X880">
        <f t="shared" si="334"/>
        <v>0.01</v>
      </c>
      <c r="Y880">
        <f t="shared" si="335"/>
        <v>0.01</v>
      </c>
    </row>
    <row r="881" spans="1:25">
      <c r="A881" t="s">
        <v>990</v>
      </c>
      <c r="B881">
        <f t="shared" si="312"/>
        <v>0</v>
      </c>
      <c r="C881">
        <f t="shared" si="313"/>
        <v>0</v>
      </c>
      <c r="D881">
        <f t="shared" si="314"/>
        <v>0</v>
      </c>
      <c r="E881">
        <f t="shared" si="315"/>
        <v>0</v>
      </c>
      <c r="F881">
        <f t="shared" si="316"/>
        <v>0</v>
      </c>
      <c r="G881">
        <f t="shared" si="317"/>
        <v>0</v>
      </c>
      <c r="H881">
        <f t="shared" si="318"/>
        <v>0.01</v>
      </c>
      <c r="I881">
        <f t="shared" si="319"/>
        <v>0.02</v>
      </c>
      <c r="J881">
        <f t="shared" si="320"/>
        <v>7.0000000000000007E-2</v>
      </c>
      <c r="K881">
        <f t="shared" si="321"/>
        <v>0.02</v>
      </c>
      <c r="L881">
        <f t="shared" si="322"/>
        <v>0.02</v>
      </c>
      <c r="M881">
        <f t="shared" si="323"/>
        <v>0.02</v>
      </c>
      <c r="N881">
        <f t="shared" si="324"/>
        <v>0.02</v>
      </c>
      <c r="O881">
        <f t="shared" si="325"/>
        <v>0.02</v>
      </c>
      <c r="P881">
        <f t="shared" si="326"/>
        <v>0.01</v>
      </c>
      <c r="Q881">
        <f t="shared" si="327"/>
        <v>0.02</v>
      </c>
      <c r="R881">
        <f t="shared" si="328"/>
        <v>0.02</v>
      </c>
      <c r="S881">
        <f t="shared" si="329"/>
        <v>0.02</v>
      </c>
      <c r="T881">
        <f t="shared" si="330"/>
        <v>0.02</v>
      </c>
      <c r="U881">
        <f t="shared" si="331"/>
        <v>0.02</v>
      </c>
      <c r="V881">
        <f t="shared" si="332"/>
        <v>0.02</v>
      </c>
      <c r="W881">
        <f t="shared" si="333"/>
        <v>0.02</v>
      </c>
      <c r="X881">
        <f t="shared" si="334"/>
        <v>0.04</v>
      </c>
      <c r="Y881">
        <f t="shared" si="335"/>
        <v>0.01</v>
      </c>
    </row>
    <row r="882" spans="1:25">
      <c r="A882" t="s">
        <v>991</v>
      </c>
      <c r="B882">
        <f t="shared" si="312"/>
        <v>0</v>
      </c>
      <c r="C882">
        <f t="shared" si="313"/>
        <v>0</v>
      </c>
      <c r="D882">
        <f t="shared" si="314"/>
        <v>0</v>
      </c>
      <c r="E882">
        <f t="shared" si="315"/>
        <v>0</v>
      </c>
      <c r="F882">
        <f t="shared" si="316"/>
        <v>0</v>
      </c>
      <c r="G882">
        <f t="shared" si="317"/>
        <v>0</v>
      </c>
      <c r="H882">
        <f t="shared" si="318"/>
        <v>0.01</v>
      </c>
      <c r="I882">
        <f t="shared" si="319"/>
        <v>0.04</v>
      </c>
      <c r="J882">
        <f t="shared" si="320"/>
        <v>0.09</v>
      </c>
      <c r="K882">
        <f t="shared" si="321"/>
        <v>0.04</v>
      </c>
      <c r="L882">
        <f t="shared" si="322"/>
        <v>0.02</v>
      </c>
      <c r="M882">
        <f t="shared" si="323"/>
        <v>0.02</v>
      </c>
      <c r="N882">
        <f t="shared" si="324"/>
        <v>0.01</v>
      </c>
      <c r="O882">
        <f t="shared" si="325"/>
        <v>0.02</v>
      </c>
      <c r="P882">
        <f t="shared" si="326"/>
        <v>0.01</v>
      </c>
      <c r="Q882">
        <f t="shared" si="327"/>
        <v>0.02</v>
      </c>
      <c r="R882">
        <f t="shared" si="328"/>
        <v>0.06</v>
      </c>
      <c r="S882">
        <f t="shared" si="329"/>
        <v>0.05</v>
      </c>
      <c r="T882">
        <f t="shared" si="330"/>
        <v>7.0000000000000007E-2</v>
      </c>
      <c r="U882">
        <f t="shared" si="331"/>
        <v>0.02</v>
      </c>
      <c r="V882">
        <f t="shared" si="332"/>
        <v>0.02</v>
      </c>
      <c r="W882">
        <f t="shared" si="333"/>
        <v>0.02</v>
      </c>
      <c r="X882">
        <f t="shared" si="334"/>
        <v>0.02</v>
      </c>
      <c r="Y882">
        <f t="shared" si="335"/>
        <v>0.01</v>
      </c>
    </row>
    <row r="883" spans="1:25">
      <c r="A883" t="s">
        <v>992</v>
      </c>
      <c r="B883">
        <f t="shared" si="312"/>
        <v>0.04</v>
      </c>
      <c r="C883">
        <f t="shared" si="313"/>
        <v>0.04</v>
      </c>
      <c r="D883">
        <f t="shared" si="314"/>
        <v>0.04</v>
      </c>
      <c r="E883">
        <f t="shared" si="315"/>
        <v>0.04</v>
      </c>
      <c r="F883">
        <f t="shared" si="316"/>
        <v>0.04</v>
      </c>
      <c r="G883">
        <f t="shared" si="317"/>
        <v>0.21</v>
      </c>
      <c r="H883">
        <f t="shared" si="318"/>
        <v>7.0000000000000007E-2</v>
      </c>
      <c r="I883">
        <f t="shared" si="319"/>
        <v>0.1</v>
      </c>
      <c r="J883">
        <f t="shared" si="320"/>
        <v>0.06</v>
      </c>
      <c r="K883">
        <f t="shared" si="321"/>
        <v>0.09</v>
      </c>
      <c r="L883">
        <f t="shared" si="322"/>
        <v>0.05</v>
      </c>
      <c r="M883">
        <f t="shared" si="323"/>
        <v>0.04</v>
      </c>
      <c r="N883">
        <f t="shared" si="324"/>
        <v>0.02</v>
      </c>
      <c r="O883">
        <f t="shared" si="325"/>
        <v>0.02</v>
      </c>
      <c r="P883">
        <f t="shared" si="326"/>
        <v>0.02</v>
      </c>
      <c r="Q883">
        <f t="shared" si="327"/>
        <v>0.02</v>
      </c>
      <c r="R883">
        <f t="shared" si="328"/>
        <v>0.03</v>
      </c>
      <c r="S883">
        <f t="shared" si="329"/>
        <v>0.03</v>
      </c>
      <c r="T883">
        <f t="shared" si="330"/>
        <v>0.02</v>
      </c>
      <c r="U883">
        <f t="shared" si="331"/>
        <v>0.04</v>
      </c>
      <c r="V883">
        <f t="shared" si="332"/>
        <v>0.04</v>
      </c>
      <c r="W883">
        <f t="shared" si="333"/>
        <v>0.12</v>
      </c>
      <c r="X883">
        <f t="shared" si="334"/>
        <v>0.22</v>
      </c>
      <c r="Y883">
        <f t="shared" si="335"/>
        <v>0.03</v>
      </c>
    </row>
    <row r="884" spans="1:25">
      <c r="A884" t="s">
        <v>993</v>
      </c>
      <c r="B884">
        <f t="shared" si="312"/>
        <v>0</v>
      </c>
      <c r="C884">
        <f t="shared" si="313"/>
        <v>0</v>
      </c>
      <c r="D884">
        <f t="shared" si="314"/>
        <v>0</v>
      </c>
      <c r="E884">
        <f t="shared" si="315"/>
        <v>0</v>
      </c>
      <c r="F884">
        <f t="shared" si="316"/>
        <v>0</v>
      </c>
      <c r="G884">
        <f t="shared" si="317"/>
        <v>0</v>
      </c>
      <c r="H884">
        <f t="shared" si="318"/>
        <v>0</v>
      </c>
      <c r="I884">
        <f t="shared" si="319"/>
        <v>0.01</v>
      </c>
      <c r="J884">
        <f t="shared" si="320"/>
        <v>0.2</v>
      </c>
      <c r="K884">
        <f t="shared" si="321"/>
        <v>0.2</v>
      </c>
      <c r="L884">
        <f t="shared" si="322"/>
        <v>0.09</v>
      </c>
      <c r="M884">
        <f t="shared" si="323"/>
        <v>0</v>
      </c>
      <c r="N884">
        <f t="shared" si="324"/>
        <v>0</v>
      </c>
      <c r="O884">
        <f t="shared" si="325"/>
        <v>0</v>
      </c>
      <c r="P884">
        <f t="shared" si="326"/>
        <v>0</v>
      </c>
      <c r="Q884">
        <f t="shared" si="327"/>
        <v>0</v>
      </c>
      <c r="R884">
        <f t="shared" si="328"/>
        <v>0</v>
      </c>
      <c r="S884">
        <f t="shared" si="329"/>
        <v>0</v>
      </c>
      <c r="T884">
        <f t="shared" si="330"/>
        <v>0</v>
      </c>
      <c r="U884">
        <f t="shared" si="331"/>
        <v>0</v>
      </c>
      <c r="V884">
        <f t="shared" si="332"/>
        <v>0</v>
      </c>
      <c r="W884">
        <f t="shared" si="333"/>
        <v>0</v>
      </c>
      <c r="X884">
        <f t="shared" si="334"/>
        <v>0</v>
      </c>
      <c r="Y884">
        <f t="shared" si="335"/>
        <v>0</v>
      </c>
    </row>
    <row r="885" spans="1:25">
      <c r="A885" t="s">
        <v>994</v>
      </c>
      <c r="B885">
        <f t="shared" si="312"/>
        <v>0.01</v>
      </c>
      <c r="C885">
        <f t="shared" si="313"/>
        <v>0</v>
      </c>
      <c r="D885">
        <f t="shared" si="314"/>
        <v>0</v>
      </c>
      <c r="E885">
        <f t="shared" si="315"/>
        <v>0</v>
      </c>
      <c r="F885">
        <f t="shared" si="316"/>
        <v>0</v>
      </c>
      <c r="G885">
        <f t="shared" si="317"/>
        <v>0</v>
      </c>
      <c r="H885">
        <f t="shared" si="318"/>
        <v>0.01</v>
      </c>
      <c r="I885">
        <f t="shared" si="319"/>
        <v>0.02</v>
      </c>
      <c r="J885">
        <f t="shared" si="320"/>
        <v>0.03</v>
      </c>
      <c r="K885">
        <f t="shared" si="321"/>
        <v>0.12</v>
      </c>
      <c r="L885">
        <f t="shared" si="322"/>
        <v>0.04</v>
      </c>
      <c r="M885">
        <f t="shared" si="323"/>
        <v>0.02</v>
      </c>
      <c r="N885">
        <f t="shared" si="324"/>
        <v>0.02</v>
      </c>
      <c r="O885">
        <f t="shared" si="325"/>
        <v>0.03</v>
      </c>
      <c r="P885">
        <f t="shared" si="326"/>
        <v>0.02</v>
      </c>
      <c r="Q885">
        <f t="shared" si="327"/>
        <v>0.01</v>
      </c>
      <c r="R885">
        <f t="shared" si="328"/>
        <v>0.02</v>
      </c>
      <c r="S885">
        <f t="shared" si="329"/>
        <v>0.02</v>
      </c>
      <c r="T885">
        <f t="shared" si="330"/>
        <v>0.02</v>
      </c>
      <c r="U885">
        <f t="shared" si="331"/>
        <v>0.05</v>
      </c>
      <c r="V885">
        <f t="shared" si="332"/>
        <v>0.05</v>
      </c>
      <c r="W885">
        <f t="shared" si="333"/>
        <v>0.03</v>
      </c>
      <c r="X885">
        <f t="shared" si="334"/>
        <v>0.01</v>
      </c>
      <c r="Y885">
        <f t="shared" si="335"/>
        <v>0.01</v>
      </c>
    </row>
    <row r="886" spans="1:25">
      <c r="A886" t="s">
        <v>995</v>
      </c>
      <c r="B886">
        <f t="shared" si="312"/>
        <v>0</v>
      </c>
      <c r="C886">
        <f t="shared" si="313"/>
        <v>0</v>
      </c>
      <c r="D886">
        <f t="shared" si="314"/>
        <v>0</v>
      </c>
      <c r="E886">
        <f t="shared" si="315"/>
        <v>0</v>
      </c>
      <c r="F886">
        <f t="shared" si="316"/>
        <v>0</v>
      </c>
      <c r="G886">
        <f t="shared" si="317"/>
        <v>0</v>
      </c>
      <c r="H886">
        <f t="shared" si="318"/>
        <v>0.01</v>
      </c>
      <c r="I886">
        <f t="shared" si="319"/>
        <v>7.0000000000000007E-2</v>
      </c>
      <c r="J886">
        <f t="shared" si="320"/>
        <v>0.1</v>
      </c>
      <c r="K886">
        <f t="shared" si="321"/>
        <v>0.13</v>
      </c>
      <c r="L886">
        <f t="shared" si="322"/>
        <v>0.14000000000000001</v>
      </c>
      <c r="M886">
        <f t="shared" si="323"/>
        <v>0.12</v>
      </c>
      <c r="N886">
        <f t="shared" si="324"/>
        <v>0.13</v>
      </c>
      <c r="O886">
        <f t="shared" si="325"/>
        <v>0.15</v>
      </c>
      <c r="P886">
        <f t="shared" si="326"/>
        <v>0.13</v>
      </c>
      <c r="Q886">
        <f t="shared" si="327"/>
        <v>0.1</v>
      </c>
      <c r="R886">
        <f t="shared" si="328"/>
        <v>0.04</v>
      </c>
      <c r="S886">
        <f t="shared" si="329"/>
        <v>0.01</v>
      </c>
      <c r="T886">
        <f t="shared" si="330"/>
        <v>0</v>
      </c>
      <c r="U886">
        <f t="shared" si="331"/>
        <v>0</v>
      </c>
      <c r="V886">
        <f t="shared" si="332"/>
        <v>0</v>
      </c>
      <c r="W886">
        <f t="shared" si="333"/>
        <v>0</v>
      </c>
      <c r="X886">
        <f t="shared" si="334"/>
        <v>0</v>
      </c>
      <c r="Y886">
        <f t="shared" si="335"/>
        <v>0</v>
      </c>
    </row>
    <row r="887" spans="1:25">
      <c r="A887" t="s">
        <v>996</v>
      </c>
      <c r="B887">
        <f t="shared" si="312"/>
        <v>0</v>
      </c>
      <c r="C887">
        <f t="shared" si="313"/>
        <v>0</v>
      </c>
      <c r="D887">
        <f t="shared" si="314"/>
        <v>0</v>
      </c>
      <c r="E887">
        <f t="shared" si="315"/>
        <v>0</v>
      </c>
      <c r="F887">
        <f t="shared" si="316"/>
        <v>0</v>
      </c>
      <c r="G887">
        <f t="shared" si="317"/>
        <v>0</v>
      </c>
      <c r="H887">
        <f t="shared" si="318"/>
        <v>0</v>
      </c>
      <c r="I887">
        <f t="shared" si="319"/>
        <v>0.21</v>
      </c>
      <c r="J887">
        <f t="shared" si="320"/>
        <v>0.02</v>
      </c>
      <c r="K887">
        <f t="shared" si="321"/>
        <v>0.01</v>
      </c>
      <c r="L887">
        <f t="shared" si="322"/>
        <v>0.01</v>
      </c>
      <c r="M887">
        <f t="shared" si="323"/>
        <v>0.03</v>
      </c>
      <c r="N887">
        <f t="shared" si="324"/>
        <v>0</v>
      </c>
      <c r="O887">
        <f t="shared" si="325"/>
        <v>0</v>
      </c>
      <c r="P887">
        <f t="shared" si="326"/>
        <v>0.01</v>
      </c>
      <c r="Q887">
        <f t="shared" si="327"/>
        <v>0.1</v>
      </c>
      <c r="R887">
        <f t="shared" si="328"/>
        <v>0.01</v>
      </c>
      <c r="S887">
        <f t="shared" si="329"/>
        <v>0</v>
      </c>
      <c r="T887">
        <f t="shared" si="330"/>
        <v>0.03</v>
      </c>
      <c r="U887">
        <f t="shared" si="331"/>
        <v>0</v>
      </c>
      <c r="V887">
        <f t="shared" si="332"/>
        <v>0.11</v>
      </c>
      <c r="W887">
        <f t="shared" si="333"/>
        <v>0</v>
      </c>
      <c r="X887">
        <f t="shared" si="334"/>
        <v>0.03</v>
      </c>
      <c r="Y887">
        <f t="shared" si="335"/>
        <v>0</v>
      </c>
    </row>
    <row r="888" spans="1:25">
      <c r="A888" t="s">
        <v>997</v>
      </c>
      <c r="B888">
        <f t="shared" si="312"/>
        <v>0</v>
      </c>
      <c r="C888">
        <f t="shared" si="313"/>
        <v>0</v>
      </c>
      <c r="D888">
        <f t="shared" si="314"/>
        <v>0</v>
      </c>
      <c r="E888">
        <f t="shared" si="315"/>
        <v>0.1</v>
      </c>
      <c r="F888">
        <f t="shared" si="316"/>
        <v>0</v>
      </c>
      <c r="G888">
        <f t="shared" si="317"/>
        <v>0</v>
      </c>
      <c r="H888">
        <f t="shared" si="318"/>
        <v>0.01</v>
      </c>
      <c r="I888">
        <f t="shared" si="319"/>
        <v>0</v>
      </c>
      <c r="J888">
        <f t="shared" si="320"/>
        <v>0.01</v>
      </c>
      <c r="K888">
        <f t="shared" si="321"/>
        <v>0.01</v>
      </c>
      <c r="L888">
        <f t="shared" si="322"/>
        <v>0.01</v>
      </c>
      <c r="M888">
        <f t="shared" si="323"/>
        <v>0.01</v>
      </c>
      <c r="N888">
        <f t="shared" si="324"/>
        <v>0</v>
      </c>
      <c r="O888">
        <f t="shared" si="325"/>
        <v>0</v>
      </c>
      <c r="P888">
        <f t="shared" si="326"/>
        <v>0</v>
      </c>
      <c r="Q888">
        <f t="shared" si="327"/>
        <v>0.01</v>
      </c>
      <c r="R888">
        <f t="shared" si="328"/>
        <v>0</v>
      </c>
      <c r="S888">
        <f t="shared" si="329"/>
        <v>0</v>
      </c>
      <c r="T888">
        <f t="shared" si="330"/>
        <v>0.02</v>
      </c>
      <c r="U888">
        <f t="shared" si="331"/>
        <v>0.02</v>
      </c>
      <c r="V888">
        <f t="shared" si="332"/>
        <v>0</v>
      </c>
      <c r="W888">
        <f t="shared" si="333"/>
        <v>0.11</v>
      </c>
      <c r="X888">
        <f t="shared" si="334"/>
        <v>0</v>
      </c>
      <c r="Y888">
        <f t="shared" si="335"/>
        <v>0</v>
      </c>
    </row>
    <row r="889" spans="1:25">
      <c r="A889" t="s">
        <v>998</v>
      </c>
      <c r="B889">
        <f t="shared" si="312"/>
        <v>0.03</v>
      </c>
      <c r="C889">
        <f t="shared" si="313"/>
        <v>0.03</v>
      </c>
      <c r="D889">
        <f t="shared" si="314"/>
        <v>0.03</v>
      </c>
      <c r="E889">
        <f t="shared" si="315"/>
        <v>0.03</v>
      </c>
      <c r="F889">
        <f t="shared" si="316"/>
        <v>0.03</v>
      </c>
      <c r="G889">
        <f t="shared" si="317"/>
        <v>0.02</v>
      </c>
      <c r="H889">
        <f t="shared" si="318"/>
        <v>0.03</v>
      </c>
      <c r="I889">
        <f t="shared" si="319"/>
        <v>0.11</v>
      </c>
      <c r="J889">
        <f t="shared" si="320"/>
        <v>0.09</v>
      </c>
      <c r="K889">
        <f t="shared" si="321"/>
        <v>0.09</v>
      </c>
      <c r="L889">
        <f t="shared" si="322"/>
        <v>0.1</v>
      </c>
      <c r="M889">
        <f t="shared" si="323"/>
        <v>0.04</v>
      </c>
      <c r="N889">
        <f t="shared" si="324"/>
        <v>0.04</v>
      </c>
      <c r="O889">
        <f t="shared" si="325"/>
        <v>7.0000000000000007E-2</v>
      </c>
      <c r="P889">
        <f t="shared" si="326"/>
        <v>0.13</v>
      </c>
      <c r="Q889">
        <f t="shared" si="327"/>
        <v>0.12</v>
      </c>
      <c r="R889">
        <f t="shared" si="328"/>
        <v>0.04</v>
      </c>
      <c r="S889">
        <f t="shared" si="329"/>
        <v>0.03</v>
      </c>
      <c r="T889">
        <f t="shared" si="330"/>
        <v>0.04</v>
      </c>
      <c r="U889">
        <f t="shared" si="331"/>
        <v>0.04</v>
      </c>
      <c r="V889">
        <f t="shared" si="332"/>
        <v>0.03</v>
      </c>
      <c r="W889">
        <f t="shared" si="333"/>
        <v>0.03</v>
      </c>
      <c r="X889">
        <f t="shared" si="334"/>
        <v>0.03</v>
      </c>
      <c r="Y889">
        <f t="shared" si="335"/>
        <v>0.03</v>
      </c>
    </row>
    <row r="890" spans="1:25">
      <c r="A890" t="s">
        <v>999</v>
      </c>
      <c r="B890">
        <f t="shared" si="312"/>
        <v>0</v>
      </c>
      <c r="C890">
        <f t="shared" si="313"/>
        <v>0</v>
      </c>
      <c r="D890">
        <f t="shared" si="314"/>
        <v>0</v>
      </c>
      <c r="E890">
        <f t="shared" si="315"/>
        <v>0</v>
      </c>
      <c r="F890">
        <f t="shared" si="316"/>
        <v>0</v>
      </c>
      <c r="G890">
        <f t="shared" si="317"/>
        <v>0</v>
      </c>
      <c r="H890">
        <f t="shared" si="318"/>
        <v>0</v>
      </c>
      <c r="I890">
        <f t="shared" si="319"/>
        <v>0</v>
      </c>
      <c r="J890">
        <f t="shared" si="320"/>
        <v>0.05</v>
      </c>
      <c r="K890">
        <f t="shared" si="321"/>
        <v>0.04</v>
      </c>
      <c r="L890">
        <f t="shared" si="322"/>
        <v>0</v>
      </c>
      <c r="M890">
        <f t="shared" si="323"/>
        <v>0</v>
      </c>
      <c r="N890">
        <f t="shared" si="324"/>
        <v>0</v>
      </c>
      <c r="O890">
        <f t="shared" si="325"/>
        <v>0</v>
      </c>
      <c r="P890">
        <f t="shared" si="326"/>
        <v>0</v>
      </c>
      <c r="Q890">
        <f t="shared" si="327"/>
        <v>0</v>
      </c>
      <c r="R890">
        <f t="shared" si="328"/>
        <v>0</v>
      </c>
      <c r="S890">
        <f t="shared" si="329"/>
        <v>0</v>
      </c>
      <c r="T890">
        <f t="shared" si="330"/>
        <v>0.01</v>
      </c>
      <c r="U890">
        <f t="shared" si="331"/>
        <v>0</v>
      </c>
      <c r="V890">
        <f t="shared" si="332"/>
        <v>0</v>
      </c>
      <c r="W890">
        <f t="shared" si="333"/>
        <v>0</v>
      </c>
      <c r="X890">
        <f t="shared" si="334"/>
        <v>0</v>
      </c>
      <c r="Y890">
        <f t="shared" si="335"/>
        <v>0</v>
      </c>
    </row>
    <row r="891" spans="1:25">
      <c r="A891" t="s">
        <v>1000</v>
      </c>
      <c r="B891">
        <f t="shared" si="312"/>
        <v>0</v>
      </c>
      <c r="C891">
        <f t="shared" si="313"/>
        <v>0.01</v>
      </c>
      <c r="D891">
        <f t="shared" si="314"/>
        <v>0.01</v>
      </c>
      <c r="E891">
        <f t="shared" si="315"/>
        <v>0</v>
      </c>
      <c r="F891">
        <f t="shared" si="316"/>
        <v>0.01</v>
      </c>
      <c r="G891">
        <f t="shared" si="317"/>
        <v>0.01</v>
      </c>
      <c r="H891">
        <f t="shared" si="318"/>
        <v>0.01</v>
      </c>
      <c r="I891">
        <f t="shared" si="319"/>
        <v>0.01</v>
      </c>
      <c r="J891">
        <f t="shared" si="320"/>
        <v>0.03</v>
      </c>
      <c r="K891">
        <f t="shared" si="321"/>
        <v>0.02</v>
      </c>
      <c r="L891">
        <f t="shared" si="322"/>
        <v>0.02</v>
      </c>
      <c r="M891">
        <f t="shared" si="323"/>
        <v>0.02</v>
      </c>
      <c r="N891">
        <f t="shared" si="324"/>
        <v>0.02</v>
      </c>
      <c r="O891">
        <f t="shared" si="325"/>
        <v>7.0000000000000007E-2</v>
      </c>
      <c r="P891">
        <f t="shared" si="326"/>
        <v>0.15</v>
      </c>
      <c r="Q891">
        <f t="shared" si="327"/>
        <v>0.1</v>
      </c>
      <c r="R891">
        <f t="shared" si="328"/>
        <v>0.08</v>
      </c>
      <c r="S891">
        <f t="shared" si="329"/>
        <v>0.02</v>
      </c>
      <c r="T891">
        <f t="shared" si="330"/>
        <v>0.01</v>
      </c>
      <c r="U891">
        <f t="shared" si="331"/>
        <v>0.01</v>
      </c>
      <c r="V891">
        <f t="shared" si="332"/>
        <v>0.67</v>
      </c>
      <c r="W891">
        <f t="shared" si="333"/>
        <v>0.01</v>
      </c>
      <c r="X891">
        <f t="shared" si="334"/>
        <v>0.01</v>
      </c>
      <c r="Y891">
        <f t="shared" si="335"/>
        <v>0.01</v>
      </c>
    </row>
    <row r="892" spans="1:25">
      <c r="A892" t="s">
        <v>1001</v>
      </c>
      <c r="B892">
        <f t="shared" si="312"/>
        <v>0.02</v>
      </c>
      <c r="C892">
        <f t="shared" si="313"/>
        <v>0.02</v>
      </c>
      <c r="D892">
        <f t="shared" si="314"/>
        <v>0.02</v>
      </c>
      <c r="E892">
        <f t="shared" si="315"/>
        <v>0.02</v>
      </c>
      <c r="F892">
        <f t="shared" si="316"/>
        <v>0.02</v>
      </c>
      <c r="G892">
        <f t="shared" si="317"/>
        <v>0.02</v>
      </c>
      <c r="H892">
        <f t="shared" si="318"/>
        <v>0.74</v>
      </c>
      <c r="I892">
        <f t="shared" si="319"/>
        <v>0.7</v>
      </c>
      <c r="J892">
        <f t="shared" si="320"/>
        <v>1.92</v>
      </c>
      <c r="K892">
        <f t="shared" si="321"/>
        <v>0.1</v>
      </c>
      <c r="L892">
        <f t="shared" si="322"/>
        <v>0.05</v>
      </c>
      <c r="M892">
        <f t="shared" si="323"/>
        <v>0.05</v>
      </c>
      <c r="N892">
        <f t="shared" si="324"/>
        <v>0.05</v>
      </c>
      <c r="O892">
        <f t="shared" si="325"/>
        <v>0.05</v>
      </c>
      <c r="P892">
        <f t="shared" si="326"/>
        <v>7.0000000000000007E-2</v>
      </c>
      <c r="Q892">
        <f t="shared" si="327"/>
        <v>0.18</v>
      </c>
      <c r="R892">
        <f t="shared" si="328"/>
        <v>0.43</v>
      </c>
      <c r="S892">
        <f t="shared" si="329"/>
        <v>0.3</v>
      </c>
      <c r="T892">
        <f t="shared" si="330"/>
        <v>0.08</v>
      </c>
      <c r="U892">
        <f t="shared" si="331"/>
        <v>0.18</v>
      </c>
      <c r="V892">
        <f t="shared" si="332"/>
        <v>0.06</v>
      </c>
      <c r="W892">
        <f t="shared" si="333"/>
        <v>0.06</v>
      </c>
      <c r="X892">
        <f t="shared" si="334"/>
        <v>1.36</v>
      </c>
      <c r="Y892">
        <f t="shared" si="335"/>
        <v>0.06</v>
      </c>
    </row>
    <row r="893" spans="1:25">
      <c r="A893" t="s">
        <v>1002</v>
      </c>
      <c r="B893">
        <f t="shared" si="312"/>
        <v>0</v>
      </c>
      <c r="C893">
        <f t="shared" si="313"/>
        <v>0</v>
      </c>
      <c r="D893">
        <f t="shared" si="314"/>
        <v>0</v>
      </c>
      <c r="E893">
        <f t="shared" si="315"/>
        <v>0</v>
      </c>
      <c r="F893">
        <f t="shared" si="316"/>
        <v>0</v>
      </c>
      <c r="G893">
        <f t="shared" si="317"/>
        <v>0</v>
      </c>
      <c r="H893">
        <f t="shared" si="318"/>
        <v>0</v>
      </c>
      <c r="I893">
        <f t="shared" si="319"/>
        <v>0.23</v>
      </c>
      <c r="J893">
        <f t="shared" si="320"/>
        <v>0.32</v>
      </c>
      <c r="K893">
        <f t="shared" si="321"/>
        <v>0.12</v>
      </c>
      <c r="L893">
        <f t="shared" si="322"/>
        <v>0.27</v>
      </c>
      <c r="M893">
        <f t="shared" si="323"/>
        <v>0.36</v>
      </c>
      <c r="N893">
        <f t="shared" si="324"/>
        <v>0.51</v>
      </c>
      <c r="O893">
        <f t="shared" si="325"/>
        <v>0.73</v>
      </c>
      <c r="P893">
        <f t="shared" si="326"/>
        <v>0.31</v>
      </c>
      <c r="Q893">
        <f t="shared" si="327"/>
        <v>0.24</v>
      </c>
      <c r="R893">
        <f t="shared" si="328"/>
        <v>0.15</v>
      </c>
      <c r="S893">
        <f t="shared" si="329"/>
        <v>0.14000000000000001</v>
      </c>
      <c r="T893">
        <f t="shared" si="330"/>
        <v>0.18</v>
      </c>
      <c r="U893">
        <f t="shared" si="331"/>
        <v>0.13</v>
      </c>
      <c r="V893">
        <f t="shared" si="332"/>
        <v>0.2</v>
      </c>
      <c r="W893">
        <f t="shared" si="333"/>
        <v>0.28000000000000003</v>
      </c>
      <c r="X893">
        <f t="shared" si="334"/>
        <v>0.08</v>
      </c>
      <c r="Y893">
        <f t="shared" si="335"/>
        <v>0.02</v>
      </c>
    </row>
    <row r="894" spans="1:25">
      <c r="A894" t="s">
        <v>1003</v>
      </c>
      <c r="B894">
        <f t="shared" si="312"/>
        <v>0</v>
      </c>
      <c r="C894">
        <f t="shared" si="313"/>
        <v>0</v>
      </c>
      <c r="D894">
        <f t="shared" si="314"/>
        <v>0</v>
      </c>
      <c r="E894">
        <f t="shared" si="315"/>
        <v>0</v>
      </c>
      <c r="F894">
        <f t="shared" si="316"/>
        <v>0</v>
      </c>
      <c r="G894">
        <f t="shared" si="317"/>
        <v>0</v>
      </c>
      <c r="H894">
        <f t="shared" si="318"/>
        <v>0</v>
      </c>
      <c r="I894">
        <f t="shared" si="319"/>
        <v>0</v>
      </c>
      <c r="J894">
        <f t="shared" si="320"/>
        <v>0.01</v>
      </c>
      <c r="K894">
        <f t="shared" si="321"/>
        <v>0</v>
      </c>
      <c r="L894">
        <f t="shared" si="322"/>
        <v>0.44</v>
      </c>
      <c r="M894">
        <f t="shared" si="323"/>
        <v>4.84</v>
      </c>
      <c r="N894">
        <f t="shared" si="324"/>
        <v>4.16</v>
      </c>
      <c r="O894">
        <f t="shared" si="325"/>
        <v>0</v>
      </c>
      <c r="P894">
        <f t="shared" si="326"/>
        <v>0.04</v>
      </c>
      <c r="Q894">
        <f t="shared" si="327"/>
        <v>0.09</v>
      </c>
      <c r="R894">
        <f t="shared" si="328"/>
        <v>0</v>
      </c>
      <c r="S894">
        <f t="shared" si="329"/>
        <v>0</v>
      </c>
      <c r="T894">
        <f t="shared" si="330"/>
        <v>0</v>
      </c>
      <c r="U894">
        <f t="shared" si="331"/>
        <v>0</v>
      </c>
      <c r="V894">
        <f t="shared" si="332"/>
        <v>0</v>
      </c>
      <c r="W894">
        <f t="shared" si="333"/>
        <v>0</v>
      </c>
      <c r="X894">
        <f t="shared" si="334"/>
        <v>0</v>
      </c>
      <c r="Y894">
        <f t="shared" si="335"/>
        <v>0</v>
      </c>
    </row>
    <row r="895" spans="1:25">
      <c r="A895" t="s">
        <v>1004</v>
      </c>
      <c r="B895">
        <f t="shared" si="312"/>
        <v>0</v>
      </c>
      <c r="C895">
        <f t="shared" si="313"/>
        <v>0</v>
      </c>
      <c r="D895">
        <f t="shared" si="314"/>
        <v>0</v>
      </c>
      <c r="E895">
        <f t="shared" si="315"/>
        <v>0</v>
      </c>
      <c r="F895">
        <f t="shared" si="316"/>
        <v>0.87</v>
      </c>
      <c r="G895">
        <f t="shared" si="317"/>
        <v>2.5299999999999998</v>
      </c>
      <c r="H895">
        <f t="shared" si="318"/>
        <v>1.78</v>
      </c>
      <c r="I895">
        <f t="shared" si="319"/>
        <v>0</v>
      </c>
      <c r="J895">
        <f t="shared" si="320"/>
        <v>0.44</v>
      </c>
      <c r="K895">
        <f t="shared" si="321"/>
        <v>1.34</v>
      </c>
      <c r="L895">
        <f t="shared" si="322"/>
        <v>0.92</v>
      </c>
      <c r="M895">
        <f t="shared" si="323"/>
        <v>0.02</v>
      </c>
      <c r="N895">
        <f t="shared" si="324"/>
        <v>0</v>
      </c>
      <c r="O895">
        <f t="shared" si="325"/>
        <v>0.05</v>
      </c>
      <c r="P895">
        <f t="shared" si="326"/>
        <v>0.22</v>
      </c>
      <c r="Q895">
        <f t="shared" si="327"/>
        <v>0.32</v>
      </c>
      <c r="R895">
        <f t="shared" si="328"/>
        <v>0</v>
      </c>
      <c r="S895">
        <f t="shared" si="329"/>
        <v>0</v>
      </c>
      <c r="T895">
        <f t="shared" si="330"/>
        <v>0</v>
      </c>
      <c r="U895">
        <f t="shared" si="331"/>
        <v>0</v>
      </c>
      <c r="V895">
        <f t="shared" si="332"/>
        <v>0</v>
      </c>
      <c r="W895">
        <f t="shared" si="333"/>
        <v>0</v>
      </c>
      <c r="X895">
        <f t="shared" si="334"/>
        <v>1.06</v>
      </c>
      <c r="Y895">
        <f t="shared" si="335"/>
        <v>0</v>
      </c>
    </row>
    <row r="896" spans="1:25">
      <c r="A896" t="s">
        <v>1005</v>
      </c>
      <c r="B896">
        <f t="shared" si="312"/>
        <v>0</v>
      </c>
      <c r="C896">
        <f t="shared" si="313"/>
        <v>0</v>
      </c>
      <c r="D896">
        <f t="shared" si="314"/>
        <v>0</v>
      </c>
      <c r="E896">
        <f t="shared" si="315"/>
        <v>0</v>
      </c>
      <c r="F896">
        <f t="shared" si="316"/>
        <v>0</v>
      </c>
      <c r="G896">
        <f t="shared" si="317"/>
        <v>0</v>
      </c>
      <c r="H896">
        <f t="shared" si="318"/>
        <v>0</v>
      </c>
      <c r="I896">
        <f t="shared" si="319"/>
        <v>0.44</v>
      </c>
      <c r="J896">
        <f t="shared" si="320"/>
        <v>0</v>
      </c>
      <c r="K896">
        <f t="shared" si="321"/>
        <v>0</v>
      </c>
      <c r="L896">
        <f t="shared" si="322"/>
        <v>0.23</v>
      </c>
      <c r="M896">
        <f t="shared" si="323"/>
        <v>0</v>
      </c>
      <c r="N896">
        <f t="shared" si="324"/>
        <v>0</v>
      </c>
      <c r="O896">
        <f t="shared" si="325"/>
        <v>0</v>
      </c>
      <c r="P896">
        <f t="shared" si="326"/>
        <v>0.01</v>
      </c>
      <c r="Q896">
        <f t="shared" si="327"/>
        <v>0.02</v>
      </c>
      <c r="R896">
        <f t="shared" si="328"/>
        <v>0</v>
      </c>
      <c r="S896">
        <f t="shared" si="329"/>
        <v>0</v>
      </c>
      <c r="T896">
        <f t="shared" si="330"/>
        <v>0</v>
      </c>
      <c r="U896">
        <f t="shared" si="331"/>
        <v>0.59</v>
      </c>
      <c r="V896">
        <f t="shared" si="332"/>
        <v>0</v>
      </c>
      <c r="W896">
        <f t="shared" si="333"/>
        <v>0.36</v>
      </c>
      <c r="X896">
        <f t="shared" si="334"/>
        <v>1.41</v>
      </c>
      <c r="Y896">
        <f t="shared" si="335"/>
        <v>1.07</v>
      </c>
    </row>
    <row r="897" spans="1:25">
      <c r="A897" t="s">
        <v>1006</v>
      </c>
      <c r="B897">
        <f t="shared" si="312"/>
        <v>0.65</v>
      </c>
      <c r="C897">
        <f t="shared" si="313"/>
        <v>0</v>
      </c>
      <c r="D897">
        <f t="shared" si="314"/>
        <v>0</v>
      </c>
      <c r="E897">
        <f t="shared" si="315"/>
        <v>0</v>
      </c>
      <c r="F897">
        <f t="shared" si="316"/>
        <v>0</v>
      </c>
      <c r="G897">
        <f t="shared" si="317"/>
        <v>0</v>
      </c>
      <c r="H897">
        <f t="shared" si="318"/>
        <v>0</v>
      </c>
      <c r="I897">
        <f t="shared" si="319"/>
        <v>0</v>
      </c>
      <c r="J897">
        <f t="shared" si="320"/>
        <v>0</v>
      </c>
      <c r="K897">
        <f t="shared" si="321"/>
        <v>0</v>
      </c>
      <c r="L897">
        <f t="shared" si="322"/>
        <v>0</v>
      </c>
      <c r="M897">
        <f t="shared" si="323"/>
        <v>0</v>
      </c>
      <c r="N897">
        <f t="shared" si="324"/>
        <v>0.65</v>
      </c>
      <c r="O897">
        <f t="shared" si="325"/>
        <v>0</v>
      </c>
      <c r="P897">
        <f t="shared" si="326"/>
        <v>0</v>
      </c>
      <c r="Q897">
        <f t="shared" si="327"/>
        <v>0</v>
      </c>
      <c r="R897">
        <f t="shared" si="328"/>
        <v>0.66</v>
      </c>
      <c r="S897">
        <f t="shared" si="329"/>
        <v>0</v>
      </c>
      <c r="T897">
        <f t="shared" si="330"/>
        <v>0</v>
      </c>
      <c r="U897">
        <f t="shared" si="331"/>
        <v>0</v>
      </c>
      <c r="V897">
        <f t="shared" si="332"/>
        <v>0.65</v>
      </c>
      <c r="W897">
        <f t="shared" si="333"/>
        <v>0</v>
      </c>
      <c r="X897">
        <f t="shared" si="334"/>
        <v>0</v>
      </c>
      <c r="Y897">
        <f t="shared" si="335"/>
        <v>0</v>
      </c>
    </row>
    <row r="898" spans="1:25">
      <c r="A898" t="s">
        <v>1007</v>
      </c>
      <c r="B898">
        <f t="shared" ref="B898:B950" si="336">VLOOKUP($A898,SIG,2,FALSE)</f>
        <v>0.01</v>
      </c>
      <c r="C898">
        <f t="shared" ref="C898:C950" si="337">VLOOKUP($A898,SIG,3,FALSE)</f>
        <v>0.01</v>
      </c>
      <c r="D898">
        <f t="shared" ref="D898:D950" si="338">VLOOKUP($A898,SIG,4,FALSE)</f>
        <v>0.01</v>
      </c>
      <c r="E898">
        <f t="shared" ref="E898:E950" si="339">VLOOKUP($A898,SIG,5,FALSE)</f>
        <v>0.18</v>
      </c>
      <c r="F898">
        <f t="shared" ref="F898:F950" si="340">VLOOKUP($A898,SIG,6,FALSE)</f>
        <v>1.65</v>
      </c>
      <c r="G898">
        <f t="shared" ref="G898:G950" si="341">VLOOKUP($A898,SIG,7,FALSE)</f>
        <v>0.01</v>
      </c>
      <c r="H898">
        <f t="shared" ref="H898:H950" si="342">VLOOKUP($A898,SIG,8,FALSE)</f>
        <v>0.02</v>
      </c>
      <c r="I898">
        <f t="shared" ref="I898:I950" si="343">VLOOKUP($A898,SIG,9,FALSE)</f>
        <v>0.05</v>
      </c>
      <c r="J898">
        <f t="shared" ref="J898:J950" si="344">VLOOKUP($A898,SIG,10,FALSE)</f>
        <v>0.04</v>
      </c>
      <c r="K898">
        <f t="shared" ref="K898:K950" si="345">VLOOKUP($A898,SIG,11,FALSE)</f>
        <v>0.02</v>
      </c>
      <c r="L898">
        <f t="shared" ref="L898:L950" si="346">VLOOKUP($A898,SIG,12,FALSE)</f>
        <v>0.11</v>
      </c>
      <c r="M898">
        <f t="shared" ref="M898:M950" si="347">VLOOKUP($A898,SIG,13,FALSE)</f>
        <v>0.04</v>
      </c>
      <c r="N898">
        <f t="shared" ref="N898:N950" si="348">VLOOKUP($A898,SIG,14,FALSE)</f>
        <v>0.03</v>
      </c>
      <c r="O898">
        <f t="shared" ref="O898:O950" si="349">VLOOKUP($A898,SIG,15,FALSE)</f>
        <v>0.05</v>
      </c>
      <c r="P898">
        <f t="shared" ref="P898:P950" si="350">VLOOKUP($A898,SIG,16,FALSE)</f>
        <v>0.05</v>
      </c>
      <c r="Q898">
        <f t="shared" ref="Q898:Q950" si="351">VLOOKUP($A898,SIG,17,FALSE)</f>
        <v>0.02</v>
      </c>
      <c r="R898">
        <f t="shared" ref="R898:R950" si="352">VLOOKUP($A898,SIG,18,FALSE)</f>
        <v>0.08</v>
      </c>
      <c r="S898">
        <f t="shared" ref="S898:S950" si="353">VLOOKUP($A898,SIG,19,FALSE)</f>
        <v>0.15</v>
      </c>
      <c r="T898">
        <f t="shared" ref="T898:T950" si="354">VLOOKUP($A898,SIG,20,FALSE)</f>
        <v>7.0000000000000007E-2</v>
      </c>
      <c r="U898">
        <f t="shared" ref="U898:U950" si="355">VLOOKUP($A898,SIG,21,FALSE)</f>
        <v>0.03</v>
      </c>
      <c r="V898">
        <f t="shared" ref="V898:V950" si="356">VLOOKUP($A898,SIG,22,FALSE)</f>
        <v>0.03</v>
      </c>
      <c r="W898">
        <f t="shared" ref="W898:W950" si="357">VLOOKUP($A898,SIG,23,FALSE)</f>
        <v>0.18</v>
      </c>
      <c r="X898">
        <f t="shared" ref="X898:X950" si="358">VLOOKUP($A898,SIG,24,FALSE)</f>
        <v>1.69</v>
      </c>
      <c r="Y898">
        <f t="shared" ref="Y898:Y950" si="359">VLOOKUP($A898,SIG,25,FALSE)</f>
        <v>0.02</v>
      </c>
    </row>
    <row r="899" spans="1:25">
      <c r="A899" t="s">
        <v>1008</v>
      </c>
      <c r="B899">
        <f t="shared" si="336"/>
        <v>0</v>
      </c>
      <c r="C899">
        <f t="shared" si="337"/>
        <v>0</v>
      </c>
      <c r="D899">
        <f t="shared" si="338"/>
        <v>0</v>
      </c>
      <c r="E899">
        <f t="shared" si="339"/>
        <v>0</v>
      </c>
      <c r="F899">
        <f t="shared" si="340"/>
        <v>0</v>
      </c>
      <c r="G899">
        <f t="shared" si="341"/>
        <v>0.18</v>
      </c>
      <c r="H899">
        <f t="shared" si="342"/>
        <v>0</v>
      </c>
      <c r="I899">
        <f t="shared" si="343"/>
        <v>0</v>
      </c>
      <c r="J899">
        <f t="shared" si="344"/>
        <v>0.16</v>
      </c>
      <c r="K899">
        <f t="shared" si="345"/>
        <v>0.25</v>
      </c>
      <c r="L899">
        <f t="shared" si="346"/>
        <v>0.28000000000000003</v>
      </c>
      <c r="M899">
        <f t="shared" si="347"/>
        <v>0.25</v>
      </c>
      <c r="N899">
        <f t="shared" si="348"/>
        <v>0.15</v>
      </c>
      <c r="O899">
        <f t="shared" si="349"/>
        <v>0.11</v>
      </c>
      <c r="P899">
        <f t="shared" si="350"/>
        <v>0.47</v>
      </c>
      <c r="Q899">
        <f t="shared" si="351"/>
        <v>0.56999999999999995</v>
      </c>
      <c r="R899">
        <f t="shared" si="352"/>
        <v>0.28999999999999998</v>
      </c>
      <c r="S899">
        <f t="shared" si="353"/>
        <v>0.28999999999999998</v>
      </c>
      <c r="T899">
        <f t="shared" si="354"/>
        <v>0.06</v>
      </c>
      <c r="U899">
        <f t="shared" si="355"/>
        <v>0</v>
      </c>
      <c r="V899">
        <f t="shared" si="356"/>
        <v>0</v>
      </c>
      <c r="W899">
        <f t="shared" si="357"/>
        <v>0</v>
      </c>
      <c r="X899">
        <f t="shared" si="358"/>
        <v>1.54</v>
      </c>
      <c r="Y899">
        <f t="shared" si="359"/>
        <v>0.12</v>
      </c>
    </row>
    <row r="900" spans="1:25">
      <c r="A900" t="s">
        <v>1009</v>
      </c>
      <c r="B900">
        <f t="shared" si="336"/>
        <v>0.93</v>
      </c>
      <c r="C900">
        <f t="shared" si="337"/>
        <v>0</v>
      </c>
      <c r="D900">
        <f t="shared" si="338"/>
        <v>0</v>
      </c>
      <c r="E900">
        <f t="shared" si="339"/>
        <v>0</v>
      </c>
      <c r="F900">
        <f t="shared" si="340"/>
        <v>0</v>
      </c>
      <c r="G900">
        <f t="shared" si="341"/>
        <v>0</v>
      </c>
      <c r="H900">
        <f t="shared" si="342"/>
        <v>0</v>
      </c>
      <c r="I900">
        <f t="shared" si="343"/>
        <v>0</v>
      </c>
      <c r="J900">
        <f t="shared" si="344"/>
        <v>0</v>
      </c>
      <c r="K900">
        <f t="shared" si="345"/>
        <v>0</v>
      </c>
      <c r="L900">
        <f t="shared" si="346"/>
        <v>0.16</v>
      </c>
      <c r="M900">
        <f t="shared" si="347"/>
        <v>0</v>
      </c>
      <c r="N900">
        <f t="shared" si="348"/>
        <v>0</v>
      </c>
      <c r="O900">
        <f t="shared" si="349"/>
        <v>0</v>
      </c>
      <c r="P900">
        <f t="shared" si="350"/>
        <v>0</v>
      </c>
      <c r="Q900">
        <f t="shared" si="351"/>
        <v>0</v>
      </c>
      <c r="R900">
        <f t="shared" si="352"/>
        <v>0</v>
      </c>
      <c r="S900">
        <f t="shared" si="353"/>
        <v>0</v>
      </c>
      <c r="T900">
        <f t="shared" si="354"/>
        <v>0</v>
      </c>
      <c r="U900">
        <f t="shared" si="355"/>
        <v>0</v>
      </c>
      <c r="V900">
        <f t="shared" si="356"/>
        <v>0</v>
      </c>
      <c r="W900">
        <f t="shared" si="357"/>
        <v>0</v>
      </c>
      <c r="X900">
        <f t="shared" si="358"/>
        <v>0</v>
      </c>
      <c r="Y900">
        <f t="shared" si="359"/>
        <v>0</v>
      </c>
    </row>
    <row r="901" spans="1:25">
      <c r="A901" t="s">
        <v>1010</v>
      </c>
      <c r="B901">
        <f t="shared" si="336"/>
        <v>0</v>
      </c>
      <c r="C901">
        <f t="shared" si="337"/>
        <v>0</v>
      </c>
      <c r="D901">
        <f t="shared" si="338"/>
        <v>0</v>
      </c>
      <c r="E901">
        <f t="shared" si="339"/>
        <v>0</v>
      </c>
      <c r="F901">
        <f t="shared" si="340"/>
        <v>0</v>
      </c>
      <c r="G901">
        <f t="shared" si="341"/>
        <v>0</v>
      </c>
      <c r="H901">
        <f t="shared" si="342"/>
        <v>0.01</v>
      </c>
      <c r="I901">
        <f t="shared" si="343"/>
        <v>0.01</v>
      </c>
      <c r="J901">
        <f t="shared" si="344"/>
        <v>0.02</v>
      </c>
      <c r="K901">
        <f t="shared" si="345"/>
        <v>0.02</v>
      </c>
      <c r="L901">
        <f t="shared" si="346"/>
        <v>0.02</v>
      </c>
      <c r="M901">
        <f t="shared" si="347"/>
        <v>0.01</v>
      </c>
      <c r="N901">
        <f t="shared" si="348"/>
        <v>0.01</v>
      </c>
      <c r="O901">
        <f t="shared" si="349"/>
        <v>0.01</v>
      </c>
      <c r="P901">
        <f t="shared" si="350"/>
        <v>0</v>
      </c>
      <c r="Q901">
        <f t="shared" si="351"/>
        <v>0.01</v>
      </c>
      <c r="R901">
        <f t="shared" si="352"/>
        <v>0.02</v>
      </c>
      <c r="S901">
        <f t="shared" si="353"/>
        <v>0.01</v>
      </c>
      <c r="T901">
        <f t="shared" si="354"/>
        <v>0.02</v>
      </c>
      <c r="U901">
        <f t="shared" si="355"/>
        <v>0.01</v>
      </c>
      <c r="V901">
        <f t="shared" si="356"/>
        <v>0.01</v>
      </c>
      <c r="W901">
        <f t="shared" si="357"/>
        <v>0.01</v>
      </c>
      <c r="X901">
        <f t="shared" si="358"/>
        <v>0</v>
      </c>
      <c r="Y901">
        <f t="shared" si="359"/>
        <v>0.68</v>
      </c>
    </row>
    <row r="902" spans="1:25">
      <c r="A902" t="s">
        <v>1011</v>
      </c>
      <c r="B902">
        <f t="shared" si="336"/>
        <v>0.04</v>
      </c>
      <c r="C902">
        <f t="shared" si="337"/>
        <v>0.04</v>
      </c>
      <c r="D902">
        <f t="shared" si="338"/>
        <v>0.04</v>
      </c>
      <c r="E902">
        <f t="shared" si="339"/>
        <v>0.04</v>
      </c>
      <c r="F902">
        <f t="shared" si="340"/>
        <v>0.04</v>
      </c>
      <c r="G902">
        <f t="shared" si="341"/>
        <v>0.03</v>
      </c>
      <c r="H902">
        <f t="shared" si="342"/>
        <v>0.04</v>
      </c>
      <c r="I902">
        <f t="shared" si="343"/>
        <v>0.05</v>
      </c>
      <c r="J902">
        <f t="shared" si="344"/>
        <v>0.26</v>
      </c>
      <c r="K902">
        <f t="shared" si="345"/>
        <v>0.38</v>
      </c>
      <c r="L902">
        <f t="shared" si="346"/>
        <v>0.4</v>
      </c>
      <c r="M902">
        <f t="shared" si="347"/>
        <v>0.42</v>
      </c>
      <c r="N902">
        <f t="shared" si="348"/>
        <v>0.44</v>
      </c>
      <c r="O902">
        <f t="shared" si="349"/>
        <v>0.46</v>
      </c>
      <c r="P902">
        <f t="shared" si="350"/>
        <v>0.45</v>
      </c>
      <c r="Q902">
        <f t="shared" si="351"/>
        <v>0.46</v>
      </c>
      <c r="R902">
        <f t="shared" si="352"/>
        <v>0.31</v>
      </c>
      <c r="S902">
        <f t="shared" si="353"/>
        <v>0.28000000000000003</v>
      </c>
      <c r="T902">
        <f t="shared" si="354"/>
        <v>0.25</v>
      </c>
      <c r="U902">
        <f t="shared" si="355"/>
        <v>0.06</v>
      </c>
      <c r="V902">
        <f t="shared" si="356"/>
        <v>0.05</v>
      </c>
      <c r="W902">
        <f t="shared" si="357"/>
        <v>0.05</v>
      </c>
      <c r="X902">
        <f t="shared" si="358"/>
        <v>0.04</v>
      </c>
      <c r="Y902">
        <f t="shared" si="359"/>
        <v>0.04</v>
      </c>
    </row>
    <row r="903" spans="1:25">
      <c r="A903" t="s">
        <v>1012</v>
      </c>
      <c r="B903">
        <f t="shared" si="336"/>
        <v>0.15</v>
      </c>
      <c r="C903">
        <f t="shared" si="337"/>
        <v>0.06</v>
      </c>
      <c r="D903">
        <f t="shared" si="338"/>
        <v>0</v>
      </c>
      <c r="E903">
        <f t="shared" si="339"/>
        <v>0.05</v>
      </c>
      <c r="F903">
        <f t="shared" si="340"/>
        <v>7.0000000000000007E-2</v>
      </c>
      <c r="G903">
        <f t="shared" si="341"/>
        <v>0</v>
      </c>
      <c r="H903">
        <f t="shared" si="342"/>
        <v>0.02</v>
      </c>
      <c r="I903">
        <f t="shared" si="343"/>
        <v>0.08</v>
      </c>
      <c r="J903">
        <f t="shared" si="344"/>
        <v>0.04</v>
      </c>
      <c r="K903">
        <f t="shared" si="345"/>
        <v>0.03</v>
      </c>
      <c r="L903">
        <f t="shared" si="346"/>
        <v>0.03</v>
      </c>
      <c r="M903">
        <f t="shared" si="347"/>
        <v>0.09</v>
      </c>
      <c r="N903">
        <f t="shared" si="348"/>
        <v>0.09</v>
      </c>
      <c r="O903">
        <f t="shared" si="349"/>
        <v>0.02</v>
      </c>
      <c r="P903">
        <f t="shared" si="350"/>
        <v>0.09</v>
      </c>
      <c r="Q903">
        <f t="shared" si="351"/>
        <v>0.11</v>
      </c>
      <c r="R903">
        <f t="shared" si="352"/>
        <v>0.16</v>
      </c>
      <c r="S903">
        <f t="shared" si="353"/>
        <v>0.03</v>
      </c>
      <c r="T903">
        <f t="shared" si="354"/>
        <v>0.06</v>
      </c>
      <c r="U903">
        <f t="shared" si="355"/>
        <v>0.31</v>
      </c>
      <c r="V903">
        <f t="shared" si="356"/>
        <v>0.36</v>
      </c>
      <c r="W903">
        <f t="shared" si="357"/>
        <v>0.21</v>
      </c>
      <c r="X903">
        <f t="shared" si="358"/>
        <v>0.02</v>
      </c>
      <c r="Y903">
        <f t="shared" si="359"/>
        <v>0.17</v>
      </c>
    </row>
    <row r="904" spans="1:25">
      <c r="A904" t="s">
        <v>1013</v>
      </c>
      <c r="B904">
        <f t="shared" si="336"/>
        <v>0.01</v>
      </c>
      <c r="C904">
        <f t="shared" si="337"/>
        <v>0.01</v>
      </c>
      <c r="D904">
        <f t="shared" si="338"/>
        <v>0.01</v>
      </c>
      <c r="E904">
        <f t="shared" si="339"/>
        <v>0.01</v>
      </c>
      <c r="F904">
        <f t="shared" si="340"/>
        <v>0.01</v>
      </c>
      <c r="G904">
        <f t="shared" si="341"/>
        <v>0.37</v>
      </c>
      <c r="H904">
        <f t="shared" si="342"/>
        <v>0.01</v>
      </c>
      <c r="I904">
        <f t="shared" si="343"/>
        <v>1.28</v>
      </c>
      <c r="J904">
        <f t="shared" si="344"/>
        <v>1.07</v>
      </c>
      <c r="K904">
        <f t="shared" si="345"/>
        <v>1.17</v>
      </c>
      <c r="L904">
        <f t="shared" si="346"/>
        <v>1.1299999999999999</v>
      </c>
      <c r="M904">
        <f t="shared" si="347"/>
        <v>0.94</v>
      </c>
      <c r="N904">
        <f t="shared" si="348"/>
        <v>1.06</v>
      </c>
      <c r="O904">
        <f t="shared" si="349"/>
        <v>1.66</v>
      </c>
      <c r="P904">
        <f t="shared" si="350"/>
        <v>1.65</v>
      </c>
      <c r="Q904">
        <f t="shared" si="351"/>
        <v>0.44</v>
      </c>
      <c r="R904">
        <f t="shared" si="352"/>
        <v>0.36</v>
      </c>
      <c r="S904">
        <f t="shared" si="353"/>
        <v>0.38</v>
      </c>
      <c r="T904">
        <f t="shared" si="354"/>
        <v>0.01</v>
      </c>
      <c r="U904">
        <f t="shared" si="355"/>
        <v>0.01</v>
      </c>
      <c r="V904">
        <f t="shared" si="356"/>
        <v>0.01</v>
      </c>
      <c r="W904">
        <f t="shared" si="357"/>
        <v>0.01</v>
      </c>
      <c r="X904">
        <f t="shared" si="358"/>
        <v>0.01</v>
      </c>
      <c r="Y904">
        <f t="shared" si="359"/>
        <v>0.01</v>
      </c>
    </row>
    <row r="905" spans="1:25">
      <c r="A905" t="s">
        <v>1014</v>
      </c>
      <c r="B905">
        <f t="shared" si="336"/>
        <v>0.59</v>
      </c>
      <c r="C905">
        <f t="shared" si="337"/>
        <v>0.03</v>
      </c>
      <c r="D905">
        <f t="shared" si="338"/>
        <v>0.03</v>
      </c>
      <c r="E905">
        <f t="shared" si="339"/>
        <v>0.03</v>
      </c>
      <c r="F905">
        <f t="shared" si="340"/>
        <v>0.03</v>
      </c>
      <c r="G905">
        <f t="shared" si="341"/>
        <v>0.03</v>
      </c>
      <c r="H905">
        <f t="shared" si="342"/>
        <v>0.24</v>
      </c>
      <c r="I905">
        <f t="shared" si="343"/>
        <v>0.83</v>
      </c>
      <c r="J905">
        <f t="shared" si="344"/>
        <v>0.38</v>
      </c>
      <c r="K905">
        <f t="shared" si="345"/>
        <v>0.27</v>
      </c>
      <c r="L905">
        <f t="shared" si="346"/>
        <v>0.59</v>
      </c>
      <c r="M905">
        <f t="shared" si="347"/>
        <v>1.05</v>
      </c>
      <c r="N905">
        <f t="shared" si="348"/>
        <v>1.73</v>
      </c>
      <c r="O905">
        <f t="shared" si="349"/>
        <v>0.34</v>
      </c>
      <c r="P905">
        <f t="shared" si="350"/>
        <v>0.35</v>
      </c>
      <c r="Q905">
        <f t="shared" si="351"/>
        <v>0.95</v>
      </c>
      <c r="R905">
        <f t="shared" si="352"/>
        <v>0.12</v>
      </c>
      <c r="S905">
        <f t="shared" si="353"/>
        <v>0.04</v>
      </c>
      <c r="T905">
        <f t="shared" si="354"/>
        <v>0.02</v>
      </c>
      <c r="U905">
        <f t="shared" si="355"/>
        <v>0.04</v>
      </c>
      <c r="V905">
        <f t="shared" si="356"/>
        <v>0.03</v>
      </c>
      <c r="W905">
        <f t="shared" si="357"/>
        <v>0.03</v>
      </c>
      <c r="X905">
        <f t="shared" si="358"/>
        <v>0.03</v>
      </c>
      <c r="Y905">
        <f t="shared" si="359"/>
        <v>0.03</v>
      </c>
    </row>
    <row r="906" spans="1:25">
      <c r="A906" t="s">
        <v>1015</v>
      </c>
      <c r="B906">
        <f t="shared" si="336"/>
        <v>0</v>
      </c>
      <c r="C906">
        <f t="shared" si="337"/>
        <v>0</v>
      </c>
      <c r="D906">
        <f t="shared" si="338"/>
        <v>0</v>
      </c>
      <c r="E906">
        <f t="shared" si="339"/>
        <v>0</v>
      </c>
      <c r="F906">
        <f t="shared" si="340"/>
        <v>0</v>
      </c>
      <c r="G906">
        <f t="shared" si="341"/>
        <v>0</v>
      </c>
      <c r="H906">
        <f t="shared" si="342"/>
        <v>0</v>
      </c>
      <c r="I906">
        <f t="shared" si="343"/>
        <v>0</v>
      </c>
      <c r="J906">
        <f t="shared" si="344"/>
        <v>0</v>
      </c>
      <c r="K906">
        <f t="shared" si="345"/>
        <v>0</v>
      </c>
      <c r="L906">
        <f t="shared" si="346"/>
        <v>0</v>
      </c>
      <c r="M906">
        <f t="shared" si="347"/>
        <v>0</v>
      </c>
      <c r="N906">
        <f t="shared" si="348"/>
        <v>0</v>
      </c>
      <c r="O906">
        <f t="shared" si="349"/>
        <v>0.01</v>
      </c>
      <c r="P906">
        <f t="shared" si="350"/>
        <v>0</v>
      </c>
      <c r="Q906">
        <f t="shared" si="351"/>
        <v>0</v>
      </c>
      <c r="R906">
        <f t="shared" si="352"/>
        <v>0</v>
      </c>
      <c r="S906">
        <f t="shared" si="353"/>
        <v>0</v>
      </c>
      <c r="T906">
        <f t="shared" si="354"/>
        <v>0</v>
      </c>
      <c r="U906">
        <f t="shared" si="355"/>
        <v>0</v>
      </c>
      <c r="V906">
        <f t="shared" si="356"/>
        <v>0</v>
      </c>
      <c r="W906">
        <f t="shared" si="357"/>
        <v>0</v>
      </c>
      <c r="X906">
        <f t="shared" si="358"/>
        <v>0</v>
      </c>
      <c r="Y906">
        <f t="shared" si="359"/>
        <v>0</v>
      </c>
    </row>
    <row r="907" spans="1:25">
      <c r="A907" t="s">
        <v>1016</v>
      </c>
      <c r="B907">
        <f t="shared" si="336"/>
        <v>0</v>
      </c>
      <c r="C907">
        <f t="shared" si="337"/>
        <v>0</v>
      </c>
      <c r="D907">
        <f t="shared" si="338"/>
        <v>0</v>
      </c>
      <c r="E907">
        <f t="shared" si="339"/>
        <v>2.06</v>
      </c>
      <c r="F907">
        <f t="shared" si="340"/>
        <v>0</v>
      </c>
      <c r="G907">
        <f t="shared" si="341"/>
        <v>0</v>
      </c>
      <c r="H907">
        <f t="shared" si="342"/>
        <v>0</v>
      </c>
      <c r="I907">
        <f t="shared" si="343"/>
        <v>0</v>
      </c>
      <c r="J907">
        <f t="shared" si="344"/>
        <v>0</v>
      </c>
      <c r="K907">
        <f t="shared" si="345"/>
        <v>0.04</v>
      </c>
      <c r="L907">
        <f t="shared" si="346"/>
        <v>0.09</v>
      </c>
      <c r="M907">
        <f t="shared" si="347"/>
        <v>0</v>
      </c>
      <c r="N907">
        <f t="shared" si="348"/>
        <v>0</v>
      </c>
      <c r="O907">
        <f t="shared" si="349"/>
        <v>0</v>
      </c>
      <c r="P907">
        <f t="shared" si="350"/>
        <v>0</v>
      </c>
      <c r="Q907">
        <f t="shared" si="351"/>
        <v>0</v>
      </c>
      <c r="R907">
        <f t="shared" si="352"/>
        <v>0.65</v>
      </c>
      <c r="S907">
        <f t="shared" si="353"/>
        <v>0.03</v>
      </c>
      <c r="T907">
        <f t="shared" si="354"/>
        <v>0</v>
      </c>
      <c r="U907">
        <f t="shared" si="355"/>
        <v>0</v>
      </c>
      <c r="V907">
        <f t="shared" si="356"/>
        <v>0</v>
      </c>
      <c r="W907">
        <f t="shared" si="357"/>
        <v>0</v>
      </c>
      <c r="X907">
        <f t="shared" si="358"/>
        <v>0</v>
      </c>
      <c r="Y907">
        <f t="shared" si="359"/>
        <v>0</v>
      </c>
    </row>
    <row r="908" spans="1:25">
      <c r="A908" t="s">
        <v>1017</v>
      </c>
      <c r="B908">
        <f t="shared" si="336"/>
        <v>0</v>
      </c>
      <c r="C908">
        <f t="shared" si="337"/>
        <v>0</v>
      </c>
      <c r="D908">
        <f t="shared" si="338"/>
        <v>0</v>
      </c>
      <c r="E908">
        <f t="shared" si="339"/>
        <v>0</v>
      </c>
      <c r="F908">
        <f t="shared" si="340"/>
        <v>0</v>
      </c>
      <c r="G908">
        <f t="shared" si="341"/>
        <v>0</v>
      </c>
      <c r="H908">
        <f t="shared" si="342"/>
        <v>0</v>
      </c>
      <c r="I908">
        <f t="shared" si="343"/>
        <v>0</v>
      </c>
      <c r="J908">
        <f t="shared" si="344"/>
        <v>0</v>
      </c>
      <c r="K908">
        <f t="shared" si="345"/>
        <v>0</v>
      </c>
      <c r="L908">
        <f t="shared" si="346"/>
        <v>0</v>
      </c>
      <c r="M908">
        <f t="shared" si="347"/>
        <v>0</v>
      </c>
      <c r="N908">
        <f t="shared" si="348"/>
        <v>0</v>
      </c>
      <c r="O908">
        <f t="shared" si="349"/>
        <v>0</v>
      </c>
      <c r="P908">
        <f t="shared" si="350"/>
        <v>0</v>
      </c>
      <c r="Q908">
        <f t="shared" si="351"/>
        <v>0</v>
      </c>
      <c r="R908">
        <f t="shared" si="352"/>
        <v>0.27</v>
      </c>
      <c r="S908">
        <f t="shared" si="353"/>
        <v>0.25</v>
      </c>
      <c r="T908">
        <f t="shared" si="354"/>
        <v>0</v>
      </c>
      <c r="U908">
        <f t="shared" si="355"/>
        <v>0</v>
      </c>
      <c r="V908">
        <f t="shared" si="356"/>
        <v>0</v>
      </c>
      <c r="W908">
        <f t="shared" si="357"/>
        <v>0</v>
      </c>
      <c r="X908">
        <f t="shared" si="358"/>
        <v>0</v>
      </c>
      <c r="Y908">
        <f t="shared" si="359"/>
        <v>0</v>
      </c>
    </row>
    <row r="909" spans="1:25">
      <c r="A909" t="s">
        <v>1018</v>
      </c>
      <c r="B909">
        <f t="shared" si="336"/>
        <v>0</v>
      </c>
      <c r="C909">
        <f t="shared" si="337"/>
        <v>0</v>
      </c>
      <c r="D909">
        <f t="shared" si="338"/>
        <v>0</v>
      </c>
      <c r="E909">
        <f t="shared" si="339"/>
        <v>0</v>
      </c>
      <c r="F909">
        <f t="shared" si="340"/>
        <v>0</v>
      </c>
      <c r="G909">
        <f t="shared" si="341"/>
        <v>0</v>
      </c>
      <c r="H909">
        <f t="shared" si="342"/>
        <v>0</v>
      </c>
      <c r="I909">
        <f t="shared" si="343"/>
        <v>0</v>
      </c>
      <c r="J909">
        <f t="shared" si="344"/>
        <v>0</v>
      </c>
      <c r="K909">
        <f t="shared" si="345"/>
        <v>0</v>
      </c>
      <c r="L909">
        <f t="shared" si="346"/>
        <v>0</v>
      </c>
      <c r="M909">
        <f t="shared" si="347"/>
        <v>0</v>
      </c>
      <c r="N909">
        <f t="shared" si="348"/>
        <v>0</v>
      </c>
      <c r="O909">
        <f t="shared" si="349"/>
        <v>0</v>
      </c>
      <c r="P909">
        <f t="shared" si="350"/>
        <v>0.16</v>
      </c>
      <c r="Q909">
        <f t="shared" si="351"/>
        <v>0</v>
      </c>
      <c r="R909">
        <f t="shared" si="352"/>
        <v>0</v>
      </c>
      <c r="S909">
        <f t="shared" si="353"/>
        <v>0</v>
      </c>
      <c r="T909">
        <f t="shared" si="354"/>
        <v>0</v>
      </c>
      <c r="U909">
        <f t="shared" si="355"/>
        <v>0</v>
      </c>
      <c r="V909">
        <f t="shared" si="356"/>
        <v>0</v>
      </c>
      <c r="W909">
        <f t="shared" si="357"/>
        <v>0</v>
      </c>
      <c r="X909">
        <f t="shared" si="358"/>
        <v>0</v>
      </c>
      <c r="Y909">
        <f t="shared" si="359"/>
        <v>0</v>
      </c>
    </row>
    <row r="910" spans="1:25">
      <c r="A910" t="s">
        <v>1019</v>
      </c>
      <c r="B910">
        <f t="shared" si="336"/>
        <v>0</v>
      </c>
      <c r="C910">
        <f t="shared" si="337"/>
        <v>0</v>
      </c>
      <c r="D910">
        <f t="shared" si="338"/>
        <v>0</v>
      </c>
      <c r="E910">
        <f t="shared" si="339"/>
        <v>0</v>
      </c>
      <c r="F910">
        <f t="shared" si="340"/>
        <v>0</v>
      </c>
      <c r="G910">
        <f t="shared" si="341"/>
        <v>0</v>
      </c>
      <c r="H910">
        <f t="shared" si="342"/>
        <v>0.83</v>
      </c>
      <c r="I910">
        <f t="shared" si="343"/>
        <v>0</v>
      </c>
      <c r="J910">
        <f t="shared" si="344"/>
        <v>0.01</v>
      </c>
      <c r="K910">
        <f t="shared" si="345"/>
        <v>0</v>
      </c>
      <c r="L910">
        <f t="shared" si="346"/>
        <v>0.03</v>
      </c>
      <c r="M910">
        <f t="shared" si="347"/>
        <v>0</v>
      </c>
      <c r="N910">
        <f t="shared" si="348"/>
        <v>0</v>
      </c>
      <c r="O910">
        <f t="shared" si="349"/>
        <v>0</v>
      </c>
      <c r="P910">
        <f t="shared" si="350"/>
        <v>0.81</v>
      </c>
      <c r="Q910">
        <f t="shared" si="351"/>
        <v>0</v>
      </c>
      <c r="R910">
        <f t="shared" si="352"/>
        <v>0</v>
      </c>
      <c r="S910">
        <f t="shared" si="353"/>
        <v>0</v>
      </c>
      <c r="T910">
        <f t="shared" si="354"/>
        <v>0</v>
      </c>
      <c r="U910">
        <f t="shared" si="355"/>
        <v>0</v>
      </c>
      <c r="V910">
        <f t="shared" si="356"/>
        <v>0</v>
      </c>
      <c r="W910">
        <f t="shared" si="357"/>
        <v>0</v>
      </c>
      <c r="X910">
        <f t="shared" si="358"/>
        <v>0</v>
      </c>
      <c r="Y910">
        <f t="shared" si="359"/>
        <v>0</v>
      </c>
    </row>
    <row r="911" spans="1:25">
      <c r="A911" t="s">
        <v>1020</v>
      </c>
      <c r="B911">
        <f t="shared" si="336"/>
        <v>0</v>
      </c>
      <c r="C911">
        <f t="shared" si="337"/>
        <v>0</v>
      </c>
      <c r="D911">
        <f t="shared" si="338"/>
        <v>0</v>
      </c>
      <c r="E911">
        <f t="shared" si="339"/>
        <v>0</v>
      </c>
      <c r="F911">
        <f t="shared" si="340"/>
        <v>0</v>
      </c>
      <c r="G911">
        <f t="shared" si="341"/>
        <v>0</v>
      </c>
      <c r="H911">
        <f t="shared" si="342"/>
        <v>0</v>
      </c>
      <c r="I911">
        <f t="shared" si="343"/>
        <v>0</v>
      </c>
      <c r="J911">
        <f t="shared" si="344"/>
        <v>0</v>
      </c>
      <c r="K911">
        <f t="shared" si="345"/>
        <v>0</v>
      </c>
      <c r="L911">
        <f t="shared" si="346"/>
        <v>0</v>
      </c>
      <c r="M911">
        <f t="shared" si="347"/>
        <v>0</v>
      </c>
      <c r="N911">
        <f t="shared" si="348"/>
        <v>0</v>
      </c>
      <c r="O911">
        <f t="shared" si="349"/>
        <v>0</v>
      </c>
      <c r="P911">
        <f t="shared" si="350"/>
        <v>0</v>
      </c>
      <c r="Q911">
        <f t="shared" si="351"/>
        <v>0</v>
      </c>
      <c r="R911">
        <f t="shared" si="352"/>
        <v>0</v>
      </c>
      <c r="S911">
        <f t="shared" si="353"/>
        <v>0</v>
      </c>
      <c r="T911">
        <f t="shared" si="354"/>
        <v>0</v>
      </c>
      <c r="U911">
        <f t="shared" si="355"/>
        <v>0</v>
      </c>
      <c r="V911">
        <f t="shared" si="356"/>
        <v>0</v>
      </c>
      <c r="W911">
        <f t="shared" si="357"/>
        <v>0</v>
      </c>
      <c r="X911">
        <f t="shared" si="358"/>
        <v>0</v>
      </c>
      <c r="Y911">
        <f t="shared" si="359"/>
        <v>0</v>
      </c>
    </row>
    <row r="912" spans="1:25">
      <c r="A912" t="s">
        <v>1021</v>
      </c>
      <c r="B912">
        <f t="shared" si="336"/>
        <v>0</v>
      </c>
      <c r="C912">
        <f t="shared" si="337"/>
        <v>0</v>
      </c>
      <c r="D912">
        <f t="shared" si="338"/>
        <v>0</v>
      </c>
      <c r="E912">
        <f t="shared" si="339"/>
        <v>0</v>
      </c>
      <c r="F912">
        <f t="shared" si="340"/>
        <v>0</v>
      </c>
      <c r="G912">
        <f t="shared" si="341"/>
        <v>0</v>
      </c>
      <c r="H912">
        <f t="shared" si="342"/>
        <v>0</v>
      </c>
      <c r="I912">
        <f t="shared" si="343"/>
        <v>0.78</v>
      </c>
      <c r="J912">
        <f t="shared" si="344"/>
        <v>0</v>
      </c>
      <c r="K912">
        <f t="shared" si="345"/>
        <v>0</v>
      </c>
      <c r="L912">
        <f t="shared" si="346"/>
        <v>0</v>
      </c>
      <c r="M912">
        <f t="shared" si="347"/>
        <v>0</v>
      </c>
      <c r="N912">
        <f t="shared" si="348"/>
        <v>0</v>
      </c>
      <c r="O912">
        <f t="shared" si="349"/>
        <v>0</v>
      </c>
      <c r="P912">
        <f t="shared" si="350"/>
        <v>1.59</v>
      </c>
      <c r="Q912">
        <f t="shared" si="351"/>
        <v>0.03</v>
      </c>
      <c r="R912">
        <f t="shared" si="352"/>
        <v>0</v>
      </c>
      <c r="S912">
        <f t="shared" si="353"/>
        <v>0</v>
      </c>
      <c r="T912">
        <f t="shared" si="354"/>
        <v>0</v>
      </c>
      <c r="U912">
        <f t="shared" si="355"/>
        <v>0</v>
      </c>
      <c r="V912">
        <f t="shared" si="356"/>
        <v>0</v>
      </c>
      <c r="W912">
        <f t="shared" si="357"/>
        <v>0</v>
      </c>
      <c r="X912">
        <f t="shared" si="358"/>
        <v>0</v>
      </c>
      <c r="Y912">
        <f t="shared" si="359"/>
        <v>0</v>
      </c>
    </row>
    <row r="913" spans="1:25">
      <c r="A913" t="s">
        <v>1022</v>
      </c>
      <c r="B913">
        <f t="shared" si="336"/>
        <v>0</v>
      </c>
      <c r="C913">
        <f t="shared" si="337"/>
        <v>0</v>
      </c>
      <c r="D913">
        <f t="shared" si="338"/>
        <v>0</v>
      </c>
      <c r="E913">
        <f t="shared" si="339"/>
        <v>0</v>
      </c>
      <c r="F913">
        <f t="shared" si="340"/>
        <v>0</v>
      </c>
      <c r="G913">
        <f t="shared" si="341"/>
        <v>0</v>
      </c>
      <c r="H913">
        <f t="shared" si="342"/>
        <v>0</v>
      </c>
      <c r="I913">
        <f t="shared" si="343"/>
        <v>1.89</v>
      </c>
      <c r="J913">
        <f t="shared" si="344"/>
        <v>0</v>
      </c>
      <c r="K913">
        <f t="shared" si="345"/>
        <v>0</v>
      </c>
      <c r="L913">
        <f t="shared" si="346"/>
        <v>0</v>
      </c>
      <c r="M913">
        <f t="shared" si="347"/>
        <v>0</v>
      </c>
      <c r="N913">
        <f t="shared" si="348"/>
        <v>0</v>
      </c>
      <c r="O913">
        <f t="shared" si="349"/>
        <v>0</v>
      </c>
      <c r="P913">
        <f t="shared" si="350"/>
        <v>0</v>
      </c>
      <c r="Q913">
        <f t="shared" si="351"/>
        <v>0</v>
      </c>
      <c r="R913">
        <f t="shared" si="352"/>
        <v>0</v>
      </c>
      <c r="S913">
        <f t="shared" si="353"/>
        <v>0</v>
      </c>
      <c r="T913">
        <f t="shared" si="354"/>
        <v>0</v>
      </c>
      <c r="U913">
        <f t="shared" si="355"/>
        <v>0</v>
      </c>
      <c r="V913">
        <f t="shared" si="356"/>
        <v>0</v>
      </c>
      <c r="W913">
        <f t="shared" si="357"/>
        <v>0</v>
      </c>
      <c r="X913">
        <f t="shared" si="358"/>
        <v>0</v>
      </c>
      <c r="Y913">
        <f t="shared" si="359"/>
        <v>0</v>
      </c>
    </row>
    <row r="914" spans="1:25">
      <c r="A914" t="s">
        <v>1023</v>
      </c>
      <c r="B914">
        <f t="shared" si="336"/>
        <v>0</v>
      </c>
      <c r="C914">
        <f t="shared" si="337"/>
        <v>0</v>
      </c>
      <c r="D914">
        <f t="shared" si="338"/>
        <v>0</v>
      </c>
      <c r="E914">
        <f t="shared" si="339"/>
        <v>0</v>
      </c>
      <c r="F914">
        <f t="shared" si="340"/>
        <v>0</v>
      </c>
      <c r="G914">
        <f t="shared" si="341"/>
        <v>0</v>
      </c>
      <c r="H914">
        <f t="shared" si="342"/>
        <v>0</v>
      </c>
      <c r="I914">
        <f t="shared" si="343"/>
        <v>0.21</v>
      </c>
      <c r="J914">
        <f t="shared" si="344"/>
        <v>0.02</v>
      </c>
      <c r="K914">
        <f t="shared" si="345"/>
        <v>0.33</v>
      </c>
      <c r="L914">
        <f t="shared" si="346"/>
        <v>0.04</v>
      </c>
      <c r="M914">
        <f t="shared" si="347"/>
        <v>0.24</v>
      </c>
      <c r="N914">
        <f t="shared" si="348"/>
        <v>0.04</v>
      </c>
      <c r="O914">
        <f t="shared" si="349"/>
        <v>0.39</v>
      </c>
      <c r="P914">
        <f t="shared" si="350"/>
        <v>0.18</v>
      </c>
      <c r="Q914">
        <f t="shared" si="351"/>
        <v>0.32</v>
      </c>
      <c r="R914">
        <f t="shared" si="352"/>
        <v>0</v>
      </c>
      <c r="S914">
        <f t="shared" si="353"/>
        <v>0.28000000000000003</v>
      </c>
      <c r="T914">
        <f t="shared" si="354"/>
        <v>0</v>
      </c>
      <c r="U914">
        <f t="shared" si="355"/>
        <v>0</v>
      </c>
      <c r="V914">
        <f t="shared" si="356"/>
        <v>0</v>
      </c>
      <c r="W914">
        <f t="shared" si="357"/>
        <v>0</v>
      </c>
      <c r="X914">
        <f t="shared" si="358"/>
        <v>0</v>
      </c>
      <c r="Y914">
        <f t="shared" si="359"/>
        <v>0</v>
      </c>
    </row>
    <row r="915" spans="1:25">
      <c r="A915" t="s">
        <v>1024</v>
      </c>
      <c r="B915">
        <f t="shared" si="336"/>
        <v>0</v>
      </c>
      <c r="C915">
        <f t="shared" si="337"/>
        <v>1.81</v>
      </c>
      <c r="D915">
        <f t="shared" si="338"/>
        <v>0</v>
      </c>
      <c r="E915">
        <f t="shared" si="339"/>
        <v>0</v>
      </c>
      <c r="F915">
        <f t="shared" si="340"/>
        <v>1.1200000000000001</v>
      </c>
      <c r="G915">
        <f t="shared" si="341"/>
        <v>0</v>
      </c>
      <c r="H915">
        <f t="shared" si="342"/>
        <v>0</v>
      </c>
      <c r="I915">
        <f t="shared" si="343"/>
        <v>0</v>
      </c>
      <c r="J915">
        <f t="shared" si="344"/>
        <v>0</v>
      </c>
      <c r="K915">
        <f t="shared" si="345"/>
        <v>0</v>
      </c>
      <c r="L915">
        <f t="shared" si="346"/>
        <v>0</v>
      </c>
      <c r="M915">
        <f t="shared" si="347"/>
        <v>0</v>
      </c>
      <c r="N915">
        <f t="shared" si="348"/>
        <v>0</v>
      </c>
      <c r="O915">
        <f t="shared" si="349"/>
        <v>0</v>
      </c>
      <c r="P915">
        <f t="shared" si="350"/>
        <v>0</v>
      </c>
      <c r="Q915">
        <f t="shared" si="351"/>
        <v>0.06</v>
      </c>
      <c r="R915">
        <f t="shared" si="352"/>
        <v>0</v>
      </c>
      <c r="S915">
        <f t="shared" si="353"/>
        <v>0</v>
      </c>
      <c r="T915">
        <f t="shared" si="354"/>
        <v>0</v>
      </c>
      <c r="U915">
        <f t="shared" si="355"/>
        <v>0</v>
      </c>
      <c r="V915">
        <f t="shared" si="356"/>
        <v>0</v>
      </c>
      <c r="W915">
        <f t="shared" si="357"/>
        <v>0</v>
      </c>
      <c r="X915">
        <f t="shared" si="358"/>
        <v>0</v>
      </c>
      <c r="Y915">
        <f t="shared" si="359"/>
        <v>0</v>
      </c>
    </row>
    <row r="916" spans="1:25">
      <c r="A916" t="s">
        <v>1025</v>
      </c>
      <c r="B916">
        <f t="shared" si="336"/>
        <v>0</v>
      </c>
      <c r="C916">
        <f t="shared" si="337"/>
        <v>0</v>
      </c>
      <c r="D916">
        <f t="shared" si="338"/>
        <v>0</v>
      </c>
      <c r="E916">
        <f t="shared" si="339"/>
        <v>0</v>
      </c>
      <c r="F916">
        <f t="shared" si="340"/>
        <v>1.3</v>
      </c>
      <c r="G916">
        <f t="shared" si="341"/>
        <v>0.39</v>
      </c>
      <c r="H916">
        <f t="shared" si="342"/>
        <v>0</v>
      </c>
      <c r="I916">
        <f t="shared" si="343"/>
        <v>0</v>
      </c>
      <c r="J916">
        <f t="shared" si="344"/>
        <v>0</v>
      </c>
      <c r="K916">
        <f t="shared" si="345"/>
        <v>0.95</v>
      </c>
      <c r="L916">
        <f t="shared" si="346"/>
        <v>0</v>
      </c>
      <c r="M916">
        <f t="shared" si="347"/>
        <v>0</v>
      </c>
      <c r="N916">
        <f t="shared" si="348"/>
        <v>0</v>
      </c>
      <c r="O916">
        <f t="shared" si="349"/>
        <v>0</v>
      </c>
      <c r="P916">
        <f t="shared" si="350"/>
        <v>0</v>
      </c>
      <c r="Q916">
        <f t="shared" si="351"/>
        <v>0.96</v>
      </c>
      <c r="R916">
        <f t="shared" si="352"/>
        <v>0</v>
      </c>
      <c r="S916">
        <f t="shared" si="353"/>
        <v>0</v>
      </c>
      <c r="T916">
        <f t="shared" si="354"/>
        <v>0</v>
      </c>
      <c r="U916">
        <f t="shared" si="355"/>
        <v>0</v>
      </c>
      <c r="V916">
        <f t="shared" si="356"/>
        <v>0</v>
      </c>
      <c r="W916">
        <f t="shared" si="357"/>
        <v>0</v>
      </c>
      <c r="X916">
        <f t="shared" si="358"/>
        <v>0</v>
      </c>
      <c r="Y916">
        <f t="shared" si="359"/>
        <v>0</v>
      </c>
    </row>
    <row r="917" spans="1:25">
      <c r="A917" t="s">
        <v>1026</v>
      </c>
      <c r="B917">
        <f t="shared" si="336"/>
        <v>0</v>
      </c>
      <c r="C917">
        <f t="shared" si="337"/>
        <v>0</v>
      </c>
      <c r="D917">
        <f t="shared" si="338"/>
        <v>0</v>
      </c>
      <c r="E917">
        <f t="shared" si="339"/>
        <v>0</v>
      </c>
      <c r="F917">
        <f t="shared" si="340"/>
        <v>0</v>
      </c>
      <c r="G917">
        <f t="shared" si="341"/>
        <v>0</v>
      </c>
      <c r="H917">
        <f t="shared" si="342"/>
        <v>0</v>
      </c>
      <c r="I917">
        <f t="shared" si="343"/>
        <v>0</v>
      </c>
      <c r="J917">
        <f t="shared" si="344"/>
        <v>0</v>
      </c>
      <c r="K917">
        <f t="shared" si="345"/>
        <v>0</v>
      </c>
      <c r="L917">
        <f t="shared" si="346"/>
        <v>0</v>
      </c>
      <c r="M917">
        <f t="shared" si="347"/>
        <v>0</v>
      </c>
      <c r="N917">
        <f t="shared" si="348"/>
        <v>0</v>
      </c>
      <c r="O917">
        <f t="shared" si="349"/>
        <v>0</v>
      </c>
      <c r="P917">
        <f t="shared" si="350"/>
        <v>0.31</v>
      </c>
      <c r="Q917">
        <f t="shared" si="351"/>
        <v>0.22</v>
      </c>
      <c r="R917">
        <f t="shared" si="352"/>
        <v>0</v>
      </c>
      <c r="S917">
        <f t="shared" si="353"/>
        <v>0</v>
      </c>
      <c r="T917">
        <f t="shared" si="354"/>
        <v>0</v>
      </c>
      <c r="U917">
        <f t="shared" si="355"/>
        <v>0</v>
      </c>
      <c r="V917">
        <f t="shared" si="356"/>
        <v>0</v>
      </c>
      <c r="W917">
        <f t="shared" si="357"/>
        <v>0</v>
      </c>
      <c r="X917">
        <f t="shared" si="358"/>
        <v>0</v>
      </c>
      <c r="Y917">
        <f t="shared" si="359"/>
        <v>0</v>
      </c>
    </row>
    <row r="918" spans="1:25">
      <c r="A918" t="s">
        <v>1027</v>
      </c>
      <c r="B918">
        <f t="shared" si="336"/>
        <v>0</v>
      </c>
      <c r="C918">
        <f t="shared" si="337"/>
        <v>0</v>
      </c>
      <c r="D918">
        <f t="shared" si="338"/>
        <v>0</v>
      </c>
      <c r="E918">
        <f t="shared" si="339"/>
        <v>0</v>
      </c>
      <c r="F918">
        <f t="shared" si="340"/>
        <v>0</v>
      </c>
      <c r="G918">
        <f t="shared" si="341"/>
        <v>0</v>
      </c>
      <c r="H918">
        <f t="shared" si="342"/>
        <v>0</v>
      </c>
      <c r="I918">
        <f t="shared" si="343"/>
        <v>7.0000000000000007E-2</v>
      </c>
      <c r="J918">
        <f t="shared" si="344"/>
        <v>0</v>
      </c>
      <c r="K918">
        <f t="shared" si="345"/>
        <v>0.02</v>
      </c>
      <c r="L918">
        <f t="shared" si="346"/>
        <v>0</v>
      </c>
      <c r="M918">
        <f t="shared" si="347"/>
        <v>0</v>
      </c>
      <c r="N918">
        <f t="shared" si="348"/>
        <v>0</v>
      </c>
      <c r="O918">
        <f t="shared" si="349"/>
        <v>0</v>
      </c>
      <c r="P918">
        <f t="shared" si="350"/>
        <v>0</v>
      </c>
      <c r="Q918">
        <f t="shared" si="351"/>
        <v>0</v>
      </c>
      <c r="R918">
        <f t="shared" si="352"/>
        <v>0</v>
      </c>
      <c r="S918">
        <f t="shared" si="353"/>
        <v>0</v>
      </c>
      <c r="T918">
        <f t="shared" si="354"/>
        <v>0.09</v>
      </c>
      <c r="U918">
        <f t="shared" si="355"/>
        <v>0</v>
      </c>
      <c r="V918">
        <f t="shared" si="356"/>
        <v>0</v>
      </c>
      <c r="W918">
        <f t="shared" si="357"/>
        <v>0</v>
      </c>
      <c r="X918">
        <f t="shared" si="358"/>
        <v>0</v>
      </c>
      <c r="Y918">
        <f t="shared" si="359"/>
        <v>0</v>
      </c>
    </row>
    <row r="919" spans="1:25">
      <c r="A919" t="s">
        <v>1028</v>
      </c>
      <c r="B919">
        <f t="shared" si="336"/>
        <v>0</v>
      </c>
      <c r="C919">
        <f t="shared" si="337"/>
        <v>0</v>
      </c>
      <c r="D919">
        <f t="shared" si="338"/>
        <v>0</v>
      </c>
      <c r="E919">
        <f t="shared" si="339"/>
        <v>0</v>
      </c>
      <c r="F919">
        <f t="shared" si="340"/>
        <v>0</v>
      </c>
      <c r="G919">
        <f t="shared" si="341"/>
        <v>0</v>
      </c>
      <c r="H919">
        <f t="shared" si="342"/>
        <v>0</v>
      </c>
      <c r="I919">
        <f t="shared" si="343"/>
        <v>0</v>
      </c>
      <c r="J919">
        <f t="shared" si="344"/>
        <v>0</v>
      </c>
      <c r="K919">
        <f t="shared" si="345"/>
        <v>0</v>
      </c>
      <c r="L919">
        <f t="shared" si="346"/>
        <v>0</v>
      </c>
      <c r="M919">
        <f t="shared" si="347"/>
        <v>0</v>
      </c>
      <c r="N919">
        <f t="shared" si="348"/>
        <v>0</v>
      </c>
      <c r="O919">
        <f t="shared" si="349"/>
        <v>0</v>
      </c>
      <c r="P919">
        <f t="shared" si="350"/>
        <v>0.11</v>
      </c>
      <c r="Q919">
        <f t="shared" si="351"/>
        <v>0</v>
      </c>
      <c r="R919">
        <f t="shared" si="352"/>
        <v>0</v>
      </c>
      <c r="S919">
        <f t="shared" si="353"/>
        <v>0</v>
      </c>
      <c r="T919">
        <f t="shared" si="354"/>
        <v>0</v>
      </c>
      <c r="U919">
        <f t="shared" si="355"/>
        <v>0</v>
      </c>
      <c r="V919">
        <f t="shared" si="356"/>
        <v>0</v>
      </c>
      <c r="W919">
        <f t="shared" si="357"/>
        <v>0</v>
      </c>
      <c r="X919">
        <f t="shared" si="358"/>
        <v>0</v>
      </c>
      <c r="Y919">
        <f t="shared" si="359"/>
        <v>0</v>
      </c>
    </row>
    <row r="920" spans="1:25">
      <c r="A920" t="s">
        <v>1029</v>
      </c>
      <c r="B920">
        <f t="shared" si="336"/>
        <v>0</v>
      </c>
      <c r="C920">
        <f t="shared" si="337"/>
        <v>0</v>
      </c>
      <c r="D920">
        <f t="shared" si="338"/>
        <v>0</v>
      </c>
      <c r="E920">
        <f t="shared" si="339"/>
        <v>0</v>
      </c>
      <c r="F920">
        <f t="shared" si="340"/>
        <v>0</v>
      </c>
      <c r="G920">
        <f t="shared" si="341"/>
        <v>0</v>
      </c>
      <c r="H920">
        <f t="shared" si="342"/>
        <v>0</v>
      </c>
      <c r="I920">
        <f t="shared" si="343"/>
        <v>0</v>
      </c>
      <c r="J920">
        <f t="shared" si="344"/>
        <v>0</v>
      </c>
      <c r="K920">
        <f t="shared" si="345"/>
        <v>0</v>
      </c>
      <c r="L920">
        <f t="shared" si="346"/>
        <v>0</v>
      </c>
      <c r="M920">
        <f t="shared" si="347"/>
        <v>0</v>
      </c>
      <c r="N920">
        <f t="shared" si="348"/>
        <v>0</v>
      </c>
      <c r="O920">
        <f t="shared" si="349"/>
        <v>0</v>
      </c>
      <c r="P920">
        <f t="shared" si="350"/>
        <v>0</v>
      </c>
      <c r="Q920">
        <f t="shared" si="351"/>
        <v>0.51</v>
      </c>
      <c r="R920">
        <f t="shared" si="352"/>
        <v>0</v>
      </c>
      <c r="S920">
        <f t="shared" si="353"/>
        <v>0</v>
      </c>
      <c r="T920">
        <f t="shared" si="354"/>
        <v>0</v>
      </c>
      <c r="U920">
        <f t="shared" si="355"/>
        <v>0</v>
      </c>
      <c r="V920">
        <f t="shared" si="356"/>
        <v>0</v>
      </c>
      <c r="W920">
        <f t="shared" si="357"/>
        <v>0</v>
      </c>
      <c r="X920">
        <f t="shared" si="358"/>
        <v>0</v>
      </c>
      <c r="Y920">
        <f t="shared" si="359"/>
        <v>0</v>
      </c>
    </row>
    <row r="921" spans="1:25">
      <c r="A921" t="s">
        <v>1030</v>
      </c>
      <c r="B921">
        <f t="shared" si="336"/>
        <v>0</v>
      </c>
      <c r="C921">
        <f t="shared" si="337"/>
        <v>0</v>
      </c>
      <c r="D921">
        <f t="shared" si="338"/>
        <v>0</v>
      </c>
      <c r="E921">
        <f t="shared" si="339"/>
        <v>1.07</v>
      </c>
      <c r="F921">
        <f t="shared" si="340"/>
        <v>0</v>
      </c>
      <c r="G921">
        <f t="shared" si="341"/>
        <v>0</v>
      </c>
      <c r="H921">
        <f t="shared" si="342"/>
        <v>0</v>
      </c>
      <c r="I921">
        <f t="shared" si="343"/>
        <v>0.02</v>
      </c>
      <c r="J921">
        <f t="shared" si="344"/>
        <v>0</v>
      </c>
      <c r="K921">
        <f t="shared" si="345"/>
        <v>0</v>
      </c>
      <c r="L921">
        <f t="shared" si="346"/>
        <v>0.25</v>
      </c>
      <c r="M921">
        <f t="shared" si="347"/>
        <v>0</v>
      </c>
      <c r="N921">
        <f t="shared" si="348"/>
        <v>0</v>
      </c>
      <c r="O921">
        <f t="shared" si="349"/>
        <v>0.01</v>
      </c>
      <c r="P921">
        <f t="shared" si="350"/>
        <v>0</v>
      </c>
      <c r="Q921">
        <f t="shared" si="351"/>
        <v>0</v>
      </c>
      <c r="R921">
        <f t="shared" si="352"/>
        <v>0</v>
      </c>
      <c r="S921">
        <f t="shared" si="353"/>
        <v>0</v>
      </c>
      <c r="T921">
        <f t="shared" si="354"/>
        <v>0</v>
      </c>
      <c r="U921">
        <f t="shared" si="355"/>
        <v>0</v>
      </c>
      <c r="V921">
        <f t="shared" si="356"/>
        <v>0</v>
      </c>
      <c r="W921">
        <f t="shared" si="357"/>
        <v>0</v>
      </c>
      <c r="X921">
        <f t="shared" si="358"/>
        <v>0</v>
      </c>
      <c r="Y921">
        <f t="shared" si="359"/>
        <v>0</v>
      </c>
    </row>
    <row r="922" spans="1:25">
      <c r="A922" t="s">
        <v>1031</v>
      </c>
      <c r="B922">
        <f t="shared" si="336"/>
        <v>0</v>
      </c>
      <c r="C922">
        <f t="shared" si="337"/>
        <v>0</v>
      </c>
      <c r="D922">
        <f t="shared" si="338"/>
        <v>0</v>
      </c>
      <c r="E922">
        <f t="shared" si="339"/>
        <v>0</v>
      </c>
      <c r="F922">
        <f t="shared" si="340"/>
        <v>0</v>
      </c>
      <c r="G922">
        <f t="shared" si="341"/>
        <v>0</v>
      </c>
      <c r="H922">
        <f t="shared" si="342"/>
        <v>0</v>
      </c>
      <c r="I922">
        <f t="shared" si="343"/>
        <v>0.52</v>
      </c>
      <c r="J922">
        <f t="shared" si="344"/>
        <v>0</v>
      </c>
      <c r="K922">
        <f t="shared" si="345"/>
        <v>0</v>
      </c>
      <c r="L922">
        <f t="shared" si="346"/>
        <v>0</v>
      </c>
      <c r="M922">
        <f t="shared" si="347"/>
        <v>0</v>
      </c>
      <c r="N922">
        <f t="shared" si="348"/>
        <v>0</v>
      </c>
      <c r="O922">
        <f t="shared" si="349"/>
        <v>0</v>
      </c>
      <c r="P922">
        <f t="shared" si="350"/>
        <v>0.01</v>
      </c>
      <c r="Q922">
        <f t="shared" si="351"/>
        <v>0.01</v>
      </c>
      <c r="R922">
        <f t="shared" si="352"/>
        <v>0</v>
      </c>
      <c r="S922">
        <f t="shared" si="353"/>
        <v>0</v>
      </c>
      <c r="T922">
        <f t="shared" si="354"/>
        <v>0</v>
      </c>
      <c r="U922">
        <f t="shared" si="355"/>
        <v>0</v>
      </c>
      <c r="V922">
        <f t="shared" si="356"/>
        <v>0</v>
      </c>
      <c r="W922">
        <f t="shared" si="357"/>
        <v>0</v>
      </c>
      <c r="X922">
        <f t="shared" si="358"/>
        <v>0</v>
      </c>
      <c r="Y922">
        <f t="shared" si="359"/>
        <v>0</v>
      </c>
    </row>
    <row r="923" spans="1:25">
      <c r="A923" t="s">
        <v>1032</v>
      </c>
      <c r="B923">
        <f t="shared" si="336"/>
        <v>0</v>
      </c>
      <c r="C923">
        <f t="shared" si="337"/>
        <v>0</v>
      </c>
      <c r="D923">
        <f t="shared" si="338"/>
        <v>0</v>
      </c>
      <c r="E923">
        <f t="shared" si="339"/>
        <v>0</v>
      </c>
      <c r="F923">
        <f t="shared" si="340"/>
        <v>0.34</v>
      </c>
      <c r="G923">
        <f t="shared" si="341"/>
        <v>0</v>
      </c>
      <c r="H923">
        <f t="shared" si="342"/>
        <v>0</v>
      </c>
      <c r="I923">
        <f t="shared" si="343"/>
        <v>0</v>
      </c>
      <c r="J923">
        <f t="shared" si="344"/>
        <v>0</v>
      </c>
      <c r="K923">
        <f t="shared" si="345"/>
        <v>0</v>
      </c>
      <c r="L923">
        <f t="shared" si="346"/>
        <v>0.01</v>
      </c>
      <c r="M923">
        <f t="shared" si="347"/>
        <v>0</v>
      </c>
      <c r="N923">
        <f t="shared" si="348"/>
        <v>0</v>
      </c>
      <c r="O923">
        <f t="shared" si="349"/>
        <v>0</v>
      </c>
      <c r="P923">
        <f t="shared" si="350"/>
        <v>0.4</v>
      </c>
      <c r="Q923">
        <f t="shared" si="351"/>
        <v>7.0000000000000007E-2</v>
      </c>
      <c r="R923">
        <f t="shared" si="352"/>
        <v>0</v>
      </c>
      <c r="S923">
        <f t="shared" si="353"/>
        <v>0</v>
      </c>
      <c r="T923">
        <f t="shared" si="354"/>
        <v>0</v>
      </c>
      <c r="U923">
        <f t="shared" si="355"/>
        <v>0</v>
      </c>
      <c r="V923">
        <f t="shared" si="356"/>
        <v>0</v>
      </c>
      <c r="W923">
        <f t="shared" si="357"/>
        <v>0</v>
      </c>
      <c r="X923">
        <f t="shared" si="358"/>
        <v>0</v>
      </c>
      <c r="Y923">
        <f t="shared" si="359"/>
        <v>0</v>
      </c>
    </row>
    <row r="924" spans="1:25">
      <c r="A924" t="s">
        <v>1033</v>
      </c>
      <c r="B924">
        <f t="shared" si="336"/>
        <v>0</v>
      </c>
      <c r="C924">
        <f t="shared" si="337"/>
        <v>0</v>
      </c>
      <c r="D924">
        <f t="shared" si="338"/>
        <v>0</v>
      </c>
      <c r="E924">
        <f t="shared" si="339"/>
        <v>0</v>
      </c>
      <c r="F924">
        <f t="shared" si="340"/>
        <v>0</v>
      </c>
      <c r="G924">
        <f t="shared" si="341"/>
        <v>0</v>
      </c>
      <c r="H924">
        <f t="shared" si="342"/>
        <v>0</v>
      </c>
      <c r="I924">
        <f t="shared" si="343"/>
        <v>0</v>
      </c>
      <c r="J924">
        <f t="shared" si="344"/>
        <v>0</v>
      </c>
      <c r="K924">
        <f t="shared" si="345"/>
        <v>0</v>
      </c>
      <c r="L924">
        <f t="shared" si="346"/>
        <v>0</v>
      </c>
      <c r="M924">
        <f t="shared" si="347"/>
        <v>0</v>
      </c>
      <c r="N924">
        <f t="shared" si="348"/>
        <v>0</v>
      </c>
      <c r="O924">
        <f t="shared" si="349"/>
        <v>0.02</v>
      </c>
      <c r="P924">
        <f t="shared" si="350"/>
        <v>0</v>
      </c>
      <c r="Q924">
        <f t="shared" si="351"/>
        <v>0</v>
      </c>
      <c r="R924">
        <f t="shared" si="352"/>
        <v>0</v>
      </c>
      <c r="S924">
        <f t="shared" si="353"/>
        <v>0</v>
      </c>
      <c r="T924">
        <f t="shared" si="354"/>
        <v>0</v>
      </c>
      <c r="U924">
        <f t="shared" si="355"/>
        <v>0</v>
      </c>
      <c r="V924">
        <f t="shared" si="356"/>
        <v>0</v>
      </c>
      <c r="W924">
        <f t="shared" si="357"/>
        <v>3.17</v>
      </c>
      <c r="X924">
        <f t="shared" si="358"/>
        <v>0</v>
      </c>
      <c r="Y924">
        <f t="shared" si="359"/>
        <v>0</v>
      </c>
    </row>
    <row r="925" spans="1:25">
      <c r="A925" t="s">
        <v>1034</v>
      </c>
      <c r="B925">
        <f t="shared" si="336"/>
        <v>0</v>
      </c>
      <c r="C925">
        <f t="shared" si="337"/>
        <v>0</v>
      </c>
      <c r="D925">
        <f t="shared" si="338"/>
        <v>0</v>
      </c>
      <c r="E925">
        <f t="shared" si="339"/>
        <v>0</v>
      </c>
      <c r="F925">
        <f t="shared" si="340"/>
        <v>0</v>
      </c>
      <c r="G925">
        <f t="shared" si="341"/>
        <v>0</v>
      </c>
      <c r="H925">
        <f t="shared" si="342"/>
        <v>0.15</v>
      </c>
      <c r="I925">
        <f t="shared" si="343"/>
        <v>0</v>
      </c>
      <c r="J925">
        <f t="shared" si="344"/>
        <v>0.01</v>
      </c>
      <c r="K925">
        <f t="shared" si="345"/>
        <v>0.03</v>
      </c>
      <c r="L925">
        <f t="shared" si="346"/>
        <v>0.04</v>
      </c>
      <c r="M925">
        <f t="shared" si="347"/>
        <v>0</v>
      </c>
      <c r="N925">
        <f t="shared" si="348"/>
        <v>0</v>
      </c>
      <c r="O925">
        <f t="shared" si="349"/>
        <v>0.12</v>
      </c>
      <c r="P925">
        <f t="shared" si="350"/>
        <v>0.16</v>
      </c>
      <c r="Q925">
        <f t="shared" si="351"/>
        <v>0</v>
      </c>
      <c r="R925">
        <f t="shared" si="352"/>
        <v>0</v>
      </c>
      <c r="S925">
        <f t="shared" si="353"/>
        <v>0</v>
      </c>
      <c r="T925">
        <f t="shared" si="354"/>
        <v>0</v>
      </c>
      <c r="U925">
        <f t="shared" si="355"/>
        <v>0</v>
      </c>
      <c r="V925">
        <f t="shared" si="356"/>
        <v>0</v>
      </c>
      <c r="W925">
        <f t="shared" si="357"/>
        <v>0</v>
      </c>
      <c r="X925">
        <f t="shared" si="358"/>
        <v>0</v>
      </c>
      <c r="Y925">
        <f t="shared" si="359"/>
        <v>0</v>
      </c>
    </row>
    <row r="926" spans="1:25">
      <c r="A926" t="s">
        <v>1035</v>
      </c>
      <c r="B926">
        <f t="shared" si="336"/>
        <v>0</v>
      </c>
      <c r="C926">
        <f t="shared" si="337"/>
        <v>0</v>
      </c>
      <c r="D926">
        <f t="shared" si="338"/>
        <v>0</v>
      </c>
      <c r="E926">
        <f t="shared" si="339"/>
        <v>0</v>
      </c>
      <c r="F926">
        <f t="shared" si="340"/>
        <v>0</v>
      </c>
      <c r="G926">
        <f t="shared" si="341"/>
        <v>0</v>
      </c>
      <c r="H926">
        <f t="shared" si="342"/>
        <v>0</v>
      </c>
      <c r="I926">
        <f t="shared" si="343"/>
        <v>0.94</v>
      </c>
      <c r="J926">
        <f t="shared" si="344"/>
        <v>0</v>
      </c>
      <c r="K926">
        <f t="shared" si="345"/>
        <v>0.04</v>
      </c>
      <c r="L926">
        <f t="shared" si="346"/>
        <v>0.01</v>
      </c>
      <c r="M926">
        <f t="shared" si="347"/>
        <v>0.03</v>
      </c>
      <c r="N926">
        <f t="shared" si="348"/>
        <v>0</v>
      </c>
      <c r="O926">
        <f t="shared" si="349"/>
        <v>0.04</v>
      </c>
      <c r="P926">
        <f t="shared" si="350"/>
        <v>0.09</v>
      </c>
      <c r="Q926">
        <f t="shared" si="351"/>
        <v>0</v>
      </c>
      <c r="R926">
        <f t="shared" si="352"/>
        <v>0</v>
      </c>
      <c r="S926">
        <f t="shared" si="353"/>
        <v>0</v>
      </c>
      <c r="T926">
        <f t="shared" si="354"/>
        <v>0</v>
      </c>
      <c r="U926">
        <f t="shared" si="355"/>
        <v>0</v>
      </c>
      <c r="V926">
        <f t="shared" si="356"/>
        <v>0</v>
      </c>
      <c r="W926">
        <f t="shared" si="357"/>
        <v>0</v>
      </c>
      <c r="X926">
        <f t="shared" si="358"/>
        <v>0</v>
      </c>
      <c r="Y926">
        <f t="shared" si="359"/>
        <v>0</v>
      </c>
    </row>
    <row r="927" spans="1:25">
      <c r="A927" t="s">
        <v>1036</v>
      </c>
      <c r="B927">
        <f t="shared" si="336"/>
        <v>0</v>
      </c>
      <c r="C927">
        <f t="shared" si="337"/>
        <v>0</v>
      </c>
      <c r="D927">
        <f t="shared" si="338"/>
        <v>0</v>
      </c>
      <c r="E927">
        <f t="shared" si="339"/>
        <v>0</v>
      </c>
      <c r="F927">
        <f t="shared" si="340"/>
        <v>0</v>
      </c>
      <c r="G927">
        <f t="shared" si="341"/>
        <v>1.1200000000000001</v>
      </c>
      <c r="H927">
        <f t="shared" si="342"/>
        <v>0.32</v>
      </c>
      <c r="I927">
        <f t="shared" si="343"/>
        <v>0</v>
      </c>
      <c r="J927">
        <f t="shared" si="344"/>
        <v>0.4</v>
      </c>
      <c r="K927">
        <f t="shared" si="345"/>
        <v>0.04</v>
      </c>
      <c r="L927">
        <f t="shared" si="346"/>
        <v>0</v>
      </c>
      <c r="M927">
        <f t="shared" si="347"/>
        <v>0.63</v>
      </c>
      <c r="N927">
        <f t="shared" si="348"/>
        <v>0.35</v>
      </c>
      <c r="O927">
        <f t="shared" si="349"/>
        <v>0</v>
      </c>
      <c r="P927">
        <f t="shared" si="350"/>
        <v>0.49</v>
      </c>
      <c r="Q927">
        <f t="shared" si="351"/>
        <v>0.06</v>
      </c>
      <c r="R927">
        <f t="shared" si="352"/>
        <v>0</v>
      </c>
      <c r="S927">
        <f t="shared" si="353"/>
        <v>0</v>
      </c>
      <c r="T927">
        <f t="shared" si="354"/>
        <v>0</v>
      </c>
      <c r="U927">
        <f t="shared" si="355"/>
        <v>0</v>
      </c>
      <c r="V927">
        <f t="shared" si="356"/>
        <v>1.18</v>
      </c>
      <c r="W927">
        <f t="shared" si="357"/>
        <v>0.46</v>
      </c>
      <c r="X927">
        <f t="shared" si="358"/>
        <v>0</v>
      </c>
      <c r="Y927">
        <f t="shared" si="359"/>
        <v>0</v>
      </c>
    </row>
    <row r="928" spans="1:25">
      <c r="A928" t="s">
        <v>1037</v>
      </c>
      <c r="B928">
        <f t="shared" si="336"/>
        <v>0</v>
      </c>
      <c r="C928">
        <f t="shared" si="337"/>
        <v>0</v>
      </c>
      <c r="D928">
        <f t="shared" si="338"/>
        <v>0</v>
      </c>
      <c r="E928">
        <f t="shared" si="339"/>
        <v>0</v>
      </c>
      <c r="F928">
        <f t="shared" si="340"/>
        <v>0</v>
      </c>
      <c r="G928">
        <f t="shared" si="341"/>
        <v>0</v>
      </c>
      <c r="H928">
        <f t="shared" si="342"/>
        <v>0</v>
      </c>
      <c r="I928">
        <f t="shared" si="343"/>
        <v>0</v>
      </c>
      <c r="J928">
        <f t="shared" si="344"/>
        <v>0.42</v>
      </c>
      <c r="K928">
        <f t="shared" si="345"/>
        <v>0.81</v>
      </c>
      <c r="L928">
        <f t="shared" si="346"/>
        <v>0</v>
      </c>
      <c r="M928">
        <f t="shared" si="347"/>
        <v>0</v>
      </c>
      <c r="N928">
        <f t="shared" si="348"/>
        <v>0.02</v>
      </c>
      <c r="O928">
        <f t="shared" si="349"/>
        <v>0.33</v>
      </c>
      <c r="P928">
        <f t="shared" si="350"/>
        <v>0.73</v>
      </c>
      <c r="Q928">
        <f t="shared" si="351"/>
        <v>0</v>
      </c>
      <c r="R928">
        <f t="shared" si="352"/>
        <v>0</v>
      </c>
      <c r="S928">
        <f t="shared" si="353"/>
        <v>0</v>
      </c>
      <c r="T928">
        <f t="shared" si="354"/>
        <v>0</v>
      </c>
      <c r="U928">
        <f t="shared" si="355"/>
        <v>0</v>
      </c>
      <c r="V928">
        <f t="shared" si="356"/>
        <v>0</v>
      </c>
      <c r="W928">
        <f t="shared" si="357"/>
        <v>0</v>
      </c>
      <c r="X928">
        <f t="shared" si="358"/>
        <v>0</v>
      </c>
      <c r="Y928">
        <f t="shared" si="359"/>
        <v>0</v>
      </c>
    </row>
    <row r="929" spans="1:25">
      <c r="A929" t="s">
        <v>1038</v>
      </c>
      <c r="B929">
        <f t="shared" si="336"/>
        <v>0</v>
      </c>
      <c r="C929">
        <f t="shared" si="337"/>
        <v>0</v>
      </c>
      <c r="D929">
        <f t="shared" si="338"/>
        <v>0.75</v>
      </c>
      <c r="E929">
        <f t="shared" si="339"/>
        <v>0.23</v>
      </c>
      <c r="F929">
        <f t="shared" si="340"/>
        <v>0</v>
      </c>
      <c r="G929">
        <f t="shared" si="341"/>
        <v>0</v>
      </c>
      <c r="H929">
        <f t="shared" si="342"/>
        <v>0</v>
      </c>
      <c r="I929">
        <f t="shared" si="343"/>
        <v>0</v>
      </c>
      <c r="J929">
        <f t="shared" si="344"/>
        <v>0</v>
      </c>
      <c r="K929">
        <f t="shared" si="345"/>
        <v>0</v>
      </c>
      <c r="L929">
        <f t="shared" si="346"/>
        <v>0</v>
      </c>
      <c r="M929">
        <f t="shared" si="347"/>
        <v>0</v>
      </c>
      <c r="N929">
        <f t="shared" si="348"/>
        <v>0</v>
      </c>
      <c r="O929">
        <f t="shared" si="349"/>
        <v>0</v>
      </c>
      <c r="P929">
        <f t="shared" si="350"/>
        <v>0</v>
      </c>
      <c r="Q929">
        <f t="shared" si="351"/>
        <v>0</v>
      </c>
      <c r="R929">
        <f t="shared" si="352"/>
        <v>0</v>
      </c>
      <c r="S929">
        <f t="shared" si="353"/>
        <v>0</v>
      </c>
      <c r="T929">
        <f t="shared" si="354"/>
        <v>0</v>
      </c>
      <c r="U929">
        <f t="shared" si="355"/>
        <v>0</v>
      </c>
      <c r="V929">
        <f t="shared" si="356"/>
        <v>0</v>
      </c>
      <c r="W929">
        <f t="shared" si="357"/>
        <v>0</v>
      </c>
      <c r="X929">
        <f t="shared" si="358"/>
        <v>0</v>
      </c>
      <c r="Y929">
        <f t="shared" si="359"/>
        <v>0.01</v>
      </c>
    </row>
    <row r="930" spans="1:25">
      <c r="A930" t="s">
        <v>1039</v>
      </c>
      <c r="B930">
        <f t="shared" si="336"/>
        <v>0</v>
      </c>
      <c r="C930">
        <f t="shared" si="337"/>
        <v>0</v>
      </c>
      <c r="D930">
        <f t="shared" si="338"/>
        <v>0</v>
      </c>
      <c r="E930">
        <f t="shared" si="339"/>
        <v>0</v>
      </c>
      <c r="F930">
        <f t="shared" si="340"/>
        <v>0</v>
      </c>
      <c r="G930">
        <f t="shared" si="341"/>
        <v>0</v>
      </c>
      <c r="H930">
        <f t="shared" si="342"/>
        <v>0</v>
      </c>
      <c r="I930">
        <f t="shared" si="343"/>
        <v>0</v>
      </c>
      <c r="J930">
        <f t="shared" si="344"/>
        <v>0</v>
      </c>
      <c r="K930">
        <f t="shared" si="345"/>
        <v>0</v>
      </c>
      <c r="L930">
        <f t="shared" si="346"/>
        <v>0</v>
      </c>
      <c r="M930">
        <f t="shared" si="347"/>
        <v>0</v>
      </c>
      <c r="N930">
        <f t="shared" si="348"/>
        <v>0</v>
      </c>
      <c r="O930">
        <f t="shared" si="349"/>
        <v>0</v>
      </c>
      <c r="P930">
        <f t="shared" si="350"/>
        <v>0</v>
      </c>
      <c r="Q930">
        <f t="shared" si="351"/>
        <v>0</v>
      </c>
      <c r="R930">
        <f t="shared" si="352"/>
        <v>0</v>
      </c>
      <c r="S930">
        <f t="shared" si="353"/>
        <v>0</v>
      </c>
      <c r="T930">
        <f t="shared" si="354"/>
        <v>0</v>
      </c>
      <c r="U930">
        <f t="shared" si="355"/>
        <v>0</v>
      </c>
      <c r="V930">
        <f t="shared" si="356"/>
        <v>0</v>
      </c>
      <c r="W930">
        <f t="shared" si="357"/>
        <v>0</v>
      </c>
      <c r="X930">
        <f t="shared" si="358"/>
        <v>0</v>
      </c>
      <c r="Y930">
        <f t="shared" si="359"/>
        <v>0</v>
      </c>
    </row>
    <row r="931" spans="1:25">
      <c r="A931" t="s">
        <v>1040</v>
      </c>
      <c r="B931">
        <f t="shared" si="336"/>
        <v>0</v>
      </c>
      <c r="C931">
        <f t="shared" si="337"/>
        <v>0</v>
      </c>
      <c r="D931">
        <f t="shared" si="338"/>
        <v>0</v>
      </c>
      <c r="E931">
        <f t="shared" si="339"/>
        <v>0</v>
      </c>
      <c r="F931">
        <f t="shared" si="340"/>
        <v>0</v>
      </c>
      <c r="G931">
        <f t="shared" si="341"/>
        <v>0</v>
      </c>
      <c r="H931">
        <f t="shared" si="342"/>
        <v>0</v>
      </c>
      <c r="I931">
        <f t="shared" si="343"/>
        <v>0</v>
      </c>
      <c r="J931">
        <f t="shared" si="344"/>
        <v>2.41</v>
      </c>
      <c r="K931">
        <f t="shared" si="345"/>
        <v>0.84</v>
      </c>
      <c r="L931">
        <f t="shared" si="346"/>
        <v>0</v>
      </c>
      <c r="M931">
        <f t="shared" si="347"/>
        <v>0</v>
      </c>
      <c r="N931">
        <f t="shared" si="348"/>
        <v>0</v>
      </c>
      <c r="O931">
        <f t="shared" si="349"/>
        <v>0</v>
      </c>
      <c r="P931">
        <f t="shared" si="350"/>
        <v>0</v>
      </c>
      <c r="Q931">
        <f t="shared" si="351"/>
        <v>0</v>
      </c>
      <c r="R931">
        <f t="shared" si="352"/>
        <v>0</v>
      </c>
      <c r="S931">
        <f t="shared" si="353"/>
        <v>0</v>
      </c>
      <c r="T931">
        <f t="shared" si="354"/>
        <v>0</v>
      </c>
      <c r="U931">
        <f t="shared" si="355"/>
        <v>0</v>
      </c>
      <c r="V931">
        <f t="shared" si="356"/>
        <v>0</v>
      </c>
      <c r="W931">
        <f t="shared" si="357"/>
        <v>0.77</v>
      </c>
      <c r="X931">
        <f t="shared" si="358"/>
        <v>0.25</v>
      </c>
      <c r="Y931">
        <f t="shared" si="359"/>
        <v>0</v>
      </c>
    </row>
    <row r="932" spans="1:25">
      <c r="A932" t="s">
        <v>1041</v>
      </c>
      <c r="B932">
        <f t="shared" si="336"/>
        <v>0</v>
      </c>
      <c r="C932">
        <f t="shared" si="337"/>
        <v>0</v>
      </c>
      <c r="D932">
        <f t="shared" si="338"/>
        <v>0</v>
      </c>
      <c r="E932">
        <f t="shared" si="339"/>
        <v>0</v>
      </c>
      <c r="F932">
        <f t="shared" si="340"/>
        <v>0</v>
      </c>
      <c r="G932">
        <f t="shared" si="341"/>
        <v>0</v>
      </c>
      <c r="H932">
        <f t="shared" si="342"/>
        <v>0</v>
      </c>
      <c r="I932">
        <f t="shared" si="343"/>
        <v>0</v>
      </c>
      <c r="J932">
        <f t="shared" si="344"/>
        <v>0</v>
      </c>
      <c r="K932">
        <f t="shared" si="345"/>
        <v>0</v>
      </c>
      <c r="L932">
        <f t="shared" si="346"/>
        <v>0</v>
      </c>
      <c r="M932">
        <f t="shared" si="347"/>
        <v>0</v>
      </c>
      <c r="N932">
        <f t="shared" si="348"/>
        <v>0</v>
      </c>
      <c r="O932">
        <f t="shared" si="349"/>
        <v>0</v>
      </c>
      <c r="P932">
        <f t="shared" si="350"/>
        <v>0.14000000000000001</v>
      </c>
      <c r="Q932">
        <f t="shared" si="351"/>
        <v>0.11</v>
      </c>
      <c r="R932">
        <f t="shared" si="352"/>
        <v>0</v>
      </c>
      <c r="S932">
        <f t="shared" si="353"/>
        <v>0</v>
      </c>
      <c r="T932">
        <f t="shared" si="354"/>
        <v>0</v>
      </c>
      <c r="U932">
        <f t="shared" si="355"/>
        <v>0</v>
      </c>
      <c r="V932">
        <f t="shared" si="356"/>
        <v>0</v>
      </c>
      <c r="W932">
        <f t="shared" si="357"/>
        <v>0</v>
      </c>
      <c r="X932">
        <f t="shared" si="358"/>
        <v>0</v>
      </c>
      <c r="Y932">
        <f t="shared" si="359"/>
        <v>0</v>
      </c>
    </row>
    <row r="933" spans="1:25">
      <c r="A933" t="s">
        <v>1042</v>
      </c>
      <c r="B933">
        <f t="shared" si="336"/>
        <v>0</v>
      </c>
      <c r="C933">
        <f t="shared" si="337"/>
        <v>0</v>
      </c>
      <c r="D933">
        <f t="shared" si="338"/>
        <v>0</v>
      </c>
      <c r="E933">
        <f t="shared" si="339"/>
        <v>0</v>
      </c>
      <c r="F933">
        <f t="shared" si="340"/>
        <v>0</v>
      </c>
      <c r="G933">
        <f t="shared" si="341"/>
        <v>0</v>
      </c>
      <c r="H933">
        <f t="shared" si="342"/>
        <v>0.25</v>
      </c>
      <c r="I933">
        <f t="shared" si="343"/>
        <v>0</v>
      </c>
      <c r="J933">
        <f t="shared" si="344"/>
        <v>0.19</v>
      </c>
      <c r="K933">
        <f t="shared" si="345"/>
        <v>0</v>
      </c>
      <c r="L933">
        <f t="shared" si="346"/>
        <v>0.01</v>
      </c>
      <c r="M933">
        <f t="shared" si="347"/>
        <v>0</v>
      </c>
      <c r="N933">
        <f t="shared" si="348"/>
        <v>0</v>
      </c>
      <c r="O933">
        <f t="shared" si="349"/>
        <v>0.2</v>
      </c>
      <c r="P933">
        <f t="shared" si="350"/>
        <v>0.2</v>
      </c>
      <c r="Q933">
        <f t="shared" si="351"/>
        <v>0</v>
      </c>
      <c r="R933">
        <f t="shared" si="352"/>
        <v>0.3</v>
      </c>
      <c r="S933">
        <f t="shared" si="353"/>
        <v>0</v>
      </c>
      <c r="T933">
        <f t="shared" si="354"/>
        <v>0</v>
      </c>
      <c r="U933">
        <f t="shared" si="355"/>
        <v>0</v>
      </c>
      <c r="V933">
        <f t="shared" si="356"/>
        <v>0</v>
      </c>
      <c r="W933">
        <f t="shared" si="357"/>
        <v>0</v>
      </c>
      <c r="X933">
        <f t="shared" si="358"/>
        <v>0</v>
      </c>
      <c r="Y933">
        <f t="shared" si="359"/>
        <v>0</v>
      </c>
    </row>
    <row r="934" spans="1:25">
      <c r="A934" t="s">
        <v>1043</v>
      </c>
      <c r="B934">
        <f t="shared" si="336"/>
        <v>0</v>
      </c>
      <c r="C934">
        <f t="shared" si="337"/>
        <v>0</v>
      </c>
      <c r="D934">
        <f t="shared" si="338"/>
        <v>0</v>
      </c>
      <c r="E934">
        <f t="shared" si="339"/>
        <v>0</v>
      </c>
      <c r="F934">
        <f t="shared" si="340"/>
        <v>0</v>
      </c>
      <c r="G934">
        <f t="shared" si="341"/>
        <v>1.1200000000000001</v>
      </c>
      <c r="H934">
        <f t="shared" si="342"/>
        <v>0</v>
      </c>
      <c r="I934">
        <f t="shared" si="343"/>
        <v>0.02</v>
      </c>
      <c r="J934">
        <f t="shared" si="344"/>
        <v>0.12</v>
      </c>
      <c r="K934">
        <f t="shared" si="345"/>
        <v>0.1</v>
      </c>
      <c r="L934">
        <f t="shared" si="346"/>
        <v>0.11</v>
      </c>
      <c r="M934">
        <f t="shared" si="347"/>
        <v>0</v>
      </c>
      <c r="N934">
        <f t="shared" si="348"/>
        <v>0</v>
      </c>
      <c r="O934">
        <f t="shared" si="349"/>
        <v>0</v>
      </c>
      <c r="P934">
        <f t="shared" si="350"/>
        <v>0</v>
      </c>
      <c r="Q934">
        <f t="shared" si="351"/>
        <v>0</v>
      </c>
      <c r="R934">
        <f t="shared" si="352"/>
        <v>0</v>
      </c>
      <c r="S934">
        <f t="shared" si="353"/>
        <v>0</v>
      </c>
      <c r="T934">
        <f t="shared" si="354"/>
        <v>0</v>
      </c>
      <c r="U934">
        <f t="shared" si="355"/>
        <v>0</v>
      </c>
      <c r="V934">
        <f t="shared" si="356"/>
        <v>0</v>
      </c>
      <c r="W934">
        <f t="shared" si="357"/>
        <v>0</v>
      </c>
      <c r="X934">
        <f t="shared" si="358"/>
        <v>0</v>
      </c>
      <c r="Y934">
        <f t="shared" si="359"/>
        <v>0</v>
      </c>
    </row>
    <row r="935" spans="1:25">
      <c r="A935" t="s">
        <v>1044</v>
      </c>
      <c r="B935">
        <f t="shared" si="336"/>
        <v>0</v>
      </c>
      <c r="C935">
        <f t="shared" si="337"/>
        <v>0</v>
      </c>
      <c r="D935">
        <f t="shared" si="338"/>
        <v>0</v>
      </c>
      <c r="E935">
        <f t="shared" si="339"/>
        <v>0</v>
      </c>
      <c r="F935">
        <f t="shared" si="340"/>
        <v>0</v>
      </c>
      <c r="G935">
        <f t="shared" si="341"/>
        <v>0</v>
      </c>
      <c r="H935">
        <f t="shared" si="342"/>
        <v>0</v>
      </c>
      <c r="I935">
        <f t="shared" si="343"/>
        <v>0</v>
      </c>
      <c r="J935">
        <f t="shared" si="344"/>
        <v>0</v>
      </c>
      <c r="K935">
        <f t="shared" si="345"/>
        <v>0</v>
      </c>
      <c r="L935">
        <f t="shared" si="346"/>
        <v>0</v>
      </c>
      <c r="M935">
        <f t="shared" si="347"/>
        <v>0</v>
      </c>
      <c r="N935">
        <f t="shared" si="348"/>
        <v>0</v>
      </c>
      <c r="O935">
        <f t="shared" si="349"/>
        <v>0.18</v>
      </c>
      <c r="P935">
        <f t="shared" si="350"/>
        <v>7.0000000000000007E-2</v>
      </c>
      <c r="Q935">
        <f t="shared" si="351"/>
        <v>0</v>
      </c>
      <c r="R935">
        <f t="shared" si="352"/>
        <v>0</v>
      </c>
      <c r="S935">
        <f t="shared" si="353"/>
        <v>0</v>
      </c>
      <c r="T935">
        <f t="shared" si="354"/>
        <v>0</v>
      </c>
      <c r="U935">
        <f t="shared" si="355"/>
        <v>0</v>
      </c>
      <c r="V935">
        <f t="shared" si="356"/>
        <v>0</v>
      </c>
      <c r="W935">
        <f t="shared" si="357"/>
        <v>0</v>
      </c>
      <c r="X935">
        <f t="shared" si="358"/>
        <v>0</v>
      </c>
      <c r="Y935">
        <f t="shared" si="359"/>
        <v>0</v>
      </c>
    </row>
    <row r="936" spans="1:25">
      <c r="A936" t="s">
        <v>1045</v>
      </c>
      <c r="B936">
        <f t="shared" si="336"/>
        <v>0</v>
      </c>
      <c r="C936">
        <f t="shared" si="337"/>
        <v>0</v>
      </c>
      <c r="D936">
        <f t="shared" si="338"/>
        <v>0</v>
      </c>
      <c r="E936">
        <f t="shared" si="339"/>
        <v>0</v>
      </c>
      <c r="F936">
        <f t="shared" si="340"/>
        <v>0</v>
      </c>
      <c r="G936">
        <f t="shared" si="341"/>
        <v>0</v>
      </c>
      <c r="H936">
        <f t="shared" si="342"/>
        <v>0</v>
      </c>
      <c r="I936">
        <f t="shared" si="343"/>
        <v>0</v>
      </c>
      <c r="J936">
        <f t="shared" si="344"/>
        <v>0</v>
      </c>
      <c r="K936">
        <f t="shared" si="345"/>
        <v>0.01</v>
      </c>
      <c r="L936">
        <f t="shared" si="346"/>
        <v>0.03</v>
      </c>
      <c r="M936">
        <f t="shared" si="347"/>
        <v>0</v>
      </c>
      <c r="N936">
        <f t="shared" si="348"/>
        <v>0</v>
      </c>
      <c r="O936">
        <f t="shared" si="349"/>
        <v>0.01</v>
      </c>
      <c r="P936">
        <f t="shared" si="350"/>
        <v>0.86</v>
      </c>
      <c r="Q936">
        <f t="shared" si="351"/>
        <v>0.13</v>
      </c>
      <c r="R936">
        <f t="shared" si="352"/>
        <v>0.01</v>
      </c>
      <c r="S936">
        <f t="shared" si="353"/>
        <v>0</v>
      </c>
      <c r="T936">
        <f t="shared" si="354"/>
        <v>0</v>
      </c>
      <c r="U936">
        <f t="shared" si="355"/>
        <v>0</v>
      </c>
      <c r="V936">
        <f t="shared" si="356"/>
        <v>0</v>
      </c>
      <c r="W936">
        <f t="shared" si="357"/>
        <v>0</v>
      </c>
      <c r="X936">
        <f t="shared" si="358"/>
        <v>0</v>
      </c>
      <c r="Y936">
        <f t="shared" si="359"/>
        <v>0</v>
      </c>
    </row>
    <row r="937" spans="1:25">
      <c r="A937" t="s">
        <v>1046</v>
      </c>
      <c r="B937">
        <f t="shared" si="336"/>
        <v>0</v>
      </c>
      <c r="C937">
        <f t="shared" si="337"/>
        <v>0</v>
      </c>
      <c r="D937">
        <f t="shared" si="338"/>
        <v>0</v>
      </c>
      <c r="E937">
        <f t="shared" si="339"/>
        <v>0</v>
      </c>
      <c r="F937">
        <f t="shared" si="340"/>
        <v>0</v>
      </c>
      <c r="G937">
        <f t="shared" si="341"/>
        <v>0</v>
      </c>
      <c r="H937">
        <f t="shared" si="342"/>
        <v>0</v>
      </c>
      <c r="I937">
        <f t="shared" si="343"/>
        <v>0.02</v>
      </c>
      <c r="J937">
        <f t="shared" si="344"/>
        <v>0.02</v>
      </c>
      <c r="K937">
        <f t="shared" si="345"/>
        <v>0.03</v>
      </c>
      <c r="L937">
        <f t="shared" si="346"/>
        <v>0</v>
      </c>
      <c r="M937">
        <f t="shared" si="347"/>
        <v>0</v>
      </c>
      <c r="N937">
        <f t="shared" si="348"/>
        <v>0.03</v>
      </c>
      <c r="O937">
        <f t="shared" si="349"/>
        <v>0.05</v>
      </c>
      <c r="P937">
        <f t="shared" si="350"/>
        <v>0.04</v>
      </c>
      <c r="Q937">
        <f t="shared" si="351"/>
        <v>0.03</v>
      </c>
      <c r="R937">
        <f t="shared" si="352"/>
        <v>0.01</v>
      </c>
      <c r="S937">
        <f t="shared" si="353"/>
        <v>0</v>
      </c>
      <c r="T937">
        <f t="shared" si="354"/>
        <v>0</v>
      </c>
      <c r="U937">
        <f t="shared" si="355"/>
        <v>0</v>
      </c>
      <c r="V937">
        <f t="shared" si="356"/>
        <v>0</v>
      </c>
      <c r="W937">
        <f t="shared" si="357"/>
        <v>0</v>
      </c>
      <c r="X937">
        <f t="shared" si="358"/>
        <v>0</v>
      </c>
      <c r="Y937">
        <f t="shared" si="359"/>
        <v>0</v>
      </c>
    </row>
    <row r="938" spans="1:25">
      <c r="A938" t="s">
        <v>1047</v>
      </c>
      <c r="B938">
        <f t="shared" si="336"/>
        <v>0</v>
      </c>
      <c r="C938">
        <f t="shared" si="337"/>
        <v>0</v>
      </c>
      <c r="D938">
        <f t="shared" si="338"/>
        <v>0</v>
      </c>
      <c r="E938">
        <f t="shared" si="339"/>
        <v>0</v>
      </c>
      <c r="F938">
        <f t="shared" si="340"/>
        <v>0</v>
      </c>
      <c r="G938">
        <f t="shared" si="341"/>
        <v>0</v>
      </c>
      <c r="H938">
        <f t="shared" si="342"/>
        <v>0</v>
      </c>
      <c r="I938">
        <f t="shared" si="343"/>
        <v>0</v>
      </c>
      <c r="J938">
        <f t="shared" si="344"/>
        <v>0</v>
      </c>
      <c r="K938">
        <f t="shared" si="345"/>
        <v>0.24</v>
      </c>
      <c r="L938">
        <f t="shared" si="346"/>
        <v>0.8</v>
      </c>
      <c r="M938">
        <f t="shared" si="347"/>
        <v>2.46</v>
      </c>
      <c r="N938">
        <f t="shared" si="348"/>
        <v>0.62</v>
      </c>
      <c r="O938">
        <f t="shared" si="349"/>
        <v>0.13</v>
      </c>
      <c r="P938">
        <f t="shared" si="350"/>
        <v>0.79</v>
      </c>
      <c r="Q938">
        <f t="shared" si="351"/>
        <v>2.67</v>
      </c>
      <c r="R938">
        <f t="shared" si="352"/>
        <v>1.06</v>
      </c>
      <c r="S938">
        <f t="shared" si="353"/>
        <v>0.85</v>
      </c>
      <c r="T938">
        <f t="shared" si="354"/>
        <v>0.66</v>
      </c>
      <c r="U938">
        <f t="shared" si="355"/>
        <v>0.2</v>
      </c>
      <c r="V938">
        <f t="shared" si="356"/>
        <v>0</v>
      </c>
      <c r="W938">
        <f t="shared" si="357"/>
        <v>0</v>
      </c>
      <c r="X938">
        <f t="shared" si="358"/>
        <v>0</v>
      </c>
      <c r="Y938">
        <f t="shared" si="359"/>
        <v>0</v>
      </c>
    </row>
    <row r="939" spans="1:25">
      <c r="A939" t="s">
        <v>1048</v>
      </c>
      <c r="B939">
        <f t="shared" si="336"/>
        <v>0</v>
      </c>
      <c r="C939">
        <f t="shared" si="337"/>
        <v>0</v>
      </c>
      <c r="D939">
        <f t="shared" si="338"/>
        <v>0</v>
      </c>
      <c r="E939">
        <f t="shared" si="339"/>
        <v>0</v>
      </c>
      <c r="F939">
        <f t="shared" si="340"/>
        <v>0</v>
      </c>
      <c r="G939">
        <f t="shared" si="341"/>
        <v>0</v>
      </c>
      <c r="H939">
        <f t="shared" si="342"/>
        <v>1.64</v>
      </c>
      <c r="I939">
        <f t="shared" si="343"/>
        <v>0</v>
      </c>
      <c r="J939">
        <f t="shared" si="344"/>
        <v>0</v>
      </c>
      <c r="K939">
        <f t="shared" si="345"/>
        <v>0</v>
      </c>
      <c r="L939">
        <f t="shared" si="346"/>
        <v>0</v>
      </c>
      <c r="M939">
        <f t="shared" si="347"/>
        <v>0</v>
      </c>
      <c r="N939">
        <f t="shared" si="348"/>
        <v>0</v>
      </c>
      <c r="O939">
        <f t="shared" si="349"/>
        <v>0</v>
      </c>
      <c r="P939">
        <f t="shared" si="350"/>
        <v>0</v>
      </c>
      <c r="Q939">
        <f t="shared" si="351"/>
        <v>0.01</v>
      </c>
      <c r="R939">
        <f t="shared" si="352"/>
        <v>0</v>
      </c>
      <c r="S939">
        <f t="shared" si="353"/>
        <v>0</v>
      </c>
      <c r="T939">
        <f t="shared" si="354"/>
        <v>0</v>
      </c>
      <c r="U939">
        <f t="shared" si="355"/>
        <v>0</v>
      </c>
      <c r="V939">
        <f t="shared" si="356"/>
        <v>0</v>
      </c>
      <c r="W939">
        <f t="shared" si="357"/>
        <v>0</v>
      </c>
      <c r="X939">
        <f t="shared" si="358"/>
        <v>0</v>
      </c>
      <c r="Y939">
        <f t="shared" si="359"/>
        <v>0.01</v>
      </c>
    </row>
    <row r="940" spans="1:25">
      <c r="A940" t="s">
        <v>1049</v>
      </c>
      <c r="B940">
        <f t="shared" si="336"/>
        <v>0</v>
      </c>
      <c r="C940">
        <f t="shared" si="337"/>
        <v>0</v>
      </c>
      <c r="D940">
        <f t="shared" si="338"/>
        <v>0</v>
      </c>
      <c r="E940">
        <f t="shared" si="339"/>
        <v>0</v>
      </c>
      <c r="F940">
        <f t="shared" si="340"/>
        <v>0</v>
      </c>
      <c r="G940">
        <f t="shared" si="341"/>
        <v>0</v>
      </c>
      <c r="H940">
        <f t="shared" si="342"/>
        <v>0</v>
      </c>
      <c r="I940">
        <f t="shared" si="343"/>
        <v>0</v>
      </c>
      <c r="J940">
        <f t="shared" si="344"/>
        <v>0</v>
      </c>
      <c r="K940">
        <f t="shared" si="345"/>
        <v>0</v>
      </c>
      <c r="L940">
        <f t="shared" si="346"/>
        <v>0</v>
      </c>
      <c r="M940">
        <f t="shared" si="347"/>
        <v>0</v>
      </c>
      <c r="N940">
        <f t="shared" si="348"/>
        <v>0.8</v>
      </c>
      <c r="O940">
        <f t="shared" si="349"/>
        <v>7.0000000000000007E-2</v>
      </c>
      <c r="P940">
        <f t="shared" si="350"/>
        <v>0.01</v>
      </c>
      <c r="Q940">
        <f t="shared" si="351"/>
        <v>0</v>
      </c>
      <c r="R940">
        <f t="shared" si="352"/>
        <v>0</v>
      </c>
      <c r="S940">
        <f t="shared" si="353"/>
        <v>0</v>
      </c>
      <c r="T940">
        <f t="shared" si="354"/>
        <v>0</v>
      </c>
      <c r="U940">
        <f t="shared" si="355"/>
        <v>0</v>
      </c>
      <c r="V940">
        <f t="shared" si="356"/>
        <v>0</v>
      </c>
      <c r="W940">
        <f t="shared" si="357"/>
        <v>0</v>
      </c>
      <c r="X940">
        <f t="shared" si="358"/>
        <v>0</v>
      </c>
      <c r="Y940">
        <f t="shared" si="359"/>
        <v>0</v>
      </c>
    </row>
    <row r="941" spans="1:25">
      <c r="A941" t="s">
        <v>1050</v>
      </c>
      <c r="B941">
        <f t="shared" si="336"/>
        <v>0</v>
      </c>
      <c r="C941">
        <f t="shared" si="337"/>
        <v>0</v>
      </c>
      <c r="D941">
        <f t="shared" si="338"/>
        <v>0</v>
      </c>
      <c r="E941">
        <f t="shared" si="339"/>
        <v>0</v>
      </c>
      <c r="F941">
        <f t="shared" si="340"/>
        <v>0</v>
      </c>
      <c r="G941">
        <f t="shared" si="341"/>
        <v>0</v>
      </c>
      <c r="H941">
        <f t="shared" si="342"/>
        <v>1.94</v>
      </c>
      <c r="I941">
        <f t="shared" si="343"/>
        <v>0.03</v>
      </c>
      <c r="J941">
        <f t="shared" si="344"/>
        <v>0</v>
      </c>
      <c r="K941">
        <f t="shared" si="345"/>
        <v>0</v>
      </c>
      <c r="L941">
        <f t="shared" si="346"/>
        <v>0</v>
      </c>
      <c r="M941">
        <f t="shared" si="347"/>
        <v>0</v>
      </c>
      <c r="N941">
        <f t="shared" si="348"/>
        <v>0</v>
      </c>
      <c r="O941">
        <f t="shared" si="349"/>
        <v>0</v>
      </c>
      <c r="P941">
        <f t="shared" si="350"/>
        <v>0</v>
      </c>
      <c r="Q941">
        <f t="shared" si="351"/>
        <v>0</v>
      </c>
      <c r="R941">
        <f t="shared" si="352"/>
        <v>0</v>
      </c>
      <c r="S941">
        <f t="shared" si="353"/>
        <v>0</v>
      </c>
      <c r="T941">
        <f t="shared" si="354"/>
        <v>0</v>
      </c>
      <c r="U941">
        <f t="shared" si="355"/>
        <v>0</v>
      </c>
      <c r="V941">
        <f t="shared" si="356"/>
        <v>0</v>
      </c>
      <c r="W941">
        <f t="shared" si="357"/>
        <v>0</v>
      </c>
      <c r="X941">
        <f t="shared" si="358"/>
        <v>0</v>
      </c>
      <c r="Y941">
        <f t="shared" si="359"/>
        <v>0</v>
      </c>
    </row>
    <row r="942" spans="1:25">
      <c r="A942" t="s">
        <v>1051</v>
      </c>
      <c r="B942">
        <f t="shared" si="336"/>
        <v>0</v>
      </c>
      <c r="C942">
        <f t="shared" si="337"/>
        <v>0</v>
      </c>
      <c r="D942">
        <f t="shared" si="338"/>
        <v>0</v>
      </c>
      <c r="E942">
        <f t="shared" si="339"/>
        <v>0</v>
      </c>
      <c r="F942">
        <f t="shared" si="340"/>
        <v>0</v>
      </c>
      <c r="G942">
        <f t="shared" si="341"/>
        <v>0</v>
      </c>
      <c r="H942">
        <f t="shared" si="342"/>
        <v>0</v>
      </c>
      <c r="I942">
        <f t="shared" si="343"/>
        <v>0</v>
      </c>
      <c r="J942">
        <f t="shared" si="344"/>
        <v>0</v>
      </c>
      <c r="K942">
        <f t="shared" si="345"/>
        <v>0</v>
      </c>
      <c r="L942">
        <f t="shared" si="346"/>
        <v>0</v>
      </c>
      <c r="M942">
        <f t="shared" si="347"/>
        <v>0</v>
      </c>
      <c r="N942">
        <f t="shared" si="348"/>
        <v>0</v>
      </c>
      <c r="O942">
        <f t="shared" si="349"/>
        <v>0.01</v>
      </c>
      <c r="P942">
        <f t="shared" si="350"/>
        <v>0</v>
      </c>
      <c r="Q942">
        <f t="shared" si="351"/>
        <v>0</v>
      </c>
      <c r="R942">
        <f t="shared" si="352"/>
        <v>0</v>
      </c>
      <c r="S942">
        <f t="shared" si="353"/>
        <v>0</v>
      </c>
      <c r="T942">
        <f t="shared" si="354"/>
        <v>0</v>
      </c>
      <c r="U942">
        <f t="shared" si="355"/>
        <v>0</v>
      </c>
      <c r="V942">
        <f t="shared" si="356"/>
        <v>0</v>
      </c>
      <c r="W942">
        <f t="shared" si="357"/>
        <v>0</v>
      </c>
      <c r="X942">
        <f t="shared" si="358"/>
        <v>0</v>
      </c>
      <c r="Y942">
        <f t="shared" si="359"/>
        <v>0</v>
      </c>
    </row>
    <row r="943" spans="1:25">
      <c r="A943" t="s">
        <v>1052</v>
      </c>
      <c r="B943">
        <f t="shared" si="336"/>
        <v>0</v>
      </c>
      <c r="C943">
        <f t="shared" si="337"/>
        <v>0</v>
      </c>
      <c r="D943">
        <f t="shared" si="338"/>
        <v>0</v>
      </c>
      <c r="E943">
        <f t="shared" si="339"/>
        <v>0</v>
      </c>
      <c r="F943">
        <f t="shared" si="340"/>
        <v>0</v>
      </c>
      <c r="G943">
        <f t="shared" si="341"/>
        <v>0</v>
      </c>
      <c r="H943">
        <f t="shared" si="342"/>
        <v>0</v>
      </c>
      <c r="I943">
        <f t="shared" si="343"/>
        <v>0.01</v>
      </c>
      <c r="J943">
        <f t="shared" si="344"/>
        <v>0.02</v>
      </c>
      <c r="K943">
        <f t="shared" si="345"/>
        <v>0.03</v>
      </c>
      <c r="L943">
        <f t="shared" si="346"/>
        <v>0.03</v>
      </c>
      <c r="M943">
        <f t="shared" si="347"/>
        <v>0</v>
      </c>
      <c r="N943">
        <f t="shared" si="348"/>
        <v>0</v>
      </c>
      <c r="O943">
        <f t="shared" si="349"/>
        <v>0</v>
      </c>
      <c r="P943">
        <f t="shared" si="350"/>
        <v>0</v>
      </c>
      <c r="Q943">
        <f t="shared" si="351"/>
        <v>0</v>
      </c>
      <c r="R943">
        <f t="shared" si="352"/>
        <v>0</v>
      </c>
      <c r="S943">
        <f t="shared" si="353"/>
        <v>0</v>
      </c>
      <c r="T943">
        <f t="shared" si="354"/>
        <v>0</v>
      </c>
      <c r="U943">
        <f t="shared" si="355"/>
        <v>0</v>
      </c>
      <c r="V943">
        <f t="shared" si="356"/>
        <v>0</v>
      </c>
      <c r="W943">
        <f t="shared" si="357"/>
        <v>0</v>
      </c>
      <c r="X943">
        <f t="shared" si="358"/>
        <v>0</v>
      </c>
      <c r="Y943">
        <f t="shared" si="359"/>
        <v>0</v>
      </c>
    </row>
    <row r="944" spans="1:25">
      <c r="A944" t="s">
        <v>1053</v>
      </c>
      <c r="B944">
        <f t="shared" si="336"/>
        <v>0</v>
      </c>
      <c r="C944">
        <f t="shared" si="337"/>
        <v>0</v>
      </c>
      <c r="D944">
        <f t="shared" si="338"/>
        <v>0</v>
      </c>
      <c r="E944">
        <f t="shared" si="339"/>
        <v>0</v>
      </c>
      <c r="F944">
        <f t="shared" si="340"/>
        <v>0</v>
      </c>
      <c r="G944">
        <f t="shared" si="341"/>
        <v>0</v>
      </c>
      <c r="H944">
        <f t="shared" si="342"/>
        <v>0</v>
      </c>
      <c r="I944">
        <f t="shared" si="343"/>
        <v>0.18</v>
      </c>
      <c r="J944">
        <f t="shared" si="344"/>
        <v>1.35</v>
      </c>
      <c r="K944">
        <f t="shared" si="345"/>
        <v>1.81</v>
      </c>
      <c r="L944">
        <f t="shared" si="346"/>
        <v>0.6</v>
      </c>
      <c r="M944">
        <f t="shared" si="347"/>
        <v>1.35</v>
      </c>
      <c r="N944">
        <f t="shared" si="348"/>
        <v>0</v>
      </c>
      <c r="O944">
        <f t="shared" si="349"/>
        <v>1.8</v>
      </c>
      <c r="P944">
        <f t="shared" si="350"/>
        <v>1.78</v>
      </c>
      <c r="Q944">
        <f t="shared" si="351"/>
        <v>0.86</v>
      </c>
      <c r="R944">
        <f t="shared" si="352"/>
        <v>1.51</v>
      </c>
      <c r="S944">
        <f t="shared" si="353"/>
        <v>0</v>
      </c>
      <c r="T944">
        <f t="shared" si="354"/>
        <v>0</v>
      </c>
      <c r="U944">
        <f t="shared" si="355"/>
        <v>0</v>
      </c>
      <c r="V944">
        <f t="shared" si="356"/>
        <v>0</v>
      </c>
      <c r="W944">
        <f t="shared" si="357"/>
        <v>0</v>
      </c>
      <c r="X944">
        <f t="shared" si="358"/>
        <v>0</v>
      </c>
      <c r="Y944">
        <f t="shared" si="359"/>
        <v>0</v>
      </c>
    </row>
    <row r="945" spans="1:25">
      <c r="A945" t="s">
        <v>1054</v>
      </c>
      <c r="B945">
        <f t="shared" si="336"/>
        <v>0</v>
      </c>
      <c r="C945">
        <f t="shared" si="337"/>
        <v>0</v>
      </c>
      <c r="D945">
        <f t="shared" si="338"/>
        <v>0</v>
      </c>
      <c r="E945">
        <f t="shared" si="339"/>
        <v>0</v>
      </c>
      <c r="F945">
        <f t="shared" si="340"/>
        <v>0</v>
      </c>
      <c r="G945">
        <f t="shared" si="341"/>
        <v>0</v>
      </c>
      <c r="H945">
        <f t="shared" si="342"/>
        <v>0</v>
      </c>
      <c r="I945">
        <f t="shared" si="343"/>
        <v>0</v>
      </c>
      <c r="J945">
        <f t="shared" si="344"/>
        <v>0</v>
      </c>
      <c r="K945">
        <f t="shared" si="345"/>
        <v>0</v>
      </c>
      <c r="L945">
        <f t="shared" si="346"/>
        <v>0</v>
      </c>
      <c r="M945">
        <f t="shared" si="347"/>
        <v>0</v>
      </c>
      <c r="N945">
        <f t="shared" si="348"/>
        <v>0</v>
      </c>
      <c r="O945">
        <f t="shared" si="349"/>
        <v>0</v>
      </c>
      <c r="P945">
        <f t="shared" si="350"/>
        <v>0.06</v>
      </c>
      <c r="Q945">
        <f t="shared" si="351"/>
        <v>0.28000000000000003</v>
      </c>
      <c r="R945">
        <f t="shared" si="352"/>
        <v>0</v>
      </c>
      <c r="S945">
        <f t="shared" si="353"/>
        <v>0</v>
      </c>
      <c r="T945">
        <f t="shared" si="354"/>
        <v>0</v>
      </c>
      <c r="U945">
        <f t="shared" si="355"/>
        <v>0</v>
      </c>
      <c r="V945">
        <f t="shared" si="356"/>
        <v>0</v>
      </c>
      <c r="W945">
        <f t="shared" si="357"/>
        <v>0</v>
      </c>
      <c r="X945">
        <f t="shared" si="358"/>
        <v>0</v>
      </c>
      <c r="Y945">
        <f t="shared" si="359"/>
        <v>0</v>
      </c>
    </row>
    <row r="946" spans="1:25">
      <c r="A946" t="s">
        <v>1055</v>
      </c>
      <c r="B946">
        <f t="shared" si="336"/>
        <v>0</v>
      </c>
      <c r="C946">
        <f t="shared" si="337"/>
        <v>0</v>
      </c>
      <c r="D946">
        <f t="shared" si="338"/>
        <v>0</v>
      </c>
      <c r="E946">
        <f t="shared" si="339"/>
        <v>0</v>
      </c>
      <c r="F946">
        <f t="shared" si="340"/>
        <v>0</v>
      </c>
      <c r="G946">
        <f t="shared" si="341"/>
        <v>0</v>
      </c>
      <c r="H946">
        <f t="shared" si="342"/>
        <v>0</v>
      </c>
      <c r="I946">
        <f t="shared" si="343"/>
        <v>0</v>
      </c>
      <c r="J946">
        <f t="shared" si="344"/>
        <v>0</v>
      </c>
      <c r="K946">
        <f t="shared" si="345"/>
        <v>0</v>
      </c>
      <c r="L946">
        <f t="shared" si="346"/>
        <v>0</v>
      </c>
      <c r="M946">
        <f t="shared" si="347"/>
        <v>0</v>
      </c>
      <c r="N946">
        <f t="shared" si="348"/>
        <v>0</v>
      </c>
      <c r="O946">
        <f t="shared" si="349"/>
        <v>0</v>
      </c>
      <c r="P946">
        <f t="shared" si="350"/>
        <v>0</v>
      </c>
      <c r="Q946">
        <f t="shared" si="351"/>
        <v>0</v>
      </c>
      <c r="R946">
        <f t="shared" si="352"/>
        <v>0</v>
      </c>
      <c r="S946">
        <f t="shared" si="353"/>
        <v>0</v>
      </c>
      <c r="T946">
        <f t="shared" si="354"/>
        <v>0</v>
      </c>
      <c r="U946">
        <f t="shared" si="355"/>
        <v>0</v>
      </c>
      <c r="V946">
        <f t="shared" si="356"/>
        <v>0</v>
      </c>
      <c r="W946">
        <f t="shared" si="357"/>
        <v>0</v>
      </c>
      <c r="X946">
        <f t="shared" si="358"/>
        <v>0</v>
      </c>
      <c r="Y946">
        <f t="shared" si="359"/>
        <v>0</v>
      </c>
    </row>
    <row r="947" spans="1:25">
      <c r="A947" t="s">
        <v>1056</v>
      </c>
      <c r="B947">
        <f t="shared" si="336"/>
        <v>6.22</v>
      </c>
      <c r="C947">
        <f t="shared" si="337"/>
        <v>0.83</v>
      </c>
      <c r="D947">
        <f t="shared" si="338"/>
        <v>0.68</v>
      </c>
      <c r="E947">
        <f t="shared" si="339"/>
        <v>0.96</v>
      </c>
      <c r="F947">
        <f t="shared" si="340"/>
        <v>0.77</v>
      </c>
      <c r="G947">
        <f t="shared" si="341"/>
        <v>0.79</v>
      </c>
      <c r="H947">
        <f t="shared" si="342"/>
        <v>0.97</v>
      </c>
      <c r="I947">
        <f t="shared" si="343"/>
        <v>4.4800000000000004</v>
      </c>
      <c r="J947">
        <f t="shared" si="344"/>
        <v>11.56</v>
      </c>
      <c r="K947">
        <f t="shared" si="345"/>
        <v>11.37</v>
      </c>
      <c r="L947">
        <f t="shared" si="346"/>
        <v>11.16</v>
      </c>
      <c r="M947">
        <f t="shared" si="347"/>
        <v>10.119999999999999</v>
      </c>
      <c r="N947">
        <f t="shared" si="348"/>
        <v>7.74</v>
      </c>
      <c r="O947">
        <f t="shared" si="349"/>
        <v>7.94</v>
      </c>
      <c r="P947">
        <f t="shared" si="350"/>
        <v>13.4</v>
      </c>
      <c r="Q947">
        <f t="shared" si="351"/>
        <v>14.73</v>
      </c>
      <c r="R947">
        <f t="shared" si="352"/>
        <v>17.13</v>
      </c>
      <c r="S947">
        <f t="shared" si="353"/>
        <v>16.190000000000001</v>
      </c>
      <c r="T947">
        <f t="shared" si="354"/>
        <v>19.23</v>
      </c>
      <c r="U947">
        <f t="shared" si="355"/>
        <v>18.72</v>
      </c>
      <c r="V947">
        <f t="shared" si="356"/>
        <v>17.39</v>
      </c>
      <c r="W947">
        <f t="shared" si="357"/>
        <v>15.73</v>
      </c>
      <c r="X947">
        <f t="shared" si="358"/>
        <v>12.97</v>
      </c>
      <c r="Y947">
        <f t="shared" si="359"/>
        <v>7.27</v>
      </c>
    </row>
    <row r="948" spans="1:25">
      <c r="A948" t="s">
        <v>1057</v>
      </c>
      <c r="B948">
        <f t="shared" si="336"/>
        <v>7.55</v>
      </c>
      <c r="C948">
        <f t="shared" si="337"/>
        <v>7.92</v>
      </c>
      <c r="D948">
        <f t="shared" si="338"/>
        <v>7.93</v>
      </c>
      <c r="E948">
        <f t="shared" si="339"/>
        <v>7.73</v>
      </c>
      <c r="F948">
        <f t="shared" si="340"/>
        <v>6.89</v>
      </c>
      <c r="G948">
        <f t="shared" si="341"/>
        <v>0.6</v>
      </c>
      <c r="H948">
        <f t="shared" si="342"/>
        <v>0.14000000000000001</v>
      </c>
      <c r="I948">
        <f t="shared" si="343"/>
        <v>0.32</v>
      </c>
      <c r="J948">
        <f t="shared" si="344"/>
        <v>0.71</v>
      </c>
      <c r="K948">
        <f t="shared" si="345"/>
        <v>1.17</v>
      </c>
      <c r="L948">
        <f t="shared" si="346"/>
        <v>0.82</v>
      </c>
      <c r="M948">
        <f t="shared" si="347"/>
        <v>0.63</v>
      </c>
      <c r="N948">
        <f t="shared" si="348"/>
        <v>0.39</v>
      </c>
      <c r="O948">
        <f t="shared" si="349"/>
        <v>0.31</v>
      </c>
      <c r="P948">
        <f t="shared" si="350"/>
        <v>0.27</v>
      </c>
      <c r="Q948">
        <f t="shared" si="351"/>
        <v>0.27</v>
      </c>
      <c r="R948">
        <f t="shared" si="352"/>
        <v>0.24</v>
      </c>
      <c r="S948">
        <f t="shared" si="353"/>
        <v>0.36</v>
      </c>
      <c r="T948">
        <f t="shared" si="354"/>
        <v>0.23</v>
      </c>
      <c r="U948">
        <f t="shared" si="355"/>
        <v>0.24</v>
      </c>
      <c r="V948">
        <f t="shared" si="356"/>
        <v>0.18</v>
      </c>
      <c r="W948">
        <f t="shared" si="357"/>
        <v>0.16</v>
      </c>
      <c r="X948">
        <f t="shared" si="358"/>
        <v>5.48</v>
      </c>
      <c r="Y948">
        <f t="shared" si="359"/>
        <v>7.06</v>
      </c>
    </row>
    <row r="949" spans="1:25">
      <c r="A949" t="s">
        <v>1058</v>
      </c>
      <c r="B949">
        <f t="shared" si="336"/>
        <v>0.3</v>
      </c>
      <c r="C949">
        <f t="shared" si="337"/>
        <v>0.3</v>
      </c>
      <c r="D949">
        <f t="shared" si="338"/>
        <v>0.28000000000000003</v>
      </c>
      <c r="E949">
        <f t="shared" si="339"/>
        <v>0.28000000000000003</v>
      </c>
      <c r="F949">
        <f t="shared" si="340"/>
        <v>0.26</v>
      </c>
      <c r="G949">
        <f t="shared" si="341"/>
        <v>1.07</v>
      </c>
      <c r="H949">
        <f t="shared" si="342"/>
        <v>1.54</v>
      </c>
      <c r="I949">
        <f t="shared" si="343"/>
        <v>0.4</v>
      </c>
      <c r="J949">
        <f t="shared" si="344"/>
        <v>0.67</v>
      </c>
      <c r="K949">
        <f t="shared" si="345"/>
        <v>0.95</v>
      </c>
      <c r="L949">
        <f t="shared" si="346"/>
        <v>0.9</v>
      </c>
      <c r="M949">
        <f t="shared" si="347"/>
        <v>0.8</v>
      </c>
      <c r="N949">
        <f t="shared" si="348"/>
        <v>0.83</v>
      </c>
      <c r="O949">
        <f t="shared" si="349"/>
        <v>0.84</v>
      </c>
      <c r="P949">
        <f t="shared" si="350"/>
        <v>0.74</v>
      </c>
      <c r="Q949">
        <f t="shared" si="351"/>
        <v>0.75</v>
      </c>
      <c r="R949">
        <f t="shared" si="352"/>
        <v>0.87</v>
      </c>
      <c r="S949">
        <f t="shared" si="353"/>
        <v>0.9</v>
      </c>
      <c r="T949">
        <f t="shared" si="354"/>
        <v>0.78</v>
      </c>
      <c r="U949">
        <f t="shared" si="355"/>
        <v>0.8</v>
      </c>
      <c r="V949">
        <f t="shared" si="356"/>
        <v>0.99</v>
      </c>
      <c r="W949">
        <f t="shared" si="357"/>
        <v>0.96</v>
      </c>
      <c r="X949">
        <f t="shared" si="358"/>
        <v>0.51</v>
      </c>
      <c r="Y949">
        <f t="shared" si="359"/>
        <v>0.39</v>
      </c>
    </row>
    <row r="950" spans="1:25">
      <c r="A950" t="s">
        <v>1059</v>
      </c>
      <c r="B950">
        <f t="shared" si="336"/>
        <v>0.52</v>
      </c>
      <c r="C950">
        <f t="shared" si="337"/>
        <v>0.34</v>
      </c>
      <c r="D950">
        <f t="shared" si="338"/>
        <v>0.2</v>
      </c>
      <c r="E950">
        <f t="shared" si="339"/>
        <v>5.1100000000000003</v>
      </c>
      <c r="F950">
        <f t="shared" si="340"/>
        <v>2.69</v>
      </c>
      <c r="G950">
        <f t="shared" si="341"/>
        <v>2.44</v>
      </c>
      <c r="H950">
        <f t="shared" si="342"/>
        <v>0.99</v>
      </c>
      <c r="I950">
        <f t="shared" si="343"/>
        <v>0.88</v>
      </c>
      <c r="J950">
        <f t="shared" si="344"/>
        <v>1.61</v>
      </c>
      <c r="K950">
        <f t="shared" si="345"/>
        <v>2.06</v>
      </c>
      <c r="L950">
        <f t="shared" si="346"/>
        <v>2.2999999999999998</v>
      </c>
      <c r="M950">
        <f t="shared" si="347"/>
        <v>2.2599999999999998</v>
      </c>
      <c r="N950">
        <f t="shared" si="348"/>
        <v>2.2599999999999998</v>
      </c>
      <c r="O950">
        <f t="shared" si="349"/>
        <v>2.15</v>
      </c>
      <c r="P950">
        <f t="shared" si="350"/>
        <v>2.0299999999999998</v>
      </c>
      <c r="Q950">
        <f t="shared" si="351"/>
        <v>2.04</v>
      </c>
      <c r="R950">
        <f t="shared" si="352"/>
        <v>1.84</v>
      </c>
      <c r="S950">
        <f t="shared" si="353"/>
        <v>1.72</v>
      </c>
      <c r="T950">
        <f t="shared" si="354"/>
        <v>1.59</v>
      </c>
      <c r="U950">
        <f t="shared" si="355"/>
        <v>1.4</v>
      </c>
      <c r="V950">
        <f t="shared" si="356"/>
        <v>1.54</v>
      </c>
      <c r="W950">
        <f t="shared" si="357"/>
        <v>1.69</v>
      </c>
      <c r="X950">
        <f t="shared" si="358"/>
        <v>3.3</v>
      </c>
      <c r="Y950">
        <f t="shared" si="359"/>
        <v>3.79</v>
      </c>
    </row>
    <row r="951" spans="1:25">
      <c r="A951" s="82"/>
      <c r="B951" s="79"/>
      <c r="C951" s="79"/>
      <c r="D951" s="79"/>
      <c r="E951" s="79"/>
      <c r="F951" s="79"/>
      <c r="G951" s="83"/>
      <c r="H951" s="83"/>
      <c r="I951" s="83"/>
      <c r="J951" s="83"/>
      <c r="K951" s="83"/>
      <c r="L951" s="79"/>
      <c r="M951" s="79"/>
      <c r="N951" s="79"/>
      <c r="O951" s="79"/>
      <c r="P951" s="79"/>
      <c r="Q951" s="79"/>
      <c r="R951" s="79"/>
      <c r="S951" s="79"/>
      <c r="T951" s="79"/>
      <c r="U951" s="79"/>
      <c r="V951" s="79"/>
      <c r="W951" s="79"/>
      <c r="X951" s="79"/>
      <c r="Y951" s="79"/>
    </row>
    <row r="952" spans="1:25">
      <c r="A952" s="82"/>
      <c r="B952" s="79"/>
      <c r="C952" s="79"/>
      <c r="D952" s="79"/>
      <c r="E952" s="79"/>
      <c r="F952" s="79"/>
      <c r="G952" s="83"/>
      <c r="H952" s="83"/>
      <c r="I952" s="83"/>
      <c r="J952" s="83"/>
      <c r="K952" s="83"/>
      <c r="L952" s="79"/>
      <c r="M952" s="79"/>
      <c r="N952" s="79"/>
      <c r="O952" s="79"/>
      <c r="P952" s="79"/>
      <c r="Q952" s="79"/>
      <c r="R952" s="79"/>
      <c r="S952" s="79"/>
      <c r="T952" s="79"/>
      <c r="U952" s="79"/>
      <c r="V952" s="79"/>
      <c r="W952" s="79"/>
      <c r="X952" s="79"/>
      <c r="Y952" s="79"/>
    </row>
    <row r="953" spans="1:25">
      <c r="A953" s="82"/>
      <c r="B953" s="79"/>
      <c r="C953" s="79"/>
      <c r="D953" s="79"/>
      <c r="E953" s="79"/>
      <c r="F953" s="79"/>
      <c r="G953" s="83"/>
      <c r="H953" s="83"/>
      <c r="I953" s="83"/>
      <c r="J953" s="83"/>
      <c r="K953" s="83"/>
      <c r="L953" s="79"/>
      <c r="M953" s="79"/>
      <c r="N953" s="79"/>
      <c r="O953" s="79"/>
      <c r="P953" s="79"/>
      <c r="Q953" s="79"/>
      <c r="R953" s="79"/>
      <c r="S953" s="79"/>
      <c r="T953" s="79"/>
      <c r="U953" s="79"/>
      <c r="V953" s="79"/>
      <c r="W953" s="79"/>
      <c r="X953" s="79"/>
      <c r="Y953" s="79"/>
    </row>
    <row r="954" spans="1:25">
      <c r="A954" s="82"/>
      <c r="B954" s="79"/>
      <c r="C954" s="79"/>
      <c r="D954" s="79"/>
      <c r="E954" s="79"/>
      <c r="F954" s="79"/>
      <c r="G954" s="83"/>
      <c r="H954" s="83"/>
      <c r="I954" s="83"/>
      <c r="J954" s="83"/>
      <c r="K954" s="83"/>
      <c r="L954" s="79"/>
      <c r="M954" s="79"/>
      <c r="N954" s="79"/>
      <c r="O954" s="79"/>
      <c r="P954" s="79"/>
      <c r="Q954" s="79"/>
      <c r="R954" s="79"/>
      <c r="S954" s="79"/>
      <c r="T954" s="79"/>
      <c r="U954" s="79"/>
      <c r="V954" s="79"/>
      <c r="W954" s="79"/>
      <c r="X954" s="79"/>
      <c r="Y954" s="79"/>
    </row>
    <row r="955" spans="1:25">
      <c r="A955" s="82"/>
      <c r="B955" s="79"/>
      <c r="C955" s="79"/>
      <c r="D955" s="79"/>
      <c r="E955" s="79"/>
      <c r="F955" s="79"/>
      <c r="G955" s="83"/>
      <c r="H955" s="83"/>
      <c r="I955" s="83"/>
      <c r="J955" s="83"/>
      <c r="K955" s="83"/>
      <c r="L955" s="79"/>
      <c r="M955" s="79"/>
      <c r="N955" s="79"/>
      <c r="O955" s="79"/>
      <c r="P955" s="79"/>
      <c r="Q955" s="79"/>
      <c r="R955" s="79"/>
      <c r="S955" s="79"/>
      <c r="T955" s="79"/>
      <c r="U955" s="79"/>
      <c r="V955" s="79"/>
      <c r="W955" s="79"/>
      <c r="X955" s="79"/>
      <c r="Y955" s="79"/>
    </row>
    <row r="956" spans="1:25">
      <c r="A956" s="82"/>
      <c r="B956" s="79"/>
      <c r="C956" s="79"/>
      <c r="D956" s="79"/>
      <c r="E956" s="79"/>
      <c r="F956" s="79"/>
      <c r="G956" s="83"/>
      <c r="H956" s="83"/>
      <c r="I956" s="83"/>
      <c r="J956" s="83"/>
      <c r="K956" s="83"/>
      <c r="L956" s="79"/>
      <c r="M956" s="79"/>
      <c r="N956" s="79"/>
      <c r="O956" s="79"/>
      <c r="P956" s="79"/>
      <c r="Q956" s="79"/>
      <c r="R956" s="79"/>
      <c r="S956" s="79"/>
      <c r="T956" s="79"/>
      <c r="U956" s="79"/>
      <c r="V956" s="79"/>
      <c r="W956" s="79"/>
      <c r="X956" s="79"/>
      <c r="Y956" s="79"/>
    </row>
    <row r="957" spans="1:25">
      <c r="A957" s="82"/>
      <c r="B957" s="79"/>
      <c r="C957" s="79"/>
      <c r="D957" s="79"/>
      <c r="E957" s="79"/>
      <c r="F957" s="79"/>
      <c r="G957" s="83"/>
      <c r="H957" s="83"/>
      <c r="I957" s="83"/>
      <c r="J957" s="83"/>
      <c r="K957" s="83"/>
      <c r="L957" s="79"/>
      <c r="M957" s="79"/>
      <c r="N957" s="79"/>
      <c r="O957" s="79"/>
      <c r="P957" s="79"/>
      <c r="Q957" s="79"/>
      <c r="R957" s="79"/>
      <c r="S957" s="79"/>
      <c r="T957" s="79"/>
      <c r="U957" s="79"/>
      <c r="V957" s="79"/>
      <c r="W957" s="79"/>
      <c r="X957" s="79"/>
      <c r="Y957" s="79"/>
    </row>
    <row r="958" spans="1:25">
      <c r="A958" s="82"/>
      <c r="B958" s="79"/>
      <c r="C958" s="79"/>
      <c r="D958" s="79"/>
      <c r="E958" s="79"/>
      <c r="F958" s="79"/>
      <c r="G958" s="83"/>
      <c r="H958" s="83"/>
      <c r="I958" s="83"/>
      <c r="J958" s="83"/>
      <c r="K958" s="83"/>
      <c r="L958" s="79"/>
      <c r="M958" s="79"/>
      <c r="N958" s="79"/>
      <c r="O958" s="79"/>
      <c r="P958" s="79"/>
      <c r="Q958" s="79"/>
      <c r="R958" s="79"/>
      <c r="S958" s="79"/>
      <c r="T958" s="79"/>
      <c r="U958" s="79"/>
      <c r="V958" s="79"/>
      <c r="W958" s="79"/>
      <c r="X958" s="79"/>
      <c r="Y958" s="79"/>
    </row>
    <row r="959" spans="1:25">
      <c r="A959" s="82"/>
      <c r="B959" s="79"/>
      <c r="C959" s="79"/>
      <c r="D959" s="79"/>
      <c r="E959" s="79"/>
      <c r="F959" s="79"/>
      <c r="G959" s="83"/>
      <c r="H959" s="83"/>
      <c r="I959" s="83"/>
      <c r="J959" s="83"/>
      <c r="K959" s="83"/>
      <c r="L959" s="79"/>
      <c r="M959" s="79"/>
      <c r="N959" s="79"/>
      <c r="O959" s="79"/>
      <c r="P959" s="79"/>
      <c r="Q959" s="79"/>
      <c r="R959" s="79"/>
      <c r="S959" s="79"/>
      <c r="T959" s="79"/>
      <c r="U959" s="79"/>
      <c r="V959" s="79"/>
      <c r="W959" s="79"/>
      <c r="X959" s="79"/>
      <c r="Y959" s="79"/>
    </row>
    <row r="960" spans="1:25">
      <c r="A960" s="82"/>
      <c r="B960" s="79"/>
      <c r="C960" s="79"/>
      <c r="D960" s="79"/>
      <c r="E960" s="79"/>
      <c r="F960" s="79"/>
      <c r="G960" s="83"/>
      <c r="H960" s="83"/>
      <c r="I960" s="83"/>
      <c r="J960" s="83"/>
      <c r="K960" s="83"/>
      <c r="L960" s="79"/>
      <c r="M960" s="79"/>
      <c r="N960" s="79"/>
      <c r="O960" s="79"/>
      <c r="P960" s="79"/>
      <c r="Q960" s="79"/>
      <c r="R960" s="79"/>
      <c r="S960" s="79"/>
      <c r="T960" s="79"/>
      <c r="U960" s="79"/>
      <c r="V960" s="79"/>
      <c r="W960" s="79"/>
      <c r="X960" s="79"/>
      <c r="Y960" s="79"/>
    </row>
    <row r="961" spans="1:25">
      <c r="A961" s="82"/>
      <c r="B961" s="79"/>
      <c r="C961" s="79"/>
      <c r="D961" s="79"/>
      <c r="E961" s="79"/>
      <c r="F961" s="79"/>
      <c r="G961" s="83"/>
      <c r="H961" s="83"/>
      <c r="I961" s="83"/>
      <c r="J961" s="83"/>
      <c r="K961" s="83"/>
      <c r="L961" s="79"/>
      <c r="M961" s="79"/>
      <c r="N961" s="79"/>
      <c r="O961" s="79"/>
      <c r="P961" s="79"/>
      <c r="Q961" s="79"/>
      <c r="R961" s="79"/>
      <c r="S961" s="79"/>
      <c r="T961" s="79"/>
      <c r="U961" s="79"/>
      <c r="V961" s="79"/>
      <c r="W961" s="79"/>
      <c r="X961" s="79"/>
      <c r="Y961" s="79"/>
    </row>
    <row r="962" spans="1:25">
      <c r="A962" s="82"/>
      <c r="B962" s="79"/>
      <c r="C962" s="79"/>
      <c r="D962" s="79"/>
      <c r="E962" s="79"/>
      <c r="F962" s="79"/>
      <c r="G962" s="83"/>
      <c r="H962" s="83"/>
      <c r="I962" s="83"/>
      <c r="J962" s="83"/>
      <c r="K962" s="83"/>
      <c r="L962" s="79"/>
      <c r="M962" s="79"/>
      <c r="N962" s="79"/>
      <c r="O962" s="79"/>
      <c r="P962" s="79"/>
      <c r="Q962" s="79"/>
      <c r="R962" s="79"/>
      <c r="S962" s="79"/>
      <c r="T962" s="79"/>
      <c r="U962" s="79"/>
      <c r="V962" s="79"/>
      <c r="W962" s="79"/>
      <c r="X962" s="79"/>
      <c r="Y962" s="79"/>
    </row>
    <row r="963" spans="1:25">
      <c r="A963" s="82"/>
      <c r="B963" s="79"/>
      <c r="C963" s="79"/>
      <c r="D963" s="79"/>
      <c r="E963" s="79"/>
      <c r="F963" s="79"/>
      <c r="G963" s="83"/>
      <c r="H963" s="83"/>
      <c r="I963" s="83"/>
      <c r="J963" s="83"/>
      <c r="K963" s="83"/>
      <c r="L963" s="79"/>
      <c r="M963" s="79"/>
      <c r="N963" s="79"/>
      <c r="O963" s="79"/>
      <c r="P963" s="79"/>
      <c r="Q963" s="79"/>
      <c r="R963" s="79"/>
      <c r="S963" s="79"/>
      <c r="T963" s="79"/>
      <c r="U963" s="79"/>
      <c r="V963" s="79"/>
      <c r="W963" s="79"/>
      <c r="X963" s="79"/>
      <c r="Y963" s="79"/>
    </row>
    <row r="964" spans="1:25">
      <c r="A964" s="82"/>
      <c r="B964" s="79"/>
      <c r="C964" s="79"/>
      <c r="D964" s="79"/>
      <c r="E964" s="79"/>
      <c r="F964" s="79"/>
      <c r="G964" s="83"/>
      <c r="H964" s="83"/>
      <c r="I964" s="83"/>
      <c r="J964" s="83"/>
      <c r="K964" s="83"/>
      <c r="L964" s="79"/>
      <c r="M964" s="79"/>
      <c r="N964" s="79"/>
      <c r="O964" s="79"/>
      <c r="P964" s="79"/>
      <c r="Q964" s="79"/>
      <c r="R964" s="79"/>
      <c r="S964" s="79"/>
      <c r="T964" s="79"/>
      <c r="U964" s="79"/>
      <c r="V964" s="79"/>
      <c r="W964" s="79"/>
      <c r="X964" s="79"/>
      <c r="Y964" s="79"/>
    </row>
    <row r="965" spans="1:25">
      <c r="A965" s="82"/>
      <c r="B965" s="79"/>
      <c r="C965" s="79"/>
      <c r="D965" s="79"/>
      <c r="E965" s="79"/>
      <c r="F965" s="79"/>
      <c r="G965" s="83"/>
      <c r="H965" s="83"/>
      <c r="I965" s="83"/>
      <c r="J965" s="83"/>
      <c r="K965" s="83"/>
      <c r="L965" s="79"/>
      <c r="M965" s="79"/>
      <c r="N965" s="79"/>
      <c r="O965" s="79"/>
      <c r="P965" s="79"/>
      <c r="Q965" s="79"/>
      <c r="R965" s="79"/>
      <c r="S965" s="79"/>
      <c r="T965" s="79"/>
      <c r="U965" s="79"/>
      <c r="V965" s="79"/>
      <c r="W965" s="79"/>
      <c r="X965" s="79"/>
      <c r="Y965" s="79"/>
    </row>
    <row r="966" spans="1:25">
      <c r="A966" s="82"/>
      <c r="B966" s="79"/>
      <c r="C966" s="79"/>
      <c r="D966" s="79"/>
      <c r="E966" s="79"/>
      <c r="F966" s="79"/>
      <c r="G966" s="83"/>
      <c r="H966" s="83"/>
      <c r="I966" s="83"/>
      <c r="J966" s="83"/>
      <c r="K966" s="83"/>
      <c r="L966" s="79"/>
      <c r="M966" s="79"/>
      <c r="N966" s="79"/>
      <c r="O966" s="79"/>
      <c r="P966" s="79"/>
      <c r="Q966" s="79"/>
      <c r="R966" s="79"/>
      <c r="S966" s="79"/>
      <c r="T966" s="79"/>
      <c r="U966" s="79"/>
      <c r="V966" s="79"/>
      <c r="W966" s="79"/>
      <c r="X966" s="79"/>
      <c r="Y966" s="79"/>
    </row>
    <row r="967" spans="1:25">
      <c r="A967" s="82"/>
      <c r="B967" s="79"/>
      <c r="C967" s="79"/>
      <c r="D967" s="79"/>
      <c r="E967" s="79"/>
      <c r="F967" s="79"/>
      <c r="G967" s="83"/>
      <c r="H967" s="83"/>
      <c r="I967" s="83"/>
      <c r="J967" s="83"/>
      <c r="K967" s="83"/>
      <c r="L967" s="79"/>
      <c r="M967" s="79"/>
      <c r="N967" s="79"/>
      <c r="O967" s="79"/>
      <c r="P967" s="79"/>
      <c r="Q967" s="79"/>
      <c r="R967" s="79"/>
      <c r="S967" s="79"/>
      <c r="T967" s="79"/>
      <c r="U967" s="79"/>
      <c r="V967" s="79"/>
      <c r="W967" s="79"/>
      <c r="X967" s="79"/>
      <c r="Y967" s="79"/>
    </row>
    <row r="968" spans="1:25">
      <c r="A968" s="82"/>
      <c r="B968" s="79"/>
      <c r="C968" s="79"/>
      <c r="D968" s="79"/>
      <c r="E968" s="79"/>
      <c r="F968" s="79"/>
      <c r="G968" s="83"/>
      <c r="H968" s="83"/>
      <c r="I968" s="83"/>
      <c r="J968" s="83"/>
      <c r="K968" s="83"/>
      <c r="L968" s="79"/>
      <c r="M968" s="79"/>
      <c r="N968" s="79"/>
      <c r="O968" s="79"/>
      <c r="P968" s="79"/>
      <c r="Q968" s="79"/>
      <c r="R968" s="79"/>
      <c r="S968" s="79"/>
      <c r="T968" s="79"/>
      <c r="U968" s="79"/>
      <c r="V968" s="79"/>
      <c r="W968" s="79"/>
      <c r="X968" s="79"/>
      <c r="Y968" s="79"/>
    </row>
    <row r="969" spans="1:25">
      <c r="A969" s="82"/>
      <c r="B969" s="79"/>
      <c r="C969" s="79"/>
      <c r="D969" s="79"/>
      <c r="E969" s="79"/>
      <c r="F969" s="79"/>
      <c r="G969" s="83"/>
      <c r="H969" s="83"/>
      <c r="I969" s="83"/>
      <c r="J969" s="83"/>
      <c r="K969" s="83"/>
      <c r="L969" s="79"/>
      <c r="M969" s="79"/>
      <c r="N969" s="79"/>
      <c r="O969" s="79"/>
      <c r="P969" s="79"/>
      <c r="Q969" s="79"/>
      <c r="R969" s="79"/>
      <c r="S969" s="79"/>
      <c r="T969" s="79"/>
      <c r="U969" s="79"/>
      <c r="V969" s="79"/>
      <c r="W969" s="79"/>
      <c r="X969" s="79"/>
      <c r="Y969" s="79"/>
    </row>
    <row r="970" spans="1:25">
      <c r="A970" s="82"/>
      <c r="B970" s="79"/>
      <c r="C970" s="79"/>
      <c r="D970" s="79"/>
      <c r="E970" s="79"/>
      <c r="F970" s="79"/>
      <c r="G970" s="83"/>
      <c r="H970" s="83"/>
      <c r="I970" s="83"/>
      <c r="J970" s="83"/>
      <c r="K970" s="83"/>
      <c r="L970" s="79"/>
      <c r="M970" s="79"/>
      <c r="N970" s="79"/>
      <c r="O970" s="79"/>
      <c r="P970" s="79"/>
      <c r="Q970" s="79"/>
      <c r="R970" s="79"/>
      <c r="S970" s="79"/>
      <c r="T970" s="79"/>
      <c r="U970" s="79"/>
      <c r="V970" s="79"/>
      <c r="W970" s="79"/>
      <c r="X970" s="79"/>
      <c r="Y970" s="79"/>
    </row>
    <row r="971" spans="1:25">
      <c r="A971" s="82"/>
      <c r="B971" s="79"/>
      <c r="C971" s="79"/>
      <c r="D971" s="79"/>
      <c r="E971" s="79"/>
      <c r="F971" s="79"/>
      <c r="G971" s="83"/>
      <c r="H971" s="83"/>
      <c r="I971" s="83"/>
      <c r="J971" s="83"/>
      <c r="K971" s="83"/>
      <c r="L971" s="79"/>
      <c r="M971" s="79"/>
      <c r="N971" s="79"/>
      <c r="O971" s="79"/>
      <c r="P971" s="79"/>
      <c r="Q971" s="79"/>
      <c r="R971" s="79"/>
      <c r="S971" s="79"/>
      <c r="T971" s="79"/>
      <c r="U971" s="79"/>
      <c r="V971" s="79"/>
      <c r="W971" s="79"/>
      <c r="X971" s="79"/>
      <c r="Y971" s="79"/>
    </row>
    <row r="972" spans="1:25">
      <c r="A972" s="82"/>
      <c r="B972" s="79"/>
      <c r="C972" s="79"/>
      <c r="D972" s="79"/>
      <c r="E972" s="79"/>
      <c r="F972" s="79"/>
      <c r="G972" s="83"/>
      <c r="H972" s="83"/>
      <c r="I972" s="83"/>
      <c r="J972" s="83"/>
      <c r="K972" s="83"/>
      <c r="L972" s="79"/>
      <c r="M972" s="79"/>
      <c r="N972" s="79"/>
      <c r="O972" s="79"/>
      <c r="P972" s="79"/>
      <c r="Q972" s="79"/>
      <c r="R972" s="79"/>
      <c r="S972" s="79"/>
      <c r="T972" s="79"/>
      <c r="U972" s="79"/>
      <c r="V972" s="79"/>
      <c r="W972" s="79"/>
      <c r="X972" s="79"/>
      <c r="Y972" s="79"/>
    </row>
    <row r="973" spans="1:25">
      <c r="A973" s="82"/>
      <c r="B973" s="79"/>
      <c r="C973" s="79"/>
      <c r="D973" s="79"/>
      <c r="E973" s="79"/>
      <c r="F973" s="79"/>
      <c r="G973" s="83"/>
      <c r="H973" s="83"/>
      <c r="I973" s="83"/>
      <c r="J973" s="83"/>
      <c r="K973" s="83"/>
      <c r="L973" s="79"/>
      <c r="M973" s="79"/>
      <c r="N973" s="79"/>
      <c r="O973" s="79"/>
      <c r="P973" s="79"/>
      <c r="Q973" s="79"/>
      <c r="R973" s="79"/>
      <c r="S973" s="79"/>
      <c r="T973" s="79"/>
      <c r="U973" s="79"/>
      <c r="V973" s="79"/>
      <c r="W973" s="79"/>
      <c r="X973" s="79"/>
      <c r="Y973" s="79"/>
    </row>
    <row r="974" spans="1:25">
      <c r="A974" s="82"/>
      <c r="B974" s="79"/>
      <c r="C974" s="79"/>
      <c r="D974" s="79"/>
      <c r="E974" s="79"/>
      <c r="F974" s="79"/>
      <c r="G974" s="83"/>
      <c r="H974" s="83"/>
      <c r="I974" s="83"/>
      <c r="J974" s="83"/>
      <c r="K974" s="83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79"/>
      <c r="Y974" s="79"/>
    </row>
    <row r="975" spans="1:25">
      <c r="A975" s="82"/>
      <c r="B975" s="79"/>
      <c r="C975" s="79"/>
      <c r="D975" s="79"/>
      <c r="E975" s="79"/>
      <c r="F975" s="79"/>
      <c r="G975" s="83"/>
      <c r="H975" s="83"/>
      <c r="I975" s="83"/>
      <c r="J975" s="83"/>
      <c r="K975" s="83"/>
      <c r="L975" s="79"/>
      <c r="M975" s="79"/>
      <c r="N975" s="79"/>
      <c r="O975" s="79"/>
      <c r="P975" s="79"/>
      <c r="Q975" s="79"/>
      <c r="R975" s="79"/>
      <c r="S975" s="79"/>
      <c r="T975" s="79"/>
      <c r="U975" s="79"/>
      <c r="V975" s="79"/>
      <c r="W975" s="79"/>
      <c r="X975" s="79"/>
      <c r="Y975" s="79"/>
    </row>
    <row r="976" spans="1:25">
      <c r="A976" s="82"/>
      <c r="B976" s="79"/>
      <c r="C976" s="79"/>
      <c r="D976" s="79"/>
      <c r="E976" s="79"/>
      <c r="F976" s="79"/>
      <c r="G976" s="83"/>
      <c r="H976" s="83"/>
      <c r="I976" s="83"/>
      <c r="J976" s="83"/>
      <c r="K976" s="83"/>
      <c r="L976" s="79"/>
      <c r="M976" s="79"/>
      <c r="N976" s="79"/>
      <c r="O976" s="79"/>
      <c r="P976" s="79"/>
      <c r="Q976" s="79"/>
      <c r="R976" s="79"/>
      <c r="S976" s="79"/>
      <c r="T976" s="79"/>
      <c r="U976" s="79"/>
      <c r="V976" s="79"/>
      <c r="W976" s="79"/>
      <c r="X976" s="79"/>
      <c r="Y976" s="79"/>
    </row>
    <row r="977" spans="1:25">
      <c r="A977" s="82"/>
      <c r="B977" s="79"/>
      <c r="C977" s="79"/>
      <c r="D977" s="79"/>
      <c r="E977" s="79"/>
      <c r="F977" s="79"/>
      <c r="G977" s="83"/>
      <c r="H977" s="83"/>
      <c r="I977" s="83"/>
      <c r="J977" s="83"/>
      <c r="K977" s="83"/>
      <c r="L977" s="79"/>
      <c r="M977" s="79"/>
      <c r="N977" s="79"/>
      <c r="O977" s="79"/>
      <c r="P977" s="79"/>
      <c r="Q977" s="79"/>
      <c r="R977" s="79"/>
      <c r="S977" s="79"/>
      <c r="T977" s="79"/>
      <c r="U977" s="79"/>
      <c r="V977" s="79"/>
      <c r="W977" s="79"/>
      <c r="X977" s="79"/>
      <c r="Y977" s="79"/>
    </row>
    <row r="978" spans="1:25">
      <c r="A978" s="82"/>
      <c r="B978" s="79"/>
      <c r="C978" s="79"/>
      <c r="D978" s="79"/>
      <c r="E978" s="79"/>
      <c r="F978" s="79"/>
      <c r="G978" s="83"/>
      <c r="H978" s="83"/>
      <c r="I978" s="83"/>
      <c r="J978" s="83"/>
      <c r="K978" s="83"/>
      <c r="L978" s="79"/>
      <c r="M978" s="79"/>
      <c r="N978" s="79"/>
      <c r="O978" s="79"/>
      <c r="P978" s="79"/>
      <c r="Q978" s="79"/>
      <c r="R978" s="79"/>
      <c r="S978" s="79"/>
      <c r="T978" s="79"/>
      <c r="U978" s="79"/>
      <c r="V978" s="79"/>
      <c r="W978" s="79"/>
      <c r="X978" s="79"/>
      <c r="Y978" s="79"/>
    </row>
    <row r="979" spans="1:25">
      <c r="A979" s="82"/>
      <c r="B979" s="79"/>
      <c r="C979" s="79"/>
      <c r="D979" s="79"/>
      <c r="E979" s="79"/>
      <c r="F979" s="79"/>
      <c r="G979" s="83"/>
      <c r="H979" s="83"/>
      <c r="I979" s="83"/>
      <c r="J979" s="83"/>
      <c r="K979" s="83"/>
      <c r="L979" s="79"/>
      <c r="M979" s="79"/>
      <c r="N979" s="79"/>
      <c r="O979" s="79"/>
      <c r="P979" s="79"/>
      <c r="Q979" s="79"/>
      <c r="R979" s="79"/>
      <c r="S979" s="79"/>
      <c r="T979" s="79"/>
      <c r="U979" s="79"/>
      <c r="V979" s="79"/>
      <c r="W979" s="79"/>
      <c r="X979" s="79"/>
      <c r="Y979" s="79"/>
    </row>
    <row r="980" spans="1:25">
      <c r="A980" s="82"/>
      <c r="B980" s="79"/>
      <c r="C980" s="79"/>
      <c r="D980" s="79"/>
      <c r="E980" s="79"/>
      <c r="F980" s="79"/>
      <c r="G980" s="83"/>
      <c r="H980" s="83"/>
      <c r="I980" s="83"/>
      <c r="J980" s="83"/>
      <c r="K980" s="83"/>
      <c r="L980" s="79"/>
      <c r="M980" s="79"/>
      <c r="N980" s="79"/>
      <c r="O980" s="79"/>
      <c r="P980" s="79"/>
      <c r="Q980" s="79"/>
      <c r="R980" s="79"/>
      <c r="S980" s="79"/>
      <c r="T980" s="79"/>
      <c r="U980" s="79"/>
      <c r="V980" s="79"/>
      <c r="W980" s="79"/>
      <c r="X980" s="79"/>
      <c r="Y980" s="79"/>
    </row>
    <row r="981" spans="1:25">
      <c r="A981" s="82"/>
      <c r="B981" s="79"/>
      <c r="C981" s="79"/>
      <c r="D981" s="79"/>
      <c r="E981" s="79"/>
      <c r="F981" s="79"/>
      <c r="G981" s="83"/>
      <c r="H981" s="83"/>
      <c r="I981" s="83"/>
      <c r="J981" s="83"/>
      <c r="K981" s="83"/>
      <c r="L981" s="79"/>
      <c r="M981" s="79"/>
      <c r="N981" s="79"/>
      <c r="O981" s="79"/>
      <c r="P981" s="79"/>
      <c r="Q981" s="79"/>
      <c r="R981" s="79"/>
      <c r="S981" s="79"/>
      <c r="T981" s="79"/>
      <c r="U981" s="79"/>
      <c r="V981" s="79"/>
      <c r="W981" s="79"/>
      <c r="X981" s="79"/>
      <c r="Y981" s="79"/>
    </row>
    <row r="982" spans="1:25">
      <c r="A982" s="82"/>
      <c r="B982" s="79"/>
      <c r="C982" s="79"/>
      <c r="D982" s="79"/>
      <c r="E982" s="79"/>
      <c r="F982" s="79"/>
      <c r="G982" s="83"/>
      <c r="H982" s="83"/>
      <c r="I982" s="83"/>
      <c r="J982" s="83"/>
      <c r="K982" s="83"/>
      <c r="L982" s="79"/>
      <c r="M982" s="79"/>
      <c r="N982" s="79"/>
      <c r="O982" s="79"/>
      <c r="P982" s="79"/>
      <c r="Q982" s="79"/>
      <c r="R982" s="79"/>
      <c r="S982" s="79"/>
      <c r="T982" s="79"/>
      <c r="U982" s="79"/>
      <c r="V982" s="79"/>
      <c r="W982" s="79"/>
      <c r="X982" s="79"/>
      <c r="Y982" s="79"/>
    </row>
    <row r="983" spans="1:25">
      <c r="A983" s="82"/>
      <c r="B983" s="79"/>
      <c r="C983" s="79"/>
      <c r="D983" s="79"/>
      <c r="E983" s="79"/>
      <c r="F983" s="79"/>
      <c r="G983" s="83"/>
      <c r="H983" s="83"/>
      <c r="I983" s="83"/>
      <c r="J983" s="83"/>
      <c r="K983" s="83"/>
      <c r="L983" s="79"/>
      <c r="M983" s="79"/>
      <c r="N983" s="79"/>
      <c r="O983" s="79"/>
      <c r="P983" s="79"/>
      <c r="Q983" s="79"/>
      <c r="R983" s="79"/>
      <c r="S983" s="79"/>
      <c r="T983" s="79"/>
      <c r="U983" s="79"/>
      <c r="V983" s="79"/>
      <c r="W983" s="79"/>
      <c r="X983" s="79"/>
      <c r="Y983" s="79"/>
    </row>
    <row r="984" spans="1:25">
      <c r="A984" s="82"/>
      <c r="B984" s="79"/>
      <c r="C984" s="79"/>
      <c r="D984" s="79"/>
      <c r="E984" s="79"/>
      <c r="F984" s="79"/>
      <c r="G984" s="83"/>
      <c r="H984" s="83"/>
      <c r="I984" s="83"/>
      <c r="J984" s="83"/>
      <c r="K984" s="83"/>
      <c r="L984" s="79"/>
      <c r="M984" s="79"/>
      <c r="N984" s="79"/>
      <c r="O984" s="79"/>
      <c r="P984" s="79"/>
      <c r="Q984" s="79"/>
      <c r="R984" s="79"/>
      <c r="S984" s="79"/>
      <c r="T984" s="79"/>
      <c r="U984" s="79"/>
      <c r="V984" s="79"/>
      <c r="W984" s="79"/>
      <c r="X984" s="79"/>
      <c r="Y984" s="79"/>
    </row>
    <row r="985" spans="1:25">
      <c r="A985" s="82"/>
      <c r="B985" s="79"/>
      <c r="C985" s="79"/>
      <c r="D985" s="79"/>
      <c r="E985" s="79"/>
      <c r="F985" s="79"/>
      <c r="G985" s="83"/>
      <c r="H985" s="83"/>
      <c r="I985" s="83"/>
      <c r="J985" s="83"/>
      <c r="K985" s="83"/>
      <c r="L985" s="79"/>
      <c r="M985" s="79"/>
      <c r="N985" s="79"/>
      <c r="O985" s="79"/>
      <c r="P985" s="79"/>
      <c r="Q985" s="79"/>
      <c r="R985" s="79"/>
      <c r="S985" s="79"/>
      <c r="T985" s="79"/>
      <c r="U985" s="79"/>
      <c r="V985" s="79"/>
      <c r="W985" s="79"/>
      <c r="X985" s="79"/>
      <c r="Y985" s="79"/>
    </row>
    <row r="986" spans="1:25">
      <c r="A986" s="82"/>
      <c r="B986" s="79"/>
      <c r="C986" s="79"/>
      <c r="D986" s="79"/>
      <c r="E986" s="79"/>
      <c r="F986" s="79"/>
      <c r="G986" s="83"/>
      <c r="H986" s="83"/>
      <c r="I986" s="83"/>
      <c r="J986" s="83"/>
      <c r="K986" s="83"/>
      <c r="L986" s="79"/>
      <c r="M986" s="79"/>
      <c r="N986" s="79"/>
      <c r="O986" s="79"/>
      <c r="P986" s="79"/>
      <c r="Q986" s="79"/>
      <c r="R986" s="79"/>
      <c r="S986" s="79"/>
      <c r="T986" s="79"/>
      <c r="U986" s="79"/>
      <c r="V986" s="79"/>
      <c r="W986" s="79"/>
      <c r="X986" s="79"/>
      <c r="Y986" s="79"/>
    </row>
    <row r="987" spans="1:25">
      <c r="A987" s="82"/>
      <c r="B987" s="79"/>
      <c r="C987" s="79"/>
      <c r="D987" s="79"/>
      <c r="E987" s="79"/>
      <c r="F987" s="79"/>
      <c r="G987" s="83"/>
      <c r="H987" s="83"/>
      <c r="I987" s="83"/>
      <c r="J987" s="83"/>
      <c r="K987" s="83"/>
      <c r="L987" s="79"/>
      <c r="M987" s="79"/>
      <c r="N987" s="79"/>
      <c r="O987" s="79"/>
      <c r="P987" s="79"/>
      <c r="Q987" s="79"/>
      <c r="R987" s="79"/>
      <c r="S987" s="79"/>
      <c r="T987" s="79"/>
      <c r="U987" s="79"/>
      <c r="V987" s="79"/>
      <c r="W987" s="79"/>
      <c r="X987" s="79"/>
      <c r="Y987" s="79"/>
    </row>
    <row r="988" spans="1:25">
      <c r="A988" s="82"/>
      <c r="B988" s="79"/>
      <c r="C988" s="79"/>
      <c r="D988" s="79"/>
      <c r="E988" s="79"/>
      <c r="F988" s="79"/>
      <c r="G988" s="83"/>
      <c r="H988" s="83"/>
      <c r="I988" s="83"/>
      <c r="J988" s="83"/>
      <c r="K988" s="83"/>
      <c r="L988" s="79"/>
      <c r="M988" s="79"/>
      <c r="N988" s="79"/>
      <c r="O988" s="79"/>
      <c r="P988" s="79"/>
      <c r="Q988" s="79"/>
      <c r="R988" s="79"/>
      <c r="S988" s="79"/>
      <c r="T988" s="79"/>
      <c r="U988" s="79"/>
      <c r="V988" s="79"/>
      <c r="W988" s="79"/>
      <c r="X988" s="79"/>
      <c r="Y988" s="79"/>
    </row>
    <row r="989" spans="1:25">
      <c r="A989" s="82"/>
      <c r="B989" s="79"/>
      <c r="C989" s="79"/>
      <c r="D989" s="79"/>
      <c r="E989" s="79"/>
      <c r="F989" s="79"/>
      <c r="G989" s="83"/>
      <c r="H989" s="83"/>
      <c r="I989" s="83"/>
      <c r="J989" s="83"/>
      <c r="K989" s="83"/>
      <c r="L989" s="79"/>
      <c r="M989" s="79"/>
      <c r="N989" s="79"/>
      <c r="O989" s="79"/>
      <c r="P989" s="79"/>
      <c r="Q989" s="79"/>
      <c r="R989" s="79"/>
      <c r="S989" s="79"/>
      <c r="T989" s="79"/>
      <c r="U989" s="79"/>
      <c r="V989" s="79"/>
      <c r="W989" s="79"/>
      <c r="X989" s="79"/>
      <c r="Y989" s="79"/>
    </row>
    <row r="990" spans="1:25">
      <c r="A990" s="82"/>
      <c r="B990" s="79"/>
      <c r="C990" s="79"/>
      <c r="D990" s="79"/>
      <c r="E990" s="79"/>
      <c r="F990" s="79"/>
      <c r="G990" s="83"/>
      <c r="H990" s="83"/>
      <c r="I990" s="83"/>
      <c r="J990" s="83"/>
      <c r="K990" s="83"/>
      <c r="L990" s="79"/>
      <c r="M990" s="79"/>
      <c r="N990" s="79"/>
      <c r="O990" s="79"/>
      <c r="P990" s="79"/>
      <c r="Q990" s="79"/>
      <c r="R990" s="79"/>
      <c r="S990" s="79"/>
      <c r="T990" s="79"/>
      <c r="U990" s="79"/>
      <c r="V990" s="79"/>
      <c r="W990" s="79"/>
      <c r="X990" s="79"/>
      <c r="Y990" s="79"/>
    </row>
    <row r="991" spans="1:25">
      <c r="A991" s="82"/>
      <c r="B991" s="79"/>
      <c r="C991" s="79"/>
      <c r="D991" s="79"/>
      <c r="E991" s="79"/>
      <c r="F991" s="79"/>
      <c r="G991" s="83"/>
      <c r="H991" s="83"/>
      <c r="I991" s="83"/>
      <c r="J991" s="83"/>
      <c r="K991" s="83"/>
      <c r="L991" s="79"/>
      <c r="M991" s="79"/>
      <c r="N991" s="79"/>
      <c r="O991" s="79"/>
      <c r="P991" s="79"/>
      <c r="Q991" s="79"/>
      <c r="R991" s="79"/>
      <c r="S991" s="79"/>
      <c r="T991" s="79"/>
      <c r="U991" s="79"/>
      <c r="V991" s="79"/>
      <c r="W991" s="79"/>
      <c r="X991" s="79"/>
      <c r="Y991" s="79"/>
    </row>
    <row r="992" spans="1:25">
      <c r="A992" s="82"/>
      <c r="B992" s="79"/>
      <c r="C992" s="79"/>
      <c r="D992" s="79"/>
      <c r="E992" s="79"/>
      <c r="F992" s="79"/>
      <c r="G992" s="83"/>
      <c r="H992" s="83"/>
      <c r="I992" s="83"/>
      <c r="J992" s="83"/>
      <c r="K992" s="83"/>
      <c r="L992" s="79"/>
      <c r="M992" s="79"/>
      <c r="N992" s="79"/>
      <c r="O992" s="79"/>
      <c r="P992" s="79"/>
      <c r="Q992" s="79"/>
      <c r="R992" s="79"/>
      <c r="S992" s="79"/>
      <c r="T992" s="79"/>
      <c r="U992" s="79"/>
      <c r="V992" s="79"/>
      <c r="W992" s="79"/>
      <c r="X992" s="79"/>
      <c r="Y992" s="79"/>
    </row>
    <row r="993" spans="1:25">
      <c r="A993" s="82"/>
      <c r="B993" s="79"/>
      <c r="C993" s="79"/>
      <c r="D993" s="79"/>
      <c r="E993" s="79"/>
      <c r="F993" s="79"/>
      <c r="G993" s="83"/>
      <c r="H993" s="83"/>
      <c r="I993" s="83"/>
      <c r="J993" s="83"/>
      <c r="K993" s="83"/>
      <c r="L993" s="79"/>
      <c r="M993" s="79"/>
      <c r="N993" s="79"/>
      <c r="O993" s="79"/>
      <c r="P993" s="79"/>
      <c r="Q993" s="79"/>
      <c r="R993" s="79"/>
      <c r="S993" s="79"/>
      <c r="T993" s="79"/>
      <c r="U993" s="79"/>
      <c r="V993" s="79"/>
      <c r="W993" s="79"/>
      <c r="X993" s="79"/>
      <c r="Y993" s="79"/>
    </row>
    <row r="994" spans="1:25">
      <c r="A994" s="82"/>
      <c r="B994" s="79"/>
      <c r="C994" s="79"/>
      <c r="D994" s="79"/>
      <c r="E994" s="79"/>
      <c r="F994" s="79"/>
      <c r="G994" s="83"/>
      <c r="H994" s="83"/>
      <c r="I994" s="83"/>
      <c r="J994" s="83"/>
      <c r="K994" s="83"/>
      <c r="L994" s="79"/>
      <c r="M994" s="79"/>
      <c r="N994" s="79"/>
      <c r="O994" s="79"/>
      <c r="P994" s="79"/>
      <c r="Q994" s="79"/>
      <c r="R994" s="79"/>
      <c r="S994" s="79"/>
      <c r="T994" s="79"/>
      <c r="U994" s="79"/>
      <c r="V994" s="79"/>
      <c r="W994" s="79"/>
      <c r="X994" s="79"/>
      <c r="Y994" s="79"/>
    </row>
    <row r="995" spans="1:25">
      <c r="A995" s="82"/>
      <c r="B995" s="79"/>
      <c r="C995" s="79"/>
      <c r="D995" s="79"/>
      <c r="E995" s="79"/>
      <c r="F995" s="79"/>
      <c r="G995" s="83"/>
      <c r="H995" s="83"/>
      <c r="I995" s="83"/>
      <c r="J995" s="83"/>
      <c r="K995" s="83"/>
      <c r="L995" s="79"/>
      <c r="M995" s="79"/>
      <c r="N995" s="79"/>
      <c r="O995" s="79"/>
      <c r="P995" s="79"/>
      <c r="Q995" s="79"/>
      <c r="R995" s="79"/>
      <c r="S995" s="79"/>
      <c r="T995" s="79"/>
      <c r="U995" s="79"/>
      <c r="V995" s="79"/>
      <c r="W995" s="79"/>
      <c r="X995" s="79"/>
      <c r="Y995" s="79"/>
    </row>
    <row r="996" spans="1:25">
      <c r="A996" s="82"/>
      <c r="B996" s="79"/>
      <c r="C996" s="79"/>
      <c r="D996" s="79"/>
      <c r="E996" s="79"/>
      <c r="F996" s="79"/>
      <c r="G996" s="83"/>
      <c r="H996" s="83"/>
      <c r="I996" s="83"/>
      <c r="J996" s="83"/>
      <c r="K996" s="83"/>
      <c r="L996" s="79"/>
      <c r="M996" s="79"/>
      <c r="N996" s="79"/>
      <c r="O996" s="79"/>
      <c r="P996" s="79"/>
      <c r="Q996" s="79"/>
      <c r="R996" s="79"/>
      <c r="S996" s="79"/>
      <c r="T996" s="79"/>
      <c r="U996" s="79"/>
      <c r="V996" s="79"/>
      <c r="W996" s="79"/>
      <c r="X996" s="79"/>
      <c r="Y996" s="79"/>
    </row>
    <row r="997" spans="1:25">
      <c r="A997" s="82"/>
      <c r="B997" s="79"/>
      <c r="C997" s="79"/>
      <c r="D997" s="79"/>
      <c r="E997" s="79"/>
      <c r="F997" s="79"/>
      <c r="G997" s="83"/>
      <c r="H997" s="83"/>
      <c r="I997" s="83"/>
      <c r="J997" s="83"/>
      <c r="K997" s="83"/>
      <c r="L997" s="79"/>
      <c r="M997" s="79"/>
      <c r="N997" s="79"/>
      <c r="O997" s="79"/>
      <c r="P997" s="79"/>
      <c r="Q997" s="79"/>
      <c r="R997" s="79"/>
      <c r="S997" s="79"/>
      <c r="T997" s="79"/>
      <c r="U997" s="79"/>
      <c r="V997" s="79"/>
      <c r="W997" s="79"/>
      <c r="X997" s="79"/>
      <c r="Y997" s="79"/>
    </row>
    <row r="998" spans="1:25">
      <c r="A998" s="82"/>
      <c r="B998" s="79"/>
      <c r="C998" s="79"/>
      <c r="D998" s="79"/>
      <c r="E998" s="79"/>
      <c r="F998" s="79"/>
      <c r="G998" s="83"/>
      <c r="H998" s="83"/>
      <c r="I998" s="83"/>
      <c r="J998" s="83"/>
      <c r="K998" s="83"/>
      <c r="L998" s="79"/>
      <c r="M998" s="79"/>
      <c r="N998" s="79"/>
      <c r="O998" s="79"/>
      <c r="P998" s="79"/>
      <c r="Q998" s="79"/>
      <c r="R998" s="79"/>
      <c r="S998" s="79"/>
      <c r="T998" s="79"/>
      <c r="U998" s="79"/>
      <c r="V998" s="79"/>
      <c r="W998" s="79"/>
      <c r="X998" s="79"/>
      <c r="Y998" s="79"/>
    </row>
    <row r="999" spans="1:25">
      <c r="A999" s="82"/>
      <c r="B999" s="79"/>
      <c r="C999" s="79"/>
      <c r="D999" s="79"/>
      <c r="E999" s="79"/>
      <c r="F999" s="79"/>
      <c r="G999" s="83"/>
      <c r="H999" s="83"/>
      <c r="I999" s="83"/>
      <c r="J999" s="83"/>
      <c r="K999" s="83"/>
      <c r="L999" s="79"/>
      <c r="M999" s="79"/>
      <c r="N999" s="79"/>
      <c r="O999" s="79"/>
      <c r="P999" s="79"/>
      <c r="Q999" s="79"/>
      <c r="R999" s="79"/>
      <c r="S999" s="79"/>
      <c r="T999" s="79"/>
      <c r="U999" s="79"/>
      <c r="V999" s="79"/>
      <c r="W999" s="79"/>
      <c r="X999" s="79"/>
      <c r="Y999" s="79"/>
    </row>
    <row r="1000" spans="1:25">
      <c r="A1000" s="82"/>
      <c r="B1000" s="79"/>
      <c r="C1000" s="79"/>
      <c r="D1000" s="79"/>
      <c r="E1000" s="79"/>
      <c r="F1000" s="79"/>
      <c r="G1000" s="83"/>
      <c r="H1000" s="83"/>
      <c r="I1000" s="83"/>
      <c r="J1000" s="83"/>
      <c r="K1000" s="83"/>
      <c r="L1000" s="79"/>
      <c r="M1000" s="79"/>
      <c r="N1000" s="79"/>
      <c r="O1000" s="79"/>
      <c r="P1000" s="79"/>
      <c r="Q1000" s="79"/>
      <c r="R1000" s="79"/>
      <c r="S1000" s="79"/>
      <c r="T1000" s="79"/>
      <c r="U1000" s="79"/>
      <c r="V1000" s="79"/>
      <c r="W1000" s="79"/>
      <c r="X1000" s="79"/>
      <c r="Y1000" s="79"/>
    </row>
    <row r="1001" spans="1:25">
      <c r="A1001" s="82"/>
      <c r="B1001" s="79"/>
      <c r="C1001" s="79"/>
      <c r="D1001" s="79"/>
      <c r="E1001" s="79"/>
      <c r="F1001" s="79"/>
      <c r="G1001" s="83"/>
      <c r="H1001" s="83"/>
      <c r="I1001" s="83"/>
      <c r="J1001" s="83"/>
      <c r="K1001" s="83"/>
      <c r="L1001" s="79"/>
      <c r="M1001" s="79"/>
      <c r="N1001" s="79"/>
      <c r="O1001" s="79"/>
      <c r="P1001" s="79"/>
      <c r="Q1001" s="79"/>
      <c r="R1001" s="79"/>
      <c r="S1001" s="79"/>
      <c r="T1001" s="79"/>
      <c r="U1001" s="79"/>
      <c r="V1001" s="79"/>
      <c r="W1001" s="79"/>
      <c r="X1001" s="79"/>
      <c r="Y1001" s="79"/>
    </row>
    <row r="1002" spans="1:25">
      <c r="A1002" s="82"/>
      <c r="B1002" s="79"/>
      <c r="C1002" s="79"/>
      <c r="D1002" s="79"/>
      <c r="E1002" s="79"/>
      <c r="F1002" s="79"/>
      <c r="G1002" s="83"/>
      <c r="H1002" s="83"/>
      <c r="I1002" s="83"/>
      <c r="J1002" s="83"/>
      <c r="K1002" s="83"/>
      <c r="L1002" s="79"/>
      <c r="M1002" s="79"/>
      <c r="N1002" s="79"/>
      <c r="O1002" s="79"/>
      <c r="P1002" s="79"/>
      <c r="Q1002" s="79"/>
      <c r="R1002" s="79"/>
      <c r="S1002" s="79"/>
      <c r="T1002" s="79"/>
      <c r="U1002" s="79"/>
      <c r="V1002" s="79"/>
      <c r="W1002" s="79"/>
      <c r="X1002" s="79"/>
      <c r="Y1002" s="79"/>
    </row>
    <row r="1003" spans="1:25">
      <c r="A1003" s="82"/>
      <c r="B1003" s="79"/>
      <c r="C1003" s="79"/>
      <c r="D1003" s="79"/>
      <c r="E1003" s="79"/>
      <c r="F1003" s="79"/>
      <c r="G1003" s="83"/>
      <c r="H1003" s="83"/>
      <c r="I1003" s="83"/>
      <c r="J1003" s="83"/>
      <c r="K1003" s="83"/>
      <c r="L1003" s="79"/>
      <c r="M1003" s="79"/>
      <c r="N1003" s="79"/>
      <c r="O1003" s="79"/>
      <c r="P1003" s="79"/>
      <c r="Q1003" s="79"/>
      <c r="R1003" s="79"/>
      <c r="S1003" s="79"/>
      <c r="T1003" s="79"/>
      <c r="U1003" s="79"/>
      <c r="V1003" s="79"/>
      <c r="W1003" s="79"/>
      <c r="X1003" s="79"/>
      <c r="Y1003" s="79"/>
    </row>
    <row r="1004" spans="1:25">
      <c r="A1004" s="82"/>
      <c r="B1004" s="79"/>
      <c r="C1004" s="79"/>
      <c r="D1004" s="79"/>
      <c r="E1004" s="79"/>
      <c r="F1004" s="79"/>
      <c r="G1004" s="83"/>
      <c r="H1004" s="83"/>
      <c r="I1004" s="83"/>
      <c r="J1004" s="83"/>
      <c r="K1004" s="83"/>
      <c r="L1004" s="79"/>
      <c r="M1004" s="79"/>
      <c r="N1004" s="79"/>
      <c r="O1004" s="79"/>
      <c r="P1004" s="79"/>
      <c r="Q1004" s="79"/>
      <c r="R1004" s="79"/>
      <c r="S1004" s="79"/>
      <c r="T1004" s="79"/>
      <c r="U1004" s="79"/>
      <c r="V1004" s="79"/>
      <c r="W1004" s="79"/>
      <c r="X1004" s="79"/>
      <c r="Y1004" s="79"/>
    </row>
    <row r="1005" spans="1:25">
      <c r="A1005" s="82"/>
      <c r="B1005" s="79"/>
      <c r="C1005" s="79"/>
      <c r="D1005" s="79"/>
      <c r="E1005" s="79"/>
      <c r="F1005" s="79"/>
      <c r="G1005" s="83"/>
      <c r="H1005" s="83"/>
      <c r="I1005" s="83"/>
      <c r="J1005" s="83"/>
      <c r="K1005" s="83"/>
      <c r="L1005" s="79"/>
      <c r="M1005" s="79"/>
      <c r="N1005" s="79"/>
      <c r="O1005" s="79"/>
      <c r="P1005" s="79"/>
      <c r="Q1005" s="79"/>
      <c r="R1005" s="79"/>
      <c r="S1005" s="79"/>
      <c r="T1005" s="79"/>
      <c r="U1005" s="79"/>
      <c r="V1005" s="79"/>
      <c r="W1005" s="79"/>
      <c r="X1005" s="79"/>
      <c r="Y1005" s="79"/>
    </row>
    <row r="1006" spans="1:25">
      <c r="A1006" s="82"/>
      <c r="B1006" s="79"/>
      <c r="C1006" s="79"/>
      <c r="D1006" s="79"/>
      <c r="E1006" s="79"/>
      <c r="F1006" s="79"/>
      <c r="G1006" s="83"/>
      <c r="H1006" s="83"/>
      <c r="I1006" s="83"/>
      <c r="J1006" s="83"/>
      <c r="K1006" s="83"/>
      <c r="L1006" s="79"/>
      <c r="M1006" s="79"/>
      <c r="N1006" s="79"/>
      <c r="O1006" s="79"/>
      <c r="P1006" s="79"/>
      <c r="Q1006" s="79"/>
      <c r="R1006" s="79"/>
      <c r="S1006" s="79"/>
      <c r="T1006" s="79"/>
      <c r="U1006" s="79"/>
      <c r="V1006" s="79"/>
      <c r="W1006" s="79"/>
      <c r="X1006" s="79"/>
      <c r="Y1006" s="79"/>
    </row>
    <row r="1007" spans="1:25">
      <c r="A1007" s="82"/>
      <c r="B1007" s="79"/>
      <c r="C1007" s="79"/>
      <c r="D1007" s="79"/>
      <c r="E1007" s="79"/>
      <c r="F1007" s="79"/>
      <c r="G1007" s="83"/>
      <c r="H1007" s="83"/>
      <c r="I1007" s="83"/>
      <c r="J1007" s="83"/>
      <c r="K1007" s="83"/>
      <c r="L1007" s="79"/>
      <c r="M1007" s="79"/>
      <c r="N1007" s="79"/>
      <c r="O1007" s="79"/>
      <c r="P1007" s="79"/>
      <c r="Q1007" s="79"/>
      <c r="R1007" s="79"/>
      <c r="S1007" s="79"/>
      <c r="T1007" s="79"/>
      <c r="U1007" s="79"/>
      <c r="V1007" s="79"/>
      <c r="W1007" s="79"/>
      <c r="X1007" s="79"/>
      <c r="Y1007" s="79"/>
    </row>
    <row r="1008" spans="1:25">
      <c r="A1008" s="82"/>
      <c r="B1008" s="79"/>
      <c r="C1008" s="79"/>
      <c r="D1008" s="79"/>
      <c r="E1008" s="79"/>
      <c r="F1008" s="79"/>
      <c r="G1008" s="83"/>
      <c r="H1008" s="83"/>
      <c r="I1008" s="83"/>
      <c r="J1008" s="83"/>
      <c r="K1008" s="83"/>
      <c r="L1008" s="79"/>
      <c r="M1008" s="79"/>
      <c r="N1008" s="79"/>
      <c r="O1008" s="79"/>
      <c r="P1008" s="79"/>
      <c r="Q1008" s="79"/>
      <c r="R1008" s="79"/>
      <c r="S1008" s="79"/>
      <c r="T1008" s="79"/>
      <c r="U1008" s="79"/>
      <c r="V1008" s="79"/>
      <c r="W1008" s="79"/>
      <c r="X1008" s="79"/>
      <c r="Y1008" s="79"/>
    </row>
    <row r="1009" spans="1:25">
      <c r="A1009" s="82"/>
      <c r="B1009" s="79"/>
      <c r="C1009" s="79"/>
      <c r="D1009" s="79"/>
      <c r="E1009" s="79"/>
      <c r="F1009" s="79"/>
      <c r="G1009" s="83"/>
      <c r="H1009" s="83"/>
      <c r="I1009" s="83"/>
      <c r="J1009" s="83"/>
      <c r="K1009" s="83"/>
      <c r="L1009" s="79"/>
      <c r="M1009" s="79"/>
      <c r="N1009" s="79"/>
      <c r="O1009" s="79"/>
      <c r="P1009" s="79"/>
      <c r="Q1009" s="79"/>
      <c r="R1009" s="79"/>
      <c r="S1009" s="79"/>
      <c r="T1009" s="79"/>
      <c r="U1009" s="79"/>
      <c r="V1009" s="79"/>
      <c r="W1009" s="79"/>
      <c r="X1009" s="79"/>
      <c r="Y1009" s="79"/>
    </row>
    <row r="1010" spans="1:25">
      <c r="A1010" s="82"/>
      <c r="B1010" s="79"/>
      <c r="C1010" s="79"/>
      <c r="D1010" s="79"/>
      <c r="E1010" s="79"/>
      <c r="F1010" s="79"/>
      <c r="G1010" s="83"/>
      <c r="H1010" s="83"/>
      <c r="I1010" s="83"/>
      <c r="J1010" s="83"/>
      <c r="K1010" s="83"/>
      <c r="L1010" s="79"/>
      <c r="M1010" s="79"/>
      <c r="N1010" s="79"/>
      <c r="O1010" s="79"/>
      <c r="P1010" s="79"/>
      <c r="Q1010" s="79"/>
      <c r="R1010" s="79"/>
      <c r="S1010" s="79"/>
      <c r="T1010" s="79"/>
      <c r="U1010" s="79"/>
      <c r="V1010" s="79"/>
      <c r="W1010" s="79"/>
      <c r="X1010" s="79"/>
      <c r="Y1010" s="79"/>
    </row>
    <row r="1011" spans="1:25">
      <c r="A1011" s="82"/>
      <c r="B1011" s="79"/>
      <c r="C1011" s="79"/>
      <c r="D1011" s="79"/>
      <c r="E1011" s="79"/>
      <c r="F1011" s="79"/>
      <c r="G1011" s="83"/>
      <c r="H1011" s="83"/>
      <c r="I1011" s="83"/>
      <c r="J1011" s="83"/>
      <c r="K1011" s="83"/>
      <c r="L1011" s="79"/>
      <c r="M1011" s="79"/>
      <c r="N1011" s="79"/>
      <c r="O1011" s="79"/>
      <c r="P1011" s="79"/>
      <c r="Q1011" s="79"/>
      <c r="R1011" s="79"/>
      <c r="S1011" s="79"/>
      <c r="T1011" s="79"/>
      <c r="U1011" s="79"/>
      <c r="V1011" s="79"/>
      <c r="W1011" s="79"/>
      <c r="X1011" s="79"/>
      <c r="Y1011" s="79"/>
    </row>
    <row r="1012" spans="1:25">
      <c r="A1012" s="82"/>
      <c r="B1012" s="79"/>
      <c r="C1012" s="79"/>
      <c r="D1012" s="79"/>
      <c r="E1012" s="79"/>
      <c r="F1012" s="79"/>
      <c r="G1012" s="83"/>
      <c r="H1012" s="83"/>
      <c r="I1012" s="83"/>
      <c r="J1012" s="83"/>
      <c r="K1012" s="83"/>
      <c r="L1012" s="79"/>
      <c r="M1012" s="79"/>
      <c r="N1012" s="79"/>
      <c r="O1012" s="79"/>
      <c r="P1012" s="79"/>
      <c r="Q1012" s="79"/>
      <c r="R1012" s="79"/>
      <c r="S1012" s="79"/>
      <c r="T1012" s="79"/>
      <c r="U1012" s="79"/>
      <c r="V1012" s="79"/>
      <c r="W1012" s="79"/>
      <c r="X1012" s="79"/>
      <c r="Y1012" s="79"/>
    </row>
    <row r="1013" spans="1:25">
      <c r="A1013" s="82"/>
      <c r="B1013" s="79"/>
      <c r="C1013" s="79"/>
      <c r="D1013" s="79"/>
      <c r="E1013" s="79"/>
      <c r="F1013" s="79"/>
      <c r="G1013" s="83"/>
      <c r="H1013" s="83"/>
      <c r="I1013" s="83"/>
      <c r="J1013" s="83"/>
      <c r="K1013" s="83"/>
      <c r="L1013" s="79"/>
      <c r="M1013" s="79"/>
      <c r="N1013" s="79"/>
      <c r="O1013" s="79"/>
      <c r="P1013" s="79"/>
      <c r="Q1013" s="79"/>
      <c r="R1013" s="79"/>
      <c r="S1013" s="79"/>
      <c r="T1013" s="79"/>
      <c r="U1013" s="79"/>
      <c r="V1013" s="79"/>
      <c r="W1013" s="79"/>
      <c r="X1013" s="79"/>
      <c r="Y1013" s="79"/>
    </row>
    <row r="1014" spans="1:25">
      <c r="A1014" s="82"/>
      <c r="B1014" s="79"/>
      <c r="C1014" s="79"/>
      <c r="D1014" s="79"/>
      <c r="E1014" s="79"/>
      <c r="F1014" s="79"/>
      <c r="G1014" s="83"/>
      <c r="H1014" s="83"/>
      <c r="I1014" s="83"/>
      <c r="J1014" s="83"/>
      <c r="K1014" s="83"/>
      <c r="L1014" s="79"/>
      <c r="M1014" s="79"/>
      <c r="N1014" s="79"/>
      <c r="O1014" s="79"/>
      <c r="P1014" s="79"/>
      <c r="Q1014" s="79"/>
      <c r="R1014" s="79"/>
      <c r="S1014" s="79"/>
      <c r="T1014" s="79"/>
      <c r="U1014" s="79"/>
      <c r="V1014" s="79"/>
      <c r="W1014" s="79"/>
      <c r="X1014" s="79"/>
      <c r="Y1014" s="79"/>
    </row>
    <row r="1015" spans="1:25">
      <c r="A1015" s="82"/>
      <c r="B1015" s="79"/>
      <c r="C1015" s="79"/>
      <c r="D1015" s="79"/>
      <c r="E1015" s="79"/>
      <c r="F1015" s="79"/>
      <c r="G1015" s="83"/>
      <c r="H1015" s="83"/>
      <c r="I1015" s="83"/>
      <c r="J1015" s="83"/>
      <c r="K1015" s="83"/>
      <c r="L1015" s="79"/>
      <c r="M1015" s="79"/>
      <c r="N1015" s="79"/>
      <c r="O1015" s="79"/>
      <c r="P1015" s="79"/>
      <c r="Q1015" s="79"/>
      <c r="R1015" s="79"/>
      <c r="S1015" s="79"/>
      <c r="T1015" s="79"/>
      <c r="U1015" s="79"/>
      <c r="V1015" s="79"/>
      <c r="W1015" s="79"/>
      <c r="X1015" s="79"/>
      <c r="Y1015" s="79"/>
    </row>
    <row r="1016" spans="1:25">
      <c r="A1016" s="82"/>
      <c r="B1016" s="79"/>
      <c r="C1016" s="79"/>
      <c r="D1016" s="79"/>
      <c r="E1016" s="79"/>
      <c r="F1016" s="79"/>
      <c r="G1016" s="83"/>
      <c r="H1016" s="83"/>
      <c r="I1016" s="83"/>
      <c r="J1016" s="83"/>
      <c r="K1016" s="83"/>
      <c r="L1016" s="79"/>
      <c r="M1016" s="79"/>
      <c r="N1016" s="79"/>
      <c r="O1016" s="79"/>
      <c r="P1016" s="79"/>
      <c r="Q1016" s="79"/>
      <c r="R1016" s="79"/>
      <c r="S1016" s="79"/>
      <c r="T1016" s="79"/>
      <c r="U1016" s="79"/>
      <c r="V1016" s="79"/>
      <c r="W1016" s="79"/>
      <c r="X1016" s="79"/>
      <c r="Y1016" s="79"/>
    </row>
    <row r="1017" spans="1:25">
      <c r="A1017" s="82"/>
      <c r="B1017" s="79"/>
      <c r="C1017" s="79"/>
      <c r="D1017" s="79"/>
      <c r="E1017" s="79"/>
      <c r="F1017" s="79"/>
      <c r="G1017" s="83"/>
      <c r="H1017" s="83"/>
      <c r="I1017" s="83"/>
      <c r="J1017" s="83"/>
      <c r="K1017" s="83"/>
      <c r="L1017" s="79"/>
      <c r="M1017" s="79"/>
      <c r="N1017" s="79"/>
      <c r="O1017" s="79"/>
      <c r="P1017" s="79"/>
      <c r="Q1017" s="79"/>
      <c r="R1017" s="79"/>
      <c r="S1017" s="79"/>
      <c r="T1017" s="79"/>
      <c r="U1017" s="79"/>
      <c r="V1017" s="79"/>
      <c r="W1017" s="79"/>
      <c r="X1017" s="79"/>
      <c r="Y1017" s="79"/>
    </row>
    <row r="1018" spans="1:25">
      <c r="A1018" s="82"/>
      <c r="B1018" s="79"/>
      <c r="C1018" s="79"/>
      <c r="D1018" s="79"/>
      <c r="E1018" s="79"/>
      <c r="F1018" s="79"/>
      <c r="G1018" s="83"/>
      <c r="H1018" s="83"/>
      <c r="I1018" s="83"/>
      <c r="J1018" s="83"/>
      <c r="K1018" s="83"/>
      <c r="L1018" s="79"/>
      <c r="M1018" s="79"/>
      <c r="N1018" s="79"/>
      <c r="O1018" s="79"/>
      <c r="P1018" s="79"/>
      <c r="Q1018" s="79"/>
      <c r="R1018" s="79"/>
      <c r="S1018" s="79"/>
      <c r="T1018" s="79"/>
      <c r="U1018" s="79"/>
      <c r="V1018" s="79"/>
      <c r="W1018" s="79"/>
      <c r="X1018" s="79"/>
      <c r="Y1018" s="79"/>
    </row>
    <row r="1019" spans="1:25">
      <c r="A1019" s="82"/>
      <c r="B1019" s="79"/>
      <c r="C1019" s="79"/>
      <c r="D1019" s="79"/>
      <c r="E1019" s="79"/>
      <c r="F1019" s="79"/>
      <c r="G1019" s="83"/>
      <c r="H1019" s="83"/>
      <c r="I1019" s="83"/>
      <c r="J1019" s="83"/>
      <c r="K1019" s="83"/>
      <c r="L1019" s="79"/>
      <c r="M1019" s="79"/>
      <c r="N1019" s="79"/>
      <c r="O1019" s="79"/>
      <c r="P1019" s="79"/>
      <c r="Q1019" s="79"/>
      <c r="R1019" s="79"/>
      <c r="S1019" s="79"/>
      <c r="T1019" s="79"/>
      <c r="U1019" s="79"/>
      <c r="V1019" s="79"/>
      <c r="W1019" s="79"/>
      <c r="X1019" s="79"/>
      <c r="Y1019" s="79"/>
    </row>
    <row r="1020" spans="1:25">
      <c r="A1020" s="82"/>
      <c r="B1020" s="79"/>
      <c r="C1020" s="79"/>
      <c r="D1020" s="79"/>
      <c r="E1020" s="79"/>
      <c r="F1020" s="79"/>
      <c r="G1020" s="83"/>
      <c r="H1020" s="83"/>
      <c r="I1020" s="83"/>
      <c r="J1020" s="83"/>
      <c r="K1020" s="83"/>
      <c r="L1020" s="79"/>
      <c r="M1020" s="79"/>
      <c r="N1020" s="79"/>
      <c r="O1020" s="79"/>
      <c r="P1020" s="79"/>
      <c r="Q1020" s="79"/>
      <c r="R1020" s="79"/>
      <c r="S1020" s="79"/>
      <c r="T1020" s="79"/>
      <c r="U1020" s="79"/>
      <c r="V1020" s="79"/>
      <c r="W1020" s="79"/>
      <c r="X1020" s="79"/>
      <c r="Y1020" s="79"/>
    </row>
    <row r="1021" spans="1:25">
      <c r="A1021" s="82"/>
      <c r="B1021" s="79"/>
      <c r="C1021" s="79"/>
      <c r="D1021" s="79"/>
      <c r="E1021" s="79"/>
      <c r="F1021" s="79"/>
      <c r="G1021" s="83"/>
      <c r="H1021" s="83"/>
      <c r="I1021" s="83"/>
      <c r="J1021" s="83"/>
      <c r="K1021" s="83"/>
      <c r="L1021" s="79"/>
      <c r="M1021" s="79"/>
      <c r="N1021" s="79"/>
      <c r="O1021" s="79"/>
      <c r="P1021" s="79"/>
      <c r="Q1021" s="79"/>
      <c r="R1021" s="79"/>
      <c r="S1021" s="79"/>
      <c r="T1021" s="79"/>
      <c r="U1021" s="79"/>
      <c r="V1021" s="79"/>
      <c r="W1021" s="79"/>
      <c r="X1021" s="79"/>
      <c r="Y1021" s="79"/>
    </row>
    <row r="1022" spans="1:25">
      <c r="A1022" s="82"/>
      <c r="B1022" s="79"/>
      <c r="C1022" s="79"/>
      <c r="D1022" s="79"/>
      <c r="E1022" s="79"/>
      <c r="F1022" s="79"/>
      <c r="G1022" s="83"/>
      <c r="H1022" s="83"/>
      <c r="I1022" s="83"/>
      <c r="J1022" s="83"/>
      <c r="K1022" s="83"/>
      <c r="L1022" s="79"/>
      <c r="M1022" s="79"/>
      <c r="N1022" s="79"/>
      <c r="O1022" s="79"/>
      <c r="P1022" s="79"/>
      <c r="Q1022" s="79"/>
      <c r="R1022" s="79"/>
      <c r="S1022" s="79"/>
      <c r="T1022" s="79"/>
      <c r="U1022" s="79"/>
      <c r="V1022" s="79"/>
      <c r="W1022" s="79"/>
      <c r="X1022" s="79"/>
      <c r="Y1022" s="79"/>
    </row>
    <row r="1023" spans="1:25">
      <c r="A1023" s="82"/>
      <c r="B1023" s="79"/>
      <c r="C1023" s="79"/>
      <c r="D1023" s="79"/>
      <c r="E1023" s="79"/>
      <c r="F1023" s="79"/>
      <c r="G1023" s="83"/>
      <c r="H1023" s="83"/>
      <c r="I1023" s="83"/>
      <c r="J1023" s="83"/>
      <c r="K1023" s="83"/>
      <c r="L1023" s="79"/>
      <c r="M1023" s="79"/>
      <c r="N1023" s="79"/>
      <c r="O1023" s="79"/>
      <c r="P1023" s="79"/>
      <c r="Q1023" s="79"/>
      <c r="R1023" s="79"/>
      <c r="S1023" s="79"/>
      <c r="T1023" s="79"/>
      <c r="U1023" s="79"/>
      <c r="V1023" s="79"/>
      <c r="W1023" s="79"/>
      <c r="X1023" s="79"/>
      <c r="Y1023" s="79"/>
    </row>
    <row r="1024" spans="1:25">
      <c r="A1024" s="82"/>
      <c r="B1024" s="79"/>
      <c r="C1024" s="79"/>
      <c r="D1024" s="79"/>
      <c r="E1024" s="79"/>
      <c r="F1024" s="79"/>
      <c r="G1024" s="83"/>
      <c r="H1024" s="83"/>
      <c r="I1024" s="83"/>
      <c r="J1024" s="83"/>
      <c r="K1024" s="83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79"/>
      <c r="Y1024" s="79"/>
    </row>
    <row r="1025" spans="1:25">
      <c r="A1025" s="82"/>
      <c r="B1025" s="79"/>
      <c r="C1025" s="79"/>
      <c r="D1025" s="79"/>
      <c r="E1025" s="79"/>
      <c r="F1025" s="79"/>
      <c r="G1025" s="83"/>
      <c r="H1025" s="83"/>
      <c r="I1025" s="83"/>
      <c r="J1025" s="83"/>
      <c r="K1025" s="83"/>
      <c r="L1025" s="79"/>
      <c r="M1025" s="79"/>
      <c r="N1025" s="79"/>
      <c r="O1025" s="79"/>
      <c r="P1025" s="79"/>
      <c r="Q1025" s="79"/>
      <c r="R1025" s="79"/>
      <c r="S1025" s="79"/>
      <c r="T1025" s="79"/>
      <c r="U1025" s="79"/>
      <c r="V1025" s="79"/>
      <c r="W1025" s="79"/>
      <c r="X1025" s="79"/>
      <c r="Y1025" s="79"/>
    </row>
    <row r="1026" spans="1:25">
      <c r="A1026" s="82"/>
      <c r="B1026" s="79"/>
      <c r="C1026" s="79"/>
      <c r="D1026" s="79"/>
      <c r="E1026" s="79"/>
      <c r="F1026" s="79"/>
      <c r="G1026" s="83"/>
      <c r="H1026" s="83"/>
      <c r="I1026" s="83"/>
      <c r="J1026" s="83"/>
      <c r="K1026" s="83"/>
      <c r="L1026" s="79"/>
      <c r="M1026" s="79"/>
      <c r="N1026" s="79"/>
      <c r="O1026" s="79"/>
      <c r="P1026" s="79"/>
      <c r="Q1026" s="79"/>
      <c r="R1026" s="79"/>
      <c r="S1026" s="79"/>
      <c r="T1026" s="79"/>
      <c r="U1026" s="79"/>
      <c r="V1026" s="79"/>
      <c r="W1026" s="79"/>
      <c r="X1026" s="79"/>
      <c r="Y1026" s="79"/>
    </row>
    <row r="1027" spans="1:25">
      <c r="A1027" s="82"/>
      <c r="B1027" s="79"/>
      <c r="C1027" s="79"/>
      <c r="D1027" s="79"/>
      <c r="E1027" s="79"/>
      <c r="F1027" s="79"/>
      <c r="G1027" s="83"/>
      <c r="H1027" s="83"/>
      <c r="I1027" s="83"/>
      <c r="J1027" s="83"/>
      <c r="K1027" s="83"/>
      <c r="L1027" s="79"/>
      <c r="M1027" s="79"/>
      <c r="N1027" s="79"/>
      <c r="O1027" s="79"/>
      <c r="P1027" s="79"/>
      <c r="Q1027" s="79"/>
      <c r="R1027" s="79"/>
      <c r="S1027" s="79"/>
      <c r="T1027" s="79"/>
      <c r="U1027" s="79"/>
      <c r="V1027" s="79"/>
      <c r="W1027" s="79"/>
      <c r="X1027" s="79"/>
      <c r="Y1027" s="79"/>
    </row>
    <row r="1028" spans="1:25">
      <c r="A1028" s="82"/>
      <c r="B1028" s="79"/>
      <c r="C1028" s="79"/>
      <c r="D1028" s="79"/>
      <c r="E1028" s="79"/>
      <c r="F1028" s="79"/>
      <c r="G1028" s="83"/>
      <c r="H1028" s="83"/>
      <c r="I1028" s="83"/>
      <c r="J1028" s="83"/>
      <c r="K1028" s="83"/>
      <c r="L1028" s="79"/>
      <c r="M1028" s="79"/>
      <c r="N1028" s="79"/>
      <c r="O1028" s="79"/>
      <c r="P1028" s="79"/>
      <c r="Q1028" s="79"/>
      <c r="R1028" s="79"/>
      <c r="S1028" s="79"/>
      <c r="T1028" s="79"/>
      <c r="U1028" s="79"/>
      <c r="V1028" s="79"/>
      <c r="W1028" s="79"/>
      <c r="X1028" s="79"/>
      <c r="Y1028" s="79"/>
    </row>
    <row r="1029" spans="1:25">
      <c r="A1029" s="82"/>
      <c r="B1029" s="79"/>
      <c r="C1029" s="79"/>
      <c r="D1029" s="79"/>
      <c r="E1029" s="79"/>
      <c r="F1029" s="79"/>
      <c r="G1029" s="83"/>
      <c r="H1029" s="83"/>
      <c r="I1029" s="83"/>
      <c r="J1029" s="83"/>
      <c r="K1029" s="83"/>
      <c r="L1029" s="79"/>
      <c r="M1029" s="79"/>
      <c r="N1029" s="79"/>
      <c r="O1029" s="79"/>
      <c r="P1029" s="79"/>
      <c r="Q1029" s="79"/>
      <c r="R1029" s="79"/>
      <c r="S1029" s="79"/>
      <c r="T1029" s="79"/>
      <c r="U1029" s="79"/>
      <c r="V1029" s="79"/>
      <c r="W1029" s="79"/>
      <c r="X1029" s="79"/>
      <c r="Y1029" s="79"/>
    </row>
    <row r="1030" spans="1:25">
      <c r="A1030" s="82"/>
      <c r="B1030" s="79"/>
      <c r="C1030" s="79"/>
      <c r="D1030" s="79"/>
      <c r="E1030" s="79"/>
      <c r="F1030" s="79"/>
      <c r="G1030" s="83"/>
      <c r="H1030" s="83"/>
      <c r="I1030" s="83"/>
      <c r="J1030" s="83"/>
      <c r="K1030" s="83"/>
      <c r="L1030" s="79"/>
      <c r="M1030" s="79"/>
      <c r="N1030" s="79"/>
      <c r="O1030" s="79"/>
      <c r="P1030" s="79"/>
      <c r="Q1030" s="79"/>
      <c r="R1030" s="79"/>
      <c r="S1030" s="79"/>
      <c r="T1030" s="79"/>
      <c r="U1030" s="79"/>
      <c r="V1030" s="79"/>
      <c r="W1030" s="79"/>
      <c r="X1030" s="79"/>
      <c r="Y1030" s="79"/>
    </row>
    <row r="1031" spans="1:25">
      <c r="A1031" s="82"/>
      <c r="B1031" s="79"/>
      <c r="C1031" s="79"/>
      <c r="D1031" s="79"/>
      <c r="E1031" s="79"/>
      <c r="F1031" s="79"/>
      <c r="G1031" s="83"/>
      <c r="H1031" s="83"/>
      <c r="I1031" s="83"/>
      <c r="J1031" s="83"/>
      <c r="K1031" s="83"/>
      <c r="L1031" s="79"/>
      <c r="M1031" s="79"/>
      <c r="N1031" s="79"/>
      <c r="O1031" s="79"/>
      <c r="P1031" s="79"/>
      <c r="Q1031" s="79"/>
      <c r="R1031" s="79"/>
      <c r="S1031" s="79"/>
      <c r="T1031" s="79"/>
      <c r="U1031" s="79"/>
      <c r="V1031" s="79"/>
      <c r="W1031" s="79"/>
      <c r="X1031" s="79"/>
      <c r="Y1031" s="79"/>
    </row>
    <row r="1032" spans="1:25">
      <c r="A1032" s="82"/>
      <c r="B1032" s="79"/>
      <c r="C1032" s="79"/>
      <c r="D1032" s="79"/>
      <c r="E1032" s="79"/>
      <c r="F1032" s="79"/>
      <c r="G1032" s="83"/>
      <c r="H1032" s="83"/>
      <c r="I1032" s="83"/>
      <c r="J1032" s="83"/>
      <c r="K1032" s="83"/>
      <c r="L1032" s="79"/>
      <c r="M1032" s="79"/>
      <c r="N1032" s="79"/>
      <c r="O1032" s="79"/>
      <c r="P1032" s="79"/>
      <c r="Q1032" s="79"/>
      <c r="R1032" s="79"/>
      <c r="S1032" s="79"/>
      <c r="T1032" s="79"/>
      <c r="U1032" s="79"/>
      <c r="V1032" s="79"/>
      <c r="W1032" s="79"/>
      <c r="X1032" s="79"/>
      <c r="Y1032" s="79"/>
    </row>
    <row r="1033" spans="1:25">
      <c r="A1033" s="82"/>
      <c r="B1033" s="79"/>
      <c r="C1033" s="79"/>
      <c r="D1033" s="79"/>
      <c r="E1033" s="79"/>
      <c r="F1033" s="79"/>
      <c r="G1033" s="83"/>
      <c r="H1033" s="83"/>
      <c r="I1033" s="83"/>
      <c r="J1033" s="83"/>
      <c r="K1033" s="83"/>
      <c r="L1033" s="79"/>
      <c r="M1033" s="79"/>
      <c r="N1033" s="79"/>
      <c r="O1033" s="79"/>
      <c r="P1033" s="79"/>
      <c r="Q1033" s="79"/>
      <c r="R1033" s="79"/>
      <c r="S1033" s="79"/>
      <c r="T1033" s="79"/>
      <c r="U1033" s="79"/>
      <c r="V1033" s="79"/>
      <c r="W1033" s="79"/>
      <c r="X1033" s="79"/>
      <c r="Y1033" s="79"/>
    </row>
    <row r="1034" spans="1:25">
      <c r="A1034" s="82"/>
      <c r="B1034" s="79"/>
      <c r="C1034" s="79"/>
      <c r="D1034" s="79"/>
      <c r="E1034" s="79"/>
      <c r="F1034" s="79"/>
      <c r="G1034" s="83"/>
      <c r="H1034" s="83"/>
      <c r="I1034" s="83"/>
      <c r="J1034" s="83"/>
      <c r="K1034" s="83"/>
      <c r="L1034" s="79"/>
      <c r="M1034" s="79"/>
      <c r="N1034" s="79"/>
      <c r="O1034" s="79"/>
      <c r="P1034" s="79"/>
      <c r="Q1034" s="79"/>
      <c r="R1034" s="79"/>
      <c r="S1034" s="79"/>
      <c r="T1034" s="79"/>
      <c r="U1034" s="79"/>
      <c r="V1034" s="79"/>
      <c r="W1034" s="79"/>
      <c r="X1034" s="79"/>
      <c r="Y1034" s="79"/>
    </row>
    <row r="1035" spans="1:25">
      <c r="A1035" s="82"/>
      <c r="B1035" s="79"/>
      <c r="C1035" s="79"/>
      <c r="D1035" s="79"/>
      <c r="E1035" s="79"/>
      <c r="F1035" s="79"/>
      <c r="G1035" s="83"/>
      <c r="H1035" s="83"/>
      <c r="I1035" s="83"/>
      <c r="J1035" s="83"/>
      <c r="K1035" s="83"/>
      <c r="L1035" s="79"/>
      <c r="M1035" s="79"/>
      <c r="N1035" s="79"/>
      <c r="O1035" s="79"/>
      <c r="P1035" s="79"/>
      <c r="Q1035" s="79"/>
      <c r="R1035" s="79"/>
      <c r="S1035" s="79"/>
      <c r="T1035" s="79"/>
      <c r="U1035" s="79"/>
      <c r="V1035" s="79"/>
      <c r="W1035" s="79"/>
      <c r="X1035" s="79"/>
      <c r="Y1035" s="79"/>
    </row>
    <row r="1036" spans="1:25">
      <c r="A1036" s="82"/>
      <c r="B1036" s="79"/>
      <c r="C1036" s="79"/>
      <c r="D1036" s="79"/>
      <c r="E1036" s="79"/>
      <c r="F1036" s="79"/>
      <c r="G1036" s="83"/>
      <c r="H1036" s="83"/>
      <c r="I1036" s="83"/>
      <c r="J1036" s="83"/>
      <c r="K1036" s="83"/>
      <c r="L1036" s="79"/>
      <c r="M1036" s="79"/>
      <c r="N1036" s="79"/>
      <c r="O1036" s="79"/>
      <c r="P1036" s="79"/>
      <c r="Q1036" s="79"/>
      <c r="R1036" s="79"/>
      <c r="S1036" s="79"/>
      <c r="T1036" s="79"/>
      <c r="U1036" s="79"/>
      <c r="V1036" s="79"/>
      <c r="W1036" s="79"/>
      <c r="X1036" s="79"/>
      <c r="Y1036" s="79"/>
    </row>
    <row r="1037" spans="1:25">
      <c r="A1037" s="82"/>
      <c r="B1037" s="79"/>
      <c r="C1037" s="79"/>
      <c r="D1037" s="79"/>
      <c r="E1037" s="79"/>
      <c r="F1037" s="79"/>
      <c r="G1037" s="83"/>
      <c r="H1037" s="83"/>
      <c r="I1037" s="83"/>
      <c r="J1037" s="83"/>
      <c r="K1037" s="83"/>
      <c r="L1037" s="79"/>
      <c r="M1037" s="79"/>
      <c r="N1037" s="79"/>
      <c r="O1037" s="79"/>
      <c r="P1037" s="79"/>
      <c r="Q1037" s="79"/>
      <c r="R1037" s="79"/>
      <c r="S1037" s="79"/>
      <c r="T1037" s="79"/>
      <c r="U1037" s="79"/>
      <c r="V1037" s="79"/>
      <c r="W1037" s="79"/>
      <c r="X1037" s="79"/>
      <c r="Y1037" s="79"/>
    </row>
    <row r="1038" spans="1:25">
      <c r="A1038" s="82"/>
      <c r="B1038" s="79"/>
      <c r="C1038" s="79"/>
      <c r="D1038" s="79"/>
      <c r="E1038" s="79"/>
      <c r="F1038" s="79"/>
      <c r="G1038" s="83"/>
      <c r="H1038" s="83"/>
      <c r="I1038" s="83"/>
      <c r="J1038" s="83"/>
      <c r="K1038" s="83"/>
      <c r="L1038" s="79"/>
      <c r="M1038" s="79"/>
      <c r="N1038" s="79"/>
      <c r="O1038" s="79"/>
      <c r="P1038" s="79"/>
      <c r="Q1038" s="79"/>
      <c r="R1038" s="79"/>
      <c r="S1038" s="79"/>
      <c r="T1038" s="79"/>
      <c r="U1038" s="79"/>
      <c r="V1038" s="79"/>
      <c r="W1038" s="79"/>
      <c r="X1038" s="79"/>
      <c r="Y1038" s="79"/>
    </row>
    <row r="1039" spans="1:25">
      <c r="A1039" s="82"/>
      <c r="B1039" s="79"/>
      <c r="C1039" s="79"/>
      <c r="D1039" s="79"/>
      <c r="E1039" s="79"/>
      <c r="F1039" s="79"/>
      <c r="G1039" s="83"/>
      <c r="H1039" s="83"/>
      <c r="I1039" s="83"/>
      <c r="J1039" s="83"/>
      <c r="K1039" s="83"/>
      <c r="L1039" s="79"/>
      <c r="M1039" s="79"/>
      <c r="N1039" s="79"/>
      <c r="O1039" s="79"/>
      <c r="P1039" s="79"/>
      <c r="Q1039" s="79"/>
      <c r="R1039" s="79"/>
      <c r="S1039" s="79"/>
      <c r="T1039" s="79"/>
      <c r="U1039" s="79"/>
      <c r="V1039" s="79"/>
      <c r="W1039" s="79"/>
      <c r="X1039" s="79"/>
      <c r="Y1039" s="79"/>
    </row>
    <row r="1040" spans="1:25">
      <c r="A1040" s="82"/>
      <c r="B1040" s="79"/>
      <c r="C1040" s="79"/>
      <c r="D1040" s="79"/>
      <c r="E1040" s="79"/>
      <c r="F1040" s="79"/>
      <c r="G1040" s="83"/>
      <c r="H1040" s="83"/>
      <c r="I1040" s="83"/>
      <c r="J1040" s="83"/>
      <c r="K1040" s="83"/>
      <c r="L1040" s="79"/>
      <c r="M1040" s="79"/>
      <c r="N1040" s="79"/>
      <c r="O1040" s="79"/>
      <c r="P1040" s="79"/>
      <c r="Q1040" s="79"/>
      <c r="R1040" s="79"/>
      <c r="S1040" s="79"/>
      <c r="T1040" s="79"/>
      <c r="U1040" s="79"/>
      <c r="V1040" s="79"/>
      <c r="W1040" s="79"/>
      <c r="X1040" s="79"/>
      <c r="Y1040" s="79"/>
    </row>
    <row r="1041" spans="1:25">
      <c r="A1041" s="82"/>
      <c r="B1041" s="79"/>
      <c r="C1041" s="79"/>
      <c r="D1041" s="79"/>
      <c r="E1041" s="79"/>
      <c r="F1041" s="79"/>
      <c r="G1041" s="83"/>
      <c r="H1041" s="83"/>
      <c r="I1041" s="83"/>
      <c r="J1041" s="83"/>
      <c r="K1041" s="83"/>
      <c r="L1041" s="79"/>
      <c r="M1041" s="79"/>
      <c r="N1041" s="79"/>
      <c r="O1041" s="79"/>
      <c r="P1041" s="79"/>
      <c r="Q1041" s="79"/>
      <c r="R1041" s="79"/>
      <c r="S1041" s="79"/>
      <c r="T1041" s="79"/>
      <c r="U1041" s="79"/>
      <c r="V1041" s="79"/>
      <c r="W1041" s="79"/>
      <c r="X1041" s="79"/>
      <c r="Y1041" s="79"/>
    </row>
    <row r="1042" spans="1:25">
      <c r="A1042" s="82"/>
      <c r="B1042" s="79"/>
      <c r="C1042" s="79"/>
      <c r="D1042" s="79"/>
      <c r="E1042" s="79"/>
      <c r="F1042" s="79"/>
      <c r="G1042" s="83"/>
      <c r="H1042" s="83"/>
      <c r="I1042" s="83"/>
      <c r="J1042" s="83"/>
      <c r="K1042" s="83"/>
      <c r="L1042" s="79"/>
      <c r="M1042" s="79"/>
      <c r="N1042" s="79"/>
      <c r="O1042" s="79"/>
      <c r="P1042" s="79"/>
      <c r="Q1042" s="79"/>
      <c r="R1042" s="79"/>
      <c r="S1042" s="79"/>
      <c r="T1042" s="79"/>
      <c r="U1042" s="79"/>
      <c r="V1042" s="79"/>
      <c r="W1042" s="79"/>
      <c r="X1042" s="79"/>
      <c r="Y1042" s="79"/>
    </row>
    <row r="1043" spans="1:25">
      <c r="A1043" s="82"/>
      <c r="B1043" s="79"/>
      <c r="C1043" s="79"/>
      <c r="D1043" s="79"/>
      <c r="E1043" s="79"/>
      <c r="F1043" s="79"/>
      <c r="G1043" s="83"/>
      <c r="H1043" s="83"/>
      <c r="I1043" s="83"/>
      <c r="J1043" s="83"/>
      <c r="K1043" s="83"/>
      <c r="L1043" s="79"/>
      <c r="M1043" s="79"/>
      <c r="N1043" s="79"/>
      <c r="O1043" s="79"/>
      <c r="P1043" s="79"/>
      <c r="Q1043" s="79"/>
      <c r="R1043" s="79"/>
      <c r="S1043" s="79"/>
      <c r="T1043" s="79"/>
      <c r="U1043" s="79"/>
      <c r="V1043" s="79"/>
      <c r="W1043" s="79"/>
      <c r="X1043" s="79"/>
      <c r="Y1043" s="79"/>
    </row>
    <row r="1044" spans="1:25">
      <c r="A1044" s="82"/>
      <c r="B1044" s="79"/>
      <c r="C1044" s="79"/>
      <c r="D1044" s="79"/>
      <c r="E1044" s="79"/>
      <c r="F1044" s="79"/>
      <c r="G1044" s="83"/>
      <c r="H1044" s="83"/>
      <c r="I1044" s="83"/>
      <c r="J1044" s="83"/>
      <c r="K1044" s="83"/>
      <c r="L1044" s="79"/>
      <c r="M1044" s="79"/>
      <c r="N1044" s="79"/>
      <c r="O1044" s="79"/>
      <c r="P1044" s="79"/>
      <c r="Q1044" s="79"/>
      <c r="R1044" s="79"/>
      <c r="S1044" s="79"/>
      <c r="T1044" s="79"/>
      <c r="U1044" s="79"/>
      <c r="V1044" s="79"/>
      <c r="W1044" s="79"/>
      <c r="X1044" s="79"/>
      <c r="Y1044" s="79"/>
    </row>
    <row r="1045" spans="1:25">
      <c r="A1045" s="82"/>
      <c r="B1045" s="79"/>
      <c r="C1045" s="79"/>
      <c r="D1045" s="79"/>
      <c r="E1045" s="79"/>
      <c r="F1045" s="79"/>
      <c r="G1045" s="83"/>
      <c r="H1045" s="83"/>
      <c r="I1045" s="83"/>
      <c r="J1045" s="83"/>
      <c r="K1045" s="83"/>
      <c r="L1045" s="79"/>
      <c r="M1045" s="79"/>
      <c r="N1045" s="79"/>
      <c r="O1045" s="79"/>
      <c r="P1045" s="79"/>
      <c r="Q1045" s="79"/>
      <c r="R1045" s="79"/>
      <c r="S1045" s="79"/>
      <c r="T1045" s="79"/>
      <c r="U1045" s="79"/>
      <c r="V1045" s="79"/>
      <c r="W1045" s="79"/>
      <c r="X1045" s="79"/>
      <c r="Y1045" s="79"/>
    </row>
    <row r="1046" spans="1:25">
      <c r="A1046" s="82"/>
      <c r="B1046" s="79"/>
      <c r="C1046" s="79"/>
      <c r="D1046" s="79"/>
      <c r="E1046" s="79"/>
      <c r="F1046" s="79"/>
      <c r="G1046" s="83"/>
      <c r="H1046" s="83"/>
      <c r="I1046" s="83"/>
      <c r="J1046" s="83"/>
      <c r="K1046" s="83"/>
      <c r="L1046" s="79"/>
      <c r="M1046" s="79"/>
      <c r="N1046" s="79"/>
      <c r="O1046" s="79"/>
      <c r="P1046" s="79"/>
      <c r="Q1046" s="79"/>
      <c r="R1046" s="79"/>
      <c r="S1046" s="79"/>
      <c r="T1046" s="79"/>
      <c r="U1046" s="79"/>
      <c r="V1046" s="79"/>
      <c r="W1046" s="79"/>
      <c r="X1046" s="79"/>
      <c r="Y1046" s="79"/>
    </row>
    <row r="1047" spans="1:25">
      <c r="A1047" s="82"/>
      <c r="B1047" s="79"/>
      <c r="C1047" s="79"/>
      <c r="D1047" s="79"/>
      <c r="E1047" s="79"/>
      <c r="F1047" s="79"/>
      <c r="G1047" s="83"/>
      <c r="H1047" s="83"/>
      <c r="I1047" s="83"/>
      <c r="J1047" s="83"/>
      <c r="K1047" s="83"/>
      <c r="L1047" s="79"/>
      <c r="M1047" s="79"/>
      <c r="N1047" s="79"/>
      <c r="O1047" s="79"/>
      <c r="P1047" s="79"/>
      <c r="Q1047" s="79"/>
      <c r="R1047" s="79"/>
      <c r="S1047" s="79"/>
      <c r="T1047" s="79"/>
      <c r="U1047" s="79"/>
      <c r="V1047" s="79"/>
      <c r="W1047" s="79"/>
      <c r="X1047" s="79"/>
      <c r="Y1047" s="79"/>
    </row>
    <row r="1048" spans="1:25">
      <c r="A1048" s="82"/>
      <c r="B1048" s="79"/>
      <c r="C1048" s="79"/>
      <c r="D1048" s="79"/>
      <c r="E1048" s="79"/>
      <c r="F1048" s="79"/>
      <c r="G1048" s="83"/>
      <c r="H1048" s="83"/>
      <c r="I1048" s="83"/>
      <c r="J1048" s="83"/>
      <c r="K1048" s="83"/>
      <c r="L1048" s="79"/>
      <c r="M1048" s="79"/>
      <c r="N1048" s="79"/>
      <c r="O1048" s="79"/>
      <c r="P1048" s="79"/>
      <c r="Q1048" s="79"/>
      <c r="R1048" s="79"/>
      <c r="S1048" s="79"/>
      <c r="T1048" s="79"/>
      <c r="U1048" s="79"/>
      <c r="V1048" s="79"/>
      <c r="W1048" s="79"/>
      <c r="X1048" s="79"/>
      <c r="Y1048" s="79"/>
    </row>
    <row r="1049" spans="1:25">
      <c r="A1049" s="82"/>
      <c r="B1049" s="79"/>
      <c r="C1049" s="79"/>
      <c r="D1049" s="79"/>
      <c r="E1049" s="79"/>
      <c r="F1049" s="79"/>
      <c r="G1049" s="83"/>
      <c r="H1049" s="83"/>
      <c r="I1049" s="83"/>
      <c r="J1049" s="83"/>
      <c r="K1049" s="83"/>
      <c r="L1049" s="79"/>
      <c r="M1049" s="79"/>
      <c r="N1049" s="79"/>
      <c r="O1049" s="79"/>
      <c r="P1049" s="79"/>
      <c r="Q1049" s="79"/>
      <c r="R1049" s="79"/>
      <c r="S1049" s="79"/>
      <c r="T1049" s="79"/>
      <c r="U1049" s="79"/>
      <c r="V1049" s="79"/>
      <c r="W1049" s="79"/>
      <c r="X1049" s="79"/>
      <c r="Y1049" s="79"/>
    </row>
    <row r="1050" spans="1:25">
      <c r="A1050" s="82"/>
      <c r="B1050" s="79"/>
      <c r="C1050" s="79"/>
      <c r="D1050" s="79"/>
      <c r="E1050" s="79"/>
      <c r="F1050" s="79"/>
      <c r="G1050" s="83"/>
      <c r="H1050" s="83"/>
      <c r="I1050" s="83"/>
      <c r="J1050" s="83"/>
      <c r="K1050" s="83"/>
      <c r="L1050" s="79"/>
      <c r="M1050" s="79"/>
      <c r="N1050" s="79"/>
      <c r="O1050" s="79"/>
      <c r="P1050" s="79"/>
      <c r="Q1050" s="79"/>
      <c r="R1050" s="79"/>
      <c r="S1050" s="79"/>
      <c r="T1050" s="79"/>
      <c r="U1050" s="79"/>
      <c r="V1050" s="79"/>
      <c r="W1050" s="79"/>
      <c r="X1050" s="79"/>
      <c r="Y1050" s="79"/>
    </row>
    <row r="1051" spans="1:25">
      <c r="A1051" s="82"/>
      <c r="B1051" s="79"/>
      <c r="C1051" s="79"/>
      <c r="D1051" s="79"/>
      <c r="E1051" s="79"/>
      <c r="F1051" s="79"/>
      <c r="G1051" s="83"/>
      <c r="H1051" s="83"/>
      <c r="I1051" s="83"/>
      <c r="J1051" s="83"/>
      <c r="K1051" s="83"/>
      <c r="L1051" s="79"/>
      <c r="M1051" s="79"/>
      <c r="N1051" s="79"/>
      <c r="O1051" s="79"/>
      <c r="P1051" s="79"/>
      <c r="Q1051" s="79"/>
      <c r="R1051" s="79"/>
      <c r="S1051" s="79"/>
      <c r="T1051" s="79"/>
      <c r="U1051" s="79"/>
      <c r="V1051" s="79"/>
      <c r="W1051" s="79"/>
      <c r="X1051" s="79"/>
      <c r="Y1051" s="79"/>
    </row>
    <row r="1052" spans="1:25">
      <c r="A1052" s="82"/>
      <c r="B1052" s="79"/>
      <c r="C1052" s="79"/>
      <c r="D1052" s="79"/>
      <c r="E1052" s="79"/>
      <c r="F1052" s="79"/>
      <c r="G1052" s="83"/>
      <c r="H1052" s="83"/>
      <c r="I1052" s="83"/>
      <c r="J1052" s="83"/>
      <c r="K1052" s="83"/>
      <c r="L1052" s="79"/>
      <c r="M1052" s="79"/>
      <c r="N1052" s="79"/>
      <c r="O1052" s="79"/>
      <c r="P1052" s="79"/>
      <c r="Q1052" s="79"/>
      <c r="R1052" s="79"/>
      <c r="S1052" s="79"/>
      <c r="T1052" s="79"/>
      <c r="U1052" s="79"/>
      <c r="V1052" s="79"/>
      <c r="W1052" s="79"/>
      <c r="X1052" s="79"/>
      <c r="Y1052" s="79"/>
    </row>
    <row r="1053" spans="1:25">
      <c r="A1053" s="82"/>
      <c r="B1053" s="79"/>
      <c r="C1053" s="79"/>
      <c r="D1053" s="79"/>
      <c r="E1053" s="79"/>
      <c r="F1053" s="79"/>
      <c r="G1053" s="83"/>
      <c r="H1053" s="83"/>
      <c r="I1053" s="83"/>
      <c r="J1053" s="83"/>
      <c r="K1053" s="83"/>
      <c r="L1053" s="79"/>
      <c r="M1053" s="79"/>
      <c r="N1053" s="79"/>
      <c r="O1053" s="79"/>
      <c r="P1053" s="79"/>
      <c r="Q1053" s="79"/>
      <c r="R1053" s="79"/>
      <c r="S1053" s="79"/>
      <c r="T1053" s="79"/>
      <c r="U1053" s="79"/>
      <c r="V1053" s="79"/>
      <c r="W1053" s="79"/>
      <c r="X1053" s="79"/>
      <c r="Y1053" s="79"/>
    </row>
    <row r="1054" spans="1:25">
      <c r="A1054" s="82"/>
      <c r="B1054" s="79"/>
      <c r="C1054" s="79"/>
      <c r="D1054" s="79"/>
      <c r="E1054" s="79"/>
      <c r="F1054" s="79"/>
      <c r="G1054" s="83"/>
      <c r="H1054" s="83"/>
      <c r="I1054" s="83"/>
      <c r="J1054" s="83"/>
      <c r="K1054" s="83"/>
      <c r="L1054" s="79"/>
      <c r="M1054" s="79"/>
      <c r="N1054" s="79"/>
      <c r="O1054" s="79"/>
      <c r="P1054" s="79"/>
      <c r="Q1054" s="79"/>
      <c r="R1054" s="79"/>
      <c r="S1054" s="79"/>
      <c r="T1054" s="79"/>
      <c r="U1054" s="79"/>
      <c r="V1054" s="79"/>
      <c r="W1054" s="79"/>
      <c r="X1054" s="79"/>
      <c r="Y1054" s="79"/>
    </row>
    <row r="1055" spans="1:25">
      <c r="A1055" s="82"/>
      <c r="B1055" s="79"/>
      <c r="C1055" s="79"/>
      <c r="D1055" s="79"/>
      <c r="E1055" s="79"/>
      <c r="F1055" s="79"/>
      <c r="G1055" s="83"/>
      <c r="H1055" s="83"/>
      <c r="I1055" s="83"/>
      <c r="J1055" s="83"/>
      <c r="K1055" s="83"/>
      <c r="L1055" s="79"/>
      <c r="M1055" s="79"/>
      <c r="N1055" s="79"/>
      <c r="O1055" s="79"/>
      <c r="P1055" s="79"/>
      <c r="Q1055" s="79"/>
      <c r="R1055" s="79"/>
      <c r="S1055" s="79"/>
      <c r="T1055" s="79"/>
      <c r="U1055" s="79"/>
      <c r="V1055" s="79"/>
      <c r="W1055" s="79"/>
      <c r="X1055" s="79"/>
      <c r="Y1055" s="79"/>
    </row>
    <row r="1056" spans="1:25">
      <c r="A1056" s="82"/>
      <c r="B1056" s="79"/>
      <c r="C1056" s="79"/>
      <c r="D1056" s="79"/>
      <c r="E1056" s="79"/>
      <c r="F1056" s="79"/>
      <c r="G1056" s="83"/>
      <c r="H1056" s="83"/>
      <c r="I1056" s="83"/>
      <c r="J1056" s="83"/>
      <c r="K1056" s="83"/>
      <c r="L1056" s="79"/>
      <c r="M1056" s="79"/>
      <c r="N1056" s="79"/>
      <c r="O1056" s="79"/>
      <c r="P1056" s="79"/>
      <c r="Q1056" s="79"/>
      <c r="R1056" s="79"/>
      <c r="S1056" s="79"/>
      <c r="T1056" s="79"/>
      <c r="U1056" s="79"/>
      <c r="V1056" s="79"/>
      <c r="W1056" s="79"/>
      <c r="X1056" s="79"/>
      <c r="Y1056" s="79"/>
    </row>
    <row r="1057" spans="1:25">
      <c r="A1057" s="82"/>
      <c r="B1057" s="79"/>
      <c r="C1057" s="79"/>
      <c r="D1057" s="79"/>
      <c r="E1057" s="79"/>
      <c r="F1057" s="79"/>
      <c r="G1057" s="83"/>
      <c r="H1057" s="83"/>
      <c r="I1057" s="83"/>
      <c r="J1057" s="83"/>
      <c r="K1057" s="83"/>
      <c r="L1057" s="79"/>
      <c r="M1057" s="79"/>
      <c r="N1057" s="79"/>
      <c r="O1057" s="79"/>
      <c r="P1057" s="79"/>
      <c r="Q1057" s="79"/>
      <c r="R1057" s="79"/>
      <c r="S1057" s="79"/>
      <c r="T1057" s="79"/>
      <c r="U1057" s="79"/>
      <c r="V1057" s="79"/>
      <c r="W1057" s="79"/>
      <c r="X1057" s="79"/>
      <c r="Y1057" s="79"/>
    </row>
    <row r="1058" spans="1:25">
      <c r="A1058" s="82"/>
      <c r="B1058" s="79"/>
      <c r="C1058" s="79"/>
      <c r="D1058" s="79"/>
      <c r="E1058" s="79"/>
      <c r="F1058" s="79"/>
      <c r="G1058" s="83"/>
      <c r="H1058" s="83"/>
      <c r="I1058" s="83"/>
      <c r="J1058" s="83"/>
      <c r="K1058" s="83"/>
      <c r="L1058" s="79"/>
      <c r="M1058" s="79"/>
      <c r="N1058" s="79"/>
      <c r="O1058" s="79"/>
      <c r="P1058" s="79"/>
      <c r="Q1058" s="79"/>
      <c r="R1058" s="79"/>
      <c r="S1058" s="79"/>
      <c r="T1058" s="79"/>
      <c r="U1058" s="79"/>
      <c r="V1058" s="79"/>
      <c r="W1058" s="79"/>
      <c r="X1058" s="79"/>
      <c r="Y1058" s="79"/>
    </row>
    <row r="1059" spans="1:25">
      <c r="A1059" s="82"/>
      <c r="B1059" s="79"/>
      <c r="C1059" s="79"/>
      <c r="D1059" s="79"/>
      <c r="E1059" s="79"/>
      <c r="F1059" s="79"/>
      <c r="G1059" s="83"/>
      <c r="H1059" s="83"/>
      <c r="I1059" s="83"/>
      <c r="J1059" s="83"/>
      <c r="K1059" s="83"/>
      <c r="L1059" s="79"/>
      <c r="M1059" s="79"/>
      <c r="N1059" s="79"/>
      <c r="O1059" s="79"/>
      <c r="P1059" s="79"/>
      <c r="Q1059" s="79"/>
      <c r="R1059" s="79"/>
      <c r="S1059" s="79"/>
      <c r="T1059" s="79"/>
      <c r="U1059" s="79"/>
      <c r="V1059" s="79"/>
      <c r="W1059" s="79"/>
      <c r="X1059" s="79"/>
      <c r="Y1059" s="79"/>
    </row>
    <row r="1060" spans="1:25">
      <c r="A1060" s="82"/>
      <c r="B1060" s="79"/>
      <c r="C1060" s="79"/>
      <c r="D1060" s="79"/>
      <c r="E1060" s="79"/>
      <c r="F1060" s="79"/>
      <c r="G1060" s="83"/>
      <c r="H1060" s="83"/>
      <c r="I1060" s="83"/>
      <c r="J1060" s="83"/>
      <c r="K1060" s="83"/>
      <c r="L1060" s="79"/>
      <c r="M1060" s="79"/>
      <c r="N1060" s="79"/>
      <c r="O1060" s="79"/>
      <c r="P1060" s="79"/>
      <c r="Q1060" s="79"/>
      <c r="R1060" s="79"/>
      <c r="S1060" s="79"/>
      <c r="T1060" s="79"/>
      <c r="U1060" s="79"/>
      <c r="V1060" s="79"/>
      <c r="W1060" s="79"/>
      <c r="X1060" s="79"/>
      <c r="Y1060" s="79"/>
    </row>
    <row r="1061" spans="1:25">
      <c r="A1061" s="82"/>
      <c r="B1061" s="79"/>
      <c r="C1061" s="79"/>
      <c r="D1061" s="79"/>
      <c r="E1061" s="79"/>
      <c r="F1061" s="79"/>
      <c r="G1061" s="83"/>
      <c r="H1061" s="83"/>
      <c r="I1061" s="83"/>
      <c r="J1061" s="83"/>
      <c r="K1061" s="83"/>
      <c r="L1061" s="79"/>
      <c r="M1061" s="79"/>
      <c r="N1061" s="79"/>
      <c r="O1061" s="79"/>
      <c r="P1061" s="79"/>
      <c r="Q1061" s="79"/>
      <c r="R1061" s="79"/>
      <c r="S1061" s="79"/>
      <c r="T1061" s="79"/>
      <c r="U1061" s="79"/>
      <c r="V1061" s="79"/>
      <c r="W1061" s="79"/>
      <c r="X1061" s="79"/>
      <c r="Y1061" s="79"/>
    </row>
    <row r="1062" spans="1:25">
      <c r="A1062" s="82"/>
      <c r="B1062" s="79"/>
      <c r="C1062" s="79"/>
      <c r="D1062" s="79"/>
      <c r="E1062" s="79"/>
      <c r="F1062" s="79"/>
      <c r="G1062" s="83"/>
      <c r="H1062" s="83"/>
      <c r="I1062" s="83"/>
      <c r="J1062" s="83"/>
      <c r="K1062" s="83"/>
      <c r="L1062" s="79"/>
      <c r="M1062" s="79"/>
      <c r="N1062" s="79"/>
      <c r="O1062" s="79"/>
      <c r="P1062" s="79"/>
      <c r="Q1062" s="79"/>
      <c r="R1062" s="79"/>
      <c r="S1062" s="79"/>
      <c r="T1062" s="79"/>
      <c r="U1062" s="79"/>
      <c r="V1062" s="79"/>
      <c r="W1062" s="79"/>
      <c r="X1062" s="79"/>
      <c r="Y1062" s="79"/>
    </row>
    <row r="1063" spans="1:25">
      <c r="A1063" s="82"/>
      <c r="B1063" s="79"/>
      <c r="C1063" s="79"/>
      <c r="D1063" s="79"/>
      <c r="E1063" s="79"/>
      <c r="F1063" s="79"/>
      <c r="G1063" s="83"/>
      <c r="H1063" s="83"/>
      <c r="I1063" s="83"/>
      <c r="J1063" s="83"/>
      <c r="K1063" s="83"/>
      <c r="L1063" s="79"/>
      <c r="M1063" s="79"/>
      <c r="N1063" s="79"/>
      <c r="O1063" s="79"/>
      <c r="P1063" s="79"/>
      <c r="Q1063" s="79"/>
      <c r="R1063" s="79"/>
      <c r="S1063" s="79"/>
      <c r="T1063" s="79"/>
      <c r="U1063" s="79"/>
      <c r="V1063" s="79"/>
      <c r="W1063" s="79"/>
      <c r="X1063" s="79"/>
      <c r="Y1063" s="79"/>
    </row>
    <row r="1064" spans="1:25">
      <c r="A1064" s="82"/>
      <c r="B1064" s="79"/>
      <c r="C1064" s="79"/>
      <c r="D1064" s="79"/>
      <c r="E1064" s="79"/>
      <c r="F1064" s="79"/>
      <c r="G1064" s="83"/>
      <c r="H1064" s="83"/>
      <c r="I1064" s="83"/>
      <c r="J1064" s="83"/>
      <c r="K1064" s="83"/>
      <c r="L1064" s="79"/>
      <c r="M1064" s="79"/>
      <c r="N1064" s="79"/>
      <c r="O1064" s="79"/>
      <c r="P1064" s="79"/>
      <c r="Q1064" s="79"/>
      <c r="R1064" s="79"/>
      <c r="S1064" s="79"/>
      <c r="T1064" s="79"/>
      <c r="U1064" s="79"/>
      <c r="V1064" s="79"/>
      <c r="W1064" s="79"/>
      <c r="X1064" s="79"/>
      <c r="Y1064" s="79"/>
    </row>
    <row r="1065" spans="1:25">
      <c r="A1065" s="82"/>
      <c r="B1065" s="79"/>
      <c r="C1065" s="79"/>
      <c r="D1065" s="79"/>
      <c r="E1065" s="79"/>
      <c r="F1065" s="79"/>
      <c r="G1065" s="83"/>
      <c r="H1065" s="83"/>
      <c r="I1065" s="83"/>
      <c r="J1065" s="83"/>
      <c r="K1065" s="83"/>
      <c r="L1065" s="79"/>
      <c r="M1065" s="79"/>
      <c r="N1065" s="79"/>
      <c r="O1065" s="79"/>
      <c r="P1065" s="79"/>
      <c r="Q1065" s="79"/>
      <c r="R1065" s="79"/>
      <c r="S1065" s="79"/>
      <c r="T1065" s="79"/>
      <c r="U1065" s="79"/>
      <c r="V1065" s="79"/>
      <c r="W1065" s="79"/>
      <c r="X1065" s="79"/>
      <c r="Y1065" s="79"/>
    </row>
    <row r="1066" spans="1:25">
      <c r="A1066" s="82"/>
      <c r="B1066" s="79"/>
      <c r="C1066" s="79"/>
      <c r="D1066" s="79"/>
      <c r="E1066" s="79"/>
      <c r="F1066" s="79"/>
      <c r="G1066" s="83"/>
      <c r="H1066" s="83"/>
      <c r="I1066" s="83"/>
      <c r="J1066" s="83"/>
      <c r="K1066" s="83"/>
      <c r="L1066" s="79"/>
      <c r="M1066" s="79"/>
      <c r="N1066" s="79"/>
      <c r="O1066" s="79"/>
      <c r="P1066" s="79"/>
      <c r="Q1066" s="79"/>
      <c r="R1066" s="79"/>
      <c r="S1066" s="79"/>
      <c r="T1066" s="79"/>
      <c r="U1066" s="79"/>
      <c r="V1066" s="79"/>
      <c r="W1066" s="79"/>
      <c r="X1066" s="79"/>
      <c r="Y1066" s="79"/>
    </row>
    <row r="1067" spans="1:25">
      <c r="A1067" s="82"/>
      <c r="B1067" s="79"/>
      <c r="C1067" s="79"/>
      <c r="D1067" s="79"/>
      <c r="E1067" s="79"/>
      <c r="F1067" s="79"/>
      <c r="G1067" s="83"/>
      <c r="H1067" s="83"/>
      <c r="I1067" s="83"/>
      <c r="J1067" s="83"/>
      <c r="K1067" s="83"/>
      <c r="L1067" s="79"/>
      <c r="M1067" s="79"/>
      <c r="N1067" s="79"/>
      <c r="O1067" s="79"/>
      <c r="P1067" s="79"/>
      <c r="Q1067" s="79"/>
      <c r="R1067" s="79"/>
      <c r="S1067" s="79"/>
      <c r="T1067" s="79"/>
      <c r="U1067" s="79"/>
      <c r="V1067" s="79"/>
      <c r="W1067" s="79"/>
      <c r="X1067" s="79"/>
      <c r="Y1067" s="79"/>
    </row>
    <row r="1068" spans="1:25">
      <c r="A1068" s="82"/>
      <c r="B1068" s="79"/>
      <c r="C1068" s="79"/>
      <c r="D1068" s="79"/>
      <c r="E1068" s="79"/>
      <c r="F1068" s="79"/>
      <c r="G1068" s="83"/>
      <c r="H1068" s="83"/>
      <c r="I1068" s="83"/>
      <c r="J1068" s="83"/>
      <c r="K1068" s="83"/>
      <c r="L1068" s="79"/>
      <c r="M1068" s="79"/>
      <c r="N1068" s="79"/>
      <c r="O1068" s="79"/>
      <c r="P1068" s="79"/>
      <c r="Q1068" s="79"/>
      <c r="R1068" s="79"/>
      <c r="S1068" s="79"/>
      <c r="T1068" s="79"/>
      <c r="U1068" s="79"/>
      <c r="V1068" s="79"/>
      <c r="W1068" s="79"/>
      <c r="X1068" s="79"/>
      <c r="Y1068" s="79"/>
    </row>
    <row r="1069" spans="1:25">
      <c r="A1069" s="82"/>
      <c r="B1069" s="79"/>
      <c r="C1069" s="79"/>
      <c r="D1069" s="79"/>
      <c r="E1069" s="79"/>
      <c r="F1069" s="79"/>
      <c r="G1069" s="83"/>
      <c r="H1069" s="83"/>
      <c r="I1069" s="83"/>
      <c r="J1069" s="83"/>
      <c r="K1069" s="83"/>
      <c r="L1069" s="79"/>
      <c r="M1069" s="79"/>
      <c r="N1069" s="79"/>
      <c r="O1069" s="79"/>
      <c r="P1069" s="79"/>
      <c r="Q1069" s="79"/>
      <c r="R1069" s="79"/>
      <c r="S1069" s="79"/>
      <c r="T1069" s="79"/>
      <c r="U1069" s="79"/>
      <c r="V1069" s="79"/>
      <c r="W1069" s="79"/>
      <c r="X1069" s="79"/>
      <c r="Y1069" s="79"/>
    </row>
    <row r="1070" spans="1:25">
      <c r="A1070" s="82"/>
      <c r="B1070" s="79"/>
      <c r="C1070" s="79"/>
      <c r="D1070" s="79"/>
      <c r="E1070" s="79"/>
      <c r="F1070" s="79"/>
      <c r="G1070" s="83"/>
      <c r="H1070" s="83"/>
      <c r="I1070" s="83"/>
      <c r="J1070" s="83"/>
      <c r="K1070" s="83"/>
      <c r="L1070" s="79"/>
      <c r="M1070" s="79"/>
      <c r="N1070" s="79"/>
      <c r="O1070" s="79"/>
      <c r="P1070" s="79"/>
      <c r="Q1070" s="79"/>
      <c r="R1070" s="79"/>
      <c r="S1070" s="79"/>
      <c r="T1070" s="79"/>
      <c r="U1070" s="79"/>
      <c r="V1070" s="79"/>
      <c r="W1070" s="79"/>
      <c r="X1070" s="79"/>
      <c r="Y1070" s="79"/>
    </row>
    <row r="1071" spans="1:25">
      <c r="A1071" s="82"/>
      <c r="B1071" s="79"/>
      <c r="C1071" s="79"/>
      <c r="D1071" s="79"/>
      <c r="E1071" s="79"/>
      <c r="F1071" s="79"/>
      <c r="G1071" s="83"/>
      <c r="H1071" s="83"/>
      <c r="I1071" s="83"/>
      <c r="J1071" s="83"/>
      <c r="K1071" s="83"/>
      <c r="L1071" s="79"/>
      <c r="M1071" s="79"/>
      <c r="N1071" s="79"/>
      <c r="O1071" s="79"/>
      <c r="P1071" s="79"/>
      <c r="Q1071" s="79"/>
      <c r="R1071" s="79"/>
      <c r="S1071" s="79"/>
      <c r="T1071" s="79"/>
      <c r="U1071" s="79"/>
      <c r="V1071" s="79"/>
      <c r="W1071" s="79"/>
      <c r="X1071" s="79"/>
      <c r="Y1071" s="79"/>
    </row>
    <row r="1072" spans="1:25">
      <c r="A1072" s="82"/>
      <c r="B1072" s="79"/>
      <c r="C1072" s="79"/>
      <c r="D1072" s="79"/>
      <c r="E1072" s="79"/>
      <c r="F1072" s="79"/>
      <c r="G1072" s="83"/>
      <c r="H1072" s="83"/>
      <c r="I1072" s="83"/>
      <c r="J1072" s="83"/>
      <c r="K1072" s="83"/>
      <c r="L1072" s="79"/>
      <c r="M1072" s="79"/>
      <c r="N1072" s="79"/>
      <c r="O1072" s="79"/>
      <c r="P1072" s="79"/>
      <c r="Q1072" s="79"/>
      <c r="R1072" s="79"/>
      <c r="S1072" s="79"/>
      <c r="T1072" s="79"/>
      <c r="U1072" s="79"/>
      <c r="V1072" s="79"/>
      <c r="W1072" s="79"/>
      <c r="X1072" s="79"/>
      <c r="Y1072" s="79"/>
    </row>
    <row r="1073" spans="1:25">
      <c r="A1073" s="82"/>
      <c r="B1073" s="79"/>
      <c r="C1073" s="79"/>
      <c r="D1073" s="79"/>
      <c r="E1073" s="79"/>
      <c r="F1073" s="79"/>
      <c r="G1073" s="83"/>
      <c r="H1073" s="83"/>
      <c r="I1073" s="83"/>
      <c r="J1073" s="83"/>
      <c r="K1073" s="83"/>
      <c r="L1073" s="79"/>
      <c r="M1073" s="79"/>
      <c r="N1073" s="79"/>
      <c r="O1073" s="79"/>
      <c r="P1073" s="79"/>
      <c r="Q1073" s="79"/>
      <c r="R1073" s="79"/>
      <c r="S1073" s="79"/>
      <c r="T1073" s="79"/>
      <c r="U1073" s="79"/>
      <c r="V1073" s="79"/>
      <c r="W1073" s="79"/>
      <c r="X1073" s="79"/>
      <c r="Y1073" s="79"/>
    </row>
    <row r="1074" spans="1:25">
      <c r="A1074" s="82"/>
      <c r="B1074" s="79"/>
      <c r="C1074" s="79"/>
      <c r="D1074" s="79"/>
      <c r="E1074" s="79"/>
      <c r="F1074" s="79"/>
      <c r="G1074" s="83"/>
      <c r="H1074" s="83"/>
      <c r="I1074" s="83"/>
      <c r="J1074" s="83"/>
      <c r="K1074" s="83"/>
      <c r="L1074" s="79"/>
      <c r="M1074" s="79"/>
      <c r="N1074" s="79"/>
      <c r="O1074" s="79"/>
      <c r="P1074" s="79"/>
      <c r="Q1074" s="79"/>
      <c r="R1074" s="79"/>
      <c r="S1074" s="79"/>
      <c r="T1074" s="79"/>
      <c r="U1074" s="79"/>
      <c r="V1074" s="79"/>
      <c r="W1074" s="79"/>
      <c r="X1074" s="79"/>
      <c r="Y1074" s="79"/>
    </row>
    <row r="1075" spans="1:25">
      <c r="A1075" s="82"/>
      <c r="B1075" s="79"/>
      <c r="C1075" s="79"/>
      <c r="D1075" s="79"/>
      <c r="E1075" s="79"/>
      <c r="F1075" s="79"/>
      <c r="G1075" s="83"/>
      <c r="H1075" s="83"/>
      <c r="I1075" s="83"/>
      <c r="J1075" s="83"/>
      <c r="K1075" s="83"/>
      <c r="L1075" s="79"/>
      <c r="M1075" s="79"/>
      <c r="N1075" s="79"/>
      <c r="O1075" s="79"/>
      <c r="P1075" s="79"/>
      <c r="Q1075" s="79"/>
      <c r="R1075" s="79"/>
      <c r="S1075" s="79"/>
      <c r="T1075" s="79"/>
      <c r="U1075" s="79"/>
      <c r="V1075" s="79"/>
      <c r="W1075" s="79"/>
      <c r="X1075" s="79"/>
      <c r="Y1075" s="79"/>
    </row>
    <row r="1076" spans="1:25">
      <c r="A1076" s="82"/>
      <c r="B1076" s="79"/>
      <c r="C1076" s="79"/>
      <c r="D1076" s="79"/>
      <c r="E1076" s="79"/>
      <c r="F1076" s="79"/>
      <c r="G1076" s="83"/>
      <c r="H1076" s="83"/>
      <c r="I1076" s="83"/>
      <c r="J1076" s="83"/>
      <c r="K1076" s="83"/>
      <c r="L1076" s="79"/>
      <c r="M1076" s="79"/>
      <c r="N1076" s="79"/>
      <c r="O1076" s="79"/>
      <c r="P1076" s="79"/>
      <c r="Q1076" s="79"/>
      <c r="R1076" s="79"/>
      <c r="S1076" s="79"/>
      <c r="T1076" s="79"/>
      <c r="U1076" s="79"/>
      <c r="V1076" s="79"/>
      <c r="W1076" s="79"/>
      <c r="X1076" s="79"/>
      <c r="Y1076" s="79"/>
    </row>
    <row r="1077" spans="1:25">
      <c r="A1077" s="82"/>
      <c r="B1077" s="79"/>
      <c r="C1077" s="79"/>
      <c r="D1077" s="79"/>
      <c r="E1077" s="79"/>
      <c r="F1077" s="79"/>
      <c r="G1077" s="83"/>
      <c r="H1077" s="83"/>
      <c r="I1077" s="83"/>
      <c r="J1077" s="83"/>
      <c r="K1077" s="83"/>
      <c r="L1077" s="79"/>
      <c r="M1077" s="79"/>
      <c r="N1077" s="79"/>
      <c r="O1077" s="79"/>
      <c r="P1077" s="79"/>
      <c r="Q1077" s="79"/>
      <c r="R1077" s="79"/>
      <c r="S1077" s="79"/>
      <c r="T1077" s="79"/>
      <c r="U1077" s="79"/>
      <c r="V1077" s="79"/>
      <c r="W1077" s="79"/>
      <c r="X1077" s="79"/>
      <c r="Y1077" s="79"/>
    </row>
    <row r="1078" spans="1:25">
      <c r="A1078" s="82"/>
      <c r="B1078" s="79"/>
      <c r="C1078" s="79"/>
      <c r="D1078" s="79"/>
      <c r="E1078" s="79"/>
      <c r="F1078" s="79"/>
      <c r="G1078" s="83"/>
      <c r="H1078" s="83"/>
      <c r="I1078" s="83"/>
      <c r="J1078" s="83"/>
      <c r="K1078" s="83"/>
      <c r="L1078" s="79"/>
      <c r="M1078" s="79"/>
      <c r="N1078" s="79"/>
      <c r="O1078" s="79"/>
      <c r="P1078" s="79"/>
      <c r="Q1078" s="79"/>
      <c r="R1078" s="79"/>
      <c r="S1078" s="79"/>
      <c r="T1078" s="79"/>
      <c r="U1078" s="79"/>
      <c r="V1078" s="79"/>
      <c r="W1078" s="79"/>
      <c r="X1078" s="79"/>
      <c r="Y1078" s="79"/>
    </row>
    <row r="1079" spans="1:25">
      <c r="A1079" s="82"/>
      <c r="B1079" s="79"/>
      <c r="C1079" s="79"/>
      <c r="D1079" s="79"/>
      <c r="E1079" s="79"/>
      <c r="F1079" s="79"/>
      <c r="G1079" s="83"/>
      <c r="H1079" s="83"/>
      <c r="I1079" s="83"/>
      <c r="J1079" s="83"/>
      <c r="K1079" s="83"/>
      <c r="L1079" s="79"/>
      <c r="M1079" s="79"/>
      <c r="N1079" s="79"/>
      <c r="O1079" s="79"/>
      <c r="P1079" s="79"/>
      <c r="Q1079" s="79"/>
      <c r="R1079" s="79"/>
      <c r="S1079" s="79"/>
      <c r="T1079" s="79"/>
      <c r="U1079" s="79"/>
      <c r="V1079" s="79"/>
      <c r="W1079" s="79"/>
      <c r="X1079" s="79"/>
      <c r="Y1079" s="79"/>
    </row>
    <row r="1080" spans="1:25">
      <c r="A1080" s="82"/>
      <c r="B1080" s="79"/>
      <c r="C1080" s="79"/>
      <c r="D1080" s="79"/>
      <c r="E1080" s="79"/>
      <c r="F1080" s="79"/>
      <c r="G1080" s="83"/>
      <c r="H1080" s="83"/>
      <c r="I1080" s="83"/>
      <c r="J1080" s="83"/>
      <c r="K1080" s="83"/>
      <c r="L1080" s="79"/>
      <c r="M1080" s="79"/>
      <c r="N1080" s="79"/>
      <c r="O1080" s="79"/>
      <c r="P1080" s="79"/>
      <c r="Q1080" s="79"/>
      <c r="R1080" s="79"/>
      <c r="S1080" s="79"/>
      <c r="T1080" s="79"/>
      <c r="U1080" s="79"/>
      <c r="V1080" s="79"/>
      <c r="W1080" s="79"/>
      <c r="X1080" s="79"/>
      <c r="Y1080" s="79"/>
    </row>
    <row r="1081" spans="1:25">
      <c r="A1081" s="82"/>
      <c r="B1081" s="79"/>
      <c r="C1081" s="79"/>
      <c r="D1081" s="79"/>
      <c r="E1081" s="79"/>
      <c r="F1081" s="79"/>
      <c r="G1081" s="83"/>
      <c r="H1081" s="83"/>
      <c r="I1081" s="83"/>
      <c r="J1081" s="83"/>
      <c r="K1081" s="83"/>
      <c r="L1081" s="79"/>
      <c r="M1081" s="79"/>
      <c r="N1081" s="79"/>
      <c r="O1081" s="79"/>
      <c r="P1081" s="79"/>
      <c r="Q1081" s="79"/>
      <c r="R1081" s="79"/>
      <c r="S1081" s="79"/>
      <c r="T1081" s="79"/>
      <c r="U1081" s="79"/>
      <c r="V1081" s="79"/>
      <c r="W1081" s="79"/>
      <c r="X1081" s="79"/>
      <c r="Y1081" s="79"/>
    </row>
    <row r="1082" spans="1:25">
      <c r="A1082" s="82"/>
      <c r="B1082" s="79"/>
      <c r="C1082" s="79"/>
      <c r="D1082" s="79"/>
      <c r="E1082" s="79"/>
      <c r="F1082" s="79"/>
      <c r="G1082" s="83"/>
      <c r="H1082" s="83"/>
      <c r="I1082" s="83"/>
      <c r="J1082" s="83"/>
      <c r="K1082" s="83"/>
      <c r="L1082" s="79"/>
      <c r="M1082" s="79"/>
      <c r="N1082" s="79"/>
      <c r="O1082" s="79"/>
      <c r="P1082" s="79"/>
      <c r="Q1082" s="79"/>
      <c r="R1082" s="79"/>
      <c r="S1082" s="79"/>
      <c r="T1082" s="79"/>
      <c r="U1082" s="79"/>
      <c r="V1082" s="79"/>
      <c r="W1082" s="79"/>
      <c r="X1082" s="79"/>
      <c r="Y1082" s="79"/>
    </row>
    <row r="1083" spans="1:25">
      <c r="A1083" s="82"/>
      <c r="B1083" s="79"/>
      <c r="C1083" s="79"/>
      <c r="D1083" s="79"/>
      <c r="E1083" s="79"/>
      <c r="F1083" s="79"/>
      <c r="G1083" s="83"/>
      <c r="H1083" s="83"/>
      <c r="I1083" s="83"/>
      <c r="J1083" s="83"/>
      <c r="K1083" s="83"/>
      <c r="L1083" s="79"/>
      <c r="M1083" s="79"/>
      <c r="N1083" s="79"/>
      <c r="O1083" s="79"/>
      <c r="P1083" s="79"/>
      <c r="Q1083" s="79"/>
      <c r="R1083" s="79"/>
      <c r="S1083" s="79"/>
      <c r="T1083" s="79"/>
      <c r="U1083" s="79"/>
      <c r="V1083" s="79"/>
      <c r="W1083" s="79"/>
      <c r="X1083" s="79"/>
      <c r="Y1083" s="79"/>
    </row>
    <row r="1084" spans="1:25">
      <c r="A1084" s="82"/>
      <c r="B1084" s="79"/>
      <c r="C1084" s="79"/>
      <c r="D1084" s="79"/>
      <c r="E1084" s="79"/>
      <c r="F1084" s="79"/>
      <c r="G1084" s="83"/>
      <c r="H1084" s="83"/>
      <c r="I1084" s="83"/>
      <c r="J1084" s="83"/>
      <c r="K1084" s="83"/>
      <c r="L1084" s="79"/>
      <c r="M1084" s="79"/>
      <c r="N1084" s="79"/>
      <c r="O1084" s="79"/>
      <c r="P1084" s="79"/>
      <c r="Q1084" s="79"/>
      <c r="R1084" s="79"/>
      <c r="S1084" s="79"/>
      <c r="T1084" s="79"/>
      <c r="U1084" s="79"/>
      <c r="V1084" s="79"/>
      <c r="W1084" s="79"/>
      <c r="X1084" s="79"/>
      <c r="Y1084" s="79"/>
    </row>
    <row r="1085" spans="1:25">
      <c r="A1085" s="82"/>
      <c r="B1085" s="79"/>
      <c r="C1085" s="79"/>
      <c r="D1085" s="79"/>
      <c r="E1085" s="79"/>
      <c r="F1085" s="79"/>
      <c r="G1085" s="83"/>
      <c r="H1085" s="83"/>
      <c r="I1085" s="83"/>
      <c r="J1085" s="83"/>
      <c r="K1085" s="83"/>
      <c r="L1085" s="79"/>
      <c r="M1085" s="79"/>
      <c r="N1085" s="79"/>
      <c r="O1085" s="79"/>
      <c r="P1085" s="79"/>
      <c r="Q1085" s="79"/>
      <c r="R1085" s="79"/>
      <c r="S1085" s="79"/>
      <c r="T1085" s="79"/>
      <c r="U1085" s="79"/>
      <c r="V1085" s="79"/>
      <c r="W1085" s="79"/>
      <c r="X1085" s="79"/>
      <c r="Y1085" s="79"/>
    </row>
    <row r="1086" spans="1:25">
      <c r="A1086" s="82"/>
      <c r="B1086" s="79"/>
      <c r="C1086" s="79"/>
      <c r="D1086" s="79"/>
      <c r="E1086" s="79"/>
      <c r="F1086" s="79"/>
      <c r="G1086" s="83"/>
      <c r="H1086" s="83"/>
      <c r="I1086" s="83"/>
      <c r="J1086" s="83"/>
      <c r="K1086" s="83"/>
      <c r="L1086" s="79"/>
      <c r="M1086" s="79"/>
      <c r="N1086" s="79"/>
      <c r="O1086" s="79"/>
      <c r="P1086" s="79"/>
      <c r="Q1086" s="79"/>
      <c r="R1086" s="79"/>
      <c r="S1086" s="79"/>
      <c r="T1086" s="79"/>
      <c r="U1086" s="79"/>
      <c r="V1086" s="79"/>
      <c r="W1086" s="79"/>
      <c r="X1086" s="79"/>
      <c r="Y1086" s="79"/>
    </row>
    <row r="1087" spans="1:25">
      <c r="A1087" s="82"/>
      <c r="B1087" s="79"/>
      <c r="C1087" s="79"/>
      <c r="D1087" s="79"/>
      <c r="E1087" s="79"/>
      <c r="F1087" s="79"/>
      <c r="G1087" s="83"/>
      <c r="H1087" s="83"/>
      <c r="I1087" s="83"/>
      <c r="J1087" s="83"/>
      <c r="K1087" s="83"/>
      <c r="L1087" s="79"/>
      <c r="M1087" s="79"/>
      <c r="N1087" s="79"/>
      <c r="O1087" s="79"/>
      <c r="P1087" s="79"/>
      <c r="Q1087" s="79"/>
      <c r="R1087" s="79"/>
      <c r="S1087" s="79"/>
      <c r="T1087" s="79"/>
      <c r="U1087" s="79"/>
      <c r="V1087" s="79"/>
      <c r="W1087" s="79"/>
      <c r="X1087" s="79"/>
      <c r="Y1087" s="79"/>
    </row>
    <row r="1088" spans="1:25">
      <c r="A1088" s="82"/>
      <c r="B1088" s="79"/>
      <c r="C1088" s="79"/>
      <c r="D1088" s="79"/>
      <c r="E1088" s="79"/>
      <c r="F1088" s="79"/>
      <c r="G1088" s="83"/>
      <c r="H1088" s="83"/>
      <c r="I1088" s="83"/>
      <c r="J1088" s="83"/>
      <c r="K1088" s="83"/>
      <c r="L1088" s="79"/>
      <c r="M1088" s="79"/>
      <c r="N1088" s="79"/>
      <c r="O1088" s="79"/>
      <c r="P1088" s="79"/>
      <c r="Q1088" s="79"/>
      <c r="R1088" s="79"/>
      <c r="S1088" s="79"/>
      <c r="T1088" s="79"/>
      <c r="U1088" s="79"/>
      <c r="V1088" s="79"/>
      <c r="W1088" s="79"/>
      <c r="X1088" s="79"/>
      <c r="Y1088" s="79"/>
    </row>
    <row r="1089" spans="1:25">
      <c r="A1089" s="82"/>
      <c r="B1089" s="79"/>
      <c r="C1089" s="79"/>
      <c r="D1089" s="79"/>
      <c r="E1089" s="79"/>
      <c r="F1089" s="79"/>
      <c r="G1089" s="83"/>
      <c r="H1089" s="83"/>
      <c r="I1089" s="83"/>
      <c r="J1089" s="83"/>
      <c r="K1089" s="83"/>
      <c r="L1089" s="79"/>
      <c r="M1089" s="79"/>
      <c r="N1089" s="79"/>
      <c r="O1089" s="79"/>
      <c r="P1089" s="79"/>
      <c r="Q1089" s="79"/>
      <c r="R1089" s="79"/>
      <c r="S1089" s="79"/>
      <c r="T1089" s="79"/>
      <c r="U1089" s="79"/>
      <c r="V1089" s="79"/>
      <c r="W1089" s="79"/>
      <c r="X1089" s="79"/>
      <c r="Y1089" s="79"/>
    </row>
    <row r="1090" spans="1:25">
      <c r="A1090" s="82"/>
      <c r="B1090" s="79"/>
      <c r="C1090" s="79"/>
      <c r="D1090" s="79"/>
      <c r="E1090" s="79"/>
      <c r="F1090" s="79"/>
      <c r="G1090" s="83"/>
      <c r="H1090" s="83"/>
      <c r="I1090" s="83"/>
      <c r="J1090" s="83"/>
      <c r="K1090" s="83"/>
      <c r="L1090" s="79"/>
      <c r="M1090" s="79"/>
      <c r="N1090" s="79"/>
      <c r="O1090" s="79"/>
      <c r="P1090" s="79"/>
      <c r="Q1090" s="79"/>
      <c r="R1090" s="79"/>
      <c r="S1090" s="79"/>
      <c r="T1090" s="79"/>
      <c r="U1090" s="79"/>
      <c r="V1090" s="79"/>
      <c r="W1090" s="79"/>
      <c r="X1090" s="79"/>
      <c r="Y1090" s="79"/>
    </row>
    <row r="1091" spans="1:25">
      <c r="A1091" s="82"/>
      <c r="B1091" s="79"/>
      <c r="C1091" s="79"/>
      <c r="D1091" s="79"/>
      <c r="E1091" s="79"/>
      <c r="F1091" s="79"/>
      <c r="G1091" s="83"/>
      <c r="H1091" s="83"/>
      <c r="I1091" s="83"/>
      <c r="J1091" s="83"/>
      <c r="K1091" s="83"/>
      <c r="L1091" s="79"/>
      <c r="M1091" s="79"/>
      <c r="N1091" s="79"/>
      <c r="O1091" s="79"/>
      <c r="P1091" s="79"/>
      <c r="Q1091" s="79"/>
      <c r="R1091" s="79"/>
      <c r="S1091" s="79"/>
      <c r="T1091" s="79"/>
      <c r="U1091" s="79"/>
      <c r="V1091" s="79"/>
      <c r="W1091" s="79"/>
      <c r="X1091" s="79"/>
      <c r="Y1091" s="79"/>
    </row>
    <row r="1092" spans="1:25">
      <c r="A1092" s="82"/>
      <c r="B1092" s="79"/>
      <c r="C1092" s="79"/>
      <c r="D1092" s="79"/>
      <c r="E1092" s="79"/>
      <c r="F1092" s="79"/>
      <c r="G1092" s="83"/>
      <c r="H1092" s="83"/>
      <c r="I1092" s="83"/>
      <c r="J1092" s="83"/>
      <c r="K1092" s="83"/>
      <c r="L1092" s="79"/>
      <c r="M1092" s="79"/>
      <c r="N1092" s="79"/>
      <c r="O1092" s="79"/>
      <c r="P1092" s="79"/>
      <c r="Q1092" s="79"/>
      <c r="R1092" s="79"/>
      <c r="S1092" s="79"/>
      <c r="T1092" s="79"/>
      <c r="U1092" s="79"/>
      <c r="V1092" s="79"/>
      <c r="W1092" s="79"/>
      <c r="X1092" s="79"/>
      <c r="Y1092" s="79"/>
    </row>
    <row r="1093" spans="1:25">
      <c r="A1093" s="82"/>
      <c r="B1093" s="79"/>
      <c r="C1093" s="79"/>
      <c r="D1093" s="79"/>
      <c r="E1093" s="79"/>
      <c r="F1093" s="79"/>
      <c r="G1093" s="83"/>
      <c r="H1093" s="83"/>
      <c r="I1093" s="83"/>
      <c r="J1093" s="83"/>
      <c r="K1093" s="83"/>
      <c r="L1093" s="79"/>
      <c r="M1093" s="79"/>
      <c r="N1093" s="79"/>
      <c r="O1093" s="79"/>
      <c r="P1093" s="79"/>
      <c r="Q1093" s="79"/>
      <c r="R1093" s="79"/>
      <c r="S1093" s="79"/>
      <c r="T1093" s="79"/>
      <c r="U1093" s="79"/>
      <c r="V1093" s="79"/>
      <c r="W1093" s="79"/>
      <c r="X1093" s="79"/>
      <c r="Y1093" s="79"/>
    </row>
    <row r="1094" spans="1:25">
      <c r="A1094" s="82"/>
      <c r="B1094" s="79"/>
      <c r="C1094" s="79"/>
      <c r="D1094" s="79"/>
      <c r="E1094" s="79"/>
      <c r="F1094" s="79"/>
      <c r="G1094" s="83"/>
      <c r="H1094" s="83"/>
      <c r="I1094" s="83"/>
      <c r="J1094" s="83"/>
      <c r="K1094" s="83"/>
      <c r="L1094" s="79"/>
      <c r="M1094" s="79"/>
      <c r="N1094" s="79"/>
      <c r="O1094" s="79"/>
      <c r="P1094" s="79"/>
      <c r="Q1094" s="79"/>
      <c r="R1094" s="79"/>
      <c r="S1094" s="79"/>
      <c r="T1094" s="79"/>
      <c r="U1094" s="79"/>
      <c r="V1094" s="79"/>
      <c r="W1094" s="79"/>
      <c r="X1094" s="79"/>
      <c r="Y1094" s="79"/>
    </row>
    <row r="1095" spans="1:25">
      <c r="A1095" s="82"/>
      <c r="B1095" s="79"/>
      <c r="C1095" s="79"/>
      <c r="D1095" s="79"/>
      <c r="E1095" s="79"/>
      <c r="F1095" s="79"/>
      <c r="G1095" s="83"/>
      <c r="H1095" s="83"/>
      <c r="I1095" s="83"/>
      <c r="J1095" s="83"/>
      <c r="K1095" s="83"/>
      <c r="L1095" s="79"/>
      <c r="M1095" s="79"/>
      <c r="N1095" s="79"/>
      <c r="O1095" s="79"/>
      <c r="P1095" s="79"/>
      <c r="Q1095" s="79"/>
      <c r="R1095" s="79"/>
      <c r="S1095" s="79"/>
      <c r="T1095" s="79"/>
      <c r="U1095" s="79"/>
      <c r="V1095" s="79"/>
      <c r="W1095" s="79"/>
      <c r="X1095" s="79"/>
      <c r="Y1095" s="79"/>
    </row>
    <row r="1096" spans="1:25">
      <c r="A1096" s="82"/>
      <c r="B1096" s="79"/>
      <c r="C1096" s="79"/>
      <c r="D1096" s="79"/>
      <c r="E1096" s="79"/>
      <c r="F1096" s="79"/>
      <c r="G1096" s="83"/>
      <c r="H1096" s="83"/>
      <c r="I1096" s="83"/>
      <c r="J1096" s="83"/>
      <c r="K1096" s="83"/>
      <c r="L1096" s="79"/>
      <c r="M1096" s="79"/>
      <c r="N1096" s="79"/>
      <c r="O1096" s="79"/>
      <c r="P1096" s="79"/>
      <c r="Q1096" s="79"/>
      <c r="R1096" s="79"/>
      <c r="S1096" s="79"/>
      <c r="T1096" s="79"/>
      <c r="U1096" s="79"/>
      <c r="V1096" s="79"/>
      <c r="W1096" s="79"/>
      <c r="X1096" s="79"/>
      <c r="Y1096" s="79"/>
    </row>
    <row r="1097" spans="1:25">
      <c r="A1097" s="82"/>
      <c r="B1097" s="79"/>
      <c r="C1097" s="79"/>
      <c r="D1097" s="79"/>
      <c r="E1097" s="79"/>
      <c r="F1097" s="79"/>
      <c r="G1097" s="83"/>
      <c r="H1097" s="83"/>
      <c r="I1097" s="83"/>
      <c r="J1097" s="83"/>
      <c r="K1097" s="83"/>
      <c r="L1097" s="79"/>
      <c r="M1097" s="79"/>
      <c r="N1097" s="79"/>
      <c r="O1097" s="79"/>
      <c r="P1097" s="79"/>
      <c r="Q1097" s="79"/>
      <c r="R1097" s="79"/>
      <c r="S1097" s="79"/>
      <c r="T1097" s="79"/>
      <c r="U1097" s="79"/>
      <c r="V1097" s="79"/>
      <c r="W1097" s="79"/>
      <c r="X1097" s="79"/>
      <c r="Y1097" s="79"/>
    </row>
    <row r="1098" spans="1:25">
      <c r="A1098" s="82"/>
      <c r="B1098" s="79"/>
      <c r="C1098" s="79"/>
      <c r="D1098" s="79"/>
      <c r="E1098" s="79"/>
      <c r="F1098" s="79"/>
      <c r="G1098" s="83"/>
      <c r="H1098" s="83"/>
      <c r="I1098" s="83"/>
      <c r="J1098" s="83"/>
      <c r="K1098" s="83"/>
      <c r="L1098" s="79"/>
      <c r="M1098" s="79"/>
      <c r="N1098" s="79"/>
      <c r="O1098" s="79"/>
      <c r="P1098" s="79"/>
      <c r="Q1098" s="79"/>
      <c r="R1098" s="79"/>
      <c r="S1098" s="79"/>
      <c r="T1098" s="79"/>
      <c r="U1098" s="79"/>
      <c r="V1098" s="79"/>
      <c r="W1098" s="79"/>
      <c r="X1098" s="79"/>
      <c r="Y1098" s="79"/>
    </row>
    <row r="1099" spans="1:25">
      <c r="A1099" s="82"/>
      <c r="B1099" s="79"/>
      <c r="C1099" s="79"/>
      <c r="D1099" s="79"/>
      <c r="E1099" s="79"/>
      <c r="F1099" s="79"/>
      <c r="G1099" s="83"/>
      <c r="H1099" s="83"/>
      <c r="I1099" s="83"/>
      <c r="J1099" s="83"/>
      <c r="K1099" s="83"/>
      <c r="L1099" s="79"/>
      <c r="M1099" s="79"/>
      <c r="N1099" s="79"/>
      <c r="O1099" s="79"/>
      <c r="P1099" s="79"/>
      <c r="Q1099" s="79"/>
      <c r="R1099" s="79"/>
      <c r="S1099" s="79"/>
      <c r="T1099" s="79"/>
      <c r="U1099" s="79"/>
      <c r="V1099" s="79"/>
      <c r="W1099" s="79"/>
      <c r="X1099" s="79"/>
      <c r="Y1099" s="79"/>
    </row>
    <row r="1100" spans="1:25">
      <c r="A1100" s="82"/>
      <c r="B1100" s="79"/>
      <c r="C1100" s="79"/>
      <c r="D1100" s="79"/>
      <c r="E1100" s="79"/>
      <c r="F1100" s="79"/>
      <c r="G1100" s="83"/>
      <c r="H1100" s="83"/>
      <c r="I1100" s="83"/>
      <c r="J1100" s="83"/>
      <c r="K1100" s="83"/>
      <c r="L1100" s="79"/>
      <c r="M1100" s="79"/>
      <c r="N1100" s="79"/>
      <c r="O1100" s="79"/>
      <c r="P1100" s="79"/>
      <c r="Q1100" s="79"/>
      <c r="R1100" s="79"/>
      <c r="S1100" s="79"/>
      <c r="T1100" s="79"/>
      <c r="U1100" s="79"/>
      <c r="V1100" s="79"/>
      <c r="W1100" s="79"/>
      <c r="X1100" s="79"/>
      <c r="Y1100" s="79"/>
    </row>
    <row r="1101" spans="1:25">
      <c r="A1101" s="82"/>
      <c r="B1101" s="79"/>
      <c r="C1101" s="79"/>
      <c r="D1101" s="79"/>
      <c r="E1101" s="79"/>
      <c r="F1101" s="79"/>
      <c r="G1101" s="83"/>
      <c r="H1101" s="83"/>
      <c r="I1101" s="83"/>
      <c r="J1101" s="83"/>
      <c r="K1101" s="83"/>
      <c r="L1101" s="79"/>
      <c r="M1101" s="79"/>
      <c r="N1101" s="79"/>
      <c r="O1101" s="79"/>
      <c r="P1101" s="79"/>
      <c r="Q1101" s="79"/>
      <c r="R1101" s="79"/>
      <c r="S1101" s="79"/>
      <c r="T1101" s="79"/>
      <c r="U1101" s="79"/>
      <c r="V1101" s="79"/>
      <c r="W1101" s="79"/>
      <c r="X1101" s="79"/>
      <c r="Y1101" s="79"/>
    </row>
    <row r="1102" spans="1:25">
      <c r="A1102" s="82"/>
      <c r="B1102" s="79"/>
      <c r="C1102" s="79"/>
      <c r="D1102" s="79"/>
      <c r="E1102" s="79"/>
      <c r="F1102" s="79"/>
      <c r="G1102" s="83"/>
      <c r="H1102" s="83"/>
      <c r="I1102" s="83"/>
      <c r="J1102" s="83"/>
      <c r="K1102" s="83"/>
      <c r="L1102" s="79"/>
      <c r="M1102" s="79"/>
      <c r="N1102" s="79"/>
      <c r="O1102" s="79"/>
      <c r="P1102" s="79"/>
      <c r="Q1102" s="79"/>
      <c r="R1102" s="79"/>
      <c r="S1102" s="79"/>
      <c r="T1102" s="79"/>
      <c r="U1102" s="79"/>
      <c r="V1102" s="79"/>
      <c r="W1102" s="79"/>
      <c r="X1102" s="79"/>
      <c r="Y1102" s="79"/>
    </row>
    <row r="1103" spans="1:25">
      <c r="A1103" s="82"/>
      <c r="B1103" s="79"/>
      <c r="C1103" s="79"/>
      <c r="D1103" s="79"/>
      <c r="E1103" s="79"/>
      <c r="F1103" s="79"/>
      <c r="G1103" s="83"/>
      <c r="H1103" s="83"/>
      <c r="I1103" s="83"/>
      <c r="J1103" s="83"/>
      <c r="K1103" s="83"/>
      <c r="L1103" s="79"/>
      <c r="M1103" s="79"/>
      <c r="N1103" s="79"/>
      <c r="O1103" s="79"/>
      <c r="P1103" s="79"/>
      <c r="Q1103" s="79"/>
      <c r="R1103" s="79"/>
      <c r="S1103" s="79"/>
      <c r="T1103" s="79"/>
      <c r="U1103" s="79"/>
      <c r="V1103" s="79"/>
      <c r="W1103" s="79"/>
      <c r="X1103" s="79"/>
      <c r="Y1103" s="79"/>
    </row>
    <row r="1104" spans="1:25">
      <c r="A1104" s="82"/>
      <c r="B1104" s="79"/>
      <c r="C1104" s="79"/>
      <c r="D1104" s="79"/>
      <c r="E1104" s="79"/>
      <c r="F1104" s="79"/>
      <c r="G1104" s="83"/>
      <c r="H1104" s="83"/>
      <c r="I1104" s="83"/>
      <c r="J1104" s="83"/>
      <c r="K1104" s="83"/>
      <c r="L1104" s="79"/>
      <c r="M1104" s="79"/>
      <c r="N1104" s="79"/>
      <c r="O1104" s="79"/>
      <c r="P1104" s="79"/>
      <c r="Q1104" s="79"/>
      <c r="R1104" s="79"/>
      <c r="S1104" s="79"/>
      <c r="T1104" s="79"/>
      <c r="U1104" s="79"/>
      <c r="V1104" s="79"/>
      <c r="W1104" s="79"/>
      <c r="X1104" s="79"/>
      <c r="Y1104" s="79"/>
    </row>
    <row r="1105" spans="1:25">
      <c r="A1105" s="82"/>
      <c r="B1105" s="79"/>
      <c r="C1105" s="79"/>
      <c r="D1105" s="79"/>
      <c r="E1105" s="79"/>
      <c r="F1105" s="79"/>
      <c r="G1105" s="83"/>
      <c r="H1105" s="83"/>
      <c r="I1105" s="83"/>
      <c r="J1105" s="83"/>
      <c r="K1105" s="83"/>
      <c r="L1105" s="79"/>
      <c r="M1105" s="79"/>
      <c r="N1105" s="79"/>
      <c r="O1105" s="79"/>
      <c r="P1105" s="79"/>
      <c r="Q1105" s="79"/>
      <c r="R1105" s="79"/>
      <c r="S1105" s="79"/>
      <c r="T1105" s="79"/>
      <c r="U1105" s="79"/>
      <c r="V1105" s="79"/>
      <c r="W1105" s="79"/>
      <c r="X1105" s="79"/>
      <c r="Y1105" s="79"/>
    </row>
    <row r="1106" spans="1:25">
      <c r="A1106" s="82"/>
      <c r="B1106" s="79"/>
      <c r="C1106" s="79"/>
      <c r="D1106" s="79"/>
      <c r="E1106" s="79"/>
      <c r="F1106" s="79"/>
      <c r="G1106" s="83"/>
      <c r="H1106" s="83"/>
      <c r="I1106" s="83"/>
      <c r="J1106" s="83"/>
      <c r="K1106" s="83"/>
      <c r="L1106" s="79"/>
      <c r="M1106" s="79"/>
      <c r="N1106" s="79"/>
      <c r="O1106" s="79"/>
      <c r="P1106" s="79"/>
      <c r="Q1106" s="79"/>
      <c r="R1106" s="79"/>
      <c r="S1106" s="79"/>
      <c r="T1106" s="79"/>
      <c r="U1106" s="79"/>
      <c r="V1106" s="79"/>
      <c r="W1106" s="79"/>
      <c r="X1106" s="79"/>
      <c r="Y1106" s="79"/>
    </row>
    <row r="1107" spans="1:25">
      <c r="A1107" s="82"/>
      <c r="B1107" s="79"/>
      <c r="C1107" s="79"/>
      <c r="D1107" s="79"/>
      <c r="E1107" s="79"/>
      <c r="F1107" s="79"/>
      <c r="G1107" s="83"/>
      <c r="H1107" s="83"/>
      <c r="I1107" s="83"/>
      <c r="J1107" s="83"/>
      <c r="K1107" s="83"/>
      <c r="L1107" s="79"/>
      <c r="M1107" s="79"/>
      <c r="N1107" s="79"/>
      <c r="O1107" s="79"/>
      <c r="P1107" s="79"/>
      <c r="Q1107" s="79"/>
      <c r="R1107" s="79"/>
      <c r="S1107" s="79"/>
      <c r="T1107" s="79"/>
      <c r="U1107" s="79"/>
      <c r="V1107" s="79"/>
      <c r="W1107" s="79"/>
      <c r="X1107" s="79"/>
      <c r="Y1107" s="79"/>
    </row>
    <row r="1108" spans="1:25">
      <c r="A1108" s="82"/>
      <c r="B1108" s="79"/>
      <c r="C1108" s="79"/>
      <c r="D1108" s="79"/>
      <c r="E1108" s="79"/>
      <c r="F1108" s="79"/>
      <c r="G1108" s="83"/>
      <c r="H1108" s="83"/>
      <c r="I1108" s="83"/>
      <c r="J1108" s="83"/>
      <c r="K1108" s="83"/>
      <c r="L1108" s="79"/>
      <c r="M1108" s="79"/>
      <c r="N1108" s="79"/>
      <c r="O1108" s="79"/>
      <c r="P1108" s="79"/>
      <c r="Q1108" s="79"/>
      <c r="R1108" s="79"/>
      <c r="S1108" s="79"/>
      <c r="T1108" s="79"/>
      <c r="U1108" s="79"/>
      <c r="V1108" s="79"/>
      <c r="W1108" s="79"/>
      <c r="X1108" s="79"/>
      <c r="Y1108" s="79"/>
    </row>
    <row r="1109" spans="1:25">
      <c r="A1109" s="82"/>
      <c r="B1109" s="79"/>
      <c r="C1109" s="79"/>
      <c r="D1109" s="79"/>
      <c r="E1109" s="79"/>
      <c r="F1109" s="79"/>
      <c r="G1109" s="83"/>
      <c r="H1109" s="83"/>
      <c r="I1109" s="83"/>
      <c r="J1109" s="83"/>
      <c r="K1109" s="83"/>
      <c r="L1109" s="79"/>
      <c r="M1109" s="79"/>
      <c r="N1109" s="79"/>
      <c r="O1109" s="79"/>
      <c r="P1109" s="79"/>
      <c r="Q1109" s="79"/>
      <c r="R1109" s="79"/>
      <c r="S1109" s="79"/>
      <c r="T1109" s="79"/>
      <c r="U1109" s="79"/>
      <c r="V1109" s="79"/>
      <c r="W1109" s="79"/>
      <c r="X1109" s="79"/>
      <c r="Y1109" s="79"/>
    </row>
    <row r="1110" spans="1:25">
      <c r="A1110" s="82"/>
      <c r="B1110" s="79"/>
      <c r="C1110" s="79"/>
      <c r="D1110" s="79"/>
      <c r="E1110" s="79"/>
      <c r="F1110" s="79"/>
      <c r="G1110" s="83"/>
      <c r="H1110" s="83"/>
      <c r="I1110" s="83"/>
      <c r="J1110" s="83"/>
      <c r="K1110" s="83"/>
      <c r="L1110" s="79"/>
      <c r="M1110" s="79"/>
      <c r="N1110" s="79"/>
      <c r="O1110" s="79"/>
      <c r="P1110" s="79"/>
      <c r="Q1110" s="79"/>
      <c r="R1110" s="79"/>
      <c r="S1110" s="79"/>
      <c r="T1110" s="79"/>
      <c r="U1110" s="79"/>
      <c r="V1110" s="79"/>
      <c r="W1110" s="79"/>
      <c r="X1110" s="79"/>
      <c r="Y1110" s="79"/>
    </row>
    <row r="1111" spans="1:25">
      <c r="A1111" s="82"/>
      <c r="B1111" s="79"/>
      <c r="C1111" s="79"/>
      <c r="D1111" s="79"/>
      <c r="E1111" s="79"/>
      <c r="F1111" s="79"/>
      <c r="G1111" s="83"/>
      <c r="H1111" s="83"/>
      <c r="I1111" s="83"/>
      <c r="J1111" s="83"/>
      <c r="K1111" s="83"/>
      <c r="L1111" s="79"/>
      <c r="M1111" s="79"/>
      <c r="N1111" s="79"/>
      <c r="O1111" s="79"/>
      <c r="P1111" s="79"/>
      <c r="Q1111" s="79"/>
      <c r="R1111" s="79"/>
      <c r="S1111" s="79"/>
      <c r="T1111" s="79"/>
      <c r="U1111" s="79"/>
      <c r="V1111" s="79"/>
      <c r="W1111" s="79"/>
      <c r="X1111" s="79"/>
      <c r="Y1111" s="79"/>
    </row>
    <row r="1112" spans="1:25">
      <c r="A1112" s="82"/>
      <c r="B1112" s="79"/>
      <c r="C1112" s="79"/>
      <c r="D1112" s="79"/>
      <c r="E1112" s="79"/>
      <c r="F1112" s="79"/>
      <c r="G1112" s="83"/>
      <c r="H1112" s="83"/>
      <c r="I1112" s="83"/>
      <c r="J1112" s="83"/>
      <c r="K1112" s="83"/>
      <c r="L1112" s="79"/>
      <c r="M1112" s="79"/>
      <c r="N1112" s="79"/>
      <c r="O1112" s="79"/>
      <c r="P1112" s="79"/>
      <c r="Q1112" s="79"/>
      <c r="R1112" s="79"/>
      <c r="S1112" s="79"/>
      <c r="T1112" s="79"/>
      <c r="U1112" s="79"/>
      <c r="V1112" s="79"/>
      <c r="W1112" s="79"/>
      <c r="X1112" s="79"/>
      <c r="Y1112" s="79"/>
    </row>
    <row r="1113" spans="1:25">
      <c r="A1113" s="82"/>
      <c r="B1113" s="79"/>
      <c r="C1113" s="79"/>
      <c r="D1113" s="79"/>
      <c r="E1113" s="79"/>
      <c r="F1113" s="79"/>
      <c r="G1113" s="83"/>
      <c r="H1113" s="83"/>
      <c r="I1113" s="83"/>
      <c r="J1113" s="83"/>
      <c r="K1113" s="83"/>
      <c r="L1113" s="79"/>
      <c r="M1113" s="79"/>
      <c r="N1113" s="79"/>
      <c r="O1113" s="79"/>
      <c r="P1113" s="79"/>
      <c r="Q1113" s="79"/>
      <c r="R1113" s="79"/>
      <c r="S1113" s="79"/>
      <c r="T1113" s="79"/>
      <c r="U1113" s="79"/>
      <c r="V1113" s="79"/>
      <c r="W1113" s="79"/>
      <c r="X1113" s="79"/>
      <c r="Y1113" s="79"/>
    </row>
    <row r="1114" spans="1:25">
      <c r="A1114" s="82"/>
      <c r="B1114" s="79"/>
      <c r="C1114" s="79"/>
      <c r="D1114" s="79"/>
      <c r="E1114" s="79"/>
      <c r="F1114" s="79"/>
      <c r="G1114" s="83"/>
      <c r="H1114" s="83"/>
      <c r="I1114" s="83"/>
      <c r="J1114" s="83"/>
      <c r="K1114" s="83"/>
      <c r="L1114" s="79"/>
      <c r="M1114" s="79"/>
      <c r="N1114" s="79"/>
      <c r="O1114" s="79"/>
      <c r="P1114" s="79"/>
      <c r="Q1114" s="79"/>
      <c r="R1114" s="79"/>
      <c r="S1114" s="79"/>
      <c r="T1114" s="79"/>
      <c r="U1114" s="79"/>
      <c r="V1114" s="79"/>
      <c r="W1114" s="79"/>
      <c r="X1114" s="79"/>
      <c r="Y1114" s="79"/>
    </row>
    <row r="1115" spans="1:25">
      <c r="A1115" s="82"/>
      <c r="B1115" s="79"/>
      <c r="C1115" s="79"/>
      <c r="D1115" s="79"/>
      <c r="E1115" s="79"/>
      <c r="F1115" s="79"/>
      <c r="G1115" s="83"/>
      <c r="H1115" s="83"/>
      <c r="I1115" s="83"/>
      <c r="J1115" s="83"/>
      <c r="K1115" s="83"/>
      <c r="L1115" s="79"/>
      <c r="M1115" s="79"/>
      <c r="N1115" s="79"/>
      <c r="O1115" s="79"/>
      <c r="P1115" s="79"/>
      <c r="Q1115" s="79"/>
      <c r="R1115" s="79"/>
      <c r="S1115" s="79"/>
      <c r="T1115" s="79"/>
      <c r="U1115" s="79"/>
      <c r="V1115" s="79"/>
      <c r="W1115" s="79"/>
      <c r="X1115" s="79"/>
      <c r="Y1115" s="79"/>
    </row>
    <row r="1116" spans="1:25">
      <c r="A1116" s="82"/>
      <c r="B1116" s="79"/>
      <c r="C1116" s="79"/>
      <c r="D1116" s="79"/>
      <c r="E1116" s="79"/>
      <c r="F1116" s="79"/>
      <c r="G1116" s="83"/>
      <c r="H1116" s="83"/>
      <c r="I1116" s="83"/>
      <c r="J1116" s="83"/>
      <c r="K1116" s="83"/>
      <c r="L1116" s="79"/>
      <c r="M1116" s="79"/>
      <c r="N1116" s="79"/>
      <c r="O1116" s="79"/>
      <c r="P1116" s="79"/>
      <c r="Q1116" s="79"/>
      <c r="R1116" s="79"/>
      <c r="S1116" s="79"/>
      <c r="T1116" s="79"/>
      <c r="U1116" s="79"/>
      <c r="V1116" s="79"/>
      <c r="W1116" s="79"/>
      <c r="X1116" s="79"/>
      <c r="Y1116" s="79"/>
    </row>
    <row r="1117" spans="1:25">
      <c r="A1117" s="82"/>
      <c r="B1117" s="79"/>
      <c r="C1117" s="79"/>
      <c r="D1117" s="79"/>
      <c r="E1117" s="79"/>
      <c r="F1117" s="79"/>
      <c r="G1117" s="83"/>
      <c r="H1117" s="83"/>
      <c r="I1117" s="83"/>
      <c r="J1117" s="83"/>
      <c r="K1117" s="83"/>
      <c r="L1117" s="79"/>
      <c r="M1117" s="79"/>
      <c r="N1117" s="79"/>
      <c r="O1117" s="79"/>
      <c r="P1117" s="79"/>
      <c r="Q1117" s="79"/>
      <c r="R1117" s="79"/>
      <c r="S1117" s="79"/>
      <c r="T1117" s="79"/>
      <c r="U1117" s="79"/>
      <c r="V1117" s="79"/>
      <c r="W1117" s="79"/>
      <c r="X1117" s="79"/>
      <c r="Y1117" s="79"/>
    </row>
    <row r="1118" spans="1:25">
      <c r="A1118" s="82"/>
      <c r="B1118" s="79"/>
      <c r="C1118" s="79"/>
      <c r="D1118" s="79"/>
      <c r="E1118" s="79"/>
      <c r="F1118" s="79"/>
      <c r="G1118" s="83"/>
      <c r="H1118" s="83"/>
      <c r="I1118" s="83"/>
      <c r="J1118" s="83"/>
      <c r="K1118" s="83"/>
      <c r="L1118" s="79"/>
      <c r="M1118" s="79"/>
      <c r="N1118" s="79"/>
      <c r="O1118" s="79"/>
      <c r="P1118" s="79"/>
      <c r="Q1118" s="79"/>
      <c r="R1118" s="79"/>
      <c r="S1118" s="79"/>
      <c r="T1118" s="79"/>
      <c r="U1118" s="79"/>
      <c r="V1118" s="79"/>
      <c r="W1118" s="79"/>
      <c r="X1118" s="79"/>
      <c r="Y1118" s="79"/>
    </row>
    <row r="1119" spans="1:25">
      <c r="A1119" s="82"/>
      <c r="B1119" s="79"/>
      <c r="C1119" s="79"/>
      <c r="D1119" s="79"/>
      <c r="E1119" s="79"/>
      <c r="F1119" s="79"/>
      <c r="G1119" s="83"/>
      <c r="H1119" s="83"/>
      <c r="I1119" s="83"/>
      <c r="J1119" s="83"/>
      <c r="K1119" s="83"/>
      <c r="L1119" s="79"/>
      <c r="M1119" s="79"/>
      <c r="N1119" s="79"/>
      <c r="O1119" s="79"/>
      <c r="P1119" s="79"/>
      <c r="Q1119" s="79"/>
      <c r="R1119" s="79"/>
      <c r="S1119" s="79"/>
      <c r="T1119" s="79"/>
      <c r="U1119" s="79"/>
      <c r="V1119" s="79"/>
      <c r="W1119" s="79"/>
      <c r="X1119" s="79"/>
      <c r="Y1119" s="79"/>
    </row>
    <row r="1120" spans="1:25">
      <c r="A1120" s="82"/>
      <c r="B1120" s="79"/>
      <c r="C1120" s="79"/>
      <c r="D1120" s="79"/>
      <c r="E1120" s="79"/>
      <c r="F1120" s="79"/>
      <c r="G1120" s="83"/>
      <c r="H1120" s="83"/>
      <c r="I1120" s="83"/>
      <c r="J1120" s="83"/>
      <c r="K1120" s="83"/>
      <c r="L1120" s="79"/>
      <c r="M1120" s="79"/>
      <c r="N1120" s="79"/>
      <c r="O1120" s="79"/>
      <c r="P1120" s="79"/>
      <c r="Q1120" s="79"/>
      <c r="R1120" s="79"/>
      <c r="S1120" s="79"/>
      <c r="T1120" s="79"/>
      <c r="U1120" s="79"/>
      <c r="V1120" s="79"/>
      <c r="W1120" s="79"/>
      <c r="X1120" s="79"/>
      <c r="Y1120" s="79"/>
    </row>
    <row r="1121" spans="1:25">
      <c r="A1121" s="82"/>
      <c r="B1121" s="79"/>
      <c r="C1121" s="79"/>
      <c r="D1121" s="79"/>
      <c r="E1121" s="79"/>
      <c r="F1121" s="79"/>
      <c r="G1121" s="83"/>
      <c r="H1121" s="83"/>
      <c r="I1121" s="83"/>
      <c r="J1121" s="83"/>
      <c r="K1121" s="83"/>
      <c r="L1121" s="79"/>
      <c r="M1121" s="79"/>
      <c r="N1121" s="79"/>
      <c r="O1121" s="79"/>
      <c r="P1121" s="79"/>
      <c r="Q1121" s="79"/>
      <c r="R1121" s="79"/>
      <c r="S1121" s="79"/>
      <c r="T1121" s="79"/>
      <c r="U1121" s="79"/>
      <c r="V1121" s="79"/>
      <c r="W1121" s="79"/>
      <c r="X1121" s="79"/>
      <c r="Y1121" s="79"/>
    </row>
    <row r="1122" spans="1:25">
      <c r="A1122" s="82"/>
      <c r="B1122" s="79"/>
      <c r="C1122" s="79"/>
      <c r="D1122" s="79"/>
      <c r="E1122" s="79"/>
      <c r="F1122" s="79"/>
      <c r="G1122" s="83"/>
      <c r="H1122" s="83"/>
      <c r="I1122" s="83"/>
      <c r="J1122" s="83"/>
      <c r="K1122" s="83"/>
      <c r="L1122" s="79"/>
      <c r="M1122" s="79"/>
      <c r="N1122" s="79"/>
      <c r="O1122" s="79"/>
      <c r="P1122" s="79"/>
      <c r="Q1122" s="79"/>
      <c r="R1122" s="79"/>
      <c r="S1122" s="79"/>
      <c r="T1122" s="79"/>
      <c r="U1122" s="79"/>
      <c r="V1122" s="79"/>
      <c r="W1122" s="79"/>
      <c r="X1122" s="79"/>
      <c r="Y1122" s="79"/>
    </row>
    <row r="1123" spans="1:25">
      <c r="A1123" s="82"/>
      <c r="B1123" s="79"/>
      <c r="C1123" s="79"/>
      <c r="D1123" s="79"/>
      <c r="E1123" s="79"/>
      <c r="F1123" s="79"/>
      <c r="G1123" s="83"/>
      <c r="H1123" s="83"/>
      <c r="I1123" s="83"/>
      <c r="J1123" s="83"/>
      <c r="K1123" s="83"/>
      <c r="L1123" s="79"/>
      <c r="M1123" s="79"/>
      <c r="N1123" s="79"/>
      <c r="O1123" s="79"/>
      <c r="P1123" s="79"/>
      <c r="Q1123" s="79"/>
      <c r="R1123" s="79"/>
      <c r="S1123" s="79"/>
      <c r="T1123" s="79"/>
      <c r="U1123" s="79"/>
      <c r="V1123" s="79"/>
      <c r="W1123" s="79"/>
      <c r="X1123" s="79"/>
      <c r="Y1123" s="79"/>
    </row>
    <row r="1124" spans="1:25">
      <c r="A1124" s="82"/>
      <c r="B1124" s="79"/>
      <c r="C1124" s="79"/>
      <c r="D1124" s="79"/>
      <c r="E1124" s="79"/>
      <c r="F1124" s="79"/>
      <c r="G1124" s="83"/>
      <c r="H1124" s="83"/>
      <c r="I1124" s="83"/>
      <c r="J1124" s="83"/>
      <c r="K1124" s="83"/>
      <c r="L1124" s="79"/>
      <c r="M1124" s="79"/>
      <c r="N1124" s="79"/>
      <c r="O1124" s="79"/>
      <c r="P1124" s="79"/>
      <c r="Q1124" s="79"/>
      <c r="R1124" s="79"/>
      <c r="S1124" s="79"/>
      <c r="T1124" s="79"/>
      <c r="U1124" s="79"/>
      <c r="V1124" s="79"/>
      <c r="W1124" s="79"/>
      <c r="X1124" s="79"/>
      <c r="Y1124" s="79"/>
    </row>
    <row r="1125" spans="1:25">
      <c r="A1125" s="82"/>
      <c r="B1125" s="79"/>
      <c r="C1125" s="79"/>
      <c r="D1125" s="79"/>
      <c r="E1125" s="79"/>
      <c r="F1125" s="79"/>
      <c r="G1125" s="83"/>
      <c r="H1125" s="83"/>
      <c r="I1125" s="83"/>
      <c r="J1125" s="83"/>
      <c r="K1125" s="83"/>
      <c r="L1125" s="79"/>
      <c r="M1125" s="79"/>
      <c r="N1125" s="79"/>
      <c r="O1125" s="79"/>
      <c r="P1125" s="79"/>
      <c r="Q1125" s="79"/>
      <c r="R1125" s="79"/>
      <c r="S1125" s="79"/>
      <c r="T1125" s="79"/>
      <c r="U1125" s="79"/>
      <c r="V1125" s="79"/>
      <c r="W1125" s="79"/>
      <c r="X1125" s="79"/>
      <c r="Y1125" s="79"/>
    </row>
    <row r="1126" spans="1:25">
      <c r="A1126" s="82"/>
      <c r="B1126" s="79"/>
      <c r="C1126" s="79"/>
      <c r="D1126" s="79"/>
      <c r="E1126" s="79"/>
      <c r="F1126" s="79"/>
      <c r="G1126" s="83"/>
      <c r="H1126" s="83"/>
      <c r="I1126" s="83"/>
      <c r="J1126" s="83"/>
      <c r="K1126" s="83"/>
      <c r="L1126" s="79"/>
      <c r="M1126" s="79"/>
      <c r="N1126" s="79"/>
      <c r="O1126" s="79"/>
      <c r="P1126" s="79"/>
      <c r="Q1126" s="79"/>
      <c r="R1126" s="79"/>
      <c r="S1126" s="79"/>
      <c r="T1126" s="79"/>
      <c r="U1126" s="79"/>
      <c r="V1126" s="79"/>
      <c r="W1126" s="79"/>
      <c r="X1126" s="79"/>
      <c r="Y1126" s="79"/>
    </row>
    <row r="1127" spans="1:25">
      <c r="A1127" s="82"/>
      <c r="B1127" s="79"/>
      <c r="C1127" s="79"/>
      <c r="D1127" s="79"/>
      <c r="E1127" s="79"/>
      <c r="F1127" s="79"/>
      <c r="G1127" s="83"/>
      <c r="H1127" s="83"/>
      <c r="I1127" s="83"/>
      <c r="J1127" s="83"/>
      <c r="K1127" s="83"/>
      <c r="L1127" s="79"/>
      <c r="M1127" s="79"/>
      <c r="N1127" s="79"/>
      <c r="O1127" s="79"/>
      <c r="P1127" s="79"/>
      <c r="Q1127" s="79"/>
      <c r="R1127" s="79"/>
      <c r="S1127" s="79"/>
      <c r="T1127" s="79"/>
      <c r="U1127" s="79"/>
      <c r="V1127" s="79"/>
      <c r="W1127" s="79"/>
      <c r="X1127" s="79"/>
      <c r="Y1127" s="79"/>
    </row>
    <row r="1128" spans="1:25">
      <c r="A1128" s="82"/>
      <c r="B1128" s="79"/>
      <c r="C1128" s="79"/>
      <c r="D1128" s="79"/>
      <c r="E1128" s="79"/>
      <c r="F1128" s="79"/>
      <c r="G1128" s="83"/>
      <c r="H1128" s="83"/>
      <c r="I1128" s="83"/>
      <c r="J1128" s="83"/>
      <c r="K1128" s="83"/>
      <c r="L1128" s="79"/>
      <c r="M1128" s="79"/>
      <c r="N1128" s="79"/>
      <c r="O1128" s="79"/>
      <c r="P1128" s="79"/>
      <c r="Q1128" s="79"/>
      <c r="R1128" s="79"/>
      <c r="S1128" s="79"/>
      <c r="T1128" s="79"/>
      <c r="U1128" s="79"/>
      <c r="V1128" s="79"/>
      <c r="W1128" s="79"/>
      <c r="X1128" s="79"/>
      <c r="Y1128" s="79"/>
    </row>
    <row r="1129" spans="1:25">
      <c r="A1129" s="82"/>
      <c r="B1129" s="79"/>
      <c r="C1129" s="79"/>
      <c r="D1129" s="79"/>
      <c r="E1129" s="79"/>
      <c r="F1129" s="79"/>
      <c r="G1129" s="83"/>
      <c r="H1129" s="83"/>
      <c r="I1129" s="83"/>
      <c r="J1129" s="83"/>
      <c r="K1129" s="83"/>
      <c r="L1129" s="79"/>
      <c r="M1129" s="79"/>
      <c r="N1129" s="79"/>
      <c r="O1129" s="79"/>
      <c r="P1129" s="79"/>
      <c r="Q1129" s="79"/>
      <c r="R1129" s="79"/>
      <c r="S1129" s="79"/>
      <c r="T1129" s="79"/>
      <c r="U1129" s="79"/>
      <c r="V1129" s="79"/>
      <c r="W1129" s="79"/>
      <c r="X1129" s="79"/>
      <c r="Y1129" s="79"/>
    </row>
    <row r="1130" spans="1:25">
      <c r="A1130" s="82"/>
      <c r="B1130" s="79"/>
      <c r="C1130" s="79"/>
      <c r="D1130" s="79"/>
      <c r="E1130" s="79"/>
      <c r="F1130" s="79"/>
      <c r="G1130" s="83"/>
      <c r="H1130" s="83"/>
      <c r="I1130" s="83"/>
      <c r="J1130" s="83"/>
      <c r="K1130" s="83"/>
      <c r="L1130" s="79"/>
      <c r="M1130" s="79"/>
      <c r="N1130" s="79"/>
      <c r="O1130" s="79"/>
      <c r="P1130" s="79"/>
      <c r="Q1130" s="79"/>
      <c r="R1130" s="79"/>
      <c r="S1130" s="79"/>
      <c r="T1130" s="79"/>
      <c r="U1130" s="79"/>
      <c r="V1130" s="79"/>
      <c r="W1130" s="79"/>
      <c r="X1130" s="79"/>
      <c r="Y1130" s="79"/>
    </row>
    <row r="1131" spans="1:25">
      <c r="A1131" s="82"/>
      <c r="B1131" s="79"/>
      <c r="C1131" s="79"/>
      <c r="D1131" s="79"/>
      <c r="E1131" s="79"/>
      <c r="F1131" s="79"/>
      <c r="G1131" s="83"/>
      <c r="H1131" s="83"/>
      <c r="I1131" s="83"/>
      <c r="J1131" s="83"/>
      <c r="K1131" s="83"/>
      <c r="L1131" s="79"/>
      <c r="M1131" s="79"/>
      <c r="N1131" s="79"/>
      <c r="O1131" s="79"/>
      <c r="P1131" s="79"/>
      <c r="Q1131" s="79"/>
      <c r="R1131" s="79"/>
      <c r="S1131" s="79"/>
      <c r="T1131" s="79"/>
      <c r="U1131" s="79"/>
      <c r="V1131" s="79"/>
      <c r="W1131" s="79"/>
      <c r="X1131" s="79"/>
      <c r="Y1131" s="79"/>
    </row>
    <row r="1132" spans="1:25">
      <c r="A1132" s="82"/>
      <c r="B1132" s="79"/>
      <c r="C1132" s="79"/>
      <c r="D1132" s="79"/>
      <c r="E1132" s="79"/>
      <c r="F1132" s="79"/>
      <c r="G1132" s="83"/>
      <c r="H1132" s="83"/>
      <c r="I1132" s="83"/>
      <c r="J1132" s="83"/>
      <c r="K1132" s="83"/>
      <c r="L1132" s="79"/>
      <c r="M1132" s="79"/>
      <c r="N1132" s="79"/>
      <c r="O1132" s="79"/>
      <c r="P1132" s="79"/>
      <c r="Q1132" s="79"/>
      <c r="R1132" s="79"/>
      <c r="S1132" s="79"/>
      <c r="T1132" s="79"/>
      <c r="U1132" s="79"/>
      <c r="V1132" s="79"/>
      <c r="W1132" s="79"/>
      <c r="X1132" s="79"/>
      <c r="Y1132" s="79"/>
    </row>
    <row r="1133" spans="1:25">
      <c r="A1133" s="82"/>
      <c r="B1133" s="79"/>
      <c r="C1133" s="79"/>
      <c r="D1133" s="79"/>
      <c r="E1133" s="79"/>
      <c r="F1133" s="79"/>
      <c r="G1133" s="83"/>
      <c r="H1133" s="83"/>
      <c r="I1133" s="83"/>
      <c r="J1133" s="83"/>
      <c r="K1133" s="83"/>
      <c r="L1133" s="79"/>
      <c r="M1133" s="79"/>
      <c r="N1133" s="79"/>
      <c r="O1133" s="79"/>
      <c r="P1133" s="79"/>
      <c r="Q1133" s="79"/>
      <c r="R1133" s="79"/>
      <c r="S1133" s="79"/>
      <c r="T1133" s="79"/>
      <c r="U1133" s="79"/>
      <c r="V1133" s="79"/>
      <c r="W1133" s="79"/>
      <c r="X1133" s="79"/>
      <c r="Y1133" s="79"/>
    </row>
    <row r="1134" spans="1:25">
      <c r="A1134" s="82"/>
      <c r="B1134" s="79"/>
      <c r="C1134" s="79"/>
      <c r="D1134" s="79"/>
      <c r="E1134" s="79"/>
      <c r="F1134" s="79"/>
      <c r="G1134" s="83"/>
      <c r="H1134" s="83"/>
      <c r="I1134" s="83"/>
      <c r="J1134" s="83"/>
      <c r="K1134" s="83"/>
      <c r="L1134" s="79"/>
      <c r="M1134" s="79"/>
      <c r="N1134" s="79"/>
      <c r="O1134" s="79"/>
      <c r="P1134" s="79"/>
      <c r="Q1134" s="79"/>
      <c r="R1134" s="79"/>
      <c r="S1134" s="79"/>
      <c r="T1134" s="79"/>
      <c r="U1134" s="79"/>
      <c r="V1134" s="79"/>
      <c r="W1134" s="79"/>
      <c r="X1134" s="79"/>
      <c r="Y1134" s="79"/>
    </row>
    <row r="1135" spans="1:25">
      <c r="A1135" s="82"/>
      <c r="B1135" s="79"/>
      <c r="C1135" s="79"/>
      <c r="D1135" s="79"/>
      <c r="E1135" s="79"/>
      <c r="F1135" s="79"/>
      <c r="G1135" s="83"/>
      <c r="H1135" s="83"/>
      <c r="I1135" s="83"/>
      <c r="J1135" s="83"/>
      <c r="K1135" s="83"/>
      <c r="L1135" s="79"/>
      <c r="M1135" s="79"/>
      <c r="N1135" s="79"/>
      <c r="O1135" s="79"/>
      <c r="P1135" s="79"/>
      <c r="Q1135" s="79"/>
      <c r="R1135" s="79"/>
      <c r="S1135" s="79"/>
      <c r="T1135" s="79"/>
      <c r="U1135" s="79"/>
      <c r="V1135" s="79"/>
      <c r="W1135" s="79"/>
      <c r="X1135" s="79"/>
      <c r="Y1135" s="79"/>
    </row>
    <row r="1136" spans="1:25">
      <c r="A1136" s="82"/>
      <c r="B1136" s="79"/>
      <c r="C1136" s="79"/>
      <c r="D1136" s="79"/>
      <c r="E1136" s="79"/>
      <c r="F1136" s="79"/>
      <c r="G1136" s="83"/>
      <c r="H1136" s="83"/>
      <c r="I1136" s="83"/>
      <c r="J1136" s="83"/>
      <c r="K1136" s="83"/>
      <c r="L1136" s="79"/>
      <c r="M1136" s="79"/>
      <c r="N1136" s="79"/>
      <c r="O1136" s="79"/>
      <c r="P1136" s="79"/>
      <c r="Q1136" s="79"/>
      <c r="R1136" s="79"/>
      <c r="S1136" s="79"/>
      <c r="T1136" s="79"/>
      <c r="U1136" s="79"/>
      <c r="V1136" s="79"/>
      <c r="W1136" s="79"/>
      <c r="X1136" s="79"/>
      <c r="Y1136" s="79"/>
    </row>
    <row r="1137" spans="1:25">
      <c r="A1137" s="82"/>
      <c r="B1137" s="79"/>
      <c r="C1137" s="79"/>
      <c r="D1137" s="79"/>
      <c r="E1137" s="79"/>
      <c r="F1137" s="79"/>
      <c r="G1137" s="83"/>
      <c r="H1137" s="83"/>
      <c r="I1137" s="83"/>
      <c r="J1137" s="83"/>
      <c r="K1137" s="83"/>
      <c r="L1137" s="79"/>
      <c r="M1137" s="79"/>
      <c r="N1137" s="79"/>
      <c r="O1137" s="79"/>
      <c r="P1137" s="79"/>
      <c r="Q1137" s="79"/>
      <c r="R1137" s="79"/>
      <c r="S1137" s="79"/>
      <c r="T1137" s="79"/>
      <c r="U1137" s="79"/>
      <c r="V1137" s="79"/>
      <c r="W1137" s="79"/>
      <c r="X1137" s="79"/>
      <c r="Y1137" s="79"/>
    </row>
    <row r="1138" spans="1:25">
      <c r="A1138" s="82"/>
      <c r="B1138" s="79"/>
      <c r="C1138" s="79"/>
      <c r="D1138" s="79"/>
      <c r="E1138" s="79"/>
      <c r="F1138" s="79"/>
      <c r="G1138" s="83"/>
      <c r="H1138" s="83"/>
      <c r="I1138" s="83"/>
      <c r="J1138" s="83"/>
      <c r="K1138" s="83"/>
      <c r="L1138" s="79"/>
      <c r="M1138" s="79"/>
      <c r="N1138" s="79"/>
      <c r="O1138" s="79"/>
      <c r="P1138" s="79"/>
      <c r="Q1138" s="79"/>
      <c r="R1138" s="79"/>
      <c r="S1138" s="79"/>
      <c r="T1138" s="79"/>
      <c r="U1138" s="79"/>
      <c r="V1138" s="79"/>
      <c r="W1138" s="79"/>
      <c r="X1138" s="79"/>
      <c r="Y1138" s="79"/>
    </row>
    <row r="1139" spans="1:25">
      <c r="A1139" s="82"/>
      <c r="B1139" s="79"/>
      <c r="C1139" s="79"/>
      <c r="D1139" s="79"/>
      <c r="E1139" s="79"/>
      <c r="F1139" s="79"/>
      <c r="G1139" s="83"/>
      <c r="H1139" s="83"/>
      <c r="I1139" s="83"/>
      <c r="J1139" s="83"/>
      <c r="K1139" s="83"/>
      <c r="L1139" s="79"/>
      <c r="M1139" s="79"/>
      <c r="N1139" s="79"/>
      <c r="O1139" s="79"/>
      <c r="P1139" s="79"/>
      <c r="Q1139" s="79"/>
      <c r="R1139" s="79"/>
      <c r="S1139" s="79"/>
      <c r="T1139" s="79"/>
      <c r="U1139" s="79"/>
      <c r="V1139" s="79"/>
      <c r="W1139" s="79"/>
      <c r="X1139" s="79"/>
      <c r="Y1139" s="79"/>
    </row>
    <row r="1140" spans="1:25">
      <c r="A1140" s="82"/>
      <c r="B1140" s="79"/>
      <c r="C1140" s="79"/>
      <c r="D1140" s="79"/>
      <c r="E1140" s="79"/>
      <c r="F1140" s="79"/>
      <c r="G1140" s="83"/>
      <c r="H1140" s="83"/>
      <c r="I1140" s="83"/>
      <c r="J1140" s="83"/>
      <c r="K1140" s="83"/>
      <c r="L1140" s="79"/>
      <c r="M1140" s="79"/>
      <c r="N1140" s="79"/>
      <c r="O1140" s="79"/>
      <c r="P1140" s="79"/>
      <c r="Q1140" s="79"/>
      <c r="R1140" s="79"/>
      <c r="S1140" s="79"/>
      <c r="T1140" s="79"/>
      <c r="U1140" s="79"/>
      <c r="V1140" s="79"/>
      <c r="W1140" s="79"/>
      <c r="X1140" s="79"/>
      <c r="Y1140" s="79"/>
    </row>
    <row r="1141" spans="1:25">
      <c r="A1141" s="82"/>
      <c r="B1141" s="79"/>
      <c r="C1141" s="79"/>
      <c r="D1141" s="79"/>
      <c r="E1141" s="79"/>
      <c r="F1141" s="79"/>
      <c r="G1141" s="83"/>
      <c r="H1141" s="83"/>
      <c r="I1141" s="83"/>
      <c r="J1141" s="83"/>
      <c r="K1141" s="83"/>
      <c r="L1141" s="79"/>
      <c r="M1141" s="79"/>
      <c r="N1141" s="79"/>
      <c r="O1141" s="79"/>
      <c r="P1141" s="79"/>
      <c r="Q1141" s="79"/>
      <c r="R1141" s="79"/>
      <c r="S1141" s="79"/>
      <c r="T1141" s="79"/>
      <c r="U1141" s="79"/>
      <c r="V1141" s="79"/>
      <c r="W1141" s="79"/>
      <c r="X1141" s="79"/>
      <c r="Y1141" s="79"/>
    </row>
    <row r="1142" spans="1:25">
      <c r="A1142" s="82"/>
      <c r="B1142" s="79"/>
      <c r="C1142" s="79"/>
      <c r="D1142" s="79"/>
      <c r="E1142" s="79"/>
      <c r="F1142" s="79"/>
      <c r="G1142" s="83"/>
      <c r="H1142" s="83"/>
      <c r="I1142" s="83"/>
      <c r="J1142" s="83"/>
      <c r="K1142" s="83"/>
      <c r="L1142" s="79"/>
      <c r="M1142" s="79"/>
      <c r="N1142" s="79"/>
      <c r="O1142" s="79"/>
      <c r="P1142" s="79"/>
      <c r="Q1142" s="79"/>
      <c r="R1142" s="79"/>
      <c r="S1142" s="79"/>
      <c r="T1142" s="79"/>
      <c r="U1142" s="79"/>
      <c r="V1142" s="79"/>
      <c r="W1142" s="79"/>
      <c r="X1142" s="79"/>
      <c r="Y1142" s="79"/>
    </row>
    <row r="1143" spans="1:25">
      <c r="A1143" s="82"/>
      <c r="B1143" s="79"/>
      <c r="C1143" s="79"/>
      <c r="D1143" s="79"/>
      <c r="E1143" s="79"/>
      <c r="F1143" s="79"/>
      <c r="G1143" s="83"/>
      <c r="H1143" s="83"/>
      <c r="I1143" s="83"/>
      <c r="J1143" s="83"/>
      <c r="K1143" s="83"/>
      <c r="L1143" s="79"/>
      <c r="M1143" s="79"/>
      <c r="N1143" s="79"/>
      <c r="O1143" s="79"/>
      <c r="P1143" s="79"/>
      <c r="Q1143" s="79"/>
      <c r="R1143" s="79"/>
      <c r="S1143" s="79"/>
      <c r="T1143" s="79"/>
      <c r="U1143" s="79"/>
      <c r="V1143" s="79"/>
      <c r="W1143" s="79"/>
      <c r="X1143" s="79"/>
      <c r="Y1143" s="79"/>
    </row>
    <row r="1144" spans="1:25">
      <c r="A1144" s="82"/>
      <c r="B1144" s="79"/>
      <c r="C1144" s="79"/>
      <c r="D1144" s="79"/>
      <c r="E1144" s="79"/>
      <c r="F1144" s="79"/>
      <c r="G1144" s="83"/>
      <c r="H1144" s="83"/>
      <c r="I1144" s="83"/>
      <c r="J1144" s="83"/>
      <c r="K1144" s="83"/>
      <c r="L1144" s="79"/>
      <c r="M1144" s="79"/>
      <c r="N1144" s="79"/>
      <c r="O1144" s="79"/>
      <c r="P1144" s="79"/>
      <c r="Q1144" s="79"/>
      <c r="R1144" s="79"/>
      <c r="S1144" s="79"/>
      <c r="T1144" s="79"/>
      <c r="U1144" s="79"/>
      <c r="V1144" s="79"/>
      <c r="W1144" s="79"/>
      <c r="X1144" s="79"/>
      <c r="Y1144" s="79"/>
    </row>
    <row r="1145" spans="1:25">
      <c r="A1145" s="82"/>
      <c r="B1145" s="79"/>
      <c r="C1145" s="79"/>
      <c r="D1145" s="79"/>
      <c r="E1145" s="79"/>
      <c r="F1145" s="79"/>
      <c r="G1145" s="83"/>
      <c r="H1145" s="83"/>
      <c r="I1145" s="83"/>
      <c r="J1145" s="83"/>
      <c r="K1145" s="83"/>
      <c r="L1145" s="79"/>
      <c r="M1145" s="79"/>
      <c r="N1145" s="79"/>
      <c r="O1145" s="79"/>
      <c r="P1145" s="79"/>
      <c r="Q1145" s="79"/>
      <c r="R1145" s="79"/>
      <c r="S1145" s="79"/>
      <c r="T1145" s="79"/>
      <c r="U1145" s="79"/>
      <c r="V1145" s="79"/>
      <c r="W1145" s="79"/>
      <c r="X1145" s="79"/>
      <c r="Y1145" s="79"/>
    </row>
    <row r="1146" spans="1:25">
      <c r="A1146" s="82"/>
      <c r="B1146" s="79"/>
      <c r="C1146" s="79"/>
      <c r="D1146" s="79"/>
      <c r="E1146" s="79"/>
      <c r="F1146" s="79"/>
      <c r="G1146" s="83"/>
      <c r="H1146" s="83"/>
      <c r="I1146" s="83"/>
      <c r="J1146" s="83"/>
      <c r="K1146" s="83"/>
      <c r="L1146" s="79"/>
      <c r="M1146" s="79"/>
      <c r="N1146" s="79"/>
      <c r="O1146" s="79"/>
      <c r="P1146" s="79"/>
      <c r="Q1146" s="79"/>
      <c r="R1146" s="79"/>
      <c r="S1146" s="79"/>
      <c r="T1146" s="79"/>
      <c r="U1146" s="79"/>
      <c r="V1146" s="79"/>
      <c r="W1146" s="79"/>
      <c r="X1146" s="79"/>
      <c r="Y1146" s="79"/>
    </row>
    <row r="1147" spans="1:25">
      <c r="A1147" s="82"/>
      <c r="B1147" s="79"/>
      <c r="C1147" s="79"/>
      <c r="D1147" s="79"/>
      <c r="E1147" s="79"/>
      <c r="F1147" s="79"/>
      <c r="G1147" s="83"/>
      <c r="H1147" s="83"/>
      <c r="I1147" s="83"/>
      <c r="J1147" s="83"/>
      <c r="K1147" s="83"/>
      <c r="L1147" s="79"/>
      <c r="M1147" s="79"/>
      <c r="N1147" s="79"/>
      <c r="O1147" s="79"/>
      <c r="P1147" s="79"/>
      <c r="Q1147" s="79"/>
      <c r="R1147" s="79"/>
      <c r="S1147" s="79"/>
      <c r="T1147" s="79"/>
      <c r="U1147" s="79"/>
      <c r="V1147" s="79"/>
      <c r="W1147" s="79"/>
      <c r="X1147" s="79"/>
      <c r="Y1147" s="79"/>
    </row>
    <row r="1148" spans="1:25">
      <c r="A1148" s="82"/>
      <c r="B1148" s="79"/>
      <c r="C1148" s="79"/>
      <c r="D1148" s="79"/>
      <c r="E1148" s="79"/>
      <c r="F1148" s="79"/>
      <c r="G1148" s="83"/>
      <c r="H1148" s="83"/>
      <c r="I1148" s="83"/>
      <c r="J1148" s="83"/>
      <c r="K1148" s="83"/>
      <c r="L1148" s="79"/>
      <c r="M1148" s="79"/>
      <c r="N1148" s="79"/>
      <c r="O1148" s="79"/>
      <c r="P1148" s="79"/>
      <c r="Q1148" s="79"/>
      <c r="R1148" s="79"/>
      <c r="S1148" s="79"/>
      <c r="T1148" s="79"/>
      <c r="U1148" s="79"/>
      <c r="V1148" s="79"/>
      <c r="W1148" s="79"/>
      <c r="X1148" s="79"/>
      <c r="Y1148" s="79"/>
    </row>
    <row r="1149" spans="1:25">
      <c r="A1149" s="82"/>
      <c r="B1149" s="79"/>
      <c r="C1149" s="79"/>
      <c r="D1149" s="79"/>
      <c r="E1149" s="79"/>
      <c r="F1149" s="79"/>
      <c r="G1149" s="83"/>
      <c r="H1149" s="83"/>
      <c r="I1149" s="83"/>
      <c r="J1149" s="83"/>
      <c r="K1149" s="83"/>
      <c r="L1149" s="79"/>
      <c r="M1149" s="79"/>
      <c r="N1149" s="79"/>
      <c r="O1149" s="79"/>
      <c r="P1149" s="79"/>
      <c r="Q1149" s="79"/>
      <c r="R1149" s="79"/>
      <c r="S1149" s="79"/>
      <c r="T1149" s="79"/>
      <c r="U1149" s="79"/>
      <c r="V1149" s="79"/>
      <c r="W1149" s="79"/>
      <c r="X1149" s="79"/>
      <c r="Y1149" s="79"/>
    </row>
    <row r="1150" spans="1:25">
      <c r="A1150" s="82"/>
      <c r="B1150" s="79"/>
      <c r="C1150" s="79"/>
      <c r="D1150" s="79"/>
      <c r="E1150" s="79"/>
      <c r="F1150" s="79"/>
      <c r="G1150" s="83"/>
      <c r="H1150" s="83"/>
      <c r="I1150" s="83"/>
      <c r="J1150" s="83"/>
      <c r="K1150" s="83"/>
      <c r="L1150" s="79"/>
      <c r="M1150" s="79"/>
      <c r="N1150" s="79"/>
      <c r="O1150" s="79"/>
      <c r="P1150" s="79"/>
      <c r="Q1150" s="79"/>
      <c r="R1150" s="79"/>
      <c r="S1150" s="79"/>
      <c r="T1150" s="79"/>
      <c r="U1150" s="79"/>
      <c r="V1150" s="79"/>
      <c r="W1150" s="79"/>
      <c r="X1150" s="79"/>
      <c r="Y1150" s="79"/>
    </row>
    <row r="1151" spans="1:25">
      <c r="A1151" s="82"/>
      <c r="B1151" s="79"/>
      <c r="C1151" s="79"/>
      <c r="D1151" s="79"/>
      <c r="E1151" s="79"/>
      <c r="F1151" s="79"/>
      <c r="G1151" s="83"/>
      <c r="H1151" s="83"/>
      <c r="I1151" s="83"/>
      <c r="J1151" s="83"/>
      <c r="K1151" s="83"/>
      <c r="L1151" s="79"/>
      <c r="M1151" s="79"/>
      <c r="N1151" s="79"/>
      <c r="O1151" s="79"/>
      <c r="P1151" s="79"/>
      <c r="Q1151" s="79"/>
      <c r="R1151" s="79"/>
      <c r="S1151" s="79"/>
      <c r="T1151" s="79"/>
      <c r="U1151" s="79"/>
      <c r="V1151" s="79"/>
      <c r="W1151" s="79"/>
      <c r="X1151" s="79"/>
      <c r="Y1151" s="79"/>
    </row>
    <row r="1152" spans="1:25">
      <c r="A1152" s="82"/>
      <c r="B1152" s="79"/>
      <c r="C1152" s="79"/>
      <c r="D1152" s="79"/>
      <c r="E1152" s="79"/>
      <c r="F1152" s="79"/>
      <c r="G1152" s="83"/>
      <c r="H1152" s="83"/>
      <c r="I1152" s="83"/>
      <c r="J1152" s="83"/>
      <c r="K1152" s="83"/>
      <c r="L1152" s="79"/>
      <c r="M1152" s="79"/>
      <c r="N1152" s="79"/>
      <c r="O1152" s="79"/>
      <c r="P1152" s="79"/>
      <c r="Q1152" s="79"/>
      <c r="R1152" s="79"/>
      <c r="S1152" s="79"/>
      <c r="T1152" s="79"/>
      <c r="U1152" s="79"/>
      <c r="V1152" s="79"/>
      <c r="W1152" s="79"/>
      <c r="X1152" s="79"/>
      <c r="Y1152" s="79"/>
    </row>
    <row r="1153" spans="1:25">
      <c r="A1153" s="82"/>
      <c r="B1153" s="79"/>
      <c r="C1153" s="79"/>
      <c r="D1153" s="79"/>
      <c r="E1153" s="79"/>
      <c r="F1153" s="79"/>
      <c r="G1153" s="83"/>
      <c r="H1153" s="83"/>
      <c r="I1153" s="83"/>
      <c r="J1153" s="83"/>
      <c r="K1153" s="83"/>
      <c r="L1153" s="79"/>
      <c r="M1153" s="79"/>
      <c r="N1153" s="79"/>
      <c r="O1153" s="79"/>
      <c r="P1153" s="79"/>
      <c r="Q1153" s="79"/>
      <c r="R1153" s="79"/>
      <c r="S1153" s="79"/>
      <c r="T1153" s="79"/>
      <c r="U1153" s="79"/>
      <c r="V1153" s="79"/>
      <c r="W1153" s="79"/>
      <c r="X1153" s="79"/>
      <c r="Y1153" s="79"/>
    </row>
    <row r="1154" spans="1:25">
      <c r="A1154" s="82"/>
      <c r="B1154" s="79"/>
      <c r="C1154" s="79"/>
      <c r="D1154" s="79"/>
      <c r="E1154" s="79"/>
      <c r="F1154" s="79"/>
      <c r="G1154" s="83"/>
      <c r="H1154" s="83"/>
      <c r="I1154" s="83"/>
      <c r="J1154" s="83"/>
      <c r="K1154" s="83"/>
      <c r="L1154" s="79"/>
      <c r="M1154" s="79"/>
      <c r="N1154" s="79"/>
      <c r="O1154" s="79"/>
      <c r="P1154" s="79"/>
      <c r="Q1154" s="79"/>
      <c r="R1154" s="79"/>
      <c r="S1154" s="79"/>
      <c r="T1154" s="79"/>
      <c r="U1154" s="79"/>
      <c r="V1154" s="79"/>
      <c r="W1154" s="79"/>
      <c r="X1154" s="79"/>
      <c r="Y1154" s="79"/>
    </row>
    <row r="1155" spans="1:25">
      <c r="A1155" s="82"/>
      <c r="B1155" s="79"/>
      <c r="C1155" s="79"/>
      <c r="D1155" s="79"/>
      <c r="E1155" s="79"/>
      <c r="F1155" s="79"/>
      <c r="G1155" s="83"/>
      <c r="H1155" s="83"/>
      <c r="I1155" s="83"/>
      <c r="J1155" s="83"/>
      <c r="K1155" s="83"/>
      <c r="L1155" s="79"/>
      <c r="M1155" s="79"/>
      <c r="N1155" s="79"/>
      <c r="O1155" s="79"/>
      <c r="P1155" s="79"/>
      <c r="Q1155" s="79"/>
      <c r="R1155" s="79"/>
      <c r="S1155" s="79"/>
      <c r="T1155" s="79"/>
      <c r="U1155" s="79"/>
      <c r="V1155" s="79"/>
      <c r="W1155" s="79"/>
      <c r="X1155" s="79"/>
      <c r="Y1155" s="79"/>
    </row>
    <row r="1156" spans="1:25">
      <c r="A1156" s="82"/>
      <c r="B1156" s="79"/>
      <c r="C1156" s="79"/>
      <c r="D1156" s="79"/>
      <c r="E1156" s="79"/>
      <c r="F1156" s="79"/>
      <c r="G1156" s="83"/>
      <c r="H1156" s="83"/>
      <c r="I1156" s="83"/>
      <c r="J1156" s="83"/>
      <c r="K1156" s="83"/>
      <c r="L1156" s="79"/>
      <c r="M1156" s="79"/>
      <c r="N1156" s="79"/>
      <c r="O1156" s="79"/>
      <c r="P1156" s="79"/>
      <c r="Q1156" s="79"/>
      <c r="R1156" s="79"/>
      <c r="S1156" s="79"/>
      <c r="T1156" s="79"/>
      <c r="U1156" s="79"/>
      <c r="V1156" s="79"/>
      <c r="W1156" s="79"/>
      <c r="X1156" s="79"/>
      <c r="Y1156" s="79"/>
    </row>
    <row r="1157" spans="1:25">
      <c r="A1157" s="82"/>
      <c r="B1157" s="79"/>
      <c r="C1157" s="79"/>
      <c r="D1157" s="79"/>
      <c r="E1157" s="79"/>
      <c r="F1157" s="79"/>
      <c r="G1157" s="83"/>
      <c r="H1157" s="83"/>
      <c r="I1157" s="83"/>
      <c r="J1157" s="83"/>
      <c r="K1157" s="83"/>
      <c r="L1157" s="79"/>
      <c r="M1157" s="79"/>
      <c r="N1157" s="79"/>
      <c r="O1157" s="79"/>
      <c r="P1157" s="79"/>
      <c r="Q1157" s="79"/>
      <c r="R1157" s="79"/>
      <c r="S1157" s="79"/>
      <c r="T1157" s="79"/>
      <c r="U1157" s="79"/>
      <c r="V1157" s="79"/>
      <c r="W1157" s="79"/>
      <c r="X1157" s="79"/>
      <c r="Y1157" s="79"/>
    </row>
    <row r="1158" spans="1:25">
      <c r="A1158" s="82"/>
      <c r="B1158" s="79"/>
      <c r="C1158" s="79"/>
      <c r="D1158" s="79"/>
      <c r="E1158" s="79"/>
      <c r="F1158" s="79"/>
      <c r="G1158" s="83"/>
      <c r="H1158" s="83"/>
      <c r="I1158" s="83"/>
      <c r="J1158" s="83"/>
      <c r="K1158" s="83"/>
      <c r="L1158" s="79"/>
      <c r="M1158" s="79"/>
      <c r="N1158" s="79"/>
      <c r="O1158" s="79"/>
      <c r="P1158" s="79"/>
      <c r="Q1158" s="79"/>
      <c r="R1158" s="79"/>
      <c r="S1158" s="79"/>
      <c r="T1158" s="79"/>
      <c r="U1158" s="79"/>
      <c r="V1158" s="79"/>
      <c r="W1158" s="79"/>
      <c r="X1158" s="79"/>
      <c r="Y1158" s="79"/>
    </row>
    <row r="1159" spans="1:25">
      <c r="A1159" s="82"/>
      <c r="B1159" s="79"/>
      <c r="C1159" s="79"/>
      <c r="D1159" s="79"/>
      <c r="E1159" s="79"/>
      <c r="F1159" s="79"/>
      <c r="G1159" s="83"/>
      <c r="H1159" s="83"/>
      <c r="I1159" s="83"/>
      <c r="J1159" s="83"/>
      <c r="K1159" s="83"/>
      <c r="L1159" s="79"/>
      <c r="M1159" s="79"/>
      <c r="N1159" s="79"/>
      <c r="O1159" s="79"/>
      <c r="P1159" s="79"/>
      <c r="Q1159" s="79"/>
      <c r="R1159" s="79"/>
      <c r="S1159" s="79"/>
      <c r="T1159" s="79"/>
      <c r="U1159" s="79"/>
      <c r="V1159" s="79"/>
      <c r="W1159" s="79"/>
      <c r="X1159" s="79"/>
      <c r="Y1159" s="79"/>
    </row>
    <row r="1160" spans="1:25">
      <c r="A1160" s="82"/>
      <c r="B1160" s="79"/>
      <c r="C1160" s="79"/>
      <c r="D1160" s="79"/>
      <c r="E1160" s="79"/>
      <c r="F1160" s="79"/>
      <c r="G1160" s="83"/>
      <c r="H1160" s="83"/>
      <c r="I1160" s="83"/>
      <c r="J1160" s="83"/>
      <c r="K1160" s="83"/>
      <c r="L1160" s="79"/>
      <c r="M1160" s="79"/>
      <c r="N1160" s="79"/>
      <c r="O1160" s="79"/>
      <c r="P1160" s="79"/>
      <c r="Q1160" s="79"/>
      <c r="R1160" s="79"/>
      <c r="S1160" s="79"/>
      <c r="T1160" s="79"/>
      <c r="U1160" s="79"/>
      <c r="V1160" s="79"/>
      <c r="W1160" s="79"/>
      <c r="X1160" s="79"/>
      <c r="Y1160" s="79"/>
    </row>
    <row r="1161" spans="1:25">
      <c r="A1161" s="82"/>
      <c r="B1161" s="79"/>
      <c r="C1161" s="79"/>
      <c r="D1161" s="79"/>
      <c r="E1161" s="79"/>
      <c r="F1161" s="79"/>
      <c r="G1161" s="83"/>
      <c r="H1161" s="83"/>
      <c r="I1161" s="83"/>
      <c r="J1161" s="83"/>
      <c r="K1161" s="83"/>
      <c r="L1161" s="79"/>
      <c r="M1161" s="79"/>
      <c r="N1161" s="79"/>
      <c r="O1161" s="79"/>
      <c r="P1161" s="79"/>
      <c r="Q1161" s="79"/>
      <c r="R1161" s="79"/>
      <c r="S1161" s="79"/>
      <c r="T1161" s="79"/>
      <c r="U1161" s="79"/>
      <c r="V1161" s="79"/>
      <c r="W1161" s="79"/>
      <c r="X1161" s="79"/>
      <c r="Y1161" s="79"/>
    </row>
    <row r="1162" spans="1:25">
      <c r="A1162" s="82"/>
      <c r="B1162" s="79"/>
      <c r="C1162" s="79"/>
      <c r="D1162" s="79"/>
      <c r="E1162" s="79"/>
      <c r="F1162" s="79"/>
      <c r="G1162" s="83"/>
      <c r="H1162" s="83"/>
      <c r="I1162" s="83"/>
      <c r="J1162" s="83"/>
      <c r="K1162" s="83"/>
      <c r="L1162" s="79"/>
      <c r="M1162" s="79"/>
      <c r="N1162" s="79"/>
      <c r="O1162" s="79"/>
      <c r="P1162" s="79"/>
      <c r="Q1162" s="79"/>
      <c r="R1162" s="79"/>
      <c r="S1162" s="79"/>
      <c r="T1162" s="79"/>
      <c r="U1162" s="79"/>
      <c r="V1162" s="79"/>
      <c r="W1162" s="79"/>
      <c r="X1162" s="79"/>
      <c r="Y1162" s="79"/>
    </row>
    <row r="1163" spans="1:25">
      <c r="A1163" s="82"/>
      <c r="B1163" s="79"/>
      <c r="C1163" s="79"/>
      <c r="D1163" s="79"/>
      <c r="E1163" s="79"/>
      <c r="F1163" s="79"/>
      <c r="G1163" s="83"/>
      <c r="H1163" s="83"/>
      <c r="I1163" s="83"/>
      <c r="J1163" s="83"/>
      <c r="K1163" s="83"/>
      <c r="L1163" s="79"/>
      <c r="M1163" s="79"/>
      <c r="N1163" s="79"/>
      <c r="O1163" s="79"/>
      <c r="P1163" s="79"/>
      <c r="Q1163" s="79"/>
      <c r="R1163" s="79"/>
      <c r="S1163" s="79"/>
      <c r="T1163" s="79"/>
      <c r="U1163" s="79"/>
      <c r="V1163" s="79"/>
      <c r="W1163" s="79"/>
      <c r="X1163" s="79"/>
      <c r="Y1163" s="79"/>
    </row>
    <row r="1164" spans="1:25">
      <c r="A1164" s="82"/>
      <c r="B1164" s="79"/>
      <c r="C1164" s="79"/>
      <c r="D1164" s="79"/>
      <c r="E1164" s="79"/>
      <c r="F1164" s="79"/>
      <c r="G1164" s="83"/>
      <c r="H1164" s="83"/>
      <c r="I1164" s="83"/>
      <c r="J1164" s="83"/>
      <c r="K1164" s="83"/>
      <c r="L1164" s="79"/>
      <c r="M1164" s="79"/>
      <c r="N1164" s="79"/>
      <c r="O1164" s="79"/>
      <c r="P1164" s="79"/>
      <c r="Q1164" s="79"/>
      <c r="R1164" s="79"/>
      <c r="S1164" s="79"/>
      <c r="T1164" s="79"/>
      <c r="U1164" s="79"/>
      <c r="V1164" s="79"/>
      <c r="W1164" s="79"/>
      <c r="X1164" s="79"/>
      <c r="Y1164" s="79"/>
    </row>
    <row r="1165" spans="1:25">
      <c r="A1165" s="82"/>
      <c r="B1165" s="79"/>
      <c r="C1165" s="79"/>
      <c r="D1165" s="79"/>
      <c r="E1165" s="79"/>
      <c r="F1165" s="79"/>
      <c r="G1165" s="83"/>
      <c r="H1165" s="83"/>
      <c r="I1165" s="83"/>
      <c r="J1165" s="83"/>
      <c r="K1165" s="83"/>
      <c r="L1165" s="79"/>
      <c r="M1165" s="79"/>
      <c r="N1165" s="79"/>
      <c r="O1165" s="79"/>
      <c r="P1165" s="79"/>
      <c r="Q1165" s="79"/>
      <c r="R1165" s="79"/>
      <c r="S1165" s="79"/>
      <c r="T1165" s="79"/>
      <c r="U1165" s="79"/>
      <c r="V1165" s="79"/>
      <c r="W1165" s="79"/>
      <c r="X1165" s="79"/>
      <c r="Y1165" s="79"/>
    </row>
    <row r="1166" spans="1:25">
      <c r="A1166" s="82"/>
      <c r="B1166" s="79"/>
      <c r="C1166" s="79"/>
      <c r="D1166" s="79"/>
      <c r="E1166" s="79"/>
      <c r="F1166" s="79"/>
      <c r="G1166" s="83"/>
      <c r="H1166" s="83"/>
      <c r="I1166" s="83"/>
      <c r="J1166" s="83"/>
      <c r="K1166" s="83"/>
      <c r="L1166" s="79"/>
      <c r="M1166" s="79"/>
      <c r="N1166" s="79"/>
      <c r="O1166" s="79"/>
      <c r="P1166" s="79"/>
      <c r="Q1166" s="79"/>
      <c r="R1166" s="79"/>
      <c r="S1166" s="79"/>
      <c r="T1166" s="79"/>
      <c r="U1166" s="79"/>
      <c r="V1166" s="79"/>
      <c r="W1166" s="79"/>
      <c r="X1166" s="79"/>
      <c r="Y1166" s="79"/>
    </row>
    <row r="1167" spans="1:25">
      <c r="A1167" s="82"/>
      <c r="B1167" s="79"/>
      <c r="C1167" s="79"/>
      <c r="D1167" s="79"/>
      <c r="E1167" s="79"/>
      <c r="F1167" s="79"/>
      <c r="G1167" s="83"/>
      <c r="H1167" s="83"/>
      <c r="I1167" s="83"/>
      <c r="J1167" s="83"/>
      <c r="K1167" s="83"/>
      <c r="L1167" s="79"/>
      <c r="M1167" s="79"/>
      <c r="N1167" s="79"/>
      <c r="O1167" s="79"/>
      <c r="P1167" s="79"/>
      <c r="Q1167" s="79"/>
      <c r="R1167" s="79"/>
      <c r="S1167" s="79"/>
      <c r="T1167" s="79"/>
      <c r="U1167" s="79"/>
      <c r="V1167" s="79"/>
      <c r="W1167" s="79"/>
      <c r="X1167" s="79"/>
      <c r="Y1167" s="79"/>
    </row>
    <row r="1168" spans="1:25">
      <c r="A1168" s="82"/>
      <c r="B1168" s="79"/>
      <c r="C1168" s="79"/>
      <c r="D1168" s="79"/>
      <c r="E1168" s="79"/>
      <c r="F1168" s="79"/>
      <c r="G1168" s="83"/>
      <c r="H1168" s="83"/>
      <c r="I1168" s="83"/>
      <c r="J1168" s="83"/>
      <c r="K1168" s="83"/>
      <c r="L1168" s="79"/>
      <c r="M1168" s="79"/>
      <c r="N1168" s="79"/>
      <c r="O1168" s="79"/>
      <c r="P1168" s="79"/>
      <c r="Q1168" s="79"/>
      <c r="R1168" s="79"/>
      <c r="S1168" s="79"/>
      <c r="T1168" s="79"/>
      <c r="U1168" s="79"/>
      <c r="V1168" s="79"/>
      <c r="W1168" s="79"/>
      <c r="X1168" s="79"/>
      <c r="Y1168" s="79"/>
    </row>
    <row r="1169" spans="1:25">
      <c r="A1169" s="82"/>
      <c r="B1169" s="79"/>
      <c r="C1169" s="79"/>
      <c r="D1169" s="79"/>
      <c r="E1169" s="79"/>
      <c r="F1169" s="79"/>
      <c r="G1169" s="83"/>
      <c r="H1169" s="83"/>
      <c r="I1169" s="83"/>
      <c r="J1169" s="83"/>
      <c r="K1169" s="83"/>
      <c r="L1169" s="79"/>
      <c r="M1169" s="79"/>
      <c r="N1169" s="79"/>
      <c r="O1169" s="79"/>
      <c r="P1169" s="79"/>
      <c r="Q1169" s="79"/>
      <c r="R1169" s="79"/>
      <c r="S1169" s="79"/>
      <c r="T1169" s="79"/>
      <c r="U1169" s="79"/>
      <c r="V1169" s="79"/>
      <c r="W1169" s="79"/>
      <c r="X1169" s="79"/>
      <c r="Y1169" s="79"/>
    </row>
    <row r="1170" spans="1:25">
      <c r="A1170" s="82"/>
      <c r="B1170" s="79"/>
      <c r="C1170" s="79"/>
      <c r="D1170" s="79"/>
      <c r="E1170" s="79"/>
      <c r="F1170" s="79"/>
      <c r="G1170" s="83"/>
      <c r="H1170" s="83"/>
      <c r="I1170" s="83"/>
      <c r="J1170" s="83"/>
      <c r="K1170" s="83"/>
      <c r="L1170" s="79"/>
      <c r="M1170" s="79"/>
      <c r="N1170" s="79"/>
      <c r="O1170" s="79"/>
      <c r="P1170" s="79"/>
      <c r="Q1170" s="79"/>
      <c r="R1170" s="79"/>
      <c r="S1170" s="79"/>
      <c r="T1170" s="79"/>
      <c r="U1170" s="79"/>
      <c r="V1170" s="79"/>
      <c r="W1170" s="79"/>
      <c r="X1170" s="79"/>
      <c r="Y1170" s="79"/>
    </row>
    <row r="1171" spans="1:25">
      <c r="A1171" s="82"/>
      <c r="B1171" s="79"/>
      <c r="C1171" s="79"/>
      <c r="D1171" s="79"/>
      <c r="E1171" s="79"/>
      <c r="F1171" s="79"/>
      <c r="G1171" s="83"/>
      <c r="H1171" s="83"/>
      <c r="I1171" s="83"/>
      <c r="J1171" s="83"/>
      <c r="K1171" s="83"/>
      <c r="L1171" s="79"/>
      <c r="M1171" s="79"/>
      <c r="N1171" s="79"/>
      <c r="O1171" s="79"/>
      <c r="P1171" s="79"/>
      <c r="Q1171" s="79"/>
      <c r="R1171" s="79"/>
      <c r="S1171" s="79"/>
      <c r="T1171" s="79"/>
      <c r="U1171" s="79"/>
      <c r="V1171" s="79"/>
      <c r="W1171" s="79"/>
      <c r="X1171" s="79"/>
      <c r="Y1171" s="79"/>
    </row>
    <row r="1172" spans="1:25">
      <c r="A1172" s="82"/>
      <c r="B1172" s="79"/>
      <c r="C1172" s="79"/>
      <c r="D1172" s="79"/>
      <c r="E1172" s="79"/>
      <c r="F1172" s="79"/>
      <c r="G1172" s="83"/>
      <c r="H1172" s="83"/>
      <c r="I1172" s="83"/>
      <c r="J1172" s="83"/>
      <c r="K1172" s="83"/>
      <c r="L1172" s="79"/>
      <c r="M1172" s="79"/>
      <c r="N1172" s="79"/>
      <c r="O1172" s="79"/>
      <c r="P1172" s="79"/>
      <c r="Q1172" s="79"/>
      <c r="R1172" s="79"/>
      <c r="S1172" s="79"/>
      <c r="T1172" s="79"/>
      <c r="U1172" s="79"/>
      <c r="V1172" s="79"/>
      <c r="W1172" s="79"/>
      <c r="X1172" s="79"/>
      <c r="Y1172" s="79"/>
    </row>
    <row r="1173" spans="1:25">
      <c r="A1173" s="82"/>
      <c r="B1173" s="79"/>
      <c r="C1173" s="79"/>
      <c r="D1173" s="79"/>
      <c r="E1173" s="79"/>
      <c r="F1173" s="79"/>
      <c r="G1173" s="83"/>
      <c r="H1173" s="83"/>
      <c r="I1173" s="83"/>
      <c r="J1173" s="83"/>
      <c r="K1173" s="83"/>
      <c r="L1173" s="79"/>
      <c r="M1173" s="79"/>
      <c r="N1173" s="79"/>
      <c r="O1173" s="79"/>
      <c r="P1173" s="79"/>
      <c r="Q1173" s="79"/>
      <c r="R1173" s="79"/>
      <c r="S1173" s="79"/>
      <c r="T1173" s="79"/>
      <c r="U1173" s="79"/>
      <c r="V1173" s="79"/>
      <c r="W1173" s="79"/>
      <c r="X1173" s="79"/>
      <c r="Y1173" s="79"/>
    </row>
    <row r="1174" spans="1:25">
      <c r="A1174" s="82"/>
      <c r="B1174" s="79"/>
      <c r="C1174" s="79"/>
      <c r="D1174" s="79"/>
      <c r="E1174" s="79"/>
      <c r="F1174" s="79"/>
      <c r="G1174" s="83"/>
      <c r="H1174" s="83"/>
      <c r="I1174" s="83"/>
      <c r="J1174" s="83"/>
      <c r="K1174" s="83"/>
      <c r="L1174" s="79"/>
      <c r="M1174" s="79"/>
      <c r="N1174" s="79"/>
      <c r="O1174" s="79"/>
      <c r="P1174" s="79"/>
      <c r="Q1174" s="79"/>
      <c r="R1174" s="79"/>
      <c r="S1174" s="79"/>
      <c r="T1174" s="79"/>
      <c r="U1174" s="79"/>
      <c r="V1174" s="79"/>
      <c r="W1174" s="79"/>
      <c r="X1174" s="79"/>
      <c r="Y1174" s="79"/>
    </row>
    <row r="1175" spans="1:25">
      <c r="A1175" s="82"/>
      <c r="B1175" s="79"/>
      <c r="C1175" s="79"/>
      <c r="D1175" s="79"/>
      <c r="E1175" s="79"/>
      <c r="F1175" s="79"/>
      <c r="G1175" s="83"/>
      <c r="H1175" s="83"/>
      <c r="I1175" s="83"/>
      <c r="J1175" s="83"/>
      <c r="K1175" s="83"/>
      <c r="L1175" s="79"/>
      <c r="M1175" s="79"/>
      <c r="N1175" s="79"/>
      <c r="O1175" s="79"/>
      <c r="P1175" s="79"/>
      <c r="Q1175" s="79"/>
      <c r="R1175" s="79"/>
      <c r="S1175" s="79"/>
      <c r="T1175" s="79"/>
      <c r="U1175" s="79"/>
      <c r="V1175" s="79"/>
      <c r="W1175" s="79"/>
      <c r="X1175" s="79"/>
      <c r="Y1175" s="79"/>
    </row>
    <row r="1176" spans="1:25">
      <c r="A1176" s="82"/>
      <c r="B1176" s="79"/>
      <c r="C1176" s="79"/>
      <c r="D1176" s="79"/>
      <c r="E1176" s="79"/>
      <c r="F1176" s="79"/>
      <c r="G1176" s="83"/>
      <c r="H1176" s="83"/>
      <c r="I1176" s="83"/>
      <c r="J1176" s="83"/>
      <c r="K1176" s="83"/>
      <c r="L1176" s="79"/>
      <c r="M1176" s="79"/>
      <c r="N1176" s="79"/>
      <c r="O1176" s="79"/>
      <c r="P1176" s="79"/>
      <c r="Q1176" s="79"/>
      <c r="R1176" s="79"/>
      <c r="S1176" s="79"/>
      <c r="T1176" s="79"/>
      <c r="U1176" s="79"/>
      <c r="V1176" s="79"/>
      <c r="W1176" s="79"/>
      <c r="X1176" s="79"/>
      <c r="Y1176" s="79"/>
    </row>
    <row r="1177" spans="1:25">
      <c r="A1177" s="82"/>
      <c r="B1177" s="79"/>
      <c r="C1177" s="79"/>
      <c r="D1177" s="79"/>
      <c r="E1177" s="79"/>
      <c r="F1177" s="79"/>
      <c r="G1177" s="83"/>
      <c r="H1177" s="83"/>
      <c r="I1177" s="83"/>
      <c r="J1177" s="83"/>
      <c r="K1177" s="83"/>
      <c r="L1177" s="79"/>
      <c r="M1177" s="79"/>
      <c r="N1177" s="79"/>
      <c r="O1177" s="79"/>
      <c r="P1177" s="79"/>
      <c r="Q1177" s="79"/>
      <c r="R1177" s="79"/>
      <c r="S1177" s="79"/>
      <c r="T1177" s="79"/>
      <c r="U1177" s="79"/>
      <c r="V1177" s="79"/>
      <c r="W1177" s="79"/>
      <c r="X1177" s="79"/>
      <c r="Y1177" s="79"/>
    </row>
    <row r="1178" spans="1:25">
      <c r="A1178" s="82"/>
      <c r="B1178" s="79"/>
      <c r="C1178" s="79"/>
      <c r="D1178" s="79"/>
      <c r="E1178" s="79"/>
      <c r="F1178" s="79"/>
      <c r="G1178" s="83"/>
      <c r="H1178" s="83"/>
      <c r="I1178" s="83"/>
      <c r="J1178" s="83"/>
      <c r="K1178" s="83"/>
      <c r="L1178" s="79"/>
      <c r="M1178" s="79"/>
      <c r="N1178" s="79"/>
      <c r="O1178" s="79"/>
      <c r="P1178" s="79"/>
      <c r="Q1178" s="79"/>
      <c r="R1178" s="79"/>
      <c r="S1178" s="79"/>
      <c r="T1178" s="79"/>
      <c r="U1178" s="79"/>
      <c r="V1178" s="79"/>
      <c r="W1178" s="79"/>
      <c r="X1178" s="79"/>
      <c r="Y1178" s="79"/>
    </row>
    <row r="1179" spans="1:25">
      <c r="A1179" s="82"/>
      <c r="B1179" s="79"/>
      <c r="C1179" s="79"/>
      <c r="D1179" s="79"/>
      <c r="E1179" s="79"/>
      <c r="F1179" s="79"/>
      <c r="G1179" s="83"/>
      <c r="H1179" s="83"/>
      <c r="I1179" s="83"/>
      <c r="J1179" s="83"/>
      <c r="K1179" s="83"/>
      <c r="L1179" s="79"/>
      <c r="M1179" s="79"/>
      <c r="N1179" s="79"/>
      <c r="O1179" s="79"/>
      <c r="P1179" s="79"/>
      <c r="Q1179" s="79"/>
      <c r="R1179" s="79"/>
      <c r="S1179" s="79"/>
      <c r="T1179" s="79"/>
      <c r="U1179" s="79"/>
      <c r="V1179" s="79"/>
      <c r="W1179" s="79"/>
      <c r="X1179" s="79"/>
      <c r="Y1179" s="79"/>
    </row>
    <row r="1180" spans="1:25">
      <c r="A1180" s="82"/>
      <c r="B1180" s="79"/>
      <c r="C1180" s="79"/>
      <c r="D1180" s="79"/>
      <c r="E1180" s="79"/>
      <c r="F1180" s="79"/>
      <c r="G1180" s="83"/>
      <c r="H1180" s="83"/>
      <c r="I1180" s="83"/>
      <c r="J1180" s="83"/>
      <c r="K1180" s="83"/>
      <c r="L1180" s="79"/>
      <c r="M1180" s="79"/>
      <c r="N1180" s="79"/>
      <c r="O1180" s="79"/>
      <c r="P1180" s="79"/>
      <c r="Q1180" s="79"/>
      <c r="R1180" s="79"/>
      <c r="S1180" s="79"/>
      <c r="T1180" s="79"/>
      <c r="U1180" s="79"/>
      <c r="V1180" s="79"/>
      <c r="W1180" s="79"/>
      <c r="X1180" s="79"/>
      <c r="Y1180" s="79"/>
    </row>
    <row r="1181" spans="1:25">
      <c r="A1181" s="82"/>
      <c r="B1181" s="79"/>
      <c r="C1181" s="79"/>
      <c r="D1181" s="79"/>
      <c r="E1181" s="79"/>
      <c r="F1181" s="79"/>
      <c r="G1181" s="83"/>
      <c r="H1181" s="83"/>
      <c r="I1181" s="83"/>
      <c r="J1181" s="83"/>
      <c r="K1181" s="83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79"/>
      <c r="Y1181" s="79"/>
    </row>
    <row r="1182" spans="1:25">
      <c r="A1182" s="82"/>
      <c r="B1182" s="79"/>
      <c r="C1182" s="79"/>
      <c r="D1182" s="79"/>
      <c r="E1182" s="79"/>
      <c r="F1182" s="79"/>
      <c r="G1182" s="83"/>
      <c r="H1182" s="83"/>
      <c r="I1182" s="83"/>
      <c r="J1182" s="83"/>
      <c r="K1182" s="83"/>
      <c r="L1182" s="79"/>
      <c r="M1182" s="79"/>
      <c r="N1182" s="79"/>
      <c r="O1182" s="79"/>
      <c r="P1182" s="79"/>
      <c r="Q1182" s="79"/>
      <c r="R1182" s="79"/>
      <c r="S1182" s="79"/>
      <c r="T1182" s="79"/>
      <c r="U1182" s="79"/>
      <c r="V1182" s="79"/>
      <c r="W1182" s="79"/>
      <c r="X1182" s="79"/>
      <c r="Y1182" s="79"/>
    </row>
    <row r="1183" spans="1:25">
      <c r="A1183" s="82"/>
      <c r="B1183" s="79"/>
      <c r="C1183" s="79"/>
      <c r="D1183" s="79"/>
      <c r="E1183" s="79"/>
      <c r="F1183" s="79"/>
      <c r="G1183" s="83"/>
      <c r="H1183" s="83"/>
      <c r="I1183" s="83"/>
      <c r="J1183" s="83"/>
      <c r="K1183" s="83"/>
      <c r="L1183" s="79"/>
      <c r="M1183" s="79"/>
      <c r="N1183" s="79"/>
      <c r="O1183" s="79"/>
      <c r="P1183" s="79"/>
      <c r="Q1183" s="79"/>
      <c r="R1183" s="79"/>
      <c r="S1183" s="79"/>
      <c r="T1183" s="79"/>
      <c r="U1183" s="79"/>
      <c r="V1183" s="79"/>
      <c r="W1183" s="79"/>
      <c r="X1183" s="79"/>
      <c r="Y1183" s="79"/>
    </row>
    <row r="1184" spans="1:25">
      <c r="A1184" s="82"/>
      <c r="B1184" s="79"/>
      <c r="C1184" s="79"/>
      <c r="D1184" s="79"/>
      <c r="E1184" s="79"/>
      <c r="F1184" s="79"/>
      <c r="G1184" s="83"/>
      <c r="H1184" s="83"/>
      <c r="I1184" s="83"/>
      <c r="J1184" s="83"/>
      <c r="K1184" s="83"/>
      <c r="L1184" s="79"/>
      <c r="M1184" s="79"/>
      <c r="N1184" s="79"/>
      <c r="O1184" s="79"/>
      <c r="P1184" s="79"/>
      <c r="Q1184" s="79"/>
      <c r="R1184" s="79"/>
      <c r="S1184" s="79"/>
      <c r="T1184" s="79"/>
      <c r="U1184" s="79"/>
      <c r="V1184" s="79"/>
      <c r="W1184" s="79"/>
      <c r="X1184" s="79"/>
      <c r="Y1184" s="79"/>
    </row>
    <row r="1185" spans="1:25">
      <c r="A1185" s="82"/>
      <c r="B1185" s="79"/>
      <c r="C1185" s="79"/>
      <c r="D1185" s="79"/>
      <c r="E1185" s="79"/>
      <c r="F1185" s="79"/>
      <c r="G1185" s="83"/>
      <c r="H1185" s="83"/>
      <c r="I1185" s="83"/>
      <c r="J1185" s="83"/>
      <c r="K1185" s="83"/>
      <c r="L1185" s="79"/>
      <c r="M1185" s="79"/>
      <c r="N1185" s="79"/>
      <c r="O1185" s="79"/>
      <c r="P1185" s="79"/>
      <c r="Q1185" s="79"/>
      <c r="R1185" s="79"/>
      <c r="S1185" s="79"/>
      <c r="T1185" s="79"/>
      <c r="U1185" s="79"/>
      <c r="V1185" s="79"/>
      <c r="W1185" s="79"/>
      <c r="X1185" s="79"/>
      <c r="Y1185" s="79"/>
    </row>
    <row r="1186" spans="1:25">
      <c r="A1186" s="82"/>
      <c r="B1186" s="79"/>
      <c r="C1186" s="79"/>
      <c r="D1186" s="79"/>
      <c r="E1186" s="79"/>
      <c r="F1186" s="79"/>
      <c r="G1186" s="83"/>
      <c r="H1186" s="83"/>
      <c r="I1186" s="83"/>
      <c r="J1186" s="83"/>
      <c r="K1186" s="83"/>
      <c r="L1186" s="79"/>
      <c r="M1186" s="79"/>
      <c r="N1186" s="79"/>
      <c r="O1186" s="79"/>
      <c r="P1186" s="79"/>
      <c r="Q1186" s="79"/>
      <c r="R1186" s="79"/>
      <c r="S1186" s="79"/>
      <c r="T1186" s="79"/>
      <c r="U1186" s="79"/>
      <c r="V1186" s="79"/>
      <c r="W1186" s="79"/>
      <c r="X1186" s="79"/>
      <c r="Y1186" s="79"/>
    </row>
    <row r="1187" spans="1:25">
      <c r="A1187" s="82"/>
      <c r="B1187" s="79"/>
      <c r="C1187" s="79"/>
      <c r="D1187" s="79"/>
      <c r="E1187" s="79"/>
      <c r="F1187" s="79"/>
      <c r="G1187" s="83"/>
      <c r="H1187" s="83"/>
      <c r="I1187" s="83"/>
      <c r="J1187" s="83"/>
      <c r="K1187" s="83"/>
      <c r="L1187" s="79"/>
      <c r="M1187" s="79"/>
      <c r="N1187" s="79"/>
      <c r="O1187" s="79"/>
      <c r="P1187" s="79"/>
      <c r="Q1187" s="79"/>
      <c r="R1187" s="79"/>
      <c r="S1187" s="79"/>
      <c r="T1187" s="79"/>
      <c r="U1187" s="79"/>
      <c r="V1187" s="79"/>
      <c r="W1187" s="79"/>
      <c r="X1187" s="79"/>
      <c r="Y1187" s="79"/>
    </row>
    <row r="1188" spans="1:25">
      <c r="A1188" s="82"/>
      <c r="B1188" s="79"/>
      <c r="C1188" s="79"/>
      <c r="D1188" s="79"/>
      <c r="E1188" s="79"/>
      <c r="F1188" s="79"/>
      <c r="G1188" s="83"/>
      <c r="H1188" s="83"/>
      <c r="I1188" s="83"/>
      <c r="J1188" s="83"/>
      <c r="K1188" s="83"/>
      <c r="L1188" s="79"/>
      <c r="M1188" s="79"/>
      <c r="N1188" s="79"/>
      <c r="O1188" s="79"/>
      <c r="P1188" s="79"/>
      <c r="Q1188" s="79"/>
      <c r="R1188" s="79"/>
      <c r="S1188" s="79"/>
      <c r="T1188" s="79"/>
      <c r="U1188" s="79"/>
      <c r="V1188" s="79"/>
      <c r="W1188" s="79"/>
      <c r="X1188" s="79"/>
      <c r="Y1188" s="79"/>
    </row>
    <row r="1189" spans="1:25">
      <c r="A1189" s="82"/>
      <c r="B1189" s="79"/>
      <c r="C1189" s="79"/>
      <c r="D1189" s="79"/>
      <c r="E1189" s="79"/>
      <c r="F1189" s="79"/>
      <c r="G1189" s="83"/>
      <c r="H1189" s="83"/>
      <c r="I1189" s="83"/>
      <c r="J1189" s="83"/>
      <c r="K1189" s="83"/>
      <c r="L1189" s="79"/>
      <c r="M1189" s="79"/>
      <c r="N1189" s="79"/>
      <c r="O1189" s="79"/>
      <c r="P1189" s="79"/>
      <c r="Q1189" s="79"/>
      <c r="R1189" s="79"/>
      <c r="S1189" s="79"/>
      <c r="T1189" s="79"/>
      <c r="U1189" s="79"/>
      <c r="V1189" s="79"/>
      <c r="W1189" s="79"/>
      <c r="X1189" s="79"/>
      <c r="Y1189" s="79"/>
    </row>
    <row r="1190" spans="1:25">
      <c r="A1190" s="82"/>
      <c r="B1190" s="79"/>
      <c r="C1190" s="79"/>
      <c r="D1190" s="79"/>
      <c r="E1190" s="79"/>
      <c r="F1190" s="79"/>
      <c r="G1190" s="83"/>
      <c r="H1190" s="83"/>
      <c r="I1190" s="83"/>
      <c r="J1190" s="83"/>
      <c r="K1190" s="83"/>
      <c r="L1190" s="79"/>
      <c r="M1190" s="79"/>
      <c r="N1190" s="79"/>
      <c r="O1190" s="79"/>
      <c r="P1190" s="79"/>
      <c r="Q1190" s="79"/>
      <c r="R1190" s="79"/>
      <c r="S1190" s="79"/>
      <c r="T1190" s="79"/>
      <c r="U1190" s="79"/>
      <c r="V1190" s="79"/>
      <c r="W1190" s="79"/>
      <c r="X1190" s="79"/>
      <c r="Y1190" s="79"/>
    </row>
    <row r="1191" spans="1:25">
      <c r="A1191" s="82"/>
      <c r="B1191" s="79"/>
      <c r="C1191" s="79"/>
      <c r="D1191" s="79"/>
      <c r="E1191" s="79"/>
      <c r="F1191" s="79"/>
      <c r="G1191" s="83"/>
      <c r="H1191" s="83"/>
      <c r="I1191" s="83"/>
      <c r="J1191" s="83"/>
      <c r="K1191" s="83"/>
      <c r="L1191" s="79"/>
      <c r="M1191" s="79"/>
      <c r="N1191" s="79"/>
      <c r="O1191" s="79"/>
      <c r="P1191" s="79"/>
      <c r="Q1191" s="79"/>
      <c r="R1191" s="79"/>
      <c r="S1191" s="79"/>
      <c r="T1191" s="79"/>
      <c r="U1191" s="79"/>
      <c r="V1191" s="79"/>
      <c r="W1191" s="79"/>
      <c r="X1191" s="79"/>
      <c r="Y1191" s="79"/>
    </row>
    <row r="1192" spans="1:25">
      <c r="A1192" s="82"/>
      <c r="B1192" s="79"/>
      <c r="C1192" s="79"/>
      <c r="D1192" s="79"/>
      <c r="E1192" s="79"/>
      <c r="F1192" s="79"/>
      <c r="G1192" s="83"/>
      <c r="H1192" s="83"/>
      <c r="I1192" s="83"/>
      <c r="J1192" s="83"/>
      <c r="K1192" s="83"/>
      <c r="L1192" s="79"/>
      <c r="M1192" s="79"/>
      <c r="N1192" s="79"/>
      <c r="O1192" s="79"/>
      <c r="P1192" s="79"/>
      <c r="Q1192" s="79"/>
      <c r="R1192" s="79"/>
      <c r="S1192" s="79"/>
      <c r="T1192" s="79"/>
      <c r="U1192" s="79"/>
      <c r="V1192" s="79"/>
      <c r="W1192" s="79"/>
      <c r="X1192" s="79"/>
      <c r="Y1192" s="79"/>
    </row>
    <row r="1193" spans="1:25">
      <c r="A1193" s="82"/>
      <c r="B1193" s="79"/>
      <c r="C1193" s="79"/>
      <c r="D1193" s="79"/>
      <c r="E1193" s="79"/>
      <c r="F1193" s="79"/>
      <c r="G1193" s="83"/>
      <c r="H1193" s="83"/>
      <c r="I1193" s="83"/>
      <c r="J1193" s="83"/>
      <c r="K1193" s="83"/>
      <c r="L1193" s="79"/>
      <c r="M1193" s="79"/>
      <c r="N1193" s="79"/>
      <c r="O1193" s="79"/>
      <c r="P1193" s="79"/>
      <c r="Q1193" s="79"/>
      <c r="R1193" s="79"/>
      <c r="S1193" s="79"/>
      <c r="T1193" s="79"/>
      <c r="U1193" s="79"/>
      <c r="V1193" s="79"/>
      <c r="W1193" s="79"/>
      <c r="X1193" s="79"/>
      <c r="Y1193" s="79"/>
    </row>
    <row r="1194" spans="1:25">
      <c r="A1194" s="82"/>
      <c r="B1194" s="79"/>
      <c r="C1194" s="79"/>
      <c r="D1194" s="79"/>
      <c r="E1194" s="79"/>
      <c r="F1194" s="79"/>
      <c r="G1194" s="83"/>
      <c r="H1194" s="83"/>
      <c r="I1194" s="83"/>
      <c r="J1194" s="83"/>
      <c r="K1194" s="83"/>
      <c r="L1194" s="79"/>
      <c r="M1194" s="79"/>
      <c r="N1194" s="79"/>
      <c r="O1194" s="79"/>
      <c r="P1194" s="79"/>
      <c r="Q1194" s="79"/>
      <c r="R1194" s="79"/>
      <c r="S1194" s="79"/>
      <c r="T1194" s="79"/>
      <c r="U1194" s="79"/>
      <c r="V1194" s="79"/>
      <c r="W1194" s="79"/>
      <c r="X1194" s="79"/>
      <c r="Y1194" s="79"/>
    </row>
    <row r="1195" spans="1:25">
      <c r="A1195" s="82"/>
      <c r="B1195" s="79"/>
      <c r="C1195" s="79"/>
      <c r="D1195" s="79"/>
      <c r="E1195" s="79"/>
      <c r="F1195" s="79"/>
      <c r="G1195" s="83"/>
      <c r="H1195" s="83"/>
      <c r="I1195" s="83"/>
      <c r="J1195" s="83"/>
      <c r="K1195" s="83"/>
      <c r="L1195" s="79"/>
      <c r="M1195" s="79"/>
      <c r="N1195" s="79"/>
      <c r="O1195" s="79"/>
      <c r="P1195" s="79"/>
      <c r="Q1195" s="79"/>
      <c r="R1195" s="79"/>
      <c r="S1195" s="79"/>
      <c r="T1195" s="79"/>
      <c r="U1195" s="79"/>
      <c r="V1195" s="79"/>
      <c r="W1195" s="79"/>
      <c r="X1195" s="79"/>
      <c r="Y1195" s="79"/>
    </row>
    <row r="1196" spans="1:25">
      <c r="A1196" s="82"/>
      <c r="B1196" s="79"/>
      <c r="C1196" s="79"/>
      <c r="D1196" s="79"/>
      <c r="E1196" s="79"/>
      <c r="F1196" s="79"/>
      <c r="G1196" s="83"/>
      <c r="H1196" s="83"/>
      <c r="I1196" s="83"/>
      <c r="J1196" s="83"/>
      <c r="K1196" s="83"/>
      <c r="L1196" s="79"/>
      <c r="M1196" s="79"/>
      <c r="N1196" s="79"/>
      <c r="O1196" s="79"/>
      <c r="P1196" s="79"/>
      <c r="Q1196" s="79"/>
      <c r="R1196" s="79"/>
      <c r="S1196" s="79"/>
      <c r="T1196" s="79"/>
      <c r="U1196" s="79"/>
      <c r="V1196" s="79"/>
      <c r="W1196" s="79"/>
      <c r="X1196" s="79"/>
      <c r="Y1196" s="79"/>
    </row>
    <row r="1197" spans="1:25">
      <c r="A1197" s="82"/>
      <c r="B1197" s="79"/>
      <c r="C1197" s="79"/>
      <c r="D1197" s="79"/>
      <c r="E1197" s="79"/>
      <c r="F1197" s="79"/>
      <c r="G1197" s="83"/>
      <c r="H1197" s="83"/>
      <c r="I1197" s="83"/>
      <c r="J1197" s="83"/>
      <c r="K1197" s="83"/>
      <c r="L1197" s="79"/>
      <c r="M1197" s="79"/>
      <c r="N1197" s="79"/>
      <c r="O1197" s="79"/>
      <c r="P1197" s="79"/>
      <c r="Q1197" s="79"/>
      <c r="R1197" s="79"/>
      <c r="S1197" s="79"/>
      <c r="T1197" s="79"/>
      <c r="U1197" s="79"/>
      <c r="V1197" s="79"/>
      <c r="W1197" s="79"/>
      <c r="X1197" s="79"/>
      <c r="Y1197" s="79"/>
    </row>
    <row r="1198" spans="1:25">
      <c r="A1198" s="82"/>
      <c r="B1198" s="79"/>
      <c r="C1198" s="79"/>
      <c r="D1198" s="79"/>
      <c r="E1198" s="79"/>
      <c r="F1198" s="79"/>
      <c r="G1198" s="83"/>
      <c r="H1198" s="83"/>
      <c r="I1198" s="83"/>
      <c r="J1198" s="83"/>
      <c r="K1198" s="83"/>
      <c r="L1198" s="79"/>
      <c r="M1198" s="79"/>
      <c r="N1198" s="79"/>
      <c r="O1198" s="79"/>
      <c r="P1198" s="79"/>
      <c r="Q1198" s="79"/>
      <c r="R1198" s="79"/>
      <c r="S1198" s="79"/>
      <c r="T1198" s="79"/>
      <c r="U1198" s="79"/>
      <c r="V1198" s="79"/>
      <c r="W1198" s="79"/>
      <c r="X1198" s="79"/>
      <c r="Y1198" s="79"/>
    </row>
    <row r="1199" spans="1:25">
      <c r="A1199" s="82"/>
      <c r="B1199" s="79"/>
      <c r="C1199" s="79"/>
      <c r="D1199" s="79"/>
      <c r="E1199" s="79"/>
      <c r="F1199" s="79"/>
      <c r="G1199" s="83"/>
      <c r="H1199" s="83"/>
      <c r="I1199" s="83"/>
      <c r="J1199" s="83"/>
      <c r="K1199" s="83"/>
      <c r="L1199" s="79"/>
      <c r="M1199" s="79"/>
      <c r="N1199" s="79"/>
      <c r="O1199" s="79"/>
      <c r="P1199" s="79"/>
      <c r="Q1199" s="79"/>
      <c r="R1199" s="79"/>
      <c r="S1199" s="79"/>
      <c r="T1199" s="79"/>
      <c r="U1199" s="79"/>
      <c r="V1199" s="79"/>
      <c r="W1199" s="79"/>
      <c r="X1199" s="79"/>
      <c r="Y1199" s="79"/>
    </row>
    <row r="1200" spans="1:25">
      <c r="A1200" s="82"/>
      <c r="B1200" s="79"/>
      <c r="C1200" s="79"/>
      <c r="D1200" s="79"/>
      <c r="E1200" s="79"/>
      <c r="F1200" s="79"/>
      <c r="G1200" s="83"/>
      <c r="H1200" s="83"/>
      <c r="I1200" s="83"/>
      <c r="J1200" s="83"/>
      <c r="K1200" s="83"/>
      <c r="L1200" s="79"/>
      <c r="M1200" s="79"/>
      <c r="N1200" s="79"/>
      <c r="O1200" s="79"/>
      <c r="P1200" s="79"/>
      <c r="Q1200" s="79"/>
      <c r="R1200" s="79"/>
      <c r="S1200" s="79"/>
      <c r="T1200" s="79"/>
      <c r="U1200" s="79"/>
      <c r="V1200" s="79"/>
      <c r="W1200" s="79"/>
      <c r="X1200" s="79"/>
      <c r="Y1200" s="79"/>
    </row>
    <row r="1201" spans="1:25">
      <c r="A1201" s="82"/>
      <c r="B1201" s="79"/>
      <c r="C1201" s="79"/>
      <c r="D1201" s="79"/>
      <c r="E1201" s="79"/>
      <c r="F1201" s="79"/>
      <c r="G1201" s="83"/>
      <c r="H1201" s="83"/>
      <c r="I1201" s="83"/>
      <c r="J1201" s="83"/>
      <c r="K1201" s="83"/>
      <c r="L1201" s="79"/>
      <c r="M1201" s="79"/>
      <c r="N1201" s="79"/>
      <c r="O1201" s="79"/>
      <c r="P1201" s="79"/>
      <c r="Q1201" s="79"/>
      <c r="R1201" s="79"/>
      <c r="S1201" s="79"/>
      <c r="T1201" s="79"/>
      <c r="U1201" s="79"/>
      <c r="V1201" s="79"/>
      <c r="W1201" s="79"/>
      <c r="X1201" s="79"/>
      <c r="Y1201" s="79"/>
    </row>
    <row r="1202" spans="1:25">
      <c r="A1202" s="82"/>
      <c r="B1202" s="79"/>
      <c r="C1202" s="79"/>
      <c r="D1202" s="79"/>
      <c r="E1202" s="79"/>
      <c r="F1202" s="79"/>
      <c r="G1202" s="83"/>
      <c r="H1202" s="83"/>
      <c r="I1202" s="83"/>
      <c r="J1202" s="83"/>
      <c r="K1202" s="83"/>
      <c r="L1202" s="79"/>
      <c r="M1202" s="79"/>
      <c r="N1202" s="79"/>
      <c r="O1202" s="79"/>
      <c r="P1202" s="79"/>
      <c r="Q1202" s="79"/>
      <c r="R1202" s="79"/>
      <c r="S1202" s="79"/>
      <c r="T1202" s="79"/>
      <c r="U1202" s="79"/>
      <c r="V1202" s="79"/>
      <c r="W1202" s="79"/>
      <c r="X1202" s="79"/>
      <c r="Y1202" s="79"/>
    </row>
    <row r="1203" spans="1:25">
      <c r="A1203" s="82"/>
      <c r="B1203" s="79"/>
      <c r="C1203" s="79"/>
      <c r="D1203" s="79"/>
      <c r="E1203" s="79"/>
      <c r="F1203" s="79"/>
      <c r="G1203" s="83"/>
      <c r="H1203" s="83"/>
      <c r="I1203" s="83"/>
      <c r="J1203" s="83"/>
      <c r="K1203" s="83"/>
      <c r="L1203" s="79"/>
      <c r="M1203" s="79"/>
      <c r="N1203" s="79"/>
      <c r="O1203" s="79"/>
      <c r="P1203" s="79"/>
      <c r="Q1203" s="79"/>
      <c r="R1203" s="79"/>
      <c r="S1203" s="79"/>
      <c r="T1203" s="79"/>
      <c r="U1203" s="79"/>
      <c r="V1203" s="79"/>
      <c r="W1203" s="79"/>
      <c r="X1203" s="79"/>
      <c r="Y1203" s="79"/>
    </row>
    <row r="1204" spans="1:25">
      <c r="A1204" s="82"/>
      <c r="B1204" s="79"/>
      <c r="C1204" s="79"/>
      <c r="D1204" s="79"/>
      <c r="E1204" s="79"/>
      <c r="F1204" s="79"/>
      <c r="G1204" s="83"/>
      <c r="H1204" s="83"/>
      <c r="I1204" s="83"/>
      <c r="J1204" s="83"/>
      <c r="K1204" s="83"/>
      <c r="L1204" s="79"/>
      <c r="M1204" s="79"/>
      <c r="N1204" s="79"/>
      <c r="O1204" s="79"/>
      <c r="P1204" s="79"/>
      <c r="Q1204" s="79"/>
      <c r="R1204" s="79"/>
      <c r="S1204" s="79"/>
      <c r="T1204" s="79"/>
      <c r="U1204" s="79"/>
      <c r="V1204" s="79"/>
      <c r="W1204" s="79"/>
      <c r="X1204" s="79"/>
      <c r="Y1204" s="79"/>
    </row>
    <row r="1205" spans="1:25">
      <c r="A1205" s="82"/>
      <c r="B1205" s="79"/>
      <c r="C1205" s="79"/>
      <c r="D1205" s="79"/>
      <c r="E1205" s="79"/>
      <c r="F1205" s="79"/>
      <c r="G1205" s="83"/>
      <c r="H1205" s="83"/>
      <c r="I1205" s="83"/>
      <c r="J1205" s="83"/>
      <c r="K1205" s="83"/>
      <c r="L1205" s="79"/>
      <c r="M1205" s="79"/>
      <c r="N1205" s="79"/>
      <c r="O1205" s="79"/>
      <c r="P1205" s="79"/>
      <c r="Q1205" s="79"/>
      <c r="R1205" s="79"/>
      <c r="S1205" s="79"/>
      <c r="T1205" s="79"/>
      <c r="U1205" s="79"/>
      <c r="V1205" s="79"/>
      <c r="W1205" s="79"/>
      <c r="X1205" s="79"/>
      <c r="Y1205" s="79"/>
    </row>
    <row r="1206" spans="1:25">
      <c r="A1206" s="82"/>
      <c r="B1206" s="79"/>
      <c r="C1206" s="79"/>
      <c r="D1206" s="79"/>
      <c r="E1206" s="79"/>
      <c r="F1206" s="79"/>
      <c r="G1206" s="83"/>
      <c r="H1206" s="83"/>
      <c r="I1206" s="83"/>
      <c r="J1206" s="83"/>
      <c r="K1206" s="83"/>
      <c r="L1206" s="79"/>
      <c r="M1206" s="79"/>
      <c r="N1206" s="79"/>
      <c r="O1206" s="79"/>
      <c r="P1206" s="79"/>
      <c r="Q1206" s="79"/>
      <c r="R1206" s="79"/>
      <c r="S1206" s="79"/>
      <c r="T1206" s="79"/>
      <c r="U1206" s="79"/>
      <c r="V1206" s="79"/>
      <c r="W1206" s="79"/>
      <c r="X1206" s="79"/>
      <c r="Y1206" s="79"/>
    </row>
    <row r="1207" spans="1:25">
      <c r="A1207" s="82"/>
      <c r="B1207" s="79"/>
      <c r="C1207" s="79"/>
      <c r="D1207" s="79"/>
      <c r="E1207" s="79"/>
      <c r="F1207" s="79"/>
      <c r="G1207" s="83"/>
      <c r="H1207" s="83"/>
      <c r="I1207" s="83"/>
      <c r="J1207" s="83"/>
      <c r="K1207" s="83"/>
      <c r="L1207" s="79"/>
      <c r="M1207" s="79"/>
      <c r="N1207" s="79"/>
      <c r="O1207" s="79"/>
      <c r="P1207" s="79"/>
      <c r="Q1207" s="79"/>
      <c r="R1207" s="79"/>
      <c r="S1207" s="79"/>
      <c r="T1207" s="79"/>
      <c r="U1207" s="79"/>
      <c r="V1207" s="79"/>
      <c r="W1207" s="79"/>
      <c r="X1207" s="79"/>
      <c r="Y1207" s="79"/>
    </row>
    <row r="1208" spans="1:25">
      <c r="A1208" s="82"/>
      <c r="B1208" s="79"/>
      <c r="C1208" s="79"/>
      <c r="D1208" s="79"/>
      <c r="E1208" s="79"/>
      <c r="F1208" s="79"/>
      <c r="G1208" s="83"/>
      <c r="H1208" s="83"/>
      <c r="I1208" s="83"/>
      <c r="J1208" s="83"/>
      <c r="K1208" s="83"/>
      <c r="L1208" s="79"/>
      <c r="M1208" s="79"/>
      <c r="N1208" s="79"/>
      <c r="O1208" s="79"/>
      <c r="P1208" s="79"/>
      <c r="Q1208" s="79"/>
      <c r="R1208" s="79"/>
      <c r="S1208" s="79"/>
      <c r="T1208" s="79"/>
      <c r="U1208" s="79"/>
      <c r="V1208" s="79"/>
      <c r="W1208" s="79"/>
      <c r="X1208" s="79"/>
      <c r="Y1208" s="79"/>
    </row>
    <row r="1209" spans="1:25">
      <c r="A1209" s="82"/>
      <c r="B1209" s="79"/>
      <c r="C1209" s="79"/>
      <c r="D1209" s="79"/>
      <c r="E1209" s="79"/>
      <c r="F1209" s="79"/>
      <c r="G1209" s="83"/>
      <c r="H1209" s="83"/>
      <c r="I1209" s="83"/>
      <c r="J1209" s="83"/>
      <c r="K1209" s="83"/>
      <c r="L1209" s="79"/>
      <c r="M1209" s="79"/>
      <c r="N1209" s="79"/>
      <c r="O1209" s="79"/>
      <c r="P1209" s="79"/>
      <c r="Q1209" s="79"/>
      <c r="R1209" s="79"/>
      <c r="S1209" s="79"/>
      <c r="T1209" s="79"/>
      <c r="U1209" s="79"/>
      <c r="V1209" s="79"/>
      <c r="W1209" s="79"/>
      <c r="X1209" s="79"/>
      <c r="Y1209" s="79"/>
    </row>
    <row r="1210" spans="1:25">
      <c r="A1210" s="82"/>
      <c r="B1210" s="79"/>
      <c r="C1210" s="79"/>
      <c r="D1210" s="79"/>
      <c r="E1210" s="79"/>
      <c r="F1210" s="79"/>
      <c r="G1210" s="83"/>
      <c r="H1210" s="83"/>
      <c r="I1210" s="83"/>
      <c r="J1210" s="83"/>
      <c r="K1210" s="83"/>
      <c r="L1210" s="79"/>
      <c r="M1210" s="79"/>
      <c r="N1210" s="79"/>
      <c r="O1210" s="79"/>
      <c r="P1210" s="79"/>
      <c r="Q1210" s="79"/>
      <c r="R1210" s="79"/>
      <c r="S1210" s="79"/>
      <c r="T1210" s="79"/>
      <c r="U1210" s="79"/>
      <c r="V1210" s="79"/>
      <c r="W1210" s="79"/>
      <c r="X1210" s="79"/>
      <c r="Y1210" s="79"/>
    </row>
    <row r="1211" spans="1:25">
      <c r="A1211" s="82"/>
      <c r="B1211" s="79"/>
      <c r="C1211" s="79"/>
      <c r="D1211" s="79"/>
      <c r="E1211" s="79"/>
      <c r="F1211" s="79"/>
      <c r="G1211" s="83"/>
      <c r="H1211" s="83"/>
      <c r="I1211" s="83"/>
      <c r="J1211" s="83"/>
      <c r="K1211" s="83"/>
      <c r="L1211" s="79"/>
      <c r="M1211" s="79"/>
      <c r="N1211" s="79"/>
      <c r="O1211" s="79"/>
      <c r="P1211" s="79"/>
      <c r="Q1211" s="79"/>
      <c r="R1211" s="79"/>
      <c r="S1211" s="79"/>
      <c r="T1211" s="79"/>
      <c r="U1211" s="79"/>
      <c r="V1211" s="79"/>
      <c r="W1211" s="79"/>
      <c r="X1211" s="79"/>
      <c r="Y1211" s="79"/>
    </row>
    <row r="1212" spans="1:25">
      <c r="A1212" s="82"/>
      <c r="B1212" s="79"/>
      <c r="C1212" s="79"/>
      <c r="D1212" s="79"/>
      <c r="E1212" s="79"/>
      <c r="F1212" s="79"/>
      <c r="G1212" s="83"/>
      <c r="H1212" s="83"/>
      <c r="I1212" s="83"/>
      <c r="J1212" s="83"/>
      <c r="K1212" s="83"/>
      <c r="L1212" s="79"/>
      <c r="M1212" s="79"/>
      <c r="N1212" s="79"/>
      <c r="O1212" s="79"/>
      <c r="P1212" s="79"/>
      <c r="Q1212" s="79"/>
      <c r="R1212" s="79"/>
      <c r="S1212" s="79"/>
      <c r="T1212" s="79"/>
      <c r="U1212" s="79"/>
      <c r="V1212" s="79"/>
      <c r="W1212" s="79"/>
      <c r="X1212" s="79"/>
      <c r="Y1212" s="79"/>
    </row>
    <row r="1213" spans="1:25">
      <c r="A1213" s="82"/>
      <c r="B1213" s="79"/>
      <c r="C1213" s="79"/>
      <c r="D1213" s="79"/>
      <c r="E1213" s="79"/>
      <c r="F1213" s="79"/>
      <c r="G1213" s="83"/>
      <c r="H1213" s="83"/>
      <c r="I1213" s="83"/>
      <c r="J1213" s="83"/>
      <c r="K1213" s="83"/>
      <c r="L1213" s="79"/>
      <c r="M1213" s="79"/>
      <c r="N1213" s="79"/>
      <c r="O1213" s="79"/>
      <c r="P1213" s="79"/>
      <c r="Q1213" s="79"/>
      <c r="R1213" s="79"/>
      <c r="S1213" s="79"/>
      <c r="T1213" s="79"/>
      <c r="U1213" s="79"/>
      <c r="V1213" s="79"/>
      <c r="W1213" s="79"/>
      <c r="X1213" s="79"/>
      <c r="Y1213" s="79"/>
    </row>
    <row r="1214" spans="1:25">
      <c r="A1214" s="82"/>
      <c r="B1214" s="79"/>
      <c r="C1214" s="79"/>
      <c r="D1214" s="79"/>
      <c r="E1214" s="79"/>
      <c r="F1214" s="79"/>
      <c r="G1214" s="83"/>
      <c r="H1214" s="83"/>
      <c r="I1214" s="83"/>
      <c r="J1214" s="83"/>
      <c r="K1214" s="83"/>
      <c r="L1214" s="79"/>
      <c r="M1214" s="79"/>
      <c r="N1214" s="79"/>
      <c r="O1214" s="79"/>
      <c r="P1214" s="79"/>
      <c r="Q1214" s="79"/>
      <c r="R1214" s="79"/>
      <c r="S1214" s="79"/>
      <c r="T1214" s="79"/>
      <c r="U1214" s="79"/>
      <c r="V1214" s="79"/>
      <c r="W1214" s="79"/>
      <c r="X1214" s="79"/>
      <c r="Y1214" s="79"/>
    </row>
    <row r="1215" spans="1:25">
      <c r="A1215" s="82"/>
      <c r="B1215" s="79"/>
      <c r="C1215" s="79"/>
      <c r="D1215" s="79"/>
      <c r="E1215" s="79"/>
      <c r="F1215" s="79"/>
      <c r="G1215" s="83"/>
      <c r="H1215" s="83"/>
      <c r="I1215" s="83"/>
      <c r="J1215" s="83"/>
      <c r="K1215" s="83"/>
      <c r="L1215" s="79"/>
      <c r="M1215" s="79"/>
      <c r="N1215" s="79"/>
      <c r="O1215" s="79"/>
      <c r="P1215" s="79"/>
      <c r="Q1215" s="79"/>
      <c r="R1215" s="79"/>
      <c r="S1215" s="79"/>
      <c r="T1215" s="79"/>
      <c r="U1215" s="79"/>
      <c r="V1215" s="79"/>
      <c r="W1215" s="79"/>
      <c r="X1215" s="79"/>
      <c r="Y1215" s="79"/>
    </row>
    <row r="1216" spans="1:25">
      <c r="A1216" s="82"/>
      <c r="B1216" s="79"/>
      <c r="C1216" s="79"/>
      <c r="D1216" s="79"/>
      <c r="E1216" s="79"/>
      <c r="F1216" s="79"/>
      <c r="G1216" s="83"/>
      <c r="H1216" s="83"/>
      <c r="I1216" s="83"/>
      <c r="J1216" s="83"/>
      <c r="K1216" s="83"/>
      <c r="L1216" s="79"/>
      <c r="M1216" s="79"/>
      <c r="N1216" s="79"/>
      <c r="O1216" s="79"/>
      <c r="P1216" s="79"/>
      <c r="Q1216" s="79"/>
      <c r="R1216" s="79"/>
      <c r="S1216" s="79"/>
      <c r="T1216" s="79"/>
      <c r="U1216" s="79"/>
      <c r="V1216" s="79"/>
      <c r="W1216" s="79"/>
      <c r="X1216" s="79"/>
      <c r="Y1216" s="79"/>
    </row>
    <row r="1217" spans="1:25">
      <c r="A1217" s="82"/>
      <c r="B1217" s="79"/>
      <c r="C1217" s="79"/>
      <c r="D1217" s="79"/>
      <c r="E1217" s="79"/>
      <c r="F1217" s="79"/>
      <c r="G1217" s="83"/>
      <c r="H1217" s="83"/>
      <c r="I1217" s="83"/>
      <c r="J1217" s="83"/>
      <c r="K1217" s="83"/>
      <c r="L1217" s="79"/>
      <c r="M1217" s="79"/>
      <c r="N1217" s="79"/>
      <c r="O1217" s="79"/>
      <c r="P1217" s="79"/>
      <c r="Q1217" s="79"/>
      <c r="R1217" s="79"/>
      <c r="S1217" s="79"/>
      <c r="T1217" s="79"/>
      <c r="U1217" s="79"/>
      <c r="V1217" s="79"/>
      <c r="W1217" s="79"/>
      <c r="X1217" s="79"/>
      <c r="Y1217" s="79"/>
    </row>
    <row r="1218" spans="1:25">
      <c r="A1218" s="82"/>
      <c r="B1218" s="79"/>
      <c r="C1218" s="79"/>
      <c r="D1218" s="79"/>
      <c r="E1218" s="79"/>
      <c r="F1218" s="79"/>
      <c r="G1218" s="83"/>
      <c r="H1218" s="83"/>
      <c r="I1218" s="83"/>
      <c r="J1218" s="83"/>
      <c r="K1218" s="83"/>
      <c r="L1218" s="79"/>
      <c r="M1218" s="79"/>
      <c r="N1218" s="79"/>
      <c r="O1218" s="79"/>
      <c r="P1218" s="79"/>
      <c r="Q1218" s="79"/>
      <c r="R1218" s="79"/>
      <c r="S1218" s="79"/>
      <c r="T1218" s="79"/>
      <c r="U1218" s="79"/>
      <c r="V1218" s="79"/>
      <c r="W1218" s="79"/>
      <c r="X1218" s="79"/>
      <c r="Y1218" s="79"/>
    </row>
    <row r="1219" spans="1:25">
      <c r="A1219" s="82"/>
      <c r="B1219" s="79"/>
      <c r="C1219" s="79"/>
      <c r="D1219" s="79"/>
      <c r="E1219" s="79"/>
      <c r="F1219" s="79"/>
      <c r="G1219" s="83"/>
      <c r="H1219" s="83"/>
      <c r="I1219" s="83"/>
      <c r="J1219" s="83"/>
      <c r="K1219" s="83"/>
      <c r="L1219" s="79"/>
      <c r="M1219" s="79"/>
      <c r="N1219" s="79"/>
      <c r="O1219" s="79"/>
      <c r="P1219" s="79"/>
      <c r="Q1219" s="79"/>
      <c r="R1219" s="79"/>
      <c r="S1219" s="79"/>
      <c r="T1219" s="79"/>
      <c r="U1219" s="79"/>
      <c r="V1219" s="79"/>
      <c r="W1219" s="79"/>
      <c r="X1219" s="79"/>
      <c r="Y1219" s="79"/>
    </row>
    <row r="1220" spans="1:25">
      <c r="A1220" s="82"/>
      <c r="B1220" s="79"/>
      <c r="C1220" s="79"/>
      <c r="D1220" s="79"/>
      <c r="E1220" s="79"/>
      <c r="F1220" s="79"/>
      <c r="G1220" s="83"/>
      <c r="H1220" s="83"/>
      <c r="I1220" s="83"/>
      <c r="J1220" s="83"/>
      <c r="K1220" s="83"/>
      <c r="L1220" s="79"/>
      <c r="M1220" s="79"/>
      <c r="N1220" s="79"/>
      <c r="O1220" s="79"/>
      <c r="P1220" s="79"/>
      <c r="Q1220" s="79"/>
      <c r="R1220" s="79"/>
      <c r="S1220" s="79"/>
      <c r="T1220" s="79"/>
      <c r="U1220" s="79"/>
      <c r="V1220" s="79"/>
      <c r="W1220" s="79"/>
      <c r="X1220" s="79"/>
      <c r="Y1220" s="79"/>
    </row>
    <row r="1221" spans="1:25">
      <c r="A1221" s="82"/>
      <c r="B1221" s="79"/>
      <c r="C1221" s="79"/>
      <c r="D1221" s="79"/>
      <c r="E1221" s="79"/>
      <c r="F1221" s="79"/>
      <c r="G1221" s="83"/>
      <c r="H1221" s="83"/>
      <c r="I1221" s="83"/>
      <c r="J1221" s="83"/>
      <c r="K1221" s="83"/>
      <c r="L1221" s="79"/>
      <c r="M1221" s="79"/>
      <c r="N1221" s="79"/>
      <c r="O1221" s="79"/>
      <c r="P1221" s="79"/>
      <c r="Q1221" s="79"/>
      <c r="R1221" s="79"/>
      <c r="S1221" s="79"/>
      <c r="T1221" s="79"/>
      <c r="U1221" s="79"/>
      <c r="V1221" s="79"/>
      <c r="W1221" s="79"/>
      <c r="X1221" s="79"/>
      <c r="Y1221" s="79"/>
    </row>
    <row r="1222" spans="1:25">
      <c r="A1222" s="82"/>
      <c r="B1222" s="79"/>
      <c r="C1222" s="79"/>
      <c r="D1222" s="79"/>
      <c r="E1222" s="79"/>
      <c r="F1222" s="79"/>
      <c r="G1222" s="83"/>
      <c r="H1222" s="83"/>
      <c r="I1222" s="83"/>
      <c r="J1222" s="83"/>
      <c r="K1222" s="83"/>
      <c r="L1222" s="79"/>
      <c r="M1222" s="79"/>
      <c r="N1222" s="79"/>
      <c r="O1222" s="79"/>
      <c r="P1222" s="79"/>
      <c r="Q1222" s="79"/>
      <c r="R1222" s="79"/>
      <c r="S1222" s="79"/>
      <c r="T1222" s="79"/>
      <c r="U1222" s="79"/>
      <c r="V1222" s="79"/>
      <c r="W1222" s="79"/>
      <c r="X1222" s="79"/>
      <c r="Y1222" s="79"/>
    </row>
    <row r="1223" spans="1:25">
      <c r="A1223" s="82"/>
      <c r="B1223" s="79"/>
      <c r="C1223" s="79"/>
      <c r="D1223" s="79"/>
      <c r="E1223" s="79"/>
      <c r="F1223" s="79"/>
      <c r="G1223" s="83"/>
      <c r="H1223" s="83"/>
      <c r="I1223" s="83"/>
      <c r="J1223" s="83"/>
      <c r="K1223" s="83"/>
      <c r="L1223" s="79"/>
      <c r="M1223" s="79"/>
      <c r="N1223" s="79"/>
      <c r="O1223" s="79"/>
      <c r="P1223" s="79"/>
      <c r="Q1223" s="79"/>
      <c r="R1223" s="79"/>
      <c r="S1223" s="79"/>
      <c r="T1223" s="79"/>
      <c r="U1223" s="79"/>
      <c r="V1223" s="79"/>
      <c r="W1223" s="79"/>
      <c r="X1223" s="79"/>
      <c r="Y1223" s="79"/>
    </row>
    <row r="1224" spans="1:25">
      <c r="A1224" s="82"/>
      <c r="B1224" s="79"/>
      <c r="C1224" s="79"/>
      <c r="D1224" s="79"/>
      <c r="E1224" s="79"/>
      <c r="F1224" s="79"/>
      <c r="G1224" s="83"/>
      <c r="H1224" s="83"/>
      <c r="I1224" s="83"/>
      <c r="J1224" s="83"/>
      <c r="K1224" s="83"/>
      <c r="L1224" s="79"/>
      <c r="M1224" s="79"/>
      <c r="N1224" s="79"/>
      <c r="O1224" s="79"/>
      <c r="P1224" s="79"/>
      <c r="Q1224" s="79"/>
      <c r="R1224" s="79"/>
      <c r="S1224" s="79"/>
      <c r="T1224" s="79"/>
      <c r="U1224" s="79"/>
      <c r="V1224" s="79"/>
      <c r="W1224" s="79"/>
      <c r="X1224" s="79"/>
      <c r="Y1224" s="79"/>
    </row>
    <row r="1225" spans="1:25">
      <c r="A1225" s="82"/>
      <c r="B1225" s="79"/>
      <c r="C1225" s="79"/>
      <c r="D1225" s="79"/>
      <c r="E1225" s="79"/>
      <c r="F1225" s="79"/>
      <c r="G1225" s="83"/>
      <c r="H1225" s="83"/>
      <c r="I1225" s="83"/>
      <c r="J1225" s="83"/>
      <c r="K1225" s="83"/>
      <c r="L1225" s="79"/>
      <c r="M1225" s="79"/>
      <c r="N1225" s="79"/>
      <c r="O1225" s="79"/>
      <c r="P1225" s="79"/>
      <c r="Q1225" s="79"/>
      <c r="R1225" s="79"/>
      <c r="S1225" s="79"/>
      <c r="T1225" s="79"/>
      <c r="U1225" s="79"/>
      <c r="V1225" s="79"/>
      <c r="W1225" s="79"/>
      <c r="X1225" s="79"/>
      <c r="Y1225" s="79"/>
    </row>
    <row r="1226" spans="1:25">
      <c r="A1226" s="82"/>
      <c r="B1226" s="79"/>
      <c r="C1226" s="79"/>
      <c r="D1226" s="79"/>
      <c r="E1226" s="79"/>
      <c r="F1226" s="79"/>
      <c r="G1226" s="83"/>
      <c r="H1226" s="83"/>
      <c r="I1226" s="83"/>
      <c r="J1226" s="83"/>
      <c r="K1226" s="83"/>
      <c r="L1226" s="79"/>
      <c r="M1226" s="79"/>
      <c r="N1226" s="79"/>
      <c r="O1226" s="79"/>
      <c r="P1226" s="79"/>
      <c r="Q1226" s="79"/>
      <c r="R1226" s="79"/>
      <c r="S1226" s="79"/>
      <c r="T1226" s="79"/>
      <c r="U1226" s="79"/>
      <c r="V1226" s="79"/>
      <c r="W1226" s="79"/>
      <c r="X1226" s="79"/>
      <c r="Y1226" s="79"/>
    </row>
    <row r="1227" spans="1:25">
      <c r="A1227" s="82"/>
      <c r="B1227" s="79"/>
      <c r="C1227" s="79"/>
      <c r="D1227" s="79"/>
      <c r="E1227" s="79"/>
      <c r="F1227" s="79"/>
      <c r="G1227" s="83"/>
      <c r="H1227" s="83"/>
      <c r="I1227" s="83"/>
      <c r="J1227" s="83"/>
      <c r="K1227" s="83"/>
      <c r="L1227" s="79"/>
      <c r="M1227" s="79"/>
      <c r="N1227" s="79"/>
      <c r="O1227" s="79"/>
      <c r="P1227" s="79"/>
      <c r="Q1227" s="79"/>
      <c r="R1227" s="79"/>
      <c r="S1227" s="79"/>
      <c r="T1227" s="79"/>
      <c r="U1227" s="79"/>
      <c r="V1227" s="79"/>
      <c r="W1227" s="79"/>
      <c r="X1227" s="79"/>
      <c r="Y1227" s="79"/>
    </row>
    <row r="1228" spans="1:25">
      <c r="A1228" s="82"/>
      <c r="B1228" s="79"/>
      <c r="C1228" s="79"/>
      <c r="D1228" s="79"/>
      <c r="E1228" s="79"/>
      <c r="F1228" s="79"/>
      <c r="G1228" s="83"/>
      <c r="H1228" s="83"/>
      <c r="I1228" s="83"/>
      <c r="J1228" s="83"/>
      <c r="K1228" s="83"/>
      <c r="L1228" s="79"/>
      <c r="M1228" s="79"/>
      <c r="N1228" s="79"/>
      <c r="O1228" s="79"/>
      <c r="P1228" s="79"/>
      <c r="Q1228" s="79"/>
      <c r="R1228" s="79"/>
      <c r="S1228" s="79"/>
      <c r="T1228" s="79"/>
      <c r="U1228" s="79"/>
      <c r="V1228" s="79"/>
      <c r="W1228" s="79"/>
      <c r="X1228" s="79"/>
      <c r="Y1228" s="79"/>
    </row>
    <row r="1229" spans="1:25">
      <c r="A1229" s="82"/>
      <c r="B1229" s="79"/>
      <c r="C1229" s="79"/>
      <c r="D1229" s="79"/>
      <c r="E1229" s="79"/>
      <c r="F1229" s="79"/>
      <c r="G1229" s="83"/>
      <c r="H1229" s="83"/>
      <c r="I1229" s="83"/>
      <c r="J1229" s="83"/>
      <c r="K1229" s="83"/>
      <c r="L1229" s="79"/>
      <c r="M1229" s="79"/>
      <c r="N1229" s="79"/>
      <c r="O1229" s="79"/>
      <c r="P1229" s="79"/>
      <c r="Q1229" s="79"/>
      <c r="R1229" s="79"/>
      <c r="S1229" s="79"/>
      <c r="T1229" s="79"/>
      <c r="U1229" s="79"/>
      <c r="V1229" s="79"/>
      <c r="W1229" s="79"/>
      <c r="X1229" s="79"/>
      <c r="Y1229" s="79"/>
    </row>
    <row r="1230" spans="1:25">
      <c r="A1230" s="82"/>
      <c r="B1230" s="79"/>
      <c r="C1230" s="79"/>
      <c r="D1230" s="79"/>
      <c r="E1230" s="79"/>
      <c r="F1230" s="79"/>
      <c r="G1230" s="83"/>
      <c r="H1230" s="83"/>
      <c r="I1230" s="83"/>
      <c r="J1230" s="83"/>
      <c r="K1230" s="83"/>
      <c r="L1230" s="79"/>
      <c r="M1230" s="79"/>
      <c r="N1230" s="79"/>
      <c r="O1230" s="79"/>
      <c r="P1230" s="79"/>
      <c r="Q1230" s="79"/>
      <c r="R1230" s="79"/>
      <c r="S1230" s="79"/>
      <c r="T1230" s="79"/>
      <c r="U1230" s="79"/>
      <c r="V1230" s="79"/>
      <c r="W1230" s="79"/>
      <c r="X1230" s="79"/>
      <c r="Y1230" s="79"/>
    </row>
    <row r="1231" spans="1:25">
      <c r="A1231" s="82"/>
      <c r="B1231" s="79"/>
      <c r="C1231" s="79"/>
      <c r="D1231" s="79"/>
      <c r="E1231" s="79"/>
      <c r="F1231" s="79"/>
      <c r="G1231" s="83"/>
      <c r="H1231" s="83"/>
      <c r="I1231" s="83"/>
      <c r="J1231" s="83"/>
      <c r="K1231" s="83"/>
      <c r="L1231" s="79"/>
      <c r="M1231" s="79"/>
      <c r="N1231" s="79"/>
      <c r="O1231" s="79"/>
      <c r="P1231" s="79"/>
      <c r="Q1231" s="79"/>
      <c r="R1231" s="79"/>
      <c r="S1231" s="79"/>
      <c r="T1231" s="79"/>
      <c r="U1231" s="79"/>
      <c r="V1231" s="79"/>
      <c r="W1231" s="79"/>
      <c r="X1231" s="79"/>
      <c r="Y1231" s="79"/>
    </row>
    <row r="1232" spans="1:25">
      <c r="A1232" s="82"/>
      <c r="B1232" s="79"/>
      <c r="C1232" s="79"/>
      <c r="D1232" s="79"/>
      <c r="E1232" s="79"/>
      <c r="F1232" s="79"/>
      <c r="G1232" s="83"/>
      <c r="H1232" s="83"/>
      <c r="I1232" s="83"/>
      <c r="J1232" s="83"/>
      <c r="K1232" s="83"/>
      <c r="L1232" s="79"/>
      <c r="M1232" s="79"/>
      <c r="N1232" s="79"/>
      <c r="O1232" s="79"/>
      <c r="P1232" s="79"/>
      <c r="Q1232" s="79"/>
      <c r="R1232" s="79"/>
      <c r="S1232" s="79"/>
      <c r="T1232" s="79"/>
      <c r="U1232" s="79"/>
      <c r="V1232" s="79"/>
      <c r="W1232" s="79"/>
      <c r="X1232" s="79"/>
      <c r="Y1232" s="79"/>
    </row>
    <row r="1233" spans="1:25">
      <c r="A1233" s="82"/>
      <c r="B1233" s="79"/>
      <c r="C1233" s="79"/>
      <c r="D1233" s="79"/>
      <c r="E1233" s="79"/>
      <c r="F1233" s="79"/>
      <c r="G1233" s="83"/>
      <c r="H1233" s="83"/>
      <c r="I1233" s="83"/>
      <c r="J1233" s="83"/>
      <c r="K1233" s="83"/>
      <c r="L1233" s="79"/>
      <c r="M1233" s="79"/>
      <c r="N1233" s="79"/>
      <c r="O1233" s="79"/>
      <c r="P1233" s="79"/>
      <c r="Q1233" s="79"/>
      <c r="R1233" s="79"/>
      <c r="S1233" s="79"/>
      <c r="T1233" s="79"/>
      <c r="U1233" s="79"/>
      <c r="V1233" s="79"/>
      <c r="W1233" s="79"/>
      <c r="X1233" s="79"/>
      <c r="Y1233" s="79"/>
    </row>
    <row r="1234" spans="1:25">
      <c r="A1234" s="82"/>
      <c r="B1234" s="79"/>
      <c r="C1234" s="79"/>
      <c r="D1234" s="79"/>
      <c r="E1234" s="79"/>
      <c r="F1234" s="79"/>
      <c r="G1234" s="83"/>
      <c r="H1234" s="83"/>
      <c r="I1234" s="83"/>
      <c r="J1234" s="83"/>
      <c r="K1234" s="83"/>
      <c r="L1234" s="79"/>
      <c r="M1234" s="79"/>
      <c r="N1234" s="79"/>
      <c r="O1234" s="79"/>
      <c r="P1234" s="79"/>
      <c r="Q1234" s="79"/>
      <c r="R1234" s="79"/>
      <c r="S1234" s="79"/>
      <c r="T1234" s="79"/>
      <c r="U1234" s="79"/>
      <c r="V1234" s="79"/>
      <c r="W1234" s="79"/>
      <c r="X1234" s="79"/>
      <c r="Y1234" s="79"/>
    </row>
    <row r="1235" spans="1:25">
      <c r="A1235" s="82"/>
      <c r="B1235" s="79"/>
      <c r="C1235" s="79"/>
      <c r="D1235" s="79"/>
      <c r="E1235" s="79"/>
      <c r="F1235" s="79"/>
      <c r="G1235" s="83"/>
      <c r="H1235" s="83"/>
      <c r="I1235" s="83"/>
      <c r="J1235" s="83"/>
      <c r="K1235" s="83"/>
      <c r="L1235" s="79"/>
      <c r="M1235" s="79"/>
      <c r="N1235" s="79"/>
      <c r="O1235" s="79"/>
      <c r="P1235" s="79"/>
      <c r="Q1235" s="79"/>
      <c r="R1235" s="79"/>
      <c r="S1235" s="79"/>
      <c r="T1235" s="79"/>
      <c r="U1235" s="79"/>
      <c r="V1235" s="79"/>
      <c r="W1235" s="79"/>
      <c r="X1235" s="79"/>
      <c r="Y1235" s="79"/>
    </row>
    <row r="1236" spans="1:25">
      <c r="A1236" s="82"/>
      <c r="B1236" s="79"/>
      <c r="C1236" s="79"/>
      <c r="D1236" s="79"/>
      <c r="E1236" s="79"/>
      <c r="F1236" s="79"/>
      <c r="G1236" s="83"/>
      <c r="H1236" s="83"/>
      <c r="I1236" s="83"/>
      <c r="J1236" s="83"/>
      <c r="K1236" s="83"/>
      <c r="L1236" s="79"/>
      <c r="M1236" s="79"/>
      <c r="N1236" s="79"/>
      <c r="O1236" s="79"/>
      <c r="P1236" s="79"/>
      <c r="Q1236" s="79"/>
      <c r="R1236" s="79"/>
      <c r="S1236" s="79"/>
      <c r="T1236" s="79"/>
      <c r="U1236" s="79"/>
      <c r="V1236" s="79"/>
      <c r="W1236" s="79"/>
      <c r="X1236" s="79"/>
      <c r="Y1236" s="79"/>
    </row>
    <row r="1237" spans="1:25">
      <c r="A1237" s="82"/>
      <c r="B1237" s="79"/>
      <c r="C1237" s="79"/>
      <c r="D1237" s="79"/>
      <c r="E1237" s="79"/>
      <c r="F1237" s="79"/>
      <c r="G1237" s="83"/>
      <c r="H1237" s="83"/>
      <c r="I1237" s="83"/>
      <c r="J1237" s="83"/>
      <c r="K1237" s="83"/>
      <c r="L1237" s="79"/>
      <c r="M1237" s="79"/>
      <c r="N1237" s="79"/>
      <c r="O1237" s="79"/>
      <c r="P1237" s="79"/>
      <c r="Q1237" s="79"/>
      <c r="R1237" s="79"/>
      <c r="S1237" s="79"/>
      <c r="T1237" s="79"/>
      <c r="U1237" s="79"/>
      <c r="V1237" s="79"/>
      <c r="W1237" s="79"/>
      <c r="X1237" s="79"/>
      <c r="Y1237" s="79"/>
    </row>
    <row r="1238" spans="1:25">
      <c r="A1238" s="82"/>
      <c r="B1238" s="79"/>
      <c r="C1238" s="79"/>
      <c r="D1238" s="79"/>
      <c r="E1238" s="79"/>
      <c r="F1238" s="79"/>
      <c r="G1238" s="83"/>
      <c r="H1238" s="83"/>
      <c r="I1238" s="83"/>
      <c r="J1238" s="83"/>
      <c r="K1238" s="83"/>
      <c r="L1238" s="79"/>
      <c r="M1238" s="79"/>
      <c r="N1238" s="79"/>
      <c r="O1238" s="79"/>
      <c r="P1238" s="79"/>
      <c r="Q1238" s="79"/>
      <c r="R1238" s="79"/>
      <c r="S1238" s="79"/>
      <c r="T1238" s="79"/>
      <c r="U1238" s="79"/>
      <c r="V1238" s="79"/>
      <c r="W1238" s="79"/>
      <c r="X1238" s="79"/>
      <c r="Y1238" s="79"/>
    </row>
    <row r="1239" spans="1:25">
      <c r="A1239" s="82"/>
      <c r="B1239" s="79"/>
      <c r="C1239" s="79"/>
      <c r="D1239" s="79"/>
      <c r="E1239" s="79"/>
      <c r="F1239" s="79"/>
      <c r="G1239" s="83"/>
      <c r="H1239" s="83"/>
      <c r="I1239" s="83"/>
      <c r="J1239" s="83"/>
      <c r="K1239" s="83"/>
      <c r="L1239" s="79"/>
      <c r="M1239" s="79"/>
      <c r="N1239" s="79"/>
      <c r="O1239" s="79"/>
      <c r="P1239" s="79"/>
      <c r="Q1239" s="79"/>
      <c r="R1239" s="79"/>
      <c r="S1239" s="79"/>
      <c r="T1239" s="79"/>
      <c r="U1239" s="79"/>
      <c r="V1239" s="79"/>
      <c r="W1239" s="79"/>
      <c r="X1239" s="79"/>
      <c r="Y1239" s="79"/>
    </row>
    <row r="1240" spans="1:25">
      <c r="A1240" s="82"/>
      <c r="B1240" s="79"/>
      <c r="C1240" s="79"/>
      <c r="D1240" s="79"/>
      <c r="E1240" s="79"/>
      <c r="F1240" s="79"/>
      <c r="G1240" s="83"/>
      <c r="H1240" s="83"/>
      <c r="I1240" s="83"/>
      <c r="J1240" s="83"/>
      <c r="K1240" s="83"/>
      <c r="L1240" s="79"/>
      <c r="M1240" s="79"/>
      <c r="N1240" s="79"/>
      <c r="O1240" s="79"/>
      <c r="P1240" s="79"/>
      <c r="Q1240" s="79"/>
      <c r="R1240" s="79"/>
      <c r="S1240" s="79"/>
      <c r="T1240" s="79"/>
      <c r="U1240" s="79"/>
      <c r="V1240" s="79"/>
      <c r="W1240" s="79"/>
      <c r="X1240" s="79"/>
      <c r="Y1240" s="79"/>
    </row>
    <row r="1241" spans="1:25">
      <c r="A1241" s="82"/>
      <c r="B1241" s="79"/>
      <c r="C1241" s="79"/>
      <c r="D1241" s="79"/>
      <c r="E1241" s="79"/>
      <c r="F1241" s="79"/>
      <c r="G1241" s="83"/>
      <c r="H1241" s="83"/>
      <c r="I1241" s="83"/>
      <c r="J1241" s="83"/>
      <c r="K1241" s="83"/>
      <c r="L1241" s="79"/>
      <c r="M1241" s="79"/>
      <c r="N1241" s="79"/>
      <c r="O1241" s="79"/>
      <c r="P1241" s="79"/>
      <c r="Q1241" s="79"/>
      <c r="R1241" s="79"/>
      <c r="S1241" s="79"/>
      <c r="T1241" s="79"/>
      <c r="U1241" s="79"/>
      <c r="V1241" s="79"/>
      <c r="W1241" s="79"/>
      <c r="X1241" s="79"/>
      <c r="Y1241" s="79"/>
    </row>
    <row r="1242" spans="1:25">
      <c r="A1242" s="82"/>
      <c r="B1242" s="79"/>
      <c r="C1242" s="79"/>
      <c r="D1242" s="79"/>
      <c r="E1242" s="79"/>
      <c r="F1242" s="79"/>
      <c r="G1242" s="83"/>
      <c r="H1242" s="83"/>
      <c r="I1242" s="83"/>
      <c r="J1242" s="83"/>
      <c r="K1242" s="83"/>
      <c r="L1242" s="79"/>
      <c r="M1242" s="79"/>
      <c r="N1242" s="79"/>
      <c r="O1242" s="79"/>
      <c r="P1242" s="79"/>
      <c r="Q1242" s="79"/>
      <c r="R1242" s="79"/>
      <c r="S1242" s="79"/>
      <c r="T1242" s="79"/>
      <c r="U1242" s="79"/>
      <c r="V1242" s="79"/>
      <c r="W1242" s="79"/>
      <c r="X1242" s="79"/>
      <c r="Y1242" s="79"/>
    </row>
    <row r="1243" spans="1:25">
      <c r="A1243" s="82"/>
      <c r="B1243" s="79"/>
      <c r="C1243" s="79"/>
      <c r="D1243" s="79"/>
      <c r="E1243" s="79"/>
      <c r="F1243" s="79"/>
      <c r="G1243" s="83"/>
      <c r="H1243" s="83"/>
      <c r="I1243" s="83"/>
      <c r="J1243" s="83"/>
      <c r="K1243" s="83"/>
      <c r="L1243" s="79"/>
      <c r="M1243" s="79"/>
      <c r="N1243" s="79"/>
      <c r="O1243" s="79"/>
      <c r="P1243" s="79"/>
      <c r="Q1243" s="79"/>
      <c r="R1243" s="79"/>
      <c r="S1243" s="79"/>
      <c r="T1243" s="79"/>
      <c r="U1243" s="79"/>
      <c r="V1243" s="79"/>
      <c r="W1243" s="79"/>
      <c r="X1243" s="79"/>
      <c r="Y1243" s="79"/>
    </row>
    <row r="1244" spans="1:25">
      <c r="A1244" s="82"/>
      <c r="B1244" s="79"/>
      <c r="C1244" s="79"/>
      <c r="D1244" s="79"/>
      <c r="E1244" s="79"/>
      <c r="F1244" s="79"/>
      <c r="G1244" s="83"/>
      <c r="H1244" s="83"/>
      <c r="I1244" s="83"/>
      <c r="J1244" s="83"/>
      <c r="K1244" s="83"/>
      <c r="L1244" s="79"/>
      <c r="M1244" s="79"/>
      <c r="N1244" s="79"/>
      <c r="O1244" s="79"/>
      <c r="P1244" s="79"/>
      <c r="Q1244" s="79"/>
      <c r="R1244" s="79"/>
      <c r="S1244" s="79"/>
      <c r="T1244" s="79"/>
      <c r="U1244" s="79"/>
      <c r="V1244" s="79"/>
      <c r="W1244" s="79"/>
      <c r="X1244" s="79"/>
      <c r="Y1244" s="79"/>
    </row>
    <row r="1245" spans="1:25">
      <c r="A1245" s="82"/>
      <c r="B1245" s="79"/>
      <c r="C1245" s="79"/>
      <c r="D1245" s="79"/>
      <c r="E1245" s="79"/>
      <c r="F1245" s="79"/>
      <c r="G1245" s="83"/>
      <c r="H1245" s="83"/>
      <c r="I1245" s="83"/>
      <c r="J1245" s="83"/>
      <c r="K1245" s="83"/>
      <c r="L1245" s="79"/>
      <c r="M1245" s="79"/>
      <c r="N1245" s="79"/>
      <c r="O1245" s="79"/>
      <c r="P1245" s="79"/>
      <c r="Q1245" s="79"/>
      <c r="R1245" s="79"/>
      <c r="S1245" s="79"/>
      <c r="T1245" s="79"/>
      <c r="U1245" s="79"/>
      <c r="V1245" s="79"/>
      <c r="W1245" s="79"/>
      <c r="X1245" s="79"/>
      <c r="Y1245" s="79"/>
    </row>
    <row r="1246" spans="1:25">
      <c r="A1246" s="82"/>
      <c r="B1246" s="79"/>
      <c r="C1246" s="79"/>
      <c r="D1246" s="79"/>
      <c r="E1246" s="79"/>
      <c r="F1246" s="79"/>
      <c r="G1246" s="83"/>
      <c r="H1246" s="83"/>
      <c r="I1246" s="83"/>
      <c r="J1246" s="83"/>
      <c r="K1246" s="83"/>
      <c r="L1246" s="79"/>
      <c r="M1246" s="79"/>
      <c r="N1246" s="79"/>
      <c r="O1246" s="79"/>
      <c r="P1246" s="79"/>
      <c r="Q1246" s="79"/>
      <c r="R1246" s="79"/>
      <c r="S1246" s="79"/>
      <c r="T1246" s="79"/>
      <c r="U1246" s="79"/>
      <c r="V1246" s="79"/>
      <c r="W1246" s="79"/>
      <c r="X1246" s="79"/>
      <c r="Y1246" s="79"/>
    </row>
    <row r="1247" spans="1:25">
      <c r="A1247" s="82"/>
      <c r="B1247" s="79"/>
      <c r="C1247" s="79"/>
      <c r="D1247" s="79"/>
      <c r="E1247" s="79"/>
      <c r="F1247" s="79"/>
      <c r="G1247" s="83"/>
      <c r="H1247" s="83"/>
      <c r="I1247" s="83"/>
      <c r="J1247" s="83"/>
      <c r="K1247" s="83"/>
      <c r="L1247" s="79"/>
      <c r="M1247" s="79"/>
      <c r="N1247" s="79"/>
      <c r="O1247" s="79"/>
      <c r="P1247" s="79"/>
      <c r="Q1247" s="79"/>
      <c r="R1247" s="79"/>
      <c r="S1247" s="79"/>
      <c r="T1247" s="79"/>
      <c r="U1247" s="79"/>
      <c r="V1247" s="79"/>
      <c r="W1247" s="79"/>
      <c r="X1247" s="79"/>
      <c r="Y1247" s="79"/>
    </row>
    <row r="1248" spans="1:25">
      <c r="A1248" s="82"/>
      <c r="B1248" s="79"/>
      <c r="C1248" s="79"/>
      <c r="D1248" s="79"/>
      <c r="E1248" s="79"/>
      <c r="F1248" s="79"/>
      <c r="G1248" s="83"/>
      <c r="H1248" s="83"/>
      <c r="I1248" s="83"/>
      <c r="J1248" s="83"/>
      <c r="K1248" s="83"/>
      <c r="L1248" s="79"/>
      <c r="M1248" s="79"/>
      <c r="N1248" s="79"/>
      <c r="O1248" s="79"/>
      <c r="P1248" s="79"/>
      <c r="Q1248" s="79"/>
      <c r="R1248" s="79"/>
      <c r="S1248" s="79"/>
      <c r="T1248" s="79"/>
      <c r="U1248" s="79"/>
      <c r="V1248" s="79"/>
      <c r="W1248" s="79"/>
      <c r="X1248" s="79"/>
      <c r="Y1248" s="79"/>
    </row>
    <row r="1249" spans="1:25">
      <c r="A1249" s="82"/>
      <c r="B1249" s="79"/>
      <c r="C1249" s="79"/>
      <c r="D1249" s="79"/>
      <c r="E1249" s="79"/>
      <c r="F1249" s="79"/>
      <c r="G1249" s="83"/>
      <c r="H1249" s="83"/>
      <c r="I1249" s="83"/>
      <c r="J1249" s="83"/>
      <c r="K1249" s="83"/>
      <c r="L1249" s="79"/>
      <c r="M1249" s="79"/>
      <c r="N1249" s="79"/>
      <c r="O1249" s="79"/>
      <c r="P1249" s="79"/>
      <c r="Q1249" s="79"/>
      <c r="R1249" s="79"/>
      <c r="S1249" s="79"/>
      <c r="T1249" s="79"/>
      <c r="U1249" s="79"/>
      <c r="V1249" s="79"/>
      <c r="W1249" s="79"/>
      <c r="X1249" s="79"/>
      <c r="Y1249" s="79"/>
    </row>
    <row r="1250" spans="1:25">
      <c r="A1250" s="82"/>
      <c r="B1250" s="79"/>
      <c r="C1250" s="79"/>
      <c r="D1250" s="79"/>
      <c r="E1250" s="79"/>
      <c r="F1250" s="79"/>
      <c r="G1250" s="83"/>
      <c r="H1250" s="83"/>
      <c r="I1250" s="83"/>
      <c r="J1250" s="83"/>
      <c r="K1250" s="83"/>
      <c r="L1250" s="79"/>
      <c r="M1250" s="79"/>
      <c r="N1250" s="79"/>
      <c r="O1250" s="79"/>
      <c r="P1250" s="79"/>
      <c r="Q1250" s="79"/>
      <c r="R1250" s="79"/>
      <c r="S1250" s="79"/>
      <c r="T1250" s="79"/>
      <c r="U1250" s="79"/>
      <c r="V1250" s="79"/>
      <c r="W1250" s="79"/>
      <c r="X1250" s="79"/>
      <c r="Y1250" s="79"/>
    </row>
    <row r="1251" spans="1:25">
      <c r="A1251" s="82"/>
      <c r="B1251" s="79"/>
      <c r="C1251" s="79"/>
      <c r="D1251" s="79"/>
      <c r="E1251" s="79"/>
      <c r="F1251" s="79"/>
      <c r="G1251" s="83"/>
      <c r="H1251" s="83"/>
      <c r="I1251" s="83"/>
      <c r="J1251" s="83"/>
      <c r="K1251" s="83"/>
      <c r="L1251" s="79"/>
      <c r="M1251" s="79"/>
      <c r="N1251" s="79"/>
      <c r="O1251" s="79"/>
      <c r="P1251" s="79"/>
      <c r="Q1251" s="79"/>
      <c r="R1251" s="79"/>
      <c r="S1251" s="79"/>
      <c r="T1251" s="79"/>
      <c r="U1251" s="79"/>
      <c r="V1251" s="79"/>
      <c r="W1251" s="79"/>
      <c r="X1251" s="79"/>
      <c r="Y1251" s="79"/>
    </row>
    <row r="1252" spans="1:25">
      <c r="A1252" s="82"/>
      <c r="B1252" s="79"/>
      <c r="C1252" s="79"/>
      <c r="D1252" s="79"/>
      <c r="E1252" s="79"/>
      <c r="F1252" s="79"/>
      <c r="G1252" s="83"/>
      <c r="H1252" s="83"/>
      <c r="I1252" s="83"/>
      <c r="J1252" s="83"/>
      <c r="K1252" s="83"/>
      <c r="L1252" s="79"/>
      <c r="M1252" s="79"/>
      <c r="N1252" s="79"/>
      <c r="O1252" s="79"/>
      <c r="P1252" s="79"/>
      <c r="Q1252" s="79"/>
      <c r="R1252" s="79"/>
      <c r="S1252" s="79"/>
      <c r="T1252" s="79"/>
      <c r="U1252" s="79"/>
      <c r="V1252" s="79"/>
      <c r="W1252" s="79"/>
      <c r="X1252" s="79"/>
      <c r="Y1252" s="79"/>
    </row>
    <row r="1253" spans="1:25">
      <c r="A1253" s="82"/>
      <c r="B1253" s="79"/>
      <c r="C1253" s="79"/>
      <c r="D1253" s="79"/>
      <c r="E1253" s="79"/>
      <c r="F1253" s="79"/>
      <c r="G1253" s="83"/>
      <c r="H1253" s="83"/>
      <c r="I1253" s="83"/>
      <c r="J1253" s="83"/>
      <c r="K1253" s="83"/>
      <c r="L1253" s="79"/>
      <c r="M1253" s="79"/>
      <c r="N1253" s="79"/>
      <c r="O1253" s="79"/>
      <c r="P1253" s="79"/>
      <c r="Q1253" s="79"/>
      <c r="R1253" s="79"/>
      <c r="S1253" s="79"/>
      <c r="T1253" s="79"/>
      <c r="U1253" s="79"/>
      <c r="V1253" s="79"/>
      <c r="W1253" s="79"/>
      <c r="X1253" s="79"/>
      <c r="Y1253" s="79"/>
    </row>
    <row r="1254" spans="1:25">
      <c r="A1254" s="82"/>
      <c r="B1254" s="79"/>
      <c r="C1254" s="79"/>
      <c r="D1254" s="79"/>
      <c r="E1254" s="79"/>
      <c r="F1254" s="79"/>
      <c r="G1254" s="83"/>
      <c r="H1254" s="83"/>
      <c r="I1254" s="83"/>
      <c r="J1254" s="83"/>
      <c r="K1254" s="83"/>
      <c r="L1254" s="79"/>
      <c r="M1254" s="79"/>
      <c r="N1254" s="79"/>
      <c r="O1254" s="79"/>
      <c r="P1254" s="79"/>
      <c r="Q1254" s="79"/>
      <c r="R1254" s="79"/>
      <c r="S1254" s="79"/>
      <c r="T1254" s="79"/>
      <c r="U1254" s="79"/>
      <c r="V1254" s="79"/>
      <c r="W1254" s="79"/>
      <c r="X1254" s="79"/>
      <c r="Y1254" s="79"/>
    </row>
    <row r="1255" spans="1:25">
      <c r="A1255" s="82"/>
      <c r="B1255" s="79"/>
      <c r="C1255" s="79"/>
      <c r="D1255" s="79"/>
      <c r="E1255" s="79"/>
      <c r="F1255" s="79"/>
      <c r="G1255" s="83"/>
      <c r="H1255" s="83"/>
      <c r="I1255" s="83"/>
      <c r="J1255" s="83"/>
      <c r="K1255" s="83"/>
      <c r="L1255" s="79"/>
      <c r="M1255" s="79"/>
      <c r="N1255" s="79"/>
      <c r="O1255" s="79"/>
      <c r="P1255" s="79"/>
      <c r="Q1255" s="79"/>
      <c r="R1255" s="79"/>
      <c r="S1255" s="79"/>
      <c r="T1255" s="79"/>
      <c r="U1255" s="79"/>
      <c r="V1255" s="79"/>
      <c r="W1255" s="79"/>
      <c r="X1255" s="79"/>
      <c r="Y1255" s="79"/>
    </row>
    <row r="1256" spans="1:25">
      <c r="A1256" s="82"/>
      <c r="B1256" s="79"/>
      <c r="C1256" s="79"/>
      <c r="D1256" s="79"/>
      <c r="E1256" s="79"/>
      <c r="F1256" s="79"/>
      <c r="G1256" s="83"/>
      <c r="H1256" s="83"/>
      <c r="I1256" s="83"/>
      <c r="J1256" s="83"/>
      <c r="K1256" s="83"/>
      <c r="L1256" s="79"/>
      <c r="M1256" s="79"/>
      <c r="N1256" s="79"/>
      <c r="O1256" s="79"/>
      <c r="P1256" s="79"/>
      <c r="Q1256" s="79"/>
      <c r="R1256" s="79"/>
      <c r="S1256" s="79"/>
      <c r="T1256" s="79"/>
      <c r="U1256" s="79"/>
      <c r="V1256" s="79"/>
      <c r="W1256" s="79"/>
      <c r="X1256" s="79"/>
      <c r="Y1256" s="79"/>
    </row>
    <row r="1257" spans="1:25">
      <c r="A1257" s="82"/>
      <c r="B1257" s="79"/>
      <c r="C1257" s="79"/>
      <c r="D1257" s="79"/>
      <c r="E1257" s="79"/>
      <c r="F1257" s="79"/>
      <c r="G1257" s="83"/>
      <c r="H1257" s="83"/>
      <c r="I1257" s="83"/>
      <c r="J1257" s="83"/>
      <c r="K1257" s="83"/>
      <c r="L1257" s="79"/>
      <c r="M1257" s="79"/>
      <c r="N1257" s="79"/>
      <c r="O1257" s="79"/>
      <c r="P1257" s="79"/>
      <c r="Q1257" s="79"/>
      <c r="R1257" s="79"/>
      <c r="S1257" s="79"/>
      <c r="T1257" s="79"/>
      <c r="U1257" s="79"/>
      <c r="V1257" s="79"/>
      <c r="W1257" s="79"/>
      <c r="X1257" s="79"/>
      <c r="Y1257" s="79"/>
    </row>
    <row r="1258" spans="1:25">
      <c r="A1258" s="82"/>
      <c r="B1258" s="79"/>
      <c r="C1258" s="79"/>
      <c r="D1258" s="79"/>
      <c r="E1258" s="79"/>
      <c r="F1258" s="79"/>
      <c r="G1258" s="83"/>
      <c r="H1258" s="83"/>
      <c r="I1258" s="83"/>
      <c r="J1258" s="83"/>
      <c r="K1258" s="83"/>
      <c r="L1258" s="79"/>
      <c r="M1258" s="79"/>
      <c r="N1258" s="79"/>
      <c r="O1258" s="79"/>
      <c r="P1258" s="79"/>
      <c r="Q1258" s="79"/>
      <c r="R1258" s="79"/>
      <c r="S1258" s="79"/>
      <c r="T1258" s="79"/>
      <c r="U1258" s="79"/>
      <c r="V1258" s="79"/>
      <c r="W1258" s="79"/>
      <c r="X1258" s="79"/>
      <c r="Y1258" s="79"/>
    </row>
    <row r="1259" spans="1:25">
      <c r="A1259" s="82"/>
      <c r="B1259" s="79"/>
      <c r="C1259" s="79"/>
      <c r="D1259" s="79"/>
      <c r="E1259" s="79"/>
      <c r="F1259" s="79"/>
      <c r="G1259" s="83"/>
      <c r="H1259" s="83"/>
      <c r="I1259" s="83"/>
      <c r="J1259" s="83"/>
      <c r="K1259" s="83"/>
      <c r="L1259" s="79"/>
      <c r="M1259" s="79"/>
      <c r="N1259" s="79"/>
      <c r="O1259" s="79"/>
      <c r="P1259" s="79"/>
      <c r="Q1259" s="79"/>
      <c r="R1259" s="79"/>
      <c r="S1259" s="79"/>
      <c r="T1259" s="79"/>
      <c r="U1259" s="79"/>
      <c r="V1259" s="79"/>
      <c r="W1259" s="79"/>
      <c r="X1259" s="79"/>
      <c r="Y1259" s="79"/>
    </row>
    <row r="1260" spans="1:25">
      <c r="A1260" s="82"/>
      <c r="B1260" s="79"/>
      <c r="C1260" s="79"/>
      <c r="D1260" s="79"/>
      <c r="E1260" s="79"/>
      <c r="F1260" s="79"/>
      <c r="G1260" s="83"/>
      <c r="H1260" s="83"/>
      <c r="I1260" s="83"/>
      <c r="J1260" s="83"/>
      <c r="K1260" s="83"/>
      <c r="L1260" s="79"/>
      <c r="M1260" s="79"/>
      <c r="N1260" s="79"/>
      <c r="O1260" s="79"/>
      <c r="P1260" s="79"/>
      <c r="Q1260" s="79"/>
      <c r="R1260" s="79"/>
      <c r="S1260" s="79"/>
      <c r="T1260" s="79"/>
      <c r="U1260" s="79"/>
      <c r="V1260" s="79"/>
      <c r="W1260" s="79"/>
      <c r="X1260" s="79"/>
      <c r="Y1260" s="79"/>
    </row>
    <row r="1261" spans="1:25">
      <c r="A1261" s="82"/>
      <c r="B1261" s="79"/>
      <c r="C1261" s="79"/>
      <c r="D1261" s="79"/>
      <c r="E1261" s="79"/>
      <c r="F1261" s="79"/>
      <c r="G1261" s="83"/>
      <c r="H1261" s="83"/>
      <c r="I1261" s="83"/>
      <c r="J1261" s="83"/>
      <c r="K1261" s="83"/>
      <c r="L1261" s="79"/>
      <c r="M1261" s="79"/>
      <c r="N1261" s="79"/>
      <c r="O1261" s="79"/>
      <c r="P1261" s="79"/>
      <c r="Q1261" s="79"/>
      <c r="R1261" s="79"/>
      <c r="S1261" s="79"/>
      <c r="T1261" s="79"/>
      <c r="U1261" s="79"/>
      <c r="V1261" s="79"/>
      <c r="W1261" s="79"/>
      <c r="X1261" s="79"/>
      <c r="Y1261" s="79"/>
    </row>
    <row r="1262" spans="1:25">
      <c r="A1262" s="82"/>
      <c r="B1262" s="79"/>
      <c r="C1262" s="79"/>
      <c r="D1262" s="79"/>
      <c r="E1262" s="79"/>
      <c r="F1262" s="79"/>
      <c r="G1262" s="83"/>
      <c r="H1262" s="83"/>
      <c r="I1262" s="83"/>
      <c r="J1262" s="83"/>
      <c r="K1262" s="83"/>
      <c r="L1262" s="79"/>
      <c r="M1262" s="79"/>
      <c r="N1262" s="79"/>
      <c r="O1262" s="79"/>
      <c r="P1262" s="79"/>
      <c r="Q1262" s="79"/>
      <c r="R1262" s="79"/>
      <c r="S1262" s="79"/>
      <c r="T1262" s="79"/>
      <c r="U1262" s="79"/>
      <c r="V1262" s="79"/>
      <c r="W1262" s="79"/>
      <c r="X1262" s="79"/>
      <c r="Y1262" s="79"/>
    </row>
    <row r="1263" spans="1:25">
      <c r="A1263" s="82"/>
      <c r="B1263" s="79"/>
      <c r="C1263" s="79"/>
      <c r="D1263" s="79"/>
      <c r="E1263" s="79"/>
      <c r="F1263" s="79"/>
      <c r="G1263" s="83"/>
      <c r="H1263" s="83"/>
      <c r="I1263" s="83"/>
      <c r="J1263" s="83"/>
      <c r="K1263" s="83"/>
      <c r="L1263" s="79"/>
      <c r="M1263" s="79"/>
      <c r="N1263" s="79"/>
      <c r="O1263" s="79"/>
      <c r="P1263" s="79"/>
      <c r="Q1263" s="79"/>
      <c r="R1263" s="79"/>
      <c r="S1263" s="79"/>
      <c r="T1263" s="79"/>
      <c r="U1263" s="79"/>
      <c r="V1263" s="79"/>
      <c r="W1263" s="79"/>
      <c r="X1263" s="79"/>
      <c r="Y1263" s="79"/>
    </row>
    <row r="1264" spans="1:25">
      <c r="A1264" s="82"/>
      <c r="B1264" s="79"/>
      <c r="C1264" s="79"/>
      <c r="D1264" s="79"/>
      <c r="E1264" s="79"/>
      <c r="F1264" s="79"/>
      <c r="G1264" s="83"/>
      <c r="H1264" s="83"/>
      <c r="I1264" s="83"/>
      <c r="J1264" s="83"/>
      <c r="K1264" s="83"/>
      <c r="L1264" s="79"/>
      <c r="M1264" s="79"/>
      <c r="N1264" s="79"/>
      <c r="O1264" s="79"/>
      <c r="P1264" s="79"/>
      <c r="Q1264" s="79"/>
      <c r="R1264" s="79"/>
      <c r="S1264" s="79"/>
      <c r="T1264" s="79"/>
      <c r="U1264" s="79"/>
      <c r="V1264" s="79"/>
      <c r="W1264" s="79"/>
      <c r="X1264" s="79"/>
      <c r="Y1264" s="79"/>
    </row>
    <row r="1265" spans="1:25">
      <c r="A1265" s="82"/>
      <c r="B1265" s="79"/>
      <c r="C1265" s="79"/>
      <c r="D1265" s="79"/>
      <c r="E1265" s="79"/>
      <c r="F1265" s="79"/>
      <c r="G1265" s="83"/>
      <c r="H1265" s="83"/>
      <c r="I1265" s="83"/>
      <c r="J1265" s="83"/>
      <c r="K1265" s="83"/>
      <c r="L1265" s="79"/>
      <c r="M1265" s="79"/>
      <c r="N1265" s="79"/>
      <c r="O1265" s="79"/>
      <c r="P1265" s="79"/>
      <c r="Q1265" s="79"/>
      <c r="R1265" s="79"/>
      <c r="S1265" s="79"/>
      <c r="T1265" s="79"/>
      <c r="U1265" s="79"/>
      <c r="V1265" s="79"/>
      <c r="W1265" s="79"/>
      <c r="X1265" s="79"/>
      <c r="Y1265" s="79"/>
    </row>
    <row r="1266" spans="1:25">
      <c r="A1266" s="82"/>
      <c r="B1266" s="79"/>
      <c r="C1266" s="79"/>
      <c r="D1266" s="79"/>
      <c r="E1266" s="79"/>
      <c r="F1266" s="79"/>
      <c r="G1266" s="83"/>
      <c r="H1266" s="83"/>
      <c r="I1266" s="83"/>
      <c r="J1266" s="83"/>
      <c r="K1266" s="83"/>
      <c r="L1266" s="79"/>
      <c r="M1266" s="79"/>
      <c r="N1266" s="79"/>
      <c r="O1266" s="79"/>
      <c r="P1266" s="79"/>
      <c r="Q1266" s="79"/>
      <c r="R1266" s="79"/>
      <c r="S1266" s="79"/>
      <c r="T1266" s="79"/>
      <c r="U1266" s="79"/>
      <c r="V1266" s="79"/>
      <c r="W1266" s="79"/>
      <c r="X1266" s="79"/>
      <c r="Y1266" s="79"/>
    </row>
    <row r="1267" spans="1:25">
      <c r="A1267" s="82"/>
      <c r="B1267" s="79"/>
      <c r="C1267" s="79"/>
      <c r="D1267" s="79"/>
      <c r="E1267" s="79"/>
      <c r="F1267" s="79"/>
      <c r="G1267" s="83"/>
      <c r="H1267" s="83"/>
      <c r="I1267" s="83"/>
      <c r="J1267" s="83"/>
      <c r="K1267" s="83"/>
      <c r="L1267" s="79"/>
      <c r="M1267" s="79"/>
      <c r="N1267" s="79"/>
      <c r="O1267" s="79"/>
      <c r="P1267" s="79"/>
      <c r="Q1267" s="79"/>
      <c r="R1267" s="79"/>
      <c r="S1267" s="79"/>
      <c r="T1267" s="79"/>
      <c r="U1267" s="79"/>
      <c r="V1267" s="79"/>
      <c r="W1267" s="79"/>
      <c r="X1267" s="79"/>
      <c r="Y1267" s="79"/>
    </row>
    <row r="1268" spans="1:25">
      <c r="A1268" s="82"/>
      <c r="B1268" s="79"/>
      <c r="C1268" s="79"/>
      <c r="D1268" s="79"/>
      <c r="E1268" s="79"/>
      <c r="F1268" s="79"/>
      <c r="G1268" s="83"/>
      <c r="H1268" s="83"/>
      <c r="I1268" s="83"/>
      <c r="J1268" s="83"/>
      <c r="K1268" s="83"/>
      <c r="L1268" s="79"/>
      <c r="M1268" s="79"/>
      <c r="N1268" s="79"/>
      <c r="O1268" s="79"/>
      <c r="P1268" s="79"/>
      <c r="Q1268" s="79"/>
      <c r="R1268" s="79"/>
      <c r="S1268" s="79"/>
      <c r="T1268" s="79"/>
      <c r="U1268" s="79"/>
      <c r="V1268" s="79"/>
      <c r="W1268" s="79"/>
      <c r="X1268" s="79"/>
      <c r="Y1268" s="79"/>
    </row>
    <row r="1269" spans="1:25">
      <c r="A1269" s="82"/>
      <c r="B1269" s="79"/>
      <c r="C1269" s="79"/>
      <c r="D1269" s="79"/>
      <c r="E1269" s="79"/>
      <c r="F1269" s="79"/>
      <c r="G1269" s="83"/>
      <c r="H1269" s="83"/>
      <c r="I1269" s="83"/>
      <c r="J1269" s="83"/>
      <c r="K1269" s="83"/>
      <c r="L1269" s="79"/>
      <c r="M1269" s="79"/>
      <c r="N1269" s="79"/>
      <c r="O1269" s="79"/>
      <c r="P1269" s="79"/>
      <c r="Q1269" s="79"/>
      <c r="R1269" s="79"/>
      <c r="S1269" s="79"/>
      <c r="T1269" s="79"/>
      <c r="U1269" s="79"/>
      <c r="V1269" s="79"/>
      <c r="W1269" s="79"/>
      <c r="X1269" s="79"/>
      <c r="Y1269" s="79"/>
    </row>
    <row r="1270" spans="1:25">
      <c r="A1270" s="82"/>
      <c r="B1270" s="79"/>
      <c r="C1270" s="79"/>
      <c r="D1270" s="79"/>
      <c r="E1270" s="79"/>
      <c r="F1270" s="79"/>
      <c r="G1270" s="83"/>
      <c r="H1270" s="83"/>
      <c r="I1270" s="83"/>
      <c r="J1270" s="83"/>
      <c r="K1270" s="83"/>
      <c r="L1270" s="79"/>
      <c r="M1270" s="79"/>
      <c r="N1270" s="79"/>
      <c r="O1270" s="79"/>
      <c r="P1270" s="79"/>
      <c r="Q1270" s="79"/>
      <c r="R1270" s="79"/>
      <c r="S1270" s="79"/>
      <c r="T1270" s="79"/>
      <c r="U1270" s="79"/>
      <c r="V1270" s="79"/>
      <c r="W1270" s="79"/>
      <c r="X1270" s="79"/>
      <c r="Y1270" s="79"/>
    </row>
    <row r="1271" spans="1:25">
      <c r="A1271" s="82"/>
      <c r="B1271" s="79"/>
      <c r="C1271" s="79"/>
      <c r="D1271" s="79"/>
      <c r="E1271" s="79"/>
      <c r="F1271" s="79"/>
      <c r="G1271" s="83"/>
      <c r="H1271" s="83"/>
      <c r="I1271" s="83"/>
      <c r="J1271" s="83"/>
      <c r="K1271" s="83"/>
      <c r="L1271" s="79"/>
      <c r="M1271" s="79"/>
      <c r="N1271" s="79"/>
      <c r="O1271" s="79"/>
      <c r="P1271" s="79"/>
      <c r="Q1271" s="79"/>
      <c r="R1271" s="79"/>
      <c r="S1271" s="79"/>
      <c r="T1271" s="79"/>
      <c r="U1271" s="79"/>
      <c r="V1271" s="79"/>
      <c r="W1271" s="79"/>
      <c r="X1271" s="79"/>
      <c r="Y1271" s="79"/>
    </row>
    <row r="1272" spans="1:25">
      <c r="A1272" s="82"/>
      <c r="B1272" s="79"/>
      <c r="C1272" s="79"/>
      <c r="D1272" s="79"/>
      <c r="E1272" s="79"/>
      <c r="F1272" s="79"/>
      <c r="G1272" s="83"/>
      <c r="H1272" s="83"/>
      <c r="I1272" s="83"/>
      <c r="J1272" s="83"/>
      <c r="K1272" s="83"/>
      <c r="L1272" s="79"/>
      <c r="M1272" s="79"/>
      <c r="N1272" s="79"/>
      <c r="O1272" s="79"/>
      <c r="P1272" s="79"/>
      <c r="Q1272" s="79"/>
      <c r="R1272" s="79"/>
      <c r="S1272" s="79"/>
      <c r="T1272" s="79"/>
      <c r="U1272" s="79"/>
      <c r="V1272" s="79"/>
      <c r="W1272" s="79"/>
      <c r="X1272" s="79"/>
      <c r="Y1272" s="79"/>
    </row>
    <row r="1273" spans="1:25">
      <c r="A1273" s="82"/>
      <c r="B1273" s="79"/>
      <c r="C1273" s="79"/>
      <c r="D1273" s="79"/>
      <c r="E1273" s="79"/>
      <c r="F1273" s="79"/>
      <c r="G1273" s="83"/>
      <c r="H1273" s="83"/>
      <c r="I1273" s="83"/>
      <c r="J1273" s="83"/>
      <c r="K1273" s="83"/>
      <c r="L1273" s="79"/>
      <c r="M1273" s="79"/>
      <c r="N1273" s="79"/>
      <c r="O1273" s="79"/>
      <c r="P1273" s="79"/>
      <c r="Q1273" s="79"/>
      <c r="R1273" s="79"/>
      <c r="S1273" s="79"/>
      <c r="T1273" s="79"/>
      <c r="U1273" s="79"/>
      <c r="V1273" s="79"/>
      <c r="W1273" s="79"/>
      <c r="X1273" s="79"/>
      <c r="Y1273" s="79"/>
    </row>
    <row r="1274" spans="1:25">
      <c r="A1274" s="82"/>
      <c r="B1274" s="79"/>
      <c r="C1274" s="79"/>
      <c r="D1274" s="79"/>
      <c r="E1274" s="79"/>
      <c r="F1274" s="79"/>
      <c r="G1274" s="83"/>
      <c r="H1274" s="83"/>
      <c r="I1274" s="83"/>
      <c r="J1274" s="83"/>
      <c r="K1274" s="83"/>
      <c r="L1274" s="79"/>
      <c r="M1274" s="79"/>
      <c r="N1274" s="79"/>
      <c r="O1274" s="79"/>
      <c r="P1274" s="79"/>
      <c r="Q1274" s="79"/>
      <c r="R1274" s="79"/>
      <c r="S1274" s="79"/>
      <c r="T1274" s="79"/>
      <c r="U1274" s="79"/>
      <c r="V1274" s="79"/>
      <c r="W1274" s="79"/>
      <c r="X1274" s="79"/>
      <c r="Y1274" s="79"/>
    </row>
    <row r="1275" spans="1:25">
      <c r="A1275" s="82"/>
      <c r="B1275" s="79"/>
      <c r="C1275" s="79"/>
      <c r="D1275" s="79"/>
      <c r="E1275" s="79"/>
      <c r="F1275" s="79"/>
      <c r="G1275" s="83"/>
      <c r="H1275" s="83"/>
      <c r="I1275" s="83"/>
      <c r="J1275" s="83"/>
      <c r="K1275" s="83"/>
      <c r="L1275" s="79"/>
      <c r="M1275" s="79"/>
      <c r="N1275" s="79"/>
      <c r="O1275" s="79"/>
      <c r="P1275" s="79"/>
      <c r="Q1275" s="79"/>
      <c r="R1275" s="79"/>
      <c r="S1275" s="79"/>
      <c r="T1275" s="79"/>
      <c r="U1275" s="79"/>
      <c r="V1275" s="79"/>
      <c r="W1275" s="79"/>
      <c r="X1275" s="79"/>
      <c r="Y1275" s="79"/>
    </row>
    <row r="1276" spans="1:25">
      <c r="A1276" s="82"/>
      <c r="B1276" s="79"/>
      <c r="C1276" s="79"/>
      <c r="D1276" s="79"/>
      <c r="E1276" s="79"/>
      <c r="F1276" s="79"/>
      <c r="G1276" s="83"/>
      <c r="H1276" s="83"/>
      <c r="I1276" s="83"/>
      <c r="J1276" s="83"/>
      <c r="K1276" s="83"/>
      <c r="L1276" s="79"/>
      <c r="M1276" s="79"/>
      <c r="N1276" s="79"/>
      <c r="O1276" s="79"/>
      <c r="P1276" s="79"/>
      <c r="Q1276" s="79"/>
      <c r="R1276" s="79"/>
      <c r="S1276" s="79"/>
      <c r="T1276" s="79"/>
      <c r="U1276" s="79"/>
      <c r="V1276" s="79"/>
      <c r="W1276" s="79"/>
      <c r="X1276" s="79"/>
      <c r="Y1276" s="79"/>
    </row>
    <row r="1277" spans="1:25">
      <c r="A1277" s="82"/>
      <c r="B1277" s="79"/>
      <c r="C1277" s="79"/>
      <c r="D1277" s="79"/>
      <c r="E1277" s="79"/>
      <c r="F1277" s="79"/>
      <c r="G1277" s="83"/>
      <c r="H1277" s="83"/>
      <c r="I1277" s="83"/>
      <c r="J1277" s="83"/>
      <c r="K1277" s="83"/>
      <c r="L1277" s="79"/>
      <c r="M1277" s="79"/>
      <c r="N1277" s="79"/>
      <c r="O1277" s="79"/>
      <c r="P1277" s="79"/>
      <c r="Q1277" s="79"/>
      <c r="R1277" s="79"/>
      <c r="S1277" s="79"/>
      <c r="T1277" s="79"/>
      <c r="U1277" s="79"/>
      <c r="V1277" s="79"/>
      <c r="W1277" s="79"/>
      <c r="X1277" s="79"/>
      <c r="Y1277" s="79"/>
    </row>
    <row r="1278" spans="1:25">
      <c r="A1278" s="82"/>
      <c r="B1278" s="79"/>
      <c r="C1278" s="79"/>
      <c r="D1278" s="79"/>
      <c r="E1278" s="79"/>
      <c r="F1278" s="79"/>
      <c r="G1278" s="83"/>
      <c r="H1278" s="83"/>
      <c r="I1278" s="83"/>
      <c r="J1278" s="83"/>
      <c r="K1278" s="83"/>
      <c r="L1278" s="79"/>
      <c r="M1278" s="79"/>
      <c r="N1278" s="79"/>
      <c r="O1278" s="79"/>
      <c r="P1278" s="79"/>
      <c r="Q1278" s="79"/>
      <c r="R1278" s="79"/>
      <c r="S1278" s="79"/>
      <c r="T1278" s="79"/>
      <c r="U1278" s="79"/>
      <c r="V1278" s="79"/>
      <c r="W1278" s="79"/>
      <c r="X1278" s="79"/>
      <c r="Y1278" s="79"/>
    </row>
    <row r="1279" spans="1:25">
      <c r="A1279" s="82"/>
      <c r="B1279" s="79"/>
      <c r="C1279" s="79"/>
      <c r="D1279" s="79"/>
      <c r="E1279" s="79"/>
      <c r="F1279" s="79"/>
      <c r="G1279" s="83"/>
      <c r="H1279" s="83"/>
      <c r="I1279" s="83"/>
      <c r="J1279" s="83"/>
      <c r="K1279" s="83"/>
      <c r="L1279" s="79"/>
      <c r="M1279" s="79"/>
      <c r="N1279" s="79"/>
      <c r="O1279" s="79"/>
      <c r="P1279" s="79"/>
      <c r="Q1279" s="79"/>
      <c r="R1279" s="79"/>
      <c r="S1279" s="79"/>
      <c r="T1279" s="79"/>
      <c r="U1279" s="79"/>
      <c r="V1279" s="79"/>
      <c r="W1279" s="79"/>
      <c r="X1279" s="79"/>
      <c r="Y1279" s="79"/>
    </row>
    <row r="1280" spans="1:25">
      <c r="A1280" s="82"/>
      <c r="B1280" s="79"/>
      <c r="C1280" s="79"/>
      <c r="D1280" s="79"/>
      <c r="E1280" s="79"/>
      <c r="F1280" s="79"/>
      <c r="G1280" s="83"/>
      <c r="H1280" s="83"/>
      <c r="I1280" s="83"/>
      <c r="J1280" s="83"/>
      <c r="K1280" s="83"/>
      <c r="L1280" s="79"/>
      <c r="M1280" s="79"/>
      <c r="N1280" s="79"/>
      <c r="O1280" s="79"/>
      <c r="P1280" s="79"/>
      <c r="Q1280" s="79"/>
      <c r="R1280" s="79"/>
      <c r="S1280" s="79"/>
      <c r="T1280" s="79"/>
      <c r="U1280" s="79"/>
      <c r="V1280" s="79"/>
      <c r="W1280" s="79"/>
      <c r="X1280" s="79"/>
      <c r="Y1280" s="79"/>
    </row>
    <row r="1281" spans="1:25">
      <c r="A1281" s="82"/>
      <c r="B1281" s="79"/>
      <c r="C1281" s="79"/>
      <c r="D1281" s="79"/>
      <c r="E1281" s="79"/>
      <c r="F1281" s="79"/>
      <c r="G1281" s="83"/>
      <c r="H1281" s="83"/>
      <c r="I1281" s="83"/>
      <c r="J1281" s="83"/>
      <c r="K1281" s="83"/>
      <c r="L1281" s="79"/>
      <c r="M1281" s="79"/>
      <c r="N1281" s="79"/>
      <c r="O1281" s="79"/>
      <c r="P1281" s="79"/>
      <c r="Q1281" s="79"/>
      <c r="R1281" s="79"/>
      <c r="S1281" s="79"/>
      <c r="T1281" s="79"/>
      <c r="U1281" s="79"/>
      <c r="V1281" s="79"/>
      <c r="W1281" s="79"/>
      <c r="X1281" s="79"/>
      <c r="Y1281" s="79"/>
    </row>
    <row r="1282" spans="1:25">
      <c r="A1282" s="82"/>
      <c r="B1282" s="79"/>
      <c r="C1282" s="79"/>
      <c r="D1282" s="79"/>
      <c r="E1282" s="79"/>
      <c r="F1282" s="79"/>
      <c r="G1282" s="83"/>
      <c r="H1282" s="83"/>
      <c r="I1282" s="83"/>
      <c r="J1282" s="83"/>
      <c r="K1282" s="83"/>
      <c r="L1282" s="79"/>
      <c r="M1282" s="79"/>
      <c r="N1282" s="79"/>
      <c r="O1282" s="79"/>
      <c r="P1282" s="79"/>
      <c r="Q1282" s="79"/>
      <c r="R1282" s="79"/>
      <c r="S1282" s="79"/>
      <c r="T1282" s="79"/>
      <c r="U1282" s="79"/>
      <c r="V1282" s="79"/>
      <c r="W1282" s="79"/>
      <c r="X1282" s="79"/>
      <c r="Y1282" s="79"/>
    </row>
    <row r="1283" spans="1:25">
      <c r="A1283" s="82"/>
      <c r="B1283" s="79"/>
      <c r="C1283" s="79"/>
      <c r="D1283" s="79"/>
      <c r="E1283" s="79"/>
      <c r="F1283" s="79"/>
      <c r="G1283" s="83"/>
      <c r="H1283" s="83"/>
      <c r="I1283" s="83"/>
      <c r="J1283" s="83"/>
      <c r="K1283" s="83"/>
      <c r="L1283" s="79"/>
      <c r="M1283" s="79"/>
      <c r="N1283" s="79"/>
      <c r="O1283" s="79"/>
      <c r="P1283" s="79"/>
      <c r="Q1283" s="79"/>
      <c r="R1283" s="79"/>
      <c r="S1283" s="79"/>
      <c r="T1283" s="79"/>
      <c r="U1283" s="79"/>
      <c r="V1283" s="79"/>
      <c r="W1283" s="79"/>
      <c r="X1283" s="79"/>
      <c r="Y1283" s="79"/>
    </row>
    <row r="1284" spans="1:25">
      <c r="A1284" s="82"/>
      <c r="B1284" s="79"/>
      <c r="C1284" s="79"/>
      <c r="D1284" s="79"/>
      <c r="E1284" s="79"/>
      <c r="F1284" s="79"/>
      <c r="G1284" s="83"/>
      <c r="H1284" s="83"/>
      <c r="I1284" s="83"/>
      <c r="J1284" s="83"/>
      <c r="K1284" s="83"/>
      <c r="L1284" s="79"/>
      <c r="M1284" s="79"/>
      <c r="N1284" s="79"/>
      <c r="O1284" s="79"/>
      <c r="P1284" s="79"/>
      <c r="Q1284" s="79"/>
      <c r="R1284" s="79"/>
      <c r="S1284" s="79"/>
      <c r="T1284" s="79"/>
      <c r="U1284" s="79"/>
      <c r="V1284" s="79"/>
      <c r="W1284" s="79"/>
      <c r="X1284" s="79"/>
      <c r="Y1284" s="79"/>
    </row>
    <row r="1285" spans="1:25">
      <c r="A1285" s="82"/>
      <c r="B1285" s="79"/>
      <c r="C1285" s="79"/>
      <c r="D1285" s="79"/>
      <c r="E1285" s="79"/>
      <c r="F1285" s="79"/>
      <c r="G1285" s="83"/>
      <c r="H1285" s="83"/>
      <c r="I1285" s="83"/>
      <c r="J1285" s="83"/>
      <c r="K1285" s="83"/>
      <c r="L1285" s="79"/>
      <c r="M1285" s="79"/>
      <c r="N1285" s="79"/>
      <c r="O1285" s="79"/>
      <c r="P1285" s="79"/>
      <c r="Q1285" s="79"/>
      <c r="R1285" s="79"/>
      <c r="S1285" s="79"/>
      <c r="T1285" s="79"/>
      <c r="U1285" s="79"/>
      <c r="V1285" s="79"/>
      <c r="W1285" s="79"/>
      <c r="X1285" s="79"/>
      <c r="Y1285" s="79"/>
    </row>
    <row r="1286" spans="1:25">
      <c r="A1286" s="82"/>
      <c r="B1286" s="79"/>
      <c r="C1286" s="79"/>
      <c r="D1286" s="79"/>
      <c r="E1286" s="79"/>
      <c r="F1286" s="79"/>
      <c r="G1286" s="83"/>
      <c r="H1286" s="83"/>
      <c r="I1286" s="83"/>
      <c r="J1286" s="83"/>
      <c r="K1286" s="83"/>
      <c r="L1286" s="79"/>
      <c r="M1286" s="79"/>
      <c r="N1286" s="79"/>
      <c r="O1286" s="79"/>
      <c r="P1286" s="79"/>
      <c r="Q1286" s="79"/>
      <c r="R1286" s="79"/>
      <c r="S1286" s="79"/>
      <c r="T1286" s="79"/>
      <c r="U1286" s="79"/>
      <c r="V1286" s="79"/>
      <c r="W1286" s="79"/>
      <c r="X1286" s="79"/>
      <c r="Y1286" s="79"/>
    </row>
    <row r="1287" spans="1:25">
      <c r="A1287" s="82"/>
      <c r="B1287" s="79"/>
      <c r="C1287" s="79"/>
      <c r="D1287" s="79"/>
      <c r="E1287" s="79"/>
      <c r="F1287" s="79"/>
      <c r="G1287" s="83"/>
      <c r="H1287" s="83"/>
      <c r="I1287" s="83"/>
      <c r="J1287" s="83"/>
      <c r="K1287" s="83"/>
      <c r="L1287" s="79"/>
      <c r="M1287" s="79"/>
      <c r="N1287" s="79"/>
      <c r="O1287" s="79"/>
      <c r="P1287" s="79"/>
      <c r="Q1287" s="79"/>
      <c r="R1287" s="79"/>
      <c r="S1287" s="79"/>
      <c r="T1287" s="79"/>
      <c r="U1287" s="79"/>
      <c r="V1287" s="79"/>
      <c r="W1287" s="79"/>
      <c r="X1287" s="79"/>
      <c r="Y1287" s="79"/>
    </row>
    <row r="1288" spans="1:25">
      <c r="A1288" s="82"/>
      <c r="B1288" s="79"/>
      <c r="C1288" s="79"/>
      <c r="D1288" s="79"/>
      <c r="E1288" s="79"/>
      <c r="F1288" s="79"/>
      <c r="G1288" s="83"/>
      <c r="H1288" s="83"/>
      <c r="I1288" s="83"/>
      <c r="J1288" s="83"/>
      <c r="K1288" s="83"/>
      <c r="L1288" s="79"/>
      <c r="M1288" s="79"/>
      <c r="N1288" s="79"/>
      <c r="O1288" s="79"/>
      <c r="P1288" s="79"/>
      <c r="Q1288" s="79"/>
      <c r="R1288" s="79"/>
      <c r="S1288" s="79"/>
      <c r="T1288" s="79"/>
      <c r="U1288" s="79"/>
      <c r="V1288" s="79"/>
      <c r="W1288" s="79"/>
      <c r="X1288" s="79"/>
      <c r="Y1288" s="79"/>
    </row>
    <row r="1289" spans="1:25">
      <c r="A1289" s="82"/>
      <c r="B1289" s="79"/>
      <c r="C1289" s="79"/>
      <c r="D1289" s="79"/>
      <c r="E1289" s="79"/>
      <c r="F1289" s="79"/>
      <c r="G1289" s="83"/>
      <c r="H1289" s="83"/>
      <c r="I1289" s="83"/>
      <c r="J1289" s="83"/>
      <c r="K1289" s="83"/>
      <c r="L1289" s="79"/>
      <c r="M1289" s="79"/>
      <c r="N1289" s="79"/>
      <c r="O1289" s="79"/>
      <c r="P1289" s="79"/>
      <c r="Q1289" s="79"/>
      <c r="R1289" s="79"/>
      <c r="S1289" s="79"/>
      <c r="T1289" s="79"/>
      <c r="U1289" s="79"/>
      <c r="V1289" s="79"/>
      <c r="W1289" s="79"/>
      <c r="X1289" s="79"/>
      <c r="Y1289" s="79"/>
    </row>
    <row r="1290" spans="1:25">
      <c r="A1290" s="82"/>
      <c r="B1290" s="79"/>
      <c r="C1290" s="79"/>
      <c r="D1290" s="79"/>
      <c r="E1290" s="79"/>
      <c r="F1290" s="79"/>
      <c r="G1290" s="83"/>
      <c r="H1290" s="83"/>
      <c r="I1290" s="83"/>
      <c r="J1290" s="83"/>
      <c r="K1290" s="83"/>
      <c r="L1290" s="79"/>
      <c r="M1290" s="79"/>
      <c r="N1290" s="79"/>
      <c r="O1290" s="79"/>
      <c r="P1290" s="79"/>
      <c r="Q1290" s="79"/>
      <c r="R1290" s="79"/>
      <c r="S1290" s="79"/>
      <c r="T1290" s="79"/>
      <c r="U1290" s="79"/>
      <c r="V1290" s="79"/>
      <c r="W1290" s="79"/>
      <c r="X1290" s="79"/>
      <c r="Y1290" s="79"/>
    </row>
    <row r="1291" spans="1:25">
      <c r="A1291" s="82"/>
      <c r="B1291" s="79"/>
      <c r="C1291" s="79"/>
      <c r="D1291" s="79"/>
      <c r="E1291" s="79"/>
      <c r="F1291" s="79"/>
      <c r="G1291" s="83"/>
      <c r="H1291" s="83"/>
      <c r="I1291" s="83"/>
      <c r="J1291" s="83"/>
      <c r="K1291" s="83"/>
      <c r="L1291" s="79"/>
      <c r="M1291" s="79"/>
      <c r="N1291" s="79"/>
      <c r="O1291" s="79"/>
      <c r="P1291" s="79"/>
      <c r="Q1291" s="79"/>
      <c r="R1291" s="79"/>
      <c r="S1291" s="79"/>
      <c r="T1291" s="79"/>
      <c r="U1291" s="79"/>
      <c r="V1291" s="79"/>
      <c r="W1291" s="79"/>
      <c r="X1291" s="79"/>
      <c r="Y1291" s="79"/>
    </row>
    <row r="1292" spans="1:25">
      <c r="A1292" s="82"/>
      <c r="B1292" s="79"/>
      <c r="C1292" s="79"/>
      <c r="D1292" s="79"/>
      <c r="E1292" s="79"/>
      <c r="F1292" s="79"/>
      <c r="G1292" s="83"/>
      <c r="H1292" s="83"/>
      <c r="I1292" s="83"/>
      <c r="J1292" s="83"/>
      <c r="K1292" s="83"/>
      <c r="L1292" s="79"/>
      <c r="M1292" s="79"/>
      <c r="N1292" s="79"/>
      <c r="O1292" s="79"/>
      <c r="P1292" s="79"/>
      <c r="Q1292" s="79"/>
      <c r="R1292" s="79"/>
      <c r="S1292" s="79"/>
      <c r="T1292" s="79"/>
      <c r="U1292" s="79"/>
      <c r="V1292" s="79"/>
      <c r="W1292" s="79"/>
      <c r="X1292" s="79"/>
      <c r="Y1292" s="79"/>
    </row>
    <row r="1293" spans="1:25">
      <c r="A1293" s="82"/>
      <c r="B1293" s="79"/>
      <c r="C1293" s="79"/>
      <c r="D1293" s="79"/>
      <c r="E1293" s="79"/>
      <c r="F1293" s="79"/>
      <c r="G1293" s="83"/>
      <c r="H1293" s="83"/>
      <c r="I1293" s="83"/>
      <c r="J1293" s="83"/>
      <c r="K1293" s="83"/>
      <c r="L1293" s="79"/>
      <c r="M1293" s="79"/>
      <c r="N1293" s="79"/>
      <c r="O1293" s="79"/>
      <c r="P1293" s="79"/>
      <c r="Q1293" s="79"/>
      <c r="R1293" s="79"/>
      <c r="S1293" s="79"/>
      <c r="T1293" s="79"/>
      <c r="U1293" s="79"/>
      <c r="V1293" s="79"/>
      <c r="W1293" s="79"/>
      <c r="X1293" s="79"/>
      <c r="Y1293" s="7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4431"/>
  <sheetViews>
    <sheetView workbookViewId="0">
      <selection sqref="A1:Y4431"/>
    </sheetView>
  </sheetViews>
  <sheetFormatPr defaultRowHeight="14.5"/>
  <sheetData>
    <row r="1" spans="1:25">
      <c r="A1" s="86" t="s">
        <v>88</v>
      </c>
      <c r="B1" s="87">
        <v>0</v>
      </c>
      <c r="C1" s="87">
        <v>4.1666666666666699E-2</v>
      </c>
      <c r="D1" s="87">
        <v>8.3333333333333329E-2</v>
      </c>
      <c r="E1" s="87">
        <v>0.125</v>
      </c>
      <c r="F1" s="87">
        <v>0.16666666666666699</v>
      </c>
      <c r="G1" s="87">
        <v>0.20833333333333401</v>
      </c>
      <c r="H1" s="87">
        <v>0.250000000000001</v>
      </c>
      <c r="I1" s="87">
        <v>0.29166666666666802</v>
      </c>
      <c r="J1" s="87">
        <v>0.33333333333333498</v>
      </c>
      <c r="K1" s="87">
        <v>0.375000000000002</v>
      </c>
      <c r="L1" s="87">
        <v>0.41666666666666902</v>
      </c>
      <c r="M1" s="87">
        <v>0.45833333333333598</v>
      </c>
      <c r="N1" s="87">
        <v>0.500000000000003</v>
      </c>
      <c r="O1" s="87">
        <v>0.54166666666666996</v>
      </c>
      <c r="P1" s="87">
        <v>0.58333333333333703</v>
      </c>
      <c r="Q1" s="87">
        <v>0.625000000000004</v>
      </c>
      <c r="R1" s="87">
        <v>0.66666666666667096</v>
      </c>
      <c r="S1" s="87">
        <v>0.70833333333333803</v>
      </c>
      <c r="T1" s="87">
        <v>0.750000000000005</v>
      </c>
      <c r="U1" s="87">
        <v>0.79166666666667196</v>
      </c>
      <c r="V1" s="87">
        <v>0.83333333333333903</v>
      </c>
      <c r="W1" s="87">
        <v>0.875000000000006</v>
      </c>
      <c r="X1" s="87">
        <v>0.91666666666667296</v>
      </c>
      <c r="Y1" s="87">
        <v>0.95833333333334003</v>
      </c>
    </row>
    <row r="2" spans="1:25">
      <c r="A2" s="88" t="s">
        <v>111</v>
      </c>
      <c r="B2" s="89">
        <v>0.25</v>
      </c>
      <c r="C2" s="89">
        <v>0.2</v>
      </c>
      <c r="D2" s="89">
        <v>0.14000000000000001</v>
      </c>
      <c r="E2" s="89">
        <v>0.15</v>
      </c>
      <c r="F2" s="89">
        <v>0.14000000000000001</v>
      </c>
      <c r="G2" s="89">
        <v>0.21</v>
      </c>
      <c r="H2" s="89">
        <v>0.34</v>
      </c>
      <c r="I2" s="89">
        <v>0.55000000000000004</v>
      </c>
      <c r="J2" s="89">
        <v>0.67</v>
      </c>
      <c r="K2" s="89">
        <v>0.71</v>
      </c>
      <c r="L2" s="89">
        <v>0.81</v>
      </c>
      <c r="M2" s="89">
        <v>0.82</v>
      </c>
      <c r="N2" s="89">
        <v>0.86</v>
      </c>
      <c r="O2" s="89">
        <v>0.93</v>
      </c>
      <c r="P2" s="89">
        <v>0.88</v>
      </c>
      <c r="Q2" s="89">
        <v>0.84</v>
      </c>
      <c r="R2" s="89">
        <v>0.78</v>
      </c>
      <c r="S2" s="89">
        <v>0.74</v>
      </c>
      <c r="T2" s="89">
        <v>0.59</v>
      </c>
      <c r="U2" s="89">
        <v>0.41</v>
      </c>
      <c r="V2" s="89">
        <v>0.34</v>
      </c>
      <c r="W2" s="89">
        <v>0.35</v>
      </c>
      <c r="X2" s="89">
        <v>0.28999999999999998</v>
      </c>
      <c r="Y2" s="89">
        <v>0.24</v>
      </c>
    </row>
    <row r="3" spans="1:25">
      <c r="A3" s="88" t="s">
        <v>112</v>
      </c>
      <c r="B3" s="89">
        <v>0.13</v>
      </c>
      <c r="C3" s="89">
        <v>0.12</v>
      </c>
      <c r="D3" s="89">
        <v>0.14000000000000001</v>
      </c>
      <c r="E3" s="89">
        <v>0.14000000000000001</v>
      </c>
      <c r="F3" s="89">
        <v>1.1399999999999999</v>
      </c>
      <c r="G3" s="89">
        <v>1.1499999999999999</v>
      </c>
      <c r="H3" s="89">
        <v>0.6</v>
      </c>
      <c r="I3" s="89">
        <v>0.76</v>
      </c>
      <c r="J3" s="89">
        <v>0.6</v>
      </c>
      <c r="K3" s="89">
        <v>0.89</v>
      </c>
      <c r="L3" s="89">
        <v>1.01</v>
      </c>
      <c r="M3" s="89">
        <v>0.8</v>
      </c>
      <c r="N3" s="89">
        <v>0.51</v>
      </c>
      <c r="O3" s="89">
        <v>0.64</v>
      </c>
      <c r="P3" s="89">
        <v>0.76</v>
      </c>
      <c r="Q3" s="89">
        <v>0.98</v>
      </c>
      <c r="R3" s="89">
        <v>1.05</v>
      </c>
      <c r="S3" s="89">
        <v>0.84</v>
      </c>
      <c r="T3" s="89">
        <v>0.65</v>
      </c>
      <c r="U3" s="89">
        <v>0.11</v>
      </c>
      <c r="V3" s="89">
        <v>0.11</v>
      </c>
      <c r="W3" s="89">
        <v>0.1</v>
      </c>
      <c r="X3" s="89">
        <v>0.12</v>
      </c>
      <c r="Y3" s="89">
        <v>0.14000000000000001</v>
      </c>
    </row>
    <row r="4" spans="1:25">
      <c r="A4" s="88" t="s">
        <v>113</v>
      </c>
      <c r="B4" s="89">
        <v>0</v>
      </c>
      <c r="C4" s="89">
        <v>0</v>
      </c>
      <c r="D4" s="89">
        <v>0</v>
      </c>
      <c r="E4" s="89">
        <v>0</v>
      </c>
      <c r="F4" s="89">
        <v>0</v>
      </c>
      <c r="G4" s="89">
        <v>0</v>
      </c>
      <c r="H4" s="89">
        <v>0</v>
      </c>
      <c r="I4" s="89">
        <v>0</v>
      </c>
      <c r="J4" s="89">
        <v>0</v>
      </c>
      <c r="K4" s="89">
        <v>0</v>
      </c>
      <c r="L4" s="89">
        <v>0</v>
      </c>
      <c r="M4" s="89">
        <v>0</v>
      </c>
      <c r="N4" s="89">
        <v>0</v>
      </c>
      <c r="O4" s="89">
        <v>0</v>
      </c>
      <c r="P4" s="89">
        <v>0</v>
      </c>
      <c r="Q4" s="89">
        <v>0</v>
      </c>
      <c r="R4" s="89">
        <v>0</v>
      </c>
      <c r="S4" s="89">
        <v>0</v>
      </c>
      <c r="T4" s="89">
        <v>0</v>
      </c>
      <c r="U4" s="89">
        <v>0</v>
      </c>
      <c r="V4" s="89">
        <v>0</v>
      </c>
      <c r="W4" s="89">
        <v>0</v>
      </c>
      <c r="X4" s="89">
        <v>0</v>
      </c>
      <c r="Y4" s="89">
        <v>0</v>
      </c>
    </row>
    <row r="5" spans="1:25">
      <c r="A5" s="88" t="s">
        <v>114</v>
      </c>
      <c r="B5" s="89">
        <v>0.99</v>
      </c>
      <c r="C5" s="89">
        <v>0.77</v>
      </c>
      <c r="D5" s="89">
        <v>0.72</v>
      </c>
      <c r="E5" s="89">
        <v>0.77</v>
      </c>
      <c r="F5" s="89">
        <v>0.71</v>
      </c>
      <c r="G5" s="89">
        <v>0.97</v>
      </c>
      <c r="H5" s="89">
        <v>2.13</v>
      </c>
      <c r="I5" s="89">
        <v>4.04</v>
      </c>
      <c r="J5" s="89">
        <v>5.28</v>
      </c>
      <c r="K5" s="89">
        <v>4.57</v>
      </c>
      <c r="L5" s="89">
        <v>3.49</v>
      </c>
      <c r="M5" s="89">
        <v>2.89</v>
      </c>
      <c r="N5" s="89">
        <v>2.5299999999999998</v>
      </c>
      <c r="O5" s="89">
        <v>3.01</v>
      </c>
      <c r="P5" s="89">
        <v>3.22</v>
      </c>
      <c r="Q5" s="89">
        <v>3.33</v>
      </c>
      <c r="R5" s="89">
        <v>4.26</v>
      </c>
      <c r="S5" s="89">
        <v>5.73</v>
      </c>
      <c r="T5" s="89">
        <v>5.65</v>
      </c>
      <c r="U5" s="89">
        <v>3.42</v>
      </c>
      <c r="V5" s="89">
        <v>2.61</v>
      </c>
      <c r="W5" s="89">
        <v>2.6</v>
      </c>
      <c r="X5" s="89">
        <v>1.94</v>
      </c>
      <c r="Y5" s="89">
        <v>1.24</v>
      </c>
    </row>
    <row r="6" spans="1:25">
      <c r="A6" s="88" t="s">
        <v>115</v>
      </c>
      <c r="B6" s="89">
        <v>8.11</v>
      </c>
      <c r="C6" s="89">
        <v>11.98</v>
      </c>
      <c r="D6" s="89">
        <v>9.1300000000000008</v>
      </c>
      <c r="E6" s="89">
        <v>3.37</v>
      </c>
      <c r="F6" s="89">
        <v>9.23</v>
      </c>
      <c r="G6" s="89">
        <v>9.11</v>
      </c>
      <c r="H6" s="89">
        <v>2.4500000000000002</v>
      </c>
      <c r="I6" s="89">
        <v>4.5599999999999996</v>
      </c>
      <c r="J6" s="89">
        <v>12.37</v>
      </c>
      <c r="K6" s="89">
        <v>14.7</v>
      </c>
      <c r="L6" s="89">
        <v>6.84</v>
      </c>
      <c r="M6" s="89">
        <v>3.51</v>
      </c>
      <c r="N6" s="89">
        <v>5.58</v>
      </c>
      <c r="O6" s="89">
        <v>6.25</v>
      </c>
      <c r="P6" s="89">
        <v>5.07</v>
      </c>
      <c r="Q6" s="89">
        <v>3.83</v>
      </c>
      <c r="R6" s="89">
        <v>3.33</v>
      </c>
      <c r="S6" s="89">
        <v>4.0199999999999996</v>
      </c>
      <c r="T6" s="89">
        <v>3.57</v>
      </c>
      <c r="U6" s="89">
        <v>4.4000000000000004</v>
      </c>
      <c r="V6" s="89">
        <v>3.93</v>
      </c>
      <c r="W6" s="89">
        <v>6.88</v>
      </c>
      <c r="X6" s="89">
        <v>3.22</v>
      </c>
      <c r="Y6" s="89">
        <v>0.28000000000000003</v>
      </c>
    </row>
    <row r="7" spans="1:25">
      <c r="A7" s="88" t="s">
        <v>116</v>
      </c>
      <c r="B7" s="89">
        <v>0</v>
      </c>
      <c r="C7" s="89">
        <v>0</v>
      </c>
      <c r="D7" s="89">
        <v>0.01</v>
      </c>
      <c r="E7" s="89">
        <v>0.03</v>
      </c>
      <c r="F7" s="89">
        <v>0</v>
      </c>
      <c r="G7" s="89">
        <v>0.09</v>
      </c>
      <c r="H7" s="89">
        <v>0.14000000000000001</v>
      </c>
      <c r="I7" s="89">
        <v>0.15</v>
      </c>
      <c r="J7" s="89">
        <v>0.25</v>
      </c>
      <c r="K7" s="89">
        <v>0.28999999999999998</v>
      </c>
      <c r="L7" s="89">
        <v>0.28999999999999998</v>
      </c>
      <c r="M7" s="89">
        <v>0.32</v>
      </c>
      <c r="N7" s="89">
        <v>0.34</v>
      </c>
      <c r="O7" s="89">
        <v>0.34</v>
      </c>
      <c r="P7" s="89">
        <v>0.35</v>
      </c>
      <c r="Q7" s="89">
        <v>0.32</v>
      </c>
      <c r="R7" s="89">
        <v>0.27</v>
      </c>
      <c r="S7" s="89">
        <v>0.14000000000000001</v>
      </c>
      <c r="T7" s="89">
        <v>0.17</v>
      </c>
      <c r="U7" s="89">
        <v>0.09</v>
      </c>
      <c r="V7" s="89">
        <v>0.02</v>
      </c>
      <c r="W7" s="89">
        <v>0.01</v>
      </c>
      <c r="X7" s="89">
        <v>0.01</v>
      </c>
      <c r="Y7" s="89">
        <v>0</v>
      </c>
    </row>
    <row r="8" spans="1:25">
      <c r="A8" s="88" t="s">
        <v>117</v>
      </c>
      <c r="B8" s="89">
        <v>0.12</v>
      </c>
      <c r="C8" s="89">
        <v>7.0000000000000007E-2</v>
      </c>
      <c r="D8" s="89">
        <v>1.25</v>
      </c>
      <c r="E8" s="89">
        <v>4.18</v>
      </c>
      <c r="F8" s="89">
        <v>15.84</v>
      </c>
      <c r="G8" s="89">
        <v>17.61</v>
      </c>
      <c r="H8" s="89">
        <v>18.75</v>
      </c>
      <c r="I8" s="89">
        <v>20.95</v>
      </c>
      <c r="J8" s="89">
        <v>20.05</v>
      </c>
      <c r="K8" s="89">
        <v>4.91</v>
      </c>
      <c r="L8" s="89">
        <v>1.1499999999999999</v>
      </c>
      <c r="M8" s="89">
        <v>1.1100000000000001</v>
      </c>
      <c r="N8" s="89">
        <v>1.05</v>
      </c>
      <c r="O8" s="89">
        <v>1.53</v>
      </c>
      <c r="P8" s="89">
        <v>1.21</v>
      </c>
      <c r="Q8" s="89">
        <v>1.57</v>
      </c>
      <c r="R8" s="89">
        <v>1.26</v>
      </c>
      <c r="S8" s="89">
        <v>1.53</v>
      </c>
      <c r="T8" s="89">
        <v>1.04</v>
      </c>
      <c r="U8" s="89">
        <v>0.72</v>
      </c>
      <c r="V8" s="89">
        <v>0.95</v>
      </c>
      <c r="W8" s="89">
        <v>0.56999999999999995</v>
      </c>
      <c r="X8" s="89">
        <v>0.57999999999999996</v>
      </c>
      <c r="Y8" s="89">
        <v>0.22</v>
      </c>
    </row>
    <row r="9" spans="1:25">
      <c r="A9" s="88" t="s">
        <v>118</v>
      </c>
      <c r="B9" s="89">
        <v>1.4</v>
      </c>
      <c r="C9" s="89">
        <v>1.25</v>
      </c>
      <c r="D9" s="89">
        <v>1.1299999999999999</v>
      </c>
      <c r="E9" s="89">
        <v>1.1200000000000001</v>
      </c>
      <c r="F9" s="89">
        <v>0.95</v>
      </c>
      <c r="G9" s="89">
        <v>1.1100000000000001</v>
      </c>
      <c r="H9" s="89">
        <v>2.23</v>
      </c>
      <c r="I9" s="89">
        <v>2.91</v>
      </c>
      <c r="J9" s="89">
        <v>7.18</v>
      </c>
      <c r="K9" s="89">
        <v>10.07</v>
      </c>
      <c r="L9" s="89">
        <v>8.99</v>
      </c>
      <c r="M9" s="89">
        <v>6.11</v>
      </c>
      <c r="N9" s="89">
        <v>3.65</v>
      </c>
      <c r="O9" s="89">
        <v>6.85</v>
      </c>
      <c r="P9" s="89">
        <v>7.56</v>
      </c>
      <c r="Q9" s="89">
        <v>6.35</v>
      </c>
      <c r="R9" s="89">
        <v>6.2</v>
      </c>
      <c r="S9" s="89">
        <v>4.8899999999999997</v>
      </c>
      <c r="T9" s="89">
        <v>3.56</v>
      </c>
      <c r="U9" s="89">
        <v>2.65</v>
      </c>
      <c r="V9" s="89">
        <v>2.16</v>
      </c>
      <c r="W9" s="89">
        <v>2.13</v>
      </c>
      <c r="X9" s="89">
        <v>1.92</v>
      </c>
      <c r="Y9" s="89">
        <v>1.4</v>
      </c>
    </row>
    <row r="10" spans="1:25">
      <c r="A10" s="88" t="s">
        <v>119</v>
      </c>
      <c r="B10" s="89">
        <v>0.94</v>
      </c>
      <c r="C10" s="89">
        <v>1.1499999999999999</v>
      </c>
      <c r="D10" s="89">
        <v>0.39</v>
      </c>
      <c r="E10" s="89">
        <v>0.63</v>
      </c>
      <c r="F10" s="89">
        <v>0.11</v>
      </c>
      <c r="G10" s="89">
        <v>0.46</v>
      </c>
      <c r="H10" s="89">
        <v>1.37</v>
      </c>
      <c r="I10" s="89">
        <v>1.55</v>
      </c>
      <c r="J10" s="89">
        <v>0.85</v>
      </c>
      <c r="K10" s="89">
        <v>0.84</v>
      </c>
      <c r="L10" s="89">
        <v>0.99</v>
      </c>
      <c r="M10" s="89">
        <v>1.3</v>
      </c>
      <c r="N10" s="89">
        <v>0.85</v>
      </c>
      <c r="O10" s="89">
        <v>1.23</v>
      </c>
      <c r="P10" s="89">
        <v>1.22</v>
      </c>
      <c r="Q10" s="89">
        <v>1.64</v>
      </c>
      <c r="R10" s="89">
        <v>1.63</v>
      </c>
      <c r="S10" s="89">
        <v>1.52</v>
      </c>
      <c r="T10" s="89">
        <v>1.03</v>
      </c>
      <c r="U10" s="89">
        <v>0.69</v>
      </c>
      <c r="V10" s="89">
        <v>0.89</v>
      </c>
      <c r="W10" s="89">
        <v>1.02</v>
      </c>
      <c r="X10" s="89">
        <v>1.63</v>
      </c>
      <c r="Y10" s="89">
        <v>1.05</v>
      </c>
    </row>
    <row r="11" spans="1:25">
      <c r="A11" s="88" t="s">
        <v>120</v>
      </c>
      <c r="B11" s="89">
        <v>0</v>
      </c>
      <c r="C11" s="89">
        <v>0.01</v>
      </c>
      <c r="D11" s="89">
        <v>0.01</v>
      </c>
      <c r="E11" s="89">
        <v>0</v>
      </c>
      <c r="F11" s="89">
        <v>0</v>
      </c>
      <c r="G11" s="89">
        <v>0</v>
      </c>
      <c r="H11" s="89">
        <v>0</v>
      </c>
      <c r="I11" s="89">
        <v>0.49</v>
      </c>
      <c r="J11" s="89">
        <v>0.2</v>
      </c>
      <c r="K11" s="89">
        <v>0.19</v>
      </c>
      <c r="L11" s="89">
        <v>0.16</v>
      </c>
      <c r="M11" s="89">
        <v>0.03</v>
      </c>
      <c r="N11" s="89">
        <v>0.02</v>
      </c>
      <c r="O11" s="89">
        <v>0.03</v>
      </c>
      <c r="P11" s="89">
        <v>0.05</v>
      </c>
      <c r="Q11" s="89">
        <v>0.06</v>
      </c>
      <c r="R11" s="89">
        <v>0.05</v>
      </c>
      <c r="S11" s="89">
        <v>0.03</v>
      </c>
      <c r="T11" s="89">
        <v>0.02</v>
      </c>
      <c r="U11" s="89">
        <v>0.01</v>
      </c>
      <c r="V11" s="89">
        <v>0</v>
      </c>
      <c r="W11" s="89">
        <v>0</v>
      </c>
      <c r="X11" s="89">
        <v>0</v>
      </c>
      <c r="Y11" s="89">
        <v>0</v>
      </c>
    </row>
    <row r="12" spans="1:25">
      <c r="A12" s="88" t="s">
        <v>121</v>
      </c>
      <c r="B12" s="89">
        <v>0.04</v>
      </c>
      <c r="C12" s="89">
        <v>0.04</v>
      </c>
      <c r="D12" s="89">
        <v>0.04</v>
      </c>
      <c r="E12" s="89">
        <v>0.04</v>
      </c>
      <c r="F12" s="89">
        <v>0.04</v>
      </c>
      <c r="G12" s="89">
        <v>0.04</v>
      </c>
      <c r="H12" s="89">
        <v>0.04</v>
      </c>
      <c r="I12" s="89">
        <v>0.23</v>
      </c>
      <c r="J12" s="89">
        <v>0.21</v>
      </c>
      <c r="K12" s="89">
        <v>0.18</v>
      </c>
      <c r="L12" s="89">
        <v>0.3</v>
      </c>
      <c r="M12" s="89">
        <v>0.21</v>
      </c>
      <c r="N12" s="89">
        <v>0.5</v>
      </c>
      <c r="O12" s="89">
        <v>0.22</v>
      </c>
      <c r="P12" s="89">
        <v>0.36</v>
      </c>
      <c r="Q12" s="89">
        <v>0.3</v>
      </c>
      <c r="R12" s="89">
        <v>0.2</v>
      </c>
      <c r="S12" s="89">
        <v>0.06</v>
      </c>
      <c r="T12" s="89">
        <v>0.04</v>
      </c>
      <c r="U12" s="89">
        <v>0.05</v>
      </c>
      <c r="V12" s="89">
        <v>0.04</v>
      </c>
      <c r="W12" s="89">
        <v>0.05</v>
      </c>
      <c r="X12" s="89">
        <v>0.04</v>
      </c>
      <c r="Y12" s="89">
        <v>0.04</v>
      </c>
    </row>
    <row r="13" spans="1:25">
      <c r="A13" s="88" t="s">
        <v>122</v>
      </c>
      <c r="B13" s="89">
        <v>0</v>
      </c>
      <c r="C13" s="89">
        <v>0</v>
      </c>
      <c r="D13" s="89">
        <v>0</v>
      </c>
      <c r="E13" s="89">
        <v>0</v>
      </c>
      <c r="F13" s="89">
        <v>0</v>
      </c>
      <c r="G13" s="89">
        <v>0</v>
      </c>
      <c r="H13" s="89">
        <v>0.01</v>
      </c>
      <c r="I13" s="89">
        <v>0.04</v>
      </c>
      <c r="J13" s="89">
        <v>0.03</v>
      </c>
      <c r="K13" s="89">
        <v>0.04</v>
      </c>
      <c r="L13" s="89">
        <v>0.05</v>
      </c>
      <c r="M13" s="89">
        <v>0.05</v>
      </c>
      <c r="N13" s="89">
        <v>0.04</v>
      </c>
      <c r="O13" s="89">
        <v>0.03</v>
      </c>
      <c r="P13" s="89">
        <v>0.03</v>
      </c>
      <c r="Q13" s="89">
        <v>0.03</v>
      </c>
      <c r="R13" s="89">
        <v>0.03</v>
      </c>
      <c r="S13" s="89">
        <v>0.02</v>
      </c>
      <c r="T13" s="89">
        <v>0.04</v>
      </c>
      <c r="U13" s="89">
        <v>0.03</v>
      </c>
      <c r="V13" s="89">
        <v>0.03</v>
      </c>
      <c r="W13" s="89">
        <v>0.01</v>
      </c>
      <c r="X13" s="89">
        <v>0</v>
      </c>
      <c r="Y13" s="89">
        <v>0</v>
      </c>
    </row>
    <row r="14" spans="1:25">
      <c r="A14" s="88" t="s">
        <v>123</v>
      </c>
      <c r="B14" s="89">
        <v>3.05</v>
      </c>
      <c r="C14" s="89">
        <v>0.8</v>
      </c>
      <c r="D14" s="89">
        <v>1.8</v>
      </c>
      <c r="E14" s="89">
        <v>1.55</v>
      </c>
      <c r="F14" s="89">
        <v>0.82</v>
      </c>
      <c r="G14" s="89">
        <v>1.27</v>
      </c>
      <c r="H14" s="89">
        <v>4.43</v>
      </c>
      <c r="I14" s="89">
        <v>2.2799999999999998</v>
      </c>
      <c r="J14" s="89">
        <v>3.28</v>
      </c>
      <c r="K14" s="89">
        <v>9.57</v>
      </c>
      <c r="L14" s="89">
        <v>5.37</v>
      </c>
      <c r="M14" s="89">
        <v>9.07</v>
      </c>
      <c r="N14" s="89">
        <v>4.4400000000000004</v>
      </c>
      <c r="O14" s="89">
        <v>3.66</v>
      </c>
      <c r="P14" s="89">
        <v>5.6</v>
      </c>
      <c r="Q14" s="89">
        <v>8.1199999999999992</v>
      </c>
      <c r="R14" s="89">
        <v>4.71</v>
      </c>
      <c r="S14" s="89">
        <v>3.63</v>
      </c>
      <c r="T14" s="89">
        <v>5.76</v>
      </c>
      <c r="U14" s="89">
        <v>5.05</v>
      </c>
      <c r="V14" s="89">
        <v>1.19</v>
      </c>
      <c r="W14" s="89">
        <v>1.72</v>
      </c>
      <c r="X14" s="89">
        <v>1</v>
      </c>
      <c r="Y14" s="89">
        <v>5.16</v>
      </c>
    </row>
    <row r="15" spans="1:25">
      <c r="A15" s="88" t="s">
        <v>124</v>
      </c>
      <c r="B15" s="89">
        <v>7.0000000000000007E-2</v>
      </c>
      <c r="C15" s="89">
        <v>0.08</v>
      </c>
      <c r="D15" s="89">
        <v>0.08</v>
      </c>
      <c r="E15" s="89">
        <v>0.08</v>
      </c>
      <c r="F15" s="89">
        <v>0.08</v>
      </c>
      <c r="G15" s="89">
        <v>0.11</v>
      </c>
      <c r="H15" s="89">
        <v>0.11</v>
      </c>
      <c r="I15" s="89">
        <v>0.22</v>
      </c>
      <c r="J15" s="89">
        <v>0.5</v>
      </c>
      <c r="K15" s="89">
        <v>0.65</v>
      </c>
      <c r="L15" s="89">
        <v>0.66</v>
      </c>
      <c r="M15" s="89">
        <v>0.63</v>
      </c>
      <c r="N15" s="89">
        <v>0.64</v>
      </c>
      <c r="O15" s="89">
        <v>0.63</v>
      </c>
      <c r="P15" s="89">
        <v>0.51</v>
      </c>
      <c r="Q15" s="89">
        <v>0.4</v>
      </c>
      <c r="R15" s="89">
        <v>0.31</v>
      </c>
      <c r="S15" s="89">
        <v>0.14000000000000001</v>
      </c>
      <c r="T15" s="89">
        <v>0.15</v>
      </c>
      <c r="U15" s="89">
        <v>0.08</v>
      </c>
      <c r="V15" s="89">
        <v>7.0000000000000007E-2</v>
      </c>
      <c r="W15" s="89">
        <v>7.0000000000000007E-2</v>
      </c>
      <c r="X15" s="89">
        <v>7.0000000000000007E-2</v>
      </c>
      <c r="Y15" s="89">
        <v>7.0000000000000007E-2</v>
      </c>
    </row>
    <row r="16" spans="1:25">
      <c r="A16" s="88" t="s">
        <v>125</v>
      </c>
      <c r="B16" s="89">
        <v>0.09</v>
      </c>
      <c r="C16" s="89">
        <v>0.09</v>
      </c>
      <c r="D16" s="89">
        <v>0.09</v>
      </c>
      <c r="E16" s="89">
        <v>0.08</v>
      </c>
      <c r="F16" s="89">
        <v>7.0000000000000007E-2</v>
      </c>
      <c r="G16" s="89">
        <v>0.16</v>
      </c>
      <c r="H16" s="89">
        <v>0.39</v>
      </c>
      <c r="I16" s="89">
        <v>0.44</v>
      </c>
      <c r="J16" s="89">
        <v>0.26</v>
      </c>
      <c r="K16" s="89">
        <v>7.0000000000000007E-2</v>
      </c>
      <c r="L16" s="89">
        <v>0.12</v>
      </c>
      <c r="M16" s="89">
        <v>0.23</v>
      </c>
      <c r="N16" s="89">
        <v>0.11</v>
      </c>
      <c r="O16" s="89">
        <v>0.08</v>
      </c>
      <c r="P16" s="89">
        <v>0.77</v>
      </c>
      <c r="Q16" s="89">
        <v>0.5</v>
      </c>
      <c r="R16" s="89">
        <v>0.22</v>
      </c>
      <c r="S16" s="89">
        <v>0.2</v>
      </c>
      <c r="T16" s="89">
        <v>0.19</v>
      </c>
      <c r="U16" s="89">
        <v>0.17</v>
      </c>
      <c r="V16" s="89">
        <v>0.13</v>
      </c>
      <c r="W16" s="89">
        <v>0.08</v>
      </c>
      <c r="X16" s="89">
        <v>7.0000000000000007E-2</v>
      </c>
      <c r="Y16" s="89">
        <v>1.03</v>
      </c>
    </row>
    <row r="17" spans="1:25">
      <c r="A17" s="88" t="s">
        <v>126</v>
      </c>
      <c r="B17" s="89">
        <v>0.01</v>
      </c>
      <c r="C17" s="89">
        <v>0.01</v>
      </c>
      <c r="D17" s="89">
        <v>0.01</v>
      </c>
      <c r="E17" s="89">
        <v>0.01</v>
      </c>
      <c r="F17" s="89">
        <v>0.01</v>
      </c>
      <c r="G17" s="89">
        <v>0.08</v>
      </c>
      <c r="H17" s="89">
        <v>0.1</v>
      </c>
      <c r="I17" s="89">
        <v>0.1</v>
      </c>
      <c r="J17" s="89">
        <v>0.11</v>
      </c>
      <c r="K17" s="89">
        <v>0.11</v>
      </c>
      <c r="L17" s="89">
        <v>0.12</v>
      </c>
      <c r="M17" s="89">
        <v>0.11</v>
      </c>
      <c r="N17" s="89">
        <v>0.1</v>
      </c>
      <c r="O17" s="89">
        <v>0.1</v>
      </c>
      <c r="P17" s="89">
        <v>0.08</v>
      </c>
      <c r="Q17" s="89">
        <v>0.06</v>
      </c>
      <c r="R17" s="89">
        <v>0.09</v>
      </c>
      <c r="S17" s="89">
        <v>0.1</v>
      </c>
      <c r="T17" s="89">
        <v>0.05</v>
      </c>
      <c r="U17" s="89">
        <v>0.04</v>
      </c>
      <c r="V17" s="89">
        <v>7.0000000000000007E-2</v>
      </c>
      <c r="W17" s="89">
        <v>0.05</v>
      </c>
      <c r="X17" s="89">
        <v>0.02</v>
      </c>
      <c r="Y17" s="89">
        <v>0.01</v>
      </c>
    </row>
    <row r="18" spans="1:25">
      <c r="A18" s="88" t="s">
        <v>127</v>
      </c>
      <c r="B18" s="89">
        <v>7.55</v>
      </c>
      <c r="C18" s="89">
        <v>0</v>
      </c>
      <c r="D18" s="89">
        <v>0</v>
      </c>
      <c r="E18" s="89">
        <v>0</v>
      </c>
      <c r="F18" s="89">
        <v>0</v>
      </c>
      <c r="G18" s="89">
        <v>1.52</v>
      </c>
      <c r="H18" s="89">
        <v>7.76</v>
      </c>
      <c r="I18" s="89">
        <v>8.7899999999999991</v>
      </c>
      <c r="J18" s="89">
        <v>6.24</v>
      </c>
      <c r="K18" s="89">
        <v>0.02</v>
      </c>
      <c r="L18" s="89">
        <v>0.01</v>
      </c>
      <c r="M18" s="89">
        <v>0.01</v>
      </c>
      <c r="N18" s="89">
        <v>0.01</v>
      </c>
      <c r="O18" s="89">
        <v>0</v>
      </c>
      <c r="P18" s="89">
        <v>0</v>
      </c>
      <c r="Q18" s="89">
        <v>7.0000000000000007E-2</v>
      </c>
      <c r="R18" s="89">
        <v>0</v>
      </c>
      <c r="S18" s="89">
        <v>0</v>
      </c>
      <c r="T18" s="89">
        <v>0</v>
      </c>
      <c r="U18" s="89">
        <v>0</v>
      </c>
      <c r="V18" s="89">
        <v>0</v>
      </c>
      <c r="W18" s="89">
        <v>0</v>
      </c>
      <c r="X18" s="89">
        <v>0</v>
      </c>
      <c r="Y18" s="89">
        <v>5.86</v>
      </c>
    </row>
    <row r="19" spans="1:25">
      <c r="A19" s="88" t="s">
        <v>128</v>
      </c>
      <c r="B19" s="89">
        <v>0</v>
      </c>
      <c r="C19" s="89">
        <v>0</v>
      </c>
      <c r="D19" s="89">
        <v>0</v>
      </c>
      <c r="E19" s="89">
        <v>0</v>
      </c>
      <c r="F19" s="89">
        <v>0</v>
      </c>
      <c r="G19" s="89">
        <v>0</v>
      </c>
      <c r="H19" s="89">
        <v>0</v>
      </c>
      <c r="I19" s="89">
        <v>0.03</v>
      </c>
      <c r="J19" s="89">
        <v>0.18</v>
      </c>
      <c r="K19" s="89">
        <v>0.52</v>
      </c>
      <c r="L19" s="89">
        <v>0.3</v>
      </c>
      <c r="M19" s="89">
        <v>0.32</v>
      </c>
      <c r="N19" s="89">
        <v>0.13</v>
      </c>
      <c r="O19" s="89">
        <v>0.13</v>
      </c>
      <c r="P19" s="89">
        <v>0.04</v>
      </c>
      <c r="Q19" s="89">
        <v>0.03</v>
      </c>
      <c r="R19" s="89">
        <v>0.01</v>
      </c>
      <c r="S19" s="89">
        <v>0</v>
      </c>
      <c r="T19" s="89">
        <v>0</v>
      </c>
      <c r="U19" s="89">
        <v>0</v>
      </c>
      <c r="V19" s="89">
        <v>0</v>
      </c>
      <c r="W19" s="89">
        <v>0</v>
      </c>
      <c r="X19" s="89">
        <v>0</v>
      </c>
      <c r="Y19" s="89">
        <v>0</v>
      </c>
    </row>
    <row r="20" spans="1:25">
      <c r="A20" s="88" t="s">
        <v>129</v>
      </c>
      <c r="B20" s="89">
        <v>0.1</v>
      </c>
      <c r="C20" s="89">
        <v>0.97</v>
      </c>
      <c r="D20" s="89">
        <v>1.03</v>
      </c>
      <c r="E20" s="89">
        <v>0.99</v>
      </c>
      <c r="F20" s="89">
        <v>0.9</v>
      </c>
      <c r="G20" s="89">
        <v>0.82</v>
      </c>
      <c r="H20" s="89">
        <v>0.88</v>
      </c>
      <c r="I20" s="89">
        <v>1.01</v>
      </c>
      <c r="J20" s="89">
        <v>1.02</v>
      </c>
      <c r="K20" s="89">
        <v>1.03</v>
      </c>
      <c r="L20" s="89">
        <v>1.04</v>
      </c>
      <c r="M20" s="89">
        <v>1.05</v>
      </c>
      <c r="N20" s="89">
        <v>0.56000000000000005</v>
      </c>
      <c r="O20" s="89">
        <v>0.19</v>
      </c>
      <c r="P20" s="89">
        <v>0.14000000000000001</v>
      </c>
      <c r="Q20" s="89">
        <v>0.18</v>
      </c>
      <c r="R20" s="89">
        <v>0.11</v>
      </c>
      <c r="S20" s="89">
        <v>0.08</v>
      </c>
      <c r="T20" s="89">
        <v>0.08</v>
      </c>
      <c r="U20" s="89">
        <v>0.08</v>
      </c>
      <c r="V20" s="89">
        <v>0.08</v>
      </c>
      <c r="W20" s="89">
        <v>0.08</v>
      </c>
      <c r="X20" s="89">
        <v>7.0000000000000007E-2</v>
      </c>
      <c r="Y20" s="89">
        <v>0.06</v>
      </c>
    </row>
    <row r="21" spans="1:25">
      <c r="A21" s="88" t="s">
        <v>130</v>
      </c>
      <c r="B21" s="89">
        <v>0.01</v>
      </c>
      <c r="C21" s="89">
        <v>0</v>
      </c>
      <c r="D21" s="89">
        <v>0</v>
      </c>
      <c r="E21" s="89">
        <v>0</v>
      </c>
      <c r="F21" s="89">
        <v>-0.01</v>
      </c>
      <c r="G21" s="89">
        <v>0</v>
      </c>
      <c r="H21" s="89">
        <v>0.01</v>
      </c>
      <c r="I21" s="89">
        <v>0</v>
      </c>
      <c r="J21" s="89">
        <v>0</v>
      </c>
      <c r="K21" s="89">
        <v>0.01</v>
      </c>
      <c r="L21" s="89">
        <v>0.01</v>
      </c>
      <c r="M21" s="89">
        <v>0</v>
      </c>
      <c r="N21" s="89">
        <v>0.02</v>
      </c>
      <c r="O21" s="89">
        <v>0.01</v>
      </c>
      <c r="P21" s="89">
        <v>0.01</v>
      </c>
      <c r="Q21" s="89">
        <v>0</v>
      </c>
      <c r="R21" s="89">
        <v>0</v>
      </c>
      <c r="S21" s="89">
        <v>0</v>
      </c>
      <c r="T21" s="89">
        <v>0</v>
      </c>
      <c r="U21" s="89">
        <v>0</v>
      </c>
      <c r="V21" s="89">
        <v>0</v>
      </c>
      <c r="W21" s="89">
        <v>0</v>
      </c>
      <c r="X21" s="89">
        <v>0</v>
      </c>
      <c r="Y21" s="89">
        <v>-0.01</v>
      </c>
    </row>
    <row r="22" spans="1:25">
      <c r="A22" s="88" t="s">
        <v>131</v>
      </c>
      <c r="B22" s="89">
        <v>0</v>
      </c>
      <c r="C22" s="89">
        <v>0</v>
      </c>
      <c r="D22" s="89">
        <v>0</v>
      </c>
      <c r="E22" s="89">
        <v>0</v>
      </c>
      <c r="F22" s="89">
        <v>0</v>
      </c>
      <c r="G22" s="89">
        <v>0.02</v>
      </c>
      <c r="H22" s="89">
        <v>0.04</v>
      </c>
      <c r="I22" s="89">
        <v>0.04</v>
      </c>
      <c r="J22" s="89">
        <v>0.05</v>
      </c>
      <c r="K22" s="89">
        <v>0.05</v>
      </c>
      <c r="L22" s="89">
        <v>0.15</v>
      </c>
      <c r="M22" s="89">
        <v>0.09</v>
      </c>
      <c r="N22" s="89">
        <v>0.04</v>
      </c>
      <c r="O22" s="89">
        <v>0.06</v>
      </c>
      <c r="P22" s="89">
        <v>0.03</v>
      </c>
      <c r="Q22" s="89">
        <v>0.03</v>
      </c>
      <c r="R22" s="89">
        <v>0.03</v>
      </c>
      <c r="S22" s="89">
        <v>0.04</v>
      </c>
      <c r="T22" s="89">
        <v>0.04</v>
      </c>
      <c r="U22" s="89">
        <v>0.04</v>
      </c>
      <c r="V22" s="89">
        <v>0.02</v>
      </c>
      <c r="W22" s="89">
        <v>0.01</v>
      </c>
      <c r="X22" s="89">
        <v>0.01</v>
      </c>
      <c r="Y22" s="89">
        <v>0.01</v>
      </c>
    </row>
    <row r="23" spans="1:25">
      <c r="A23" s="88" t="s">
        <v>132</v>
      </c>
      <c r="B23" s="89">
        <v>0.03</v>
      </c>
      <c r="C23" s="89">
        <v>0.01</v>
      </c>
      <c r="D23" s="89">
        <v>0.02</v>
      </c>
      <c r="E23" s="89">
        <v>0.12</v>
      </c>
      <c r="F23" s="89">
        <v>0.01</v>
      </c>
      <c r="G23" s="89">
        <v>0.01</v>
      </c>
      <c r="H23" s="89">
        <v>0.23</v>
      </c>
      <c r="I23" s="89">
        <v>0.1</v>
      </c>
      <c r="J23" s="89">
        <v>0.05</v>
      </c>
      <c r="K23" s="89">
        <v>0.08</v>
      </c>
      <c r="L23" s="89">
        <v>0.06</v>
      </c>
      <c r="M23" s="89">
        <v>0.04</v>
      </c>
      <c r="N23" s="89">
        <v>0.05</v>
      </c>
      <c r="O23" s="89">
        <v>0.04</v>
      </c>
      <c r="P23" s="89">
        <v>0.1</v>
      </c>
      <c r="Q23" s="89">
        <v>0.04</v>
      </c>
      <c r="R23" s="89">
        <v>0.1</v>
      </c>
      <c r="S23" s="89">
        <v>0.09</v>
      </c>
      <c r="T23" s="89">
        <v>0.17</v>
      </c>
      <c r="U23" s="89">
        <v>0.18</v>
      </c>
      <c r="V23" s="89">
        <v>0.05</v>
      </c>
      <c r="W23" s="89">
        <v>0.02</v>
      </c>
      <c r="X23" s="89">
        <v>0.01</v>
      </c>
      <c r="Y23" s="89">
        <v>0.17</v>
      </c>
    </row>
    <row r="24" spans="1:25">
      <c r="A24" s="88" t="s">
        <v>133</v>
      </c>
      <c r="B24" s="89">
        <v>0.14000000000000001</v>
      </c>
      <c r="C24" s="89">
        <v>3.18</v>
      </c>
      <c r="D24" s="89">
        <v>2.87</v>
      </c>
      <c r="E24" s="89">
        <v>7.0000000000000007E-2</v>
      </c>
      <c r="F24" s="89">
        <v>3.01</v>
      </c>
      <c r="G24" s="89">
        <v>2.88</v>
      </c>
      <c r="H24" s="89">
        <v>0.18</v>
      </c>
      <c r="I24" s="89">
        <v>7.0000000000000007E-2</v>
      </c>
      <c r="J24" s="89">
        <v>0.06</v>
      </c>
      <c r="K24" s="89">
        <v>0.15</v>
      </c>
      <c r="L24" s="89">
        <v>0.14000000000000001</v>
      </c>
      <c r="M24" s="89">
        <v>0.11</v>
      </c>
      <c r="N24" s="89">
        <v>7.0000000000000007E-2</v>
      </c>
      <c r="O24" s="89">
        <v>0.05</v>
      </c>
      <c r="P24" s="89">
        <v>0.04</v>
      </c>
      <c r="Q24" s="89">
        <v>0.04</v>
      </c>
      <c r="R24" s="89">
        <v>0.04</v>
      </c>
      <c r="S24" s="89">
        <v>0.05</v>
      </c>
      <c r="T24" s="89">
        <v>0.05</v>
      </c>
      <c r="U24" s="89">
        <v>0.04</v>
      </c>
      <c r="V24" s="89">
        <v>0.04</v>
      </c>
      <c r="W24" s="89">
        <v>0.03</v>
      </c>
      <c r="X24" s="89">
        <v>3.08</v>
      </c>
      <c r="Y24" s="89">
        <v>2.87</v>
      </c>
    </row>
    <row r="25" spans="1:25">
      <c r="A25" s="88" t="s">
        <v>134</v>
      </c>
      <c r="B25" s="89">
        <v>0</v>
      </c>
      <c r="C25" s="89">
        <v>0</v>
      </c>
      <c r="D25" s="89">
        <v>0</v>
      </c>
      <c r="E25" s="89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0.01</v>
      </c>
      <c r="K25" s="89">
        <v>0</v>
      </c>
      <c r="L25" s="89">
        <v>0</v>
      </c>
      <c r="M25" s="89">
        <v>0</v>
      </c>
      <c r="N25" s="89">
        <v>0.04</v>
      </c>
      <c r="O25" s="89">
        <v>0.14000000000000001</v>
      </c>
      <c r="P25" s="89">
        <v>7.0000000000000007E-2</v>
      </c>
      <c r="Q25" s="89">
        <v>0.01</v>
      </c>
      <c r="R25" s="89">
        <v>0.01</v>
      </c>
      <c r="S25" s="89">
        <v>0</v>
      </c>
      <c r="T25" s="89">
        <v>0.01</v>
      </c>
      <c r="U25" s="89">
        <v>0</v>
      </c>
      <c r="V25" s="89">
        <v>0</v>
      </c>
      <c r="W25" s="89">
        <v>0</v>
      </c>
      <c r="X25" s="89">
        <v>0</v>
      </c>
      <c r="Y25" s="89">
        <v>0</v>
      </c>
    </row>
    <row r="26" spans="1:25">
      <c r="A26" s="88" t="s">
        <v>135</v>
      </c>
      <c r="B26" s="89">
        <v>0.55000000000000004</v>
      </c>
      <c r="C26" s="89">
        <v>0.03</v>
      </c>
      <c r="D26" s="89">
        <v>0.02</v>
      </c>
      <c r="E26" s="89">
        <v>0.01</v>
      </c>
      <c r="F26" s="89">
        <v>4.47</v>
      </c>
      <c r="G26" s="89">
        <v>3.56</v>
      </c>
      <c r="H26" s="89">
        <v>0.47</v>
      </c>
      <c r="I26" s="89">
        <v>0.05</v>
      </c>
      <c r="J26" s="89">
        <v>0.06</v>
      </c>
      <c r="K26" s="89">
        <v>0.06</v>
      </c>
      <c r="L26" s="89">
        <v>0.05</v>
      </c>
      <c r="M26" s="89">
        <v>7.0000000000000007E-2</v>
      </c>
      <c r="N26" s="89">
        <v>0.19</v>
      </c>
      <c r="O26" s="89">
        <v>1.56</v>
      </c>
      <c r="P26" s="89">
        <v>1.1399999999999999</v>
      </c>
      <c r="Q26" s="89">
        <v>0.23</v>
      </c>
      <c r="R26" s="89">
        <v>7.0000000000000007E-2</v>
      </c>
      <c r="S26" s="89">
        <v>0.03</v>
      </c>
      <c r="T26" s="89">
        <v>0.02</v>
      </c>
      <c r="U26" s="89">
        <v>0.01</v>
      </c>
      <c r="V26" s="89">
        <v>0.02</v>
      </c>
      <c r="W26" s="89">
        <v>0.01</v>
      </c>
      <c r="X26" s="89">
        <v>4.79</v>
      </c>
      <c r="Y26" s="89">
        <v>3.62</v>
      </c>
    </row>
    <row r="27" spans="1:25">
      <c r="A27" s="88" t="s">
        <v>136</v>
      </c>
      <c r="B27" s="89">
        <v>0</v>
      </c>
      <c r="C27" s="89">
        <v>0</v>
      </c>
      <c r="D27" s="89">
        <v>0</v>
      </c>
      <c r="E27" s="89">
        <v>0</v>
      </c>
      <c r="F27" s="89">
        <v>0.27</v>
      </c>
      <c r="G27" s="89">
        <v>0.02</v>
      </c>
      <c r="H27" s="89">
        <v>7.0000000000000007E-2</v>
      </c>
      <c r="I27" s="89">
        <v>0.08</v>
      </c>
      <c r="J27" s="89">
        <v>0.16</v>
      </c>
      <c r="K27" s="89">
        <v>0.26</v>
      </c>
      <c r="L27" s="89">
        <v>0.72</v>
      </c>
      <c r="M27" s="89">
        <v>0.21</v>
      </c>
      <c r="N27" s="89">
        <v>0</v>
      </c>
      <c r="O27" s="89">
        <v>7.0000000000000007E-2</v>
      </c>
      <c r="P27" s="89">
        <v>0.88</v>
      </c>
      <c r="Q27" s="89">
        <v>0.06</v>
      </c>
      <c r="R27" s="89">
        <v>0.1</v>
      </c>
      <c r="S27" s="89">
        <v>0.03</v>
      </c>
      <c r="T27" s="89">
        <v>0</v>
      </c>
      <c r="U27" s="89">
        <v>0</v>
      </c>
      <c r="V27" s="89">
        <v>0</v>
      </c>
      <c r="W27" s="89">
        <v>0</v>
      </c>
      <c r="X27" s="89">
        <v>1.25</v>
      </c>
      <c r="Y27" s="89">
        <v>0</v>
      </c>
    </row>
    <row r="28" spans="1:25">
      <c r="A28" s="88" t="s">
        <v>137</v>
      </c>
      <c r="B28" s="89">
        <v>3.14</v>
      </c>
      <c r="C28" s="89">
        <v>3.43</v>
      </c>
      <c r="D28" s="89">
        <v>3.43</v>
      </c>
      <c r="E28" s="89">
        <v>2.52</v>
      </c>
      <c r="F28" s="89">
        <v>0.03</v>
      </c>
      <c r="G28" s="89">
        <v>0.01</v>
      </c>
      <c r="H28" s="89">
        <v>0.01</v>
      </c>
      <c r="I28" s="89">
        <v>3.18</v>
      </c>
      <c r="J28" s="89">
        <v>3.33</v>
      </c>
      <c r="K28" s="89">
        <v>3.37</v>
      </c>
      <c r="L28" s="89">
        <v>3</v>
      </c>
      <c r="M28" s="89">
        <v>0.11</v>
      </c>
      <c r="N28" s="89">
        <v>0.03</v>
      </c>
      <c r="O28" s="89">
        <v>0.04</v>
      </c>
      <c r="P28" s="89">
        <v>0.05</v>
      </c>
      <c r="Q28" s="89">
        <v>0.02</v>
      </c>
      <c r="R28" s="89">
        <v>0.1</v>
      </c>
      <c r="S28" s="89">
        <v>0.05</v>
      </c>
      <c r="T28" s="89">
        <v>0.08</v>
      </c>
      <c r="U28" s="89">
        <v>0.01</v>
      </c>
      <c r="V28" s="89">
        <v>0.01</v>
      </c>
      <c r="W28" s="89">
        <v>0.02</v>
      </c>
      <c r="X28" s="89">
        <v>0.13</v>
      </c>
      <c r="Y28" s="89">
        <v>0.28999999999999998</v>
      </c>
    </row>
    <row r="29" spans="1:25">
      <c r="A29" s="88" t="s">
        <v>138</v>
      </c>
      <c r="B29" s="89">
        <v>0</v>
      </c>
      <c r="C29" s="89">
        <v>0</v>
      </c>
      <c r="D29" s="89">
        <v>0</v>
      </c>
      <c r="E29" s="89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</row>
    <row r="30" spans="1:25">
      <c r="A30" s="88" t="s">
        <v>139</v>
      </c>
      <c r="B30" s="89">
        <v>0</v>
      </c>
      <c r="C30" s="89">
        <v>0</v>
      </c>
      <c r="D30" s="89">
        <v>0</v>
      </c>
      <c r="E30" s="89">
        <v>0</v>
      </c>
      <c r="F30" s="89">
        <v>0</v>
      </c>
      <c r="G30" s="89">
        <v>0</v>
      </c>
      <c r="H30" s="89">
        <v>0.25</v>
      </c>
      <c r="I30" s="89">
        <v>0.17</v>
      </c>
      <c r="J30" s="89">
        <v>0.06</v>
      </c>
      <c r="K30" s="89">
        <v>0.19</v>
      </c>
      <c r="L30" s="89">
        <v>0.13</v>
      </c>
      <c r="M30" s="89">
        <v>0.28000000000000003</v>
      </c>
      <c r="N30" s="89">
        <v>0.15</v>
      </c>
      <c r="O30" s="89">
        <v>0.2</v>
      </c>
      <c r="P30" s="89">
        <v>0.16</v>
      </c>
      <c r="Q30" s="89">
        <v>0.22</v>
      </c>
      <c r="R30" s="89">
        <v>0.22</v>
      </c>
      <c r="S30" s="89">
        <v>0.12</v>
      </c>
      <c r="T30" s="89">
        <v>0.01</v>
      </c>
      <c r="U30" s="89">
        <v>0</v>
      </c>
      <c r="V30" s="89">
        <v>0</v>
      </c>
      <c r="W30" s="89">
        <v>0</v>
      </c>
      <c r="X30" s="89">
        <v>0</v>
      </c>
      <c r="Y30" s="89">
        <v>0</v>
      </c>
    </row>
    <row r="31" spans="1:25">
      <c r="A31" s="88" t="s">
        <v>1060</v>
      </c>
      <c r="B31" s="89">
        <v>0</v>
      </c>
      <c r="C31" s="89">
        <v>0</v>
      </c>
      <c r="D31" s="89">
        <v>0</v>
      </c>
      <c r="E31" s="89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89">
        <v>0</v>
      </c>
      <c r="Y31" s="89">
        <v>0</v>
      </c>
    </row>
    <row r="32" spans="1:25">
      <c r="A32" s="88" t="s">
        <v>140</v>
      </c>
      <c r="B32" s="89">
        <v>0.01</v>
      </c>
      <c r="C32" s="89">
        <v>0.01</v>
      </c>
      <c r="D32" s="89">
        <v>0.01</v>
      </c>
      <c r="E32" s="89">
        <v>0.01</v>
      </c>
      <c r="F32" s="89">
        <v>0.01</v>
      </c>
      <c r="G32" s="89">
        <v>0.01</v>
      </c>
      <c r="H32" s="89">
        <v>0.01</v>
      </c>
      <c r="I32" s="89">
        <v>0.01</v>
      </c>
      <c r="J32" s="89">
        <v>0.03</v>
      </c>
      <c r="K32" s="89">
        <v>0.03</v>
      </c>
      <c r="L32" s="89">
        <v>0.02</v>
      </c>
      <c r="M32" s="89">
        <v>0.03</v>
      </c>
      <c r="N32" s="89">
        <v>0.04</v>
      </c>
      <c r="O32" s="89">
        <v>0.06</v>
      </c>
      <c r="P32" s="89">
        <v>0.04</v>
      </c>
      <c r="Q32" s="89">
        <v>0.03</v>
      </c>
      <c r="R32" s="89">
        <v>0.03</v>
      </c>
      <c r="S32" s="89">
        <v>0.03</v>
      </c>
      <c r="T32" s="89">
        <v>0.02</v>
      </c>
      <c r="U32" s="89">
        <v>0.02</v>
      </c>
      <c r="V32" s="89">
        <v>0.02</v>
      </c>
      <c r="W32" s="89">
        <v>0.02</v>
      </c>
      <c r="X32" s="89">
        <v>0.01</v>
      </c>
      <c r="Y32" s="89">
        <v>0.01</v>
      </c>
    </row>
    <row r="33" spans="1:25">
      <c r="A33" s="88" t="s">
        <v>141</v>
      </c>
      <c r="B33" s="89">
        <v>2.86</v>
      </c>
      <c r="C33" s="89">
        <v>2.1</v>
      </c>
      <c r="D33" s="89">
        <v>0.02</v>
      </c>
      <c r="E33" s="89">
        <v>3.05</v>
      </c>
      <c r="F33" s="89">
        <v>3.18</v>
      </c>
      <c r="G33" s="89">
        <v>2.71</v>
      </c>
      <c r="H33" s="89">
        <v>2.4500000000000002</v>
      </c>
      <c r="I33" s="89">
        <v>2.91</v>
      </c>
      <c r="J33" s="89">
        <v>1.43</v>
      </c>
      <c r="K33" s="89">
        <v>0.82</v>
      </c>
      <c r="L33" s="89">
        <v>0.79</v>
      </c>
      <c r="M33" s="89">
        <v>0.26</v>
      </c>
      <c r="N33" s="89">
        <v>0.24</v>
      </c>
      <c r="O33" s="89">
        <v>0.53</v>
      </c>
      <c r="P33" s="89">
        <v>0.48</v>
      </c>
      <c r="Q33" s="89">
        <v>0.78</v>
      </c>
      <c r="R33" s="89">
        <v>1.6</v>
      </c>
      <c r="S33" s="89">
        <v>0.28999999999999998</v>
      </c>
      <c r="T33" s="89">
        <v>0.13</v>
      </c>
      <c r="U33" s="89">
        <v>3.54</v>
      </c>
      <c r="V33" s="89">
        <v>3.68</v>
      </c>
      <c r="W33" s="89">
        <v>0.08</v>
      </c>
      <c r="X33" s="89">
        <v>0.02</v>
      </c>
      <c r="Y33" s="89">
        <v>1.22</v>
      </c>
    </row>
    <row r="34" spans="1:25">
      <c r="A34" s="88" t="s">
        <v>142</v>
      </c>
      <c r="B34" s="89">
        <v>0</v>
      </c>
      <c r="C34" s="89">
        <v>0</v>
      </c>
      <c r="D34" s="89">
        <v>0</v>
      </c>
      <c r="E34" s="89">
        <v>0</v>
      </c>
      <c r="F34" s="89">
        <v>0</v>
      </c>
      <c r="G34" s="89">
        <v>0</v>
      </c>
      <c r="H34" s="89">
        <v>0</v>
      </c>
      <c r="I34" s="89">
        <v>0.04</v>
      </c>
      <c r="J34" s="89">
        <v>7.0000000000000007E-2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0.03</v>
      </c>
      <c r="T34" s="89">
        <v>0</v>
      </c>
      <c r="U34" s="89">
        <v>0.01</v>
      </c>
      <c r="V34" s="89">
        <v>0.06</v>
      </c>
      <c r="W34" s="89">
        <v>0.03</v>
      </c>
      <c r="X34" s="89">
        <v>0.01</v>
      </c>
      <c r="Y34" s="89">
        <v>0.02</v>
      </c>
    </row>
    <row r="35" spans="1:25">
      <c r="A35" s="88" t="s">
        <v>1061</v>
      </c>
      <c r="B35" s="89">
        <v>0</v>
      </c>
      <c r="C35" s="89">
        <v>0</v>
      </c>
      <c r="D35" s="89">
        <v>0</v>
      </c>
      <c r="E35" s="89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89">
        <v>0</v>
      </c>
      <c r="X35" s="89">
        <v>0</v>
      </c>
      <c r="Y35" s="89">
        <v>0</v>
      </c>
    </row>
    <row r="36" spans="1:25">
      <c r="A36" s="88" t="s">
        <v>143</v>
      </c>
      <c r="B36" s="89">
        <v>0</v>
      </c>
      <c r="C36" s="89">
        <v>0</v>
      </c>
      <c r="D36" s="89">
        <v>0</v>
      </c>
      <c r="E36" s="89">
        <v>0</v>
      </c>
      <c r="F36" s="89">
        <v>0</v>
      </c>
      <c r="G36" s="89">
        <v>0</v>
      </c>
      <c r="H36" s="89">
        <v>0</v>
      </c>
      <c r="I36" s="89">
        <v>0</v>
      </c>
      <c r="J36" s="89">
        <v>0</v>
      </c>
      <c r="K36" s="89">
        <v>0</v>
      </c>
      <c r="L36" s="89">
        <v>0</v>
      </c>
      <c r="M36" s="89">
        <v>0</v>
      </c>
      <c r="N36" s="89">
        <v>0</v>
      </c>
      <c r="O36" s="89">
        <v>0</v>
      </c>
      <c r="P36" s="89">
        <v>0</v>
      </c>
      <c r="Q36" s="89">
        <v>0</v>
      </c>
      <c r="R36" s="89">
        <v>0</v>
      </c>
      <c r="S36" s="89">
        <v>0</v>
      </c>
      <c r="T36" s="89">
        <v>0</v>
      </c>
      <c r="U36" s="89">
        <v>0</v>
      </c>
      <c r="V36" s="89">
        <v>0</v>
      </c>
      <c r="W36" s="89">
        <v>0</v>
      </c>
      <c r="X36" s="89">
        <v>0</v>
      </c>
      <c r="Y36" s="89">
        <v>0</v>
      </c>
    </row>
    <row r="37" spans="1:25">
      <c r="A37" s="88" t="s">
        <v>1062</v>
      </c>
      <c r="B37" s="89">
        <v>0</v>
      </c>
      <c r="C37" s="89">
        <v>0</v>
      </c>
      <c r="D37" s="89">
        <v>0</v>
      </c>
      <c r="E37" s="89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89">
        <v>0</v>
      </c>
      <c r="X37" s="89">
        <v>0</v>
      </c>
      <c r="Y37" s="89">
        <v>0</v>
      </c>
    </row>
    <row r="38" spans="1:25">
      <c r="A38" s="88" t="s">
        <v>144</v>
      </c>
      <c r="B38" s="89">
        <v>1.59</v>
      </c>
      <c r="C38" s="89">
        <v>2.17</v>
      </c>
      <c r="D38" s="89">
        <v>0.52</v>
      </c>
      <c r="E38" s="89">
        <v>0.09</v>
      </c>
      <c r="F38" s="89">
        <v>0.06</v>
      </c>
      <c r="G38" s="89">
        <v>0.05</v>
      </c>
      <c r="H38" s="89">
        <v>1.97</v>
      </c>
      <c r="I38" s="89">
        <v>1.46</v>
      </c>
      <c r="J38" s="89">
        <v>1.21</v>
      </c>
      <c r="K38" s="89">
        <v>2.0299999999999998</v>
      </c>
      <c r="L38" s="89">
        <v>1.93</v>
      </c>
      <c r="M38" s="89">
        <v>2.74</v>
      </c>
      <c r="N38" s="89">
        <v>1.42</v>
      </c>
      <c r="O38" s="89">
        <v>1.02</v>
      </c>
      <c r="P38" s="89">
        <v>1.89</v>
      </c>
      <c r="Q38" s="89">
        <v>2.0499999999999998</v>
      </c>
      <c r="R38" s="89">
        <v>2.64</v>
      </c>
      <c r="S38" s="89">
        <v>0.75</v>
      </c>
      <c r="T38" s="89">
        <v>1.17</v>
      </c>
      <c r="U38" s="89">
        <v>1.22</v>
      </c>
      <c r="V38" s="89">
        <v>0.65</v>
      </c>
      <c r="W38" s="89">
        <v>1.37</v>
      </c>
      <c r="X38" s="89">
        <v>0.23</v>
      </c>
      <c r="Y38" s="89">
        <v>0.06</v>
      </c>
    </row>
    <row r="39" spans="1:25">
      <c r="A39" s="88" t="s">
        <v>1063</v>
      </c>
      <c r="B39" s="89">
        <v>0</v>
      </c>
      <c r="C39" s="89">
        <v>0</v>
      </c>
      <c r="D39" s="89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89">
        <v>0</v>
      </c>
      <c r="P39" s="89">
        <v>0</v>
      </c>
      <c r="Q39" s="89">
        <v>0</v>
      </c>
      <c r="R39" s="89">
        <v>0</v>
      </c>
      <c r="S39" s="89">
        <v>0</v>
      </c>
      <c r="T39" s="89">
        <v>0</v>
      </c>
      <c r="U39" s="89">
        <v>0</v>
      </c>
      <c r="V39" s="89">
        <v>0</v>
      </c>
      <c r="W39" s="89">
        <v>0</v>
      </c>
      <c r="X39" s="89">
        <v>0</v>
      </c>
      <c r="Y39" s="89">
        <v>0</v>
      </c>
    </row>
    <row r="40" spans="1:25">
      <c r="A40" s="88" t="s">
        <v>145</v>
      </c>
      <c r="B40" s="89">
        <v>0.01</v>
      </c>
      <c r="C40" s="89">
        <v>0.03</v>
      </c>
      <c r="D40" s="89">
        <v>3.15</v>
      </c>
      <c r="E40" s="89">
        <v>4.43</v>
      </c>
      <c r="F40" s="89">
        <v>2.58</v>
      </c>
      <c r="G40" s="89">
        <v>0.13</v>
      </c>
      <c r="H40" s="89">
        <v>7.0000000000000007E-2</v>
      </c>
      <c r="I40" s="89">
        <v>0.1</v>
      </c>
      <c r="J40" s="89">
        <v>0.24</v>
      </c>
      <c r="K40" s="89">
        <v>0.35</v>
      </c>
      <c r="L40" s="89">
        <v>0.85</v>
      </c>
      <c r="M40" s="89">
        <v>1.04</v>
      </c>
      <c r="N40" s="89">
        <v>0.76</v>
      </c>
      <c r="O40" s="89">
        <v>0.3</v>
      </c>
      <c r="P40" s="89">
        <v>0.04</v>
      </c>
      <c r="Q40" s="89">
        <v>0.04</v>
      </c>
      <c r="R40" s="89">
        <v>0.04</v>
      </c>
      <c r="S40" s="89">
        <v>0.04</v>
      </c>
      <c r="T40" s="89">
        <v>0.08</v>
      </c>
      <c r="U40" s="89">
        <v>0.06</v>
      </c>
      <c r="V40" s="89">
        <v>0.04</v>
      </c>
      <c r="W40" s="89">
        <v>0.04</v>
      </c>
      <c r="X40" s="89">
        <v>0.02</v>
      </c>
      <c r="Y40" s="89">
        <v>0.01</v>
      </c>
    </row>
    <row r="41" spans="1:25">
      <c r="A41" s="88" t="s">
        <v>1064</v>
      </c>
      <c r="B41" s="89">
        <v>0</v>
      </c>
      <c r="C41" s="89">
        <v>0</v>
      </c>
      <c r="D41" s="89">
        <v>0</v>
      </c>
      <c r="E41" s="89">
        <v>0</v>
      </c>
      <c r="F41" s="89">
        <v>0</v>
      </c>
      <c r="G41" s="89">
        <v>0</v>
      </c>
      <c r="H41" s="89">
        <v>0</v>
      </c>
      <c r="I41" s="89">
        <v>0</v>
      </c>
      <c r="J41" s="89">
        <v>0</v>
      </c>
      <c r="K41" s="89">
        <v>0</v>
      </c>
      <c r="L41" s="89">
        <v>0</v>
      </c>
      <c r="M41" s="89">
        <v>0</v>
      </c>
      <c r="N41" s="89">
        <v>0</v>
      </c>
      <c r="O41" s="89">
        <v>0</v>
      </c>
      <c r="P41" s="89">
        <v>0</v>
      </c>
      <c r="Q41" s="89">
        <v>0</v>
      </c>
      <c r="R41" s="89">
        <v>0</v>
      </c>
      <c r="S41" s="89">
        <v>0</v>
      </c>
      <c r="T41" s="89">
        <v>0</v>
      </c>
      <c r="U41" s="89">
        <v>0</v>
      </c>
      <c r="V41" s="89">
        <v>0</v>
      </c>
      <c r="W41" s="89">
        <v>0</v>
      </c>
      <c r="X41" s="89">
        <v>0</v>
      </c>
      <c r="Y41" s="89">
        <v>0</v>
      </c>
    </row>
    <row r="42" spans="1:25">
      <c r="A42" s="88" t="s">
        <v>146</v>
      </c>
      <c r="B42" s="89">
        <v>0</v>
      </c>
      <c r="C42" s="89">
        <v>0</v>
      </c>
      <c r="D42" s="89">
        <v>0</v>
      </c>
      <c r="E42" s="89">
        <v>0</v>
      </c>
      <c r="F42" s="89">
        <v>0</v>
      </c>
      <c r="G42" s="89">
        <v>0</v>
      </c>
      <c r="H42" s="89">
        <v>0</v>
      </c>
      <c r="I42" s="89">
        <v>0.02</v>
      </c>
      <c r="J42" s="89">
        <v>0.02</v>
      </c>
      <c r="K42" s="89">
        <v>0.02</v>
      </c>
      <c r="L42" s="89">
        <v>0.02</v>
      </c>
      <c r="M42" s="89">
        <v>0.01</v>
      </c>
      <c r="N42" s="89">
        <v>0.02</v>
      </c>
      <c r="O42" s="89">
        <v>0.02</v>
      </c>
      <c r="P42" s="89">
        <v>0.03</v>
      </c>
      <c r="Q42" s="89">
        <v>0.03</v>
      </c>
      <c r="R42" s="89">
        <v>0.02</v>
      </c>
      <c r="S42" s="89">
        <v>0.01</v>
      </c>
      <c r="T42" s="89">
        <v>0</v>
      </c>
      <c r="U42" s="89">
        <v>0</v>
      </c>
      <c r="V42" s="89">
        <v>0</v>
      </c>
      <c r="W42" s="89">
        <v>0</v>
      </c>
      <c r="X42" s="89">
        <v>0</v>
      </c>
      <c r="Y42" s="89">
        <v>0</v>
      </c>
    </row>
    <row r="43" spans="1:25">
      <c r="A43" s="88" t="s">
        <v>147</v>
      </c>
      <c r="B43" s="89">
        <v>0.3</v>
      </c>
      <c r="C43" s="89">
        <v>0.32</v>
      </c>
      <c r="D43" s="89">
        <v>0.32</v>
      </c>
      <c r="E43" s="89">
        <v>0.3</v>
      </c>
      <c r="F43" s="89">
        <v>0.38</v>
      </c>
      <c r="G43" s="89">
        <v>0.41</v>
      </c>
      <c r="H43" s="89">
        <v>0.28000000000000003</v>
      </c>
      <c r="I43" s="89">
        <v>0.31</v>
      </c>
      <c r="J43" s="89">
        <v>0.3</v>
      </c>
      <c r="K43" s="89">
        <v>0.28999999999999998</v>
      </c>
      <c r="L43" s="89">
        <v>0.35</v>
      </c>
      <c r="M43" s="89">
        <v>0.31</v>
      </c>
      <c r="N43" s="89">
        <v>0.31</v>
      </c>
      <c r="O43" s="89">
        <v>0.33</v>
      </c>
      <c r="P43" s="89">
        <v>0.65</v>
      </c>
      <c r="Q43" s="89">
        <v>0.27</v>
      </c>
      <c r="R43" s="89">
        <v>0.06</v>
      </c>
      <c r="S43" s="89">
        <v>0.14000000000000001</v>
      </c>
      <c r="T43" s="89">
        <v>0.33</v>
      </c>
      <c r="U43" s="89">
        <v>0.34</v>
      </c>
      <c r="V43" s="89">
        <v>0.33</v>
      </c>
      <c r="W43" s="89">
        <v>0.43</v>
      </c>
      <c r="X43" s="89">
        <v>0.49</v>
      </c>
      <c r="Y43" s="89">
        <v>0.28999999999999998</v>
      </c>
    </row>
    <row r="44" spans="1:25">
      <c r="A44" s="88" t="s">
        <v>148</v>
      </c>
      <c r="B44" s="89">
        <v>0.01</v>
      </c>
      <c r="C44" s="89">
        <v>0.01</v>
      </c>
      <c r="D44" s="89">
        <v>0.01</v>
      </c>
      <c r="E44" s="89">
        <v>0.02</v>
      </c>
      <c r="F44" s="89">
        <v>0.02</v>
      </c>
      <c r="G44" s="89">
        <v>0.01</v>
      </c>
      <c r="H44" s="89">
        <v>0.02</v>
      </c>
      <c r="I44" s="89">
        <v>0</v>
      </c>
      <c r="J44" s="89">
        <v>0.02</v>
      </c>
      <c r="K44" s="89">
        <v>0.03</v>
      </c>
      <c r="L44" s="89">
        <v>0.79</v>
      </c>
      <c r="M44" s="89">
        <v>0.44</v>
      </c>
      <c r="N44" s="89">
        <v>0.01</v>
      </c>
      <c r="O44" s="89">
        <v>0.01</v>
      </c>
      <c r="P44" s="89">
        <v>0.18</v>
      </c>
      <c r="Q44" s="89">
        <v>0.2</v>
      </c>
      <c r="R44" s="89">
        <v>0.13</v>
      </c>
      <c r="S44" s="89">
        <v>0.01</v>
      </c>
      <c r="T44" s="89">
        <v>0.02</v>
      </c>
      <c r="U44" s="89">
        <v>0.02</v>
      </c>
      <c r="V44" s="89">
        <v>0.03</v>
      </c>
      <c r="W44" s="89">
        <v>0.04</v>
      </c>
      <c r="X44" s="89">
        <v>0.02</v>
      </c>
      <c r="Y44" s="89">
        <v>0.03</v>
      </c>
    </row>
    <row r="45" spans="1:25">
      <c r="A45" s="88" t="s">
        <v>149</v>
      </c>
      <c r="B45" s="89">
        <v>0</v>
      </c>
      <c r="C45" s="89">
        <v>0</v>
      </c>
      <c r="D45" s="89">
        <v>0</v>
      </c>
      <c r="E45" s="89">
        <v>0</v>
      </c>
      <c r="F45" s="89">
        <v>0</v>
      </c>
      <c r="G45" s="89">
        <v>0.01</v>
      </c>
      <c r="H45" s="89">
        <v>7.0000000000000007E-2</v>
      </c>
      <c r="I45" s="89">
        <v>0.14000000000000001</v>
      </c>
      <c r="J45" s="89">
        <v>0.23</v>
      </c>
      <c r="K45" s="89">
        <v>0.26</v>
      </c>
      <c r="L45" s="89">
        <v>0.17</v>
      </c>
      <c r="M45" s="89">
        <v>0.09</v>
      </c>
      <c r="N45" s="89">
        <v>0.06</v>
      </c>
      <c r="O45" s="89">
        <v>0.06</v>
      </c>
      <c r="P45" s="89">
        <v>7.0000000000000007E-2</v>
      </c>
      <c r="Q45" s="89">
        <v>0.05</v>
      </c>
      <c r="R45" s="89">
        <v>0.08</v>
      </c>
      <c r="S45" s="89">
        <v>0.02</v>
      </c>
      <c r="T45" s="89">
        <v>0.01</v>
      </c>
      <c r="U45" s="89">
        <v>0</v>
      </c>
      <c r="V45" s="89">
        <v>0</v>
      </c>
      <c r="W45" s="89">
        <v>0</v>
      </c>
      <c r="X45" s="89">
        <v>0</v>
      </c>
      <c r="Y45" s="89">
        <v>0</v>
      </c>
    </row>
    <row r="46" spans="1:25">
      <c r="A46" s="88" t="s">
        <v>150</v>
      </c>
      <c r="B46" s="89">
        <v>0</v>
      </c>
      <c r="C46" s="89">
        <v>0</v>
      </c>
      <c r="D46" s="89">
        <v>0</v>
      </c>
      <c r="E46" s="89">
        <v>0</v>
      </c>
      <c r="F46" s="89">
        <v>0</v>
      </c>
      <c r="G46" s="89">
        <v>0</v>
      </c>
      <c r="H46" s="89">
        <v>0</v>
      </c>
      <c r="I46" s="89">
        <v>0</v>
      </c>
      <c r="J46" s="89">
        <v>0.16</v>
      </c>
      <c r="K46" s="89">
        <v>0.19</v>
      </c>
      <c r="L46" s="89">
        <v>0.19</v>
      </c>
      <c r="M46" s="89">
        <v>0.13</v>
      </c>
      <c r="N46" s="89">
        <v>0.04</v>
      </c>
      <c r="O46" s="89">
        <v>7.0000000000000007E-2</v>
      </c>
      <c r="P46" s="89">
        <v>0.11</v>
      </c>
      <c r="Q46" s="89">
        <v>0.16</v>
      </c>
      <c r="R46" s="89">
        <v>0.17</v>
      </c>
      <c r="S46" s="89">
        <v>0.01</v>
      </c>
      <c r="T46" s="89">
        <v>0.01</v>
      </c>
      <c r="U46" s="89">
        <v>0</v>
      </c>
      <c r="V46" s="89">
        <v>0</v>
      </c>
      <c r="W46" s="89">
        <v>0</v>
      </c>
      <c r="X46" s="89">
        <v>0</v>
      </c>
      <c r="Y46" s="89">
        <v>0</v>
      </c>
    </row>
    <row r="47" spans="1:25">
      <c r="A47" s="88" t="s">
        <v>151</v>
      </c>
      <c r="B47" s="89">
        <v>0.15</v>
      </c>
      <c r="C47" s="89">
        <v>0.16</v>
      </c>
      <c r="D47" s="89">
        <v>0.16</v>
      </c>
      <c r="E47" s="89">
        <v>0.16</v>
      </c>
      <c r="F47" s="89">
        <v>0.15</v>
      </c>
      <c r="G47" s="89">
        <v>0.19</v>
      </c>
      <c r="H47" s="89">
        <v>0.39</v>
      </c>
      <c r="I47" s="89">
        <v>0.46</v>
      </c>
      <c r="J47" s="89">
        <v>0.37</v>
      </c>
      <c r="K47" s="89">
        <v>0.3</v>
      </c>
      <c r="L47" s="89">
        <v>0.3</v>
      </c>
      <c r="M47" s="89">
        <v>0.32</v>
      </c>
      <c r="N47" s="89">
        <v>0.32</v>
      </c>
      <c r="O47" s="89">
        <v>0.28999999999999998</v>
      </c>
      <c r="P47" s="89">
        <v>0.14000000000000001</v>
      </c>
      <c r="Q47" s="89">
        <v>0.12</v>
      </c>
      <c r="R47" s="89">
        <v>0.14000000000000001</v>
      </c>
      <c r="S47" s="89">
        <v>0.21</v>
      </c>
      <c r="T47" s="89">
        <v>0.18</v>
      </c>
      <c r="U47" s="89">
        <v>0.17</v>
      </c>
      <c r="V47" s="89">
        <v>0.17</v>
      </c>
      <c r="W47" s="89">
        <v>0.17</v>
      </c>
      <c r="X47" s="89">
        <v>0.16</v>
      </c>
      <c r="Y47" s="89">
        <v>0.15</v>
      </c>
    </row>
    <row r="48" spans="1:25">
      <c r="A48" s="88" t="s">
        <v>152</v>
      </c>
      <c r="B48" s="89">
        <v>0</v>
      </c>
      <c r="C48" s="89">
        <v>0</v>
      </c>
      <c r="D48" s="89">
        <v>0</v>
      </c>
      <c r="E48" s="89">
        <v>0</v>
      </c>
      <c r="F48" s="89">
        <v>0</v>
      </c>
      <c r="G48" s="89">
        <v>0</v>
      </c>
      <c r="H48" s="89">
        <v>0</v>
      </c>
      <c r="I48" s="89">
        <v>0</v>
      </c>
      <c r="J48" s="89">
        <v>0</v>
      </c>
      <c r="K48" s="89">
        <v>0</v>
      </c>
      <c r="L48" s="89">
        <v>0</v>
      </c>
      <c r="M48" s="89">
        <v>0</v>
      </c>
      <c r="N48" s="89">
        <v>0</v>
      </c>
      <c r="O48" s="89">
        <v>0</v>
      </c>
      <c r="P48" s="89">
        <v>0</v>
      </c>
      <c r="Q48" s="89">
        <v>0</v>
      </c>
      <c r="R48" s="89">
        <v>0</v>
      </c>
      <c r="S48" s="89">
        <v>0</v>
      </c>
      <c r="T48" s="89">
        <v>0</v>
      </c>
      <c r="U48" s="89">
        <v>0</v>
      </c>
      <c r="V48" s="89">
        <v>0</v>
      </c>
      <c r="W48" s="89">
        <v>0</v>
      </c>
      <c r="X48" s="89">
        <v>0</v>
      </c>
      <c r="Y48" s="89">
        <v>0</v>
      </c>
    </row>
    <row r="49" spans="1:25">
      <c r="A49" s="88" t="s">
        <v>153</v>
      </c>
      <c r="B49" s="89">
        <v>0.02</v>
      </c>
      <c r="C49" s="89">
        <v>0.01</v>
      </c>
      <c r="D49" s="89">
        <v>0.01</v>
      </c>
      <c r="E49" s="89">
        <v>0.01</v>
      </c>
      <c r="F49" s="89">
        <v>0.01</v>
      </c>
      <c r="G49" s="89">
        <v>0.01</v>
      </c>
      <c r="H49" s="89">
        <v>0.04</v>
      </c>
      <c r="I49" s="89">
        <v>0.04</v>
      </c>
      <c r="J49" s="89">
        <v>0.04</v>
      </c>
      <c r="K49" s="89">
        <v>0.03</v>
      </c>
      <c r="L49" s="89">
        <v>0.03</v>
      </c>
      <c r="M49" s="89">
        <v>0.02</v>
      </c>
      <c r="N49" s="89">
        <v>0.02</v>
      </c>
      <c r="O49" s="89">
        <v>0.02</v>
      </c>
      <c r="P49" s="89">
        <v>0.02</v>
      </c>
      <c r="Q49" s="89">
        <v>0.03</v>
      </c>
      <c r="R49" s="89">
        <v>0.04</v>
      </c>
      <c r="S49" s="89">
        <v>0.08</v>
      </c>
      <c r="T49" s="89">
        <v>0.06</v>
      </c>
      <c r="U49" s="89">
        <v>0.04</v>
      </c>
      <c r="V49" s="89">
        <v>0.04</v>
      </c>
      <c r="W49" s="89">
        <v>0.05</v>
      </c>
      <c r="X49" s="89">
        <v>0.04</v>
      </c>
      <c r="Y49" s="89">
        <v>0.02</v>
      </c>
    </row>
    <row r="50" spans="1:25">
      <c r="A50" s="88" t="s">
        <v>154</v>
      </c>
      <c r="B50" s="89">
        <v>0.01</v>
      </c>
      <c r="C50" s="89">
        <v>0.01</v>
      </c>
      <c r="D50" s="89">
        <v>0.01</v>
      </c>
      <c r="E50" s="89">
        <v>0.01</v>
      </c>
      <c r="F50" s="89">
        <v>0</v>
      </c>
      <c r="G50" s="89">
        <v>0</v>
      </c>
      <c r="H50" s="89">
        <v>0</v>
      </c>
      <c r="I50" s="89">
        <v>0.02</v>
      </c>
      <c r="J50" s="89">
        <v>0.03</v>
      </c>
      <c r="K50" s="89">
        <v>0.04</v>
      </c>
      <c r="L50" s="89">
        <v>0.05</v>
      </c>
      <c r="M50" s="89">
        <v>0.03</v>
      </c>
      <c r="N50" s="89">
        <v>0.04</v>
      </c>
      <c r="O50" s="89">
        <v>0.05</v>
      </c>
      <c r="P50" s="89">
        <v>0.06</v>
      </c>
      <c r="Q50" s="89">
        <v>0.05</v>
      </c>
      <c r="R50" s="89">
        <v>0.03</v>
      </c>
      <c r="S50" s="89">
        <v>0.03</v>
      </c>
      <c r="T50" s="89">
        <v>0.03</v>
      </c>
      <c r="U50" s="89">
        <v>0.03</v>
      </c>
      <c r="V50" s="89">
        <v>0.03</v>
      </c>
      <c r="W50" s="89">
        <v>0.02</v>
      </c>
      <c r="X50" s="89">
        <v>0.01</v>
      </c>
      <c r="Y50" s="89">
        <v>0</v>
      </c>
    </row>
    <row r="51" spans="1:25">
      <c r="A51" s="88" t="s">
        <v>155</v>
      </c>
      <c r="B51" s="89">
        <v>0.01</v>
      </c>
      <c r="C51" s="89">
        <v>0.02</v>
      </c>
      <c r="D51" s="89">
        <v>0.02</v>
      </c>
      <c r="E51" s="89">
        <v>0.01</v>
      </c>
      <c r="F51" s="89">
        <v>0</v>
      </c>
      <c r="G51" s="89">
        <v>0</v>
      </c>
      <c r="H51" s="89">
        <v>0.01</v>
      </c>
      <c r="I51" s="89">
        <v>0.09</v>
      </c>
      <c r="J51" s="89">
        <v>0.11</v>
      </c>
      <c r="K51" s="89">
        <v>0.04</v>
      </c>
      <c r="L51" s="89">
        <v>0.06</v>
      </c>
      <c r="M51" s="89">
        <v>0.04</v>
      </c>
      <c r="N51" s="89">
        <v>0.09</v>
      </c>
      <c r="O51" s="89">
        <v>0.17</v>
      </c>
      <c r="P51" s="89">
        <v>0.12</v>
      </c>
      <c r="Q51" s="89">
        <v>0.04</v>
      </c>
      <c r="R51" s="89">
        <v>0.08</v>
      </c>
      <c r="S51" s="89">
        <v>0.03</v>
      </c>
      <c r="T51" s="89">
        <v>0.03</v>
      </c>
      <c r="U51" s="89">
        <v>0.03</v>
      </c>
      <c r="V51" s="89">
        <v>0.03</v>
      </c>
      <c r="W51" s="89">
        <v>0.02</v>
      </c>
      <c r="X51" s="89">
        <v>0.01</v>
      </c>
      <c r="Y51" s="89">
        <v>0</v>
      </c>
    </row>
    <row r="52" spans="1:25">
      <c r="A52" s="88" t="s">
        <v>156</v>
      </c>
      <c r="B52" s="89">
        <v>0</v>
      </c>
      <c r="C52" s="89">
        <v>0</v>
      </c>
      <c r="D52" s="89">
        <v>0</v>
      </c>
      <c r="E52" s="89">
        <v>0</v>
      </c>
      <c r="F52" s="89">
        <v>0</v>
      </c>
      <c r="G52" s="89">
        <v>0.01</v>
      </c>
      <c r="H52" s="89">
        <v>0.02</v>
      </c>
      <c r="I52" s="89">
        <v>0.05</v>
      </c>
      <c r="J52" s="89">
        <v>0.2</v>
      </c>
      <c r="K52" s="89">
        <v>0.22</v>
      </c>
      <c r="L52" s="89">
        <v>0.08</v>
      </c>
      <c r="M52" s="89">
        <v>0.04</v>
      </c>
      <c r="N52" s="89">
        <v>0.09</v>
      </c>
      <c r="O52" s="89">
        <v>0.08</v>
      </c>
      <c r="P52" s="89">
        <v>0.08</v>
      </c>
      <c r="Q52" s="89">
        <v>0.04</v>
      </c>
      <c r="R52" s="89">
        <v>0.03</v>
      </c>
      <c r="S52" s="89">
        <v>0.06</v>
      </c>
      <c r="T52" s="89">
        <v>0.02</v>
      </c>
      <c r="U52" s="89">
        <v>0.05</v>
      </c>
      <c r="V52" s="89">
        <v>0.02</v>
      </c>
      <c r="W52" s="89">
        <v>0.01</v>
      </c>
      <c r="X52" s="89">
        <v>0</v>
      </c>
      <c r="Y52" s="89">
        <v>0</v>
      </c>
    </row>
    <row r="53" spans="1:25">
      <c r="A53" s="88" t="s">
        <v>157</v>
      </c>
      <c r="B53" s="89">
        <v>0.01</v>
      </c>
      <c r="C53" s="89">
        <v>0</v>
      </c>
      <c r="D53" s="89">
        <v>0</v>
      </c>
      <c r="E53" s="89">
        <v>0</v>
      </c>
      <c r="F53" s="89">
        <v>0</v>
      </c>
      <c r="G53" s="89">
        <v>0</v>
      </c>
      <c r="H53" s="89">
        <v>0.17</v>
      </c>
      <c r="I53" s="89">
        <v>0.26</v>
      </c>
      <c r="J53" s="89">
        <v>0.34</v>
      </c>
      <c r="K53" s="89">
        <v>0.21</v>
      </c>
      <c r="L53" s="89">
        <v>0.06</v>
      </c>
      <c r="M53" s="89">
        <v>0.1</v>
      </c>
      <c r="N53" s="89">
        <v>0.12</v>
      </c>
      <c r="O53" s="89">
        <v>0.24</v>
      </c>
      <c r="P53" s="89">
        <v>0.23</v>
      </c>
      <c r="Q53" s="89">
        <v>0.11</v>
      </c>
      <c r="R53" s="89">
        <v>7.0000000000000007E-2</v>
      </c>
      <c r="S53" s="89">
        <v>0.03</v>
      </c>
      <c r="T53" s="89">
        <v>0.03</v>
      </c>
      <c r="U53" s="89">
        <v>0.04</v>
      </c>
      <c r="V53" s="89">
        <v>0.01</v>
      </c>
      <c r="W53" s="89">
        <v>0.01</v>
      </c>
      <c r="X53" s="89">
        <v>0.01</v>
      </c>
      <c r="Y53" s="89">
        <v>0.01</v>
      </c>
    </row>
    <row r="54" spans="1:25">
      <c r="A54" s="88" t="s">
        <v>158</v>
      </c>
      <c r="B54" s="89">
        <v>0</v>
      </c>
      <c r="C54" s="89">
        <v>0</v>
      </c>
      <c r="D54" s="89">
        <v>0</v>
      </c>
      <c r="E54" s="89">
        <v>0</v>
      </c>
      <c r="F54" s="89">
        <v>0</v>
      </c>
      <c r="G54" s="89">
        <v>0</v>
      </c>
      <c r="H54" s="89">
        <v>0</v>
      </c>
      <c r="I54" s="89">
        <v>0</v>
      </c>
      <c r="J54" s="89">
        <v>0</v>
      </c>
      <c r="K54" s="89">
        <v>0</v>
      </c>
      <c r="L54" s="89">
        <v>0</v>
      </c>
      <c r="M54" s="89">
        <v>0</v>
      </c>
      <c r="N54" s="89">
        <v>0</v>
      </c>
      <c r="O54" s="89">
        <v>0</v>
      </c>
      <c r="P54" s="89">
        <v>0</v>
      </c>
      <c r="Q54" s="89">
        <v>0</v>
      </c>
      <c r="R54" s="89">
        <v>0</v>
      </c>
      <c r="S54" s="89">
        <v>0</v>
      </c>
      <c r="T54" s="89">
        <v>0</v>
      </c>
      <c r="U54" s="89">
        <v>0</v>
      </c>
      <c r="V54" s="89">
        <v>0</v>
      </c>
      <c r="W54" s="89">
        <v>0</v>
      </c>
      <c r="X54" s="89">
        <v>0</v>
      </c>
      <c r="Y54" s="89">
        <v>0</v>
      </c>
    </row>
    <row r="55" spans="1:25">
      <c r="A55" s="88" t="s">
        <v>159</v>
      </c>
      <c r="B55" s="89">
        <v>0</v>
      </c>
      <c r="C55" s="89">
        <v>0</v>
      </c>
      <c r="D55" s="89">
        <v>0</v>
      </c>
      <c r="E55" s="89">
        <v>0</v>
      </c>
      <c r="F55" s="89">
        <v>0</v>
      </c>
      <c r="G55" s="89">
        <v>0</v>
      </c>
      <c r="H55" s="89">
        <v>0.01</v>
      </c>
      <c r="I55" s="89">
        <v>0.01</v>
      </c>
      <c r="J55" s="89">
        <v>0.04</v>
      </c>
      <c r="K55" s="89">
        <v>0.05</v>
      </c>
      <c r="L55" s="89">
        <v>0.03</v>
      </c>
      <c r="M55" s="89">
        <v>0.02</v>
      </c>
      <c r="N55" s="89">
        <v>0.01</v>
      </c>
      <c r="O55" s="89">
        <v>0</v>
      </c>
      <c r="P55" s="89">
        <v>0.02</v>
      </c>
      <c r="Q55" s="89">
        <v>0.03</v>
      </c>
      <c r="R55" s="89">
        <v>0</v>
      </c>
      <c r="S55" s="89">
        <v>0</v>
      </c>
      <c r="T55" s="89">
        <v>0.02</v>
      </c>
      <c r="U55" s="89">
        <v>0.04</v>
      </c>
      <c r="V55" s="89">
        <v>0.02</v>
      </c>
      <c r="W55" s="89">
        <v>0.03</v>
      </c>
      <c r="X55" s="89">
        <v>0.01</v>
      </c>
      <c r="Y55" s="89">
        <v>0</v>
      </c>
    </row>
    <row r="56" spans="1:25">
      <c r="A56" s="88" t="s">
        <v>160</v>
      </c>
      <c r="B56" s="89">
        <v>0.03</v>
      </c>
      <c r="C56" s="89">
        <v>0.03</v>
      </c>
      <c r="D56" s="89">
        <v>0.03</v>
      </c>
      <c r="E56" s="89">
        <v>0.03</v>
      </c>
      <c r="F56" s="89">
        <v>0.03</v>
      </c>
      <c r="G56" s="89">
        <v>0.02</v>
      </c>
      <c r="H56" s="89">
        <v>0.02</v>
      </c>
      <c r="I56" s="89">
        <v>0.03</v>
      </c>
      <c r="J56" s="89">
        <v>0.03</v>
      </c>
      <c r="K56" s="89">
        <v>0.04</v>
      </c>
      <c r="L56" s="89">
        <v>0.04</v>
      </c>
      <c r="M56" s="89">
        <v>0.04</v>
      </c>
      <c r="N56" s="89">
        <v>0.04</v>
      </c>
      <c r="O56" s="89">
        <v>0.03</v>
      </c>
      <c r="P56" s="89">
        <v>0.03</v>
      </c>
      <c r="Q56" s="89">
        <v>0.03</v>
      </c>
      <c r="R56" s="89">
        <v>0.03</v>
      </c>
      <c r="S56" s="89">
        <v>0.03</v>
      </c>
      <c r="T56" s="89">
        <v>0.03</v>
      </c>
      <c r="U56" s="89">
        <v>0.03</v>
      </c>
      <c r="V56" s="89">
        <v>0.03</v>
      </c>
      <c r="W56" s="89">
        <v>0.03</v>
      </c>
      <c r="X56" s="89">
        <v>0.03</v>
      </c>
      <c r="Y56" s="89">
        <v>0.02</v>
      </c>
    </row>
    <row r="57" spans="1:25">
      <c r="A57" s="88" t="s">
        <v>161</v>
      </c>
      <c r="B57" s="89">
        <v>0.08</v>
      </c>
      <c r="C57" s="89">
        <v>0.05</v>
      </c>
      <c r="D57" s="89">
        <v>0.04</v>
      </c>
      <c r="E57" s="89">
        <v>0.02</v>
      </c>
      <c r="F57" s="89">
        <v>2.94</v>
      </c>
      <c r="G57" s="89">
        <v>1.53</v>
      </c>
      <c r="H57" s="89">
        <v>0.08</v>
      </c>
      <c r="I57" s="89">
        <v>0.08</v>
      </c>
      <c r="J57" s="89">
        <v>0.2</v>
      </c>
      <c r="K57" s="89">
        <v>0.19</v>
      </c>
      <c r="L57" s="89">
        <v>0.27</v>
      </c>
      <c r="M57" s="89">
        <v>0.18</v>
      </c>
      <c r="N57" s="89">
        <v>1.35</v>
      </c>
      <c r="O57" s="89">
        <v>0.05</v>
      </c>
      <c r="P57" s="89">
        <v>0.06</v>
      </c>
      <c r="Q57" s="89">
        <v>0.05</v>
      </c>
      <c r="R57" s="89">
        <v>0.06</v>
      </c>
      <c r="S57" s="89">
        <v>0.12</v>
      </c>
      <c r="T57" s="89">
        <v>0.1</v>
      </c>
      <c r="U57" s="89">
        <v>0.03</v>
      </c>
      <c r="V57" s="89">
        <v>0.03</v>
      </c>
      <c r="W57" s="89">
        <v>0.02</v>
      </c>
      <c r="X57" s="89">
        <v>0.56000000000000005</v>
      </c>
      <c r="Y57" s="89">
        <v>1.04</v>
      </c>
    </row>
    <row r="58" spans="1:25">
      <c r="A58" s="88" t="s">
        <v>162</v>
      </c>
      <c r="B58" s="89">
        <v>0.04</v>
      </c>
      <c r="C58" s="89">
        <v>0.04</v>
      </c>
      <c r="D58" s="89">
        <v>0.05</v>
      </c>
      <c r="E58" s="89">
        <v>0.05</v>
      </c>
      <c r="F58" s="89">
        <v>0.04</v>
      </c>
      <c r="G58" s="89">
        <v>0.03</v>
      </c>
      <c r="H58" s="89">
        <v>0.09</v>
      </c>
      <c r="I58" s="89">
        <v>0.2</v>
      </c>
      <c r="J58" s="89">
        <v>0.09</v>
      </c>
      <c r="K58" s="89">
        <v>0.09</v>
      </c>
      <c r="L58" s="89">
        <v>0.06</v>
      </c>
      <c r="M58" s="89">
        <v>7.0000000000000007E-2</v>
      </c>
      <c r="N58" s="89">
        <v>0.08</v>
      </c>
      <c r="O58" s="89">
        <v>7.0000000000000007E-2</v>
      </c>
      <c r="P58" s="89">
        <v>7.0000000000000007E-2</v>
      </c>
      <c r="Q58" s="89">
        <v>7.0000000000000007E-2</v>
      </c>
      <c r="R58" s="89">
        <v>0.06</v>
      </c>
      <c r="S58" s="89">
        <v>0.09</v>
      </c>
      <c r="T58" s="89">
        <v>0.16</v>
      </c>
      <c r="U58" s="89">
        <v>7.0000000000000007E-2</v>
      </c>
      <c r="V58" s="89">
        <v>0.05</v>
      </c>
      <c r="W58" s="89">
        <v>0.06</v>
      </c>
      <c r="X58" s="89">
        <v>0.05</v>
      </c>
      <c r="Y58" s="89">
        <v>0.03</v>
      </c>
    </row>
    <row r="59" spans="1:25">
      <c r="A59" s="88" t="s">
        <v>163</v>
      </c>
      <c r="B59" s="89">
        <v>0.01</v>
      </c>
      <c r="C59" s="89">
        <v>0.02</v>
      </c>
      <c r="D59" s="89">
        <v>0.02</v>
      </c>
      <c r="E59" s="89">
        <v>0.02</v>
      </c>
      <c r="F59" s="89">
        <v>0.01</v>
      </c>
      <c r="G59" s="89">
        <v>3.24</v>
      </c>
      <c r="H59" s="89">
        <v>0.86</v>
      </c>
      <c r="I59" s="89">
        <v>0.11</v>
      </c>
      <c r="J59" s="89">
        <v>0.03</v>
      </c>
      <c r="K59" s="89">
        <v>0.26</v>
      </c>
      <c r="L59" s="89">
        <v>0.1</v>
      </c>
      <c r="M59" s="89">
        <v>0.02</v>
      </c>
      <c r="N59" s="89">
        <v>0.02</v>
      </c>
      <c r="O59" s="89">
        <v>0.02</v>
      </c>
      <c r="P59" s="89">
        <v>0.02</v>
      </c>
      <c r="Q59" s="89">
        <v>0.02</v>
      </c>
      <c r="R59" s="89">
        <v>0.02</v>
      </c>
      <c r="S59" s="89">
        <v>0.02</v>
      </c>
      <c r="T59" s="89">
        <v>0.02</v>
      </c>
      <c r="U59" s="89">
        <v>0.02</v>
      </c>
      <c r="V59" s="89">
        <v>0.02</v>
      </c>
      <c r="W59" s="89">
        <v>0.27</v>
      </c>
      <c r="X59" s="89">
        <v>0.08</v>
      </c>
      <c r="Y59" s="89">
        <v>0</v>
      </c>
    </row>
    <row r="60" spans="1:25">
      <c r="A60" s="88" t="s">
        <v>164</v>
      </c>
      <c r="B60" s="89">
        <v>0</v>
      </c>
      <c r="C60" s="89">
        <v>0</v>
      </c>
      <c r="D60" s="89">
        <v>0</v>
      </c>
      <c r="E60" s="89">
        <v>0</v>
      </c>
      <c r="F60" s="89">
        <v>0</v>
      </c>
      <c r="G60" s="89">
        <v>0</v>
      </c>
      <c r="H60" s="89">
        <v>0</v>
      </c>
      <c r="I60" s="89">
        <v>0</v>
      </c>
      <c r="J60" s="89">
        <v>0</v>
      </c>
      <c r="K60" s="89">
        <v>0.01</v>
      </c>
      <c r="L60" s="89">
        <v>0.05</v>
      </c>
      <c r="M60" s="89">
        <v>0.01</v>
      </c>
      <c r="N60" s="89">
        <v>0</v>
      </c>
      <c r="O60" s="89">
        <v>0</v>
      </c>
      <c r="P60" s="89">
        <v>0.03</v>
      </c>
      <c r="Q60" s="89">
        <v>0.03</v>
      </c>
      <c r="R60" s="89">
        <v>0</v>
      </c>
      <c r="S60" s="89">
        <v>0.01</v>
      </c>
      <c r="T60" s="89">
        <v>0.01</v>
      </c>
      <c r="U60" s="89">
        <v>0.01</v>
      </c>
      <c r="V60" s="89">
        <v>0.01</v>
      </c>
      <c r="W60" s="89">
        <v>0.01</v>
      </c>
      <c r="X60" s="89">
        <v>0</v>
      </c>
      <c r="Y60" s="89">
        <v>0</v>
      </c>
    </row>
    <row r="61" spans="1:25">
      <c r="A61" s="88" t="s">
        <v>165</v>
      </c>
      <c r="B61" s="89">
        <v>0</v>
      </c>
      <c r="C61" s="89">
        <v>0</v>
      </c>
      <c r="D61" s="89">
        <v>0</v>
      </c>
      <c r="E61" s="89">
        <v>0</v>
      </c>
      <c r="F61" s="89">
        <v>0</v>
      </c>
      <c r="G61" s="89">
        <v>0</v>
      </c>
      <c r="H61" s="89">
        <v>0</v>
      </c>
      <c r="I61" s="89">
        <v>0.05</v>
      </c>
      <c r="J61" s="89">
        <v>0.08</v>
      </c>
      <c r="K61" s="89">
        <v>0.16</v>
      </c>
      <c r="L61" s="89">
        <v>0.28000000000000003</v>
      </c>
      <c r="M61" s="89">
        <v>0.16</v>
      </c>
      <c r="N61" s="89">
        <v>0.17</v>
      </c>
      <c r="O61" s="89">
        <v>0.37</v>
      </c>
      <c r="P61" s="89">
        <v>0.51</v>
      </c>
      <c r="Q61" s="89">
        <v>0.49</v>
      </c>
      <c r="R61" s="89">
        <v>0.09</v>
      </c>
      <c r="S61" s="89">
        <v>7.0000000000000007E-2</v>
      </c>
      <c r="T61" s="89">
        <v>0.05</v>
      </c>
      <c r="U61" s="89">
        <v>0.02</v>
      </c>
      <c r="V61" s="89">
        <v>0.04</v>
      </c>
      <c r="W61" s="89">
        <v>0.02</v>
      </c>
      <c r="X61" s="89">
        <v>0</v>
      </c>
      <c r="Y61" s="89">
        <v>0</v>
      </c>
    </row>
    <row r="62" spans="1:25">
      <c r="A62" s="88" t="s">
        <v>166</v>
      </c>
      <c r="B62" s="89">
        <v>0.01</v>
      </c>
      <c r="C62" s="89">
        <v>0</v>
      </c>
      <c r="D62" s="89">
        <v>0</v>
      </c>
      <c r="E62" s="89">
        <v>0</v>
      </c>
      <c r="F62" s="89">
        <v>0</v>
      </c>
      <c r="G62" s="89">
        <v>0</v>
      </c>
      <c r="H62" s="89">
        <v>0.03</v>
      </c>
      <c r="I62" s="89">
        <v>0.11</v>
      </c>
      <c r="J62" s="89">
        <v>0.09</v>
      </c>
      <c r="K62" s="89">
        <v>0.06</v>
      </c>
      <c r="L62" s="89">
        <v>0.09</v>
      </c>
      <c r="M62" s="89">
        <v>0.05</v>
      </c>
      <c r="N62" s="89">
        <v>0.04</v>
      </c>
      <c r="O62" s="89">
        <v>0.02</v>
      </c>
      <c r="P62" s="89">
        <v>0.01</v>
      </c>
      <c r="Q62" s="89">
        <v>0.03</v>
      </c>
      <c r="R62" s="89">
        <v>0.03</v>
      </c>
      <c r="S62" s="89">
        <v>0.03</v>
      </c>
      <c r="T62" s="89">
        <v>0.02</v>
      </c>
      <c r="U62" s="89">
        <v>0.01</v>
      </c>
      <c r="V62" s="89">
        <v>0.01</v>
      </c>
      <c r="W62" s="89">
        <v>0.02</v>
      </c>
      <c r="X62" s="89">
        <v>0.02</v>
      </c>
      <c r="Y62" s="89">
        <v>0.01</v>
      </c>
    </row>
    <row r="63" spans="1:25">
      <c r="A63" s="88" t="s">
        <v>167</v>
      </c>
      <c r="B63" s="89">
        <v>0</v>
      </c>
      <c r="C63" s="89">
        <v>0</v>
      </c>
      <c r="D63" s="89">
        <v>0</v>
      </c>
      <c r="E63" s="89">
        <v>0</v>
      </c>
      <c r="F63" s="89">
        <v>0</v>
      </c>
      <c r="G63" s="89">
        <v>0.01</v>
      </c>
      <c r="H63" s="89">
        <v>0.03</v>
      </c>
      <c r="I63" s="89">
        <v>7.0000000000000007E-2</v>
      </c>
      <c r="J63" s="89">
        <v>0.12</v>
      </c>
      <c r="K63" s="89">
        <v>0.08</v>
      </c>
      <c r="L63" s="89">
        <v>0.03</v>
      </c>
      <c r="M63" s="89">
        <v>0.02</v>
      </c>
      <c r="N63" s="89">
        <v>0.01</v>
      </c>
      <c r="O63" s="89">
        <v>0.03</v>
      </c>
      <c r="P63" s="89">
        <v>0.09</v>
      </c>
      <c r="Q63" s="89">
        <v>0.01</v>
      </c>
      <c r="R63" s="89">
        <v>0.02</v>
      </c>
      <c r="S63" s="89">
        <v>0.04</v>
      </c>
      <c r="T63" s="89">
        <v>0.02</v>
      </c>
      <c r="U63" s="89">
        <v>0.02</v>
      </c>
      <c r="V63" s="89">
        <v>0.01</v>
      </c>
      <c r="W63" s="89">
        <v>0.02</v>
      </c>
      <c r="X63" s="89">
        <v>0.01</v>
      </c>
      <c r="Y63" s="89">
        <v>0.01</v>
      </c>
    </row>
    <row r="64" spans="1:25">
      <c r="A64" s="88" t="s">
        <v>168</v>
      </c>
      <c r="B64" s="89">
        <v>0.01</v>
      </c>
      <c r="C64" s="89">
        <v>0.01</v>
      </c>
      <c r="D64" s="89">
        <v>0.01</v>
      </c>
      <c r="E64" s="89">
        <v>0.01</v>
      </c>
      <c r="F64" s="89">
        <v>0.01</v>
      </c>
      <c r="G64" s="89">
        <v>0.01</v>
      </c>
      <c r="H64" s="89">
        <v>0.01</v>
      </c>
      <c r="I64" s="89">
        <v>0.01</v>
      </c>
      <c r="J64" s="89">
        <v>0.02</v>
      </c>
      <c r="K64" s="89">
        <v>0.03</v>
      </c>
      <c r="L64" s="89">
        <v>0.03</v>
      </c>
      <c r="M64" s="89">
        <v>0.03</v>
      </c>
      <c r="N64" s="89">
        <v>0.03</v>
      </c>
      <c r="O64" s="89">
        <v>0.02</v>
      </c>
      <c r="P64" s="89">
        <v>0.02</v>
      </c>
      <c r="Q64" s="89">
        <v>0.03</v>
      </c>
      <c r="R64" s="89">
        <v>0.02</v>
      </c>
      <c r="S64" s="89">
        <v>0.02</v>
      </c>
      <c r="T64" s="89">
        <v>0.02</v>
      </c>
      <c r="U64" s="89">
        <v>0.01</v>
      </c>
      <c r="V64" s="89">
        <v>0.01</v>
      </c>
      <c r="W64" s="89">
        <v>0.01</v>
      </c>
      <c r="X64" s="89">
        <v>0.01</v>
      </c>
      <c r="Y64" s="89">
        <v>0</v>
      </c>
    </row>
    <row r="65" spans="1:25">
      <c r="A65" s="88" t="s">
        <v>169</v>
      </c>
      <c r="B65" s="89">
        <v>0.04</v>
      </c>
      <c r="C65" s="89">
        <v>0.05</v>
      </c>
      <c r="D65" s="89">
        <v>0.05</v>
      </c>
      <c r="E65" s="89">
        <v>0.04</v>
      </c>
      <c r="F65" s="89">
        <v>0.03</v>
      </c>
      <c r="G65" s="89">
        <v>0.02</v>
      </c>
      <c r="H65" s="89">
        <v>0.04</v>
      </c>
      <c r="I65" s="89">
        <v>0.06</v>
      </c>
      <c r="J65" s="89">
        <v>0.08</v>
      </c>
      <c r="K65" s="89">
        <v>0.09</v>
      </c>
      <c r="L65" s="89">
        <v>0.09</v>
      </c>
      <c r="M65" s="89">
        <v>0.08</v>
      </c>
      <c r="N65" s="89">
        <v>0.09</v>
      </c>
      <c r="O65" s="89">
        <v>0.09</v>
      </c>
      <c r="P65" s="89">
        <v>0.09</v>
      </c>
      <c r="Q65" s="89">
        <v>0.09</v>
      </c>
      <c r="R65" s="89">
        <v>7.0000000000000007E-2</v>
      </c>
      <c r="S65" s="89">
        <v>0.1</v>
      </c>
      <c r="T65" s="89">
        <v>0.1</v>
      </c>
      <c r="U65" s="89">
        <v>0.09</v>
      </c>
      <c r="V65" s="89">
        <v>0.06</v>
      </c>
      <c r="W65" s="89">
        <v>0.05</v>
      </c>
      <c r="X65" s="89">
        <v>0.04</v>
      </c>
      <c r="Y65" s="89">
        <v>0.03</v>
      </c>
    </row>
    <row r="66" spans="1:25">
      <c r="A66" s="88" t="s">
        <v>170</v>
      </c>
      <c r="B66" s="89">
        <v>0</v>
      </c>
      <c r="C66" s="89">
        <v>0</v>
      </c>
      <c r="D66" s="89">
        <v>0</v>
      </c>
      <c r="E66" s="89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9">
        <v>0</v>
      </c>
      <c r="W66" s="89">
        <v>0</v>
      </c>
      <c r="X66" s="89">
        <v>0</v>
      </c>
      <c r="Y66" s="89">
        <v>0</v>
      </c>
    </row>
    <row r="67" spans="1:25">
      <c r="A67" s="88" t="s">
        <v>171</v>
      </c>
      <c r="B67" s="89">
        <v>0</v>
      </c>
      <c r="C67" s="89">
        <v>0</v>
      </c>
      <c r="D67" s="89">
        <v>0</v>
      </c>
      <c r="E67" s="89">
        <v>0</v>
      </c>
      <c r="F67" s="89">
        <v>0</v>
      </c>
      <c r="G67" s="89">
        <v>0.01</v>
      </c>
      <c r="H67" s="89">
        <v>0.02</v>
      </c>
      <c r="I67" s="89">
        <v>0.03</v>
      </c>
      <c r="J67" s="89">
        <v>0.15</v>
      </c>
      <c r="K67" s="89">
        <v>0.13</v>
      </c>
      <c r="L67" s="89">
        <v>0.14000000000000001</v>
      </c>
      <c r="M67" s="89">
        <v>0.12</v>
      </c>
      <c r="N67" s="89">
        <v>0.12</v>
      </c>
      <c r="O67" s="89">
        <v>0.1</v>
      </c>
      <c r="P67" s="89">
        <v>0.01</v>
      </c>
      <c r="Q67" s="89">
        <v>0.02</v>
      </c>
      <c r="R67" s="89">
        <v>0.02</v>
      </c>
      <c r="S67" s="89">
        <v>0.02</v>
      </c>
      <c r="T67" s="89">
        <v>0.02</v>
      </c>
      <c r="U67" s="89">
        <v>0.09</v>
      </c>
      <c r="V67" s="89">
        <v>0.14000000000000001</v>
      </c>
      <c r="W67" s="89">
        <v>0.14000000000000001</v>
      </c>
      <c r="X67" s="89">
        <v>0.11</v>
      </c>
      <c r="Y67" s="89">
        <v>0.04</v>
      </c>
    </row>
    <row r="68" spans="1:25">
      <c r="A68" s="88" t="s">
        <v>172</v>
      </c>
      <c r="B68" s="89">
        <v>0</v>
      </c>
      <c r="C68" s="89">
        <v>0</v>
      </c>
      <c r="D68" s="89">
        <v>0</v>
      </c>
      <c r="E68" s="89">
        <v>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0.01</v>
      </c>
      <c r="L68" s="89">
        <v>0.01</v>
      </c>
      <c r="M68" s="89">
        <v>0</v>
      </c>
      <c r="N68" s="89">
        <v>0</v>
      </c>
      <c r="O68" s="89">
        <v>0.01</v>
      </c>
      <c r="P68" s="89">
        <v>0</v>
      </c>
      <c r="Q68" s="89">
        <v>0</v>
      </c>
      <c r="R68" s="89">
        <v>0</v>
      </c>
      <c r="S68" s="89">
        <v>0</v>
      </c>
      <c r="T68" s="89">
        <v>0</v>
      </c>
      <c r="U68" s="89">
        <v>0</v>
      </c>
      <c r="V68" s="89">
        <v>0</v>
      </c>
      <c r="W68" s="89">
        <v>0</v>
      </c>
      <c r="X68" s="89">
        <v>0</v>
      </c>
      <c r="Y68" s="89">
        <v>0</v>
      </c>
    </row>
    <row r="69" spans="1:25">
      <c r="A69" s="88" t="s">
        <v>173</v>
      </c>
      <c r="B69" s="89">
        <v>0</v>
      </c>
      <c r="C69" s="89">
        <v>0</v>
      </c>
      <c r="D69" s="89">
        <v>0</v>
      </c>
      <c r="E69" s="89">
        <v>0</v>
      </c>
      <c r="F69" s="89">
        <v>0</v>
      </c>
      <c r="G69" s="89">
        <v>0</v>
      </c>
      <c r="H69" s="89">
        <v>0</v>
      </c>
      <c r="I69" s="89">
        <v>0.01</v>
      </c>
      <c r="J69" s="89">
        <v>0</v>
      </c>
      <c r="K69" s="89">
        <v>0</v>
      </c>
      <c r="L69" s="89">
        <v>0</v>
      </c>
      <c r="M69" s="89">
        <v>0</v>
      </c>
      <c r="N69" s="89">
        <v>0</v>
      </c>
      <c r="O69" s="89">
        <v>0</v>
      </c>
      <c r="P69" s="89">
        <v>0</v>
      </c>
      <c r="Q69" s="89">
        <v>0</v>
      </c>
      <c r="R69" s="89">
        <v>0</v>
      </c>
      <c r="S69" s="89">
        <v>0</v>
      </c>
      <c r="T69" s="89">
        <v>0</v>
      </c>
      <c r="U69" s="89">
        <v>0</v>
      </c>
      <c r="V69" s="89">
        <v>0</v>
      </c>
      <c r="W69" s="89">
        <v>0</v>
      </c>
      <c r="X69" s="89">
        <v>0</v>
      </c>
      <c r="Y69" s="89">
        <v>0</v>
      </c>
    </row>
    <row r="70" spans="1:25">
      <c r="A70" s="88" t="s">
        <v>174</v>
      </c>
      <c r="B70" s="89">
        <v>0</v>
      </c>
      <c r="C70" s="89">
        <v>0</v>
      </c>
      <c r="D70" s="89">
        <v>0</v>
      </c>
      <c r="E70" s="89">
        <v>0</v>
      </c>
      <c r="F70" s="89">
        <v>0</v>
      </c>
      <c r="G70" s="89">
        <v>0</v>
      </c>
      <c r="H70" s="89">
        <v>0.01</v>
      </c>
      <c r="I70" s="89">
        <v>0.01</v>
      </c>
      <c r="J70" s="89">
        <v>0</v>
      </c>
      <c r="K70" s="89">
        <v>0.01</v>
      </c>
      <c r="L70" s="89">
        <v>0.01</v>
      </c>
      <c r="M70" s="89">
        <v>0</v>
      </c>
      <c r="N70" s="89">
        <v>0.01</v>
      </c>
      <c r="O70" s="89">
        <v>0.02</v>
      </c>
      <c r="P70" s="89">
        <v>0</v>
      </c>
      <c r="Q70" s="89">
        <v>0</v>
      </c>
      <c r="R70" s="89">
        <v>0</v>
      </c>
      <c r="S70" s="89">
        <v>0</v>
      </c>
      <c r="T70" s="89">
        <v>0</v>
      </c>
      <c r="U70" s="89">
        <v>0</v>
      </c>
      <c r="V70" s="89">
        <v>0</v>
      </c>
      <c r="W70" s="89">
        <v>0</v>
      </c>
      <c r="X70" s="89">
        <v>0</v>
      </c>
      <c r="Y70" s="89">
        <v>0</v>
      </c>
    </row>
    <row r="71" spans="1:25">
      <c r="A71" s="88" t="s">
        <v>175</v>
      </c>
      <c r="B71" s="89">
        <v>0.01</v>
      </c>
      <c r="C71" s="89">
        <v>0</v>
      </c>
      <c r="D71" s="89">
        <v>0</v>
      </c>
      <c r="E71" s="89">
        <v>0</v>
      </c>
      <c r="F71" s="89">
        <v>0</v>
      </c>
      <c r="G71" s="89">
        <v>0.02</v>
      </c>
      <c r="H71" s="89">
        <v>0.02</v>
      </c>
      <c r="I71" s="89">
        <v>0.04</v>
      </c>
      <c r="J71" s="89">
        <v>7.0000000000000007E-2</v>
      </c>
      <c r="K71" s="89">
        <v>0.12</v>
      </c>
      <c r="L71" s="89">
        <v>0.06</v>
      </c>
      <c r="M71" s="89">
        <v>0.05</v>
      </c>
      <c r="N71" s="89">
        <v>0.02</v>
      </c>
      <c r="O71" s="89">
        <v>0.11</v>
      </c>
      <c r="P71" s="89">
        <v>0.08</v>
      </c>
      <c r="Q71" s="89">
        <v>0.05</v>
      </c>
      <c r="R71" s="89">
        <v>7.0000000000000007E-2</v>
      </c>
      <c r="S71" s="89">
        <v>0.11</v>
      </c>
      <c r="T71" s="89">
        <v>0.04</v>
      </c>
      <c r="U71" s="89">
        <v>0.01</v>
      </c>
      <c r="V71" s="89">
        <v>0.01</v>
      </c>
      <c r="W71" s="89">
        <v>0.01</v>
      </c>
      <c r="X71" s="89">
        <v>0.01</v>
      </c>
      <c r="Y71" s="89">
        <v>0.01</v>
      </c>
    </row>
    <row r="72" spans="1:25">
      <c r="A72" s="88" t="s">
        <v>176</v>
      </c>
      <c r="B72" s="89">
        <v>0</v>
      </c>
      <c r="C72" s="89">
        <v>0</v>
      </c>
      <c r="D72" s="89">
        <v>0</v>
      </c>
      <c r="E72" s="89">
        <v>0</v>
      </c>
      <c r="F72" s="89">
        <v>0</v>
      </c>
      <c r="G72" s="89">
        <v>0.02</v>
      </c>
      <c r="H72" s="89">
        <v>0.03</v>
      </c>
      <c r="I72" s="89">
        <v>0.17</v>
      </c>
      <c r="J72" s="89">
        <v>0.72</v>
      </c>
      <c r="K72" s="89">
        <v>0.38</v>
      </c>
      <c r="L72" s="89">
        <v>0.26</v>
      </c>
      <c r="M72" s="89">
        <v>0.15</v>
      </c>
      <c r="N72" s="89">
        <v>0.05</v>
      </c>
      <c r="O72" s="89">
        <v>0.02</v>
      </c>
      <c r="P72" s="89">
        <v>0.04</v>
      </c>
      <c r="Q72" s="89">
        <v>0.16</v>
      </c>
      <c r="R72" s="89">
        <v>0.06</v>
      </c>
      <c r="S72" s="89">
        <v>0.06</v>
      </c>
      <c r="T72" s="89">
        <v>0.06</v>
      </c>
      <c r="U72" s="89">
        <v>0.02</v>
      </c>
      <c r="V72" s="89">
        <v>0.01</v>
      </c>
      <c r="W72" s="89">
        <v>0</v>
      </c>
      <c r="X72" s="89">
        <v>0.01</v>
      </c>
      <c r="Y72" s="89">
        <v>0</v>
      </c>
    </row>
    <row r="73" spans="1:25">
      <c r="A73" s="88" t="s">
        <v>177</v>
      </c>
      <c r="B73" s="89">
        <v>0.01</v>
      </c>
      <c r="C73" s="89">
        <v>0</v>
      </c>
      <c r="D73" s="89">
        <v>0.08</v>
      </c>
      <c r="E73" s="89">
        <v>0.01</v>
      </c>
      <c r="F73" s="89">
        <v>0.04</v>
      </c>
      <c r="G73" s="89">
        <v>0.01</v>
      </c>
      <c r="H73" s="89">
        <v>0.01</v>
      </c>
      <c r="I73" s="89">
        <v>0</v>
      </c>
      <c r="J73" s="89">
        <v>7.0000000000000007E-2</v>
      </c>
      <c r="K73" s="89">
        <v>0.02</v>
      </c>
      <c r="L73" s="89">
        <v>0.01</v>
      </c>
      <c r="M73" s="89">
        <v>0.01</v>
      </c>
      <c r="N73" s="89">
        <v>0.01</v>
      </c>
      <c r="O73" s="89">
        <v>0.01</v>
      </c>
      <c r="P73" s="89">
        <v>0.01</v>
      </c>
      <c r="Q73" s="89">
        <v>0.01</v>
      </c>
      <c r="R73" s="89">
        <v>0.01</v>
      </c>
      <c r="S73" s="89">
        <v>0.01</v>
      </c>
      <c r="T73" s="89">
        <v>0.01</v>
      </c>
      <c r="U73" s="89">
        <v>0.01</v>
      </c>
      <c r="V73" s="89">
        <v>0.01</v>
      </c>
      <c r="W73" s="89">
        <v>0.01</v>
      </c>
      <c r="X73" s="89">
        <v>0.01</v>
      </c>
      <c r="Y73" s="89">
        <v>0.01</v>
      </c>
    </row>
    <row r="74" spans="1:25">
      <c r="A74" s="88" t="s">
        <v>178</v>
      </c>
      <c r="B74" s="89">
        <v>0</v>
      </c>
      <c r="C74" s="89">
        <v>0</v>
      </c>
      <c r="D74" s="89">
        <v>0</v>
      </c>
      <c r="E74" s="89">
        <v>0</v>
      </c>
      <c r="F74" s="89">
        <v>0</v>
      </c>
      <c r="G74" s="89">
        <v>0</v>
      </c>
      <c r="H74" s="89">
        <v>0</v>
      </c>
      <c r="I74" s="89">
        <v>0</v>
      </c>
      <c r="J74" s="89">
        <v>0</v>
      </c>
      <c r="K74" s="89">
        <v>0</v>
      </c>
      <c r="L74" s="89">
        <v>0</v>
      </c>
      <c r="M74" s="89">
        <v>0</v>
      </c>
      <c r="N74" s="89">
        <v>0</v>
      </c>
      <c r="O74" s="89">
        <v>0</v>
      </c>
      <c r="P74" s="89">
        <v>0</v>
      </c>
      <c r="Q74" s="89">
        <v>0</v>
      </c>
      <c r="R74" s="89">
        <v>0</v>
      </c>
      <c r="S74" s="89">
        <v>0</v>
      </c>
      <c r="T74" s="89">
        <v>0</v>
      </c>
      <c r="U74" s="89">
        <v>0</v>
      </c>
      <c r="V74" s="89">
        <v>0</v>
      </c>
      <c r="W74" s="89">
        <v>0</v>
      </c>
      <c r="X74" s="89">
        <v>0</v>
      </c>
      <c r="Y74" s="89">
        <v>0</v>
      </c>
    </row>
    <row r="75" spans="1:25">
      <c r="A75" s="88" t="s">
        <v>179</v>
      </c>
      <c r="B75" s="89">
        <v>0.11</v>
      </c>
      <c r="C75" s="89">
        <v>0.06</v>
      </c>
      <c r="D75" s="89">
        <v>0.06</v>
      </c>
      <c r="E75" s="89">
        <v>7.0000000000000007E-2</v>
      </c>
      <c r="F75" s="89">
        <v>0.05</v>
      </c>
      <c r="G75" s="89">
        <v>0.06</v>
      </c>
      <c r="H75" s="89">
        <v>7.0000000000000007E-2</v>
      </c>
      <c r="I75" s="89">
        <v>0.09</v>
      </c>
      <c r="J75" s="89">
        <v>0.14000000000000001</v>
      </c>
      <c r="K75" s="89">
        <v>0.17</v>
      </c>
      <c r="L75" s="89">
        <v>0.11</v>
      </c>
      <c r="M75" s="89">
        <v>0.08</v>
      </c>
      <c r="N75" s="89">
        <v>0.06</v>
      </c>
      <c r="O75" s="89">
        <v>0.33</v>
      </c>
      <c r="P75" s="89">
        <v>0.09</v>
      </c>
      <c r="Q75" s="89">
        <v>0.08</v>
      </c>
      <c r="R75" s="89">
        <v>7.0000000000000007E-2</v>
      </c>
      <c r="S75" s="89">
        <v>0.09</v>
      </c>
      <c r="T75" s="89">
        <v>7.0000000000000007E-2</v>
      </c>
      <c r="U75" s="89">
        <v>0.03</v>
      </c>
      <c r="V75" s="89">
        <v>0.03</v>
      </c>
      <c r="W75" s="89">
        <v>0.03</v>
      </c>
      <c r="X75" s="89">
        <v>0.02</v>
      </c>
      <c r="Y75" s="89">
        <v>0.28000000000000003</v>
      </c>
    </row>
    <row r="76" spans="1:25">
      <c r="A76" s="88" t="s">
        <v>180</v>
      </c>
      <c r="B76" s="89">
        <v>0</v>
      </c>
      <c r="C76" s="89">
        <v>0</v>
      </c>
      <c r="D76" s="89">
        <v>0</v>
      </c>
      <c r="E76" s="89">
        <v>0</v>
      </c>
      <c r="F76" s="89">
        <v>0</v>
      </c>
      <c r="G76" s="89">
        <v>0</v>
      </c>
      <c r="H76" s="89">
        <v>0.02</v>
      </c>
      <c r="I76" s="89">
        <v>0.08</v>
      </c>
      <c r="J76" s="89">
        <v>0.54</v>
      </c>
      <c r="K76" s="89">
        <v>0.25</v>
      </c>
      <c r="L76" s="89">
        <v>0.55000000000000004</v>
      </c>
      <c r="M76" s="89">
        <v>0.32</v>
      </c>
      <c r="N76" s="89">
        <v>0.56999999999999995</v>
      </c>
      <c r="O76" s="89">
        <v>0.84</v>
      </c>
      <c r="P76" s="89">
        <v>0.79</v>
      </c>
      <c r="Q76" s="89">
        <v>0.55000000000000004</v>
      </c>
      <c r="R76" s="89">
        <v>0.68</v>
      </c>
      <c r="S76" s="89">
        <v>0.46</v>
      </c>
      <c r="T76" s="89">
        <v>0.53</v>
      </c>
      <c r="U76" s="89">
        <v>0.51</v>
      </c>
      <c r="V76" s="89">
        <v>0.49</v>
      </c>
      <c r="W76" s="89">
        <v>0.21</v>
      </c>
      <c r="X76" s="89">
        <v>0.01</v>
      </c>
      <c r="Y76" s="89">
        <v>0.01</v>
      </c>
    </row>
    <row r="77" spans="1:25">
      <c r="A77" s="88" t="s">
        <v>181</v>
      </c>
      <c r="B77" s="89">
        <v>0</v>
      </c>
      <c r="C77" s="89">
        <v>0</v>
      </c>
      <c r="D77" s="89">
        <v>0</v>
      </c>
      <c r="E77" s="89">
        <v>0</v>
      </c>
      <c r="F77" s="89">
        <v>0</v>
      </c>
      <c r="G77" s="89">
        <v>0</v>
      </c>
      <c r="H77" s="89">
        <v>0</v>
      </c>
      <c r="I77" s="89">
        <v>0</v>
      </c>
      <c r="J77" s="89">
        <v>0</v>
      </c>
      <c r="K77" s="89">
        <v>0</v>
      </c>
      <c r="L77" s="89">
        <v>0</v>
      </c>
      <c r="M77" s="89">
        <v>0</v>
      </c>
      <c r="N77" s="89">
        <v>0</v>
      </c>
      <c r="O77" s="89">
        <v>0</v>
      </c>
      <c r="P77" s="89">
        <v>0</v>
      </c>
      <c r="Q77" s="89">
        <v>0</v>
      </c>
      <c r="R77" s="89">
        <v>0</v>
      </c>
      <c r="S77" s="89">
        <v>0</v>
      </c>
      <c r="T77" s="89">
        <v>0</v>
      </c>
      <c r="U77" s="89">
        <v>0</v>
      </c>
      <c r="V77" s="89">
        <v>0</v>
      </c>
      <c r="W77" s="89">
        <v>0</v>
      </c>
      <c r="X77" s="89">
        <v>0</v>
      </c>
      <c r="Y77" s="89">
        <v>0</v>
      </c>
    </row>
    <row r="78" spans="1:25">
      <c r="A78" s="88" t="s">
        <v>182</v>
      </c>
      <c r="B78" s="89">
        <v>0</v>
      </c>
      <c r="C78" s="89">
        <v>0</v>
      </c>
      <c r="D78" s="89">
        <v>0</v>
      </c>
      <c r="E78" s="89">
        <v>0</v>
      </c>
      <c r="F78" s="89">
        <v>0</v>
      </c>
      <c r="G78" s="89">
        <v>0</v>
      </c>
      <c r="H78" s="89">
        <v>0.03</v>
      </c>
      <c r="I78" s="89">
        <v>0.11</v>
      </c>
      <c r="J78" s="89">
        <v>0.08</v>
      </c>
      <c r="K78" s="89">
        <v>0.09</v>
      </c>
      <c r="L78" s="89">
        <v>0.13</v>
      </c>
      <c r="M78" s="89">
        <v>7.0000000000000007E-2</v>
      </c>
      <c r="N78" s="89">
        <v>0.05</v>
      </c>
      <c r="O78" s="89">
        <v>0.23</v>
      </c>
      <c r="P78" s="89">
        <v>0.17</v>
      </c>
      <c r="Q78" s="89">
        <v>0.17</v>
      </c>
      <c r="R78" s="89">
        <v>0.13</v>
      </c>
      <c r="S78" s="89">
        <v>0</v>
      </c>
      <c r="T78" s="89">
        <v>0</v>
      </c>
      <c r="U78" s="89">
        <v>0</v>
      </c>
      <c r="V78" s="89">
        <v>0</v>
      </c>
      <c r="W78" s="89">
        <v>0</v>
      </c>
      <c r="X78" s="89">
        <v>0</v>
      </c>
      <c r="Y78" s="89">
        <v>0</v>
      </c>
    </row>
    <row r="79" spans="1:25">
      <c r="A79" s="88" t="s">
        <v>183</v>
      </c>
      <c r="B79" s="89">
        <v>0</v>
      </c>
      <c r="C79" s="89">
        <v>0</v>
      </c>
      <c r="D79" s="89">
        <v>0</v>
      </c>
      <c r="E79" s="89">
        <v>0</v>
      </c>
      <c r="F79" s="89">
        <v>0</v>
      </c>
      <c r="G79" s="89">
        <v>0</v>
      </c>
      <c r="H79" s="89">
        <v>0</v>
      </c>
      <c r="I79" s="89">
        <v>0</v>
      </c>
      <c r="J79" s="89">
        <v>0</v>
      </c>
      <c r="K79" s="89">
        <v>0</v>
      </c>
      <c r="L79" s="89">
        <v>0</v>
      </c>
      <c r="M79" s="89">
        <v>0</v>
      </c>
      <c r="N79" s="89">
        <v>0</v>
      </c>
      <c r="O79" s="89">
        <v>0</v>
      </c>
      <c r="P79" s="89">
        <v>0</v>
      </c>
      <c r="Q79" s="89">
        <v>0</v>
      </c>
      <c r="R79" s="89">
        <v>0</v>
      </c>
      <c r="S79" s="89">
        <v>0</v>
      </c>
      <c r="T79" s="89">
        <v>0</v>
      </c>
      <c r="U79" s="89">
        <v>0</v>
      </c>
      <c r="V79" s="89">
        <v>0</v>
      </c>
      <c r="W79" s="89">
        <v>0</v>
      </c>
      <c r="X79" s="89">
        <v>0</v>
      </c>
      <c r="Y79" s="89">
        <v>0</v>
      </c>
    </row>
    <row r="80" spans="1:25">
      <c r="A80" s="88" t="s">
        <v>184</v>
      </c>
      <c r="B80" s="89">
        <v>0</v>
      </c>
      <c r="C80" s="89">
        <v>0</v>
      </c>
      <c r="D80" s="89">
        <v>0</v>
      </c>
      <c r="E80" s="89">
        <v>0</v>
      </c>
      <c r="F80" s="89">
        <v>0</v>
      </c>
      <c r="G80" s="89">
        <v>0</v>
      </c>
      <c r="H80" s="89">
        <v>0</v>
      </c>
      <c r="I80" s="89">
        <v>0</v>
      </c>
      <c r="J80" s="89">
        <v>0</v>
      </c>
      <c r="K80" s="89">
        <v>0</v>
      </c>
      <c r="L80" s="89">
        <v>0</v>
      </c>
      <c r="M80" s="89">
        <v>0</v>
      </c>
      <c r="N80" s="89">
        <v>0</v>
      </c>
      <c r="O80" s="89">
        <v>0</v>
      </c>
      <c r="P80" s="89">
        <v>0</v>
      </c>
      <c r="Q80" s="89">
        <v>0</v>
      </c>
      <c r="R80" s="89">
        <v>0</v>
      </c>
      <c r="S80" s="89">
        <v>0</v>
      </c>
      <c r="T80" s="89">
        <v>0</v>
      </c>
      <c r="U80" s="89">
        <v>0</v>
      </c>
      <c r="V80" s="89">
        <v>0</v>
      </c>
      <c r="W80" s="89">
        <v>0</v>
      </c>
      <c r="X80" s="89">
        <v>0</v>
      </c>
      <c r="Y80" s="89">
        <v>0</v>
      </c>
    </row>
    <row r="81" spans="1:25">
      <c r="A81" s="88" t="s">
        <v>185</v>
      </c>
      <c r="B81" s="89">
        <v>0</v>
      </c>
      <c r="C81" s="89">
        <v>0</v>
      </c>
      <c r="D81" s="89">
        <v>0</v>
      </c>
      <c r="E81" s="89">
        <v>0.01</v>
      </c>
      <c r="F81" s="89">
        <v>0</v>
      </c>
      <c r="G81" s="89">
        <v>0</v>
      </c>
      <c r="H81" s="89">
        <v>0</v>
      </c>
      <c r="I81" s="89">
        <v>0</v>
      </c>
      <c r="J81" s="89">
        <v>0</v>
      </c>
      <c r="K81" s="89">
        <v>0.01</v>
      </c>
      <c r="L81" s="89">
        <v>0</v>
      </c>
      <c r="M81" s="89">
        <v>0</v>
      </c>
      <c r="N81" s="89">
        <v>0</v>
      </c>
      <c r="O81" s="89">
        <v>0</v>
      </c>
      <c r="P81" s="89">
        <v>0</v>
      </c>
      <c r="Q81" s="89">
        <v>0</v>
      </c>
      <c r="R81" s="89">
        <v>0</v>
      </c>
      <c r="S81" s="89">
        <v>0</v>
      </c>
      <c r="T81" s="89">
        <v>0</v>
      </c>
      <c r="U81" s="89">
        <v>0</v>
      </c>
      <c r="V81" s="89">
        <v>0</v>
      </c>
      <c r="W81" s="89">
        <v>0</v>
      </c>
      <c r="X81" s="89">
        <v>0</v>
      </c>
      <c r="Y81" s="89">
        <v>0</v>
      </c>
    </row>
    <row r="82" spans="1:25">
      <c r="A82" s="88" t="s">
        <v>186</v>
      </c>
      <c r="B82" s="89">
        <v>0</v>
      </c>
      <c r="C82" s="89">
        <v>0.01</v>
      </c>
      <c r="D82" s="89">
        <v>0.01</v>
      </c>
      <c r="E82" s="89">
        <v>0.01</v>
      </c>
      <c r="F82" s="89">
        <v>0</v>
      </c>
      <c r="G82" s="89">
        <v>0.01</v>
      </c>
      <c r="H82" s="89">
        <v>0.03</v>
      </c>
      <c r="I82" s="89">
        <v>0.03</v>
      </c>
      <c r="J82" s="89">
        <v>0.05</v>
      </c>
      <c r="K82" s="89">
        <v>0.05</v>
      </c>
      <c r="L82" s="89">
        <v>0.04</v>
      </c>
      <c r="M82" s="89">
        <v>0.06</v>
      </c>
      <c r="N82" s="89">
        <v>0.02</v>
      </c>
      <c r="O82" s="89">
        <v>0.02</v>
      </c>
      <c r="P82" s="89">
        <v>0.02</v>
      </c>
      <c r="Q82" s="89">
        <v>0.01</v>
      </c>
      <c r="R82" s="89">
        <v>0.01</v>
      </c>
      <c r="S82" s="89">
        <v>0.02</v>
      </c>
      <c r="T82" s="89">
        <v>0.01</v>
      </c>
      <c r="U82" s="89">
        <v>0.01</v>
      </c>
      <c r="V82" s="89">
        <v>0.01</v>
      </c>
      <c r="W82" s="89">
        <v>0.02</v>
      </c>
      <c r="X82" s="89">
        <v>0.01</v>
      </c>
      <c r="Y82" s="89">
        <v>0</v>
      </c>
    </row>
    <row r="83" spans="1:25">
      <c r="A83" s="88" t="s">
        <v>187</v>
      </c>
      <c r="B83" s="89">
        <v>0</v>
      </c>
      <c r="C83" s="89">
        <v>0</v>
      </c>
      <c r="D83" s="89">
        <v>0</v>
      </c>
      <c r="E83" s="89">
        <v>0</v>
      </c>
      <c r="F83" s="89">
        <v>0</v>
      </c>
      <c r="G83" s="89">
        <v>0</v>
      </c>
      <c r="H83" s="89">
        <v>0</v>
      </c>
      <c r="I83" s="89">
        <v>0</v>
      </c>
      <c r="J83" s="89">
        <v>0</v>
      </c>
      <c r="K83" s="89">
        <v>0</v>
      </c>
      <c r="L83" s="89">
        <v>0</v>
      </c>
      <c r="M83" s="89">
        <v>0</v>
      </c>
      <c r="N83" s="89">
        <v>0</v>
      </c>
      <c r="O83" s="89">
        <v>0</v>
      </c>
      <c r="P83" s="89">
        <v>0</v>
      </c>
      <c r="Q83" s="89">
        <v>0</v>
      </c>
      <c r="R83" s="89">
        <v>0</v>
      </c>
      <c r="S83" s="89">
        <v>0</v>
      </c>
      <c r="T83" s="89">
        <v>0</v>
      </c>
      <c r="U83" s="89">
        <v>0</v>
      </c>
      <c r="V83" s="89">
        <v>0</v>
      </c>
      <c r="W83" s="89">
        <v>0</v>
      </c>
      <c r="X83" s="89">
        <v>0</v>
      </c>
      <c r="Y83" s="89">
        <v>0</v>
      </c>
    </row>
    <row r="84" spans="1:25">
      <c r="A84" s="88" t="s">
        <v>188</v>
      </c>
      <c r="B84" s="89">
        <v>0</v>
      </c>
      <c r="C84" s="89">
        <v>0</v>
      </c>
      <c r="D84" s="89">
        <v>0</v>
      </c>
      <c r="E84" s="89">
        <v>0</v>
      </c>
      <c r="F84" s="89">
        <v>0</v>
      </c>
      <c r="G84" s="89">
        <v>0</v>
      </c>
      <c r="H84" s="89">
        <v>0</v>
      </c>
      <c r="I84" s="89">
        <v>0</v>
      </c>
      <c r="J84" s="89">
        <v>0</v>
      </c>
      <c r="K84" s="89">
        <v>0</v>
      </c>
      <c r="L84" s="89">
        <v>0</v>
      </c>
      <c r="M84" s="89">
        <v>0</v>
      </c>
      <c r="N84" s="89">
        <v>0</v>
      </c>
      <c r="O84" s="89">
        <v>0</v>
      </c>
      <c r="P84" s="89">
        <v>0</v>
      </c>
      <c r="Q84" s="89">
        <v>0</v>
      </c>
      <c r="R84" s="89">
        <v>0</v>
      </c>
      <c r="S84" s="89">
        <v>0</v>
      </c>
      <c r="T84" s="89">
        <v>0</v>
      </c>
      <c r="U84" s="89">
        <v>0</v>
      </c>
      <c r="V84" s="89">
        <v>0</v>
      </c>
      <c r="W84" s="89">
        <v>0</v>
      </c>
      <c r="X84" s="89">
        <v>0</v>
      </c>
      <c r="Y84" s="89">
        <v>0</v>
      </c>
    </row>
    <row r="85" spans="1:25">
      <c r="A85" s="88" t="s">
        <v>189</v>
      </c>
      <c r="B85" s="89">
        <v>0</v>
      </c>
      <c r="C85" s="89">
        <v>0</v>
      </c>
      <c r="D85" s="89">
        <v>0</v>
      </c>
      <c r="E85" s="89">
        <v>0</v>
      </c>
      <c r="F85" s="89">
        <v>0</v>
      </c>
      <c r="G85" s="89">
        <v>0</v>
      </c>
      <c r="H85" s="89">
        <v>0</v>
      </c>
      <c r="I85" s="89">
        <v>0</v>
      </c>
      <c r="J85" s="89">
        <v>0</v>
      </c>
      <c r="K85" s="89">
        <v>0</v>
      </c>
      <c r="L85" s="89">
        <v>0</v>
      </c>
      <c r="M85" s="89">
        <v>0</v>
      </c>
      <c r="N85" s="89">
        <v>0</v>
      </c>
      <c r="O85" s="89">
        <v>0</v>
      </c>
      <c r="P85" s="89">
        <v>0</v>
      </c>
      <c r="Q85" s="89">
        <v>0</v>
      </c>
      <c r="R85" s="89">
        <v>0</v>
      </c>
      <c r="S85" s="89">
        <v>0</v>
      </c>
      <c r="T85" s="89">
        <v>0</v>
      </c>
      <c r="U85" s="89">
        <v>0</v>
      </c>
      <c r="V85" s="89">
        <v>0</v>
      </c>
      <c r="W85" s="89">
        <v>0</v>
      </c>
      <c r="X85" s="89">
        <v>0</v>
      </c>
      <c r="Y85" s="89">
        <v>0</v>
      </c>
    </row>
    <row r="86" spans="1:25">
      <c r="A86" s="88" t="s">
        <v>190</v>
      </c>
      <c r="B86" s="89">
        <v>7.0000000000000007E-2</v>
      </c>
      <c r="C86" s="89">
        <v>0.08</v>
      </c>
      <c r="D86" s="89">
        <v>7.0000000000000007E-2</v>
      </c>
      <c r="E86" s="89">
        <v>7.0000000000000007E-2</v>
      </c>
      <c r="F86" s="89">
        <v>7.0000000000000007E-2</v>
      </c>
      <c r="G86" s="89">
        <v>7.0000000000000007E-2</v>
      </c>
      <c r="H86" s="89">
        <v>0.09</v>
      </c>
      <c r="I86" s="89">
        <v>0.04</v>
      </c>
      <c r="J86" s="89">
        <v>0.04</v>
      </c>
      <c r="K86" s="89">
        <v>0.06</v>
      </c>
      <c r="L86" s="89">
        <v>7.0000000000000007E-2</v>
      </c>
      <c r="M86" s="89">
        <v>0.04</v>
      </c>
      <c r="N86" s="89">
        <v>0.06</v>
      </c>
      <c r="O86" s="89">
        <v>0.09</v>
      </c>
      <c r="P86" s="89">
        <v>0.06</v>
      </c>
      <c r="Q86" s="89">
        <v>0.02</v>
      </c>
      <c r="R86" s="89">
        <v>0.08</v>
      </c>
      <c r="S86" s="89">
        <v>0.09</v>
      </c>
      <c r="T86" s="89">
        <v>0.08</v>
      </c>
      <c r="U86" s="89">
        <v>0.1</v>
      </c>
      <c r="V86" s="89">
        <v>0.09</v>
      </c>
      <c r="W86" s="89">
        <v>0.1</v>
      </c>
      <c r="X86" s="89">
        <v>0.09</v>
      </c>
      <c r="Y86" s="89">
        <v>0.08</v>
      </c>
    </row>
    <row r="87" spans="1:25">
      <c r="A87" s="88" t="s">
        <v>191</v>
      </c>
      <c r="B87" s="89">
        <v>0</v>
      </c>
      <c r="C87" s="89">
        <v>0</v>
      </c>
      <c r="D87" s="89">
        <v>0</v>
      </c>
      <c r="E87" s="89">
        <v>0</v>
      </c>
      <c r="F87" s="89">
        <v>0</v>
      </c>
      <c r="G87" s="89">
        <v>0</v>
      </c>
      <c r="H87" s="89">
        <v>0</v>
      </c>
      <c r="I87" s="89">
        <v>0</v>
      </c>
      <c r="J87" s="89">
        <v>0</v>
      </c>
      <c r="K87" s="89">
        <v>0</v>
      </c>
      <c r="L87" s="89">
        <v>0</v>
      </c>
      <c r="M87" s="89">
        <v>0</v>
      </c>
      <c r="N87" s="89">
        <v>0</v>
      </c>
      <c r="O87" s="89">
        <v>0</v>
      </c>
      <c r="P87" s="89">
        <v>0</v>
      </c>
      <c r="Q87" s="89">
        <v>0</v>
      </c>
      <c r="R87" s="89">
        <v>0</v>
      </c>
      <c r="S87" s="89">
        <v>0</v>
      </c>
      <c r="T87" s="89">
        <v>0</v>
      </c>
      <c r="U87" s="89">
        <v>0</v>
      </c>
      <c r="V87" s="89">
        <v>0</v>
      </c>
      <c r="W87" s="89">
        <v>0</v>
      </c>
      <c r="X87" s="89">
        <v>0</v>
      </c>
      <c r="Y87" s="89">
        <v>0</v>
      </c>
    </row>
    <row r="88" spans="1:25">
      <c r="A88" s="88" t="s">
        <v>192</v>
      </c>
      <c r="B88" s="89">
        <v>0</v>
      </c>
      <c r="C88" s="89">
        <v>0</v>
      </c>
      <c r="D88" s="89">
        <v>0</v>
      </c>
      <c r="E88" s="89">
        <v>0</v>
      </c>
      <c r="F88" s="89">
        <v>0</v>
      </c>
      <c r="G88" s="89">
        <v>0</v>
      </c>
      <c r="H88" s="89">
        <v>0</v>
      </c>
      <c r="I88" s="89">
        <v>0</v>
      </c>
      <c r="J88" s="89">
        <v>0</v>
      </c>
      <c r="K88" s="89">
        <v>0</v>
      </c>
      <c r="L88" s="89">
        <v>0</v>
      </c>
      <c r="M88" s="89">
        <v>0</v>
      </c>
      <c r="N88" s="89">
        <v>0</v>
      </c>
      <c r="O88" s="89">
        <v>0</v>
      </c>
      <c r="P88" s="89">
        <v>0</v>
      </c>
      <c r="Q88" s="89">
        <v>0</v>
      </c>
      <c r="R88" s="89">
        <v>0</v>
      </c>
      <c r="S88" s="89">
        <v>0</v>
      </c>
      <c r="T88" s="89">
        <v>0</v>
      </c>
      <c r="U88" s="89">
        <v>0</v>
      </c>
      <c r="V88" s="89">
        <v>0</v>
      </c>
      <c r="W88" s="89">
        <v>0</v>
      </c>
      <c r="X88" s="89">
        <v>0</v>
      </c>
      <c r="Y88" s="89">
        <v>0</v>
      </c>
    </row>
    <row r="89" spans="1:25">
      <c r="A89" s="88" t="s">
        <v>193</v>
      </c>
      <c r="B89" s="89">
        <v>0</v>
      </c>
      <c r="C89" s="89">
        <v>0</v>
      </c>
      <c r="D89" s="89">
        <v>0</v>
      </c>
      <c r="E89" s="89">
        <v>0</v>
      </c>
      <c r="F89" s="89">
        <v>0</v>
      </c>
      <c r="G89" s="89">
        <v>0</v>
      </c>
      <c r="H89" s="89">
        <v>0</v>
      </c>
      <c r="I89" s="89">
        <v>0</v>
      </c>
      <c r="J89" s="89">
        <v>0</v>
      </c>
      <c r="K89" s="89">
        <v>0</v>
      </c>
      <c r="L89" s="89">
        <v>0</v>
      </c>
      <c r="M89" s="89">
        <v>0</v>
      </c>
      <c r="N89" s="89">
        <v>0</v>
      </c>
      <c r="O89" s="89">
        <v>0</v>
      </c>
      <c r="P89" s="89">
        <v>0</v>
      </c>
      <c r="Q89" s="89">
        <v>0</v>
      </c>
      <c r="R89" s="89">
        <v>0</v>
      </c>
      <c r="S89" s="89">
        <v>0</v>
      </c>
      <c r="T89" s="89">
        <v>0</v>
      </c>
      <c r="U89" s="89">
        <v>0</v>
      </c>
      <c r="V89" s="89">
        <v>0</v>
      </c>
      <c r="W89" s="89">
        <v>0</v>
      </c>
      <c r="X89" s="89">
        <v>0</v>
      </c>
      <c r="Y89" s="89">
        <v>0</v>
      </c>
    </row>
    <row r="90" spans="1:25">
      <c r="A90" s="88" t="s">
        <v>194</v>
      </c>
      <c r="B90" s="89">
        <v>0.01</v>
      </c>
      <c r="C90" s="89">
        <v>0.01</v>
      </c>
      <c r="D90" s="89">
        <v>0.04</v>
      </c>
      <c r="E90" s="89">
        <v>0.01</v>
      </c>
      <c r="F90" s="89">
        <v>0.01</v>
      </c>
      <c r="G90" s="89">
        <v>0.01</v>
      </c>
      <c r="H90" s="89">
        <v>0.05</v>
      </c>
      <c r="I90" s="89">
        <v>0.02</v>
      </c>
      <c r="J90" s="89">
        <v>0.15</v>
      </c>
      <c r="K90" s="89">
        <v>0.18</v>
      </c>
      <c r="L90" s="89">
        <v>0.06</v>
      </c>
      <c r="M90" s="89">
        <v>0.02</v>
      </c>
      <c r="N90" s="89">
        <v>0.02</v>
      </c>
      <c r="O90" s="89">
        <v>0.02</v>
      </c>
      <c r="P90" s="89">
        <v>0.02</v>
      </c>
      <c r="Q90" s="89">
        <v>0.02</v>
      </c>
      <c r="R90" s="89">
        <v>0.02</v>
      </c>
      <c r="S90" s="89">
        <v>0.01</v>
      </c>
      <c r="T90" s="89">
        <v>0.01</v>
      </c>
      <c r="U90" s="89">
        <v>0.01</v>
      </c>
      <c r="V90" s="89">
        <v>0.04</v>
      </c>
      <c r="W90" s="89">
        <v>0.03</v>
      </c>
      <c r="X90" s="89">
        <v>0.01</v>
      </c>
      <c r="Y90" s="89">
        <v>0.01</v>
      </c>
    </row>
    <row r="91" spans="1:25">
      <c r="A91" s="88" t="s">
        <v>195</v>
      </c>
      <c r="B91" s="89">
        <v>0</v>
      </c>
      <c r="C91" s="89">
        <v>0</v>
      </c>
      <c r="D91" s="89">
        <v>0</v>
      </c>
      <c r="E91" s="89">
        <v>0</v>
      </c>
      <c r="F91" s="89">
        <v>0</v>
      </c>
      <c r="G91" s="89">
        <v>0</v>
      </c>
      <c r="H91" s="89">
        <v>0</v>
      </c>
      <c r="I91" s="89">
        <v>0</v>
      </c>
      <c r="J91" s="89">
        <v>0</v>
      </c>
      <c r="K91" s="89">
        <v>0</v>
      </c>
      <c r="L91" s="89">
        <v>0</v>
      </c>
      <c r="M91" s="89">
        <v>0</v>
      </c>
      <c r="N91" s="89">
        <v>0</v>
      </c>
      <c r="O91" s="89">
        <v>0</v>
      </c>
      <c r="P91" s="89">
        <v>0</v>
      </c>
      <c r="Q91" s="89">
        <v>0</v>
      </c>
      <c r="R91" s="89">
        <v>0</v>
      </c>
      <c r="S91" s="89">
        <v>0</v>
      </c>
      <c r="T91" s="89">
        <v>0</v>
      </c>
      <c r="U91" s="89">
        <v>0</v>
      </c>
      <c r="V91" s="89">
        <v>0</v>
      </c>
      <c r="W91" s="89">
        <v>0</v>
      </c>
      <c r="X91" s="89">
        <v>0</v>
      </c>
      <c r="Y91" s="89">
        <v>0</v>
      </c>
    </row>
    <row r="92" spans="1:25">
      <c r="A92" s="88" t="s">
        <v>196</v>
      </c>
      <c r="B92" s="89">
        <v>0.11</v>
      </c>
      <c r="C92" s="89">
        <v>0.11</v>
      </c>
      <c r="D92" s="89">
        <v>0.12</v>
      </c>
      <c r="E92" s="89">
        <v>0.11</v>
      </c>
      <c r="F92" s="89">
        <v>0.1</v>
      </c>
      <c r="G92" s="89">
        <v>0.12</v>
      </c>
      <c r="H92" s="89">
        <v>0.5</v>
      </c>
      <c r="I92" s="89">
        <v>1.38</v>
      </c>
      <c r="J92" s="89">
        <v>1.01</v>
      </c>
      <c r="K92" s="89">
        <v>0.9</v>
      </c>
      <c r="L92" s="89">
        <v>0.67</v>
      </c>
      <c r="M92" s="89">
        <v>0.38</v>
      </c>
      <c r="N92" s="89">
        <v>0.42</v>
      </c>
      <c r="O92" s="89">
        <v>0.51</v>
      </c>
      <c r="P92" s="89">
        <v>0.51</v>
      </c>
      <c r="Q92" s="89">
        <v>0.46</v>
      </c>
      <c r="R92" s="89">
        <v>0.54</v>
      </c>
      <c r="S92" s="89">
        <v>0.4</v>
      </c>
      <c r="T92" s="89">
        <v>0.17</v>
      </c>
      <c r="U92" s="89">
        <v>0.19</v>
      </c>
      <c r="V92" s="89">
        <v>0.18</v>
      </c>
      <c r="W92" s="89">
        <v>0.2</v>
      </c>
      <c r="X92" s="89">
        <v>0.17</v>
      </c>
      <c r="Y92" s="89">
        <v>0.16</v>
      </c>
    </row>
    <row r="93" spans="1:25">
      <c r="A93" s="88" t="s">
        <v>197</v>
      </c>
      <c r="B93" s="89">
        <v>0</v>
      </c>
      <c r="C93" s="89">
        <v>0</v>
      </c>
      <c r="D93" s="89">
        <v>0</v>
      </c>
      <c r="E93" s="89">
        <v>0</v>
      </c>
      <c r="F93" s="89">
        <v>0</v>
      </c>
      <c r="G93" s="89">
        <v>0.02</v>
      </c>
      <c r="H93" s="89">
        <v>0.03</v>
      </c>
      <c r="I93" s="89">
        <v>0.06</v>
      </c>
      <c r="J93" s="89">
        <v>7.0000000000000007E-2</v>
      </c>
      <c r="K93" s="89">
        <v>0.05</v>
      </c>
      <c r="L93" s="89">
        <v>0.05</v>
      </c>
      <c r="M93" s="89">
        <v>0.03</v>
      </c>
      <c r="N93" s="89">
        <v>0.01</v>
      </c>
      <c r="O93" s="89">
        <v>0.01</v>
      </c>
      <c r="P93" s="89">
        <v>0.01</v>
      </c>
      <c r="Q93" s="89">
        <v>0.03</v>
      </c>
      <c r="R93" s="89">
        <v>0.02</v>
      </c>
      <c r="S93" s="89">
        <v>0.01</v>
      </c>
      <c r="T93" s="89">
        <v>0.01</v>
      </c>
      <c r="U93" s="89">
        <v>0.01</v>
      </c>
      <c r="V93" s="89">
        <v>0.01</v>
      </c>
      <c r="W93" s="89">
        <v>0.01</v>
      </c>
      <c r="X93" s="89">
        <v>0</v>
      </c>
      <c r="Y93" s="89">
        <v>0</v>
      </c>
    </row>
    <row r="94" spans="1:25">
      <c r="A94" s="88" t="s">
        <v>198</v>
      </c>
      <c r="B94" s="89">
        <v>0.06</v>
      </c>
      <c r="C94" s="89">
        <v>0.03</v>
      </c>
      <c r="D94" s="89">
        <v>0.02</v>
      </c>
      <c r="E94" s="89">
        <v>0.01</v>
      </c>
      <c r="F94" s="89">
        <v>0</v>
      </c>
      <c r="G94" s="89">
        <v>0</v>
      </c>
      <c r="H94" s="89">
        <v>7.0000000000000007E-2</v>
      </c>
      <c r="I94" s="89">
        <v>0.04</v>
      </c>
      <c r="J94" s="89">
        <v>0.05</v>
      </c>
      <c r="K94" s="89">
        <v>0.11</v>
      </c>
      <c r="L94" s="89">
        <v>0.1</v>
      </c>
      <c r="M94" s="89">
        <v>0.05</v>
      </c>
      <c r="N94" s="89">
        <v>7.0000000000000007E-2</v>
      </c>
      <c r="O94" s="89">
        <v>0.03</v>
      </c>
      <c r="P94" s="89">
        <v>7.0000000000000007E-2</v>
      </c>
      <c r="Q94" s="89">
        <v>0.02</v>
      </c>
      <c r="R94" s="89">
        <v>0.03</v>
      </c>
      <c r="S94" s="89">
        <v>0.05</v>
      </c>
      <c r="T94" s="89">
        <v>0.03</v>
      </c>
      <c r="U94" s="89">
        <v>0.03</v>
      </c>
      <c r="V94" s="89">
        <v>0.03</v>
      </c>
      <c r="W94" s="89">
        <v>0.02</v>
      </c>
      <c r="X94" s="89">
        <v>0.03</v>
      </c>
      <c r="Y94" s="89">
        <v>0.01</v>
      </c>
    </row>
    <row r="95" spans="1:25">
      <c r="A95" s="88" t="s">
        <v>199</v>
      </c>
      <c r="B95" s="89">
        <v>0</v>
      </c>
      <c r="C95" s="89">
        <v>0</v>
      </c>
      <c r="D95" s="89">
        <v>0</v>
      </c>
      <c r="E95" s="89">
        <v>0</v>
      </c>
      <c r="F95" s="89">
        <v>0</v>
      </c>
      <c r="G95" s="89">
        <v>0</v>
      </c>
      <c r="H95" s="89">
        <v>0</v>
      </c>
      <c r="I95" s="89">
        <v>0.2</v>
      </c>
      <c r="J95" s="89">
        <v>0.09</v>
      </c>
      <c r="K95" s="89">
        <v>0.17</v>
      </c>
      <c r="L95" s="89">
        <v>0.08</v>
      </c>
      <c r="M95" s="89">
        <v>0.02</v>
      </c>
      <c r="N95" s="89">
        <v>0.04</v>
      </c>
      <c r="O95" s="89">
        <v>0.2</v>
      </c>
      <c r="P95" s="89">
        <v>0.14000000000000001</v>
      </c>
      <c r="Q95" s="89">
        <v>0.13</v>
      </c>
      <c r="R95" s="89">
        <v>0</v>
      </c>
      <c r="S95" s="89">
        <v>0</v>
      </c>
      <c r="T95" s="89">
        <v>0</v>
      </c>
      <c r="U95" s="89">
        <v>0</v>
      </c>
      <c r="V95" s="89">
        <v>0</v>
      </c>
      <c r="W95" s="89">
        <v>0</v>
      </c>
      <c r="X95" s="89">
        <v>0</v>
      </c>
      <c r="Y95" s="89">
        <v>0</v>
      </c>
    </row>
    <row r="96" spans="1:25">
      <c r="A96" s="88" t="s">
        <v>200</v>
      </c>
      <c r="B96" s="89">
        <v>0</v>
      </c>
      <c r="C96" s="89">
        <v>0</v>
      </c>
      <c r="D96" s="89">
        <v>0</v>
      </c>
      <c r="E96" s="89">
        <v>0</v>
      </c>
      <c r="F96" s="89">
        <v>0</v>
      </c>
      <c r="G96" s="89">
        <v>0</v>
      </c>
      <c r="H96" s="89">
        <v>0</v>
      </c>
      <c r="I96" s="89">
        <v>0</v>
      </c>
      <c r="J96" s="89">
        <v>0</v>
      </c>
      <c r="K96" s="89">
        <v>0.01</v>
      </c>
      <c r="L96" s="89">
        <v>0</v>
      </c>
      <c r="M96" s="89">
        <v>0</v>
      </c>
      <c r="N96" s="89">
        <v>0</v>
      </c>
      <c r="O96" s="89">
        <v>0.01</v>
      </c>
      <c r="P96" s="89">
        <v>0</v>
      </c>
      <c r="Q96" s="89">
        <v>0</v>
      </c>
      <c r="R96" s="89">
        <v>0</v>
      </c>
      <c r="S96" s="89">
        <v>0</v>
      </c>
      <c r="T96" s="89">
        <v>0</v>
      </c>
      <c r="U96" s="89">
        <v>0</v>
      </c>
      <c r="V96" s="89">
        <v>0</v>
      </c>
      <c r="W96" s="89">
        <v>0</v>
      </c>
      <c r="X96" s="89">
        <v>0</v>
      </c>
      <c r="Y96" s="89">
        <v>0</v>
      </c>
    </row>
    <row r="97" spans="1:25">
      <c r="A97" s="88" t="s">
        <v>201</v>
      </c>
      <c r="B97" s="89">
        <v>0.19</v>
      </c>
      <c r="C97" s="89">
        <v>0.19</v>
      </c>
      <c r="D97" s="89">
        <v>0.19</v>
      </c>
      <c r="E97" s="89">
        <v>0.18</v>
      </c>
      <c r="F97" s="89">
        <v>0.18</v>
      </c>
      <c r="G97" s="89">
        <v>0.17</v>
      </c>
      <c r="H97" s="89">
        <v>0.22</v>
      </c>
      <c r="I97" s="89">
        <v>0.21</v>
      </c>
      <c r="J97" s="89">
        <v>0.21</v>
      </c>
      <c r="K97" s="89">
        <v>0.22</v>
      </c>
      <c r="L97" s="89">
        <v>0.22</v>
      </c>
      <c r="M97" s="89">
        <v>0.21</v>
      </c>
      <c r="N97" s="89">
        <v>0.21</v>
      </c>
      <c r="O97" s="89">
        <v>0.22</v>
      </c>
      <c r="P97" s="89">
        <v>0.23</v>
      </c>
      <c r="Q97" s="89">
        <v>0.22</v>
      </c>
      <c r="R97" s="89">
        <v>0.21</v>
      </c>
      <c r="S97" s="89">
        <v>0.23</v>
      </c>
      <c r="T97" s="89">
        <v>0.25</v>
      </c>
      <c r="U97" s="89">
        <v>0.25</v>
      </c>
      <c r="V97" s="89">
        <v>0.22</v>
      </c>
      <c r="W97" s="89">
        <v>0.21</v>
      </c>
      <c r="X97" s="89">
        <v>0.18</v>
      </c>
      <c r="Y97" s="89">
        <v>0.18</v>
      </c>
    </row>
    <row r="98" spans="1:25">
      <c r="A98" s="88" t="s">
        <v>202</v>
      </c>
      <c r="B98" s="89">
        <v>0</v>
      </c>
      <c r="C98" s="89">
        <v>0</v>
      </c>
      <c r="D98" s="89">
        <v>0</v>
      </c>
      <c r="E98" s="89">
        <v>0</v>
      </c>
      <c r="F98" s="89">
        <v>0</v>
      </c>
      <c r="G98" s="89">
        <v>0</v>
      </c>
      <c r="H98" s="89">
        <v>0.05</v>
      </c>
      <c r="I98" s="89">
        <v>0.03</v>
      </c>
      <c r="J98" s="89">
        <v>0.03</v>
      </c>
      <c r="K98" s="89">
        <v>0.02</v>
      </c>
      <c r="L98" s="89">
        <v>0.03</v>
      </c>
      <c r="M98" s="89">
        <v>0.04</v>
      </c>
      <c r="N98" s="89">
        <v>0.02</v>
      </c>
      <c r="O98" s="89">
        <v>0.04</v>
      </c>
      <c r="P98" s="89">
        <v>0.04</v>
      </c>
      <c r="Q98" s="89">
        <v>0.02</v>
      </c>
      <c r="R98" s="89">
        <v>0.03</v>
      </c>
      <c r="S98" s="89">
        <v>0.06</v>
      </c>
      <c r="T98" s="89">
        <v>0.02</v>
      </c>
      <c r="U98" s="89">
        <v>0</v>
      </c>
      <c r="V98" s="89">
        <v>0</v>
      </c>
      <c r="W98" s="89">
        <v>0</v>
      </c>
      <c r="X98" s="89">
        <v>0</v>
      </c>
      <c r="Y98" s="89">
        <v>0</v>
      </c>
    </row>
    <row r="99" spans="1:25">
      <c r="A99" s="88" t="s">
        <v>203</v>
      </c>
      <c r="B99" s="89">
        <v>0</v>
      </c>
      <c r="C99" s="89">
        <v>0</v>
      </c>
      <c r="D99" s="89">
        <v>0</v>
      </c>
      <c r="E99" s="89">
        <v>0</v>
      </c>
      <c r="F99" s="89">
        <v>0</v>
      </c>
      <c r="G99" s="89">
        <v>0</v>
      </c>
      <c r="H99" s="89">
        <v>0</v>
      </c>
      <c r="I99" s="89">
        <v>0.01</v>
      </c>
      <c r="J99" s="89">
        <v>0.06</v>
      </c>
      <c r="K99" s="89">
        <v>0.13</v>
      </c>
      <c r="L99" s="89">
        <v>0.09</v>
      </c>
      <c r="M99" s="89">
        <v>0.09</v>
      </c>
      <c r="N99" s="89">
        <v>0.12</v>
      </c>
      <c r="O99" s="89">
        <v>0.09</v>
      </c>
      <c r="P99" s="89">
        <v>0.14000000000000001</v>
      </c>
      <c r="Q99" s="89">
        <v>0.06</v>
      </c>
      <c r="R99" s="89">
        <v>0.01</v>
      </c>
      <c r="S99" s="89">
        <v>0.02</v>
      </c>
      <c r="T99" s="89">
        <v>0.01</v>
      </c>
      <c r="U99" s="89">
        <v>0</v>
      </c>
      <c r="V99" s="89">
        <v>0</v>
      </c>
      <c r="W99" s="89">
        <v>0.01</v>
      </c>
      <c r="X99" s="89">
        <v>0.01</v>
      </c>
      <c r="Y99" s="89">
        <v>0</v>
      </c>
    </row>
    <row r="100" spans="1:25">
      <c r="A100" s="88" t="s">
        <v>204</v>
      </c>
      <c r="B100" s="89">
        <v>0</v>
      </c>
      <c r="C100" s="89">
        <v>0</v>
      </c>
      <c r="D100" s="89">
        <v>0</v>
      </c>
      <c r="E100" s="89">
        <v>0</v>
      </c>
      <c r="F100" s="89">
        <v>0</v>
      </c>
      <c r="G100" s="89">
        <v>0</v>
      </c>
      <c r="H100" s="89">
        <v>0</v>
      </c>
      <c r="I100" s="89">
        <v>0</v>
      </c>
      <c r="J100" s="89">
        <v>0</v>
      </c>
      <c r="K100" s="89">
        <v>0</v>
      </c>
      <c r="L100" s="89">
        <v>0</v>
      </c>
      <c r="M100" s="89">
        <v>0</v>
      </c>
      <c r="N100" s="89">
        <v>0</v>
      </c>
      <c r="O100" s="89">
        <v>0</v>
      </c>
      <c r="P100" s="89">
        <v>0</v>
      </c>
      <c r="Q100" s="89">
        <v>0</v>
      </c>
      <c r="R100" s="89">
        <v>0</v>
      </c>
      <c r="S100" s="89">
        <v>0</v>
      </c>
      <c r="T100" s="89">
        <v>0</v>
      </c>
      <c r="U100" s="89">
        <v>0</v>
      </c>
      <c r="V100" s="89">
        <v>0</v>
      </c>
      <c r="W100" s="89">
        <v>0</v>
      </c>
      <c r="X100" s="89">
        <v>0</v>
      </c>
      <c r="Y100" s="89">
        <v>0</v>
      </c>
    </row>
    <row r="101" spans="1:25">
      <c r="A101" s="88" t="s">
        <v>205</v>
      </c>
      <c r="B101" s="89">
        <v>0</v>
      </c>
      <c r="C101" s="89">
        <v>0</v>
      </c>
      <c r="D101" s="89">
        <v>0</v>
      </c>
      <c r="E101" s="89">
        <v>0</v>
      </c>
      <c r="F101" s="89">
        <v>0</v>
      </c>
      <c r="G101" s="89">
        <v>0</v>
      </c>
      <c r="H101" s="89">
        <v>0.01</v>
      </c>
      <c r="I101" s="89">
        <v>0.04</v>
      </c>
      <c r="J101" s="89">
        <v>0.1</v>
      </c>
      <c r="K101" s="89">
        <v>0.08</v>
      </c>
      <c r="L101" s="89">
        <v>0.08</v>
      </c>
      <c r="M101" s="89">
        <v>0.05</v>
      </c>
      <c r="N101" s="89">
        <v>0.01</v>
      </c>
      <c r="O101" s="89">
        <v>0.05</v>
      </c>
      <c r="P101" s="89">
        <v>7.0000000000000007E-2</v>
      </c>
      <c r="Q101" s="89">
        <v>0.05</v>
      </c>
      <c r="R101" s="89">
        <v>0.08</v>
      </c>
      <c r="S101" s="89">
        <v>0.03</v>
      </c>
      <c r="T101" s="89">
        <v>0</v>
      </c>
      <c r="U101" s="89">
        <v>0</v>
      </c>
      <c r="V101" s="89">
        <v>0</v>
      </c>
      <c r="W101" s="89">
        <v>0</v>
      </c>
      <c r="X101" s="89">
        <v>0</v>
      </c>
      <c r="Y101" s="89">
        <v>0</v>
      </c>
    </row>
    <row r="102" spans="1:25">
      <c r="A102" s="88" t="s">
        <v>206</v>
      </c>
      <c r="B102" s="89">
        <v>0.16</v>
      </c>
      <c r="C102" s="89">
        <v>1.89</v>
      </c>
      <c r="D102" s="89">
        <v>2.0699999999999998</v>
      </c>
      <c r="E102" s="89">
        <v>1.42</v>
      </c>
      <c r="F102" s="89">
        <v>0.16</v>
      </c>
      <c r="G102" s="89">
        <v>0.15</v>
      </c>
      <c r="H102" s="89">
        <v>2.4</v>
      </c>
      <c r="I102" s="89">
        <v>1.53</v>
      </c>
      <c r="J102" s="89">
        <v>0.17</v>
      </c>
      <c r="K102" s="89">
        <v>0.17</v>
      </c>
      <c r="L102" s="89">
        <v>0.2</v>
      </c>
      <c r="M102" s="89">
        <v>0.22</v>
      </c>
      <c r="N102" s="89">
        <v>0.15</v>
      </c>
      <c r="O102" s="89">
        <v>0.14000000000000001</v>
      </c>
      <c r="P102" s="89">
        <v>0.16</v>
      </c>
      <c r="Q102" s="89">
        <v>0.13</v>
      </c>
      <c r="R102" s="89">
        <v>0.18</v>
      </c>
      <c r="S102" s="89">
        <v>0.12</v>
      </c>
      <c r="T102" s="89">
        <v>0.14000000000000001</v>
      </c>
      <c r="U102" s="89">
        <v>0.17</v>
      </c>
      <c r="V102" s="89">
        <v>1.9</v>
      </c>
      <c r="W102" s="89">
        <v>2.06</v>
      </c>
      <c r="X102" s="89">
        <v>3.39</v>
      </c>
      <c r="Y102" s="89">
        <v>1.48</v>
      </c>
    </row>
    <row r="103" spans="1:25">
      <c r="A103" s="88" t="s">
        <v>207</v>
      </c>
      <c r="B103" s="89">
        <v>0</v>
      </c>
      <c r="C103" s="89">
        <v>0</v>
      </c>
      <c r="D103" s="89">
        <v>0</v>
      </c>
      <c r="E103" s="89">
        <v>0</v>
      </c>
      <c r="F103" s="89">
        <v>0</v>
      </c>
      <c r="G103" s="89">
        <v>0</v>
      </c>
      <c r="H103" s="89">
        <v>0.01</v>
      </c>
      <c r="I103" s="89">
        <v>0.06</v>
      </c>
      <c r="J103" s="89">
        <v>0.05</v>
      </c>
      <c r="K103" s="89">
        <v>0.04</v>
      </c>
      <c r="L103" s="89">
        <v>0.05</v>
      </c>
      <c r="M103" s="89">
        <v>0.06</v>
      </c>
      <c r="N103" s="89">
        <v>0.04</v>
      </c>
      <c r="O103" s="89">
        <v>0.04</v>
      </c>
      <c r="P103" s="89">
        <v>0.05</v>
      </c>
      <c r="Q103" s="89">
        <v>0.06</v>
      </c>
      <c r="R103" s="89">
        <v>0.06</v>
      </c>
      <c r="S103" s="89">
        <v>0.05</v>
      </c>
      <c r="T103" s="89">
        <v>0</v>
      </c>
      <c r="U103" s="89">
        <v>0</v>
      </c>
      <c r="V103" s="89">
        <v>0</v>
      </c>
      <c r="W103" s="89">
        <v>0</v>
      </c>
      <c r="X103" s="89">
        <v>0</v>
      </c>
      <c r="Y103" s="89">
        <v>0</v>
      </c>
    </row>
    <row r="104" spans="1:25">
      <c r="A104" s="88" t="s">
        <v>208</v>
      </c>
      <c r="B104" s="89">
        <v>0</v>
      </c>
      <c r="C104" s="89">
        <v>0</v>
      </c>
      <c r="D104" s="89">
        <v>0</v>
      </c>
      <c r="E104" s="89">
        <v>0</v>
      </c>
      <c r="F104" s="89">
        <v>0</v>
      </c>
      <c r="G104" s="89">
        <v>0</v>
      </c>
      <c r="H104" s="89">
        <v>0.01</v>
      </c>
      <c r="I104" s="89">
        <v>0.03</v>
      </c>
      <c r="J104" s="89">
        <v>0.12</v>
      </c>
      <c r="K104" s="89">
        <v>0.11</v>
      </c>
      <c r="L104" s="89">
        <v>0.04</v>
      </c>
      <c r="M104" s="89">
        <v>0.02</v>
      </c>
      <c r="N104" s="89">
        <v>0.01</v>
      </c>
      <c r="O104" s="89">
        <v>0.01</v>
      </c>
      <c r="P104" s="89">
        <v>0.01</v>
      </c>
      <c r="Q104" s="89">
        <v>0.01</v>
      </c>
      <c r="R104" s="89">
        <v>0.04</v>
      </c>
      <c r="S104" s="89">
        <v>0.01</v>
      </c>
      <c r="T104" s="89">
        <v>0</v>
      </c>
      <c r="U104" s="89">
        <v>0</v>
      </c>
      <c r="V104" s="89">
        <v>0</v>
      </c>
      <c r="W104" s="89">
        <v>0</v>
      </c>
      <c r="X104" s="89">
        <v>0</v>
      </c>
      <c r="Y104" s="89">
        <v>0</v>
      </c>
    </row>
    <row r="105" spans="1:25">
      <c r="A105" s="88" t="s">
        <v>209</v>
      </c>
      <c r="B105" s="89">
        <v>0</v>
      </c>
      <c r="C105" s="89">
        <v>0</v>
      </c>
      <c r="D105" s="89">
        <v>0</v>
      </c>
      <c r="E105" s="89">
        <v>0</v>
      </c>
      <c r="F105" s="89">
        <v>0</v>
      </c>
      <c r="G105" s="89">
        <v>0</v>
      </c>
      <c r="H105" s="89">
        <v>0</v>
      </c>
      <c r="I105" s="89">
        <v>0</v>
      </c>
      <c r="J105" s="89">
        <v>0</v>
      </c>
      <c r="K105" s="89">
        <v>0</v>
      </c>
      <c r="L105" s="89">
        <v>0</v>
      </c>
      <c r="M105" s="89">
        <v>0</v>
      </c>
      <c r="N105" s="89">
        <v>0</v>
      </c>
      <c r="O105" s="89">
        <v>0</v>
      </c>
      <c r="P105" s="89">
        <v>0</v>
      </c>
      <c r="Q105" s="89">
        <v>0</v>
      </c>
      <c r="R105" s="89">
        <v>0</v>
      </c>
      <c r="S105" s="89">
        <v>0</v>
      </c>
      <c r="T105" s="89">
        <v>0</v>
      </c>
      <c r="U105" s="89">
        <v>0</v>
      </c>
      <c r="V105" s="89">
        <v>0</v>
      </c>
      <c r="W105" s="89">
        <v>0</v>
      </c>
      <c r="X105" s="89">
        <v>0</v>
      </c>
      <c r="Y105" s="89">
        <v>0</v>
      </c>
    </row>
    <row r="106" spans="1:25">
      <c r="A106" s="88" t="s">
        <v>210</v>
      </c>
      <c r="B106" s="89">
        <v>0</v>
      </c>
      <c r="C106" s="89">
        <v>0</v>
      </c>
      <c r="D106" s="89">
        <v>0</v>
      </c>
      <c r="E106" s="89">
        <v>0</v>
      </c>
      <c r="F106" s="89">
        <v>0</v>
      </c>
      <c r="G106" s="89">
        <v>0</v>
      </c>
      <c r="H106" s="89">
        <v>0</v>
      </c>
      <c r="I106" s="89">
        <v>0</v>
      </c>
      <c r="J106" s="89">
        <v>0</v>
      </c>
      <c r="K106" s="89">
        <v>0</v>
      </c>
      <c r="L106" s="89">
        <v>0</v>
      </c>
      <c r="M106" s="89">
        <v>0</v>
      </c>
      <c r="N106" s="89">
        <v>0</v>
      </c>
      <c r="O106" s="89">
        <v>0</v>
      </c>
      <c r="P106" s="89">
        <v>0</v>
      </c>
      <c r="Q106" s="89">
        <v>0</v>
      </c>
      <c r="R106" s="89">
        <v>0</v>
      </c>
      <c r="S106" s="89">
        <v>0</v>
      </c>
      <c r="T106" s="89">
        <v>0</v>
      </c>
      <c r="U106" s="89">
        <v>0</v>
      </c>
      <c r="V106" s="89">
        <v>0</v>
      </c>
      <c r="W106" s="89">
        <v>0</v>
      </c>
      <c r="X106" s="89">
        <v>0</v>
      </c>
      <c r="Y106" s="89">
        <v>0</v>
      </c>
    </row>
    <row r="107" spans="1:25">
      <c r="A107" s="88" t="s">
        <v>211</v>
      </c>
      <c r="B107" s="89">
        <v>0</v>
      </c>
      <c r="C107" s="89">
        <v>0</v>
      </c>
      <c r="D107" s="89">
        <v>0</v>
      </c>
      <c r="E107" s="89">
        <v>0.09</v>
      </c>
      <c r="F107" s="89">
        <v>0.02</v>
      </c>
      <c r="G107" s="89">
        <v>0</v>
      </c>
      <c r="H107" s="89">
        <v>0.02</v>
      </c>
      <c r="I107" s="89">
        <v>0.04</v>
      </c>
      <c r="J107" s="89">
        <v>7.0000000000000007E-2</v>
      </c>
      <c r="K107" s="89">
        <v>0.06</v>
      </c>
      <c r="L107" s="89">
        <v>0.08</v>
      </c>
      <c r="M107" s="89">
        <v>0.1</v>
      </c>
      <c r="N107" s="89">
        <v>0.05</v>
      </c>
      <c r="O107" s="89">
        <v>0.14000000000000001</v>
      </c>
      <c r="P107" s="89">
        <v>0.08</v>
      </c>
      <c r="Q107" s="89">
        <v>0</v>
      </c>
      <c r="R107" s="89">
        <v>0.08</v>
      </c>
      <c r="S107" s="89">
        <v>0.1</v>
      </c>
      <c r="T107" s="89">
        <v>0.09</v>
      </c>
      <c r="U107" s="89">
        <v>0.06</v>
      </c>
      <c r="V107" s="89">
        <v>0.2</v>
      </c>
      <c r="W107" s="89">
        <v>0.11</v>
      </c>
      <c r="X107" s="89">
        <v>0.09</v>
      </c>
      <c r="Y107" s="89">
        <v>0</v>
      </c>
    </row>
    <row r="108" spans="1:25">
      <c r="A108" s="88" t="s">
        <v>212</v>
      </c>
      <c r="B108" s="89">
        <v>0</v>
      </c>
      <c r="C108" s="89">
        <v>0</v>
      </c>
      <c r="D108" s="89">
        <v>0</v>
      </c>
      <c r="E108" s="89">
        <v>0</v>
      </c>
      <c r="F108" s="89">
        <v>0</v>
      </c>
      <c r="G108" s="89">
        <v>0</v>
      </c>
      <c r="H108" s="89">
        <v>0</v>
      </c>
      <c r="I108" s="89">
        <v>0</v>
      </c>
      <c r="J108" s="89">
        <v>0</v>
      </c>
      <c r="K108" s="89">
        <v>0</v>
      </c>
      <c r="L108" s="89">
        <v>0</v>
      </c>
      <c r="M108" s="89">
        <v>0</v>
      </c>
      <c r="N108" s="89">
        <v>0</v>
      </c>
      <c r="O108" s="89">
        <v>0</v>
      </c>
      <c r="P108" s="89">
        <v>0</v>
      </c>
      <c r="Q108" s="89">
        <v>0</v>
      </c>
      <c r="R108" s="89">
        <v>0</v>
      </c>
      <c r="S108" s="89">
        <v>0</v>
      </c>
      <c r="T108" s="89">
        <v>0</v>
      </c>
      <c r="U108" s="89">
        <v>0</v>
      </c>
      <c r="V108" s="89">
        <v>0</v>
      </c>
      <c r="W108" s="89">
        <v>0</v>
      </c>
      <c r="X108" s="89">
        <v>0</v>
      </c>
      <c r="Y108" s="89">
        <v>0</v>
      </c>
    </row>
    <row r="109" spans="1:25">
      <c r="A109" s="88" t="s">
        <v>213</v>
      </c>
      <c r="B109" s="89">
        <v>0</v>
      </c>
      <c r="C109" s="89">
        <v>0</v>
      </c>
      <c r="D109" s="89">
        <v>0</v>
      </c>
      <c r="E109" s="89">
        <v>0</v>
      </c>
      <c r="F109" s="89">
        <v>0</v>
      </c>
      <c r="G109" s="89">
        <v>0</v>
      </c>
      <c r="H109" s="89">
        <v>0</v>
      </c>
      <c r="I109" s="89">
        <v>0</v>
      </c>
      <c r="J109" s="89">
        <v>0</v>
      </c>
      <c r="K109" s="89">
        <v>0</v>
      </c>
      <c r="L109" s="89">
        <v>0</v>
      </c>
      <c r="M109" s="89">
        <v>0</v>
      </c>
      <c r="N109" s="89">
        <v>0</v>
      </c>
      <c r="O109" s="89">
        <v>0</v>
      </c>
      <c r="P109" s="89">
        <v>0</v>
      </c>
      <c r="Q109" s="89">
        <v>0</v>
      </c>
      <c r="R109" s="89">
        <v>0</v>
      </c>
      <c r="S109" s="89">
        <v>0</v>
      </c>
      <c r="T109" s="89">
        <v>0</v>
      </c>
      <c r="U109" s="89">
        <v>0</v>
      </c>
      <c r="V109" s="89">
        <v>0</v>
      </c>
      <c r="W109" s="89">
        <v>0</v>
      </c>
      <c r="X109" s="89">
        <v>0</v>
      </c>
      <c r="Y109" s="89">
        <v>0</v>
      </c>
    </row>
    <row r="110" spans="1:25">
      <c r="A110" s="88" t="s">
        <v>214</v>
      </c>
      <c r="B110" s="89">
        <v>0.4</v>
      </c>
      <c r="C110" s="89">
        <v>0.43</v>
      </c>
      <c r="D110" s="89">
        <v>0.43</v>
      </c>
      <c r="E110" s="89">
        <v>0.42</v>
      </c>
      <c r="F110" s="89">
        <v>0.4</v>
      </c>
      <c r="G110" s="89">
        <v>0.04</v>
      </c>
      <c r="H110" s="89">
        <v>0.25</v>
      </c>
      <c r="I110" s="89">
        <v>0.42</v>
      </c>
      <c r="J110" s="89">
        <v>0.45</v>
      </c>
      <c r="K110" s="89">
        <v>0.43</v>
      </c>
      <c r="L110" s="89">
        <v>0.48</v>
      </c>
      <c r="M110" s="89">
        <v>0.46</v>
      </c>
      <c r="N110" s="89">
        <v>0.5</v>
      </c>
      <c r="O110" s="89">
        <v>0.48</v>
      </c>
      <c r="P110" s="89">
        <v>0.47</v>
      </c>
      <c r="Q110" s="89">
        <v>0.8</v>
      </c>
      <c r="R110" s="89">
        <v>0.74</v>
      </c>
      <c r="S110" s="89">
        <v>0.44</v>
      </c>
      <c r="T110" s="89">
        <v>0.45</v>
      </c>
      <c r="U110" s="89">
        <v>0.45</v>
      </c>
      <c r="V110" s="89">
        <v>0.45</v>
      </c>
      <c r="W110" s="89">
        <v>0.43</v>
      </c>
      <c r="X110" s="89">
        <v>0.42</v>
      </c>
      <c r="Y110" s="89">
        <v>0.37</v>
      </c>
    </row>
    <row r="111" spans="1:25">
      <c r="A111" s="88" t="s">
        <v>215</v>
      </c>
      <c r="B111" s="89">
        <v>0</v>
      </c>
      <c r="C111" s="89">
        <v>0</v>
      </c>
      <c r="D111" s="89">
        <v>0</v>
      </c>
      <c r="E111" s="89">
        <v>0</v>
      </c>
      <c r="F111" s="89">
        <v>0</v>
      </c>
      <c r="G111" s="89">
        <v>0</v>
      </c>
      <c r="H111" s="89">
        <v>0</v>
      </c>
      <c r="I111" s="89">
        <v>0</v>
      </c>
      <c r="J111" s="89">
        <v>0</v>
      </c>
      <c r="K111" s="89">
        <v>0</v>
      </c>
      <c r="L111" s="89">
        <v>0</v>
      </c>
      <c r="M111" s="89">
        <v>0</v>
      </c>
      <c r="N111" s="89">
        <v>0</v>
      </c>
      <c r="O111" s="89">
        <v>0</v>
      </c>
      <c r="P111" s="89">
        <v>0</v>
      </c>
      <c r="Q111" s="89">
        <v>0</v>
      </c>
      <c r="R111" s="89">
        <v>0</v>
      </c>
      <c r="S111" s="89">
        <v>0</v>
      </c>
      <c r="T111" s="89">
        <v>0</v>
      </c>
      <c r="U111" s="89">
        <v>0</v>
      </c>
      <c r="V111" s="89">
        <v>0</v>
      </c>
      <c r="W111" s="89">
        <v>0</v>
      </c>
      <c r="X111" s="89">
        <v>0</v>
      </c>
      <c r="Y111" s="89">
        <v>0</v>
      </c>
    </row>
    <row r="112" spans="1:25">
      <c r="A112" s="88" t="s">
        <v>1065</v>
      </c>
      <c r="B112" s="89">
        <v>0</v>
      </c>
      <c r="C112" s="89">
        <v>0</v>
      </c>
      <c r="D112" s="89">
        <v>0</v>
      </c>
      <c r="E112" s="89">
        <v>0</v>
      </c>
      <c r="F112" s="89">
        <v>0</v>
      </c>
      <c r="G112" s="89">
        <v>0</v>
      </c>
      <c r="H112" s="89">
        <v>0</v>
      </c>
      <c r="I112" s="89">
        <v>0</v>
      </c>
      <c r="J112" s="89">
        <v>0</v>
      </c>
      <c r="K112" s="89">
        <v>0</v>
      </c>
      <c r="L112" s="89">
        <v>0</v>
      </c>
      <c r="M112" s="89">
        <v>0</v>
      </c>
      <c r="N112" s="89">
        <v>0</v>
      </c>
      <c r="O112" s="89">
        <v>0</v>
      </c>
      <c r="P112" s="89">
        <v>0</v>
      </c>
      <c r="Q112" s="89">
        <v>0</v>
      </c>
      <c r="R112" s="89">
        <v>0</v>
      </c>
      <c r="S112" s="89">
        <v>0</v>
      </c>
      <c r="T112" s="89">
        <v>0</v>
      </c>
      <c r="U112" s="89">
        <v>0</v>
      </c>
      <c r="V112" s="89">
        <v>0</v>
      </c>
      <c r="W112" s="89">
        <v>0</v>
      </c>
      <c r="X112" s="89">
        <v>0</v>
      </c>
      <c r="Y112" s="89">
        <v>0</v>
      </c>
    </row>
    <row r="113" spans="1:25">
      <c r="A113" s="88" t="s">
        <v>216</v>
      </c>
      <c r="B113" s="89">
        <v>0</v>
      </c>
      <c r="C113" s="89">
        <v>0.96</v>
      </c>
      <c r="D113" s="89">
        <v>1.0900000000000001</v>
      </c>
      <c r="E113" s="89">
        <v>0</v>
      </c>
      <c r="F113" s="89">
        <v>1.74</v>
      </c>
      <c r="G113" s="89">
        <v>1.55</v>
      </c>
      <c r="H113" s="89">
        <v>1.44</v>
      </c>
      <c r="I113" s="89">
        <v>0</v>
      </c>
      <c r="J113" s="89">
        <v>0</v>
      </c>
      <c r="K113" s="89">
        <v>0.11</v>
      </c>
      <c r="L113" s="89">
        <v>0</v>
      </c>
      <c r="M113" s="89">
        <v>0</v>
      </c>
      <c r="N113" s="89">
        <v>0.13</v>
      </c>
      <c r="O113" s="89">
        <v>0.16</v>
      </c>
      <c r="P113" s="89">
        <v>0.16</v>
      </c>
      <c r="Q113" s="89">
        <v>0.14000000000000001</v>
      </c>
      <c r="R113" s="89">
        <v>0.14000000000000001</v>
      </c>
      <c r="S113" s="89">
        <v>0.22</v>
      </c>
      <c r="T113" s="89">
        <v>0.22</v>
      </c>
      <c r="U113" s="89">
        <v>0.19</v>
      </c>
      <c r="V113" s="89">
        <v>2.11</v>
      </c>
      <c r="W113" s="89">
        <v>2.06</v>
      </c>
      <c r="X113" s="89">
        <v>1.68</v>
      </c>
      <c r="Y113" s="89">
        <v>0.09</v>
      </c>
    </row>
    <row r="114" spans="1:25">
      <c r="A114" s="88" t="s">
        <v>217</v>
      </c>
      <c r="B114" s="89">
        <v>0.27</v>
      </c>
      <c r="C114" s="89">
        <v>0.24</v>
      </c>
      <c r="D114" s="89">
        <v>0.92</v>
      </c>
      <c r="E114" s="89">
        <v>0.17</v>
      </c>
      <c r="F114" s="89">
        <v>0.11</v>
      </c>
      <c r="G114" s="89">
        <v>1.39</v>
      </c>
      <c r="H114" s="89">
        <v>0.95</v>
      </c>
      <c r="I114" s="89">
        <v>0.5</v>
      </c>
      <c r="J114" s="89">
        <v>0.28000000000000003</v>
      </c>
      <c r="K114" s="89">
        <v>0.39</v>
      </c>
      <c r="L114" s="89">
        <v>0.46</v>
      </c>
      <c r="M114" s="89">
        <v>0.46</v>
      </c>
      <c r="N114" s="89">
        <v>0.42</v>
      </c>
      <c r="O114" s="89">
        <v>0.34</v>
      </c>
      <c r="P114" s="89">
        <v>0.28999999999999998</v>
      </c>
      <c r="Q114" s="89">
        <v>0.26</v>
      </c>
      <c r="R114" s="89">
        <v>0.23</v>
      </c>
      <c r="S114" s="89">
        <v>0.23</v>
      </c>
      <c r="T114" s="89">
        <v>0.27</v>
      </c>
      <c r="U114" s="89">
        <v>0.24</v>
      </c>
      <c r="V114" s="89">
        <v>0.24</v>
      </c>
      <c r="W114" s="89">
        <v>0.22</v>
      </c>
      <c r="X114" s="89">
        <v>1.8</v>
      </c>
      <c r="Y114" s="89">
        <v>0.75</v>
      </c>
    </row>
    <row r="115" spans="1:25">
      <c r="A115" s="88" t="s">
        <v>218</v>
      </c>
      <c r="B115" s="89">
        <v>0.24</v>
      </c>
      <c r="C115" s="89">
        <v>0.25</v>
      </c>
      <c r="D115" s="89">
        <v>0.25</v>
      </c>
      <c r="E115" s="89">
        <v>0.25</v>
      </c>
      <c r="F115" s="89">
        <v>0.22</v>
      </c>
      <c r="G115" s="89">
        <v>0.21</v>
      </c>
      <c r="H115" s="89">
        <v>0.22</v>
      </c>
      <c r="I115" s="89">
        <v>0.26</v>
      </c>
      <c r="J115" s="89">
        <v>0.17</v>
      </c>
      <c r="K115" s="89">
        <v>0.24</v>
      </c>
      <c r="L115" s="89">
        <v>0.19</v>
      </c>
      <c r="M115" s="89">
        <v>0.21</v>
      </c>
      <c r="N115" s="89">
        <v>0.32</v>
      </c>
      <c r="O115" s="89">
        <v>0.32</v>
      </c>
      <c r="P115" s="89">
        <v>0.28999999999999998</v>
      </c>
      <c r="Q115" s="89">
        <v>0.3</v>
      </c>
      <c r="R115" s="89">
        <v>0.31</v>
      </c>
      <c r="S115" s="89">
        <v>0.33</v>
      </c>
      <c r="T115" s="89">
        <v>0.32</v>
      </c>
      <c r="U115" s="89">
        <v>0.31</v>
      </c>
      <c r="V115" s="89">
        <v>0.28999999999999998</v>
      </c>
      <c r="W115" s="89">
        <v>0.28000000000000003</v>
      </c>
      <c r="X115" s="89">
        <v>0.25</v>
      </c>
      <c r="Y115" s="89">
        <v>0.23</v>
      </c>
    </row>
    <row r="116" spans="1:25">
      <c r="A116" s="88" t="s">
        <v>219</v>
      </c>
      <c r="B116" s="89">
        <v>0.01</v>
      </c>
      <c r="C116" s="89">
        <v>0.02</v>
      </c>
      <c r="D116" s="89">
        <v>0</v>
      </c>
      <c r="E116" s="89">
        <v>0</v>
      </c>
      <c r="F116" s="89">
        <v>0.01</v>
      </c>
      <c r="G116" s="89">
        <v>0.1</v>
      </c>
      <c r="H116" s="89">
        <v>0.16</v>
      </c>
      <c r="I116" s="89">
        <v>0.16</v>
      </c>
      <c r="J116" s="89">
        <v>0.12</v>
      </c>
      <c r="K116" s="89">
        <v>0.04</v>
      </c>
      <c r="L116" s="89">
        <v>0.08</v>
      </c>
      <c r="M116" s="89">
        <v>0.05</v>
      </c>
      <c r="N116" s="89">
        <v>0.02</v>
      </c>
      <c r="O116" s="89">
        <v>0.02</v>
      </c>
      <c r="P116" s="89">
        <v>0.02</v>
      </c>
      <c r="Q116" s="89">
        <v>0.04</v>
      </c>
      <c r="R116" s="89">
        <v>0.03</v>
      </c>
      <c r="S116" s="89">
        <v>0.03</v>
      </c>
      <c r="T116" s="89">
        <v>0.03</v>
      </c>
      <c r="U116" s="89">
        <v>0.02</v>
      </c>
      <c r="V116" s="89">
        <v>0.01</v>
      </c>
      <c r="W116" s="89">
        <v>0.03</v>
      </c>
      <c r="X116" s="89">
        <v>0</v>
      </c>
      <c r="Y116" s="89">
        <v>0</v>
      </c>
    </row>
    <row r="117" spans="1:25">
      <c r="A117" s="88" t="s">
        <v>220</v>
      </c>
      <c r="B117" s="89">
        <v>0.26</v>
      </c>
      <c r="C117" s="89">
        <v>0.28999999999999998</v>
      </c>
      <c r="D117" s="89">
        <v>0.26</v>
      </c>
      <c r="E117" s="89">
        <v>0.23</v>
      </c>
      <c r="F117" s="89">
        <v>0.18</v>
      </c>
      <c r="G117" s="89">
        <v>0.14000000000000001</v>
      </c>
      <c r="H117" s="89">
        <v>0.19</v>
      </c>
      <c r="I117" s="89">
        <v>0.3</v>
      </c>
      <c r="J117" s="89">
        <v>0.3</v>
      </c>
      <c r="K117" s="89">
        <v>0.27</v>
      </c>
      <c r="L117" s="89">
        <v>0.21</v>
      </c>
      <c r="M117" s="89">
        <v>0.21</v>
      </c>
      <c r="N117" s="89">
        <v>0.27</v>
      </c>
      <c r="O117" s="89">
        <v>0.32</v>
      </c>
      <c r="P117" s="89">
        <v>0.34</v>
      </c>
      <c r="Q117" s="89">
        <v>0.3</v>
      </c>
      <c r="R117" s="89">
        <v>0.28999999999999998</v>
      </c>
      <c r="S117" s="89">
        <v>0.31</v>
      </c>
      <c r="T117" s="89">
        <v>0.32</v>
      </c>
      <c r="U117" s="89">
        <v>0.28999999999999998</v>
      </c>
      <c r="V117" s="89">
        <v>0.28999999999999998</v>
      </c>
      <c r="W117" s="89">
        <v>0.25</v>
      </c>
      <c r="X117" s="89">
        <v>0.21</v>
      </c>
      <c r="Y117" s="89">
        <v>0.19</v>
      </c>
    </row>
    <row r="118" spans="1:25">
      <c r="A118" s="88" t="s">
        <v>221</v>
      </c>
      <c r="B118" s="89">
        <v>0.11</v>
      </c>
      <c r="C118" s="89">
        <v>0.14000000000000001</v>
      </c>
      <c r="D118" s="89">
        <v>0.11</v>
      </c>
      <c r="E118" s="89">
        <v>0.12</v>
      </c>
      <c r="F118" s="89">
        <v>0.12</v>
      </c>
      <c r="G118" s="89">
        <v>0.11</v>
      </c>
      <c r="H118" s="89">
        <v>0.13</v>
      </c>
      <c r="I118" s="89">
        <v>0.26</v>
      </c>
      <c r="J118" s="89">
        <v>0.23</v>
      </c>
      <c r="K118" s="89">
        <v>0.31</v>
      </c>
      <c r="L118" s="89">
        <v>0.88</v>
      </c>
      <c r="M118" s="89">
        <v>0.8</v>
      </c>
      <c r="N118" s="89">
        <v>0.97</v>
      </c>
      <c r="O118" s="89">
        <v>1.08</v>
      </c>
      <c r="P118" s="89">
        <v>1.6</v>
      </c>
      <c r="Q118" s="89">
        <v>1.71</v>
      </c>
      <c r="R118" s="89">
        <v>1.63</v>
      </c>
      <c r="S118" s="89">
        <v>1.38</v>
      </c>
      <c r="T118" s="89">
        <v>1.38</v>
      </c>
      <c r="U118" s="89">
        <v>1.1499999999999999</v>
      </c>
      <c r="V118" s="89">
        <v>1.08</v>
      </c>
      <c r="W118" s="89">
        <v>0.9</v>
      </c>
      <c r="X118" s="89">
        <v>0.46</v>
      </c>
      <c r="Y118" s="89">
        <v>0.11</v>
      </c>
    </row>
    <row r="119" spans="1:25">
      <c r="A119" s="88" t="s">
        <v>222</v>
      </c>
      <c r="B119" s="89">
        <v>2.69</v>
      </c>
      <c r="C119" s="89">
        <v>2.5</v>
      </c>
      <c r="D119" s="89">
        <v>2.6</v>
      </c>
      <c r="E119" s="89">
        <v>2.2400000000000002</v>
      </c>
      <c r="F119" s="89">
        <v>2.15</v>
      </c>
      <c r="G119" s="89">
        <v>1.75</v>
      </c>
      <c r="H119" s="89">
        <v>0.81</v>
      </c>
      <c r="I119" s="89">
        <v>0.32</v>
      </c>
      <c r="J119" s="89">
        <v>0.8</v>
      </c>
      <c r="K119" s="89">
        <v>0.27</v>
      </c>
      <c r="L119" s="89">
        <v>0.35</v>
      </c>
      <c r="M119" s="89">
        <v>0.61</v>
      </c>
      <c r="N119" s="89">
        <v>0.37</v>
      </c>
      <c r="O119" s="89">
        <v>0.17</v>
      </c>
      <c r="P119" s="89">
        <v>0.34</v>
      </c>
      <c r="Q119" s="89">
        <v>0.96</v>
      </c>
      <c r="R119" s="89">
        <v>0.41</v>
      </c>
      <c r="S119" s="89">
        <v>0.94</v>
      </c>
      <c r="T119" s="89">
        <v>0.18</v>
      </c>
      <c r="U119" s="89">
        <v>0.12</v>
      </c>
      <c r="V119" s="89">
        <v>0.12</v>
      </c>
      <c r="W119" s="89">
        <v>0.12</v>
      </c>
      <c r="X119" s="89">
        <v>0.11</v>
      </c>
      <c r="Y119" s="89">
        <v>0.83</v>
      </c>
    </row>
    <row r="120" spans="1:25">
      <c r="A120" s="88" t="s">
        <v>223</v>
      </c>
      <c r="B120" s="89">
        <v>0</v>
      </c>
      <c r="C120" s="89">
        <v>0</v>
      </c>
      <c r="D120" s="89">
        <v>0</v>
      </c>
      <c r="E120" s="89">
        <v>0</v>
      </c>
      <c r="F120" s="89">
        <v>0</v>
      </c>
      <c r="G120" s="89">
        <v>0</v>
      </c>
      <c r="H120" s="89">
        <v>0.09</v>
      </c>
      <c r="I120" s="89">
        <v>0.12</v>
      </c>
      <c r="J120" s="89">
        <v>0.12</v>
      </c>
      <c r="K120" s="89">
        <v>0.08</v>
      </c>
      <c r="L120" s="89">
        <v>0.17</v>
      </c>
      <c r="M120" s="89">
        <v>0.09</v>
      </c>
      <c r="N120" s="89">
        <v>0.02</v>
      </c>
      <c r="O120" s="89">
        <v>0.08</v>
      </c>
      <c r="P120" s="89">
        <v>7.0000000000000007E-2</v>
      </c>
      <c r="Q120" s="89">
        <v>0.18</v>
      </c>
      <c r="R120" s="89">
        <v>0.15</v>
      </c>
      <c r="S120" s="89">
        <v>0.04</v>
      </c>
      <c r="T120" s="89">
        <v>0.03</v>
      </c>
      <c r="U120" s="89">
        <v>0</v>
      </c>
      <c r="V120" s="89">
        <v>0</v>
      </c>
      <c r="W120" s="89">
        <v>0</v>
      </c>
      <c r="X120" s="89">
        <v>0</v>
      </c>
      <c r="Y120" s="89">
        <v>0</v>
      </c>
    </row>
    <row r="121" spans="1:25">
      <c r="A121" s="88" t="s">
        <v>224</v>
      </c>
      <c r="B121" s="89">
        <v>0</v>
      </c>
      <c r="C121" s="89">
        <v>0</v>
      </c>
      <c r="D121" s="89">
        <v>0</v>
      </c>
      <c r="E121" s="89">
        <v>0</v>
      </c>
      <c r="F121" s="89">
        <v>0</v>
      </c>
      <c r="G121" s="89">
        <v>0</v>
      </c>
      <c r="H121" s="89">
        <v>0</v>
      </c>
      <c r="I121" s="89">
        <v>0</v>
      </c>
      <c r="J121" s="89">
        <v>0</v>
      </c>
      <c r="K121" s="89">
        <v>0</v>
      </c>
      <c r="L121" s="89">
        <v>0</v>
      </c>
      <c r="M121" s="89">
        <v>0</v>
      </c>
      <c r="N121" s="89">
        <v>0</v>
      </c>
      <c r="O121" s="89">
        <v>0</v>
      </c>
      <c r="P121" s="89">
        <v>0</v>
      </c>
      <c r="Q121" s="89">
        <v>0</v>
      </c>
      <c r="R121" s="89">
        <v>0</v>
      </c>
      <c r="S121" s="89">
        <v>0</v>
      </c>
      <c r="T121" s="89">
        <v>0</v>
      </c>
      <c r="U121" s="89">
        <v>0</v>
      </c>
      <c r="V121" s="89">
        <v>0</v>
      </c>
      <c r="W121" s="89">
        <v>0</v>
      </c>
      <c r="X121" s="89">
        <v>0</v>
      </c>
      <c r="Y121" s="89">
        <v>0</v>
      </c>
    </row>
    <row r="122" spans="1:25">
      <c r="A122" s="88" t="s">
        <v>225</v>
      </c>
      <c r="B122" s="89">
        <v>0</v>
      </c>
      <c r="C122" s="89">
        <v>0</v>
      </c>
      <c r="D122" s="89">
        <v>0</v>
      </c>
      <c r="E122" s="89">
        <v>0</v>
      </c>
      <c r="F122" s="89">
        <v>0</v>
      </c>
      <c r="G122" s="89">
        <v>0</v>
      </c>
      <c r="H122" s="89">
        <v>0</v>
      </c>
      <c r="I122" s="89">
        <v>0</v>
      </c>
      <c r="J122" s="89">
        <v>7.0000000000000007E-2</v>
      </c>
      <c r="K122" s="89">
        <v>0.14000000000000001</v>
      </c>
      <c r="L122" s="89">
        <v>0.2</v>
      </c>
      <c r="M122" s="89">
        <v>4.16</v>
      </c>
      <c r="N122" s="89">
        <v>0.3</v>
      </c>
      <c r="O122" s="89">
        <v>0.03</v>
      </c>
      <c r="P122" s="89">
        <v>0.04</v>
      </c>
      <c r="Q122" s="89">
        <v>0.03</v>
      </c>
      <c r="R122" s="89">
        <v>0.02</v>
      </c>
      <c r="S122" s="89">
        <v>0.02</v>
      </c>
      <c r="T122" s="89">
        <v>0.01</v>
      </c>
      <c r="U122" s="89">
        <v>0</v>
      </c>
      <c r="V122" s="89">
        <v>0</v>
      </c>
      <c r="W122" s="89">
        <v>0</v>
      </c>
      <c r="X122" s="89">
        <v>0</v>
      </c>
      <c r="Y122" s="89">
        <v>0.01</v>
      </c>
    </row>
    <row r="123" spans="1:25">
      <c r="A123" s="88" t="s">
        <v>226</v>
      </c>
      <c r="B123" s="89">
        <v>0</v>
      </c>
      <c r="C123" s="89">
        <v>0</v>
      </c>
      <c r="D123" s="89">
        <v>0</v>
      </c>
      <c r="E123" s="89">
        <v>0</v>
      </c>
      <c r="F123" s="89">
        <v>0.28000000000000003</v>
      </c>
      <c r="G123" s="89">
        <v>0.23</v>
      </c>
      <c r="H123" s="89">
        <v>0</v>
      </c>
      <c r="I123" s="89">
        <v>0</v>
      </c>
      <c r="J123" s="89">
        <v>0.01</v>
      </c>
      <c r="K123" s="89">
        <v>0.03</v>
      </c>
      <c r="L123" s="89">
        <v>0.02</v>
      </c>
      <c r="M123" s="89">
        <v>0.06</v>
      </c>
      <c r="N123" s="89">
        <v>0.02</v>
      </c>
      <c r="O123" s="89">
        <v>7.0000000000000007E-2</v>
      </c>
      <c r="P123" s="89">
        <v>0.04</v>
      </c>
      <c r="Q123" s="89">
        <v>0.01</v>
      </c>
      <c r="R123" s="89">
        <v>0.02</v>
      </c>
      <c r="S123" s="89">
        <v>0.02</v>
      </c>
      <c r="T123" s="89">
        <v>0</v>
      </c>
      <c r="U123" s="89">
        <v>0.59</v>
      </c>
      <c r="V123" s="89">
        <v>0</v>
      </c>
      <c r="W123" s="89">
        <v>0</v>
      </c>
      <c r="X123" s="89">
        <v>0</v>
      </c>
      <c r="Y123" s="89">
        <v>0</v>
      </c>
    </row>
    <row r="124" spans="1:25">
      <c r="A124" s="88" t="s">
        <v>227</v>
      </c>
      <c r="B124" s="89">
        <v>0</v>
      </c>
      <c r="C124" s="89">
        <v>0</v>
      </c>
      <c r="D124" s="89">
        <v>0</v>
      </c>
      <c r="E124" s="89">
        <v>0</v>
      </c>
      <c r="F124" s="89">
        <v>0</v>
      </c>
      <c r="G124" s="89">
        <v>0.11</v>
      </c>
      <c r="H124" s="89">
        <v>3.83</v>
      </c>
      <c r="I124" s="89">
        <v>0.22</v>
      </c>
      <c r="J124" s="89">
        <v>0.01</v>
      </c>
      <c r="K124" s="89">
        <v>0.22</v>
      </c>
      <c r="L124" s="89">
        <v>0.24</v>
      </c>
      <c r="M124" s="89">
        <v>0.06</v>
      </c>
      <c r="N124" s="89">
        <v>7.0000000000000007E-2</v>
      </c>
      <c r="O124" s="89">
        <v>0.01</v>
      </c>
      <c r="P124" s="89">
        <v>0.03</v>
      </c>
      <c r="Q124" s="89">
        <v>0.06</v>
      </c>
      <c r="R124" s="89">
        <v>0.04</v>
      </c>
      <c r="S124" s="89">
        <v>0.02</v>
      </c>
      <c r="T124" s="89">
        <v>0.02</v>
      </c>
      <c r="U124" s="89">
        <v>0.01</v>
      </c>
      <c r="V124" s="89">
        <v>0</v>
      </c>
      <c r="W124" s="89">
        <v>0.09</v>
      </c>
      <c r="X124" s="89">
        <v>4.12</v>
      </c>
      <c r="Y124" s="89">
        <v>0.19</v>
      </c>
    </row>
    <row r="125" spans="1:25">
      <c r="A125" s="88" t="s">
        <v>228</v>
      </c>
      <c r="B125" s="89">
        <v>0.01</v>
      </c>
      <c r="C125" s="89">
        <v>0.01</v>
      </c>
      <c r="D125" s="89">
        <v>0.01</v>
      </c>
      <c r="E125" s="89">
        <v>0.01</v>
      </c>
      <c r="F125" s="89">
        <v>0.01</v>
      </c>
      <c r="G125" s="89">
        <v>0.01</v>
      </c>
      <c r="H125" s="89">
        <v>0.01</v>
      </c>
      <c r="I125" s="89">
        <v>0.01</v>
      </c>
      <c r="J125" s="89">
        <v>7.0000000000000007E-2</v>
      </c>
      <c r="K125" s="89">
        <v>0.08</v>
      </c>
      <c r="L125" s="89">
        <v>0.08</v>
      </c>
      <c r="M125" s="89">
        <v>7.0000000000000007E-2</v>
      </c>
      <c r="N125" s="89">
        <v>0.03</v>
      </c>
      <c r="O125" s="89">
        <v>0.03</v>
      </c>
      <c r="P125" s="89">
        <v>7.0000000000000007E-2</v>
      </c>
      <c r="Q125" s="89">
        <v>0.08</v>
      </c>
      <c r="R125" s="89">
        <v>0.03</v>
      </c>
      <c r="S125" s="89">
        <v>0.01</v>
      </c>
      <c r="T125" s="89">
        <v>0.01</v>
      </c>
      <c r="U125" s="89">
        <v>0.01</v>
      </c>
      <c r="V125" s="89">
        <v>0.01</v>
      </c>
      <c r="W125" s="89">
        <v>0.01</v>
      </c>
      <c r="X125" s="89">
        <v>0.01</v>
      </c>
      <c r="Y125" s="89">
        <v>0.01</v>
      </c>
    </row>
    <row r="126" spans="1:25">
      <c r="A126" s="88" t="s">
        <v>229</v>
      </c>
      <c r="B126" s="89">
        <v>0.01</v>
      </c>
      <c r="C126" s="89">
        <v>0.01</v>
      </c>
      <c r="D126" s="89">
        <v>0.01</v>
      </c>
      <c r="E126" s="89">
        <v>0.01</v>
      </c>
      <c r="F126" s="89">
        <v>0.01</v>
      </c>
      <c r="G126" s="89">
        <v>0.01</v>
      </c>
      <c r="H126" s="89">
        <v>0.01</v>
      </c>
      <c r="I126" s="89">
        <v>0.02</v>
      </c>
      <c r="J126" s="89">
        <v>0.02</v>
      </c>
      <c r="K126" s="89">
        <v>0.02</v>
      </c>
      <c r="L126" s="89">
        <v>0.03</v>
      </c>
      <c r="M126" s="89">
        <v>0.01</v>
      </c>
      <c r="N126" s="89">
        <v>0.01</v>
      </c>
      <c r="O126" s="89">
        <v>0.01</v>
      </c>
      <c r="P126" s="89">
        <v>0.01</v>
      </c>
      <c r="Q126" s="89">
        <v>0.02</v>
      </c>
      <c r="R126" s="89">
        <v>0.02</v>
      </c>
      <c r="S126" s="89">
        <v>0.02</v>
      </c>
      <c r="T126" s="89">
        <v>0.01</v>
      </c>
      <c r="U126" s="89">
        <v>0.01</v>
      </c>
      <c r="V126" s="89">
        <v>0.01</v>
      </c>
      <c r="W126" s="89">
        <v>0.01</v>
      </c>
      <c r="X126" s="89">
        <v>0.01</v>
      </c>
      <c r="Y126" s="89">
        <v>0.01</v>
      </c>
    </row>
    <row r="127" spans="1:25">
      <c r="A127" s="88" t="s">
        <v>230</v>
      </c>
      <c r="B127" s="89">
        <v>0</v>
      </c>
      <c r="C127" s="89">
        <v>0</v>
      </c>
      <c r="D127" s="89">
        <v>0</v>
      </c>
      <c r="E127" s="89">
        <v>0</v>
      </c>
      <c r="F127" s="89">
        <v>0</v>
      </c>
      <c r="G127" s="89">
        <v>0</v>
      </c>
      <c r="H127" s="89">
        <v>0.04</v>
      </c>
      <c r="I127" s="89">
        <v>0.03</v>
      </c>
      <c r="J127" s="89">
        <v>0.02</v>
      </c>
      <c r="K127" s="89">
        <v>0.05</v>
      </c>
      <c r="L127" s="89">
        <v>0.03</v>
      </c>
      <c r="M127" s="89">
        <v>0.03</v>
      </c>
      <c r="N127" s="89">
        <v>0.01</v>
      </c>
      <c r="O127" s="89">
        <v>7.0000000000000007E-2</v>
      </c>
      <c r="P127" s="89">
        <v>0.08</v>
      </c>
      <c r="Q127" s="89">
        <v>0.09</v>
      </c>
      <c r="R127" s="89">
        <v>7.0000000000000007E-2</v>
      </c>
      <c r="S127" s="89">
        <v>0.05</v>
      </c>
      <c r="T127" s="89">
        <v>0.05</v>
      </c>
      <c r="U127" s="89">
        <v>0</v>
      </c>
      <c r="V127" s="89">
        <v>0</v>
      </c>
      <c r="W127" s="89">
        <v>0</v>
      </c>
      <c r="X127" s="89">
        <v>0</v>
      </c>
      <c r="Y127" s="89">
        <v>0</v>
      </c>
    </row>
    <row r="128" spans="1:25">
      <c r="A128" s="88" t="s">
        <v>231</v>
      </c>
      <c r="B128" s="89">
        <v>0.01</v>
      </c>
      <c r="C128" s="89">
        <v>0</v>
      </c>
      <c r="D128" s="89">
        <v>0</v>
      </c>
      <c r="E128" s="89">
        <v>0</v>
      </c>
      <c r="F128" s="89">
        <v>0</v>
      </c>
      <c r="G128" s="89">
        <v>0</v>
      </c>
      <c r="H128" s="89">
        <v>0.14000000000000001</v>
      </c>
      <c r="I128" s="89">
        <v>0.23</v>
      </c>
      <c r="J128" s="89">
        <v>0.66</v>
      </c>
      <c r="K128" s="89">
        <v>0.77</v>
      </c>
      <c r="L128" s="89">
        <v>0.35</v>
      </c>
      <c r="M128" s="89">
        <v>0.1</v>
      </c>
      <c r="N128" s="89">
        <v>0.05</v>
      </c>
      <c r="O128" s="89">
        <v>0.17</v>
      </c>
      <c r="P128" s="89">
        <v>0.17</v>
      </c>
      <c r="Q128" s="89">
        <v>0.15</v>
      </c>
      <c r="R128" s="89">
        <v>0.11</v>
      </c>
      <c r="S128" s="89">
        <v>0.11</v>
      </c>
      <c r="T128" s="89">
        <v>7.0000000000000007E-2</v>
      </c>
      <c r="U128" s="89">
        <v>0.02</v>
      </c>
      <c r="V128" s="89">
        <v>0.17</v>
      </c>
      <c r="W128" s="89">
        <v>0</v>
      </c>
      <c r="X128" s="89">
        <v>0</v>
      </c>
      <c r="Y128" s="89">
        <v>0</v>
      </c>
    </row>
    <row r="129" spans="1:25">
      <c r="A129" s="88" t="s">
        <v>232</v>
      </c>
      <c r="B129" s="89">
        <v>0.02</v>
      </c>
      <c r="C129" s="89">
        <v>0.02</v>
      </c>
      <c r="D129" s="89">
        <v>0.02</v>
      </c>
      <c r="E129" s="89">
        <v>0.02</v>
      </c>
      <c r="F129" s="89">
        <v>0.02</v>
      </c>
      <c r="G129" s="89">
        <v>0.02</v>
      </c>
      <c r="H129" s="89">
        <v>0.03</v>
      </c>
      <c r="I129" s="89">
        <v>0.03</v>
      </c>
      <c r="J129" s="89">
        <v>0.03</v>
      </c>
      <c r="K129" s="89">
        <v>0.03</v>
      </c>
      <c r="L129" s="89">
        <v>7.0000000000000007E-2</v>
      </c>
      <c r="M129" s="89">
        <v>7.0000000000000007E-2</v>
      </c>
      <c r="N129" s="89">
        <v>0.14000000000000001</v>
      </c>
      <c r="O129" s="89">
        <v>0.18</v>
      </c>
      <c r="P129" s="89">
        <v>0.03</v>
      </c>
      <c r="Q129" s="89">
        <v>0.03</v>
      </c>
      <c r="R129" s="89">
        <v>0.03</v>
      </c>
      <c r="S129" s="89">
        <v>0.03</v>
      </c>
      <c r="T129" s="89">
        <v>0.03</v>
      </c>
      <c r="U129" s="89">
        <v>0.03</v>
      </c>
      <c r="V129" s="89">
        <v>0.04</v>
      </c>
      <c r="W129" s="89">
        <v>0.03</v>
      </c>
      <c r="X129" s="89">
        <v>0.02</v>
      </c>
      <c r="Y129" s="89">
        <v>0.02</v>
      </c>
    </row>
    <row r="130" spans="1:25">
      <c r="A130" s="88" t="s">
        <v>233</v>
      </c>
      <c r="B130" s="89">
        <v>0</v>
      </c>
      <c r="C130" s="89">
        <v>0</v>
      </c>
      <c r="D130" s="89">
        <v>0</v>
      </c>
      <c r="E130" s="89">
        <v>0</v>
      </c>
      <c r="F130" s="89">
        <v>0</v>
      </c>
      <c r="G130" s="89">
        <v>0.02</v>
      </c>
      <c r="H130" s="89">
        <v>0.03</v>
      </c>
      <c r="I130" s="89">
        <v>0.02</v>
      </c>
      <c r="J130" s="89">
        <v>0.03</v>
      </c>
      <c r="K130" s="89">
        <v>0.04</v>
      </c>
      <c r="L130" s="89">
        <v>0.02</v>
      </c>
      <c r="M130" s="89">
        <v>0.02</v>
      </c>
      <c r="N130" s="89">
        <v>0.01</v>
      </c>
      <c r="O130" s="89">
        <v>0.01</v>
      </c>
      <c r="P130" s="89">
        <v>0.01</v>
      </c>
      <c r="Q130" s="89">
        <v>0.02</v>
      </c>
      <c r="R130" s="89">
        <v>0.03</v>
      </c>
      <c r="S130" s="89">
        <v>7.0000000000000007E-2</v>
      </c>
      <c r="T130" s="89">
        <v>0.01</v>
      </c>
      <c r="U130" s="89">
        <v>0</v>
      </c>
      <c r="V130" s="89">
        <v>0.01</v>
      </c>
      <c r="W130" s="89">
        <v>0.01</v>
      </c>
      <c r="X130" s="89">
        <v>0.01</v>
      </c>
      <c r="Y130" s="89">
        <v>0</v>
      </c>
    </row>
    <row r="131" spans="1:25">
      <c r="A131" s="88" t="s">
        <v>234</v>
      </c>
      <c r="B131" s="89">
        <v>0</v>
      </c>
      <c r="C131" s="89">
        <v>0</v>
      </c>
      <c r="D131" s="89">
        <v>0</v>
      </c>
      <c r="E131" s="89">
        <v>0</v>
      </c>
      <c r="F131" s="89">
        <v>0</v>
      </c>
      <c r="G131" s="89">
        <v>0</v>
      </c>
      <c r="H131" s="89">
        <v>0.01</v>
      </c>
      <c r="I131" s="89">
        <v>0.04</v>
      </c>
      <c r="J131" s="89">
        <v>0.08</v>
      </c>
      <c r="K131" s="89">
        <v>7.0000000000000007E-2</v>
      </c>
      <c r="L131" s="89">
        <v>0.04</v>
      </c>
      <c r="M131" s="89">
        <v>0.02</v>
      </c>
      <c r="N131" s="89">
        <v>0.01</v>
      </c>
      <c r="O131" s="89">
        <v>0.01</v>
      </c>
      <c r="P131" s="89">
        <v>0</v>
      </c>
      <c r="Q131" s="89">
        <v>0.01</v>
      </c>
      <c r="R131" s="89">
        <v>0.02</v>
      </c>
      <c r="S131" s="89">
        <v>0.01</v>
      </c>
      <c r="T131" s="89">
        <v>0.01</v>
      </c>
      <c r="U131" s="89">
        <v>0.01</v>
      </c>
      <c r="V131" s="89">
        <v>0</v>
      </c>
      <c r="W131" s="89">
        <v>0</v>
      </c>
      <c r="X131" s="89">
        <v>0.02</v>
      </c>
      <c r="Y131" s="89">
        <v>7.0000000000000007E-2</v>
      </c>
    </row>
    <row r="132" spans="1:25">
      <c r="A132" s="88" t="s">
        <v>235</v>
      </c>
      <c r="B132" s="89">
        <v>0</v>
      </c>
      <c r="C132" s="89">
        <v>0</v>
      </c>
      <c r="D132" s="89">
        <v>0</v>
      </c>
      <c r="E132" s="89">
        <v>0</v>
      </c>
      <c r="F132" s="89">
        <v>0</v>
      </c>
      <c r="G132" s="89">
        <v>0</v>
      </c>
      <c r="H132" s="89">
        <v>0</v>
      </c>
      <c r="I132" s="89">
        <v>0.09</v>
      </c>
      <c r="J132" s="89">
        <v>0.05</v>
      </c>
      <c r="K132" s="89">
        <v>0.01</v>
      </c>
      <c r="L132" s="89">
        <v>7.0000000000000007E-2</v>
      </c>
      <c r="M132" s="89">
        <v>0</v>
      </c>
      <c r="N132" s="89">
        <v>0.02</v>
      </c>
      <c r="O132" s="89">
        <v>0.1</v>
      </c>
      <c r="P132" s="89">
        <v>0.16</v>
      </c>
      <c r="Q132" s="89">
        <v>0.12</v>
      </c>
      <c r="R132" s="89">
        <v>0.02</v>
      </c>
      <c r="S132" s="89">
        <v>0.02</v>
      </c>
      <c r="T132" s="89">
        <v>0</v>
      </c>
      <c r="U132" s="89">
        <v>0</v>
      </c>
      <c r="V132" s="89">
        <v>0</v>
      </c>
      <c r="W132" s="89">
        <v>0</v>
      </c>
      <c r="X132" s="89">
        <v>0</v>
      </c>
      <c r="Y132" s="89">
        <v>0</v>
      </c>
    </row>
    <row r="133" spans="1:25">
      <c r="A133" s="88" t="s">
        <v>236</v>
      </c>
      <c r="B133" s="89">
        <v>0</v>
      </c>
      <c r="C133" s="89">
        <v>0.01</v>
      </c>
      <c r="D133" s="89">
        <v>0.44</v>
      </c>
      <c r="E133" s="89">
        <v>0.14000000000000001</v>
      </c>
      <c r="F133" s="89">
        <v>0</v>
      </c>
      <c r="G133" s="89">
        <v>0</v>
      </c>
      <c r="H133" s="89">
        <v>0.1</v>
      </c>
      <c r="I133" s="89">
        <v>0.08</v>
      </c>
      <c r="J133" s="89">
        <v>0.04</v>
      </c>
      <c r="K133" s="89">
        <v>0.04</v>
      </c>
      <c r="L133" s="89">
        <v>7.0000000000000007E-2</v>
      </c>
      <c r="M133" s="89">
        <v>0.01</v>
      </c>
      <c r="N133" s="89">
        <v>0.02</v>
      </c>
      <c r="O133" s="89">
        <v>0.02</v>
      </c>
      <c r="P133" s="89">
        <v>7.0000000000000007E-2</v>
      </c>
      <c r="Q133" s="89">
        <v>0.06</v>
      </c>
      <c r="R133" s="89">
        <v>0.09</v>
      </c>
      <c r="S133" s="89">
        <v>0.28000000000000003</v>
      </c>
      <c r="T133" s="89">
        <v>0.14000000000000001</v>
      </c>
      <c r="U133" s="89">
        <v>0.01</v>
      </c>
      <c r="V133" s="89">
        <v>0.01</v>
      </c>
      <c r="W133" s="89">
        <v>0.01</v>
      </c>
      <c r="X133" s="89">
        <v>0.02</v>
      </c>
      <c r="Y133" s="89">
        <v>0.01</v>
      </c>
    </row>
    <row r="134" spans="1:25">
      <c r="A134" s="88" t="s">
        <v>237</v>
      </c>
      <c r="B134" s="89">
        <v>0</v>
      </c>
      <c r="C134" s="89">
        <v>0</v>
      </c>
      <c r="D134" s="89">
        <v>0</v>
      </c>
      <c r="E134" s="89">
        <v>0</v>
      </c>
      <c r="F134" s="89">
        <v>0</v>
      </c>
      <c r="G134" s="89">
        <v>0</v>
      </c>
      <c r="H134" s="89">
        <v>0</v>
      </c>
      <c r="I134" s="89">
        <v>0</v>
      </c>
      <c r="J134" s="89">
        <v>0</v>
      </c>
      <c r="K134" s="89">
        <v>0</v>
      </c>
      <c r="L134" s="89">
        <v>0</v>
      </c>
      <c r="M134" s="89">
        <v>0</v>
      </c>
      <c r="N134" s="89">
        <v>0</v>
      </c>
      <c r="O134" s="89">
        <v>0</v>
      </c>
      <c r="P134" s="89">
        <v>0</v>
      </c>
      <c r="Q134" s="89">
        <v>0</v>
      </c>
      <c r="R134" s="89">
        <v>0</v>
      </c>
      <c r="S134" s="89">
        <v>0</v>
      </c>
      <c r="T134" s="89">
        <v>0</v>
      </c>
      <c r="U134" s="89">
        <v>0</v>
      </c>
      <c r="V134" s="89">
        <v>0</v>
      </c>
      <c r="W134" s="89">
        <v>0</v>
      </c>
      <c r="X134" s="89">
        <v>0</v>
      </c>
      <c r="Y134" s="89">
        <v>0</v>
      </c>
    </row>
    <row r="135" spans="1:25">
      <c r="A135" s="88" t="s">
        <v>238</v>
      </c>
      <c r="B135" s="89">
        <v>0</v>
      </c>
      <c r="C135" s="89">
        <v>0</v>
      </c>
      <c r="D135" s="89">
        <v>0</v>
      </c>
      <c r="E135" s="89">
        <v>0</v>
      </c>
      <c r="F135" s="89">
        <v>0</v>
      </c>
      <c r="G135" s="89">
        <v>0</v>
      </c>
      <c r="H135" s="89">
        <v>0</v>
      </c>
      <c r="I135" s="89">
        <v>0.01</v>
      </c>
      <c r="J135" s="89">
        <v>0.03</v>
      </c>
      <c r="K135" s="89">
        <v>0.03</v>
      </c>
      <c r="L135" s="89">
        <v>0.01</v>
      </c>
      <c r="M135" s="89">
        <v>0.01</v>
      </c>
      <c r="N135" s="89">
        <v>0.01</v>
      </c>
      <c r="O135" s="89">
        <v>0.01</v>
      </c>
      <c r="P135" s="89">
        <v>0.01</v>
      </c>
      <c r="Q135" s="89">
        <v>0.03</v>
      </c>
      <c r="R135" s="89">
        <v>0.02</v>
      </c>
      <c r="S135" s="89">
        <v>0.02</v>
      </c>
      <c r="T135" s="89">
        <v>0.04</v>
      </c>
      <c r="U135" s="89">
        <v>0.02</v>
      </c>
      <c r="V135" s="89">
        <v>0.01</v>
      </c>
      <c r="W135" s="89">
        <v>0.01</v>
      </c>
      <c r="X135" s="89">
        <v>0</v>
      </c>
      <c r="Y135" s="89">
        <v>0.01</v>
      </c>
    </row>
    <row r="136" spans="1:25">
      <c r="A136" s="88" t="s">
        <v>239</v>
      </c>
      <c r="B136" s="89">
        <v>0.01</v>
      </c>
      <c r="C136" s="89">
        <v>0.01</v>
      </c>
      <c r="D136" s="89">
        <v>0.01</v>
      </c>
      <c r="E136" s="89">
        <v>0.01</v>
      </c>
      <c r="F136" s="89">
        <v>0.01</v>
      </c>
      <c r="G136" s="89">
        <v>0.01</v>
      </c>
      <c r="H136" s="89">
        <v>0.01</v>
      </c>
      <c r="I136" s="89">
        <v>0.02</v>
      </c>
      <c r="J136" s="89">
        <v>0.02</v>
      </c>
      <c r="K136" s="89">
        <v>0.04</v>
      </c>
      <c r="L136" s="89">
        <v>0.05</v>
      </c>
      <c r="M136" s="89">
        <v>0.04</v>
      </c>
      <c r="N136" s="89">
        <v>0.02</v>
      </c>
      <c r="O136" s="89">
        <v>0.03</v>
      </c>
      <c r="P136" s="89">
        <v>0.03</v>
      </c>
      <c r="Q136" s="89">
        <v>0.02</v>
      </c>
      <c r="R136" s="89">
        <v>0.02</v>
      </c>
      <c r="S136" s="89">
        <v>0.01</v>
      </c>
      <c r="T136" s="89">
        <v>0.01</v>
      </c>
      <c r="U136" s="89">
        <v>0.02</v>
      </c>
      <c r="V136" s="89">
        <v>0.01</v>
      </c>
      <c r="W136" s="89">
        <v>0.02</v>
      </c>
      <c r="X136" s="89">
        <v>0.01</v>
      </c>
      <c r="Y136" s="89">
        <v>0.01</v>
      </c>
    </row>
    <row r="137" spans="1:25">
      <c r="A137" s="88" t="s">
        <v>240</v>
      </c>
      <c r="B137" s="89">
        <v>0.02</v>
      </c>
      <c r="C137" s="89">
        <v>0.01</v>
      </c>
      <c r="D137" s="89">
        <v>0.02</v>
      </c>
      <c r="E137" s="89">
        <v>0.09</v>
      </c>
      <c r="F137" s="89">
        <v>0.08</v>
      </c>
      <c r="G137" s="89">
        <v>0.11</v>
      </c>
      <c r="H137" s="89">
        <v>0.04</v>
      </c>
      <c r="I137" s="89">
        <v>0.09</v>
      </c>
      <c r="J137" s="89">
        <v>0.13</v>
      </c>
      <c r="K137" s="89">
        <v>0.17</v>
      </c>
      <c r="L137" s="89">
        <v>0.17</v>
      </c>
      <c r="M137" s="89">
        <v>0.19</v>
      </c>
      <c r="N137" s="89">
        <v>0.23</v>
      </c>
      <c r="O137" s="89">
        <v>0.2</v>
      </c>
      <c r="P137" s="89">
        <v>0.08</v>
      </c>
      <c r="Q137" s="89">
        <v>7.0000000000000007E-2</v>
      </c>
      <c r="R137" s="89">
        <v>0.11</v>
      </c>
      <c r="S137" s="89">
        <v>0.25</v>
      </c>
      <c r="T137" s="89">
        <v>0.18</v>
      </c>
      <c r="U137" s="89">
        <v>0.18</v>
      </c>
      <c r="V137" s="89">
        <v>0.22</v>
      </c>
      <c r="W137" s="89">
        <v>7.0000000000000007E-2</v>
      </c>
      <c r="X137" s="89">
        <v>0.06</v>
      </c>
      <c r="Y137" s="89">
        <v>0.03</v>
      </c>
    </row>
    <row r="138" spans="1:25">
      <c r="A138" s="88" t="s">
        <v>241</v>
      </c>
      <c r="B138" s="89">
        <v>0</v>
      </c>
      <c r="C138" s="89">
        <v>0</v>
      </c>
      <c r="D138" s="89">
        <v>0</v>
      </c>
      <c r="E138" s="89">
        <v>0</v>
      </c>
      <c r="F138" s="89">
        <v>0</v>
      </c>
      <c r="G138" s="89">
        <v>0.03</v>
      </c>
      <c r="H138" s="89">
        <v>0.03</v>
      </c>
      <c r="I138" s="89">
        <v>0.05</v>
      </c>
      <c r="J138" s="89">
        <v>7.0000000000000007E-2</v>
      </c>
      <c r="K138" s="89">
        <v>0.02</v>
      </c>
      <c r="L138" s="89">
        <v>0.03</v>
      </c>
      <c r="M138" s="89">
        <v>0.02</v>
      </c>
      <c r="N138" s="89">
        <v>0.02</v>
      </c>
      <c r="O138" s="89">
        <v>0.01</v>
      </c>
      <c r="P138" s="89">
        <v>0.01</v>
      </c>
      <c r="Q138" s="89">
        <v>0.01</v>
      </c>
      <c r="R138" s="89">
        <v>0.03</v>
      </c>
      <c r="S138" s="89">
        <v>0.02</v>
      </c>
      <c r="T138" s="89">
        <v>0.02</v>
      </c>
      <c r="U138" s="89">
        <v>0.01</v>
      </c>
      <c r="V138" s="89">
        <v>0.01</v>
      </c>
      <c r="W138" s="89">
        <v>0</v>
      </c>
      <c r="X138" s="89">
        <v>0</v>
      </c>
      <c r="Y138" s="89">
        <v>0</v>
      </c>
    </row>
    <row r="139" spans="1:25">
      <c r="A139" s="88" t="s">
        <v>242</v>
      </c>
      <c r="B139" s="89">
        <v>0.03</v>
      </c>
      <c r="C139" s="89">
        <v>0.03</v>
      </c>
      <c r="D139" s="89">
        <v>0.02</v>
      </c>
      <c r="E139" s="89">
        <v>0.02</v>
      </c>
      <c r="F139" s="89">
        <v>0.02</v>
      </c>
      <c r="G139" s="89">
        <v>0.03</v>
      </c>
      <c r="H139" s="89">
        <v>0.03</v>
      </c>
      <c r="I139" s="89">
        <v>0.03</v>
      </c>
      <c r="J139" s="89">
        <v>0.05</v>
      </c>
      <c r="K139" s="89">
        <v>0.04</v>
      </c>
      <c r="L139" s="89">
        <v>0.04</v>
      </c>
      <c r="M139" s="89">
        <v>0.05</v>
      </c>
      <c r="N139" s="89">
        <v>0.03</v>
      </c>
      <c r="O139" s="89">
        <v>0.03</v>
      </c>
      <c r="P139" s="89">
        <v>0.03</v>
      </c>
      <c r="Q139" s="89">
        <v>0.03</v>
      </c>
      <c r="R139" s="89">
        <v>0.04</v>
      </c>
      <c r="S139" s="89">
        <v>0.03</v>
      </c>
      <c r="T139" s="89">
        <v>0.03</v>
      </c>
      <c r="U139" s="89">
        <v>0.03</v>
      </c>
      <c r="V139" s="89">
        <v>0.03</v>
      </c>
      <c r="W139" s="89">
        <v>0.03</v>
      </c>
      <c r="X139" s="89">
        <v>0.03</v>
      </c>
      <c r="Y139" s="89">
        <v>0.02</v>
      </c>
    </row>
    <row r="140" spans="1:25">
      <c r="A140" s="88" t="s">
        <v>243</v>
      </c>
      <c r="B140" s="89">
        <v>0</v>
      </c>
      <c r="C140" s="89">
        <v>0</v>
      </c>
      <c r="D140" s="89">
        <v>0</v>
      </c>
      <c r="E140" s="89">
        <v>0</v>
      </c>
      <c r="F140" s="89">
        <v>0</v>
      </c>
      <c r="G140" s="89">
        <v>0</v>
      </c>
      <c r="H140" s="89">
        <v>0</v>
      </c>
      <c r="I140" s="89">
        <v>0</v>
      </c>
      <c r="J140" s="89">
        <v>0.06</v>
      </c>
      <c r="K140" s="89">
        <v>0.03</v>
      </c>
      <c r="L140" s="89">
        <v>0.11</v>
      </c>
      <c r="M140" s="89">
        <v>0.16</v>
      </c>
      <c r="N140" s="89">
        <v>0.03</v>
      </c>
      <c r="O140" s="89">
        <v>0.02</v>
      </c>
      <c r="P140" s="89">
        <v>0.06</v>
      </c>
      <c r="Q140" s="89">
        <v>0.01</v>
      </c>
      <c r="R140" s="89">
        <v>7.0000000000000007E-2</v>
      </c>
      <c r="S140" s="89">
        <v>0.04</v>
      </c>
      <c r="T140" s="89">
        <v>0.01</v>
      </c>
      <c r="U140" s="89">
        <v>0.01</v>
      </c>
      <c r="V140" s="89">
        <v>0</v>
      </c>
      <c r="W140" s="89">
        <v>0</v>
      </c>
      <c r="X140" s="89">
        <v>0</v>
      </c>
      <c r="Y140" s="89">
        <v>0</v>
      </c>
    </row>
    <row r="141" spans="1:25">
      <c r="A141" s="88" t="s">
        <v>244</v>
      </c>
      <c r="B141" s="89">
        <v>0.04</v>
      </c>
      <c r="C141" s="89">
        <v>0.04</v>
      </c>
      <c r="D141" s="89">
        <v>0.04</v>
      </c>
      <c r="E141" s="89">
        <v>0.04</v>
      </c>
      <c r="F141" s="89">
        <v>0.04</v>
      </c>
      <c r="G141" s="89">
        <v>0.04</v>
      </c>
      <c r="H141" s="89">
        <v>0.04</v>
      </c>
      <c r="I141" s="89">
        <v>0.05</v>
      </c>
      <c r="J141" s="89">
        <v>0.08</v>
      </c>
      <c r="K141" s="89">
        <v>0.1</v>
      </c>
      <c r="L141" s="89">
        <v>0.09</v>
      </c>
      <c r="M141" s="89">
        <v>0.08</v>
      </c>
      <c r="N141" s="89">
        <v>0.05</v>
      </c>
      <c r="O141" s="89">
        <v>0.05</v>
      </c>
      <c r="P141" s="89">
        <v>0.05</v>
      </c>
      <c r="Q141" s="89">
        <v>0.05</v>
      </c>
      <c r="R141" s="89">
        <v>0.05</v>
      </c>
      <c r="S141" s="89">
        <v>0.06</v>
      </c>
      <c r="T141" s="89">
        <v>0.05</v>
      </c>
      <c r="U141" s="89">
        <v>0.05</v>
      </c>
      <c r="V141" s="89">
        <v>0.04</v>
      </c>
      <c r="W141" s="89">
        <v>0.04</v>
      </c>
      <c r="X141" s="89">
        <v>0.05</v>
      </c>
      <c r="Y141" s="89">
        <v>0.04</v>
      </c>
    </row>
    <row r="142" spans="1:25">
      <c r="A142" s="88" t="s">
        <v>245</v>
      </c>
      <c r="B142" s="89">
        <v>0.69</v>
      </c>
      <c r="C142" s="89">
        <v>0.09</v>
      </c>
      <c r="D142" s="89">
        <v>3.49</v>
      </c>
      <c r="E142" s="89">
        <v>2.37</v>
      </c>
      <c r="F142" s="89">
        <v>1.38</v>
      </c>
      <c r="G142" s="89">
        <v>3.52</v>
      </c>
      <c r="H142" s="89">
        <v>0.65</v>
      </c>
      <c r="I142" s="89">
        <v>0.09</v>
      </c>
      <c r="J142" s="89">
        <v>0.23</v>
      </c>
      <c r="K142" s="89">
        <v>0.15</v>
      </c>
      <c r="L142" s="89">
        <v>0.15</v>
      </c>
      <c r="M142" s="89">
        <v>0.1</v>
      </c>
      <c r="N142" s="89">
        <v>0.1</v>
      </c>
      <c r="O142" s="89">
        <v>0.08</v>
      </c>
      <c r="P142" s="89">
        <v>0.1</v>
      </c>
      <c r="Q142" s="89">
        <v>0.22</v>
      </c>
      <c r="R142" s="89">
        <v>0.15</v>
      </c>
      <c r="S142" s="89">
        <v>0.03</v>
      </c>
      <c r="T142" s="89">
        <v>0.05</v>
      </c>
      <c r="U142" s="89">
        <v>0.06</v>
      </c>
      <c r="V142" s="89">
        <v>0.06</v>
      </c>
      <c r="W142" s="89">
        <v>0.09</v>
      </c>
      <c r="X142" s="89">
        <v>1.4</v>
      </c>
      <c r="Y142" s="89">
        <v>3.65</v>
      </c>
    </row>
    <row r="143" spans="1:25">
      <c r="A143" s="88" t="s">
        <v>246</v>
      </c>
      <c r="B143" s="89">
        <v>0.01</v>
      </c>
      <c r="C143" s="89">
        <v>0.01</v>
      </c>
      <c r="D143" s="89">
        <v>0.01</v>
      </c>
      <c r="E143" s="89">
        <v>1.91</v>
      </c>
      <c r="F143" s="89">
        <v>3.53</v>
      </c>
      <c r="G143" s="89">
        <v>1.18</v>
      </c>
      <c r="H143" s="89">
        <v>0.04</v>
      </c>
      <c r="I143" s="89">
        <v>0.16</v>
      </c>
      <c r="J143" s="89">
        <v>0.14000000000000001</v>
      </c>
      <c r="K143" s="89">
        <v>0.09</v>
      </c>
      <c r="L143" s="89">
        <v>0.1</v>
      </c>
      <c r="M143" s="89">
        <v>0.22</v>
      </c>
      <c r="N143" s="89">
        <v>0.11</v>
      </c>
      <c r="O143" s="89">
        <v>0.11</v>
      </c>
      <c r="P143" s="89">
        <v>0.12</v>
      </c>
      <c r="Q143" s="89">
        <v>0.09</v>
      </c>
      <c r="R143" s="89">
        <v>0.15</v>
      </c>
      <c r="S143" s="89">
        <v>0.15</v>
      </c>
      <c r="T143" s="89">
        <v>0.08</v>
      </c>
      <c r="U143" s="89">
        <v>0.06</v>
      </c>
      <c r="V143" s="89">
        <v>0.04</v>
      </c>
      <c r="W143" s="89">
        <v>0.04</v>
      </c>
      <c r="X143" s="89">
        <v>0.03</v>
      </c>
      <c r="Y143" s="89">
        <v>0.02</v>
      </c>
    </row>
    <row r="144" spans="1:25">
      <c r="A144" s="88" t="s">
        <v>247</v>
      </c>
      <c r="B144" s="89">
        <v>0</v>
      </c>
      <c r="C144" s="89">
        <v>0</v>
      </c>
      <c r="D144" s="89">
        <v>0</v>
      </c>
      <c r="E144" s="89">
        <v>0</v>
      </c>
      <c r="F144" s="89">
        <v>0</v>
      </c>
      <c r="G144" s="89">
        <v>0</v>
      </c>
      <c r="H144" s="89">
        <v>0</v>
      </c>
      <c r="I144" s="89">
        <v>0</v>
      </c>
      <c r="J144" s="89">
        <v>0</v>
      </c>
      <c r="K144" s="89">
        <v>0.01</v>
      </c>
      <c r="L144" s="89">
        <v>0</v>
      </c>
      <c r="M144" s="89">
        <v>0</v>
      </c>
      <c r="N144" s="89">
        <v>0</v>
      </c>
      <c r="O144" s="89">
        <v>0</v>
      </c>
      <c r="P144" s="89">
        <v>0</v>
      </c>
      <c r="Q144" s="89">
        <v>0</v>
      </c>
      <c r="R144" s="89">
        <v>0</v>
      </c>
      <c r="S144" s="89">
        <v>0</v>
      </c>
      <c r="T144" s="89">
        <v>0</v>
      </c>
      <c r="U144" s="89">
        <v>0</v>
      </c>
      <c r="V144" s="89">
        <v>0</v>
      </c>
      <c r="W144" s="89">
        <v>0</v>
      </c>
      <c r="X144" s="89">
        <v>0</v>
      </c>
      <c r="Y144" s="89">
        <v>0</v>
      </c>
    </row>
    <row r="145" spans="1:25">
      <c r="A145" s="88" t="s">
        <v>248</v>
      </c>
      <c r="B145" s="89">
        <v>0.02</v>
      </c>
      <c r="C145" s="89">
        <v>0.02</v>
      </c>
      <c r="D145" s="89">
        <v>0</v>
      </c>
      <c r="E145" s="89">
        <v>0</v>
      </c>
      <c r="F145" s="89">
        <v>0.01</v>
      </c>
      <c r="G145" s="89">
        <v>0.01</v>
      </c>
      <c r="H145" s="89">
        <v>0.02</v>
      </c>
      <c r="I145" s="89">
        <v>0.04</v>
      </c>
      <c r="J145" s="89">
        <v>7.0000000000000007E-2</v>
      </c>
      <c r="K145" s="89">
        <v>0.17</v>
      </c>
      <c r="L145" s="89">
        <v>0.16</v>
      </c>
      <c r="M145" s="89">
        <v>7.0000000000000007E-2</v>
      </c>
      <c r="N145" s="89">
        <v>0.03</v>
      </c>
      <c r="O145" s="89">
        <v>0.04</v>
      </c>
      <c r="P145" s="89">
        <v>0.06</v>
      </c>
      <c r="Q145" s="89">
        <v>0.03</v>
      </c>
      <c r="R145" s="89">
        <v>0.03</v>
      </c>
      <c r="S145" s="89">
        <v>0.04</v>
      </c>
      <c r="T145" s="89">
        <v>0.05</v>
      </c>
      <c r="U145" s="89">
        <v>0.02</v>
      </c>
      <c r="V145" s="89">
        <v>0.02</v>
      </c>
      <c r="W145" s="89">
        <v>0.02</v>
      </c>
      <c r="X145" s="89">
        <v>0.02</v>
      </c>
      <c r="Y145" s="89">
        <v>0.02</v>
      </c>
    </row>
    <row r="146" spans="1:25">
      <c r="A146" s="88" t="s">
        <v>249</v>
      </c>
      <c r="B146" s="89">
        <v>0</v>
      </c>
      <c r="C146" s="89">
        <v>0</v>
      </c>
      <c r="D146" s="89">
        <v>0</v>
      </c>
      <c r="E146" s="89">
        <v>0.01</v>
      </c>
      <c r="F146" s="89">
        <v>0</v>
      </c>
      <c r="G146" s="89">
        <v>0.01</v>
      </c>
      <c r="H146" s="89">
        <v>0.02</v>
      </c>
      <c r="I146" s="89">
        <v>0.04</v>
      </c>
      <c r="J146" s="89">
        <v>0.06</v>
      </c>
      <c r="K146" s="89">
        <v>0.04</v>
      </c>
      <c r="L146" s="89">
        <v>0.02</v>
      </c>
      <c r="M146" s="89">
        <v>0.01</v>
      </c>
      <c r="N146" s="89">
        <v>0.03</v>
      </c>
      <c r="O146" s="89">
        <v>0.01</v>
      </c>
      <c r="P146" s="89">
        <v>0.01</v>
      </c>
      <c r="Q146" s="89">
        <v>0.01</v>
      </c>
      <c r="R146" s="89">
        <v>0.01</v>
      </c>
      <c r="S146" s="89">
        <v>0.03</v>
      </c>
      <c r="T146" s="89">
        <v>0.03</v>
      </c>
      <c r="U146" s="89">
        <v>0.01</v>
      </c>
      <c r="V146" s="89">
        <v>0.01</v>
      </c>
      <c r="W146" s="89">
        <v>0.02</v>
      </c>
      <c r="X146" s="89">
        <v>0.02</v>
      </c>
      <c r="Y146" s="89">
        <v>0.02</v>
      </c>
    </row>
    <row r="147" spans="1:25">
      <c r="A147" s="88" t="s">
        <v>250</v>
      </c>
      <c r="B147" s="89">
        <v>2.25</v>
      </c>
      <c r="C147" s="89">
        <v>2.23</v>
      </c>
      <c r="D147" s="89">
        <v>0.85</v>
      </c>
      <c r="E147" s="89">
        <v>0.02</v>
      </c>
      <c r="F147" s="89">
        <v>2.08</v>
      </c>
      <c r="G147" s="89">
        <v>2.2999999999999998</v>
      </c>
      <c r="H147" s="89">
        <v>0.83</v>
      </c>
      <c r="I147" s="89">
        <v>0</v>
      </c>
      <c r="J147" s="89">
        <v>0</v>
      </c>
      <c r="K147" s="89">
        <v>0.09</v>
      </c>
      <c r="L147" s="89">
        <v>0.15</v>
      </c>
      <c r="M147" s="89">
        <v>7.0000000000000007E-2</v>
      </c>
      <c r="N147" s="89">
        <v>0.03</v>
      </c>
      <c r="O147" s="89">
        <v>0.01</v>
      </c>
      <c r="P147" s="89">
        <v>0.01</v>
      </c>
      <c r="Q147" s="89">
        <v>0.01</v>
      </c>
      <c r="R147" s="89">
        <v>0.01</v>
      </c>
      <c r="S147" s="89">
        <v>0.01</v>
      </c>
      <c r="T147" s="89">
        <v>0.01</v>
      </c>
      <c r="U147" s="89">
        <v>0.01</v>
      </c>
      <c r="V147" s="89">
        <v>0.01</v>
      </c>
      <c r="W147" s="89">
        <v>0.01</v>
      </c>
      <c r="X147" s="89">
        <v>2.25</v>
      </c>
      <c r="Y147" s="89">
        <v>0.02</v>
      </c>
    </row>
    <row r="148" spans="1:25">
      <c r="A148" s="88" t="s">
        <v>251</v>
      </c>
      <c r="B148" s="89">
        <v>0</v>
      </c>
      <c r="C148" s="89">
        <v>0</v>
      </c>
      <c r="D148" s="89">
        <v>0</v>
      </c>
      <c r="E148" s="89">
        <v>0</v>
      </c>
      <c r="F148" s="89">
        <v>0</v>
      </c>
      <c r="G148" s="89">
        <v>0.01</v>
      </c>
      <c r="H148" s="89">
        <v>0.03</v>
      </c>
      <c r="I148" s="89">
        <v>0.04</v>
      </c>
      <c r="J148" s="89">
        <v>0.05</v>
      </c>
      <c r="K148" s="89">
        <v>0.04</v>
      </c>
      <c r="L148" s="89">
        <v>0.02</v>
      </c>
      <c r="M148" s="89">
        <v>0.03</v>
      </c>
      <c r="N148" s="89">
        <v>0.02</v>
      </c>
      <c r="O148" s="89">
        <v>0.03</v>
      </c>
      <c r="P148" s="89">
        <v>0.02</v>
      </c>
      <c r="Q148" s="89">
        <v>0.01</v>
      </c>
      <c r="R148" s="89">
        <v>0.04</v>
      </c>
      <c r="S148" s="89">
        <v>0.1</v>
      </c>
      <c r="T148" s="89">
        <v>0.04</v>
      </c>
      <c r="U148" s="89">
        <v>7.0000000000000007E-2</v>
      </c>
      <c r="V148" s="89">
        <v>0.03</v>
      </c>
      <c r="W148" s="89">
        <v>0.03</v>
      </c>
      <c r="X148" s="89">
        <v>0.02</v>
      </c>
      <c r="Y148" s="89">
        <v>0.01</v>
      </c>
    </row>
    <row r="149" spans="1:25">
      <c r="A149" s="88" t="s">
        <v>252</v>
      </c>
      <c r="B149" s="89">
        <v>0.12</v>
      </c>
      <c r="C149" s="89">
        <v>0.02</v>
      </c>
      <c r="D149" s="89">
        <v>0.02</v>
      </c>
      <c r="E149" s="89">
        <v>0.02</v>
      </c>
      <c r="F149" s="89">
        <v>2.15</v>
      </c>
      <c r="G149" s="89">
        <v>2.0499999999999998</v>
      </c>
      <c r="H149" s="89">
        <v>1.05</v>
      </c>
      <c r="I149" s="89">
        <v>0.13</v>
      </c>
      <c r="J149" s="89">
        <v>0.02</v>
      </c>
      <c r="K149" s="89">
        <v>0.02</v>
      </c>
      <c r="L149" s="89">
        <v>0.02</v>
      </c>
      <c r="M149" s="89">
        <v>0.02</v>
      </c>
      <c r="N149" s="89">
        <v>0.04</v>
      </c>
      <c r="O149" s="89">
        <v>0.02</v>
      </c>
      <c r="P149" s="89">
        <v>0.02</v>
      </c>
      <c r="Q149" s="89">
        <v>0.02</v>
      </c>
      <c r="R149" s="89">
        <v>0.02</v>
      </c>
      <c r="S149" s="89">
        <v>0.02</v>
      </c>
      <c r="T149" s="89">
        <v>0.02</v>
      </c>
      <c r="U149" s="89">
        <v>0.02</v>
      </c>
      <c r="V149" s="89">
        <v>0.02</v>
      </c>
      <c r="W149" s="89">
        <v>0.79</v>
      </c>
      <c r="X149" s="89">
        <v>0.82</v>
      </c>
      <c r="Y149" s="89">
        <v>0.77</v>
      </c>
    </row>
    <row r="150" spans="1:25">
      <c r="A150" s="88" t="s">
        <v>253</v>
      </c>
      <c r="B150" s="89">
        <v>0</v>
      </c>
      <c r="C150" s="89">
        <v>0</v>
      </c>
      <c r="D150" s="89">
        <v>0</v>
      </c>
      <c r="E150" s="89">
        <v>0</v>
      </c>
      <c r="F150" s="89">
        <v>0</v>
      </c>
      <c r="G150" s="89">
        <v>0</v>
      </c>
      <c r="H150" s="89">
        <v>0</v>
      </c>
      <c r="I150" s="89">
        <v>0</v>
      </c>
      <c r="J150" s="89">
        <v>0</v>
      </c>
      <c r="K150" s="89">
        <v>0</v>
      </c>
      <c r="L150" s="89">
        <v>0</v>
      </c>
      <c r="M150" s="89">
        <v>0</v>
      </c>
      <c r="N150" s="89">
        <v>0</v>
      </c>
      <c r="O150" s="89">
        <v>0</v>
      </c>
      <c r="P150" s="89">
        <v>0</v>
      </c>
      <c r="Q150" s="89">
        <v>0</v>
      </c>
      <c r="R150" s="89">
        <v>0</v>
      </c>
      <c r="S150" s="89">
        <v>0</v>
      </c>
      <c r="T150" s="89">
        <v>0</v>
      </c>
      <c r="U150" s="89">
        <v>0</v>
      </c>
      <c r="V150" s="89">
        <v>0</v>
      </c>
      <c r="W150" s="89">
        <v>0</v>
      </c>
      <c r="X150" s="89">
        <v>0</v>
      </c>
      <c r="Y150" s="89">
        <v>0</v>
      </c>
    </row>
    <row r="151" spans="1:25">
      <c r="A151" s="88" t="s">
        <v>254</v>
      </c>
      <c r="B151" s="89">
        <v>0</v>
      </c>
      <c r="C151" s="89">
        <v>0</v>
      </c>
      <c r="D151" s="89">
        <v>0</v>
      </c>
      <c r="E151" s="89">
        <v>0</v>
      </c>
      <c r="F151" s="89">
        <v>0.01</v>
      </c>
      <c r="G151" s="89">
        <v>1.91</v>
      </c>
      <c r="H151" s="89">
        <v>0.65</v>
      </c>
      <c r="I151" s="89">
        <v>0.13</v>
      </c>
      <c r="J151" s="89">
        <v>0.11</v>
      </c>
      <c r="K151" s="89">
        <v>0.04</v>
      </c>
      <c r="L151" s="89">
        <v>7.0000000000000007E-2</v>
      </c>
      <c r="M151" s="89">
        <v>0.05</v>
      </c>
      <c r="N151" s="89">
        <v>0.04</v>
      </c>
      <c r="O151" s="89">
        <v>0.09</v>
      </c>
      <c r="P151" s="89">
        <v>0.08</v>
      </c>
      <c r="Q151" s="89">
        <v>0.04</v>
      </c>
      <c r="R151" s="89">
        <v>0.05</v>
      </c>
      <c r="S151" s="89">
        <v>0.03</v>
      </c>
      <c r="T151" s="89">
        <v>0.03</v>
      </c>
      <c r="U151" s="89">
        <v>0.01</v>
      </c>
      <c r="V151" s="89">
        <v>2.13</v>
      </c>
      <c r="W151" s="89">
        <v>0.55000000000000004</v>
      </c>
      <c r="X151" s="89">
        <v>0</v>
      </c>
      <c r="Y151" s="89">
        <v>0</v>
      </c>
    </row>
    <row r="152" spans="1:25">
      <c r="A152" s="88" t="s">
        <v>255</v>
      </c>
      <c r="B152" s="89">
        <v>0.01</v>
      </c>
      <c r="C152" s="89">
        <v>0.01</v>
      </c>
      <c r="D152" s="89">
        <v>0.01</v>
      </c>
      <c r="E152" s="89">
        <v>0.01</v>
      </c>
      <c r="F152" s="89">
        <v>0.01</v>
      </c>
      <c r="G152" s="89">
        <v>0.01</v>
      </c>
      <c r="H152" s="89">
        <v>0.01</v>
      </c>
      <c r="I152" s="89">
        <v>0.04</v>
      </c>
      <c r="J152" s="89">
        <v>7.0000000000000007E-2</v>
      </c>
      <c r="K152" s="89">
        <v>0.17</v>
      </c>
      <c r="L152" s="89">
        <v>0.09</v>
      </c>
      <c r="M152" s="89">
        <v>0.02</v>
      </c>
      <c r="N152" s="89">
        <v>0.02</v>
      </c>
      <c r="O152" s="89">
        <v>0.03</v>
      </c>
      <c r="P152" s="89">
        <v>0.14000000000000001</v>
      </c>
      <c r="Q152" s="89">
        <v>0.04</v>
      </c>
      <c r="R152" s="89">
        <v>0.04</v>
      </c>
      <c r="S152" s="89">
        <v>0.04</v>
      </c>
      <c r="T152" s="89">
        <v>0.06</v>
      </c>
      <c r="U152" s="89">
        <v>0.05</v>
      </c>
      <c r="V152" s="89">
        <v>0.01</v>
      </c>
      <c r="W152" s="89">
        <v>0.01</v>
      </c>
      <c r="X152" s="89">
        <v>0.01</v>
      </c>
      <c r="Y152" s="89">
        <v>0.02</v>
      </c>
    </row>
    <row r="153" spans="1:25">
      <c r="A153" s="88" t="s">
        <v>256</v>
      </c>
      <c r="B153" s="89">
        <v>0</v>
      </c>
      <c r="C153" s="89">
        <v>0</v>
      </c>
      <c r="D153" s="89">
        <v>0</v>
      </c>
      <c r="E153" s="89">
        <v>0</v>
      </c>
      <c r="F153" s="89">
        <v>0</v>
      </c>
      <c r="G153" s="89">
        <v>0.01</v>
      </c>
      <c r="H153" s="89">
        <v>0.02</v>
      </c>
      <c r="I153" s="89">
        <v>0.04</v>
      </c>
      <c r="J153" s="89">
        <v>0.01</v>
      </c>
      <c r="K153" s="89">
        <v>0.11</v>
      </c>
      <c r="L153" s="89">
        <v>0.01</v>
      </c>
      <c r="M153" s="89">
        <v>0.02</v>
      </c>
      <c r="N153" s="89">
        <v>0.02</v>
      </c>
      <c r="O153" s="89">
        <v>0.02</v>
      </c>
      <c r="P153" s="89">
        <v>0.02</v>
      </c>
      <c r="Q153" s="89">
        <v>0.03</v>
      </c>
      <c r="R153" s="89">
        <v>0.03</v>
      </c>
      <c r="S153" s="89">
        <v>0.02</v>
      </c>
      <c r="T153" s="89">
        <v>0.03</v>
      </c>
      <c r="U153" s="89">
        <v>0.03</v>
      </c>
      <c r="V153" s="89">
        <v>0</v>
      </c>
      <c r="W153" s="89">
        <v>0.01</v>
      </c>
      <c r="X153" s="89">
        <v>0.02</v>
      </c>
      <c r="Y153" s="89">
        <v>0.01</v>
      </c>
    </row>
    <row r="154" spans="1:25">
      <c r="A154" s="88" t="s">
        <v>257</v>
      </c>
      <c r="B154" s="89">
        <v>0.01</v>
      </c>
      <c r="C154" s="89">
        <v>0.01</v>
      </c>
      <c r="D154" s="89">
        <v>0.01</v>
      </c>
      <c r="E154" s="89">
        <v>0.01</v>
      </c>
      <c r="F154" s="89">
        <v>0.01</v>
      </c>
      <c r="G154" s="89">
        <v>0.02</v>
      </c>
      <c r="H154" s="89">
        <v>0.45</v>
      </c>
      <c r="I154" s="89">
        <v>0.52</v>
      </c>
      <c r="J154" s="89">
        <v>0.19</v>
      </c>
      <c r="K154" s="89">
        <v>0.25</v>
      </c>
      <c r="L154" s="89">
        <v>0.19</v>
      </c>
      <c r="M154" s="89">
        <v>0.2</v>
      </c>
      <c r="N154" s="89">
        <v>0.09</v>
      </c>
      <c r="O154" s="89">
        <v>0.22</v>
      </c>
      <c r="P154" s="89">
        <v>0.55000000000000004</v>
      </c>
      <c r="Q154" s="89">
        <v>0.51</v>
      </c>
      <c r="R154" s="89">
        <v>0.16</v>
      </c>
      <c r="S154" s="89">
        <v>0.02</v>
      </c>
      <c r="T154" s="89">
        <v>0.04</v>
      </c>
      <c r="U154" s="89">
        <v>0.01</v>
      </c>
      <c r="V154" s="89">
        <v>0.01</v>
      </c>
      <c r="W154" s="89">
        <v>0.01</v>
      </c>
      <c r="X154" s="89">
        <v>0.01</v>
      </c>
      <c r="Y154" s="89">
        <v>0.01</v>
      </c>
    </row>
    <row r="155" spans="1:25">
      <c r="A155" s="88" t="s">
        <v>258</v>
      </c>
      <c r="B155" s="89">
        <v>0</v>
      </c>
      <c r="C155" s="89">
        <v>0.01</v>
      </c>
      <c r="D155" s="89">
        <v>0.01</v>
      </c>
      <c r="E155" s="89">
        <v>0.01</v>
      </c>
      <c r="F155" s="89">
        <v>0</v>
      </c>
      <c r="G155" s="89">
        <v>0</v>
      </c>
      <c r="H155" s="89">
        <v>0.03</v>
      </c>
      <c r="I155" s="89">
        <v>0.03</v>
      </c>
      <c r="J155" s="89">
        <v>0.04</v>
      </c>
      <c r="K155" s="89">
        <v>0.04</v>
      </c>
      <c r="L155" s="89">
        <v>0.02</v>
      </c>
      <c r="M155" s="89">
        <v>0.02</v>
      </c>
      <c r="N155" s="89">
        <v>0.02</v>
      </c>
      <c r="O155" s="89">
        <v>0.06</v>
      </c>
      <c r="P155" s="89">
        <v>0.26</v>
      </c>
      <c r="Q155" s="89">
        <v>0.08</v>
      </c>
      <c r="R155" s="89">
        <v>0.01</v>
      </c>
      <c r="S155" s="89">
        <v>0.04</v>
      </c>
      <c r="T155" s="89">
        <v>0.04</v>
      </c>
      <c r="U155" s="89">
        <v>0.02</v>
      </c>
      <c r="V155" s="89">
        <v>0.01</v>
      </c>
      <c r="W155" s="89">
        <v>0.01</v>
      </c>
      <c r="X155" s="89">
        <v>0.01</v>
      </c>
      <c r="Y155" s="89">
        <v>0.01</v>
      </c>
    </row>
    <row r="156" spans="1:25">
      <c r="A156" s="88" t="s">
        <v>259</v>
      </c>
      <c r="B156" s="89">
        <v>0.02</v>
      </c>
      <c r="C156" s="89">
        <v>0.02</v>
      </c>
      <c r="D156" s="89">
        <v>0.02</v>
      </c>
      <c r="E156" s="89">
        <v>0.02</v>
      </c>
      <c r="F156" s="89">
        <v>0.02</v>
      </c>
      <c r="G156" s="89">
        <v>0.02</v>
      </c>
      <c r="H156" s="89">
        <v>0.06</v>
      </c>
      <c r="I156" s="89">
        <v>7.0000000000000007E-2</v>
      </c>
      <c r="J156" s="89">
        <v>0.13</v>
      </c>
      <c r="K156" s="89">
        <v>0.23</v>
      </c>
      <c r="L156" s="89">
        <v>0.21</v>
      </c>
      <c r="M156" s="89">
        <v>0.08</v>
      </c>
      <c r="N156" s="89">
        <v>0.09</v>
      </c>
      <c r="O156" s="89">
        <v>0.06</v>
      </c>
      <c r="P156" s="89">
        <v>0.11</v>
      </c>
      <c r="Q156" s="89">
        <v>0.05</v>
      </c>
      <c r="R156" s="89">
        <v>0.09</v>
      </c>
      <c r="S156" s="89">
        <v>0.1</v>
      </c>
      <c r="T156" s="89">
        <v>7.0000000000000007E-2</v>
      </c>
      <c r="U156" s="89">
        <v>0.05</v>
      </c>
      <c r="V156" s="89">
        <v>0.04</v>
      </c>
      <c r="W156" s="89">
        <v>7.0000000000000007E-2</v>
      </c>
      <c r="X156" s="89">
        <v>0.05</v>
      </c>
      <c r="Y156" s="89">
        <v>0.02</v>
      </c>
    </row>
    <row r="157" spans="1:25">
      <c r="A157" s="88" t="s">
        <v>260</v>
      </c>
      <c r="B157" s="89">
        <v>0.01</v>
      </c>
      <c r="C157" s="89">
        <v>0</v>
      </c>
      <c r="D157" s="89">
        <v>0</v>
      </c>
      <c r="E157" s="89">
        <v>0</v>
      </c>
      <c r="F157" s="89">
        <v>0</v>
      </c>
      <c r="G157" s="89">
        <v>0.01</v>
      </c>
      <c r="H157" s="89">
        <v>0.03</v>
      </c>
      <c r="I157" s="89">
        <v>0.12</v>
      </c>
      <c r="J157" s="89">
        <v>7.0000000000000007E-2</v>
      </c>
      <c r="K157" s="89">
        <v>7.0000000000000007E-2</v>
      </c>
      <c r="L157" s="89">
        <v>0.03</v>
      </c>
      <c r="M157" s="89">
        <v>0.04</v>
      </c>
      <c r="N157" s="89">
        <v>0.04</v>
      </c>
      <c r="O157" s="89">
        <v>0.02</v>
      </c>
      <c r="P157" s="89">
        <v>0.01</v>
      </c>
      <c r="Q157" s="89">
        <v>0.05</v>
      </c>
      <c r="R157" s="89">
        <v>0.04</v>
      </c>
      <c r="S157" s="89">
        <v>0.01</v>
      </c>
      <c r="T157" s="89">
        <v>0.02</v>
      </c>
      <c r="U157" s="89">
        <v>0.04</v>
      </c>
      <c r="V157" s="89">
        <v>0.02</v>
      </c>
      <c r="W157" s="89">
        <v>0.01</v>
      </c>
      <c r="X157" s="89">
        <v>0.01</v>
      </c>
      <c r="Y157" s="89">
        <v>0.01</v>
      </c>
    </row>
    <row r="158" spans="1:25">
      <c r="A158" s="88" t="s">
        <v>261</v>
      </c>
      <c r="B158" s="89">
        <v>0.02</v>
      </c>
      <c r="C158" s="89">
        <v>1.1200000000000001</v>
      </c>
      <c r="D158" s="89">
        <v>0.02</v>
      </c>
      <c r="E158" s="89">
        <v>0.69</v>
      </c>
      <c r="F158" s="89">
        <v>2.86</v>
      </c>
      <c r="G158" s="89">
        <v>1.05</v>
      </c>
      <c r="H158" s="89">
        <v>1.52</v>
      </c>
      <c r="I158" s="89">
        <v>0.11</v>
      </c>
      <c r="J158" s="89">
        <v>0.1</v>
      </c>
      <c r="K158" s="89">
        <v>0.05</v>
      </c>
      <c r="L158" s="89">
        <v>0.1</v>
      </c>
      <c r="M158" s="89">
        <v>0.19</v>
      </c>
      <c r="N158" s="89">
        <v>0.04</v>
      </c>
      <c r="O158" s="89">
        <v>0.04</v>
      </c>
      <c r="P158" s="89">
        <v>0.04</v>
      </c>
      <c r="Q158" s="89">
        <v>0.03</v>
      </c>
      <c r="R158" s="89">
        <v>0.03</v>
      </c>
      <c r="S158" s="89">
        <v>0.03</v>
      </c>
      <c r="T158" s="89">
        <v>0.02</v>
      </c>
      <c r="U158" s="89">
        <v>0.02</v>
      </c>
      <c r="V158" s="89">
        <v>0.02</v>
      </c>
      <c r="W158" s="89">
        <v>1.6</v>
      </c>
      <c r="X158" s="89">
        <v>0.71</v>
      </c>
      <c r="Y158" s="89">
        <v>0.02</v>
      </c>
    </row>
    <row r="159" spans="1:25">
      <c r="A159" s="88" t="s">
        <v>262</v>
      </c>
      <c r="B159" s="89">
        <v>0.03</v>
      </c>
      <c r="C159" s="89">
        <v>0.01</v>
      </c>
      <c r="D159" s="89">
        <v>0.01</v>
      </c>
      <c r="E159" s="89">
        <v>0.01</v>
      </c>
      <c r="F159" s="89">
        <v>0.01</v>
      </c>
      <c r="G159" s="89">
        <v>0.01</v>
      </c>
      <c r="H159" s="89">
        <v>0.01</v>
      </c>
      <c r="I159" s="89">
        <v>0.02</v>
      </c>
      <c r="J159" s="89">
        <v>7.0000000000000007E-2</v>
      </c>
      <c r="K159" s="89">
        <v>0.53</v>
      </c>
      <c r="L159" s="89">
        <v>0.59</v>
      </c>
      <c r="M159" s="89">
        <v>0.08</v>
      </c>
      <c r="N159" s="89">
        <v>0.02</v>
      </c>
      <c r="O159" s="89">
        <v>0.01</v>
      </c>
      <c r="P159" s="89">
        <v>0.03</v>
      </c>
      <c r="Q159" s="89">
        <v>0.02</v>
      </c>
      <c r="R159" s="89">
        <v>0.02</v>
      </c>
      <c r="S159" s="89">
        <v>0.02</v>
      </c>
      <c r="T159" s="89">
        <v>0.02</v>
      </c>
      <c r="U159" s="89">
        <v>0.01</v>
      </c>
      <c r="V159" s="89">
        <v>0.01</v>
      </c>
      <c r="W159" s="89">
        <v>0.02</v>
      </c>
      <c r="X159" s="89">
        <v>0.01</v>
      </c>
      <c r="Y159" s="89">
        <v>0.01</v>
      </c>
    </row>
    <row r="160" spans="1:25">
      <c r="A160" s="88" t="s">
        <v>263</v>
      </c>
      <c r="B160" s="89">
        <v>0</v>
      </c>
      <c r="C160" s="89">
        <v>0</v>
      </c>
      <c r="D160" s="89">
        <v>0</v>
      </c>
      <c r="E160" s="89">
        <v>0</v>
      </c>
      <c r="F160" s="89">
        <v>0</v>
      </c>
      <c r="G160" s="89">
        <v>0.04</v>
      </c>
      <c r="H160" s="89">
        <v>0.05</v>
      </c>
      <c r="I160" s="89">
        <v>0.04</v>
      </c>
      <c r="J160" s="89">
        <v>7.0000000000000007E-2</v>
      </c>
      <c r="K160" s="89">
        <v>0.05</v>
      </c>
      <c r="L160" s="89">
        <v>0.03</v>
      </c>
      <c r="M160" s="89">
        <v>0.01</v>
      </c>
      <c r="N160" s="89">
        <v>0.02</v>
      </c>
      <c r="O160" s="89">
        <v>0.01</v>
      </c>
      <c r="P160" s="89">
        <v>0.01</v>
      </c>
      <c r="Q160" s="89">
        <v>0.02</v>
      </c>
      <c r="R160" s="89">
        <v>0.01</v>
      </c>
      <c r="S160" s="89">
        <v>0.01</v>
      </c>
      <c r="T160" s="89">
        <v>0.01</v>
      </c>
      <c r="U160" s="89">
        <v>0.01</v>
      </c>
      <c r="V160" s="89">
        <v>0.01</v>
      </c>
      <c r="W160" s="89">
        <v>0.02</v>
      </c>
      <c r="X160" s="89">
        <v>0.02</v>
      </c>
      <c r="Y160" s="89">
        <v>0.01</v>
      </c>
    </row>
    <row r="161" spans="1:25">
      <c r="A161" s="88" t="s">
        <v>264</v>
      </c>
      <c r="B161" s="89">
        <v>7.0000000000000007E-2</v>
      </c>
      <c r="C161" s="89">
        <v>7.0000000000000007E-2</v>
      </c>
      <c r="D161" s="89">
        <v>0.01</v>
      </c>
      <c r="E161" s="89">
        <v>0</v>
      </c>
      <c r="F161" s="89">
        <v>0</v>
      </c>
      <c r="G161" s="89">
        <v>0</v>
      </c>
      <c r="H161" s="89">
        <v>0.05</v>
      </c>
      <c r="I161" s="89">
        <v>0.3</v>
      </c>
      <c r="J161" s="89">
        <v>0.23</v>
      </c>
      <c r="K161" s="89">
        <v>0.49</v>
      </c>
      <c r="L161" s="89">
        <v>0.65</v>
      </c>
      <c r="M161" s="89">
        <v>0.65</v>
      </c>
      <c r="N161" s="89">
        <v>0.28000000000000003</v>
      </c>
      <c r="O161" s="89">
        <v>0.42</v>
      </c>
      <c r="P161" s="89">
        <v>0.83</v>
      </c>
      <c r="Q161" s="89">
        <v>1.1000000000000001</v>
      </c>
      <c r="R161" s="89">
        <v>0.76</v>
      </c>
      <c r="S161" s="89">
        <v>0.61</v>
      </c>
      <c r="T161" s="89">
        <v>0.11</v>
      </c>
      <c r="U161" s="89">
        <v>0.01</v>
      </c>
      <c r="V161" s="89">
        <v>0.05</v>
      </c>
      <c r="W161" s="89">
        <v>7.0000000000000007E-2</v>
      </c>
      <c r="X161" s="89">
        <v>0.08</v>
      </c>
      <c r="Y161" s="89">
        <v>0.06</v>
      </c>
    </row>
    <row r="162" spans="1:25">
      <c r="A162" s="88" t="s">
        <v>265</v>
      </c>
      <c r="B162" s="89">
        <v>0</v>
      </c>
      <c r="C162" s="89">
        <v>0</v>
      </c>
      <c r="D162" s="89">
        <v>0</v>
      </c>
      <c r="E162" s="89">
        <v>0</v>
      </c>
      <c r="F162" s="89">
        <v>0</v>
      </c>
      <c r="G162" s="89">
        <v>0.06</v>
      </c>
      <c r="H162" s="89">
        <v>0.08</v>
      </c>
      <c r="I162" s="89">
        <v>0.13</v>
      </c>
      <c r="J162" s="89">
        <v>0.06</v>
      </c>
      <c r="K162" s="89">
        <v>0.1</v>
      </c>
      <c r="L162" s="89">
        <v>0.04</v>
      </c>
      <c r="M162" s="89">
        <v>0.01</v>
      </c>
      <c r="N162" s="89">
        <v>0.04</v>
      </c>
      <c r="O162" s="89">
        <v>0.01</v>
      </c>
      <c r="P162" s="89">
        <v>0.05</v>
      </c>
      <c r="Q162" s="89">
        <v>0.01</v>
      </c>
      <c r="R162" s="89">
        <v>0.05</v>
      </c>
      <c r="S162" s="89">
        <v>0.05</v>
      </c>
      <c r="T162" s="89">
        <v>0.06</v>
      </c>
      <c r="U162" s="89">
        <v>0.01</v>
      </c>
      <c r="V162" s="89">
        <v>0.01</v>
      </c>
      <c r="W162" s="89">
        <v>0.01</v>
      </c>
      <c r="X162" s="89">
        <v>0.01</v>
      </c>
      <c r="Y162" s="89">
        <v>0</v>
      </c>
    </row>
    <row r="163" spans="1:25">
      <c r="A163" s="88" t="s">
        <v>266</v>
      </c>
      <c r="B163" s="89">
        <v>0.36</v>
      </c>
      <c r="C163" s="89">
        <v>0.45</v>
      </c>
      <c r="D163" s="89">
        <v>0.28000000000000003</v>
      </c>
      <c r="E163" s="89">
        <v>0.13</v>
      </c>
      <c r="F163" s="89">
        <v>1.43</v>
      </c>
      <c r="G163" s="89">
        <v>0.62</v>
      </c>
      <c r="H163" s="89">
        <v>1.05</v>
      </c>
      <c r="I163" s="89">
        <v>0.66</v>
      </c>
      <c r="J163" s="89">
        <v>0.43</v>
      </c>
      <c r="K163" s="89">
        <v>0.48</v>
      </c>
      <c r="L163" s="89">
        <v>0.33</v>
      </c>
      <c r="M163" s="89">
        <v>0.21</v>
      </c>
      <c r="N163" s="89">
        <v>0.14000000000000001</v>
      </c>
      <c r="O163" s="89">
        <v>0.13</v>
      </c>
      <c r="P163" s="89">
        <v>0.17</v>
      </c>
      <c r="Q163" s="89">
        <v>0.12</v>
      </c>
      <c r="R163" s="89">
        <v>0.13</v>
      </c>
      <c r="S163" s="89">
        <v>0.12</v>
      </c>
      <c r="T163" s="89">
        <v>0.12</v>
      </c>
      <c r="U163" s="89">
        <v>0.09</v>
      </c>
      <c r="V163" s="89">
        <v>0.61</v>
      </c>
      <c r="W163" s="89">
        <v>1.65</v>
      </c>
      <c r="X163" s="89">
        <v>0.88</v>
      </c>
      <c r="Y163" s="89">
        <v>0.24</v>
      </c>
    </row>
    <row r="164" spans="1:25">
      <c r="A164" s="88" t="s">
        <v>267</v>
      </c>
      <c r="B164" s="89">
        <v>0</v>
      </c>
      <c r="C164" s="89">
        <v>0</v>
      </c>
      <c r="D164" s="89">
        <v>0</v>
      </c>
      <c r="E164" s="89">
        <v>0</v>
      </c>
      <c r="F164" s="89">
        <v>0</v>
      </c>
      <c r="G164" s="89">
        <v>0</v>
      </c>
      <c r="H164" s="89">
        <v>0</v>
      </c>
      <c r="I164" s="89">
        <v>0</v>
      </c>
      <c r="J164" s="89">
        <v>0</v>
      </c>
      <c r="K164" s="89">
        <v>0</v>
      </c>
      <c r="L164" s="89">
        <v>0</v>
      </c>
      <c r="M164" s="89">
        <v>0</v>
      </c>
      <c r="N164" s="89">
        <v>0</v>
      </c>
      <c r="O164" s="89">
        <v>0</v>
      </c>
      <c r="P164" s="89">
        <v>0</v>
      </c>
      <c r="Q164" s="89">
        <v>0</v>
      </c>
      <c r="R164" s="89">
        <v>0</v>
      </c>
      <c r="S164" s="89">
        <v>0</v>
      </c>
      <c r="T164" s="89">
        <v>0</v>
      </c>
      <c r="U164" s="89">
        <v>0</v>
      </c>
      <c r="V164" s="89">
        <v>0</v>
      </c>
      <c r="W164" s="89">
        <v>0</v>
      </c>
      <c r="X164" s="89">
        <v>0</v>
      </c>
      <c r="Y164" s="89">
        <v>0</v>
      </c>
    </row>
    <row r="165" spans="1:25">
      <c r="A165" s="88" t="s">
        <v>268</v>
      </c>
      <c r="B165" s="89">
        <v>0.17</v>
      </c>
      <c r="C165" s="89">
        <v>0.05</v>
      </c>
      <c r="D165" s="89">
        <v>0.03</v>
      </c>
      <c r="E165" s="89">
        <v>3.65</v>
      </c>
      <c r="F165" s="89">
        <v>4.24</v>
      </c>
      <c r="G165" s="89">
        <v>1.29</v>
      </c>
      <c r="H165" s="89">
        <v>0.03</v>
      </c>
      <c r="I165" s="89">
        <v>0.06</v>
      </c>
      <c r="J165" s="89">
        <v>0.2</v>
      </c>
      <c r="K165" s="89">
        <v>0.21</v>
      </c>
      <c r="L165" s="89">
        <v>0.05</v>
      </c>
      <c r="M165" s="89">
        <v>0.16</v>
      </c>
      <c r="N165" s="89">
        <v>0.3</v>
      </c>
      <c r="O165" s="89">
        <v>0.18</v>
      </c>
      <c r="P165" s="89">
        <v>0.32</v>
      </c>
      <c r="Q165" s="89">
        <v>0.06</v>
      </c>
      <c r="R165" s="89">
        <v>0.08</v>
      </c>
      <c r="S165" s="89">
        <v>7.0000000000000007E-2</v>
      </c>
      <c r="T165" s="89">
        <v>0.04</v>
      </c>
      <c r="U165" s="89">
        <v>0.01</v>
      </c>
      <c r="V165" s="89">
        <v>0.01</v>
      </c>
      <c r="W165" s="89">
        <v>0.04</v>
      </c>
      <c r="X165" s="89">
        <v>5.93</v>
      </c>
      <c r="Y165" s="89">
        <v>2.93</v>
      </c>
    </row>
    <row r="166" spans="1:25">
      <c r="A166" s="88" t="s">
        <v>269</v>
      </c>
      <c r="B166" s="89">
        <v>0</v>
      </c>
      <c r="C166" s="89">
        <v>0</v>
      </c>
      <c r="D166" s="89">
        <v>0</v>
      </c>
      <c r="E166" s="89">
        <v>0</v>
      </c>
      <c r="F166" s="89">
        <v>0</v>
      </c>
      <c r="G166" s="89">
        <v>0</v>
      </c>
      <c r="H166" s="89">
        <v>0</v>
      </c>
      <c r="I166" s="89">
        <v>0</v>
      </c>
      <c r="J166" s="89">
        <v>0</v>
      </c>
      <c r="K166" s="89">
        <v>0</v>
      </c>
      <c r="L166" s="89">
        <v>0</v>
      </c>
      <c r="M166" s="89">
        <v>0</v>
      </c>
      <c r="N166" s="89">
        <v>0</v>
      </c>
      <c r="O166" s="89">
        <v>0</v>
      </c>
      <c r="P166" s="89">
        <v>0</v>
      </c>
      <c r="Q166" s="89">
        <v>0</v>
      </c>
      <c r="R166" s="89">
        <v>0</v>
      </c>
      <c r="S166" s="89">
        <v>0</v>
      </c>
      <c r="T166" s="89">
        <v>0</v>
      </c>
      <c r="U166" s="89">
        <v>0</v>
      </c>
      <c r="V166" s="89">
        <v>0</v>
      </c>
      <c r="W166" s="89">
        <v>0</v>
      </c>
      <c r="X166" s="89">
        <v>0</v>
      </c>
      <c r="Y166" s="89">
        <v>0</v>
      </c>
    </row>
    <row r="167" spans="1:25">
      <c r="A167" s="88" t="s">
        <v>270</v>
      </c>
      <c r="B167" s="89">
        <v>0</v>
      </c>
      <c r="C167" s="89">
        <v>0</v>
      </c>
      <c r="D167" s="89">
        <v>0</v>
      </c>
      <c r="E167" s="89">
        <v>0</v>
      </c>
      <c r="F167" s="89">
        <v>0</v>
      </c>
      <c r="G167" s="89">
        <v>0</v>
      </c>
      <c r="H167" s="89">
        <v>0</v>
      </c>
      <c r="I167" s="89">
        <v>0</v>
      </c>
      <c r="J167" s="89">
        <v>0</v>
      </c>
      <c r="K167" s="89">
        <v>0</v>
      </c>
      <c r="L167" s="89">
        <v>0</v>
      </c>
      <c r="M167" s="89">
        <v>0</v>
      </c>
      <c r="N167" s="89">
        <v>0</v>
      </c>
      <c r="O167" s="89">
        <v>0</v>
      </c>
      <c r="P167" s="89">
        <v>0</v>
      </c>
      <c r="Q167" s="89">
        <v>0</v>
      </c>
      <c r="R167" s="89">
        <v>0</v>
      </c>
      <c r="S167" s="89">
        <v>0</v>
      </c>
      <c r="T167" s="89">
        <v>0</v>
      </c>
      <c r="U167" s="89">
        <v>0</v>
      </c>
      <c r="V167" s="89">
        <v>0</v>
      </c>
      <c r="W167" s="89">
        <v>0</v>
      </c>
      <c r="X167" s="89">
        <v>0</v>
      </c>
      <c r="Y167" s="89">
        <v>0</v>
      </c>
    </row>
    <row r="168" spans="1:25">
      <c r="A168" s="88" t="s">
        <v>271</v>
      </c>
      <c r="B168" s="89">
        <v>0</v>
      </c>
      <c r="C168" s="89">
        <v>0</v>
      </c>
      <c r="D168" s="89">
        <v>0</v>
      </c>
      <c r="E168" s="89">
        <v>0</v>
      </c>
      <c r="F168" s="89">
        <v>0</v>
      </c>
      <c r="G168" s="89">
        <v>0.01</v>
      </c>
      <c r="H168" s="89">
        <v>0.02</v>
      </c>
      <c r="I168" s="89">
        <v>0.02</v>
      </c>
      <c r="J168" s="89">
        <v>0.01</v>
      </c>
      <c r="K168" s="89">
        <v>0.01</v>
      </c>
      <c r="L168" s="89">
        <v>0.01</v>
      </c>
      <c r="M168" s="89">
        <v>0.01</v>
      </c>
      <c r="N168" s="89">
        <v>0.01</v>
      </c>
      <c r="O168" s="89">
        <v>0.02</v>
      </c>
      <c r="P168" s="89">
        <v>0.04</v>
      </c>
      <c r="Q168" s="89">
        <v>0.02</v>
      </c>
      <c r="R168" s="89">
        <v>0.01</v>
      </c>
      <c r="S168" s="89">
        <v>0.03</v>
      </c>
      <c r="T168" s="89">
        <v>0.03</v>
      </c>
      <c r="U168" s="89">
        <v>0</v>
      </c>
      <c r="V168" s="89">
        <v>0</v>
      </c>
      <c r="W168" s="89">
        <v>0</v>
      </c>
      <c r="X168" s="89">
        <v>0.01</v>
      </c>
      <c r="Y168" s="89">
        <v>0</v>
      </c>
    </row>
    <row r="169" spans="1:25">
      <c r="A169" s="88" t="s">
        <v>272</v>
      </c>
      <c r="B169" s="89">
        <v>0</v>
      </c>
      <c r="C169" s="89">
        <v>0</v>
      </c>
      <c r="D169" s="89">
        <v>0</v>
      </c>
      <c r="E169" s="89">
        <v>0</v>
      </c>
      <c r="F169" s="89">
        <v>0</v>
      </c>
      <c r="G169" s="89">
        <v>0</v>
      </c>
      <c r="H169" s="89">
        <v>0</v>
      </c>
      <c r="I169" s="89">
        <v>0</v>
      </c>
      <c r="J169" s="89">
        <v>0</v>
      </c>
      <c r="K169" s="89">
        <v>0</v>
      </c>
      <c r="L169" s="89">
        <v>0</v>
      </c>
      <c r="M169" s="89">
        <v>0</v>
      </c>
      <c r="N169" s="89">
        <v>0</v>
      </c>
      <c r="O169" s="89">
        <v>0</v>
      </c>
      <c r="P169" s="89">
        <v>0</v>
      </c>
      <c r="Q169" s="89">
        <v>0</v>
      </c>
      <c r="R169" s="89">
        <v>0</v>
      </c>
      <c r="S169" s="89">
        <v>0</v>
      </c>
      <c r="T169" s="89">
        <v>0</v>
      </c>
      <c r="U169" s="89">
        <v>0</v>
      </c>
      <c r="V169" s="89">
        <v>0</v>
      </c>
      <c r="W169" s="89">
        <v>0</v>
      </c>
      <c r="X169" s="89">
        <v>0</v>
      </c>
      <c r="Y169" s="89">
        <v>0</v>
      </c>
    </row>
    <row r="170" spans="1:25">
      <c r="A170" s="88" t="s">
        <v>273</v>
      </c>
      <c r="B170" s="89">
        <v>0</v>
      </c>
      <c r="C170" s="89">
        <v>0</v>
      </c>
      <c r="D170" s="89">
        <v>0</v>
      </c>
      <c r="E170" s="89">
        <v>0</v>
      </c>
      <c r="F170" s="89">
        <v>0</v>
      </c>
      <c r="G170" s="89">
        <v>0</v>
      </c>
      <c r="H170" s="89">
        <v>0</v>
      </c>
      <c r="I170" s="89">
        <v>0</v>
      </c>
      <c r="J170" s="89">
        <v>0</v>
      </c>
      <c r="K170" s="89">
        <v>0</v>
      </c>
      <c r="L170" s="89">
        <v>0</v>
      </c>
      <c r="M170" s="89">
        <v>0</v>
      </c>
      <c r="N170" s="89">
        <v>0</v>
      </c>
      <c r="O170" s="89">
        <v>0</v>
      </c>
      <c r="P170" s="89">
        <v>0</v>
      </c>
      <c r="Q170" s="89">
        <v>0</v>
      </c>
      <c r="R170" s="89">
        <v>0</v>
      </c>
      <c r="S170" s="89">
        <v>0</v>
      </c>
      <c r="T170" s="89">
        <v>0</v>
      </c>
      <c r="U170" s="89">
        <v>0</v>
      </c>
      <c r="V170" s="89">
        <v>0</v>
      </c>
      <c r="W170" s="89">
        <v>0</v>
      </c>
      <c r="X170" s="89">
        <v>0</v>
      </c>
      <c r="Y170" s="89">
        <v>0</v>
      </c>
    </row>
    <row r="171" spans="1:25">
      <c r="A171" s="88" t="s">
        <v>274</v>
      </c>
      <c r="B171" s="89">
        <v>0.04</v>
      </c>
      <c r="C171" s="89">
        <v>0.04</v>
      </c>
      <c r="D171" s="89">
        <v>0.04</v>
      </c>
      <c r="E171" s="89">
        <v>0.03</v>
      </c>
      <c r="F171" s="89">
        <v>0.03</v>
      </c>
      <c r="G171" s="89">
        <v>0.03</v>
      </c>
      <c r="H171" s="89">
        <v>0.03</v>
      </c>
      <c r="I171" s="89">
        <v>0.03</v>
      </c>
      <c r="J171" s="89">
        <v>0.03</v>
      </c>
      <c r="K171" s="89">
        <v>0.04</v>
      </c>
      <c r="L171" s="89">
        <v>0.04</v>
      </c>
      <c r="M171" s="89">
        <v>0.04</v>
      </c>
      <c r="N171" s="89">
        <v>0.03</v>
      </c>
      <c r="O171" s="89">
        <v>0.03</v>
      </c>
      <c r="P171" s="89">
        <v>0.03</v>
      </c>
      <c r="Q171" s="89">
        <v>0.04</v>
      </c>
      <c r="R171" s="89">
        <v>0.04</v>
      </c>
      <c r="S171" s="89">
        <v>0.04</v>
      </c>
      <c r="T171" s="89">
        <v>0.04</v>
      </c>
      <c r="U171" s="89">
        <v>0.04</v>
      </c>
      <c r="V171" s="89">
        <v>0.04</v>
      </c>
      <c r="W171" s="89">
        <v>0.04</v>
      </c>
      <c r="X171" s="89">
        <v>0.03</v>
      </c>
      <c r="Y171" s="89">
        <v>0.03</v>
      </c>
    </row>
    <row r="172" spans="1:25">
      <c r="A172" s="88" t="s">
        <v>275</v>
      </c>
      <c r="B172" s="89">
        <v>0.04</v>
      </c>
      <c r="C172" s="89">
        <v>0.01</v>
      </c>
      <c r="D172" s="89">
        <v>0.01</v>
      </c>
      <c r="E172" s="89">
        <v>0.44</v>
      </c>
      <c r="F172" s="89">
        <v>0.09</v>
      </c>
      <c r="G172" s="89">
        <v>0.01</v>
      </c>
      <c r="H172" s="89">
        <v>0.02</v>
      </c>
      <c r="I172" s="89">
        <v>0.03</v>
      </c>
      <c r="J172" s="89">
        <v>0.04</v>
      </c>
      <c r="K172" s="89">
        <v>0.02</v>
      </c>
      <c r="L172" s="89">
        <v>0.03</v>
      </c>
      <c r="M172" s="89">
        <v>0.02</v>
      </c>
      <c r="N172" s="89">
        <v>0.01</v>
      </c>
      <c r="O172" s="89">
        <v>0.02</v>
      </c>
      <c r="P172" s="89">
        <v>0.02</v>
      </c>
      <c r="Q172" s="89">
        <v>0.01</v>
      </c>
      <c r="R172" s="89">
        <v>0.01</v>
      </c>
      <c r="S172" s="89">
        <v>0.01</v>
      </c>
      <c r="T172" s="89">
        <v>0</v>
      </c>
      <c r="U172" s="89">
        <v>0</v>
      </c>
      <c r="V172" s="89">
        <v>0</v>
      </c>
      <c r="W172" s="89">
        <v>0</v>
      </c>
      <c r="X172" s="89">
        <v>0</v>
      </c>
      <c r="Y172" s="89">
        <v>0</v>
      </c>
    </row>
    <row r="173" spans="1:25">
      <c r="A173" s="88" t="s">
        <v>276</v>
      </c>
      <c r="B173" s="89">
        <v>0</v>
      </c>
      <c r="C173" s="89">
        <v>0</v>
      </c>
      <c r="D173" s="89">
        <v>0</v>
      </c>
      <c r="E173" s="89">
        <v>0</v>
      </c>
      <c r="F173" s="89">
        <v>0</v>
      </c>
      <c r="G173" s="89">
        <v>0</v>
      </c>
      <c r="H173" s="89">
        <v>0</v>
      </c>
      <c r="I173" s="89">
        <v>0.31</v>
      </c>
      <c r="J173" s="89">
        <v>0.38</v>
      </c>
      <c r="K173" s="89">
        <v>0.06</v>
      </c>
      <c r="L173" s="89">
        <v>0.01</v>
      </c>
      <c r="M173" s="89">
        <v>0</v>
      </c>
      <c r="N173" s="89">
        <v>0.01</v>
      </c>
      <c r="O173" s="89">
        <v>0.17</v>
      </c>
      <c r="P173" s="89">
        <v>0.16</v>
      </c>
      <c r="Q173" s="89">
        <v>0.01</v>
      </c>
      <c r="R173" s="89">
        <v>0.02</v>
      </c>
      <c r="S173" s="89">
        <v>0</v>
      </c>
      <c r="T173" s="89">
        <v>0</v>
      </c>
      <c r="U173" s="89">
        <v>0</v>
      </c>
      <c r="V173" s="89">
        <v>0</v>
      </c>
      <c r="W173" s="89">
        <v>0</v>
      </c>
      <c r="X173" s="89">
        <v>0</v>
      </c>
      <c r="Y173" s="89">
        <v>0</v>
      </c>
    </row>
    <row r="174" spans="1:25">
      <c r="A174" s="88" t="s">
        <v>277</v>
      </c>
      <c r="B174" s="89">
        <v>7.0000000000000007E-2</v>
      </c>
      <c r="C174" s="89">
        <v>0.08</v>
      </c>
      <c r="D174" s="89">
        <v>7.0000000000000007E-2</v>
      </c>
      <c r="E174" s="89">
        <v>7.0000000000000007E-2</v>
      </c>
      <c r="F174" s="89">
        <v>7.0000000000000007E-2</v>
      </c>
      <c r="G174" s="89">
        <v>0.06</v>
      </c>
      <c r="H174" s="89">
        <v>7.0000000000000007E-2</v>
      </c>
      <c r="I174" s="89">
        <v>0.08</v>
      </c>
      <c r="J174" s="89">
        <v>0.16</v>
      </c>
      <c r="K174" s="89">
        <v>0.24</v>
      </c>
      <c r="L174" s="89">
        <v>0.15</v>
      </c>
      <c r="M174" s="89">
        <v>0.09</v>
      </c>
      <c r="N174" s="89">
        <v>0.08</v>
      </c>
      <c r="O174" s="89">
        <v>0.08</v>
      </c>
      <c r="P174" s="89">
        <v>0.1</v>
      </c>
      <c r="Q174" s="89">
        <v>0.08</v>
      </c>
      <c r="R174" s="89">
        <v>0.08</v>
      </c>
      <c r="S174" s="89">
        <v>7.0000000000000007E-2</v>
      </c>
      <c r="T174" s="89">
        <v>7.0000000000000007E-2</v>
      </c>
      <c r="U174" s="89">
        <v>7.0000000000000007E-2</v>
      </c>
      <c r="V174" s="89">
        <v>7.0000000000000007E-2</v>
      </c>
      <c r="W174" s="89">
        <v>7.0000000000000007E-2</v>
      </c>
      <c r="X174" s="89">
        <v>7.0000000000000007E-2</v>
      </c>
      <c r="Y174" s="89">
        <v>7.0000000000000007E-2</v>
      </c>
    </row>
    <row r="175" spans="1:25">
      <c r="A175" s="88" t="s">
        <v>278</v>
      </c>
      <c r="B175" s="89">
        <v>0.01</v>
      </c>
      <c r="C175" s="89">
        <v>0.01</v>
      </c>
      <c r="D175" s="89">
        <v>0.01</v>
      </c>
      <c r="E175" s="89">
        <v>0.01</v>
      </c>
      <c r="F175" s="89">
        <v>0.01</v>
      </c>
      <c r="G175" s="89">
        <v>0.01</v>
      </c>
      <c r="H175" s="89">
        <v>0.01</v>
      </c>
      <c r="I175" s="89">
        <v>0.01</v>
      </c>
      <c r="J175" s="89">
        <v>0.01</v>
      </c>
      <c r="K175" s="89">
        <v>0.01</v>
      </c>
      <c r="L175" s="89">
        <v>0.01</v>
      </c>
      <c r="M175" s="89">
        <v>0.01</v>
      </c>
      <c r="N175" s="89">
        <v>0.01</v>
      </c>
      <c r="O175" s="89">
        <v>0.01</v>
      </c>
      <c r="P175" s="89">
        <v>0.01</v>
      </c>
      <c r="Q175" s="89">
        <v>0.01</v>
      </c>
      <c r="R175" s="89">
        <v>0.01</v>
      </c>
      <c r="S175" s="89">
        <v>0.01</v>
      </c>
      <c r="T175" s="89">
        <v>0.01</v>
      </c>
      <c r="U175" s="89">
        <v>0.01</v>
      </c>
      <c r="V175" s="89">
        <v>0.01</v>
      </c>
      <c r="W175" s="89">
        <v>0.01</v>
      </c>
      <c r="X175" s="89">
        <v>0.01</v>
      </c>
      <c r="Y175" s="89">
        <v>0.01</v>
      </c>
    </row>
    <row r="176" spans="1:25">
      <c r="A176" s="88" t="s">
        <v>279</v>
      </c>
      <c r="B176" s="89">
        <v>0</v>
      </c>
      <c r="C176" s="89">
        <v>0</v>
      </c>
      <c r="D176" s="89">
        <v>0</v>
      </c>
      <c r="E176" s="89">
        <v>0</v>
      </c>
      <c r="F176" s="89">
        <v>0</v>
      </c>
      <c r="G176" s="89">
        <v>0</v>
      </c>
      <c r="H176" s="89">
        <v>0</v>
      </c>
      <c r="I176" s="89">
        <v>0.11</v>
      </c>
      <c r="J176" s="89">
        <v>0.02</v>
      </c>
      <c r="K176" s="89">
        <v>0.03</v>
      </c>
      <c r="L176" s="89">
        <v>0.05</v>
      </c>
      <c r="M176" s="89">
        <v>0</v>
      </c>
      <c r="N176" s="89">
        <v>0</v>
      </c>
      <c r="O176" s="89">
        <v>0.03</v>
      </c>
      <c r="P176" s="89">
        <v>0.12</v>
      </c>
      <c r="Q176" s="89">
        <v>0.01</v>
      </c>
      <c r="R176" s="89">
        <v>0</v>
      </c>
      <c r="S176" s="89">
        <v>0.01</v>
      </c>
      <c r="T176" s="89">
        <v>0.01</v>
      </c>
      <c r="U176" s="89">
        <v>0.01</v>
      </c>
      <c r="V176" s="89">
        <v>0.01</v>
      </c>
      <c r="W176" s="89">
        <v>0</v>
      </c>
      <c r="X176" s="89">
        <v>0</v>
      </c>
      <c r="Y176" s="89">
        <v>0</v>
      </c>
    </row>
    <row r="177" spans="1:25">
      <c r="A177" s="88" t="s">
        <v>280</v>
      </c>
      <c r="B177" s="89">
        <v>7.0000000000000007E-2</v>
      </c>
      <c r="C177" s="89">
        <v>7.0000000000000007E-2</v>
      </c>
      <c r="D177" s="89">
        <v>0.09</v>
      </c>
      <c r="E177" s="89">
        <v>0.11</v>
      </c>
      <c r="F177" s="89">
        <v>0.2</v>
      </c>
      <c r="G177" s="89">
        <v>0.14000000000000001</v>
      </c>
      <c r="H177" s="89">
        <v>0.35</v>
      </c>
      <c r="I177" s="89">
        <v>0.31</v>
      </c>
      <c r="J177" s="89">
        <v>0.28999999999999998</v>
      </c>
      <c r="K177" s="89">
        <v>0.2</v>
      </c>
      <c r="L177" s="89">
        <v>0.15</v>
      </c>
      <c r="M177" s="89">
        <v>0.2</v>
      </c>
      <c r="N177" s="89">
        <v>0.16</v>
      </c>
      <c r="O177" s="89">
        <v>0.19</v>
      </c>
      <c r="P177" s="89">
        <v>7.0000000000000007E-2</v>
      </c>
      <c r="Q177" s="89">
        <v>0.08</v>
      </c>
      <c r="R177" s="89">
        <v>0.17</v>
      </c>
      <c r="S177" s="89">
        <v>0.21</v>
      </c>
      <c r="T177" s="89">
        <v>0.09</v>
      </c>
      <c r="U177" s="89">
        <v>0.08</v>
      </c>
      <c r="V177" s="89">
        <v>7.0000000000000007E-2</v>
      </c>
      <c r="W177" s="89">
        <v>0.06</v>
      </c>
      <c r="X177" s="89">
        <v>0.06</v>
      </c>
      <c r="Y177" s="89">
        <v>7.0000000000000007E-2</v>
      </c>
    </row>
    <row r="178" spans="1:25">
      <c r="A178" s="88" t="s">
        <v>281</v>
      </c>
      <c r="B178" s="89">
        <v>0</v>
      </c>
      <c r="C178" s="89">
        <v>0</v>
      </c>
      <c r="D178" s="89">
        <v>0</v>
      </c>
      <c r="E178" s="89">
        <v>0</v>
      </c>
      <c r="F178" s="89">
        <v>0</v>
      </c>
      <c r="G178" s="89">
        <v>0</v>
      </c>
      <c r="H178" s="89">
        <v>0.02</v>
      </c>
      <c r="I178" s="89">
        <v>0.19</v>
      </c>
      <c r="J178" s="89">
        <v>0.19</v>
      </c>
      <c r="K178" s="89">
        <v>0.04</v>
      </c>
      <c r="L178" s="89">
        <v>0.04</v>
      </c>
      <c r="M178" s="89">
        <v>0.03</v>
      </c>
      <c r="N178" s="89">
        <v>0</v>
      </c>
      <c r="O178" s="89">
        <v>0.01</v>
      </c>
      <c r="P178" s="89">
        <v>0.11</v>
      </c>
      <c r="Q178" s="89">
        <v>0.15</v>
      </c>
      <c r="R178" s="89">
        <v>0.1</v>
      </c>
      <c r="S178" s="89">
        <v>0.02</v>
      </c>
      <c r="T178" s="89">
        <v>0.01</v>
      </c>
      <c r="U178" s="89">
        <v>0.01</v>
      </c>
      <c r="V178" s="89">
        <v>0.01</v>
      </c>
      <c r="W178" s="89">
        <v>0.02</v>
      </c>
      <c r="X178" s="89">
        <v>0.01</v>
      </c>
      <c r="Y178" s="89">
        <v>0</v>
      </c>
    </row>
    <row r="179" spans="1:25">
      <c r="A179" s="88" t="s">
        <v>282</v>
      </c>
      <c r="B179" s="89">
        <v>0</v>
      </c>
      <c r="C179" s="89">
        <v>0</v>
      </c>
      <c r="D179" s="89">
        <v>0</v>
      </c>
      <c r="E179" s="89">
        <v>0</v>
      </c>
      <c r="F179" s="89">
        <v>0</v>
      </c>
      <c r="G179" s="89">
        <v>0</v>
      </c>
      <c r="H179" s="89">
        <v>0.01</v>
      </c>
      <c r="I179" s="89">
        <v>0.01</v>
      </c>
      <c r="J179" s="89">
        <v>0.01</v>
      </c>
      <c r="K179" s="89">
        <v>0.08</v>
      </c>
      <c r="L179" s="89">
        <v>0.03</v>
      </c>
      <c r="M179" s="89">
        <v>0.02</v>
      </c>
      <c r="N179" s="89">
        <v>0.12</v>
      </c>
      <c r="O179" s="89">
        <v>0.08</v>
      </c>
      <c r="P179" s="89">
        <v>0</v>
      </c>
      <c r="Q179" s="89">
        <v>0</v>
      </c>
      <c r="R179" s="89">
        <v>0</v>
      </c>
      <c r="S179" s="89">
        <v>0.01</v>
      </c>
      <c r="T179" s="89">
        <v>0</v>
      </c>
      <c r="U179" s="89">
        <v>0</v>
      </c>
      <c r="V179" s="89">
        <v>0</v>
      </c>
      <c r="W179" s="89">
        <v>0</v>
      </c>
      <c r="X179" s="89">
        <v>0.01</v>
      </c>
      <c r="Y179" s="89">
        <v>0.01</v>
      </c>
    </row>
    <row r="180" spans="1:25">
      <c r="A180" s="88" t="s">
        <v>283</v>
      </c>
      <c r="B180" s="89">
        <v>0</v>
      </c>
      <c r="C180" s="89">
        <v>0</v>
      </c>
      <c r="D180" s="89">
        <v>0</v>
      </c>
      <c r="E180" s="89">
        <v>0</v>
      </c>
      <c r="F180" s="89">
        <v>0</v>
      </c>
      <c r="G180" s="89">
        <v>0</v>
      </c>
      <c r="H180" s="89">
        <v>0</v>
      </c>
      <c r="I180" s="89">
        <v>0</v>
      </c>
      <c r="J180" s="89">
        <v>0</v>
      </c>
      <c r="K180" s="89">
        <v>0</v>
      </c>
      <c r="L180" s="89">
        <v>0</v>
      </c>
      <c r="M180" s="89">
        <v>0</v>
      </c>
      <c r="N180" s="89">
        <v>0</v>
      </c>
      <c r="O180" s="89">
        <v>0</v>
      </c>
      <c r="P180" s="89">
        <v>0</v>
      </c>
      <c r="Q180" s="89">
        <v>0</v>
      </c>
      <c r="R180" s="89">
        <v>0</v>
      </c>
      <c r="S180" s="89">
        <v>0</v>
      </c>
      <c r="T180" s="89">
        <v>0</v>
      </c>
      <c r="U180" s="89">
        <v>0</v>
      </c>
      <c r="V180" s="89">
        <v>0</v>
      </c>
      <c r="W180" s="89">
        <v>0</v>
      </c>
      <c r="X180" s="89">
        <v>0</v>
      </c>
      <c r="Y180" s="89">
        <v>0</v>
      </c>
    </row>
    <row r="181" spans="1:25">
      <c r="A181" s="88" t="s">
        <v>284</v>
      </c>
      <c r="B181" s="89">
        <v>0</v>
      </c>
      <c r="C181" s="89">
        <v>0</v>
      </c>
      <c r="D181" s="89">
        <v>0</v>
      </c>
      <c r="E181" s="89">
        <v>0</v>
      </c>
      <c r="F181" s="89">
        <v>0</v>
      </c>
      <c r="G181" s="89">
        <v>0</v>
      </c>
      <c r="H181" s="89">
        <v>0</v>
      </c>
      <c r="I181" s="89">
        <v>0</v>
      </c>
      <c r="J181" s="89">
        <v>0</v>
      </c>
      <c r="K181" s="89">
        <v>0</v>
      </c>
      <c r="L181" s="89">
        <v>0</v>
      </c>
      <c r="M181" s="89">
        <v>0</v>
      </c>
      <c r="N181" s="89">
        <v>0</v>
      </c>
      <c r="O181" s="89">
        <v>0</v>
      </c>
      <c r="P181" s="89">
        <v>0</v>
      </c>
      <c r="Q181" s="89">
        <v>0</v>
      </c>
      <c r="R181" s="89">
        <v>0</v>
      </c>
      <c r="S181" s="89">
        <v>0</v>
      </c>
      <c r="T181" s="89">
        <v>0</v>
      </c>
      <c r="U181" s="89">
        <v>0</v>
      </c>
      <c r="V181" s="89">
        <v>0</v>
      </c>
      <c r="W181" s="89">
        <v>0</v>
      </c>
      <c r="X181" s="89">
        <v>0</v>
      </c>
      <c r="Y181" s="89">
        <v>0</v>
      </c>
    </row>
    <row r="182" spans="1:25">
      <c r="A182" s="88" t="s">
        <v>285</v>
      </c>
      <c r="B182" s="89">
        <v>0</v>
      </c>
      <c r="C182" s="89">
        <v>0</v>
      </c>
      <c r="D182" s="89">
        <v>0</v>
      </c>
      <c r="E182" s="89">
        <v>0</v>
      </c>
      <c r="F182" s="89">
        <v>0</v>
      </c>
      <c r="G182" s="89">
        <v>0</v>
      </c>
      <c r="H182" s="89">
        <v>0</v>
      </c>
      <c r="I182" s="89">
        <v>0</v>
      </c>
      <c r="J182" s="89">
        <v>0</v>
      </c>
      <c r="K182" s="89">
        <v>0</v>
      </c>
      <c r="L182" s="89">
        <v>0</v>
      </c>
      <c r="M182" s="89">
        <v>0</v>
      </c>
      <c r="N182" s="89">
        <v>0</v>
      </c>
      <c r="O182" s="89">
        <v>0</v>
      </c>
      <c r="P182" s="89">
        <v>0</v>
      </c>
      <c r="Q182" s="89">
        <v>0</v>
      </c>
      <c r="R182" s="89">
        <v>0</v>
      </c>
      <c r="S182" s="89">
        <v>0</v>
      </c>
      <c r="T182" s="89">
        <v>0</v>
      </c>
      <c r="U182" s="89">
        <v>0</v>
      </c>
      <c r="V182" s="89">
        <v>0</v>
      </c>
      <c r="W182" s="89">
        <v>0</v>
      </c>
      <c r="X182" s="89">
        <v>0</v>
      </c>
      <c r="Y182" s="89">
        <v>0</v>
      </c>
    </row>
    <row r="183" spans="1:25">
      <c r="A183" s="88" t="s">
        <v>286</v>
      </c>
      <c r="B183" s="89">
        <v>0.09</v>
      </c>
      <c r="C183" s="89">
        <v>0.09</v>
      </c>
      <c r="D183" s="89">
        <v>0.09</v>
      </c>
      <c r="E183" s="89">
        <v>0.09</v>
      </c>
      <c r="F183" s="89">
        <v>0.09</v>
      </c>
      <c r="G183" s="89">
        <v>7.0000000000000007E-2</v>
      </c>
      <c r="H183" s="89">
        <v>0.09</v>
      </c>
      <c r="I183" s="89">
        <v>0.17</v>
      </c>
      <c r="J183" s="89">
        <v>0.21</v>
      </c>
      <c r="K183" s="89">
        <v>0.21</v>
      </c>
      <c r="L183" s="89">
        <v>0.22</v>
      </c>
      <c r="M183" s="89">
        <v>0.2</v>
      </c>
      <c r="N183" s="89">
        <v>0.13</v>
      </c>
      <c r="O183" s="89">
        <v>0.12</v>
      </c>
      <c r="P183" s="89">
        <v>0.11</v>
      </c>
      <c r="Q183" s="89">
        <v>0.13</v>
      </c>
      <c r="R183" s="89">
        <v>0.11</v>
      </c>
      <c r="S183" s="89">
        <v>0.11</v>
      </c>
      <c r="T183" s="89">
        <v>0.1</v>
      </c>
      <c r="U183" s="89">
        <v>0.1</v>
      </c>
      <c r="V183" s="89">
        <v>0.1</v>
      </c>
      <c r="W183" s="89">
        <v>0.09</v>
      </c>
      <c r="X183" s="89">
        <v>0.09</v>
      </c>
      <c r="Y183" s="89">
        <v>0.09</v>
      </c>
    </row>
    <row r="184" spans="1:25">
      <c r="A184" s="88" t="s">
        <v>287</v>
      </c>
      <c r="B184" s="89">
        <v>0.41</v>
      </c>
      <c r="C184" s="89">
        <v>0.41</v>
      </c>
      <c r="D184" s="89">
        <v>0.41</v>
      </c>
      <c r="E184" s="89">
        <v>0.41</v>
      </c>
      <c r="F184" s="89">
        <v>0.37</v>
      </c>
      <c r="G184" s="89">
        <v>0.1</v>
      </c>
      <c r="H184" s="89">
        <v>0.24</v>
      </c>
      <c r="I184" s="89">
        <v>0.33</v>
      </c>
      <c r="J184" s="89">
        <v>0.36</v>
      </c>
      <c r="K184" s="89">
        <v>0.43</v>
      </c>
      <c r="L184" s="89">
        <v>0.45</v>
      </c>
      <c r="M184" s="89">
        <v>0.44</v>
      </c>
      <c r="N184" s="89">
        <v>0.5</v>
      </c>
      <c r="O184" s="89">
        <v>0.56999999999999995</v>
      </c>
      <c r="P184" s="89">
        <v>0.55000000000000004</v>
      </c>
      <c r="Q184" s="89">
        <v>0.56000000000000005</v>
      </c>
      <c r="R184" s="89">
        <v>0.48</v>
      </c>
      <c r="S184" s="89">
        <v>0.46</v>
      </c>
      <c r="T184" s="89">
        <v>0.44</v>
      </c>
      <c r="U184" s="89">
        <v>0.45</v>
      </c>
      <c r="V184" s="89">
        <v>0.43</v>
      </c>
      <c r="W184" s="89">
        <v>0.41</v>
      </c>
      <c r="X184" s="89">
        <v>0.41</v>
      </c>
      <c r="Y184" s="89">
        <v>0.4</v>
      </c>
    </row>
    <row r="185" spans="1:25">
      <c r="A185" s="88" t="s">
        <v>288</v>
      </c>
      <c r="B185" s="89">
        <v>0.24</v>
      </c>
      <c r="C185" s="89">
        <v>0.14000000000000001</v>
      </c>
      <c r="D185" s="89">
        <v>0.06</v>
      </c>
      <c r="E185" s="89">
        <v>7.0000000000000007E-2</v>
      </c>
      <c r="F185" s="89">
        <v>0.08</v>
      </c>
      <c r="G185" s="89">
        <v>0.09</v>
      </c>
      <c r="H185" s="89">
        <v>0.53</v>
      </c>
      <c r="I185" s="89">
        <v>0.57999999999999996</v>
      </c>
      <c r="J185" s="89">
        <v>0.82</v>
      </c>
      <c r="K185" s="89">
        <v>1.01</v>
      </c>
      <c r="L185" s="89">
        <v>0.9</v>
      </c>
      <c r="M185" s="89">
        <v>1.1100000000000001</v>
      </c>
      <c r="N185" s="89">
        <v>0.55000000000000004</v>
      </c>
      <c r="O185" s="89">
        <v>0.48</v>
      </c>
      <c r="P185" s="89">
        <v>0.49</v>
      </c>
      <c r="Q185" s="89">
        <v>0.53</v>
      </c>
      <c r="R185" s="89">
        <v>0.65</v>
      </c>
      <c r="S185" s="89">
        <v>0.85</v>
      </c>
      <c r="T185" s="89">
        <v>1.1100000000000001</v>
      </c>
      <c r="U185" s="89">
        <v>0.83</v>
      </c>
      <c r="V185" s="89">
        <v>0.31</v>
      </c>
      <c r="W185" s="89">
        <v>0.17</v>
      </c>
      <c r="X185" s="89">
        <v>0.28000000000000003</v>
      </c>
      <c r="Y185" s="89">
        <v>0.32</v>
      </c>
    </row>
    <row r="186" spans="1:25">
      <c r="A186" s="88" t="s">
        <v>289</v>
      </c>
      <c r="B186" s="89">
        <v>0.01</v>
      </c>
      <c r="C186" s="89">
        <v>0</v>
      </c>
      <c r="D186" s="89">
        <v>0</v>
      </c>
      <c r="E186" s="89">
        <v>0</v>
      </c>
      <c r="F186" s="89">
        <v>0.01</v>
      </c>
      <c r="G186" s="89">
        <v>0</v>
      </c>
      <c r="H186" s="89">
        <v>0.06</v>
      </c>
      <c r="I186" s="89">
        <v>0.19</v>
      </c>
      <c r="J186" s="89">
        <v>0.23</v>
      </c>
      <c r="K186" s="89">
        <v>0.08</v>
      </c>
      <c r="L186" s="89">
        <v>0.03</v>
      </c>
      <c r="M186" s="89">
        <v>0.05</v>
      </c>
      <c r="N186" s="89">
        <v>7.0000000000000007E-2</v>
      </c>
      <c r="O186" s="89">
        <v>0.03</v>
      </c>
      <c r="P186" s="89">
        <v>0.01</v>
      </c>
      <c r="Q186" s="89">
        <v>0.03</v>
      </c>
      <c r="R186" s="89">
        <v>0.02</v>
      </c>
      <c r="S186" s="89">
        <v>0.1</v>
      </c>
      <c r="T186" s="89">
        <v>0.09</v>
      </c>
      <c r="U186" s="89">
        <v>0.04</v>
      </c>
      <c r="V186" s="89">
        <v>0.01</v>
      </c>
      <c r="W186" s="89">
        <v>0.01</v>
      </c>
      <c r="X186" s="89">
        <v>0.01</v>
      </c>
      <c r="Y186" s="89">
        <v>0.01</v>
      </c>
    </row>
    <row r="187" spans="1:25">
      <c r="A187" s="88" t="s">
        <v>290</v>
      </c>
      <c r="B187" s="89">
        <v>0</v>
      </c>
      <c r="C187" s="89">
        <v>0</v>
      </c>
      <c r="D187" s="89">
        <v>0</v>
      </c>
      <c r="E187" s="89">
        <v>0</v>
      </c>
      <c r="F187" s="89">
        <v>0</v>
      </c>
      <c r="G187" s="89">
        <v>0</v>
      </c>
      <c r="H187" s="89">
        <v>0</v>
      </c>
      <c r="I187" s="89">
        <v>0</v>
      </c>
      <c r="J187" s="89">
        <v>0</v>
      </c>
      <c r="K187" s="89">
        <v>0</v>
      </c>
      <c r="L187" s="89">
        <v>0</v>
      </c>
      <c r="M187" s="89">
        <v>0</v>
      </c>
      <c r="N187" s="89">
        <v>0</v>
      </c>
      <c r="O187" s="89">
        <v>0</v>
      </c>
      <c r="P187" s="89">
        <v>0</v>
      </c>
      <c r="Q187" s="89">
        <v>0</v>
      </c>
      <c r="R187" s="89">
        <v>0</v>
      </c>
      <c r="S187" s="89">
        <v>0</v>
      </c>
      <c r="T187" s="89">
        <v>0</v>
      </c>
      <c r="U187" s="89">
        <v>0</v>
      </c>
      <c r="V187" s="89">
        <v>0</v>
      </c>
      <c r="W187" s="89">
        <v>0</v>
      </c>
      <c r="X187" s="89">
        <v>0</v>
      </c>
      <c r="Y187" s="89">
        <v>0</v>
      </c>
    </row>
    <row r="188" spans="1:25">
      <c r="A188" s="88" t="s">
        <v>291</v>
      </c>
      <c r="B188" s="89">
        <v>0.03</v>
      </c>
      <c r="C188" s="89">
        <v>0.03</v>
      </c>
      <c r="D188" s="89">
        <v>0.03</v>
      </c>
      <c r="E188" s="89">
        <v>0.03</v>
      </c>
      <c r="F188" s="89">
        <v>0.03</v>
      </c>
      <c r="G188" s="89">
        <v>0.04</v>
      </c>
      <c r="H188" s="89">
        <v>0.12</v>
      </c>
      <c r="I188" s="89">
        <v>0.09</v>
      </c>
      <c r="J188" s="89">
        <v>7.0000000000000007E-2</v>
      </c>
      <c r="K188" s="89">
        <v>0.08</v>
      </c>
      <c r="L188" s="89">
        <v>7.0000000000000007E-2</v>
      </c>
      <c r="M188" s="89">
        <v>0.08</v>
      </c>
      <c r="N188" s="89">
        <v>7.0000000000000007E-2</v>
      </c>
      <c r="O188" s="89">
        <v>0.05</v>
      </c>
      <c r="P188" s="89">
        <v>0.04</v>
      </c>
      <c r="Q188" s="89">
        <v>0.04</v>
      </c>
      <c r="R188" s="89">
        <v>7.0000000000000007E-2</v>
      </c>
      <c r="S188" s="89">
        <v>0.11</v>
      </c>
      <c r="T188" s="89">
        <v>0.08</v>
      </c>
      <c r="U188" s="89">
        <v>7.0000000000000007E-2</v>
      </c>
      <c r="V188" s="89">
        <v>7.0000000000000007E-2</v>
      </c>
      <c r="W188" s="89">
        <v>0.05</v>
      </c>
      <c r="X188" s="89">
        <v>0.04</v>
      </c>
      <c r="Y188" s="89">
        <v>0.04</v>
      </c>
    </row>
    <row r="189" spans="1:25">
      <c r="A189" s="88" t="s">
        <v>292</v>
      </c>
      <c r="B189" s="89">
        <v>0</v>
      </c>
      <c r="C189" s="89">
        <v>0</v>
      </c>
      <c r="D189" s="89">
        <v>0</v>
      </c>
      <c r="E189" s="89">
        <v>0</v>
      </c>
      <c r="F189" s="89">
        <v>0</v>
      </c>
      <c r="G189" s="89">
        <v>0</v>
      </c>
      <c r="H189" s="89">
        <v>0</v>
      </c>
      <c r="I189" s="89">
        <v>0.02</v>
      </c>
      <c r="J189" s="89">
        <v>0.01</v>
      </c>
      <c r="K189" s="89">
        <v>0.04</v>
      </c>
      <c r="L189" s="89">
        <v>0.22</v>
      </c>
      <c r="M189" s="89">
        <v>0</v>
      </c>
      <c r="N189" s="89">
        <v>0</v>
      </c>
      <c r="O189" s="89">
        <v>0</v>
      </c>
      <c r="P189" s="89">
        <v>0</v>
      </c>
      <c r="Q189" s="89">
        <v>0</v>
      </c>
      <c r="R189" s="89">
        <v>0.01</v>
      </c>
      <c r="S189" s="89">
        <v>0.06</v>
      </c>
      <c r="T189" s="89">
        <v>0</v>
      </c>
      <c r="U189" s="89">
        <v>0</v>
      </c>
      <c r="V189" s="89">
        <v>0</v>
      </c>
      <c r="W189" s="89">
        <v>0</v>
      </c>
      <c r="X189" s="89">
        <v>0</v>
      </c>
      <c r="Y189" s="89">
        <v>0.01</v>
      </c>
    </row>
    <row r="190" spans="1:25">
      <c r="A190" s="88" t="s">
        <v>293</v>
      </c>
      <c r="B190" s="89">
        <v>0.01</v>
      </c>
      <c r="C190" s="89">
        <v>0.02</v>
      </c>
      <c r="D190" s="89">
        <v>0.02</v>
      </c>
      <c r="E190" s="89">
        <v>0.02</v>
      </c>
      <c r="F190" s="89">
        <v>0.01</v>
      </c>
      <c r="G190" s="89">
        <v>0.02</v>
      </c>
      <c r="H190" s="89">
        <v>0.01</v>
      </c>
      <c r="I190" s="89">
        <v>0.05</v>
      </c>
      <c r="J190" s="89">
        <v>0.04</v>
      </c>
      <c r="K190" s="89">
        <v>0.03</v>
      </c>
      <c r="L190" s="89">
        <v>0.03</v>
      </c>
      <c r="M190" s="89">
        <v>0.03</v>
      </c>
      <c r="N190" s="89">
        <v>0.03</v>
      </c>
      <c r="O190" s="89">
        <v>0.03</v>
      </c>
      <c r="P190" s="89">
        <v>0.04</v>
      </c>
      <c r="Q190" s="89">
        <v>0.04</v>
      </c>
      <c r="R190" s="89">
        <v>0.04</v>
      </c>
      <c r="S190" s="89">
        <v>0.04</v>
      </c>
      <c r="T190" s="89">
        <v>7.0000000000000007E-2</v>
      </c>
      <c r="U190" s="89">
        <v>0.02</v>
      </c>
      <c r="V190" s="89">
        <v>0.01</v>
      </c>
      <c r="W190" s="89">
        <v>0.03</v>
      </c>
      <c r="X190" s="89">
        <v>0.02</v>
      </c>
      <c r="Y190" s="89">
        <v>0.02</v>
      </c>
    </row>
    <row r="191" spans="1:25">
      <c r="A191" s="88" t="s">
        <v>294</v>
      </c>
      <c r="B191" s="89">
        <v>0.04</v>
      </c>
      <c r="C191" s="89">
        <v>0.02</v>
      </c>
      <c r="D191" s="89">
        <v>0.02</v>
      </c>
      <c r="E191" s="89">
        <v>0.02</v>
      </c>
      <c r="F191" s="89">
        <v>0.02</v>
      </c>
      <c r="G191" s="89">
        <v>0.02</v>
      </c>
      <c r="H191" s="89">
        <v>7.0000000000000007E-2</v>
      </c>
      <c r="I191" s="89">
        <v>0.05</v>
      </c>
      <c r="J191" s="89">
        <v>0.08</v>
      </c>
      <c r="K191" s="89">
        <v>0.12</v>
      </c>
      <c r="L191" s="89">
        <v>0.11</v>
      </c>
      <c r="M191" s="89">
        <v>0.08</v>
      </c>
      <c r="N191" s="89">
        <v>0.08</v>
      </c>
      <c r="O191" s="89">
        <v>0.08</v>
      </c>
      <c r="P191" s="89">
        <v>0.04</v>
      </c>
      <c r="Q191" s="89">
        <v>0.06</v>
      </c>
      <c r="R191" s="89">
        <v>0.06</v>
      </c>
      <c r="S191" s="89">
        <v>0.08</v>
      </c>
      <c r="T191" s="89">
        <v>0.1</v>
      </c>
      <c r="U191" s="89">
        <v>0.04</v>
      </c>
      <c r="V191" s="89">
        <v>0.04</v>
      </c>
      <c r="W191" s="89">
        <v>7.0000000000000007E-2</v>
      </c>
      <c r="X191" s="89">
        <v>0.04</v>
      </c>
      <c r="Y191" s="89">
        <v>0.03</v>
      </c>
    </row>
    <row r="192" spans="1:25">
      <c r="A192" s="88" t="s">
        <v>295</v>
      </c>
      <c r="B192" s="89">
        <v>0</v>
      </c>
      <c r="C192" s="89">
        <v>0</v>
      </c>
      <c r="D192" s="89">
        <v>0.16</v>
      </c>
      <c r="E192" s="89">
        <v>0.01</v>
      </c>
      <c r="F192" s="89">
        <v>0</v>
      </c>
      <c r="G192" s="89">
        <v>0</v>
      </c>
      <c r="H192" s="89">
        <v>0</v>
      </c>
      <c r="I192" s="89">
        <v>0.01</v>
      </c>
      <c r="J192" s="89">
        <v>0.13</v>
      </c>
      <c r="K192" s="89">
        <v>0.4</v>
      </c>
      <c r="L192" s="89">
        <v>0.12</v>
      </c>
      <c r="M192" s="89">
        <v>0.03</v>
      </c>
      <c r="N192" s="89">
        <v>0.01</v>
      </c>
      <c r="O192" s="89">
        <v>0.01</v>
      </c>
      <c r="P192" s="89">
        <v>0.11</v>
      </c>
      <c r="Q192" s="89">
        <v>0.03</v>
      </c>
      <c r="R192" s="89">
        <v>0.01</v>
      </c>
      <c r="S192" s="89">
        <v>0</v>
      </c>
      <c r="T192" s="89">
        <v>0</v>
      </c>
      <c r="U192" s="89">
        <v>0</v>
      </c>
      <c r="V192" s="89">
        <v>0.05</v>
      </c>
      <c r="W192" s="89">
        <v>0.01</v>
      </c>
      <c r="X192" s="89">
        <v>0.05</v>
      </c>
      <c r="Y192" s="89">
        <v>0</v>
      </c>
    </row>
    <row r="193" spans="1:25">
      <c r="A193" s="88" t="s">
        <v>296</v>
      </c>
      <c r="B193" s="89">
        <v>0</v>
      </c>
      <c r="C193" s="89">
        <v>0</v>
      </c>
      <c r="D193" s="89">
        <v>0</v>
      </c>
      <c r="E193" s="89">
        <v>0</v>
      </c>
      <c r="F193" s="89">
        <v>0</v>
      </c>
      <c r="G193" s="89">
        <v>0.02</v>
      </c>
      <c r="H193" s="89">
        <v>0.02</v>
      </c>
      <c r="I193" s="89">
        <v>0.03</v>
      </c>
      <c r="J193" s="89">
        <v>0.05</v>
      </c>
      <c r="K193" s="89">
        <v>0.03</v>
      </c>
      <c r="L193" s="89">
        <v>0.02</v>
      </c>
      <c r="M193" s="89">
        <v>0.01</v>
      </c>
      <c r="N193" s="89">
        <v>0.01</v>
      </c>
      <c r="O193" s="89">
        <v>0.01</v>
      </c>
      <c r="P193" s="89">
        <v>0.02</v>
      </c>
      <c r="Q193" s="89">
        <v>0.01</v>
      </c>
      <c r="R193" s="89">
        <v>0.02</v>
      </c>
      <c r="S193" s="89">
        <v>0.02</v>
      </c>
      <c r="T193" s="89">
        <v>0.01</v>
      </c>
      <c r="U193" s="89">
        <v>0.01</v>
      </c>
      <c r="V193" s="89">
        <v>0</v>
      </c>
      <c r="W193" s="89">
        <v>0.01</v>
      </c>
      <c r="X193" s="89">
        <v>0.01</v>
      </c>
      <c r="Y193" s="89">
        <v>0.01</v>
      </c>
    </row>
    <row r="194" spans="1:25">
      <c r="A194" s="88" t="s">
        <v>297</v>
      </c>
      <c r="B194" s="89">
        <v>0</v>
      </c>
      <c r="C194" s="89">
        <v>0</v>
      </c>
      <c r="D194" s="89">
        <v>0</v>
      </c>
      <c r="E194" s="89">
        <v>0</v>
      </c>
      <c r="F194" s="89">
        <v>0</v>
      </c>
      <c r="G194" s="89">
        <v>0.01</v>
      </c>
      <c r="H194" s="89">
        <v>0.02</v>
      </c>
      <c r="I194" s="89">
        <v>0.03</v>
      </c>
      <c r="J194" s="89">
        <v>0.02</v>
      </c>
      <c r="K194" s="89">
        <v>0.05</v>
      </c>
      <c r="L194" s="89">
        <v>7.0000000000000007E-2</v>
      </c>
      <c r="M194" s="89">
        <v>0.27</v>
      </c>
      <c r="N194" s="89">
        <v>0.28999999999999998</v>
      </c>
      <c r="O194" s="89">
        <v>0.02</v>
      </c>
      <c r="P194" s="89">
        <v>0.02</v>
      </c>
      <c r="Q194" s="89">
        <v>0.05</v>
      </c>
      <c r="R194" s="89">
        <v>0.04</v>
      </c>
      <c r="S194" s="89">
        <v>0.06</v>
      </c>
      <c r="T194" s="89">
        <v>0.03</v>
      </c>
      <c r="U194" s="89">
        <v>0.04</v>
      </c>
      <c r="V194" s="89">
        <v>0.03</v>
      </c>
      <c r="W194" s="89">
        <v>0.03</v>
      </c>
      <c r="X194" s="89">
        <v>0.01</v>
      </c>
      <c r="Y194" s="89">
        <v>0.01</v>
      </c>
    </row>
    <row r="195" spans="1:25">
      <c r="A195" s="88" t="s">
        <v>298</v>
      </c>
      <c r="B195" s="89">
        <v>0</v>
      </c>
      <c r="C195" s="89">
        <v>0</v>
      </c>
      <c r="D195" s="89">
        <v>0</v>
      </c>
      <c r="E195" s="89">
        <v>0</v>
      </c>
      <c r="F195" s="89">
        <v>0</v>
      </c>
      <c r="G195" s="89">
        <v>1.44</v>
      </c>
      <c r="H195" s="89">
        <v>0.01</v>
      </c>
      <c r="I195" s="89">
        <v>0.01</v>
      </c>
      <c r="J195" s="89">
        <v>0.05</v>
      </c>
      <c r="K195" s="89">
        <v>0.08</v>
      </c>
      <c r="L195" s="89">
        <v>0.03</v>
      </c>
      <c r="M195" s="89">
        <v>0.02</v>
      </c>
      <c r="N195" s="89">
        <v>0.01</v>
      </c>
      <c r="O195" s="89">
        <v>0.01</v>
      </c>
      <c r="P195" s="89">
        <v>0.01</v>
      </c>
      <c r="Q195" s="89">
        <v>0.01</v>
      </c>
      <c r="R195" s="89">
        <v>0.01</v>
      </c>
      <c r="S195" s="89">
        <v>0.02</v>
      </c>
      <c r="T195" s="89">
        <v>0.02</v>
      </c>
      <c r="U195" s="89">
        <v>0.01</v>
      </c>
      <c r="V195" s="89">
        <v>0</v>
      </c>
      <c r="W195" s="89">
        <v>1.4</v>
      </c>
      <c r="X195" s="89">
        <v>0</v>
      </c>
      <c r="Y195" s="89">
        <v>0</v>
      </c>
    </row>
    <row r="196" spans="1:25">
      <c r="A196" s="88" t="s">
        <v>299</v>
      </c>
      <c r="B196" s="89">
        <v>0.02</v>
      </c>
      <c r="C196" s="89">
        <v>0.03</v>
      </c>
      <c r="D196" s="89">
        <v>0.03</v>
      </c>
      <c r="E196" s="89">
        <v>0.03</v>
      </c>
      <c r="F196" s="89">
        <v>0.02</v>
      </c>
      <c r="G196" s="89">
        <v>0.01</v>
      </c>
      <c r="H196" s="89">
        <v>0.02</v>
      </c>
      <c r="I196" s="89">
        <v>0.04</v>
      </c>
      <c r="J196" s="89">
        <v>0.04</v>
      </c>
      <c r="K196" s="89">
        <v>0.04</v>
      </c>
      <c r="L196" s="89">
        <v>0.03</v>
      </c>
      <c r="M196" s="89">
        <v>0.02</v>
      </c>
      <c r="N196" s="89">
        <v>0.02</v>
      </c>
      <c r="O196" s="89">
        <v>0.02</v>
      </c>
      <c r="P196" s="89">
        <v>0.02</v>
      </c>
      <c r="Q196" s="89">
        <v>0.03</v>
      </c>
      <c r="R196" s="89">
        <v>0.03</v>
      </c>
      <c r="S196" s="89">
        <v>0.02</v>
      </c>
      <c r="T196" s="89">
        <v>0.02</v>
      </c>
      <c r="U196" s="89">
        <v>0.02</v>
      </c>
      <c r="V196" s="89">
        <v>0.02</v>
      </c>
      <c r="W196" s="89">
        <v>0.02</v>
      </c>
      <c r="X196" s="89">
        <v>0.01</v>
      </c>
      <c r="Y196" s="89">
        <v>0.01</v>
      </c>
    </row>
    <row r="197" spans="1:25">
      <c r="A197" s="88" t="s">
        <v>300</v>
      </c>
      <c r="B197" s="89">
        <v>0</v>
      </c>
      <c r="C197" s="89">
        <v>0</v>
      </c>
      <c r="D197" s="89">
        <v>0</v>
      </c>
      <c r="E197" s="89">
        <v>0</v>
      </c>
      <c r="F197" s="89">
        <v>0</v>
      </c>
      <c r="G197" s="89">
        <v>0</v>
      </c>
      <c r="H197" s="89">
        <v>0</v>
      </c>
      <c r="I197" s="89">
        <v>0</v>
      </c>
      <c r="J197" s="89">
        <v>0</v>
      </c>
      <c r="K197" s="89">
        <v>0</v>
      </c>
      <c r="L197" s="89">
        <v>0</v>
      </c>
      <c r="M197" s="89">
        <v>0</v>
      </c>
      <c r="N197" s="89">
        <v>0</v>
      </c>
      <c r="O197" s="89">
        <v>0</v>
      </c>
      <c r="P197" s="89">
        <v>0</v>
      </c>
      <c r="Q197" s="89">
        <v>0</v>
      </c>
      <c r="R197" s="89">
        <v>0</v>
      </c>
      <c r="S197" s="89">
        <v>0</v>
      </c>
      <c r="T197" s="89">
        <v>0</v>
      </c>
      <c r="U197" s="89">
        <v>0</v>
      </c>
      <c r="V197" s="89">
        <v>0</v>
      </c>
      <c r="W197" s="89">
        <v>0</v>
      </c>
      <c r="X197" s="89">
        <v>0</v>
      </c>
      <c r="Y197" s="89">
        <v>0</v>
      </c>
    </row>
    <row r="198" spans="1:25">
      <c r="A198" s="88" t="s">
        <v>301</v>
      </c>
      <c r="B198" s="89">
        <v>0</v>
      </c>
      <c r="C198" s="89">
        <v>0.01</v>
      </c>
      <c r="D198" s="89">
        <v>0</v>
      </c>
      <c r="E198" s="89">
        <v>0</v>
      </c>
      <c r="F198" s="89">
        <v>0</v>
      </c>
      <c r="G198" s="89">
        <v>0.02</v>
      </c>
      <c r="H198" s="89">
        <v>0.01</v>
      </c>
      <c r="I198" s="89">
        <v>0.03</v>
      </c>
      <c r="J198" s="89">
        <v>0.1</v>
      </c>
      <c r="K198" s="89">
        <v>0.08</v>
      </c>
      <c r="L198" s="89">
        <v>0.05</v>
      </c>
      <c r="M198" s="89">
        <v>0.08</v>
      </c>
      <c r="N198" s="89">
        <v>0.02</v>
      </c>
      <c r="O198" s="89">
        <v>0.02</v>
      </c>
      <c r="P198" s="89">
        <v>0.02</v>
      </c>
      <c r="Q198" s="89">
        <v>0.03</v>
      </c>
      <c r="R198" s="89">
        <v>0.03</v>
      </c>
      <c r="S198" s="89">
        <v>0.04</v>
      </c>
      <c r="T198" s="89">
        <v>0.03</v>
      </c>
      <c r="U198" s="89">
        <v>0.03</v>
      </c>
      <c r="V198" s="89">
        <v>0.01</v>
      </c>
      <c r="W198" s="89">
        <v>0.01</v>
      </c>
      <c r="X198" s="89">
        <v>0.01</v>
      </c>
      <c r="Y198" s="89">
        <v>0.01</v>
      </c>
    </row>
    <row r="199" spans="1:25">
      <c r="A199" s="88" t="s">
        <v>302</v>
      </c>
      <c r="B199" s="89">
        <v>0</v>
      </c>
      <c r="C199" s="89">
        <v>0</v>
      </c>
      <c r="D199" s="89">
        <v>0</v>
      </c>
      <c r="E199" s="89">
        <v>0</v>
      </c>
      <c r="F199" s="89">
        <v>0</v>
      </c>
      <c r="G199" s="89">
        <v>0</v>
      </c>
      <c r="H199" s="89">
        <v>0</v>
      </c>
      <c r="I199" s="89">
        <v>0</v>
      </c>
      <c r="J199" s="89">
        <v>0</v>
      </c>
      <c r="K199" s="89">
        <v>0</v>
      </c>
      <c r="L199" s="89">
        <v>0</v>
      </c>
      <c r="M199" s="89">
        <v>0</v>
      </c>
      <c r="N199" s="89">
        <v>0</v>
      </c>
      <c r="O199" s="89">
        <v>0</v>
      </c>
      <c r="P199" s="89">
        <v>0</v>
      </c>
      <c r="Q199" s="89">
        <v>0</v>
      </c>
      <c r="R199" s="89">
        <v>0</v>
      </c>
      <c r="S199" s="89">
        <v>0</v>
      </c>
      <c r="T199" s="89">
        <v>0</v>
      </c>
      <c r="U199" s="89">
        <v>0</v>
      </c>
      <c r="V199" s="89">
        <v>0</v>
      </c>
      <c r="W199" s="89">
        <v>0</v>
      </c>
      <c r="X199" s="89">
        <v>0</v>
      </c>
      <c r="Y199" s="89">
        <v>0</v>
      </c>
    </row>
    <row r="200" spans="1:25">
      <c r="A200" s="88" t="s">
        <v>303</v>
      </c>
      <c r="B200" s="89">
        <v>0.08</v>
      </c>
      <c r="C200" s="89">
        <v>0.09</v>
      </c>
      <c r="D200" s="89">
        <v>0.08</v>
      </c>
      <c r="E200" s="89">
        <v>0.08</v>
      </c>
      <c r="F200" s="89">
        <v>7.0000000000000007E-2</v>
      </c>
      <c r="G200" s="89">
        <v>7.0000000000000007E-2</v>
      </c>
      <c r="H200" s="89">
        <v>0.11</v>
      </c>
      <c r="I200" s="89">
        <v>0.14000000000000001</v>
      </c>
      <c r="J200" s="89">
        <v>0.15</v>
      </c>
      <c r="K200" s="89">
        <v>0.2</v>
      </c>
      <c r="L200" s="89">
        <v>0.16</v>
      </c>
      <c r="M200" s="89">
        <v>0.16</v>
      </c>
      <c r="N200" s="89">
        <v>0.2</v>
      </c>
      <c r="O200" s="89">
        <v>0.14000000000000001</v>
      </c>
      <c r="P200" s="89">
        <v>0.15</v>
      </c>
      <c r="Q200" s="89">
        <v>0.18</v>
      </c>
      <c r="R200" s="89">
        <v>0.11</v>
      </c>
      <c r="S200" s="89">
        <v>0.1</v>
      </c>
      <c r="T200" s="89">
        <v>0.1</v>
      </c>
      <c r="U200" s="89">
        <v>0.09</v>
      </c>
      <c r="V200" s="89">
        <v>0.09</v>
      </c>
      <c r="W200" s="89">
        <v>0.09</v>
      </c>
      <c r="X200" s="89">
        <v>0.09</v>
      </c>
      <c r="Y200" s="89">
        <v>0.08</v>
      </c>
    </row>
    <row r="201" spans="1:25">
      <c r="A201" s="88" t="s">
        <v>1066</v>
      </c>
      <c r="B201" s="89">
        <v>0</v>
      </c>
      <c r="C201" s="89">
        <v>0</v>
      </c>
      <c r="D201" s="89">
        <v>0</v>
      </c>
      <c r="E201" s="89">
        <v>0</v>
      </c>
      <c r="F201" s="89">
        <v>0</v>
      </c>
      <c r="G201" s="89">
        <v>0</v>
      </c>
      <c r="H201" s="89">
        <v>0</v>
      </c>
      <c r="I201" s="89">
        <v>0</v>
      </c>
      <c r="J201" s="89">
        <v>0</v>
      </c>
      <c r="K201" s="89">
        <v>0</v>
      </c>
      <c r="L201" s="89">
        <v>0</v>
      </c>
      <c r="M201" s="89">
        <v>0</v>
      </c>
      <c r="N201" s="89">
        <v>0</v>
      </c>
      <c r="O201" s="89">
        <v>0</v>
      </c>
      <c r="P201" s="89">
        <v>0</v>
      </c>
      <c r="Q201" s="89">
        <v>0</v>
      </c>
      <c r="R201" s="89">
        <v>0</v>
      </c>
      <c r="S201" s="89">
        <v>0</v>
      </c>
      <c r="T201" s="89">
        <v>0</v>
      </c>
      <c r="U201" s="89">
        <v>0</v>
      </c>
      <c r="V201" s="89">
        <v>0</v>
      </c>
      <c r="W201" s="89">
        <v>0</v>
      </c>
      <c r="X201" s="89">
        <v>0</v>
      </c>
      <c r="Y201" s="89">
        <v>0</v>
      </c>
    </row>
    <row r="202" spans="1:25">
      <c r="A202" s="88" t="s">
        <v>304</v>
      </c>
      <c r="B202" s="89">
        <v>0.34</v>
      </c>
      <c r="C202" s="89">
        <v>0.15</v>
      </c>
      <c r="D202" s="89">
        <v>0</v>
      </c>
      <c r="E202" s="89">
        <v>0</v>
      </c>
      <c r="F202" s="89">
        <v>0.01</v>
      </c>
      <c r="G202" s="89">
        <v>0.31</v>
      </c>
      <c r="H202" s="89">
        <v>0.14000000000000001</v>
      </c>
      <c r="I202" s="89">
        <v>0.03</v>
      </c>
      <c r="J202" s="89">
        <v>7.0000000000000007E-2</v>
      </c>
      <c r="K202" s="89">
        <v>0.39</v>
      </c>
      <c r="L202" s="89">
        <v>0.28000000000000003</v>
      </c>
      <c r="M202" s="89">
        <v>0.15</v>
      </c>
      <c r="N202" s="89">
        <v>0.04</v>
      </c>
      <c r="O202" s="89">
        <v>0.1</v>
      </c>
      <c r="P202" s="89">
        <v>0.23</v>
      </c>
      <c r="Q202" s="89">
        <v>0.25</v>
      </c>
      <c r="R202" s="89">
        <v>0.35</v>
      </c>
      <c r="S202" s="89">
        <v>0.31</v>
      </c>
      <c r="T202" s="89">
        <v>0.2</v>
      </c>
      <c r="U202" s="89">
        <v>0.01</v>
      </c>
      <c r="V202" s="89">
        <v>0.21</v>
      </c>
      <c r="W202" s="89">
        <v>0.33</v>
      </c>
      <c r="X202" s="89">
        <v>0.14000000000000001</v>
      </c>
      <c r="Y202" s="89">
        <v>0</v>
      </c>
    </row>
    <row r="203" spans="1:25">
      <c r="A203" s="88" t="s">
        <v>305</v>
      </c>
      <c r="B203" s="89">
        <v>0</v>
      </c>
      <c r="C203" s="89">
        <v>0</v>
      </c>
      <c r="D203" s="89">
        <v>0</v>
      </c>
      <c r="E203" s="89">
        <v>0</v>
      </c>
      <c r="F203" s="89">
        <v>0</v>
      </c>
      <c r="G203" s="89">
        <v>0</v>
      </c>
      <c r="H203" s="89">
        <v>0</v>
      </c>
      <c r="I203" s="89">
        <v>0</v>
      </c>
      <c r="J203" s="89">
        <v>0</v>
      </c>
      <c r="K203" s="89">
        <v>0</v>
      </c>
      <c r="L203" s="89">
        <v>0</v>
      </c>
      <c r="M203" s="89">
        <v>0</v>
      </c>
      <c r="N203" s="89">
        <v>0</v>
      </c>
      <c r="O203" s="89">
        <v>0</v>
      </c>
      <c r="P203" s="89">
        <v>0</v>
      </c>
      <c r="Q203" s="89">
        <v>0</v>
      </c>
      <c r="R203" s="89">
        <v>0</v>
      </c>
      <c r="S203" s="89">
        <v>0</v>
      </c>
      <c r="T203" s="89">
        <v>0</v>
      </c>
      <c r="U203" s="89">
        <v>0</v>
      </c>
      <c r="V203" s="89">
        <v>0</v>
      </c>
      <c r="W203" s="89">
        <v>0</v>
      </c>
      <c r="X203" s="89">
        <v>0</v>
      </c>
      <c r="Y203" s="89">
        <v>0</v>
      </c>
    </row>
    <row r="204" spans="1:25">
      <c r="A204" s="88" t="s">
        <v>306</v>
      </c>
      <c r="B204" s="89">
        <v>0</v>
      </c>
      <c r="C204" s="89">
        <v>0</v>
      </c>
      <c r="D204" s="89">
        <v>0</v>
      </c>
      <c r="E204" s="89">
        <v>0</v>
      </c>
      <c r="F204" s="89">
        <v>0</v>
      </c>
      <c r="G204" s="89">
        <v>0</v>
      </c>
      <c r="H204" s="89">
        <v>0</v>
      </c>
      <c r="I204" s="89">
        <v>0.01</v>
      </c>
      <c r="J204" s="89">
        <v>0</v>
      </c>
      <c r="K204" s="89">
        <v>0</v>
      </c>
      <c r="L204" s="89">
        <v>0.01</v>
      </c>
      <c r="M204" s="89">
        <v>0.01</v>
      </c>
      <c r="N204" s="89">
        <v>0</v>
      </c>
      <c r="O204" s="89">
        <v>0.01</v>
      </c>
      <c r="P204" s="89">
        <v>0.01</v>
      </c>
      <c r="Q204" s="89">
        <v>0</v>
      </c>
      <c r="R204" s="89">
        <v>0</v>
      </c>
      <c r="S204" s="89">
        <v>0</v>
      </c>
      <c r="T204" s="89">
        <v>0</v>
      </c>
      <c r="U204" s="89">
        <v>0</v>
      </c>
      <c r="V204" s="89">
        <v>0</v>
      </c>
      <c r="W204" s="89">
        <v>0</v>
      </c>
      <c r="X204" s="89">
        <v>0</v>
      </c>
      <c r="Y204" s="89">
        <v>0</v>
      </c>
    </row>
    <row r="205" spans="1:25">
      <c r="A205" s="88" t="s">
        <v>307</v>
      </c>
      <c r="B205" s="89">
        <v>0</v>
      </c>
      <c r="C205" s="89">
        <v>0</v>
      </c>
      <c r="D205" s="89">
        <v>0</v>
      </c>
      <c r="E205" s="89">
        <v>0</v>
      </c>
      <c r="F205" s="89">
        <v>0</v>
      </c>
      <c r="G205" s="89">
        <v>0</v>
      </c>
      <c r="H205" s="89">
        <v>0</v>
      </c>
      <c r="I205" s="89">
        <v>0</v>
      </c>
      <c r="J205" s="89">
        <v>0</v>
      </c>
      <c r="K205" s="89">
        <v>0</v>
      </c>
      <c r="L205" s="89">
        <v>0</v>
      </c>
      <c r="M205" s="89">
        <v>0</v>
      </c>
      <c r="N205" s="89">
        <v>0</v>
      </c>
      <c r="O205" s="89">
        <v>0</v>
      </c>
      <c r="P205" s="89">
        <v>0</v>
      </c>
      <c r="Q205" s="89">
        <v>0</v>
      </c>
      <c r="R205" s="89">
        <v>0</v>
      </c>
      <c r="S205" s="89">
        <v>0</v>
      </c>
      <c r="T205" s="89">
        <v>0</v>
      </c>
      <c r="U205" s="89">
        <v>0</v>
      </c>
      <c r="V205" s="89">
        <v>0</v>
      </c>
      <c r="W205" s="89">
        <v>0</v>
      </c>
      <c r="X205" s="89">
        <v>0</v>
      </c>
      <c r="Y205" s="89">
        <v>0</v>
      </c>
    </row>
    <row r="206" spans="1:25">
      <c r="A206" s="88" t="s">
        <v>308</v>
      </c>
      <c r="B206" s="89">
        <v>0.03</v>
      </c>
      <c r="C206" s="89">
        <v>0.03</v>
      </c>
      <c r="D206" s="89">
        <v>0.03</v>
      </c>
      <c r="E206" s="89">
        <v>0.03</v>
      </c>
      <c r="F206" s="89">
        <v>0.03</v>
      </c>
      <c r="G206" s="89">
        <v>0.03</v>
      </c>
      <c r="H206" s="89">
        <v>0.04</v>
      </c>
      <c r="I206" s="89">
        <v>0.1</v>
      </c>
      <c r="J206" s="89">
        <v>0.14000000000000001</v>
      </c>
      <c r="K206" s="89">
        <v>0.13</v>
      </c>
      <c r="L206" s="89">
        <v>0.09</v>
      </c>
      <c r="M206" s="89">
        <v>7.0000000000000007E-2</v>
      </c>
      <c r="N206" s="89">
        <v>0.05</v>
      </c>
      <c r="O206" s="89">
        <v>0.08</v>
      </c>
      <c r="P206" s="89">
        <v>0.09</v>
      </c>
      <c r="Q206" s="89">
        <v>0.06</v>
      </c>
      <c r="R206" s="89">
        <v>0.08</v>
      </c>
      <c r="S206" s="89">
        <v>0.11</v>
      </c>
      <c r="T206" s="89">
        <v>0.13</v>
      </c>
      <c r="U206" s="89">
        <v>0.05</v>
      </c>
      <c r="V206" s="89">
        <v>0.04</v>
      </c>
      <c r="W206" s="89">
        <v>0.05</v>
      </c>
      <c r="X206" s="89">
        <v>0.06</v>
      </c>
      <c r="Y206" s="89">
        <v>0.03</v>
      </c>
    </row>
    <row r="207" spans="1:25">
      <c r="A207" s="88" t="s">
        <v>309</v>
      </c>
      <c r="B207" s="89">
        <v>0</v>
      </c>
      <c r="C207" s="89">
        <v>0.01</v>
      </c>
      <c r="D207" s="89">
        <v>0.02</v>
      </c>
      <c r="E207" s="89">
        <v>0.02</v>
      </c>
      <c r="F207" s="89">
        <v>0.02</v>
      </c>
      <c r="G207" s="89">
        <v>0.02</v>
      </c>
      <c r="H207" s="89">
        <v>0.19</v>
      </c>
      <c r="I207" s="89">
        <v>0.22</v>
      </c>
      <c r="J207" s="89">
        <v>0.09</v>
      </c>
      <c r="K207" s="89">
        <v>0.04</v>
      </c>
      <c r="L207" s="89">
        <v>0.04</v>
      </c>
      <c r="M207" s="89">
        <v>0.03</v>
      </c>
      <c r="N207" s="89">
        <v>0.06</v>
      </c>
      <c r="O207" s="89">
        <v>0.04</v>
      </c>
      <c r="P207" s="89">
        <v>0.01</v>
      </c>
      <c r="Q207" s="89">
        <v>0.01</v>
      </c>
      <c r="R207" s="89">
        <v>0.06</v>
      </c>
      <c r="S207" s="89">
        <v>0.04</v>
      </c>
      <c r="T207" s="89">
        <v>0.04</v>
      </c>
      <c r="U207" s="89">
        <v>0.02</v>
      </c>
      <c r="V207" s="89">
        <v>0.18</v>
      </c>
      <c r="W207" s="89">
        <v>0.17</v>
      </c>
      <c r="X207" s="89">
        <v>0.12</v>
      </c>
      <c r="Y207" s="89">
        <v>0</v>
      </c>
    </row>
    <row r="208" spans="1:25">
      <c r="A208" s="88" t="s">
        <v>310</v>
      </c>
      <c r="B208" s="89">
        <v>0.03</v>
      </c>
      <c r="C208" s="89">
        <v>0.03</v>
      </c>
      <c r="D208" s="89">
        <v>0.03</v>
      </c>
      <c r="E208" s="89">
        <v>0.03</v>
      </c>
      <c r="F208" s="89">
        <v>0.03</v>
      </c>
      <c r="G208" s="89">
        <v>0.03</v>
      </c>
      <c r="H208" s="89">
        <v>0.05</v>
      </c>
      <c r="I208" s="89">
        <v>0.09</v>
      </c>
      <c r="J208" s="89">
        <v>0.16</v>
      </c>
      <c r="K208" s="89">
        <v>0.14000000000000001</v>
      </c>
      <c r="L208" s="89">
        <v>7.0000000000000007E-2</v>
      </c>
      <c r="M208" s="89">
        <v>0.06</v>
      </c>
      <c r="N208" s="89">
        <v>0.11</v>
      </c>
      <c r="O208" s="89">
        <v>0.25</v>
      </c>
      <c r="P208" s="89">
        <v>0.19</v>
      </c>
      <c r="Q208" s="89">
        <v>0.2</v>
      </c>
      <c r="R208" s="89">
        <v>0.11</v>
      </c>
      <c r="S208" s="89">
        <v>0.04</v>
      </c>
      <c r="T208" s="89">
        <v>0.03</v>
      </c>
      <c r="U208" s="89">
        <v>0.03</v>
      </c>
      <c r="V208" s="89">
        <v>0.03</v>
      </c>
      <c r="W208" s="89">
        <v>0.03</v>
      </c>
      <c r="X208" s="89">
        <v>0.03</v>
      </c>
      <c r="Y208" s="89">
        <v>0.03</v>
      </c>
    </row>
    <row r="209" spans="1:25">
      <c r="A209" s="88" t="s">
        <v>311</v>
      </c>
      <c r="B209" s="89">
        <v>0</v>
      </c>
      <c r="C209" s="89">
        <v>0</v>
      </c>
      <c r="D209" s="89">
        <v>0</v>
      </c>
      <c r="E209" s="89">
        <v>0</v>
      </c>
      <c r="F209" s="89">
        <v>0</v>
      </c>
      <c r="G209" s="89">
        <v>0</v>
      </c>
      <c r="H209" s="89">
        <v>7.0000000000000007E-2</v>
      </c>
      <c r="I209" s="89">
        <v>0.25</v>
      </c>
      <c r="J209" s="89">
        <v>0.22</v>
      </c>
      <c r="K209" s="89">
        <v>0.31</v>
      </c>
      <c r="L209" s="89">
        <v>0.38</v>
      </c>
      <c r="M209" s="89">
        <v>0.09</v>
      </c>
      <c r="N209" s="89">
        <v>0.13</v>
      </c>
      <c r="O209" s="89">
        <v>0.21</v>
      </c>
      <c r="P209" s="89">
        <v>0.22</v>
      </c>
      <c r="Q209" s="89">
        <v>0.24</v>
      </c>
      <c r="R209" s="89">
        <v>0.28999999999999998</v>
      </c>
      <c r="S209" s="89">
        <v>0.17</v>
      </c>
      <c r="T209" s="89">
        <v>0.01</v>
      </c>
      <c r="U209" s="89">
        <v>0</v>
      </c>
      <c r="V209" s="89">
        <v>0</v>
      </c>
      <c r="W209" s="89">
        <v>0</v>
      </c>
      <c r="X209" s="89">
        <v>0</v>
      </c>
      <c r="Y209" s="89">
        <v>0</v>
      </c>
    </row>
    <row r="210" spans="1:25">
      <c r="A210" s="88" t="s">
        <v>312</v>
      </c>
      <c r="B210" s="89">
        <v>0</v>
      </c>
      <c r="C210" s="89">
        <v>0.01</v>
      </c>
      <c r="D210" s="89">
        <v>0</v>
      </c>
      <c r="E210" s="89">
        <v>0</v>
      </c>
      <c r="F210" s="89">
        <v>0</v>
      </c>
      <c r="G210" s="89">
        <v>0</v>
      </c>
      <c r="H210" s="89">
        <v>0</v>
      </c>
      <c r="I210" s="89">
        <v>0</v>
      </c>
      <c r="J210" s="89">
        <v>0</v>
      </c>
      <c r="K210" s="89">
        <v>0.01</v>
      </c>
      <c r="L210" s="89">
        <v>0.02</v>
      </c>
      <c r="M210" s="89">
        <v>0.05</v>
      </c>
      <c r="N210" s="89">
        <v>0</v>
      </c>
      <c r="O210" s="89">
        <v>0</v>
      </c>
      <c r="P210" s="89">
        <v>0</v>
      </c>
      <c r="Q210" s="89">
        <v>0</v>
      </c>
      <c r="R210" s="89">
        <v>0</v>
      </c>
      <c r="S210" s="89">
        <v>0</v>
      </c>
      <c r="T210" s="89">
        <v>0</v>
      </c>
      <c r="U210" s="89">
        <v>0</v>
      </c>
      <c r="V210" s="89">
        <v>0.01</v>
      </c>
      <c r="W210" s="89">
        <v>0</v>
      </c>
      <c r="X210" s="89">
        <v>0</v>
      </c>
      <c r="Y210" s="89">
        <v>0</v>
      </c>
    </row>
    <row r="211" spans="1:25">
      <c r="A211" s="88" t="s">
        <v>313</v>
      </c>
      <c r="B211" s="89">
        <v>0.26</v>
      </c>
      <c r="C211" s="89">
        <v>0.71</v>
      </c>
      <c r="D211" s="89">
        <v>0.25</v>
      </c>
      <c r="E211" s="89">
        <v>0.01</v>
      </c>
      <c r="F211" s="89">
        <v>0.03</v>
      </c>
      <c r="G211" s="89">
        <v>0.04</v>
      </c>
      <c r="H211" s="89">
        <v>0.01</v>
      </c>
      <c r="I211" s="89">
        <v>0.05</v>
      </c>
      <c r="J211" s="89">
        <v>0.01</v>
      </c>
      <c r="K211" s="89">
        <v>0.02</v>
      </c>
      <c r="L211" s="89">
        <v>0.03</v>
      </c>
      <c r="M211" s="89">
        <v>7.0000000000000007E-2</v>
      </c>
      <c r="N211" s="89">
        <v>0.02</v>
      </c>
      <c r="O211" s="89">
        <v>0.04</v>
      </c>
      <c r="P211" s="89">
        <v>0.04</v>
      </c>
      <c r="Q211" s="89">
        <v>0.06</v>
      </c>
      <c r="R211" s="89">
        <v>0.03</v>
      </c>
      <c r="S211" s="89">
        <v>0.01</v>
      </c>
      <c r="T211" s="89">
        <v>0.01</v>
      </c>
      <c r="U211" s="89">
        <v>0.01</v>
      </c>
      <c r="V211" s="89">
        <v>0.01</v>
      </c>
      <c r="W211" s="89">
        <v>0.01</v>
      </c>
      <c r="X211" s="89">
        <v>0.01</v>
      </c>
      <c r="Y211" s="89">
        <v>0.01</v>
      </c>
    </row>
    <row r="212" spans="1:25">
      <c r="A212" s="88" t="s">
        <v>314</v>
      </c>
      <c r="B212" s="89">
        <v>0.01</v>
      </c>
      <c r="C212" s="89">
        <v>0.01</v>
      </c>
      <c r="D212" s="89">
        <v>0.01</v>
      </c>
      <c r="E212" s="89">
        <v>0.01</v>
      </c>
      <c r="F212" s="89">
        <v>0.01</v>
      </c>
      <c r="G212" s="89">
        <v>0.04</v>
      </c>
      <c r="H212" s="89">
        <v>0.1</v>
      </c>
      <c r="I212" s="89">
        <v>0.22</v>
      </c>
      <c r="J212" s="89">
        <v>0.19</v>
      </c>
      <c r="K212" s="89">
        <v>0.1</v>
      </c>
      <c r="L212" s="89">
        <v>0.09</v>
      </c>
      <c r="M212" s="89">
        <v>0.09</v>
      </c>
      <c r="N212" s="89">
        <v>0.06</v>
      </c>
      <c r="O212" s="89">
        <v>0.1</v>
      </c>
      <c r="P212" s="89">
        <v>0.06</v>
      </c>
      <c r="Q212" s="89">
        <v>0.06</v>
      </c>
      <c r="R212" s="89">
        <v>0.05</v>
      </c>
      <c r="S212" s="89">
        <v>0.11</v>
      </c>
      <c r="T212" s="89">
        <v>0.14000000000000001</v>
      </c>
      <c r="U212" s="89">
        <v>7.0000000000000007E-2</v>
      </c>
      <c r="V212" s="89">
        <v>0.03</v>
      </c>
      <c r="W212" s="89">
        <v>0.04</v>
      </c>
      <c r="X212" s="89">
        <v>0.03</v>
      </c>
      <c r="Y212" s="89">
        <v>0.02</v>
      </c>
    </row>
    <row r="213" spans="1:25">
      <c r="A213" s="88" t="s">
        <v>315</v>
      </c>
      <c r="B213" s="89">
        <v>0.77</v>
      </c>
      <c r="C213" s="89">
        <v>3.95</v>
      </c>
      <c r="D213" s="89">
        <v>1.98</v>
      </c>
      <c r="E213" s="89">
        <v>0.9</v>
      </c>
      <c r="F213" s="89">
        <v>0.85</v>
      </c>
      <c r="G213" s="89">
        <v>3.57</v>
      </c>
      <c r="H213" s="89">
        <v>2.23</v>
      </c>
      <c r="I213" s="89">
        <v>0.94</v>
      </c>
      <c r="J213" s="89">
        <v>0.95</v>
      </c>
      <c r="K213" s="89">
        <v>0.82</v>
      </c>
      <c r="L213" s="89">
        <v>0.94</v>
      </c>
      <c r="M213" s="89">
        <v>0.88</v>
      </c>
      <c r="N213" s="89">
        <v>0.77</v>
      </c>
      <c r="O213" s="89">
        <v>0.88</v>
      </c>
      <c r="P213" s="89">
        <v>1.2</v>
      </c>
      <c r="Q213" s="89">
        <v>0.87</v>
      </c>
      <c r="R213" s="89">
        <v>0.77</v>
      </c>
      <c r="S213" s="89">
        <v>0.77</v>
      </c>
      <c r="T213" s="89">
        <v>0.76</v>
      </c>
      <c r="U213" s="89">
        <v>0.74</v>
      </c>
      <c r="V213" s="89">
        <v>0.74</v>
      </c>
      <c r="W213" s="89">
        <v>0.71</v>
      </c>
      <c r="X213" s="89">
        <v>3.91</v>
      </c>
      <c r="Y213" s="89">
        <v>2.09</v>
      </c>
    </row>
    <row r="214" spans="1:25">
      <c r="A214" s="88" t="s">
        <v>316</v>
      </c>
      <c r="B214" s="89">
        <v>0.02</v>
      </c>
      <c r="C214" s="89">
        <v>0.02</v>
      </c>
      <c r="D214" s="89">
        <v>0.01</v>
      </c>
      <c r="E214" s="89">
        <v>0.01</v>
      </c>
      <c r="F214" s="89">
        <v>0.02</v>
      </c>
      <c r="G214" s="89">
        <v>0.02</v>
      </c>
      <c r="H214" s="89">
        <v>0.02</v>
      </c>
      <c r="I214" s="89">
        <v>0.02</v>
      </c>
      <c r="J214" s="89">
        <v>0.04</v>
      </c>
      <c r="K214" s="89">
        <v>7.0000000000000007E-2</v>
      </c>
      <c r="L214" s="89">
        <v>0.08</v>
      </c>
      <c r="M214" s="89">
        <v>0.14000000000000001</v>
      </c>
      <c r="N214" s="89">
        <v>0.06</v>
      </c>
      <c r="O214" s="89">
        <v>0.05</v>
      </c>
      <c r="P214" s="89">
        <v>0.06</v>
      </c>
      <c r="Q214" s="89">
        <v>0.03</v>
      </c>
      <c r="R214" s="89">
        <v>0.03</v>
      </c>
      <c r="S214" s="89">
        <v>0.03</v>
      </c>
      <c r="T214" s="89">
        <v>0.03</v>
      </c>
      <c r="U214" s="89">
        <v>0.03</v>
      </c>
      <c r="V214" s="89">
        <v>0.02</v>
      </c>
      <c r="W214" s="89">
        <v>0.01</v>
      </c>
      <c r="X214" s="89">
        <v>0.01</v>
      </c>
      <c r="Y214" s="89">
        <v>0.01</v>
      </c>
    </row>
    <row r="215" spans="1:25">
      <c r="A215" s="88" t="s">
        <v>317</v>
      </c>
      <c r="B215" s="89">
        <v>0.01</v>
      </c>
      <c r="C215" s="89">
        <v>0.01</v>
      </c>
      <c r="D215" s="89">
        <v>5.99</v>
      </c>
      <c r="E215" s="89">
        <v>6.12</v>
      </c>
      <c r="F215" s="89">
        <v>4.54</v>
      </c>
      <c r="G215" s="89">
        <v>0.53</v>
      </c>
      <c r="H215" s="89">
        <v>0.01</v>
      </c>
      <c r="I215" s="89">
        <v>0.04</v>
      </c>
      <c r="J215" s="89">
        <v>0.09</v>
      </c>
      <c r="K215" s="89">
        <v>0.05</v>
      </c>
      <c r="L215" s="89">
        <v>7.0000000000000007E-2</v>
      </c>
      <c r="M215" s="89">
        <v>0.13</v>
      </c>
      <c r="N215" s="89">
        <v>0.01</v>
      </c>
      <c r="O215" s="89">
        <v>7.0000000000000007E-2</v>
      </c>
      <c r="P215" s="89">
        <v>0.09</v>
      </c>
      <c r="Q215" s="89">
        <v>0.19</v>
      </c>
      <c r="R215" s="89">
        <v>0.23</v>
      </c>
      <c r="S215" s="89">
        <v>0.24</v>
      </c>
      <c r="T215" s="89">
        <v>0.15</v>
      </c>
      <c r="U215" s="89">
        <v>0.02</v>
      </c>
      <c r="V215" s="89">
        <v>0.01</v>
      </c>
      <c r="W215" s="89">
        <v>0.01</v>
      </c>
      <c r="X215" s="89">
        <v>0.01</v>
      </c>
      <c r="Y215" s="89">
        <v>0</v>
      </c>
    </row>
    <row r="216" spans="1:25">
      <c r="A216" s="88" t="s">
        <v>318</v>
      </c>
      <c r="B216" s="89">
        <v>0.22</v>
      </c>
      <c r="C216" s="89">
        <v>0.22</v>
      </c>
      <c r="D216" s="89">
        <v>0.24</v>
      </c>
      <c r="E216" s="89">
        <v>0.21</v>
      </c>
      <c r="F216" s="89">
        <v>0.2</v>
      </c>
      <c r="G216" s="89">
        <v>0.11</v>
      </c>
      <c r="H216" s="89">
        <v>0.32</v>
      </c>
      <c r="I216" s="89">
        <v>0.88</v>
      </c>
      <c r="J216" s="89">
        <v>1</v>
      </c>
      <c r="K216" s="89">
        <v>0.85</v>
      </c>
      <c r="L216" s="89">
        <v>0.87</v>
      </c>
      <c r="M216" s="89">
        <v>0.68</v>
      </c>
      <c r="N216" s="89">
        <v>0.64</v>
      </c>
      <c r="O216" s="89">
        <v>0.78</v>
      </c>
      <c r="P216" s="89">
        <v>0.62</v>
      </c>
      <c r="Q216" s="89">
        <v>0.52</v>
      </c>
      <c r="R216" s="89">
        <v>0.34</v>
      </c>
      <c r="S216" s="89">
        <v>0.28999999999999998</v>
      </c>
      <c r="T216" s="89">
        <v>0.25</v>
      </c>
      <c r="U216" s="89">
        <v>0.23</v>
      </c>
      <c r="V216" s="89">
        <v>0.22</v>
      </c>
      <c r="W216" s="89">
        <v>0.22</v>
      </c>
      <c r="X216" s="89">
        <v>0.2</v>
      </c>
      <c r="Y216" s="89">
        <v>0.15</v>
      </c>
    </row>
    <row r="217" spans="1:25">
      <c r="A217" s="88" t="s">
        <v>319</v>
      </c>
      <c r="B217" s="89">
        <v>0</v>
      </c>
      <c r="C217" s="89">
        <v>0</v>
      </c>
      <c r="D217" s="89">
        <v>0</v>
      </c>
      <c r="E217" s="89">
        <v>0</v>
      </c>
      <c r="F217" s="89">
        <v>0</v>
      </c>
      <c r="G217" s="89">
        <v>0</v>
      </c>
      <c r="H217" s="89">
        <v>0.01</v>
      </c>
      <c r="I217" s="89">
        <v>0.02</v>
      </c>
      <c r="J217" s="89">
        <v>0.05</v>
      </c>
      <c r="K217" s="89">
        <v>0.08</v>
      </c>
      <c r="L217" s="89">
        <v>0.04</v>
      </c>
      <c r="M217" s="89">
        <v>0.04</v>
      </c>
      <c r="N217" s="89">
        <v>0.05</v>
      </c>
      <c r="O217" s="89">
        <v>0.03</v>
      </c>
      <c r="P217" s="89">
        <v>0.03</v>
      </c>
      <c r="Q217" s="89">
        <v>0.05</v>
      </c>
      <c r="R217" s="89">
        <v>0.03</v>
      </c>
      <c r="S217" s="89">
        <v>0.04</v>
      </c>
      <c r="T217" s="89">
        <v>0.04</v>
      </c>
      <c r="U217" s="89">
        <v>0</v>
      </c>
      <c r="V217" s="89">
        <v>0</v>
      </c>
      <c r="W217" s="89">
        <v>0.01</v>
      </c>
      <c r="X217" s="89">
        <v>0.01</v>
      </c>
      <c r="Y217" s="89">
        <v>0</v>
      </c>
    </row>
    <row r="218" spans="1:25">
      <c r="A218" s="88" t="s">
        <v>320</v>
      </c>
      <c r="B218" s="89">
        <v>0.05</v>
      </c>
      <c r="C218" s="89">
        <v>0.05</v>
      </c>
      <c r="D218" s="89">
        <v>0.05</v>
      </c>
      <c r="E218" s="89">
        <v>0.05</v>
      </c>
      <c r="F218" s="89">
        <v>0.09</v>
      </c>
      <c r="G218" s="89">
        <v>3.44</v>
      </c>
      <c r="H218" s="89">
        <v>0.44</v>
      </c>
      <c r="I218" s="89">
        <v>0.08</v>
      </c>
      <c r="J218" s="89">
        <v>7.0000000000000007E-2</v>
      </c>
      <c r="K218" s="89">
        <v>0.11</v>
      </c>
      <c r="L218" s="89">
        <v>0.11</v>
      </c>
      <c r="M218" s="89">
        <v>0.08</v>
      </c>
      <c r="N218" s="89">
        <v>0.24</v>
      </c>
      <c r="O218" s="89">
        <v>7.0000000000000007E-2</v>
      </c>
      <c r="P218" s="89">
        <v>0.11</v>
      </c>
      <c r="Q218" s="89">
        <v>0.18</v>
      </c>
      <c r="R218" s="89">
        <v>0.11</v>
      </c>
      <c r="S218" s="89">
        <v>0.1</v>
      </c>
      <c r="T218" s="89">
        <v>0.08</v>
      </c>
      <c r="U218" s="89">
        <v>0.06</v>
      </c>
      <c r="V218" s="89">
        <v>3.05</v>
      </c>
      <c r="W218" s="89">
        <v>1.35</v>
      </c>
      <c r="X218" s="89">
        <v>7.0000000000000007E-2</v>
      </c>
      <c r="Y218" s="89">
        <v>0.06</v>
      </c>
    </row>
    <row r="219" spans="1:25">
      <c r="A219" s="88" t="s">
        <v>321</v>
      </c>
      <c r="B219" s="89">
        <v>0</v>
      </c>
      <c r="C219" s="89">
        <v>0</v>
      </c>
      <c r="D219" s="89">
        <v>0</v>
      </c>
      <c r="E219" s="89">
        <v>0</v>
      </c>
      <c r="F219" s="89">
        <v>0</v>
      </c>
      <c r="G219" s="89">
        <v>0</v>
      </c>
      <c r="H219" s="89">
        <v>0</v>
      </c>
      <c r="I219" s="89">
        <v>0</v>
      </c>
      <c r="J219" s="89">
        <v>0</v>
      </c>
      <c r="K219" s="89">
        <v>0</v>
      </c>
      <c r="L219" s="89">
        <v>0</v>
      </c>
      <c r="M219" s="89">
        <v>0</v>
      </c>
      <c r="N219" s="89">
        <v>0</v>
      </c>
      <c r="O219" s="89">
        <v>0</v>
      </c>
      <c r="P219" s="89">
        <v>0</v>
      </c>
      <c r="Q219" s="89">
        <v>0</v>
      </c>
      <c r="R219" s="89">
        <v>0</v>
      </c>
      <c r="S219" s="89">
        <v>0</v>
      </c>
      <c r="T219" s="89">
        <v>0</v>
      </c>
      <c r="U219" s="89">
        <v>0</v>
      </c>
      <c r="V219" s="89">
        <v>0</v>
      </c>
      <c r="W219" s="89">
        <v>0</v>
      </c>
      <c r="X219" s="89">
        <v>0</v>
      </c>
      <c r="Y219" s="89">
        <v>0</v>
      </c>
    </row>
    <row r="220" spans="1:25">
      <c r="A220" s="88" t="s">
        <v>322</v>
      </c>
      <c r="B220" s="89">
        <v>0.04</v>
      </c>
      <c r="C220" s="89">
        <v>0.02</v>
      </c>
      <c r="D220" s="89">
        <v>0.06</v>
      </c>
      <c r="E220" s="89">
        <v>0.32</v>
      </c>
      <c r="F220" s="89">
        <v>0.18</v>
      </c>
      <c r="G220" s="89">
        <v>0.01</v>
      </c>
      <c r="H220" s="89">
        <v>0.02</v>
      </c>
      <c r="I220" s="89">
        <v>0.02</v>
      </c>
      <c r="J220" s="89">
        <v>0.02</v>
      </c>
      <c r="K220" s="89">
        <v>0.02</v>
      </c>
      <c r="L220" s="89">
        <v>7.0000000000000007E-2</v>
      </c>
      <c r="M220" s="89">
        <v>7.0000000000000007E-2</v>
      </c>
      <c r="N220" s="89">
        <v>0.03</v>
      </c>
      <c r="O220" s="89">
        <v>0.03</v>
      </c>
      <c r="P220" s="89">
        <v>0.03</v>
      </c>
      <c r="Q220" s="89">
        <v>0.03</v>
      </c>
      <c r="R220" s="89">
        <v>0.03</v>
      </c>
      <c r="S220" s="89">
        <v>0.03</v>
      </c>
      <c r="T220" s="89">
        <v>0.02</v>
      </c>
      <c r="U220" s="89">
        <v>0.02</v>
      </c>
      <c r="V220" s="89">
        <v>0.02</v>
      </c>
      <c r="W220" s="89">
        <v>0.23</v>
      </c>
      <c r="X220" s="89">
        <v>0.21</v>
      </c>
      <c r="Y220" s="89">
        <v>0.26</v>
      </c>
    </row>
    <row r="221" spans="1:25">
      <c r="A221" s="88" t="s">
        <v>323</v>
      </c>
      <c r="B221" s="89">
        <v>0</v>
      </c>
      <c r="C221" s="89">
        <v>0.01</v>
      </c>
      <c r="D221" s="89">
        <v>0</v>
      </c>
      <c r="E221" s="89">
        <v>0</v>
      </c>
      <c r="F221" s="89">
        <v>0</v>
      </c>
      <c r="G221" s="89">
        <v>0.01</v>
      </c>
      <c r="H221" s="89">
        <v>0.02</v>
      </c>
      <c r="I221" s="89">
        <v>0.05</v>
      </c>
      <c r="J221" s="89">
        <v>0.05</v>
      </c>
      <c r="K221" s="89">
        <v>7.0000000000000007E-2</v>
      </c>
      <c r="L221" s="89">
        <v>0.08</v>
      </c>
      <c r="M221" s="89">
        <v>0.06</v>
      </c>
      <c r="N221" s="89">
        <v>0.11</v>
      </c>
      <c r="O221" s="89">
        <v>0.09</v>
      </c>
      <c r="P221" s="89">
        <v>0.09</v>
      </c>
      <c r="Q221" s="89">
        <v>0.05</v>
      </c>
      <c r="R221" s="89">
        <v>0.05</v>
      </c>
      <c r="S221" s="89">
        <v>0.04</v>
      </c>
      <c r="T221" s="89">
        <v>0.02</v>
      </c>
      <c r="U221" s="89">
        <v>0.01</v>
      </c>
      <c r="V221" s="89">
        <v>0</v>
      </c>
      <c r="W221" s="89">
        <v>0.01</v>
      </c>
      <c r="X221" s="89">
        <v>0</v>
      </c>
      <c r="Y221" s="89">
        <v>0</v>
      </c>
    </row>
    <row r="222" spans="1:25">
      <c r="A222" s="88" t="s">
        <v>324</v>
      </c>
      <c r="B222" s="89">
        <v>0</v>
      </c>
      <c r="C222" s="89">
        <v>0</v>
      </c>
      <c r="D222" s="89">
        <v>0</v>
      </c>
      <c r="E222" s="89">
        <v>0</v>
      </c>
      <c r="F222" s="89">
        <v>0</v>
      </c>
      <c r="G222" s="89">
        <v>0</v>
      </c>
      <c r="H222" s="89">
        <v>0</v>
      </c>
      <c r="I222" s="89">
        <v>0.02</v>
      </c>
      <c r="J222" s="89">
        <v>0.02</v>
      </c>
      <c r="K222" s="89">
        <v>0.34</v>
      </c>
      <c r="L222" s="89">
        <v>0.39</v>
      </c>
      <c r="M222" s="89">
        <v>0.34</v>
      </c>
      <c r="N222" s="89">
        <v>0.09</v>
      </c>
      <c r="O222" s="89">
        <v>0.15</v>
      </c>
      <c r="P222" s="89">
        <v>0.1</v>
      </c>
      <c r="Q222" s="89">
        <v>0.13</v>
      </c>
      <c r="R222" s="89">
        <v>0.03</v>
      </c>
      <c r="S222" s="89">
        <v>0</v>
      </c>
      <c r="T222" s="89">
        <v>0.02</v>
      </c>
      <c r="U222" s="89">
        <v>0</v>
      </c>
      <c r="V222" s="89">
        <v>0</v>
      </c>
      <c r="W222" s="89">
        <v>0</v>
      </c>
      <c r="X222" s="89">
        <v>0</v>
      </c>
      <c r="Y222" s="89">
        <v>0</v>
      </c>
    </row>
    <row r="223" spans="1:25">
      <c r="A223" s="88" t="s">
        <v>325</v>
      </c>
      <c r="B223" s="89">
        <v>0.66</v>
      </c>
      <c r="C223" s="89">
        <v>0.04</v>
      </c>
      <c r="D223" s="89">
        <v>3.13</v>
      </c>
      <c r="E223" s="89">
        <v>0.65</v>
      </c>
      <c r="F223" s="89">
        <v>0.02</v>
      </c>
      <c r="G223" s="89">
        <v>2.0499999999999998</v>
      </c>
      <c r="H223" s="89">
        <v>0.09</v>
      </c>
      <c r="I223" s="89">
        <v>0.04</v>
      </c>
      <c r="J223" s="89">
        <v>0.02</v>
      </c>
      <c r="K223" s="89">
        <v>0.08</v>
      </c>
      <c r="L223" s="89">
        <v>0.2</v>
      </c>
      <c r="M223" s="89">
        <v>0.13</v>
      </c>
      <c r="N223" s="89">
        <v>0.01</v>
      </c>
      <c r="O223" s="89">
        <v>7.0000000000000007E-2</v>
      </c>
      <c r="P223" s="89">
        <v>0.09</v>
      </c>
      <c r="Q223" s="89">
        <v>0.03</v>
      </c>
      <c r="R223" s="89">
        <v>0</v>
      </c>
      <c r="S223" s="89">
        <v>0</v>
      </c>
      <c r="T223" s="89">
        <v>0</v>
      </c>
      <c r="U223" s="89">
        <v>0</v>
      </c>
      <c r="V223" s="89">
        <v>0</v>
      </c>
      <c r="W223" s="89">
        <v>0</v>
      </c>
      <c r="X223" s="89">
        <v>2.77</v>
      </c>
      <c r="Y223" s="89">
        <v>3.36</v>
      </c>
    </row>
    <row r="224" spans="1:25">
      <c r="A224" s="88" t="s">
        <v>326</v>
      </c>
      <c r="B224" s="89">
        <v>0</v>
      </c>
      <c r="C224" s="89">
        <v>0</v>
      </c>
      <c r="D224" s="89">
        <v>0</v>
      </c>
      <c r="E224" s="89">
        <v>0</v>
      </c>
      <c r="F224" s="89">
        <v>0</v>
      </c>
      <c r="G224" s="89">
        <v>0</v>
      </c>
      <c r="H224" s="89">
        <v>0</v>
      </c>
      <c r="I224" s="89">
        <v>0</v>
      </c>
      <c r="J224" s="89">
        <v>0.04</v>
      </c>
      <c r="K224" s="89">
        <v>0.01</v>
      </c>
      <c r="L224" s="89">
        <v>0.01</v>
      </c>
      <c r="M224" s="89">
        <v>0.02</v>
      </c>
      <c r="N224" s="89">
        <v>0</v>
      </c>
      <c r="O224" s="89">
        <v>0</v>
      </c>
      <c r="P224" s="89">
        <v>0</v>
      </c>
      <c r="Q224" s="89">
        <v>0</v>
      </c>
      <c r="R224" s="89">
        <v>0</v>
      </c>
      <c r="S224" s="89">
        <v>0</v>
      </c>
      <c r="T224" s="89">
        <v>0</v>
      </c>
      <c r="U224" s="89">
        <v>0</v>
      </c>
      <c r="V224" s="89">
        <v>0</v>
      </c>
      <c r="W224" s="89">
        <v>0</v>
      </c>
      <c r="X224" s="89">
        <v>0</v>
      </c>
      <c r="Y224" s="89">
        <v>0</v>
      </c>
    </row>
    <row r="225" spans="1:25">
      <c r="A225" s="88" t="s">
        <v>327</v>
      </c>
      <c r="B225" s="89">
        <v>0</v>
      </c>
      <c r="C225" s="89">
        <v>0</v>
      </c>
      <c r="D225" s="89">
        <v>0</v>
      </c>
      <c r="E225" s="89">
        <v>0</v>
      </c>
      <c r="F225" s="89">
        <v>0</v>
      </c>
      <c r="G225" s="89">
        <v>0</v>
      </c>
      <c r="H225" s="89">
        <v>0</v>
      </c>
      <c r="I225" s="89">
        <v>0</v>
      </c>
      <c r="J225" s="89">
        <v>0.01</v>
      </c>
      <c r="K225" s="89">
        <v>0.01</v>
      </c>
      <c r="L225" s="89">
        <v>0</v>
      </c>
      <c r="M225" s="89">
        <v>0</v>
      </c>
      <c r="N225" s="89">
        <v>0.01</v>
      </c>
      <c r="O225" s="89">
        <v>0.01</v>
      </c>
      <c r="P225" s="89">
        <v>0</v>
      </c>
      <c r="Q225" s="89">
        <v>0.01</v>
      </c>
      <c r="R225" s="89">
        <v>0</v>
      </c>
      <c r="S225" s="89">
        <v>0</v>
      </c>
      <c r="T225" s="89">
        <v>0.02</v>
      </c>
      <c r="U225" s="89">
        <v>0</v>
      </c>
      <c r="V225" s="89">
        <v>0</v>
      </c>
      <c r="W225" s="89">
        <v>0</v>
      </c>
      <c r="X225" s="89">
        <v>0</v>
      </c>
      <c r="Y225" s="89">
        <v>0</v>
      </c>
    </row>
    <row r="226" spans="1:25">
      <c r="A226" s="88" t="s">
        <v>328</v>
      </c>
      <c r="B226" s="89">
        <v>0.01</v>
      </c>
      <c r="C226" s="89">
        <v>0.01</v>
      </c>
      <c r="D226" s="89">
        <v>0.01</v>
      </c>
      <c r="E226" s="89">
        <v>0.01</v>
      </c>
      <c r="F226" s="89">
        <v>0.01</v>
      </c>
      <c r="G226" s="89">
        <v>0.03</v>
      </c>
      <c r="H226" s="89">
        <v>0.05</v>
      </c>
      <c r="I226" s="89">
        <v>0.06</v>
      </c>
      <c r="J226" s="89">
        <v>7.0000000000000007E-2</v>
      </c>
      <c r="K226" s="89">
        <v>0.06</v>
      </c>
      <c r="L226" s="89">
        <v>0.04</v>
      </c>
      <c r="M226" s="89">
        <v>0.03</v>
      </c>
      <c r="N226" s="89">
        <v>0.03</v>
      </c>
      <c r="O226" s="89">
        <v>0.03</v>
      </c>
      <c r="P226" s="89">
        <v>0.08</v>
      </c>
      <c r="Q226" s="89">
        <v>7.0000000000000007E-2</v>
      </c>
      <c r="R226" s="89">
        <v>0.06</v>
      </c>
      <c r="S226" s="89">
        <v>0.08</v>
      </c>
      <c r="T226" s="89">
        <v>0.04</v>
      </c>
      <c r="U226" s="89">
        <v>0.04</v>
      </c>
      <c r="V226" s="89">
        <v>0.04</v>
      </c>
      <c r="W226" s="89">
        <v>0.04</v>
      </c>
      <c r="X226" s="89">
        <v>0.02</v>
      </c>
      <c r="Y226" s="89">
        <v>0.01</v>
      </c>
    </row>
    <row r="227" spans="1:25">
      <c r="A227" s="88" t="s">
        <v>329</v>
      </c>
      <c r="B227" s="89">
        <v>0.02</v>
      </c>
      <c r="C227" s="89">
        <v>0.02</v>
      </c>
      <c r="D227" s="89">
        <v>0.02</v>
      </c>
      <c r="E227" s="89">
        <v>0.04</v>
      </c>
      <c r="F227" s="89">
        <v>0</v>
      </c>
      <c r="G227" s="89">
        <v>0</v>
      </c>
      <c r="H227" s="89">
        <v>0.01</v>
      </c>
      <c r="I227" s="89">
        <v>0.03</v>
      </c>
      <c r="J227" s="89">
        <v>0.02</v>
      </c>
      <c r="K227" s="89">
        <v>0.05</v>
      </c>
      <c r="L227" s="89">
        <v>7.0000000000000007E-2</v>
      </c>
      <c r="M227" s="89">
        <v>0.03</v>
      </c>
      <c r="N227" s="89">
        <v>0.02</v>
      </c>
      <c r="O227" s="89">
        <v>0.01</v>
      </c>
      <c r="P227" s="89">
        <v>0.01</v>
      </c>
      <c r="Q227" s="89">
        <v>0.02</v>
      </c>
      <c r="R227" s="89">
        <v>0.03</v>
      </c>
      <c r="S227" s="89">
        <v>0.02</v>
      </c>
      <c r="T227" s="89">
        <v>0.02</v>
      </c>
      <c r="U227" s="89">
        <v>0.02</v>
      </c>
      <c r="V227" s="89">
        <v>0.02</v>
      </c>
      <c r="W227" s="89">
        <v>0.02</v>
      </c>
      <c r="X227" s="89">
        <v>0.01</v>
      </c>
      <c r="Y227" s="89">
        <v>0</v>
      </c>
    </row>
    <row r="228" spans="1:25">
      <c r="A228" s="88" t="s">
        <v>330</v>
      </c>
      <c r="B228" s="89">
        <v>4.54</v>
      </c>
      <c r="C228" s="89">
        <v>2.06</v>
      </c>
      <c r="D228" s="89">
        <v>2.0099999999999998</v>
      </c>
      <c r="E228" s="89">
        <v>4.54</v>
      </c>
      <c r="F228" s="89">
        <v>1</v>
      </c>
      <c r="G228" s="89">
        <v>0.02</v>
      </c>
      <c r="H228" s="89">
        <v>0.03</v>
      </c>
      <c r="I228" s="89">
        <v>0.05</v>
      </c>
      <c r="J228" s="89">
        <v>0.13</v>
      </c>
      <c r="K228" s="89">
        <v>0.25</v>
      </c>
      <c r="L228" s="89">
        <v>0.09</v>
      </c>
      <c r="M228" s="89">
        <v>0.1</v>
      </c>
      <c r="N228" s="89">
        <v>0.04</v>
      </c>
      <c r="O228" s="89">
        <v>0.06</v>
      </c>
      <c r="P228" s="89">
        <v>0.06</v>
      </c>
      <c r="Q228" s="89">
        <v>0.05</v>
      </c>
      <c r="R228" s="89">
        <v>0.04</v>
      </c>
      <c r="S228" s="89">
        <v>0.04</v>
      </c>
      <c r="T228" s="89">
        <v>0.04</v>
      </c>
      <c r="U228" s="89">
        <v>0.04</v>
      </c>
      <c r="V228" s="89">
        <v>0.04</v>
      </c>
      <c r="W228" s="89">
        <v>0.03</v>
      </c>
      <c r="X228" s="89">
        <v>0.03</v>
      </c>
      <c r="Y228" s="89">
        <v>4.1399999999999997</v>
      </c>
    </row>
    <row r="229" spans="1:25">
      <c r="A229" s="88" t="s">
        <v>331</v>
      </c>
      <c r="B229" s="89">
        <v>0.01</v>
      </c>
      <c r="C229" s="89">
        <v>0</v>
      </c>
      <c r="D229" s="89">
        <v>0</v>
      </c>
      <c r="E229" s="89">
        <v>0</v>
      </c>
      <c r="F229" s="89">
        <v>0</v>
      </c>
      <c r="G229" s="89">
        <v>0</v>
      </c>
      <c r="H229" s="89">
        <v>0</v>
      </c>
      <c r="I229" s="89">
        <v>0</v>
      </c>
      <c r="J229" s="89">
        <v>0.01</v>
      </c>
      <c r="K229" s="89">
        <v>0.01</v>
      </c>
      <c r="L229" s="89">
        <v>0.02</v>
      </c>
      <c r="M229" s="89">
        <v>0.03</v>
      </c>
      <c r="N229" s="89">
        <v>0.02</v>
      </c>
      <c r="O229" s="89">
        <v>0.05</v>
      </c>
      <c r="P229" s="89">
        <v>0.05</v>
      </c>
      <c r="Q229" s="89">
        <v>0.03</v>
      </c>
      <c r="R229" s="89">
        <v>0.04</v>
      </c>
      <c r="S229" s="89">
        <v>0.01</v>
      </c>
      <c r="T229" s="89">
        <v>0.01</v>
      </c>
      <c r="U229" s="89">
        <v>0.02</v>
      </c>
      <c r="V229" s="89">
        <v>0</v>
      </c>
      <c r="W229" s="89">
        <v>0.01</v>
      </c>
      <c r="X229" s="89">
        <v>0</v>
      </c>
      <c r="Y229" s="89">
        <v>0.01</v>
      </c>
    </row>
    <row r="230" spans="1:25">
      <c r="A230" s="88" t="s">
        <v>332</v>
      </c>
      <c r="B230" s="89">
        <v>0</v>
      </c>
      <c r="C230" s="89">
        <v>0</v>
      </c>
      <c r="D230" s="89">
        <v>0</v>
      </c>
      <c r="E230" s="89">
        <v>0</v>
      </c>
      <c r="F230" s="89">
        <v>0</v>
      </c>
      <c r="G230" s="89">
        <v>0</v>
      </c>
      <c r="H230" s="89">
        <v>0</v>
      </c>
      <c r="I230" s="89">
        <v>0</v>
      </c>
      <c r="J230" s="89">
        <v>0</v>
      </c>
      <c r="K230" s="89">
        <v>0</v>
      </c>
      <c r="L230" s="89">
        <v>0</v>
      </c>
      <c r="M230" s="89">
        <v>0</v>
      </c>
      <c r="N230" s="89">
        <v>0</v>
      </c>
      <c r="O230" s="89">
        <v>0</v>
      </c>
      <c r="P230" s="89">
        <v>0</v>
      </c>
      <c r="Q230" s="89">
        <v>0</v>
      </c>
      <c r="R230" s="89">
        <v>0</v>
      </c>
      <c r="S230" s="89">
        <v>0</v>
      </c>
      <c r="T230" s="89">
        <v>0</v>
      </c>
      <c r="U230" s="89">
        <v>0</v>
      </c>
      <c r="V230" s="89">
        <v>0</v>
      </c>
      <c r="W230" s="89">
        <v>0</v>
      </c>
      <c r="X230" s="89">
        <v>0</v>
      </c>
      <c r="Y230" s="89">
        <v>0</v>
      </c>
    </row>
    <row r="231" spans="1:25">
      <c r="A231" s="88" t="s">
        <v>1067</v>
      </c>
      <c r="B231" s="89">
        <v>0</v>
      </c>
      <c r="C231" s="89">
        <v>0</v>
      </c>
      <c r="D231" s="89">
        <v>0</v>
      </c>
      <c r="E231" s="89">
        <v>0</v>
      </c>
      <c r="F231" s="89">
        <v>0</v>
      </c>
      <c r="G231" s="89">
        <v>0</v>
      </c>
      <c r="H231" s="89">
        <v>0</v>
      </c>
      <c r="I231" s="89">
        <v>0</v>
      </c>
      <c r="J231" s="89">
        <v>0</v>
      </c>
      <c r="K231" s="89">
        <v>0</v>
      </c>
      <c r="L231" s="89">
        <v>0</v>
      </c>
      <c r="M231" s="89">
        <v>0</v>
      </c>
      <c r="N231" s="89">
        <v>0</v>
      </c>
      <c r="O231" s="89">
        <v>0</v>
      </c>
      <c r="P231" s="89">
        <v>0</v>
      </c>
      <c r="Q231" s="89">
        <v>0</v>
      </c>
      <c r="R231" s="89">
        <v>0</v>
      </c>
      <c r="S231" s="89">
        <v>0</v>
      </c>
      <c r="T231" s="89">
        <v>0</v>
      </c>
      <c r="U231" s="89">
        <v>0</v>
      </c>
      <c r="V231" s="89">
        <v>0</v>
      </c>
      <c r="W231" s="89">
        <v>0</v>
      </c>
      <c r="X231" s="89">
        <v>0</v>
      </c>
      <c r="Y231" s="89">
        <v>0</v>
      </c>
    </row>
    <row r="232" spans="1:25">
      <c r="A232" s="88" t="s">
        <v>333</v>
      </c>
      <c r="B232" s="89">
        <v>0</v>
      </c>
      <c r="C232" s="89">
        <v>0</v>
      </c>
      <c r="D232" s="89">
        <v>0</v>
      </c>
      <c r="E232" s="89">
        <v>0</v>
      </c>
      <c r="F232" s="89">
        <v>0</v>
      </c>
      <c r="G232" s="89">
        <v>0</v>
      </c>
      <c r="H232" s="89">
        <v>0</v>
      </c>
      <c r="I232" s="89">
        <v>0.22</v>
      </c>
      <c r="J232" s="89">
        <v>0.15</v>
      </c>
      <c r="K232" s="89">
        <v>0.03</v>
      </c>
      <c r="L232" s="89">
        <v>0.06</v>
      </c>
      <c r="M232" s="89">
        <v>0.04</v>
      </c>
      <c r="N232" s="89">
        <v>0.05</v>
      </c>
      <c r="O232" s="89">
        <v>0.1</v>
      </c>
      <c r="P232" s="89">
        <v>7.0000000000000007E-2</v>
      </c>
      <c r="Q232" s="89">
        <v>0.09</v>
      </c>
      <c r="R232" s="89">
        <v>0.03</v>
      </c>
      <c r="S232" s="89">
        <v>0.01</v>
      </c>
      <c r="T232" s="89">
        <v>0</v>
      </c>
      <c r="U232" s="89">
        <v>0</v>
      </c>
      <c r="V232" s="89">
        <v>0</v>
      </c>
      <c r="W232" s="89">
        <v>0</v>
      </c>
      <c r="X232" s="89">
        <v>0</v>
      </c>
      <c r="Y232" s="89">
        <v>0</v>
      </c>
    </row>
    <row r="233" spans="1:25">
      <c r="A233" s="88" t="s">
        <v>334</v>
      </c>
      <c r="B233" s="89">
        <v>0.24</v>
      </c>
      <c r="C233" s="89">
        <v>0.25</v>
      </c>
      <c r="D233" s="89">
        <v>0.25</v>
      </c>
      <c r="E233" s="89">
        <v>0.99</v>
      </c>
      <c r="F233" s="89">
        <v>0.24</v>
      </c>
      <c r="G233" s="89">
        <v>0.23</v>
      </c>
      <c r="H233" s="89">
        <v>0.24</v>
      </c>
      <c r="I233" s="89">
        <v>0.4</v>
      </c>
      <c r="J233" s="89">
        <v>0.7</v>
      </c>
      <c r="K233" s="89">
        <v>0.59</v>
      </c>
      <c r="L233" s="89">
        <v>0.53</v>
      </c>
      <c r="M233" s="89">
        <v>1.1299999999999999</v>
      </c>
      <c r="N233" s="89">
        <v>0.67</v>
      </c>
      <c r="O233" s="89">
        <v>1.1100000000000001</v>
      </c>
      <c r="P233" s="89">
        <v>0.76</v>
      </c>
      <c r="Q233" s="89">
        <v>0.99</v>
      </c>
      <c r="R233" s="89">
        <v>0.7</v>
      </c>
      <c r="S233" s="89">
        <v>0.52</v>
      </c>
      <c r="T233" s="89">
        <v>0.43</v>
      </c>
      <c r="U233" s="89">
        <v>1.1000000000000001</v>
      </c>
      <c r="V233" s="89">
        <v>0.27</v>
      </c>
      <c r="W233" s="89">
        <v>0.25</v>
      </c>
      <c r="X233" s="89">
        <v>0.24</v>
      </c>
      <c r="Y233" s="89">
        <v>0.24</v>
      </c>
    </row>
    <row r="234" spans="1:25">
      <c r="A234" s="88" t="s">
        <v>335</v>
      </c>
      <c r="B234" s="89">
        <v>2.44</v>
      </c>
      <c r="C234" s="89">
        <v>0.83</v>
      </c>
      <c r="D234" s="89">
        <v>0.01</v>
      </c>
      <c r="E234" s="89">
        <v>0.18</v>
      </c>
      <c r="F234" s="89">
        <v>0.33</v>
      </c>
      <c r="G234" s="89">
        <v>0.01</v>
      </c>
      <c r="H234" s="89">
        <v>2.34</v>
      </c>
      <c r="I234" s="89">
        <v>0.93</v>
      </c>
      <c r="J234" s="89">
        <v>0.02</v>
      </c>
      <c r="K234" s="89">
        <v>0.19</v>
      </c>
      <c r="L234" s="89">
        <v>0.21</v>
      </c>
      <c r="M234" s="89">
        <v>0.06</v>
      </c>
      <c r="N234" s="89">
        <v>0.18</v>
      </c>
      <c r="O234" s="89">
        <v>0.14000000000000001</v>
      </c>
      <c r="P234" s="89">
        <v>0.02</v>
      </c>
      <c r="Q234" s="89">
        <v>0.08</v>
      </c>
      <c r="R234" s="89">
        <v>7.0000000000000007E-2</v>
      </c>
      <c r="S234" s="89">
        <v>0.03</v>
      </c>
      <c r="T234" s="89">
        <v>0.01</v>
      </c>
      <c r="U234" s="89">
        <v>0.01</v>
      </c>
      <c r="V234" s="89">
        <v>0.08</v>
      </c>
      <c r="W234" s="89">
        <v>1.32</v>
      </c>
      <c r="X234" s="89">
        <v>0.61</v>
      </c>
      <c r="Y234" s="89">
        <v>0.02</v>
      </c>
    </row>
    <row r="235" spans="1:25">
      <c r="A235" s="88" t="s">
        <v>336</v>
      </c>
      <c r="B235" s="89">
        <v>0</v>
      </c>
      <c r="C235" s="89">
        <v>0</v>
      </c>
      <c r="D235" s="89">
        <v>0</v>
      </c>
      <c r="E235" s="89">
        <v>0</v>
      </c>
      <c r="F235" s="89">
        <v>0</v>
      </c>
      <c r="G235" s="89">
        <v>0</v>
      </c>
      <c r="H235" s="89">
        <v>0.01</v>
      </c>
      <c r="I235" s="89">
        <v>0.01</v>
      </c>
      <c r="J235" s="89">
        <v>0.08</v>
      </c>
      <c r="K235" s="89">
        <v>0.01</v>
      </c>
      <c r="L235" s="89">
        <v>0</v>
      </c>
      <c r="M235" s="89">
        <v>0</v>
      </c>
      <c r="N235" s="89">
        <v>0</v>
      </c>
      <c r="O235" s="89">
        <v>0</v>
      </c>
      <c r="P235" s="89">
        <v>0</v>
      </c>
      <c r="Q235" s="89">
        <v>0</v>
      </c>
      <c r="R235" s="89">
        <v>0.02</v>
      </c>
      <c r="S235" s="89">
        <v>0.01</v>
      </c>
      <c r="T235" s="89">
        <v>0</v>
      </c>
      <c r="U235" s="89">
        <v>0</v>
      </c>
      <c r="V235" s="89">
        <v>0.01</v>
      </c>
      <c r="W235" s="89">
        <v>0</v>
      </c>
      <c r="X235" s="89">
        <v>0</v>
      </c>
      <c r="Y235" s="89">
        <v>0</v>
      </c>
    </row>
    <row r="236" spans="1:25">
      <c r="A236" s="88" t="s">
        <v>337</v>
      </c>
      <c r="B236" s="89">
        <v>0</v>
      </c>
      <c r="C236" s="89">
        <v>0</v>
      </c>
      <c r="D236" s="89">
        <v>0</v>
      </c>
      <c r="E236" s="89">
        <v>0</v>
      </c>
      <c r="F236" s="89">
        <v>0</v>
      </c>
      <c r="G236" s="89">
        <v>0</v>
      </c>
      <c r="H236" s="89">
        <v>0</v>
      </c>
      <c r="I236" s="89">
        <v>0</v>
      </c>
      <c r="J236" s="89">
        <v>0</v>
      </c>
      <c r="K236" s="89">
        <v>0</v>
      </c>
      <c r="L236" s="89">
        <v>0</v>
      </c>
      <c r="M236" s="89">
        <v>0</v>
      </c>
      <c r="N236" s="89">
        <v>0</v>
      </c>
      <c r="O236" s="89">
        <v>0</v>
      </c>
      <c r="P236" s="89">
        <v>0</v>
      </c>
      <c r="Q236" s="89">
        <v>0</v>
      </c>
      <c r="R236" s="89">
        <v>0</v>
      </c>
      <c r="S236" s="89">
        <v>0</v>
      </c>
      <c r="T236" s="89">
        <v>0</v>
      </c>
      <c r="U236" s="89">
        <v>0</v>
      </c>
      <c r="V236" s="89">
        <v>0</v>
      </c>
      <c r="W236" s="89">
        <v>0</v>
      </c>
      <c r="X236" s="89">
        <v>0</v>
      </c>
      <c r="Y236" s="89">
        <v>0</v>
      </c>
    </row>
    <row r="237" spans="1:25">
      <c r="A237" s="88" t="s">
        <v>338</v>
      </c>
      <c r="B237" s="89">
        <v>0</v>
      </c>
      <c r="C237" s="89">
        <v>0</v>
      </c>
      <c r="D237" s="89">
        <v>0</v>
      </c>
      <c r="E237" s="89">
        <v>0</v>
      </c>
      <c r="F237" s="89">
        <v>0</v>
      </c>
      <c r="G237" s="89">
        <v>0</v>
      </c>
      <c r="H237" s="89">
        <v>0</v>
      </c>
      <c r="I237" s="89">
        <v>0.06</v>
      </c>
      <c r="J237" s="89">
        <v>0.16</v>
      </c>
      <c r="K237" s="89">
        <v>0.05</v>
      </c>
      <c r="L237" s="89">
        <v>0.02</v>
      </c>
      <c r="M237" s="89">
        <v>0.04</v>
      </c>
      <c r="N237" s="89">
        <v>0.03</v>
      </c>
      <c r="O237" s="89">
        <v>0.06</v>
      </c>
      <c r="P237" s="89">
        <v>0.04</v>
      </c>
      <c r="Q237" s="89">
        <v>0.06</v>
      </c>
      <c r="R237" s="89">
        <v>0.04</v>
      </c>
      <c r="S237" s="89">
        <v>0.02</v>
      </c>
      <c r="T237" s="89">
        <v>0.01</v>
      </c>
      <c r="U237" s="89">
        <v>0</v>
      </c>
      <c r="V237" s="89">
        <v>0</v>
      </c>
      <c r="W237" s="89">
        <v>0</v>
      </c>
      <c r="X237" s="89">
        <v>0</v>
      </c>
      <c r="Y237" s="89">
        <v>0</v>
      </c>
    </row>
    <row r="238" spans="1:25">
      <c r="A238" s="88" t="s">
        <v>339</v>
      </c>
      <c r="B238" s="89">
        <v>0</v>
      </c>
      <c r="C238" s="89">
        <v>0</v>
      </c>
      <c r="D238" s="89">
        <v>0</v>
      </c>
      <c r="E238" s="89">
        <v>0</v>
      </c>
      <c r="F238" s="89">
        <v>0</v>
      </c>
      <c r="G238" s="89">
        <v>0.01</v>
      </c>
      <c r="H238" s="89">
        <v>0.01</v>
      </c>
      <c r="I238" s="89">
        <v>0.01</v>
      </c>
      <c r="J238" s="89">
        <v>0.02</v>
      </c>
      <c r="K238" s="89">
        <v>0.01</v>
      </c>
      <c r="L238" s="89">
        <v>0.01</v>
      </c>
      <c r="M238" s="89">
        <v>0.01</v>
      </c>
      <c r="N238" s="89">
        <v>0.01</v>
      </c>
      <c r="O238" s="89">
        <v>0.02</v>
      </c>
      <c r="P238" s="89">
        <v>0.01</v>
      </c>
      <c r="Q238" s="89">
        <v>0.02</v>
      </c>
      <c r="R238" s="89">
        <v>0.01</v>
      </c>
      <c r="S238" s="89">
        <v>0.02</v>
      </c>
      <c r="T238" s="89">
        <v>0.04</v>
      </c>
      <c r="U238" s="89">
        <v>0.01</v>
      </c>
      <c r="V238" s="89">
        <v>0</v>
      </c>
      <c r="W238" s="89">
        <v>0.01</v>
      </c>
      <c r="X238" s="89">
        <v>0.01</v>
      </c>
      <c r="Y238" s="89">
        <v>0.01</v>
      </c>
    </row>
    <row r="239" spans="1:25">
      <c r="A239" s="88" t="s">
        <v>340</v>
      </c>
      <c r="B239" s="89">
        <v>0</v>
      </c>
      <c r="C239" s="89">
        <v>0</v>
      </c>
      <c r="D239" s="89">
        <v>0</v>
      </c>
      <c r="E239" s="89">
        <v>0</v>
      </c>
      <c r="F239" s="89">
        <v>0</v>
      </c>
      <c r="G239" s="89">
        <v>0</v>
      </c>
      <c r="H239" s="89">
        <v>0</v>
      </c>
      <c r="I239" s="89">
        <v>0</v>
      </c>
      <c r="J239" s="89">
        <v>0</v>
      </c>
      <c r="K239" s="89">
        <v>0</v>
      </c>
      <c r="L239" s="89">
        <v>0</v>
      </c>
      <c r="M239" s="89">
        <v>0</v>
      </c>
      <c r="N239" s="89">
        <v>0</v>
      </c>
      <c r="O239" s="89">
        <v>0</v>
      </c>
      <c r="P239" s="89">
        <v>0</v>
      </c>
      <c r="Q239" s="89">
        <v>0</v>
      </c>
      <c r="R239" s="89">
        <v>0</v>
      </c>
      <c r="S239" s="89">
        <v>0</v>
      </c>
      <c r="T239" s="89">
        <v>0</v>
      </c>
      <c r="U239" s="89">
        <v>0</v>
      </c>
      <c r="V239" s="89">
        <v>0</v>
      </c>
      <c r="W239" s="89">
        <v>0</v>
      </c>
      <c r="X239" s="89">
        <v>0</v>
      </c>
      <c r="Y239" s="89">
        <v>0</v>
      </c>
    </row>
    <row r="240" spans="1:25">
      <c r="A240" s="88" t="s">
        <v>341</v>
      </c>
      <c r="B240" s="89">
        <v>1.19</v>
      </c>
      <c r="C240" s="89">
        <v>0</v>
      </c>
      <c r="D240" s="89">
        <v>0</v>
      </c>
      <c r="E240" s="89">
        <v>0</v>
      </c>
      <c r="F240" s="89">
        <v>1.1299999999999999</v>
      </c>
      <c r="G240" s="89">
        <v>3.96</v>
      </c>
      <c r="H240" s="89">
        <v>2.91</v>
      </c>
      <c r="I240" s="89">
        <v>0.05</v>
      </c>
      <c r="J240" s="89">
        <v>0.05</v>
      </c>
      <c r="K240" s="89">
        <v>7.0000000000000007E-2</v>
      </c>
      <c r="L240" s="89">
        <v>0.12</v>
      </c>
      <c r="M240" s="89">
        <v>0.01</v>
      </c>
      <c r="N240" s="89">
        <v>0.01</v>
      </c>
      <c r="O240" s="89">
        <v>0.89</v>
      </c>
      <c r="P240" s="89">
        <v>1.1399999999999999</v>
      </c>
      <c r="Q240" s="89">
        <v>0.2</v>
      </c>
      <c r="R240" s="89">
        <v>0.06</v>
      </c>
      <c r="S240" s="89">
        <v>7.0000000000000007E-2</v>
      </c>
      <c r="T240" s="89">
        <v>0.04</v>
      </c>
      <c r="U240" s="89">
        <v>0.02</v>
      </c>
      <c r="V240" s="89">
        <v>0.01</v>
      </c>
      <c r="W240" s="89">
        <v>0.03</v>
      </c>
      <c r="X240" s="89">
        <v>0.49</v>
      </c>
      <c r="Y240" s="89">
        <v>4.21</v>
      </c>
    </row>
    <row r="241" spans="1:25">
      <c r="A241" s="88" t="s">
        <v>342</v>
      </c>
      <c r="B241" s="89">
        <v>0.03</v>
      </c>
      <c r="C241" s="89">
        <v>0.02</v>
      </c>
      <c r="D241" s="89">
        <v>0.01</v>
      </c>
      <c r="E241" s="89">
        <v>0.01</v>
      </c>
      <c r="F241" s="89">
        <v>0.01</v>
      </c>
      <c r="G241" s="89">
        <v>2.5</v>
      </c>
      <c r="H241" s="89">
        <v>2.54</v>
      </c>
      <c r="I241" s="89">
        <v>0.04</v>
      </c>
      <c r="J241" s="89">
        <v>0.06</v>
      </c>
      <c r="K241" s="89">
        <v>0.1</v>
      </c>
      <c r="L241" s="89">
        <v>0.05</v>
      </c>
      <c r="M241" s="89">
        <v>0.04</v>
      </c>
      <c r="N241" s="89">
        <v>0.05</v>
      </c>
      <c r="O241" s="89">
        <v>0.04</v>
      </c>
      <c r="P241" s="89">
        <v>0.04</v>
      </c>
      <c r="Q241" s="89">
        <v>0.2</v>
      </c>
      <c r="R241" s="89">
        <v>0.22</v>
      </c>
      <c r="S241" s="89">
        <v>0.04</v>
      </c>
      <c r="T241" s="89">
        <v>0.09</v>
      </c>
      <c r="U241" s="89">
        <v>7.0000000000000007E-2</v>
      </c>
      <c r="V241" s="89">
        <v>1.58</v>
      </c>
      <c r="W241" s="89">
        <v>3.4</v>
      </c>
      <c r="X241" s="89">
        <v>0.48</v>
      </c>
      <c r="Y241" s="89">
        <v>0.02</v>
      </c>
    </row>
    <row r="242" spans="1:25">
      <c r="A242" s="88" t="s">
        <v>343</v>
      </c>
      <c r="B242" s="89">
        <v>0.01</v>
      </c>
      <c r="C242" s="89">
        <v>0</v>
      </c>
      <c r="D242" s="89">
        <v>0</v>
      </c>
      <c r="E242" s="89">
        <v>0</v>
      </c>
      <c r="F242" s="89">
        <v>0.05</v>
      </c>
      <c r="G242" s="89">
        <v>5.12</v>
      </c>
      <c r="H242" s="89">
        <v>3.74</v>
      </c>
      <c r="I242" s="89">
        <v>1.7</v>
      </c>
      <c r="J242" s="89">
        <v>0.11</v>
      </c>
      <c r="K242" s="89">
        <v>0.05</v>
      </c>
      <c r="L242" s="89">
        <v>0.1</v>
      </c>
      <c r="M242" s="89">
        <v>0.16</v>
      </c>
      <c r="N242" s="89">
        <v>0.01</v>
      </c>
      <c r="O242" s="89">
        <v>0.02</v>
      </c>
      <c r="P242" s="89">
        <v>0.03</v>
      </c>
      <c r="Q242" s="89">
        <v>0.06</v>
      </c>
      <c r="R242" s="89">
        <v>0.02</v>
      </c>
      <c r="S242" s="89">
        <v>0.03</v>
      </c>
      <c r="T242" s="89">
        <v>0.04</v>
      </c>
      <c r="U242" s="89">
        <v>0.03</v>
      </c>
      <c r="V242" s="89">
        <v>0.08</v>
      </c>
      <c r="W242" s="89">
        <v>5.74</v>
      </c>
      <c r="X242" s="89">
        <v>2.85</v>
      </c>
      <c r="Y242" s="89">
        <v>0.01</v>
      </c>
    </row>
    <row r="243" spans="1:25">
      <c r="A243" s="88" t="s">
        <v>344</v>
      </c>
      <c r="B243" s="89">
        <v>2.0699999999999998</v>
      </c>
      <c r="C243" s="89">
        <v>0.38</v>
      </c>
      <c r="D243" s="89">
        <v>0.38</v>
      </c>
      <c r="E243" s="89">
        <v>0.37</v>
      </c>
      <c r="F243" s="89">
        <v>2.1800000000000002</v>
      </c>
      <c r="G243" s="89">
        <v>2.2599999999999998</v>
      </c>
      <c r="H243" s="89">
        <v>3.25</v>
      </c>
      <c r="I243" s="89">
        <v>0.75</v>
      </c>
      <c r="J243" s="89">
        <v>0.45</v>
      </c>
      <c r="K243" s="89">
        <v>0.51</v>
      </c>
      <c r="L243" s="89">
        <v>0.83</v>
      </c>
      <c r="M243" s="89">
        <v>0.53</v>
      </c>
      <c r="N243" s="89">
        <v>0.39</v>
      </c>
      <c r="O243" s="89">
        <v>0.46</v>
      </c>
      <c r="P243" s="89">
        <v>0.78</v>
      </c>
      <c r="Q243" s="89">
        <v>0.75</v>
      </c>
      <c r="R243" s="89">
        <v>0.6</v>
      </c>
      <c r="S243" s="89">
        <v>0.55000000000000004</v>
      </c>
      <c r="T243" s="89">
        <v>0.43</v>
      </c>
      <c r="U243" s="89">
        <v>0.38</v>
      </c>
      <c r="V243" s="89">
        <v>0.38</v>
      </c>
      <c r="W243" s="89">
        <v>0.37</v>
      </c>
      <c r="X243" s="89">
        <v>3.33</v>
      </c>
      <c r="Y243" s="89">
        <v>3.21</v>
      </c>
    </row>
    <row r="244" spans="1:25">
      <c r="A244" s="88" t="s">
        <v>345</v>
      </c>
      <c r="B244" s="89">
        <v>0.26</v>
      </c>
      <c r="C244" s="89">
        <v>3.16</v>
      </c>
      <c r="D244" s="89">
        <v>0.74</v>
      </c>
      <c r="E244" s="89">
        <v>3.06</v>
      </c>
      <c r="F244" s="89">
        <v>0.26</v>
      </c>
      <c r="G244" s="89">
        <v>3.19</v>
      </c>
      <c r="H244" s="89">
        <v>0.17</v>
      </c>
      <c r="I244" s="89">
        <v>0.28000000000000003</v>
      </c>
      <c r="J244" s="89">
        <v>0.35</v>
      </c>
      <c r="K244" s="89">
        <v>0.3</v>
      </c>
      <c r="L244" s="89">
        <v>0.25</v>
      </c>
      <c r="M244" s="89">
        <v>0.24</v>
      </c>
      <c r="N244" s="89">
        <v>0.19</v>
      </c>
      <c r="O244" s="89">
        <v>0.2</v>
      </c>
      <c r="P244" s="89">
        <v>0.21</v>
      </c>
      <c r="Q244" s="89">
        <v>0.2</v>
      </c>
      <c r="R244" s="89">
        <v>0.2</v>
      </c>
      <c r="S244" s="89">
        <v>0.19</v>
      </c>
      <c r="T244" s="89">
        <v>0.19</v>
      </c>
      <c r="U244" s="89">
        <v>0.19</v>
      </c>
      <c r="V244" s="89">
        <v>0.19</v>
      </c>
      <c r="W244" s="89">
        <v>0.18</v>
      </c>
      <c r="X244" s="89">
        <v>0.27</v>
      </c>
      <c r="Y244" s="89">
        <v>3.36</v>
      </c>
    </row>
    <row r="245" spans="1:25">
      <c r="A245" s="88" t="s">
        <v>346</v>
      </c>
      <c r="B245" s="89">
        <v>0</v>
      </c>
      <c r="C245" s="89">
        <v>0</v>
      </c>
      <c r="D245" s="89">
        <v>0</v>
      </c>
      <c r="E245" s="89">
        <v>0</v>
      </c>
      <c r="F245" s="89">
        <v>0</v>
      </c>
      <c r="G245" s="89">
        <v>0</v>
      </c>
      <c r="H245" s="89">
        <v>0</v>
      </c>
      <c r="I245" s="89">
        <v>0</v>
      </c>
      <c r="J245" s="89">
        <v>0</v>
      </c>
      <c r="K245" s="89">
        <v>0.01</v>
      </c>
      <c r="L245" s="89">
        <v>0</v>
      </c>
      <c r="M245" s="89">
        <v>0</v>
      </c>
      <c r="N245" s="89">
        <v>0</v>
      </c>
      <c r="O245" s="89">
        <v>0.01</v>
      </c>
      <c r="P245" s="89">
        <v>0.01</v>
      </c>
      <c r="Q245" s="89">
        <v>0.01</v>
      </c>
      <c r="R245" s="89">
        <v>0</v>
      </c>
      <c r="S245" s="89">
        <v>0</v>
      </c>
      <c r="T245" s="89">
        <v>0</v>
      </c>
      <c r="U245" s="89">
        <v>0</v>
      </c>
      <c r="V245" s="89">
        <v>0</v>
      </c>
      <c r="W245" s="89">
        <v>0.01</v>
      </c>
      <c r="X245" s="89">
        <v>0</v>
      </c>
      <c r="Y245" s="89">
        <v>0</v>
      </c>
    </row>
    <row r="246" spans="1:25">
      <c r="A246" s="88" t="s">
        <v>347</v>
      </c>
      <c r="B246" s="89">
        <v>0</v>
      </c>
      <c r="C246" s="89">
        <v>0.01</v>
      </c>
      <c r="D246" s="89">
        <v>0.01</v>
      </c>
      <c r="E246" s="89">
        <v>0</v>
      </c>
      <c r="F246" s="89">
        <v>0</v>
      </c>
      <c r="G246" s="89">
        <v>0</v>
      </c>
      <c r="H246" s="89">
        <v>0</v>
      </c>
      <c r="I246" s="89">
        <v>0</v>
      </c>
      <c r="J246" s="89">
        <v>0</v>
      </c>
      <c r="K246" s="89">
        <v>0.02</v>
      </c>
      <c r="L246" s="89">
        <v>0.03</v>
      </c>
      <c r="M246" s="89">
        <v>0.03</v>
      </c>
      <c r="N246" s="89">
        <v>0.02</v>
      </c>
      <c r="O246" s="89">
        <v>0.03</v>
      </c>
      <c r="P246" s="89">
        <v>0.03</v>
      </c>
      <c r="Q246" s="89">
        <v>0.02</v>
      </c>
      <c r="R246" s="89">
        <v>0.02</v>
      </c>
      <c r="S246" s="89">
        <v>0.02</v>
      </c>
      <c r="T246" s="89">
        <v>0.02</v>
      </c>
      <c r="U246" s="89">
        <v>0.02</v>
      </c>
      <c r="V246" s="89">
        <v>0</v>
      </c>
      <c r="W246" s="89">
        <v>0</v>
      </c>
      <c r="X246" s="89">
        <v>0</v>
      </c>
      <c r="Y246" s="89">
        <v>0</v>
      </c>
    </row>
    <row r="247" spans="1:25">
      <c r="A247" s="88" t="s">
        <v>348</v>
      </c>
      <c r="B247" s="89">
        <v>0.02</v>
      </c>
      <c r="C247" s="89">
        <v>0.03</v>
      </c>
      <c r="D247" s="89">
        <v>0.03</v>
      </c>
      <c r="E247" s="89">
        <v>0.02</v>
      </c>
      <c r="F247" s="89">
        <v>0</v>
      </c>
      <c r="G247" s="89">
        <v>2.34</v>
      </c>
      <c r="H247" s="89">
        <v>1.98</v>
      </c>
      <c r="I247" s="89">
        <v>0.01</v>
      </c>
      <c r="J247" s="89">
        <v>0.03</v>
      </c>
      <c r="K247" s="89">
        <v>0.21</v>
      </c>
      <c r="L247" s="89">
        <v>0.05</v>
      </c>
      <c r="M247" s="89">
        <v>7.0000000000000007E-2</v>
      </c>
      <c r="N247" s="89">
        <v>0.1</v>
      </c>
      <c r="O247" s="89">
        <v>0.11</v>
      </c>
      <c r="P247" s="89">
        <v>0.34</v>
      </c>
      <c r="Q247" s="89">
        <v>0.25</v>
      </c>
      <c r="R247" s="89">
        <v>0.2</v>
      </c>
      <c r="S247" s="89">
        <v>0.3</v>
      </c>
      <c r="T247" s="89">
        <v>0.04</v>
      </c>
      <c r="U247" s="89">
        <v>2.91</v>
      </c>
      <c r="V247" s="89">
        <v>1.53</v>
      </c>
      <c r="W247" s="89">
        <v>0.01</v>
      </c>
      <c r="X247" s="89">
        <v>0.01</v>
      </c>
      <c r="Y247" s="89">
        <v>0.01</v>
      </c>
    </row>
    <row r="248" spans="1:25">
      <c r="A248" s="88" t="s">
        <v>349</v>
      </c>
      <c r="B248" s="89">
        <v>0</v>
      </c>
      <c r="C248" s="89">
        <v>0</v>
      </c>
      <c r="D248" s="89">
        <v>0</v>
      </c>
      <c r="E248" s="89">
        <v>0</v>
      </c>
      <c r="F248" s="89">
        <v>0.44</v>
      </c>
      <c r="G248" s="89">
        <v>2.66</v>
      </c>
      <c r="H248" s="89">
        <v>0.05</v>
      </c>
      <c r="I248" s="89">
        <v>0.05</v>
      </c>
      <c r="J248" s="89">
        <v>0.64</v>
      </c>
      <c r="K248" s="89">
        <v>0.32</v>
      </c>
      <c r="L248" s="89">
        <v>0.08</v>
      </c>
      <c r="M248" s="89">
        <v>7.0000000000000007E-2</v>
      </c>
      <c r="N248" s="89">
        <v>0.01</v>
      </c>
      <c r="O248" s="89">
        <v>0.02</v>
      </c>
      <c r="P248" s="89">
        <v>0.02</v>
      </c>
      <c r="Q248" s="89">
        <v>0.02</v>
      </c>
      <c r="R248" s="89">
        <v>7.0000000000000007E-2</v>
      </c>
      <c r="S248" s="89">
        <v>0.02</v>
      </c>
      <c r="T248" s="89">
        <v>0.14000000000000001</v>
      </c>
      <c r="U248" s="89">
        <v>0.02</v>
      </c>
      <c r="V248" s="89">
        <v>0.02</v>
      </c>
      <c r="W248" s="89">
        <v>0.01</v>
      </c>
      <c r="X248" s="89">
        <v>0.01</v>
      </c>
      <c r="Y248" s="89">
        <v>0</v>
      </c>
    </row>
    <row r="249" spans="1:25">
      <c r="A249" s="88" t="s">
        <v>350</v>
      </c>
      <c r="B249" s="89">
        <v>1.35</v>
      </c>
      <c r="C249" s="89">
        <v>0</v>
      </c>
      <c r="D249" s="89">
        <v>0</v>
      </c>
      <c r="E249" s="89">
        <v>0</v>
      </c>
      <c r="F249" s="89">
        <v>0.51</v>
      </c>
      <c r="G249" s="89">
        <v>4.13</v>
      </c>
      <c r="H249" s="89">
        <v>3.16</v>
      </c>
      <c r="I249" s="89">
        <v>0.03</v>
      </c>
      <c r="J249" s="89">
        <v>0.13</v>
      </c>
      <c r="K249" s="89">
        <v>0.19</v>
      </c>
      <c r="L249" s="89">
        <v>0.06</v>
      </c>
      <c r="M249" s="89">
        <v>0</v>
      </c>
      <c r="N249" s="89">
        <v>0</v>
      </c>
      <c r="O249" s="89">
        <v>0.01</v>
      </c>
      <c r="P249" s="89">
        <v>0.01</v>
      </c>
      <c r="Q249" s="89">
        <v>0.06</v>
      </c>
      <c r="R249" s="89">
        <v>0.1</v>
      </c>
      <c r="S249" s="89">
        <v>0.14000000000000001</v>
      </c>
      <c r="T249" s="89">
        <v>7.0000000000000007E-2</v>
      </c>
      <c r="U249" s="89">
        <v>0</v>
      </c>
      <c r="V249" s="89">
        <v>0</v>
      </c>
      <c r="W249" s="89">
        <v>0</v>
      </c>
      <c r="X249" s="89">
        <v>2.79</v>
      </c>
      <c r="Y249" s="89">
        <v>3.97</v>
      </c>
    </row>
    <row r="250" spans="1:25">
      <c r="A250" s="88" t="s">
        <v>351</v>
      </c>
      <c r="B250" s="89">
        <v>0.22</v>
      </c>
      <c r="C250" s="89">
        <v>0.31</v>
      </c>
      <c r="D250" s="89">
        <v>0.24</v>
      </c>
      <c r="E250" s="89">
        <v>0.22</v>
      </c>
      <c r="F250" s="89">
        <v>0.18</v>
      </c>
      <c r="G250" s="89">
        <v>0.2</v>
      </c>
      <c r="H250" s="89">
        <v>0.2</v>
      </c>
      <c r="I250" s="89">
        <v>0.21</v>
      </c>
      <c r="J250" s="89">
        <v>0.21</v>
      </c>
      <c r="K250" s="89">
        <v>0.24</v>
      </c>
      <c r="L250" s="89">
        <v>0.24</v>
      </c>
      <c r="M250" s="89">
        <v>0.26</v>
      </c>
      <c r="N250" s="89">
        <v>0.27</v>
      </c>
      <c r="O250" s="89">
        <v>0.28000000000000003</v>
      </c>
      <c r="P250" s="89">
        <v>0.27</v>
      </c>
      <c r="Q250" s="89">
        <v>0.26</v>
      </c>
      <c r="R250" s="89">
        <v>0.26</v>
      </c>
      <c r="S250" s="89">
        <v>0.26</v>
      </c>
      <c r="T250" s="89">
        <v>0.27</v>
      </c>
      <c r="U250" s="89">
        <v>0.26</v>
      </c>
      <c r="V250" s="89">
        <v>0.24</v>
      </c>
      <c r="W250" s="89">
        <v>0.22</v>
      </c>
      <c r="X250" s="89">
        <v>0.21</v>
      </c>
      <c r="Y250" s="89">
        <v>0.21</v>
      </c>
    </row>
    <row r="251" spans="1:25">
      <c r="A251" s="88" t="s">
        <v>352</v>
      </c>
      <c r="B251" s="89">
        <v>0</v>
      </c>
      <c r="C251" s="89">
        <v>0</v>
      </c>
      <c r="D251" s="89">
        <v>0</v>
      </c>
      <c r="E251" s="89">
        <v>0</v>
      </c>
      <c r="F251" s="89">
        <v>0</v>
      </c>
      <c r="G251" s="89">
        <v>0</v>
      </c>
      <c r="H251" s="89">
        <v>0.01</v>
      </c>
      <c r="I251" s="89">
        <v>0.02</v>
      </c>
      <c r="J251" s="89">
        <v>0.19</v>
      </c>
      <c r="K251" s="89">
        <v>0.23</v>
      </c>
      <c r="L251" s="89">
        <v>0.24</v>
      </c>
      <c r="M251" s="89">
        <v>0.1</v>
      </c>
      <c r="N251" s="89">
        <v>0.01</v>
      </c>
      <c r="O251" s="89">
        <v>0.15</v>
      </c>
      <c r="P251" s="89">
        <v>0.25</v>
      </c>
      <c r="Q251" s="89">
        <v>0.26</v>
      </c>
      <c r="R251" s="89">
        <v>0.09</v>
      </c>
      <c r="S251" s="89">
        <v>0.06</v>
      </c>
      <c r="T251" s="89">
        <v>0.04</v>
      </c>
      <c r="U251" s="89">
        <v>0.02</v>
      </c>
      <c r="V251" s="89">
        <v>0.01</v>
      </c>
      <c r="W251" s="89">
        <v>0.01</v>
      </c>
      <c r="X251" s="89">
        <v>0.01</v>
      </c>
      <c r="Y251" s="89">
        <v>0</v>
      </c>
    </row>
    <row r="252" spans="1:25">
      <c r="A252" s="88" t="s">
        <v>353</v>
      </c>
      <c r="B252" s="89">
        <v>0.21</v>
      </c>
      <c r="C252" s="89">
        <v>0.24</v>
      </c>
      <c r="D252" s="89">
        <v>0.25</v>
      </c>
      <c r="E252" s="89">
        <v>0.22</v>
      </c>
      <c r="F252" s="89">
        <v>0.18</v>
      </c>
      <c r="G252" s="89">
        <v>0.92</v>
      </c>
      <c r="H252" s="89">
        <v>2.92</v>
      </c>
      <c r="I252" s="89">
        <v>1.06</v>
      </c>
      <c r="J252" s="89">
        <v>0.23</v>
      </c>
      <c r="K252" s="89">
        <v>0.27</v>
      </c>
      <c r="L252" s="89">
        <v>0.3</v>
      </c>
      <c r="M252" s="89">
        <v>0.28999999999999998</v>
      </c>
      <c r="N252" s="89">
        <v>0.31</v>
      </c>
      <c r="O252" s="89">
        <v>0.31</v>
      </c>
      <c r="P252" s="89">
        <v>0.3</v>
      </c>
      <c r="Q252" s="89">
        <v>0.35</v>
      </c>
      <c r="R252" s="89">
        <v>0.35</v>
      </c>
      <c r="S252" s="89">
        <v>0.3</v>
      </c>
      <c r="T252" s="89">
        <v>0.28000000000000003</v>
      </c>
      <c r="U252" s="89">
        <v>0.27</v>
      </c>
      <c r="V252" s="89">
        <v>1.94</v>
      </c>
      <c r="W252" s="89">
        <v>1.78</v>
      </c>
      <c r="X252" s="89">
        <v>1.27</v>
      </c>
      <c r="Y252" s="89">
        <v>0.42</v>
      </c>
    </row>
    <row r="253" spans="1:25">
      <c r="A253" s="88" t="s">
        <v>354</v>
      </c>
      <c r="B253" s="89">
        <v>0.51</v>
      </c>
      <c r="C253" s="89">
        <v>0.01</v>
      </c>
      <c r="D253" s="89">
        <v>4.0199999999999996</v>
      </c>
      <c r="E253" s="89">
        <v>0</v>
      </c>
      <c r="F253" s="89">
        <v>0</v>
      </c>
      <c r="G253" s="89">
        <v>3.74</v>
      </c>
      <c r="H253" s="89">
        <v>0.55000000000000004</v>
      </c>
      <c r="I253" s="89">
        <v>0.08</v>
      </c>
      <c r="J253" s="89">
        <v>0.11</v>
      </c>
      <c r="K253" s="89">
        <v>0.34</v>
      </c>
      <c r="L253" s="89">
        <v>0.38</v>
      </c>
      <c r="M253" s="89">
        <v>2.3199999999999998</v>
      </c>
      <c r="N253" s="89">
        <v>7.0000000000000007E-2</v>
      </c>
      <c r="O253" s="89">
        <v>0.1</v>
      </c>
      <c r="P253" s="89">
        <v>0.05</v>
      </c>
      <c r="Q253" s="89">
        <v>0.02</v>
      </c>
      <c r="R253" s="89">
        <v>0.27</v>
      </c>
      <c r="S253" s="89">
        <v>0.2</v>
      </c>
      <c r="T253" s="89">
        <v>0.12</v>
      </c>
      <c r="U253" s="89">
        <v>0.05</v>
      </c>
      <c r="V253" s="89">
        <v>0.03</v>
      </c>
      <c r="W253" s="89">
        <v>0.25</v>
      </c>
      <c r="X253" s="89">
        <v>0.02</v>
      </c>
      <c r="Y253" s="89">
        <v>3.92</v>
      </c>
    </row>
    <row r="254" spans="1:25">
      <c r="A254" s="88" t="s">
        <v>355</v>
      </c>
      <c r="B254" s="89">
        <v>1.37</v>
      </c>
      <c r="C254" s="89">
        <v>0</v>
      </c>
      <c r="D254" s="89">
        <v>0.01</v>
      </c>
      <c r="E254" s="89">
        <v>0</v>
      </c>
      <c r="F254" s="89">
        <v>0</v>
      </c>
      <c r="G254" s="89">
        <v>0.02</v>
      </c>
      <c r="H254" s="89">
        <v>0.03</v>
      </c>
      <c r="I254" s="89">
        <v>0.05</v>
      </c>
      <c r="J254" s="89">
        <v>0.37</v>
      </c>
      <c r="K254" s="89">
        <v>0.05</v>
      </c>
      <c r="L254" s="89">
        <v>0.36</v>
      </c>
      <c r="M254" s="89">
        <v>0.19</v>
      </c>
      <c r="N254" s="89">
        <v>0.02</v>
      </c>
      <c r="O254" s="89">
        <v>0.02</v>
      </c>
      <c r="P254" s="89">
        <v>0.04</v>
      </c>
      <c r="Q254" s="89">
        <v>0.02</v>
      </c>
      <c r="R254" s="89">
        <v>0.02</v>
      </c>
      <c r="S254" s="89">
        <v>0.05</v>
      </c>
      <c r="T254" s="89">
        <v>0.03</v>
      </c>
      <c r="U254" s="89">
        <v>0.03</v>
      </c>
      <c r="V254" s="89">
        <v>0.03</v>
      </c>
      <c r="W254" s="89">
        <v>0.02</v>
      </c>
      <c r="X254" s="89">
        <v>3.14</v>
      </c>
      <c r="Y254" s="89">
        <v>1.95</v>
      </c>
    </row>
    <row r="255" spans="1:25">
      <c r="A255" s="88" t="s">
        <v>356</v>
      </c>
      <c r="B255" s="89">
        <v>0.42</v>
      </c>
      <c r="C255" s="89">
        <v>0</v>
      </c>
      <c r="D255" s="89">
        <v>0</v>
      </c>
      <c r="E255" s="89">
        <v>1.55</v>
      </c>
      <c r="F255" s="89">
        <v>2.2200000000000002</v>
      </c>
      <c r="G255" s="89">
        <v>1.99</v>
      </c>
      <c r="H255" s="89">
        <v>0.46</v>
      </c>
      <c r="I255" s="89">
        <v>0.38</v>
      </c>
      <c r="J255" s="89">
        <v>0.02</v>
      </c>
      <c r="K255" s="89">
        <v>0.02</v>
      </c>
      <c r="L255" s="89">
        <v>0.03</v>
      </c>
      <c r="M255" s="89">
        <v>0.02</v>
      </c>
      <c r="N255" s="89">
        <v>0.01</v>
      </c>
      <c r="O255" s="89">
        <v>0</v>
      </c>
      <c r="P255" s="89">
        <v>0</v>
      </c>
      <c r="Q255" s="89">
        <v>0</v>
      </c>
      <c r="R255" s="89">
        <v>0</v>
      </c>
      <c r="S255" s="89">
        <v>0</v>
      </c>
      <c r="T255" s="89">
        <v>0</v>
      </c>
      <c r="U255" s="89">
        <v>0</v>
      </c>
      <c r="V255" s="89">
        <v>0</v>
      </c>
      <c r="W255" s="89">
        <v>1.54</v>
      </c>
      <c r="X255" s="89">
        <v>2.27</v>
      </c>
      <c r="Y255" s="89">
        <v>2.0099999999999998</v>
      </c>
    </row>
    <row r="256" spans="1:25">
      <c r="A256" s="88" t="s">
        <v>357</v>
      </c>
      <c r="B256" s="89">
        <v>0.96</v>
      </c>
      <c r="C256" s="89">
        <v>0.09</v>
      </c>
      <c r="D256" s="89">
        <v>0.01</v>
      </c>
      <c r="E256" s="89">
        <v>0</v>
      </c>
      <c r="F256" s="89">
        <v>0</v>
      </c>
      <c r="G256" s="89">
        <v>3.52</v>
      </c>
      <c r="H256" s="89">
        <v>2.92</v>
      </c>
      <c r="I256" s="89">
        <v>0.19</v>
      </c>
      <c r="J256" s="89">
        <v>7.0000000000000007E-2</v>
      </c>
      <c r="K256" s="89">
        <v>0.13</v>
      </c>
      <c r="L256" s="89">
        <v>7.0000000000000007E-2</v>
      </c>
      <c r="M256" s="89">
        <v>0.11</v>
      </c>
      <c r="N256" s="89">
        <v>0.41</v>
      </c>
      <c r="O256" s="89">
        <v>0.06</v>
      </c>
      <c r="P256" s="89">
        <v>0.05</v>
      </c>
      <c r="Q256" s="89">
        <v>0.1</v>
      </c>
      <c r="R256" s="89">
        <v>0.1</v>
      </c>
      <c r="S256" s="89">
        <v>0.14000000000000001</v>
      </c>
      <c r="T256" s="89">
        <v>0.04</v>
      </c>
      <c r="U256" s="89">
        <v>0.12</v>
      </c>
      <c r="V256" s="89">
        <v>2.17</v>
      </c>
      <c r="W256" s="89">
        <v>3.43</v>
      </c>
      <c r="X256" s="89">
        <v>0.8</v>
      </c>
      <c r="Y256" s="89">
        <v>0.03</v>
      </c>
    </row>
    <row r="257" spans="1:25">
      <c r="A257" s="88" t="s">
        <v>358</v>
      </c>
      <c r="B257" s="89">
        <v>0.01</v>
      </c>
      <c r="C257" s="89">
        <v>0.02</v>
      </c>
      <c r="D257" s="89">
        <v>0.02</v>
      </c>
      <c r="E257" s="89">
        <v>0.01</v>
      </c>
      <c r="F257" s="89">
        <v>0.01</v>
      </c>
      <c r="G257" s="89">
        <v>0.01</v>
      </c>
      <c r="H257" s="89">
        <v>0.01</v>
      </c>
      <c r="I257" s="89">
        <v>0.04</v>
      </c>
      <c r="J257" s="89">
        <v>0.12</v>
      </c>
      <c r="K257" s="89">
        <v>0.15</v>
      </c>
      <c r="L257" s="89">
        <v>0.17</v>
      </c>
      <c r="M257" s="89">
        <v>0.13</v>
      </c>
      <c r="N257" s="89">
        <v>0.19</v>
      </c>
      <c r="O257" s="89">
        <v>0.16</v>
      </c>
      <c r="P257" s="89">
        <v>0.14000000000000001</v>
      </c>
      <c r="Q257" s="89">
        <v>0.16</v>
      </c>
      <c r="R257" s="89">
        <v>0.09</v>
      </c>
      <c r="S257" s="89">
        <v>7.0000000000000007E-2</v>
      </c>
      <c r="T257" s="89">
        <v>0.03</v>
      </c>
      <c r="U257" s="89">
        <v>0.03</v>
      </c>
      <c r="V257" s="89">
        <v>0.02</v>
      </c>
      <c r="W257" s="89">
        <v>0.02</v>
      </c>
      <c r="X257" s="89">
        <v>0.01</v>
      </c>
      <c r="Y257" s="89">
        <v>0.01</v>
      </c>
    </row>
    <row r="258" spans="1:25">
      <c r="A258" s="88" t="s">
        <v>359</v>
      </c>
      <c r="B258" s="89">
        <v>0</v>
      </c>
      <c r="C258" s="89">
        <v>0</v>
      </c>
      <c r="D258" s="89">
        <v>0</v>
      </c>
      <c r="E258" s="89">
        <v>0</v>
      </c>
      <c r="F258" s="89">
        <v>0</v>
      </c>
      <c r="G258" s="89">
        <v>0</v>
      </c>
      <c r="H258" s="89">
        <v>0</v>
      </c>
      <c r="I258" s="89">
        <v>0</v>
      </c>
      <c r="J258" s="89">
        <v>0</v>
      </c>
      <c r="K258" s="89">
        <v>0</v>
      </c>
      <c r="L258" s="89">
        <v>0.02</v>
      </c>
      <c r="M258" s="89">
        <v>0.43</v>
      </c>
      <c r="N258" s="89">
        <v>0</v>
      </c>
      <c r="O258" s="89">
        <v>0</v>
      </c>
      <c r="P258" s="89">
        <v>0</v>
      </c>
      <c r="Q258" s="89">
        <v>0</v>
      </c>
      <c r="R258" s="89">
        <v>0</v>
      </c>
      <c r="S258" s="89">
        <v>0</v>
      </c>
      <c r="T258" s="89">
        <v>0</v>
      </c>
      <c r="U258" s="89">
        <v>0</v>
      </c>
      <c r="V258" s="89">
        <v>0</v>
      </c>
      <c r="W258" s="89">
        <v>0</v>
      </c>
      <c r="X258" s="89">
        <v>0.02</v>
      </c>
      <c r="Y258" s="89">
        <v>0.4</v>
      </c>
    </row>
    <row r="259" spans="1:25">
      <c r="A259" s="88" t="s">
        <v>360</v>
      </c>
      <c r="B259" s="89">
        <v>0</v>
      </c>
      <c r="C259" s="89">
        <v>0</v>
      </c>
      <c r="D259" s="89">
        <v>0</v>
      </c>
      <c r="E259" s="89">
        <v>0</v>
      </c>
      <c r="F259" s="89">
        <v>0</v>
      </c>
      <c r="G259" s="89">
        <v>0</v>
      </c>
      <c r="H259" s="89">
        <v>0</v>
      </c>
      <c r="I259" s="89">
        <v>0</v>
      </c>
      <c r="J259" s="89">
        <v>0</v>
      </c>
      <c r="K259" s="89">
        <v>0</v>
      </c>
      <c r="L259" s="89">
        <v>0</v>
      </c>
      <c r="M259" s="89">
        <v>0</v>
      </c>
      <c r="N259" s="89">
        <v>0</v>
      </c>
      <c r="O259" s="89">
        <v>0</v>
      </c>
      <c r="P259" s="89">
        <v>0</v>
      </c>
      <c r="Q259" s="89">
        <v>0</v>
      </c>
      <c r="R259" s="89">
        <v>0</v>
      </c>
      <c r="S259" s="89">
        <v>0</v>
      </c>
      <c r="T259" s="89">
        <v>0</v>
      </c>
      <c r="U259" s="89">
        <v>0</v>
      </c>
      <c r="V259" s="89">
        <v>0</v>
      </c>
      <c r="W259" s="89">
        <v>0</v>
      </c>
      <c r="X259" s="89">
        <v>0</v>
      </c>
      <c r="Y259" s="89">
        <v>0</v>
      </c>
    </row>
    <row r="260" spans="1:25">
      <c r="A260" s="88" t="s">
        <v>361</v>
      </c>
      <c r="B260" s="89">
        <v>3.45</v>
      </c>
      <c r="C260" s="89">
        <v>0.08</v>
      </c>
      <c r="D260" s="89">
        <v>0.05</v>
      </c>
      <c r="E260" s="89">
        <v>0.05</v>
      </c>
      <c r="F260" s="89">
        <v>0.11</v>
      </c>
      <c r="G260" s="89">
        <v>3.85</v>
      </c>
      <c r="H260" s="89">
        <v>3.46</v>
      </c>
      <c r="I260" s="89">
        <v>1.84</v>
      </c>
      <c r="J260" s="89">
        <v>0.04</v>
      </c>
      <c r="K260" s="89">
        <v>0.3</v>
      </c>
      <c r="L260" s="89">
        <v>0.23</v>
      </c>
      <c r="M260" s="89">
        <v>0.15</v>
      </c>
      <c r="N260" s="89">
        <v>0.08</v>
      </c>
      <c r="O260" s="89">
        <v>0.14000000000000001</v>
      </c>
      <c r="P260" s="89">
        <v>7.0000000000000007E-2</v>
      </c>
      <c r="Q260" s="89">
        <v>0.11</v>
      </c>
      <c r="R260" s="89">
        <v>0.14000000000000001</v>
      </c>
      <c r="S260" s="89">
        <v>0.28000000000000003</v>
      </c>
      <c r="T260" s="89">
        <v>0.05</v>
      </c>
      <c r="U260" s="89">
        <v>0</v>
      </c>
      <c r="V260" s="89">
        <v>0.17</v>
      </c>
      <c r="W260" s="89">
        <v>0.37</v>
      </c>
      <c r="X260" s="89">
        <v>2.92</v>
      </c>
      <c r="Y260" s="89">
        <v>3.52</v>
      </c>
    </row>
    <row r="261" spans="1:25">
      <c r="A261" s="88" t="s">
        <v>362</v>
      </c>
      <c r="B261" s="89">
        <v>0.01</v>
      </c>
      <c r="C261" s="89">
        <v>0.02</v>
      </c>
      <c r="D261" s="89">
        <v>0.02</v>
      </c>
      <c r="E261" s="89">
        <v>0.01</v>
      </c>
      <c r="F261" s="89">
        <v>0</v>
      </c>
      <c r="G261" s="89">
        <v>0</v>
      </c>
      <c r="H261" s="89">
        <v>0</v>
      </c>
      <c r="I261" s="89">
        <v>0.01</v>
      </c>
      <c r="J261" s="89">
        <v>0.08</v>
      </c>
      <c r="K261" s="89">
        <v>0.16</v>
      </c>
      <c r="L261" s="89">
        <v>0.1</v>
      </c>
      <c r="M261" s="89">
        <v>7.0000000000000007E-2</v>
      </c>
      <c r="N261" s="89">
        <v>0.05</v>
      </c>
      <c r="O261" s="89">
        <v>0.05</v>
      </c>
      <c r="P261" s="89">
        <v>0.04</v>
      </c>
      <c r="Q261" s="89">
        <v>0.03</v>
      </c>
      <c r="R261" s="89">
        <v>0.03</v>
      </c>
      <c r="S261" s="89">
        <v>0.03</v>
      </c>
      <c r="T261" s="89">
        <v>0.03</v>
      </c>
      <c r="U261" s="89">
        <v>0.03</v>
      </c>
      <c r="V261" s="89">
        <v>0.01</v>
      </c>
      <c r="W261" s="89">
        <v>0</v>
      </c>
      <c r="X261" s="89">
        <v>0</v>
      </c>
      <c r="Y261" s="89">
        <v>0</v>
      </c>
    </row>
    <row r="262" spans="1:25">
      <c r="A262" s="88" t="s">
        <v>363</v>
      </c>
      <c r="B262" s="89">
        <v>0</v>
      </c>
      <c r="C262" s="89">
        <v>0</v>
      </c>
      <c r="D262" s="89">
        <v>0</v>
      </c>
      <c r="E262" s="89">
        <v>0</v>
      </c>
      <c r="F262" s="89">
        <v>0</v>
      </c>
      <c r="G262" s="89">
        <v>0</v>
      </c>
      <c r="H262" s="89">
        <v>0</v>
      </c>
      <c r="I262" s="89">
        <v>0</v>
      </c>
      <c r="J262" s="89">
        <v>0</v>
      </c>
      <c r="K262" s="89">
        <v>0</v>
      </c>
      <c r="L262" s="89">
        <v>0</v>
      </c>
      <c r="M262" s="89">
        <v>0</v>
      </c>
      <c r="N262" s="89">
        <v>0</v>
      </c>
      <c r="O262" s="89">
        <v>0</v>
      </c>
      <c r="P262" s="89">
        <v>0</v>
      </c>
      <c r="Q262" s="89">
        <v>0</v>
      </c>
      <c r="R262" s="89">
        <v>0</v>
      </c>
      <c r="S262" s="89">
        <v>0</v>
      </c>
      <c r="T262" s="89">
        <v>0</v>
      </c>
      <c r="U262" s="89">
        <v>0</v>
      </c>
      <c r="V262" s="89">
        <v>0</v>
      </c>
      <c r="W262" s="89">
        <v>0</v>
      </c>
      <c r="X262" s="89">
        <v>0</v>
      </c>
      <c r="Y262" s="89">
        <v>0</v>
      </c>
    </row>
    <row r="263" spans="1:25">
      <c r="A263" s="88" t="s">
        <v>364</v>
      </c>
      <c r="B263" s="89">
        <v>0</v>
      </c>
      <c r="C263" s="89">
        <v>0</v>
      </c>
      <c r="D263" s="89">
        <v>0</v>
      </c>
      <c r="E263" s="89">
        <v>0</v>
      </c>
      <c r="F263" s="89">
        <v>0</v>
      </c>
      <c r="G263" s="89">
        <v>0</v>
      </c>
      <c r="H263" s="89">
        <v>0</v>
      </c>
      <c r="I263" s="89">
        <v>0</v>
      </c>
      <c r="J263" s="89">
        <v>0</v>
      </c>
      <c r="K263" s="89">
        <v>0</v>
      </c>
      <c r="L263" s="89">
        <v>0</v>
      </c>
      <c r="M263" s="89">
        <v>0</v>
      </c>
      <c r="N263" s="89">
        <v>0</v>
      </c>
      <c r="O263" s="89">
        <v>0</v>
      </c>
      <c r="P263" s="89">
        <v>0</v>
      </c>
      <c r="Q263" s="89">
        <v>0</v>
      </c>
      <c r="R263" s="89">
        <v>0</v>
      </c>
      <c r="S263" s="89">
        <v>0</v>
      </c>
      <c r="T263" s="89">
        <v>0</v>
      </c>
      <c r="U263" s="89">
        <v>0</v>
      </c>
      <c r="V263" s="89">
        <v>0</v>
      </c>
      <c r="W263" s="89">
        <v>0</v>
      </c>
      <c r="X263" s="89">
        <v>0</v>
      </c>
      <c r="Y263" s="89">
        <v>0</v>
      </c>
    </row>
    <row r="264" spans="1:25">
      <c r="A264" s="88" t="s">
        <v>365</v>
      </c>
      <c r="B264" s="89">
        <v>0</v>
      </c>
      <c r="C264" s="89">
        <v>0</v>
      </c>
      <c r="D264" s="89">
        <v>0</v>
      </c>
      <c r="E264" s="89">
        <v>0</v>
      </c>
      <c r="F264" s="89">
        <v>0</v>
      </c>
      <c r="G264" s="89">
        <v>0</v>
      </c>
      <c r="H264" s="89">
        <v>0</v>
      </c>
      <c r="I264" s="89">
        <v>0</v>
      </c>
      <c r="J264" s="89">
        <v>0</v>
      </c>
      <c r="K264" s="89">
        <v>0</v>
      </c>
      <c r="L264" s="89">
        <v>0</v>
      </c>
      <c r="M264" s="89">
        <v>0</v>
      </c>
      <c r="N264" s="89">
        <v>0</v>
      </c>
      <c r="O264" s="89">
        <v>0</v>
      </c>
      <c r="P264" s="89">
        <v>0</v>
      </c>
      <c r="Q264" s="89">
        <v>0</v>
      </c>
      <c r="R264" s="89">
        <v>0</v>
      </c>
      <c r="S264" s="89">
        <v>0</v>
      </c>
      <c r="T264" s="89">
        <v>0</v>
      </c>
      <c r="U264" s="89">
        <v>0</v>
      </c>
      <c r="V264" s="89">
        <v>0</v>
      </c>
      <c r="W264" s="89">
        <v>0</v>
      </c>
      <c r="X264" s="89">
        <v>0</v>
      </c>
      <c r="Y264" s="89">
        <v>0</v>
      </c>
    </row>
    <row r="265" spans="1:25">
      <c r="A265" s="88" t="s">
        <v>366</v>
      </c>
      <c r="B265" s="89">
        <v>0</v>
      </c>
      <c r="C265" s="89">
        <v>0</v>
      </c>
      <c r="D265" s="89">
        <v>0</v>
      </c>
      <c r="E265" s="89">
        <v>0</v>
      </c>
      <c r="F265" s="89">
        <v>0</v>
      </c>
      <c r="G265" s="89">
        <v>0.01</v>
      </c>
      <c r="H265" s="89">
        <v>0.02</v>
      </c>
      <c r="I265" s="89">
        <v>0.03</v>
      </c>
      <c r="J265" s="89">
        <v>0.06</v>
      </c>
      <c r="K265" s="89">
        <v>0.05</v>
      </c>
      <c r="L265" s="89">
        <v>0.03</v>
      </c>
      <c r="M265" s="89">
        <v>0.02</v>
      </c>
      <c r="N265" s="89">
        <v>0.01</v>
      </c>
      <c r="O265" s="89">
        <v>0.01</v>
      </c>
      <c r="P265" s="89">
        <v>0.01</v>
      </c>
      <c r="Q265" s="89">
        <v>0.02</v>
      </c>
      <c r="R265" s="89">
        <v>0.01</v>
      </c>
      <c r="S265" s="89">
        <v>0.03</v>
      </c>
      <c r="T265" s="89">
        <v>0.03</v>
      </c>
      <c r="U265" s="89">
        <v>0.01</v>
      </c>
      <c r="V265" s="89">
        <v>0.01</v>
      </c>
      <c r="W265" s="89">
        <v>0.01</v>
      </c>
      <c r="X265" s="89">
        <v>0.02</v>
      </c>
      <c r="Y265" s="89">
        <v>0</v>
      </c>
    </row>
    <row r="266" spans="1:25">
      <c r="A266" s="88" t="s">
        <v>367</v>
      </c>
      <c r="B266" s="89">
        <v>0</v>
      </c>
      <c r="C266" s="89">
        <v>0</v>
      </c>
      <c r="D266" s="89">
        <v>0</v>
      </c>
      <c r="E266" s="89">
        <v>0</v>
      </c>
      <c r="F266" s="89">
        <v>0</v>
      </c>
      <c r="G266" s="89">
        <v>0</v>
      </c>
      <c r="H266" s="89">
        <v>0.03</v>
      </c>
      <c r="I266" s="89">
        <v>0.11</v>
      </c>
      <c r="J266" s="89">
        <v>0.05</v>
      </c>
      <c r="K266" s="89">
        <v>0.08</v>
      </c>
      <c r="L266" s="89">
        <v>0.12</v>
      </c>
      <c r="M266" s="89">
        <v>0.04</v>
      </c>
      <c r="N266" s="89">
        <v>0.06</v>
      </c>
      <c r="O266" s="89">
        <v>7.0000000000000007E-2</v>
      </c>
      <c r="P266" s="89">
        <v>0.12</v>
      </c>
      <c r="Q266" s="89">
        <v>0.06</v>
      </c>
      <c r="R266" s="89">
        <v>0.09</v>
      </c>
      <c r="S266" s="89">
        <v>0</v>
      </c>
      <c r="T266" s="89">
        <v>0</v>
      </c>
      <c r="U266" s="89">
        <v>0</v>
      </c>
      <c r="V266" s="89">
        <v>0</v>
      </c>
      <c r="W266" s="89">
        <v>0</v>
      </c>
      <c r="X266" s="89">
        <v>0</v>
      </c>
      <c r="Y266" s="89">
        <v>0</v>
      </c>
    </row>
    <row r="267" spans="1:25">
      <c r="A267" s="88" t="s">
        <v>368</v>
      </c>
      <c r="B267" s="89">
        <v>0.22</v>
      </c>
      <c r="C267" s="89">
        <v>3.1</v>
      </c>
      <c r="D267" s="89">
        <v>3.28</v>
      </c>
      <c r="E267" s="89">
        <v>2.85</v>
      </c>
      <c r="F267" s="89">
        <v>0.73</v>
      </c>
      <c r="G267" s="89">
        <v>1.81</v>
      </c>
      <c r="H267" s="89">
        <v>0.39</v>
      </c>
      <c r="I267" s="89">
        <v>0.31</v>
      </c>
      <c r="J267" s="89">
        <v>0.4</v>
      </c>
      <c r="K267" s="89">
        <v>0.41</v>
      </c>
      <c r="L267" s="89">
        <v>0.42</v>
      </c>
      <c r="M267" s="89">
        <v>0.39</v>
      </c>
      <c r="N267" s="89">
        <v>0.24</v>
      </c>
      <c r="O267" s="89">
        <v>0.23</v>
      </c>
      <c r="P267" s="89">
        <v>0.26</v>
      </c>
      <c r="Q267" s="89">
        <v>0.32</v>
      </c>
      <c r="R267" s="89">
        <v>0.13</v>
      </c>
      <c r="S267" s="89">
        <v>0.1</v>
      </c>
      <c r="T267" s="89">
        <v>0.09</v>
      </c>
      <c r="U267" s="89">
        <v>0.09</v>
      </c>
      <c r="V267" s="89">
        <v>0.09</v>
      </c>
      <c r="W267" s="89">
        <v>0.09</v>
      </c>
      <c r="X267" s="89">
        <v>1.41</v>
      </c>
      <c r="Y267" s="89">
        <v>0.31</v>
      </c>
    </row>
    <row r="268" spans="1:25">
      <c r="A268" s="88" t="s">
        <v>369</v>
      </c>
      <c r="B268" s="89">
        <v>0.15</v>
      </c>
      <c r="C268" s="89">
        <v>0.14000000000000001</v>
      </c>
      <c r="D268" s="89">
        <v>0.1</v>
      </c>
      <c r="E268" s="89">
        <v>0.08</v>
      </c>
      <c r="F268" s="89">
        <v>7.0000000000000007E-2</v>
      </c>
      <c r="G268" s="89">
        <v>0.25</v>
      </c>
      <c r="H268" s="89">
        <v>0.1</v>
      </c>
      <c r="I268" s="89">
        <v>0.16</v>
      </c>
      <c r="J268" s="89">
        <v>0.17</v>
      </c>
      <c r="K268" s="89">
        <v>0.32</v>
      </c>
      <c r="L268" s="89">
        <v>0.15</v>
      </c>
      <c r="M268" s="89">
        <v>0.14000000000000001</v>
      </c>
      <c r="N268" s="89">
        <v>0.12</v>
      </c>
      <c r="O268" s="89">
        <v>0.16</v>
      </c>
      <c r="P268" s="89">
        <v>0.13</v>
      </c>
      <c r="Q268" s="89">
        <v>0.14000000000000001</v>
      </c>
      <c r="R268" s="89">
        <v>0.17</v>
      </c>
      <c r="S268" s="89">
        <v>0.14000000000000001</v>
      </c>
      <c r="T268" s="89">
        <v>0.13</v>
      </c>
      <c r="U268" s="89">
        <v>0.17</v>
      </c>
      <c r="V268" s="89">
        <v>0.12</v>
      </c>
      <c r="W268" s="89">
        <v>0.14000000000000001</v>
      </c>
      <c r="X268" s="89">
        <v>0.15</v>
      </c>
      <c r="Y268" s="89">
        <v>0.12</v>
      </c>
    </row>
    <row r="269" spans="1:25">
      <c r="A269" s="88" t="s">
        <v>370</v>
      </c>
      <c r="B269" s="89">
        <v>0</v>
      </c>
      <c r="C269" s="89">
        <v>0</v>
      </c>
      <c r="D269" s="89">
        <v>0</v>
      </c>
      <c r="E269" s="89">
        <v>0</v>
      </c>
      <c r="F269" s="89">
        <v>0</v>
      </c>
      <c r="G269" s="89">
        <v>0</v>
      </c>
      <c r="H269" s="89">
        <v>0</v>
      </c>
      <c r="I269" s="89">
        <v>0.17</v>
      </c>
      <c r="J269" s="89">
        <v>7.0000000000000007E-2</v>
      </c>
      <c r="K269" s="89">
        <v>0.13</v>
      </c>
      <c r="L269" s="89">
        <v>0.08</v>
      </c>
      <c r="M269" s="89">
        <v>0.08</v>
      </c>
      <c r="N269" s="89">
        <v>0.08</v>
      </c>
      <c r="O269" s="89">
        <v>0.18</v>
      </c>
      <c r="P269" s="89">
        <v>0.09</v>
      </c>
      <c r="Q269" s="89">
        <v>0.09</v>
      </c>
      <c r="R269" s="89">
        <v>0.02</v>
      </c>
      <c r="S269" s="89">
        <v>0</v>
      </c>
      <c r="T269" s="89">
        <v>0</v>
      </c>
      <c r="U269" s="89">
        <v>0</v>
      </c>
      <c r="V269" s="89">
        <v>0</v>
      </c>
      <c r="W269" s="89">
        <v>0</v>
      </c>
      <c r="X269" s="89">
        <v>0</v>
      </c>
      <c r="Y269" s="89">
        <v>0</v>
      </c>
    </row>
    <row r="270" spans="1:25">
      <c r="A270" s="88" t="s">
        <v>371</v>
      </c>
      <c r="B270" s="89">
        <v>0</v>
      </c>
      <c r="C270" s="89">
        <v>0</v>
      </c>
      <c r="D270" s="89">
        <v>0</v>
      </c>
      <c r="E270" s="89">
        <v>0</v>
      </c>
      <c r="F270" s="89">
        <v>0</v>
      </c>
      <c r="G270" s="89">
        <v>0</v>
      </c>
      <c r="H270" s="89">
        <v>0.09</v>
      </c>
      <c r="I270" s="89">
        <v>0.18</v>
      </c>
      <c r="J270" s="89">
        <v>0.15</v>
      </c>
      <c r="K270" s="89">
        <v>0.2</v>
      </c>
      <c r="L270" s="89">
        <v>0.18</v>
      </c>
      <c r="M270" s="89">
        <v>0.18</v>
      </c>
      <c r="N270" s="89">
        <v>0.09</v>
      </c>
      <c r="O270" s="89">
        <v>0.15</v>
      </c>
      <c r="P270" s="89">
        <v>0.3</v>
      </c>
      <c r="Q270" s="89">
        <v>0.19</v>
      </c>
      <c r="R270" s="89">
        <v>0.1</v>
      </c>
      <c r="S270" s="89">
        <v>0.15</v>
      </c>
      <c r="T270" s="89">
        <v>0.14000000000000001</v>
      </c>
      <c r="U270" s="89">
        <v>0.01</v>
      </c>
      <c r="V270" s="89">
        <v>0</v>
      </c>
      <c r="W270" s="89">
        <v>0</v>
      </c>
      <c r="X270" s="89">
        <v>0</v>
      </c>
      <c r="Y270" s="89">
        <v>0</v>
      </c>
    </row>
    <row r="271" spans="1:25">
      <c r="A271" s="88" t="s">
        <v>372</v>
      </c>
      <c r="B271" s="89">
        <v>0.02</v>
      </c>
      <c r="C271" s="89">
        <v>0.01</v>
      </c>
      <c r="D271" s="89">
        <v>0.01</v>
      </c>
      <c r="E271" s="89">
        <v>0.01</v>
      </c>
      <c r="F271" s="89">
        <v>0.02</v>
      </c>
      <c r="G271" s="89">
        <v>0.03</v>
      </c>
      <c r="H271" s="89">
        <v>0.06</v>
      </c>
      <c r="I271" s="89">
        <v>0.11</v>
      </c>
      <c r="J271" s="89">
        <v>0.05</v>
      </c>
      <c r="K271" s="89">
        <v>0.09</v>
      </c>
      <c r="L271" s="89">
        <v>0.13</v>
      </c>
      <c r="M271" s="89">
        <v>0.06</v>
      </c>
      <c r="N271" s="89">
        <v>0.03</v>
      </c>
      <c r="O271" s="89">
        <v>0.05</v>
      </c>
      <c r="P271" s="89">
        <v>0.05</v>
      </c>
      <c r="Q271" s="89">
        <v>0.1</v>
      </c>
      <c r="R271" s="89">
        <v>0.12</v>
      </c>
      <c r="S271" s="89">
        <v>0.16</v>
      </c>
      <c r="T271" s="89">
        <v>0.16</v>
      </c>
      <c r="U271" s="89">
        <v>0.11</v>
      </c>
      <c r="V271" s="89">
        <v>0.02</v>
      </c>
      <c r="W271" s="89">
        <v>0.02</v>
      </c>
      <c r="X271" s="89">
        <v>0.01</v>
      </c>
      <c r="Y271" s="89">
        <v>0</v>
      </c>
    </row>
    <row r="272" spans="1:25">
      <c r="A272" s="88" t="s">
        <v>373</v>
      </c>
      <c r="B272" s="89">
        <v>0</v>
      </c>
      <c r="C272" s="89">
        <v>0</v>
      </c>
      <c r="D272" s="89">
        <v>0</v>
      </c>
      <c r="E272" s="89">
        <v>0</v>
      </c>
      <c r="F272" s="89">
        <v>0</v>
      </c>
      <c r="G272" s="89">
        <v>0</v>
      </c>
      <c r="H272" s="89">
        <v>0</v>
      </c>
      <c r="I272" s="89">
        <v>0.01</v>
      </c>
      <c r="J272" s="89">
        <v>0</v>
      </c>
      <c r="K272" s="89">
        <v>0</v>
      </c>
      <c r="L272" s="89">
        <v>0.01</v>
      </c>
      <c r="M272" s="89">
        <v>0.01</v>
      </c>
      <c r="N272" s="89">
        <v>0.01</v>
      </c>
      <c r="O272" s="89">
        <v>0.01</v>
      </c>
      <c r="P272" s="89">
        <v>0</v>
      </c>
      <c r="Q272" s="89">
        <v>0</v>
      </c>
      <c r="R272" s="89">
        <v>0.01</v>
      </c>
      <c r="S272" s="89">
        <v>0.01</v>
      </c>
      <c r="T272" s="89">
        <v>0.01</v>
      </c>
      <c r="U272" s="89">
        <v>0.01</v>
      </c>
      <c r="V272" s="89">
        <v>0</v>
      </c>
      <c r="W272" s="89">
        <v>0</v>
      </c>
      <c r="X272" s="89">
        <v>0</v>
      </c>
      <c r="Y272" s="89">
        <v>0</v>
      </c>
    </row>
    <row r="273" spans="1:25">
      <c r="A273" s="88" t="s">
        <v>374</v>
      </c>
      <c r="B273" s="89">
        <v>0</v>
      </c>
      <c r="C273" s="89">
        <v>0</v>
      </c>
      <c r="D273" s="89">
        <v>0</v>
      </c>
      <c r="E273" s="89">
        <v>0</v>
      </c>
      <c r="F273" s="89">
        <v>0</v>
      </c>
      <c r="G273" s="89">
        <v>0</v>
      </c>
      <c r="H273" s="89">
        <v>0</v>
      </c>
      <c r="I273" s="89">
        <v>0</v>
      </c>
      <c r="J273" s="89">
        <v>0</v>
      </c>
      <c r="K273" s="89">
        <v>0</v>
      </c>
      <c r="L273" s="89">
        <v>0</v>
      </c>
      <c r="M273" s="89">
        <v>0</v>
      </c>
      <c r="N273" s="89">
        <v>0</v>
      </c>
      <c r="O273" s="89">
        <v>0</v>
      </c>
      <c r="P273" s="89">
        <v>0</v>
      </c>
      <c r="Q273" s="89">
        <v>0</v>
      </c>
      <c r="R273" s="89">
        <v>0</v>
      </c>
      <c r="S273" s="89">
        <v>0</v>
      </c>
      <c r="T273" s="89">
        <v>0</v>
      </c>
      <c r="U273" s="89">
        <v>0</v>
      </c>
      <c r="V273" s="89">
        <v>0</v>
      </c>
      <c r="W273" s="89">
        <v>0</v>
      </c>
      <c r="X273" s="89">
        <v>0</v>
      </c>
      <c r="Y273" s="89">
        <v>0</v>
      </c>
    </row>
    <row r="274" spans="1:25">
      <c r="A274" s="88" t="s">
        <v>375</v>
      </c>
      <c r="B274" s="89">
        <v>0.01</v>
      </c>
      <c r="C274" s="89">
        <v>0</v>
      </c>
      <c r="D274" s="89">
        <v>0</v>
      </c>
      <c r="E274" s="89">
        <v>0.01</v>
      </c>
      <c r="F274" s="89">
        <v>0</v>
      </c>
      <c r="G274" s="89">
        <v>0.01</v>
      </c>
      <c r="H274" s="89">
        <v>0.31</v>
      </c>
      <c r="I274" s="89">
        <v>0.04</v>
      </c>
      <c r="J274" s="89">
        <v>0.04</v>
      </c>
      <c r="K274" s="89">
        <v>0.02</v>
      </c>
      <c r="L274" s="89">
        <v>0.05</v>
      </c>
      <c r="M274" s="89">
        <v>0.02</v>
      </c>
      <c r="N274" s="89">
        <v>7.0000000000000007E-2</v>
      </c>
      <c r="O274" s="89">
        <v>0.04</v>
      </c>
      <c r="P274" s="89">
        <v>7.0000000000000007E-2</v>
      </c>
      <c r="Q274" s="89">
        <v>0.06</v>
      </c>
      <c r="R274" s="89">
        <v>0.01</v>
      </c>
      <c r="S274" s="89">
        <v>0</v>
      </c>
      <c r="T274" s="89">
        <v>0.01</v>
      </c>
      <c r="U274" s="89">
        <v>0</v>
      </c>
      <c r="V274" s="89">
        <v>0.01</v>
      </c>
      <c r="W274" s="89">
        <v>0</v>
      </c>
      <c r="X274" s="89">
        <v>0</v>
      </c>
      <c r="Y274" s="89">
        <v>0</v>
      </c>
    </row>
    <row r="275" spans="1:25">
      <c r="A275" s="88" t="s">
        <v>376</v>
      </c>
      <c r="B275" s="89">
        <v>1.1000000000000001</v>
      </c>
      <c r="C275" s="89">
        <v>0</v>
      </c>
      <c r="D275" s="89">
        <v>2.69</v>
      </c>
      <c r="E275" s="89">
        <v>0.69</v>
      </c>
      <c r="F275" s="89">
        <v>0.01</v>
      </c>
      <c r="G275" s="89">
        <v>1</v>
      </c>
      <c r="H275" s="89">
        <v>0.93</v>
      </c>
      <c r="I275" s="89">
        <v>0.27</v>
      </c>
      <c r="J275" s="89">
        <v>0.14000000000000001</v>
      </c>
      <c r="K275" s="89">
        <v>0.16</v>
      </c>
      <c r="L275" s="89">
        <v>0.18</v>
      </c>
      <c r="M275" s="89">
        <v>0.45</v>
      </c>
      <c r="N275" s="89">
        <v>0.09</v>
      </c>
      <c r="O275" s="89">
        <v>0.26</v>
      </c>
      <c r="P275" s="89">
        <v>0.22</v>
      </c>
      <c r="Q275" s="89">
        <v>0.27</v>
      </c>
      <c r="R275" s="89">
        <v>0.45</v>
      </c>
      <c r="S275" s="89">
        <v>0.31</v>
      </c>
      <c r="T275" s="89">
        <v>0.03</v>
      </c>
      <c r="U275" s="89">
        <v>0.01</v>
      </c>
      <c r="V275" s="89">
        <v>2.78</v>
      </c>
      <c r="W275" s="89">
        <v>0.76</v>
      </c>
      <c r="X275" s="89">
        <v>0.01</v>
      </c>
      <c r="Y275" s="89">
        <v>1.25</v>
      </c>
    </row>
    <row r="276" spans="1:25">
      <c r="A276" s="88" t="s">
        <v>377</v>
      </c>
      <c r="B276" s="89">
        <v>0.02</v>
      </c>
      <c r="C276" s="89">
        <v>0.02</v>
      </c>
      <c r="D276" s="89">
        <v>0.02</v>
      </c>
      <c r="E276" s="89">
        <v>0.02</v>
      </c>
      <c r="F276" s="89">
        <v>0.01</v>
      </c>
      <c r="G276" s="89">
        <v>4.8</v>
      </c>
      <c r="H276" s="89">
        <v>4.4800000000000004</v>
      </c>
      <c r="I276" s="89">
        <v>0.03</v>
      </c>
      <c r="J276" s="89">
        <v>0.04</v>
      </c>
      <c r="K276" s="89">
        <v>0.09</v>
      </c>
      <c r="L276" s="89">
        <v>0.06</v>
      </c>
      <c r="M276" s="89">
        <v>7.0000000000000007E-2</v>
      </c>
      <c r="N276" s="89">
        <v>0.04</v>
      </c>
      <c r="O276" s="89">
        <v>0.04</v>
      </c>
      <c r="P276" s="89">
        <v>0.06</v>
      </c>
      <c r="Q276" s="89">
        <v>0.15</v>
      </c>
      <c r="R276" s="89">
        <v>0.03</v>
      </c>
      <c r="S276" s="89">
        <v>0.1</v>
      </c>
      <c r="T276" s="89">
        <v>0.33</v>
      </c>
      <c r="U276" s="89">
        <v>0.03</v>
      </c>
      <c r="V276" s="89">
        <v>0.05</v>
      </c>
      <c r="W276" s="89">
        <v>7.03</v>
      </c>
      <c r="X276" s="89">
        <v>2.52</v>
      </c>
      <c r="Y276" s="89">
        <v>0.01</v>
      </c>
    </row>
    <row r="277" spans="1:25">
      <c r="A277" s="88" t="s">
        <v>378</v>
      </c>
      <c r="B277" s="89">
        <v>0.67</v>
      </c>
      <c r="C277" s="89">
        <v>0.18</v>
      </c>
      <c r="D277" s="89">
        <v>0.11</v>
      </c>
      <c r="E277" s="89">
        <v>0.08</v>
      </c>
      <c r="F277" s="89">
        <v>4.3499999999999996</v>
      </c>
      <c r="G277" s="89">
        <v>1.49</v>
      </c>
      <c r="H277" s="89">
        <v>0.33</v>
      </c>
      <c r="I277" s="89">
        <v>0.23</v>
      </c>
      <c r="J277" s="89">
        <v>0.22</v>
      </c>
      <c r="K277" s="89">
        <v>0.27</v>
      </c>
      <c r="L277" s="89">
        <v>0.31</v>
      </c>
      <c r="M277" s="89">
        <v>0.28999999999999998</v>
      </c>
      <c r="N277" s="89">
        <v>0.28000000000000003</v>
      </c>
      <c r="O277" s="89">
        <v>0.24</v>
      </c>
      <c r="P277" s="89">
        <v>0.19</v>
      </c>
      <c r="Q277" s="89">
        <v>0.18</v>
      </c>
      <c r="R277" s="89">
        <v>0.15</v>
      </c>
      <c r="S277" s="89">
        <v>0.27</v>
      </c>
      <c r="T277" s="89">
        <v>0.46</v>
      </c>
      <c r="U277" s="89">
        <v>0.46</v>
      </c>
      <c r="V277" s="89">
        <v>0.32</v>
      </c>
      <c r="W277" s="89">
        <v>0.19</v>
      </c>
      <c r="X277" s="89">
        <v>1.64</v>
      </c>
      <c r="Y277" s="89">
        <v>4.4400000000000004</v>
      </c>
    </row>
    <row r="278" spans="1:25">
      <c r="A278" s="88" t="s">
        <v>379</v>
      </c>
      <c r="B278" s="89">
        <v>0</v>
      </c>
      <c r="C278" s="89">
        <v>0</v>
      </c>
      <c r="D278" s="89">
        <v>0</v>
      </c>
      <c r="E278" s="89">
        <v>0</v>
      </c>
      <c r="F278" s="89">
        <v>0</v>
      </c>
      <c r="G278" s="89">
        <v>0</v>
      </c>
      <c r="H278" s="89">
        <v>0</v>
      </c>
      <c r="I278" s="89">
        <v>0</v>
      </c>
      <c r="J278" s="89">
        <v>0</v>
      </c>
      <c r="K278" s="89">
        <v>0</v>
      </c>
      <c r="L278" s="89">
        <v>0</v>
      </c>
      <c r="M278" s="89">
        <v>0</v>
      </c>
      <c r="N278" s="89">
        <v>0</v>
      </c>
      <c r="O278" s="89">
        <v>0</v>
      </c>
      <c r="P278" s="89">
        <v>0</v>
      </c>
      <c r="Q278" s="89">
        <v>0</v>
      </c>
      <c r="R278" s="89">
        <v>0</v>
      </c>
      <c r="S278" s="89">
        <v>0</v>
      </c>
      <c r="T278" s="89">
        <v>0</v>
      </c>
      <c r="U278" s="89">
        <v>0</v>
      </c>
      <c r="V278" s="89">
        <v>0</v>
      </c>
      <c r="W278" s="89">
        <v>0</v>
      </c>
      <c r="X278" s="89">
        <v>0</v>
      </c>
      <c r="Y278" s="89">
        <v>0</v>
      </c>
    </row>
    <row r="279" spans="1:25">
      <c r="A279" s="88" t="s">
        <v>380</v>
      </c>
      <c r="B279" s="89">
        <v>0</v>
      </c>
      <c r="C279" s="89">
        <v>0</v>
      </c>
      <c r="D279" s="89">
        <v>0</v>
      </c>
      <c r="E279" s="89">
        <v>0</v>
      </c>
      <c r="F279" s="89">
        <v>0</v>
      </c>
      <c r="G279" s="89">
        <v>0</v>
      </c>
      <c r="H279" s="89">
        <v>0.01</v>
      </c>
      <c r="I279" s="89">
        <v>0.03</v>
      </c>
      <c r="J279" s="89">
        <v>0.03</v>
      </c>
      <c r="K279" s="89">
        <v>0.02</v>
      </c>
      <c r="L279" s="89">
        <v>0.02</v>
      </c>
      <c r="M279" s="89">
        <v>0.02</v>
      </c>
      <c r="N279" s="89">
        <v>0.01</v>
      </c>
      <c r="O279" s="89">
        <v>0</v>
      </c>
      <c r="P279" s="89">
        <v>0</v>
      </c>
      <c r="Q279" s="89">
        <v>0.01</v>
      </c>
      <c r="R279" s="89">
        <v>0</v>
      </c>
      <c r="S279" s="89">
        <v>0.01</v>
      </c>
      <c r="T279" s="89">
        <v>0.01</v>
      </c>
      <c r="U279" s="89">
        <v>0</v>
      </c>
      <c r="V279" s="89">
        <v>0</v>
      </c>
      <c r="W279" s="89">
        <v>0.01</v>
      </c>
      <c r="X279" s="89">
        <v>0</v>
      </c>
      <c r="Y279" s="89">
        <v>0</v>
      </c>
    </row>
    <row r="280" spans="1:25">
      <c r="A280" s="88" t="s">
        <v>381</v>
      </c>
      <c r="B280" s="89">
        <v>0.01</v>
      </c>
      <c r="C280" s="89">
        <v>0.01</v>
      </c>
      <c r="D280" s="89">
        <v>0.01</v>
      </c>
      <c r="E280" s="89">
        <v>0.01</v>
      </c>
      <c r="F280" s="89">
        <v>0.01</v>
      </c>
      <c r="G280" s="89">
        <v>0.01</v>
      </c>
      <c r="H280" s="89">
        <v>0.01</v>
      </c>
      <c r="I280" s="89">
        <v>0.02</v>
      </c>
      <c r="J280" s="89">
        <v>0.03</v>
      </c>
      <c r="K280" s="89">
        <v>0.06</v>
      </c>
      <c r="L280" s="89">
        <v>0.02</v>
      </c>
      <c r="M280" s="89">
        <v>0.02</v>
      </c>
      <c r="N280" s="89">
        <v>0.03</v>
      </c>
      <c r="O280" s="89">
        <v>0.03</v>
      </c>
      <c r="P280" s="89">
        <v>0.06</v>
      </c>
      <c r="Q280" s="89">
        <v>0.02</v>
      </c>
      <c r="R280" s="89">
        <v>0.02</v>
      </c>
      <c r="S280" s="89">
        <v>0.01</v>
      </c>
      <c r="T280" s="89">
        <v>0.01</v>
      </c>
      <c r="U280" s="89">
        <v>0.01</v>
      </c>
      <c r="V280" s="89">
        <v>0.01</v>
      </c>
      <c r="W280" s="89">
        <v>0.01</v>
      </c>
      <c r="X280" s="89">
        <v>0.01</v>
      </c>
      <c r="Y280" s="89">
        <v>0.01</v>
      </c>
    </row>
    <row r="281" spans="1:25">
      <c r="A281" s="88" t="s">
        <v>382</v>
      </c>
      <c r="B281" s="89">
        <v>0.79</v>
      </c>
      <c r="C281" s="89">
        <v>0.59</v>
      </c>
      <c r="D281" s="89">
        <v>0.91</v>
      </c>
      <c r="E281" s="89">
        <v>0.48</v>
      </c>
      <c r="F281" s="89">
        <v>0.6</v>
      </c>
      <c r="G281" s="89">
        <v>2.14</v>
      </c>
      <c r="H281" s="89">
        <v>3.27</v>
      </c>
      <c r="I281" s="89">
        <v>1.1399999999999999</v>
      </c>
      <c r="J281" s="89">
        <v>1.04</v>
      </c>
      <c r="K281" s="89">
        <v>0.43</v>
      </c>
      <c r="L281" s="89">
        <v>0.8</v>
      </c>
      <c r="M281" s="89">
        <v>1.1399999999999999</v>
      </c>
      <c r="N281" s="89">
        <v>0.98</v>
      </c>
      <c r="O281" s="89">
        <v>0.86</v>
      </c>
      <c r="P281" s="89">
        <v>1.1200000000000001</v>
      </c>
      <c r="Q281" s="89">
        <v>0.9</v>
      </c>
      <c r="R281" s="89">
        <v>0.73</v>
      </c>
      <c r="S281" s="89">
        <v>1.06</v>
      </c>
      <c r="T281" s="89">
        <v>0.81</v>
      </c>
      <c r="U281" s="89">
        <v>0.5</v>
      </c>
      <c r="V281" s="89">
        <v>0.88</v>
      </c>
      <c r="W281" s="89">
        <v>2.5299999999999998</v>
      </c>
      <c r="X281" s="89">
        <v>2.79</v>
      </c>
      <c r="Y281" s="89">
        <v>1.1000000000000001</v>
      </c>
    </row>
    <row r="282" spans="1:25">
      <c r="A282" s="88" t="s">
        <v>383</v>
      </c>
      <c r="B282" s="89">
        <v>0</v>
      </c>
      <c r="C282" s="89">
        <v>0</v>
      </c>
      <c r="D282" s="89">
        <v>0</v>
      </c>
      <c r="E282" s="89">
        <v>0</v>
      </c>
      <c r="F282" s="89">
        <v>0</v>
      </c>
      <c r="G282" s="89">
        <v>0</v>
      </c>
      <c r="H282" s="89">
        <v>0.01</v>
      </c>
      <c r="I282" s="89">
        <v>0.3</v>
      </c>
      <c r="J282" s="89">
        <v>0.13</v>
      </c>
      <c r="K282" s="89">
        <v>0.05</v>
      </c>
      <c r="L282" s="89">
        <v>0.11</v>
      </c>
      <c r="M282" s="89">
        <v>0.15</v>
      </c>
      <c r="N282" s="89">
        <v>0.12</v>
      </c>
      <c r="O282" s="89">
        <v>0.11</v>
      </c>
      <c r="P282" s="89">
        <v>0.15</v>
      </c>
      <c r="Q282" s="89">
        <v>0.13</v>
      </c>
      <c r="R282" s="89">
        <v>0.14000000000000001</v>
      </c>
      <c r="S282" s="89">
        <v>7.0000000000000007E-2</v>
      </c>
      <c r="T282" s="89">
        <v>0.06</v>
      </c>
      <c r="U282" s="89">
        <v>7.0000000000000007E-2</v>
      </c>
      <c r="V282" s="89">
        <v>0.06</v>
      </c>
      <c r="W282" s="89">
        <v>0.16</v>
      </c>
      <c r="X282" s="89">
        <v>0.04</v>
      </c>
      <c r="Y282" s="89">
        <v>0.01</v>
      </c>
    </row>
    <row r="283" spans="1:25">
      <c r="A283" s="88" t="s">
        <v>384</v>
      </c>
      <c r="B283" s="89">
        <v>0.05</v>
      </c>
      <c r="C283" s="89">
        <v>0.04</v>
      </c>
      <c r="D283" s="89">
        <v>0.03</v>
      </c>
      <c r="E283" s="89">
        <v>0.02</v>
      </c>
      <c r="F283" s="89">
        <v>3.42</v>
      </c>
      <c r="G283" s="89">
        <v>2.99</v>
      </c>
      <c r="H283" s="89">
        <v>0.06</v>
      </c>
      <c r="I283" s="89">
        <v>0.04</v>
      </c>
      <c r="J283" s="89">
        <v>0.03</v>
      </c>
      <c r="K283" s="89">
        <v>7.0000000000000007E-2</v>
      </c>
      <c r="L283" s="89">
        <v>0.1</v>
      </c>
      <c r="M283" s="89">
        <v>0.04</v>
      </c>
      <c r="N283" s="89">
        <v>0.03</v>
      </c>
      <c r="O283" s="89">
        <v>0.03</v>
      </c>
      <c r="P283" s="89">
        <v>0.13</v>
      </c>
      <c r="Q283" s="89">
        <v>0.16</v>
      </c>
      <c r="R283" s="89">
        <v>0.09</v>
      </c>
      <c r="S283" s="89">
        <v>0.08</v>
      </c>
      <c r="T283" s="89">
        <v>0.05</v>
      </c>
      <c r="U283" s="89">
        <v>2.0099999999999998</v>
      </c>
      <c r="V283" s="89">
        <v>4.51</v>
      </c>
      <c r="W283" s="89">
        <v>0.21</v>
      </c>
      <c r="X283" s="89">
        <v>0.02</v>
      </c>
      <c r="Y283" s="89">
        <v>0.01</v>
      </c>
    </row>
    <row r="284" spans="1:25">
      <c r="A284" s="88" t="s">
        <v>385</v>
      </c>
      <c r="B284" s="89">
        <v>0.53</v>
      </c>
      <c r="C284" s="89">
        <v>1.45</v>
      </c>
      <c r="D284" s="89">
        <v>0.12</v>
      </c>
      <c r="E284" s="89">
        <v>0.04</v>
      </c>
      <c r="F284" s="89">
        <v>0.02</v>
      </c>
      <c r="G284" s="89">
        <v>1.7</v>
      </c>
      <c r="H284" s="89">
        <v>1.98</v>
      </c>
      <c r="I284" s="89">
        <v>2.17</v>
      </c>
      <c r="J284" s="89">
        <v>0.94</v>
      </c>
      <c r="K284" s="89">
        <v>0.17</v>
      </c>
      <c r="L284" s="89">
        <v>0.21</v>
      </c>
      <c r="M284" s="89">
        <v>0.11</v>
      </c>
      <c r="N284" s="89">
        <v>0.04</v>
      </c>
      <c r="O284" s="89">
        <v>0.18</v>
      </c>
      <c r="P284" s="89">
        <v>0.14000000000000001</v>
      </c>
      <c r="Q284" s="89">
        <v>0.05</v>
      </c>
      <c r="R284" s="89">
        <v>0.03</v>
      </c>
      <c r="S284" s="89">
        <v>0.03</v>
      </c>
      <c r="T284" s="89">
        <v>0.02</v>
      </c>
      <c r="U284" s="89">
        <v>0.02</v>
      </c>
      <c r="V284" s="89">
        <v>0.01</v>
      </c>
      <c r="W284" s="89">
        <v>0.01</v>
      </c>
      <c r="X284" s="89">
        <v>2.14</v>
      </c>
      <c r="Y284" s="89">
        <v>1.9</v>
      </c>
    </row>
    <row r="285" spans="1:25">
      <c r="A285" s="88" t="s">
        <v>386</v>
      </c>
      <c r="B285" s="89">
        <v>0.05</v>
      </c>
      <c r="C285" s="89">
        <v>0.06</v>
      </c>
      <c r="D285" s="89">
        <v>0.05</v>
      </c>
      <c r="E285" s="89">
        <v>0.05</v>
      </c>
      <c r="F285" s="89">
        <v>0.06</v>
      </c>
      <c r="G285" s="89">
        <v>0.06</v>
      </c>
      <c r="H285" s="89">
        <v>0.08</v>
      </c>
      <c r="I285" s="89">
        <v>0.08</v>
      </c>
      <c r="J285" s="89">
        <v>0.15</v>
      </c>
      <c r="K285" s="89">
        <v>0.14000000000000001</v>
      </c>
      <c r="L285" s="89">
        <v>0.18</v>
      </c>
      <c r="M285" s="89">
        <v>0.15</v>
      </c>
      <c r="N285" s="89">
        <v>0.14000000000000001</v>
      </c>
      <c r="O285" s="89">
        <v>0.09</v>
      </c>
      <c r="P285" s="89">
        <v>0.08</v>
      </c>
      <c r="Q285" s="89">
        <v>7.0000000000000007E-2</v>
      </c>
      <c r="R285" s="89">
        <v>7.0000000000000007E-2</v>
      </c>
      <c r="S285" s="89">
        <v>0.08</v>
      </c>
      <c r="T285" s="89">
        <v>0.08</v>
      </c>
      <c r="U285" s="89">
        <v>0.08</v>
      </c>
      <c r="V285" s="89">
        <v>0.06</v>
      </c>
      <c r="W285" s="89">
        <v>0.06</v>
      </c>
      <c r="X285" s="89">
        <v>0.06</v>
      </c>
      <c r="Y285" s="89">
        <v>0.05</v>
      </c>
    </row>
    <row r="286" spans="1:25">
      <c r="A286" s="88" t="s">
        <v>387</v>
      </c>
      <c r="B286" s="89">
        <v>0</v>
      </c>
      <c r="C286" s="89">
        <v>0</v>
      </c>
      <c r="D286" s="89">
        <v>0</v>
      </c>
      <c r="E286" s="89">
        <v>0</v>
      </c>
      <c r="F286" s="89">
        <v>0</v>
      </c>
      <c r="G286" s="89">
        <v>0</v>
      </c>
      <c r="H286" s="89">
        <v>0.02</v>
      </c>
      <c r="I286" s="89">
        <v>0.73</v>
      </c>
      <c r="J286" s="89">
        <v>0.35</v>
      </c>
      <c r="K286" s="89">
        <v>0.38</v>
      </c>
      <c r="L286" s="89">
        <v>0.27</v>
      </c>
      <c r="M286" s="89">
        <v>0.25</v>
      </c>
      <c r="N286" s="89">
        <v>0.25</v>
      </c>
      <c r="O286" s="89">
        <v>0.28000000000000003</v>
      </c>
      <c r="P286" s="89">
        <v>0.25</v>
      </c>
      <c r="Q286" s="89">
        <v>0.24</v>
      </c>
      <c r="R286" s="89">
        <v>0.08</v>
      </c>
      <c r="S286" s="89">
        <v>0.1</v>
      </c>
      <c r="T286" s="89">
        <v>0.03</v>
      </c>
      <c r="U286" s="89">
        <v>0.01</v>
      </c>
      <c r="V286" s="89">
        <v>0.01</v>
      </c>
      <c r="W286" s="89">
        <v>0.01</v>
      </c>
      <c r="X286" s="89">
        <v>0.02</v>
      </c>
      <c r="Y286" s="89">
        <v>0.01</v>
      </c>
    </row>
    <row r="287" spans="1:25">
      <c r="A287" s="88" t="s">
        <v>388</v>
      </c>
      <c r="B287" s="89">
        <v>0.03</v>
      </c>
      <c r="C287" s="89">
        <v>0.04</v>
      </c>
      <c r="D287" s="89">
        <v>0.03</v>
      </c>
      <c r="E287" s="89">
        <v>0.03</v>
      </c>
      <c r="F287" s="89">
        <v>0.03</v>
      </c>
      <c r="G287" s="89">
        <v>0.03</v>
      </c>
      <c r="H287" s="89">
        <v>0.04</v>
      </c>
      <c r="I287" s="89">
        <v>0.25</v>
      </c>
      <c r="J287" s="89">
        <v>0.6</v>
      </c>
      <c r="K287" s="89">
        <v>0.47</v>
      </c>
      <c r="L287" s="89">
        <v>0.44</v>
      </c>
      <c r="M287" s="89">
        <v>0.38</v>
      </c>
      <c r="N287" s="89">
        <v>0.3</v>
      </c>
      <c r="O287" s="89">
        <v>0.36</v>
      </c>
      <c r="P287" s="89">
        <v>0.16</v>
      </c>
      <c r="Q287" s="89">
        <v>0.2</v>
      </c>
      <c r="R287" s="89">
        <v>0.22</v>
      </c>
      <c r="S287" s="89">
        <v>0.14000000000000001</v>
      </c>
      <c r="T287" s="89">
        <v>0.09</v>
      </c>
      <c r="U287" s="89">
        <v>7.0000000000000007E-2</v>
      </c>
      <c r="V287" s="89">
        <v>0.06</v>
      </c>
      <c r="W287" s="89">
        <v>0.06</v>
      </c>
      <c r="X287" s="89">
        <v>0.09</v>
      </c>
      <c r="Y287" s="89">
        <v>0.04</v>
      </c>
    </row>
    <row r="288" spans="1:25">
      <c r="A288" s="88" t="s">
        <v>389</v>
      </c>
      <c r="B288" s="89">
        <v>0.28000000000000003</v>
      </c>
      <c r="C288" s="89">
        <v>0.02</v>
      </c>
      <c r="D288" s="89">
        <v>0.02</v>
      </c>
      <c r="E288" s="89">
        <v>0.01</v>
      </c>
      <c r="F288" s="89">
        <v>1.29</v>
      </c>
      <c r="G288" s="89">
        <v>1.76</v>
      </c>
      <c r="H288" s="89">
        <v>0.9</v>
      </c>
      <c r="I288" s="89">
        <v>0.05</v>
      </c>
      <c r="J288" s="89">
        <v>0.04</v>
      </c>
      <c r="K288" s="89">
        <v>0.05</v>
      </c>
      <c r="L288" s="89">
        <v>0.04</v>
      </c>
      <c r="M288" s="89">
        <v>0.12</v>
      </c>
      <c r="N288" s="89">
        <v>0.28000000000000003</v>
      </c>
      <c r="O288" s="89">
        <v>0.17</v>
      </c>
      <c r="P288" s="89">
        <v>0.03</v>
      </c>
      <c r="Q288" s="89">
        <v>0.06</v>
      </c>
      <c r="R288" s="89">
        <v>0.06</v>
      </c>
      <c r="S288" s="89">
        <v>0.08</v>
      </c>
      <c r="T288" s="89">
        <v>0.06</v>
      </c>
      <c r="U288" s="89">
        <v>0.05</v>
      </c>
      <c r="V288" s="89">
        <v>0.03</v>
      </c>
      <c r="W288" s="89">
        <v>0.03</v>
      </c>
      <c r="X288" s="89">
        <v>2.1</v>
      </c>
      <c r="Y288" s="89">
        <v>3.2</v>
      </c>
    </row>
    <row r="289" spans="1:25">
      <c r="A289" s="88" t="s">
        <v>390</v>
      </c>
      <c r="B289" s="89">
        <v>0.04</v>
      </c>
      <c r="C289" s="89">
        <v>0.05</v>
      </c>
      <c r="D289" s="89">
        <v>0.05</v>
      </c>
      <c r="E289" s="89">
        <v>0.04</v>
      </c>
      <c r="F289" s="89">
        <v>0.04</v>
      </c>
      <c r="G289" s="89">
        <v>0.04</v>
      </c>
      <c r="H289" s="89">
        <v>0.04</v>
      </c>
      <c r="I289" s="89">
        <v>7.0000000000000007E-2</v>
      </c>
      <c r="J289" s="89">
        <v>0.06</v>
      </c>
      <c r="K289" s="89">
        <v>0.14000000000000001</v>
      </c>
      <c r="L289" s="89">
        <v>0.05</v>
      </c>
      <c r="M289" s="89">
        <v>0.05</v>
      </c>
      <c r="N289" s="89">
        <v>0.05</v>
      </c>
      <c r="O289" s="89">
        <v>0.09</v>
      </c>
      <c r="P289" s="89">
        <v>7.0000000000000007E-2</v>
      </c>
      <c r="Q289" s="89">
        <v>0.05</v>
      </c>
      <c r="R289" s="89">
        <v>0.05</v>
      </c>
      <c r="S289" s="89">
        <v>0.05</v>
      </c>
      <c r="T289" s="89">
        <v>0.05</v>
      </c>
      <c r="U289" s="89">
        <v>0.06</v>
      </c>
      <c r="V289" s="89">
        <v>0.05</v>
      </c>
      <c r="W289" s="89">
        <v>0.05</v>
      </c>
      <c r="X289" s="89">
        <v>0.05</v>
      </c>
      <c r="Y289" s="89">
        <v>0.04</v>
      </c>
    </row>
    <row r="290" spans="1:25">
      <c r="A290" s="88" t="s">
        <v>391</v>
      </c>
      <c r="B290" s="89">
        <v>0.05</v>
      </c>
      <c r="C290" s="89">
        <v>0.05</v>
      </c>
      <c r="D290" s="89">
        <v>0.05</v>
      </c>
      <c r="E290" s="89">
        <v>0.05</v>
      </c>
      <c r="F290" s="89">
        <v>0.04</v>
      </c>
      <c r="G290" s="89">
        <v>0.04</v>
      </c>
      <c r="H290" s="89">
        <v>0.04</v>
      </c>
      <c r="I290" s="89">
        <v>0.06</v>
      </c>
      <c r="J290" s="89">
        <v>0.21</v>
      </c>
      <c r="K290" s="89">
        <v>0.11</v>
      </c>
      <c r="L290" s="89">
        <v>7.0000000000000007E-2</v>
      </c>
      <c r="M290" s="89">
        <v>0.12</v>
      </c>
      <c r="N290" s="89">
        <v>0.25</v>
      </c>
      <c r="O290" s="89">
        <v>0.3</v>
      </c>
      <c r="P290" s="89">
        <v>0.15</v>
      </c>
      <c r="Q290" s="89">
        <v>0.3</v>
      </c>
      <c r="R290" s="89">
        <v>0.11</v>
      </c>
      <c r="S290" s="89">
        <v>0.09</v>
      </c>
      <c r="T290" s="89">
        <v>7.0000000000000007E-2</v>
      </c>
      <c r="U290" s="89">
        <v>0.06</v>
      </c>
      <c r="V290" s="89">
        <v>0.06</v>
      </c>
      <c r="W290" s="89">
        <v>0.06</v>
      </c>
      <c r="X290" s="89">
        <v>0.06</v>
      </c>
      <c r="Y290" s="89">
        <v>0.05</v>
      </c>
    </row>
    <row r="291" spans="1:25">
      <c r="A291" s="88" t="s">
        <v>392</v>
      </c>
      <c r="B291" s="89">
        <v>0.03</v>
      </c>
      <c r="C291" s="89">
        <v>0.04</v>
      </c>
      <c r="D291" s="89">
        <v>0.03</v>
      </c>
      <c r="E291" s="89">
        <v>0.03</v>
      </c>
      <c r="F291" s="89">
        <v>0.02</v>
      </c>
      <c r="G291" s="89">
        <v>0.02</v>
      </c>
      <c r="H291" s="89">
        <v>0.03</v>
      </c>
      <c r="I291" s="89">
        <v>0.04</v>
      </c>
      <c r="J291" s="89">
        <v>0.06</v>
      </c>
      <c r="K291" s="89">
        <v>0.11</v>
      </c>
      <c r="L291" s="89">
        <v>0.04</v>
      </c>
      <c r="M291" s="89">
        <v>0.08</v>
      </c>
      <c r="N291" s="89">
        <v>0.03</v>
      </c>
      <c r="O291" s="89">
        <v>0.05</v>
      </c>
      <c r="P291" s="89">
        <v>0.03</v>
      </c>
      <c r="Q291" s="89">
        <v>0.03</v>
      </c>
      <c r="R291" s="89">
        <v>0.04</v>
      </c>
      <c r="S291" s="89">
        <v>7.0000000000000007E-2</v>
      </c>
      <c r="T291" s="89">
        <v>0.04</v>
      </c>
      <c r="U291" s="89">
        <v>0.05</v>
      </c>
      <c r="V291" s="89">
        <v>0.04</v>
      </c>
      <c r="W291" s="89">
        <v>0.03</v>
      </c>
      <c r="X291" s="89">
        <v>0.03</v>
      </c>
      <c r="Y291" s="89">
        <v>0.03</v>
      </c>
    </row>
    <row r="292" spans="1:25">
      <c r="A292" s="88" t="s">
        <v>393</v>
      </c>
      <c r="B292" s="89">
        <v>0.82</v>
      </c>
      <c r="C292" s="89">
        <v>1.76</v>
      </c>
      <c r="D292" s="89">
        <v>2.2400000000000002</v>
      </c>
      <c r="E292" s="89">
        <v>1.48</v>
      </c>
      <c r="F292" s="89">
        <v>1</v>
      </c>
      <c r="G292" s="89">
        <v>0.85</v>
      </c>
      <c r="H292" s="89">
        <v>1.94</v>
      </c>
      <c r="I292" s="89">
        <v>2.15</v>
      </c>
      <c r="J292" s="89">
        <v>1.49</v>
      </c>
      <c r="K292" s="89">
        <v>0.48</v>
      </c>
      <c r="L292" s="89">
        <v>0.17</v>
      </c>
      <c r="M292" s="89">
        <v>0.12</v>
      </c>
      <c r="N292" s="89">
        <v>0.08</v>
      </c>
      <c r="O292" s="89">
        <v>0.06</v>
      </c>
      <c r="P292" s="89">
        <v>0.08</v>
      </c>
      <c r="Q292" s="89">
        <v>0.06</v>
      </c>
      <c r="R292" s="89">
        <v>7.0000000000000007E-2</v>
      </c>
      <c r="S292" s="89">
        <v>0.14000000000000001</v>
      </c>
      <c r="T292" s="89">
        <v>0.14000000000000001</v>
      </c>
      <c r="U292" s="89">
        <v>0.06</v>
      </c>
      <c r="V292" s="89">
        <v>0.04</v>
      </c>
      <c r="W292" s="89">
        <v>0.03</v>
      </c>
      <c r="X292" s="89">
        <v>0.03</v>
      </c>
      <c r="Y292" s="89">
        <v>0.04</v>
      </c>
    </row>
    <row r="293" spans="1:25">
      <c r="A293" s="88" t="s">
        <v>394</v>
      </c>
      <c r="B293" s="89">
        <v>1.64</v>
      </c>
      <c r="C293" s="89">
        <v>0.36</v>
      </c>
      <c r="D293" s="89">
        <v>0.19</v>
      </c>
      <c r="E293" s="89">
        <v>0.21</v>
      </c>
      <c r="F293" s="89">
        <v>0.13</v>
      </c>
      <c r="G293" s="89">
        <v>1.2</v>
      </c>
      <c r="H293" s="89">
        <v>1.43</v>
      </c>
      <c r="I293" s="89">
        <v>0.77</v>
      </c>
      <c r="J293" s="89">
        <v>0.15</v>
      </c>
      <c r="K293" s="89">
        <v>0.15</v>
      </c>
      <c r="L293" s="89">
        <v>0.22</v>
      </c>
      <c r="M293" s="89">
        <v>1.75</v>
      </c>
      <c r="N293" s="89">
        <v>1.43</v>
      </c>
      <c r="O293" s="89">
        <v>0.84</v>
      </c>
      <c r="P293" s="89">
        <v>0.24</v>
      </c>
      <c r="Q293" s="89">
        <v>0.11</v>
      </c>
      <c r="R293" s="89">
        <v>0.09</v>
      </c>
      <c r="S293" s="89">
        <v>0.13</v>
      </c>
      <c r="T293" s="89">
        <v>0.06</v>
      </c>
      <c r="U293" s="89">
        <v>0.02</v>
      </c>
      <c r="V293" s="89">
        <v>0.06</v>
      </c>
      <c r="W293" s="89">
        <v>0.08</v>
      </c>
      <c r="X293" s="89">
        <v>0.1</v>
      </c>
      <c r="Y293" s="89">
        <v>1.32</v>
      </c>
    </row>
    <row r="294" spans="1:25">
      <c r="A294" s="88" t="s">
        <v>395</v>
      </c>
      <c r="B294" s="89">
        <v>0.93</v>
      </c>
      <c r="C294" s="89">
        <v>1.03</v>
      </c>
      <c r="D294" s="89">
        <v>1.02</v>
      </c>
      <c r="E294" s="89">
        <v>0.84</v>
      </c>
      <c r="F294" s="89">
        <v>0.89</v>
      </c>
      <c r="G294" s="89">
        <v>0.56999999999999995</v>
      </c>
      <c r="H294" s="89">
        <v>0.73</v>
      </c>
      <c r="I294" s="89">
        <v>0.95</v>
      </c>
      <c r="J294" s="89">
        <v>0.97</v>
      </c>
      <c r="K294" s="89">
        <v>0.94</v>
      </c>
      <c r="L294" s="89">
        <v>0.48</v>
      </c>
      <c r="M294" s="89">
        <v>0.11</v>
      </c>
      <c r="N294" s="89">
        <v>0.03</v>
      </c>
      <c r="O294" s="89">
        <v>0.01</v>
      </c>
      <c r="P294" s="89">
        <v>0.06</v>
      </c>
      <c r="Q294" s="89">
        <v>0.05</v>
      </c>
      <c r="R294" s="89">
        <v>0.02</v>
      </c>
      <c r="S294" s="89">
        <v>0.01</v>
      </c>
      <c r="T294" s="89">
        <v>0.01</v>
      </c>
      <c r="U294" s="89">
        <v>0</v>
      </c>
      <c r="V294" s="89">
        <v>0</v>
      </c>
      <c r="W294" s="89">
        <v>0</v>
      </c>
      <c r="X294" s="89">
        <v>1</v>
      </c>
      <c r="Y294" s="89">
        <v>0.87</v>
      </c>
    </row>
    <row r="295" spans="1:25">
      <c r="A295" s="88" t="s">
        <v>396</v>
      </c>
      <c r="B295" s="89">
        <v>0.03</v>
      </c>
      <c r="C295" s="89">
        <v>0.03</v>
      </c>
      <c r="D295" s="89">
        <v>0.03</v>
      </c>
      <c r="E295" s="89">
        <v>0.03</v>
      </c>
      <c r="F295" s="89">
        <v>0.02</v>
      </c>
      <c r="G295" s="89">
        <v>0.02</v>
      </c>
      <c r="H295" s="89">
        <v>0.04</v>
      </c>
      <c r="I295" s="89">
        <v>0.08</v>
      </c>
      <c r="J295" s="89">
        <v>0.12</v>
      </c>
      <c r="K295" s="89">
        <v>0.15</v>
      </c>
      <c r="L295" s="89">
        <v>0.15</v>
      </c>
      <c r="M295" s="89">
        <v>0.04</v>
      </c>
      <c r="N295" s="89">
        <v>7.0000000000000007E-2</v>
      </c>
      <c r="O295" s="89">
        <v>0.06</v>
      </c>
      <c r="P295" s="89">
        <v>0.09</v>
      </c>
      <c r="Q295" s="89">
        <v>7.0000000000000007E-2</v>
      </c>
      <c r="R295" s="89">
        <v>0.08</v>
      </c>
      <c r="S295" s="89">
        <v>0.08</v>
      </c>
      <c r="T295" s="89">
        <v>0.08</v>
      </c>
      <c r="U295" s="89">
        <v>0.04</v>
      </c>
      <c r="V295" s="89">
        <v>0.05</v>
      </c>
      <c r="W295" s="89">
        <v>0.04</v>
      </c>
      <c r="X295" s="89">
        <v>0.03</v>
      </c>
      <c r="Y295" s="89">
        <v>0.03</v>
      </c>
    </row>
    <row r="296" spans="1:25">
      <c r="A296" s="88" t="s">
        <v>397</v>
      </c>
      <c r="B296" s="89">
        <v>1.05</v>
      </c>
      <c r="C296" s="89">
        <v>0.1</v>
      </c>
      <c r="D296" s="89">
        <v>2.93</v>
      </c>
      <c r="E296" s="89">
        <v>0.43</v>
      </c>
      <c r="F296" s="89">
        <v>0.02</v>
      </c>
      <c r="G296" s="89">
        <v>2.1800000000000002</v>
      </c>
      <c r="H296" s="89">
        <v>0.94</v>
      </c>
      <c r="I296" s="89">
        <v>0.02</v>
      </c>
      <c r="J296" s="89">
        <v>0.08</v>
      </c>
      <c r="K296" s="89">
        <v>0.11</v>
      </c>
      <c r="L296" s="89">
        <v>0.02</v>
      </c>
      <c r="M296" s="89">
        <v>0.01</v>
      </c>
      <c r="N296" s="89">
        <v>0.02</v>
      </c>
      <c r="O296" s="89">
        <v>0.18</v>
      </c>
      <c r="P296" s="89">
        <v>0.04</v>
      </c>
      <c r="Q296" s="89">
        <v>0.04</v>
      </c>
      <c r="R296" s="89">
        <v>0.02</v>
      </c>
      <c r="S296" s="89">
        <v>0.23</v>
      </c>
      <c r="T296" s="89">
        <v>0.02</v>
      </c>
      <c r="U296" s="89">
        <v>0.01</v>
      </c>
      <c r="V296" s="89">
        <v>0.01</v>
      </c>
      <c r="W296" s="89">
        <v>0.01</v>
      </c>
      <c r="X296" s="89">
        <v>0.02</v>
      </c>
      <c r="Y296" s="89">
        <v>2.37</v>
      </c>
    </row>
    <row r="297" spans="1:25">
      <c r="A297" s="88" t="s">
        <v>398</v>
      </c>
      <c r="B297" s="89">
        <v>0.02</v>
      </c>
      <c r="C297" s="89">
        <v>0.03</v>
      </c>
      <c r="D297" s="89">
        <v>0.02</v>
      </c>
      <c r="E297" s="89">
        <v>0.02</v>
      </c>
      <c r="F297" s="89">
        <v>0.01</v>
      </c>
      <c r="G297" s="89">
        <v>0.01</v>
      </c>
      <c r="H297" s="89">
        <v>0.01</v>
      </c>
      <c r="I297" s="89">
        <v>0.03</v>
      </c>
      <c r="J297" s="89">
        <v>0.04</v>
      </c>
      <c r="K297" s="89">
        <v>0.13</v>
      </c>
      <c r="L297" s="89">
        <v>0.11</v>
      </c>
      <c r="M297" s="89">
        <v>0.16</v>
      </c>
      <c r="N297" s="89">
        <v>0.14000000000000001</v>
      </c>
      <c r="O297" s="89">
        <v>0.22</v>
      </c>
      <c r="P297" s="89">
        <v>0.13</v>
      </c>
      <c r="Q297" s="89">
        <v>0.04</v>
      </c>
      <c r="R297" s="89">
        <v>0.06</v>
      </c>
      <c r="S297" s="89">
        <v>0.04</v>
      </c>
      <c r="T297" s="89">
        <v>7.0000000000000007E-2</v>
      </c>
      <c r="U297" s="89">
        <v>0.08</v>
      </c>
      <c r="V297" s="89">
        <v>0.12</v>
      </c>
      <c r="W297" s="89">
        <v>0.06</v>
      </c>
      <c r="X297" s="89">
        <v>0.05</v>
      </c>
      <c r="Y297" s="89">
        <v>0.02</v>
      </c>
    </row>
    <row r="298" spans="1:25">
      <c r="A298" s="88" t="s">
        <v>399</v>
      </c>
      <c r="B298" s="89">
        <v>0.01</v>
      </c>
      <c r="C298" s="89">
        <v>0.01</v>
      </c>
      <c r="D298" s="89">
        <v>4.67</v>
      </c>
      <c r="E298" s="89">
        <v>5.05</v>
      </c>
      <c r="F298" s="89">
        <v>1.05</v>
      </c>
      <c r="G298" s="89">
        <v>0.01</v>
      </c>
      <c r="H298" s="89">
        <v>0.02</v>
      </c>
      <c r="I298" s="89">
        <v>0.02</v>
      </c>
      <c r="J298" s="89">
        <v>0.05</v>
      </c>
      <c r="K298" s="89">
        <v>0.06</v>
      </c>
      <c r="L298" s="89">
        <v>0.03</v>
      </c>
      <c r="M298" s="89">
        <v>0.02</v>
      </c>
      <c r="N298" s="89">
        <v>0.02</v>
      </c>
      <c r="O298" s="89">
        <v>0.04</v>
      </c>
      <c r="P298" s="89">
        <v>0.13</v>
      </c>
      <c r="Q298" s="89">
        <v>0.11</v>
      </c>
      <c r="R298" s="89">
        <v>0.02</v>
      </c>
      <c r="S298" s="89">
        <v>0.04</v>
      </c>
      <c r="T298" s="89">
        <v>0.02</v>
      </c>
      <c r="U298" s="89">
        <v>0.01</v>
      </c>
      <c r="V298" s="89">
        <v>0.02</v>
      </c>
      <c r="W298" s="89">
        <v>0.02</v>
      </c>
      <c r="X298" s="89">
        <v>0.02</v>
      </c>
      <c r="Y298" s="89">
        <v>0.01</v>
      </c>
    </row>
    <row r="299" spans="1:25">
      <c r="A299" s="88" t="s">
        <v>400</v>
      </c>
      <c r="B299" s="89">
        <v>0.12</v>
      </c>
      <c r="C299" s="89">
        <v>0.13</v>
      </c>
      <c r="D299" s="89">
        <v>0.13</v>
      </c>
      <c r="E299" s="89">
        <v>0.12</v>
      </c>
      <c r="F299" s="89">
        <v>0.11</v>
      </c>
      <c r="G299" s="89">
        <v>0.1</v>
      </c>
      <c r="H299" s="89">
        <v>0.15</v>
      </c>
      <c r="I299" s="89">
        <v>0.2</v>
      </c>
      <c r="J299" s="89">
        <v>0.23</v>
      </c>
      <c r="K299" s="89">
        <v>0.26</v>
      </c>
      <c r="L299" s="89">
        <v>0.17</v>
      </c>
      <c r="M299" s="89">
        <v>0.15</v>
      </c>
      <c r="N299" s="89">
        <v>0.15</v>
      </c>
      <c r="O299" s="89">
        <v>0.14000000000000001</v>
      </c>
      <c r="P299" s="89">
        <v>0.15</v>
      </c>
      <c r="Q299" s="89">
        <v>0.16</v>
      </c>
      <c r="R299" s="89">
        <v>0.18</v>
      </c>
      <c r="S299" s="89">
        <v>0.18</v>
      </c>
      <c r="T299" s="89">
        <v>0.15</v>
      </c>
      <c r="U299" s="89">
        <v>0.15</v>
      </c>
      <c r="V299" s="89">
        <v>0.14000000000000001</v>
      </c>
      <c r="W299" s="89">
        <v>0.14000000000000001</v>
      </c>
      <c r="X299" s="89">
        <v>0.13</v>
      </c>
      <c r="Y299" s="89">
        <v>0.11</v>
      </c>
    </row>
    <row r="300" spans="1:25">
      <c r="A300" s="88" t="s">
        <v>401</v>
      </c>
      <c r="B300" s="89">
        <v>0</v>
      </c>
      <c r="C300" s="89">
        <v>0</v>
      </c>
      <c r="D300" s="89">
        <v>0</v>
      </c>
      <c r="E300" s="89">
        <v>0</v>
      </c>
      <c r="F300" s="89">
        <v>0</v>
      </c>
      <c r="G300" s="89">
        <v>0</v>
      </c>
      <c r="H300" s="89">
        <v>0</v>
      </c>
      <c r="I300" s="89">
        <v>0</v>
      </c>
      <c r="J300" s="89">
        <v>0</v>
      </c>
      <c r="K300" s="89">
        <v>0</v>
      </c>
      <c r="L300" s="89">
        <v>0</v>
      </c>
      <c r="M300" s="89">
        <v>0</v>
      </c>
      <c r="N300" s="89">
        <v>0</v>
      </c>
      <c r="O300" s="89">
        <v>0</v>
      </c>
      <c r="P300" s="89">
        <v>0</v>
      </c>
      <c r="Q300" s="89">
        <v>0</v>
      </c>
      <c r="R300" s="89">
        <v>0</v>
      </c>
      <c r="S300" s="89">
        <v>0</v>
      </c>
      <c r="T300" s="89">
        <v>0</v>
      </c>
      <c r="U300" s="89">
        <v>0</v>
      </c>
      <c r="V300" s="89">
        <v>0</v>
      </c>
      <c r="W300" s="89">
        <v>0</v>
      </c>
      <c r="X300" s="89">
        <v>0</v>
      </c>
      <c r="Y300" s="89">
        <v>0</v>
      </c>
    </row>
    <row r="301" spans="1:25">
      <c r="A301" s="88" t="s">
        <v>402</v>
      </c>
      <c r="B301" s="89">
        <v>0.08</v>
      </c>
      <c r="C301" s="89">
        <v>0.08</v>
      </c>
      <c r="D301" s="89">
        <v>0.08</v>
      </c>
      <c r="E301" s="89">
        <v>0.08</v>
      </c>
      <c r="F301" s="89">
        <v>0.08</v>
      </c>
      <c r="G301" s="89">
        <v>0.08</v>
      </c>
      <c r="H301" s="89">
        <v>0.08</v>
      </c>
      <c r="I301" s="89">
        <v>0.08</v>
      </c>
      <c r="J301" s="89">
        <v>0.08</v>
      </c>
      <c r="K301" s="89">
        <v>0.08</v>
      </c>
      <c r="L301" s="89">
        <v>0.08</v>
      </c>
      <c r="M301" s="89">
        <v>0.08</v>
      </c>
      <c r="N301" s="89">
        <v>0.08</v>
      </c>
      <c r="O301" s="89">
        <v>0.08</v>
      </c>
      <c r="P301" s="89">
        <v>0.08</v>
      </c>
      <c r="Q301" s="89">
        <v>0.13</v>
      </c>
      <c r="R301" s="89">
        <v>0.1</v>
      </c>
      <c r="S301" s="89">
        <v>0.08</v>
      </c>
      <c r="T301" s="89">
        <v>0.08</v>
      </c>
      <c r="U301" s="89">
        <v>0.08</v>
      </c>
      <c r="V301" s="89">
        <v>0.08</v>
      </c>
      <c r="W301" s="89">
        <v>0.08</v>
      </c>
      <c r="X301" s="89">
        <v>0.08</v>
      </c>
      <c r="Y301" s="89">
        <v>0.08</v>
      </c>
    </row>
    <row r="302" spans="1:25">
      <c r="A302" s="88" t="s">
        <v>403</v>
      </c>
      <c r="B302" s="89">
        <v>0</v>
      </c>
      <c r="C302" s="89">
        <v>0</v>
      </c>
      <c r="D302" s="89">
        <v>0</v>
      </c>
      <c r="E302" s="89">
        <v>0</v>
      </c>
      <c r="F302" s="89">
        <v>0</v>
      </c>
      <c r="G302" s="89">
        <v>0</v>
      </c>
      <c r="H302" s="89">
        <v>0</v>
      </c>
      <c r="I302" s="89">
        <v>0.01</v>
      </c>
      <c r="J302" s="89">
        <v>0.2</v>
      </c>
      <c r="K302" s="89">
        <v>0.06</v>
      </c>
      <c r="L302" s="89">
        <v>0.05</v>
      </c>
      <c r="M302" s="89">
        <v>0.01</v>
      </c>
      <c r="N302" s="89">
        <v>0.01</v>
      </c>
      <c r="O302" s="89">
        <v>0.01</v>
      </c>
      <c r="P302" s="89">
        <v>0.08</v>
      </c>
      <c r="Q302" s="89">
        <v>0.04</v>
      </c>
      <c r="R302" s="89">
        <v>0.08</v>
      </c>
      <c r="S302" s="89">
        <v>0.01</v>
      </c>
      <c r="T302" s="89">
        <v>0.01</v>
      </c>
      <c r="U302" s="89">
        <v>0.02</v>
      </c>
      <c r="V302" s="89">
        <v>0.56999999999999995</v>
      </c>
      <c r="W302" s="89">
        <v>0.62</v>
      </c>
      <c r="X302" s="89">
        <v>0.25</v>
      </c>
      <c r="Y302" s="89">
        <v>0</v>
      </c>
    </row>
    <row r="303" spans="1:25">
      <c r="A303" s="88" t="s">
        <v>404</v>
      </c>
      <c r="B303" s="89">
        <v>0</v>
      </c>
      <c r="C303" s="89">
        <v>0</v>
      </c>
      <c r="D303" s="89">
        <v>0</v>
      </c>
      <c r="E303" s="89">
        <v>0</v>
      </c>
      <c r="F303" s="89">
        <v>0</v>
      </c>
      <c r="G303" s="89">
        <v>0</v>
      </c>
      <c r="H303" s="89">
        <v>0</v>
      </c>
      <c r="I303" s="89">
        <v>0</v>
      </c>
      <c r="J303" s="89">
        <v>0</v>
      </c>
      <c r="K303" s="89">
        <v>0</v>
      </c>
      <c r="L303" s="89">
        <v>0</v>
      </c>
      <c r="M303" s="89">
        <v>0</v>
      </c>
      <c r="N303" s="89">
        <v>0</v>
      </c>
      <c r="O303" s="89">
        <v>0</v>
      </c>
      <c r="P303" s="89">
        <v>0</v>
      </c>
      <c r="Q303" s="89">
        <v>0</v>
      </c>
      <c r="R303" s="89">
        <v>0</v>
      </c>
      <c r="S303" s="89">
        <v>0</v>
      </c>
      <c r="T303" s="89">
        <v>0</v>
      </c>
      <c r="U303" s="89">
        <v>0</v>
      </c>
      <c r="V303" s="89">
        <v>0</v>
      </c>
      <c r="W303" s="89">
        <v>0</v>
      </c>
      <c r="X303" s="89">
        <v>0</v>
      </c>
      <c r="Y303" s="89">
        <v>0</v>
      </c>
    </row>
    <row r="304" spans="1:25">
      <c r="A304" s="88" t="s">
        <v>405</v>
      </c>
      <c r="B304" s="89">
        <v>0</v>
      </c>
      <c r="C304" s="89">
        <v>0</v>
      </c>
      <c r="D304" s="89">
        <v>0</v>
      </c>
      <c r="E304" s="89">
        <v>0</v>
      </c>
      <c r="F304" s="89">
        <v>0</v>
      </c>
      <c r="G304" s="89">
        <v>0</v>
      </c>
      <c r="H304" s="89">
        <v>0.01</v>
      </c>
      <c r="I304" s="89">
        <v>0.2</v>
      </c>
      <c r="J304" s="89">
        <v>0.16</v>
      </c>
      <c r="K304" s="89">
        <v>0.16</v>
      </c>
      <c r="L304" s="89">
        <v>0.09</v>
      </c>
      <c r="M304" s="89">
        <v>0.03</v>
      </c>
      <c r="N304" s="89">
        <v>0.04</v>
      </c>
      <c r="O304" s="89">
        <v>0.04</v>
      </c>
      <c r="P304" s="89">
        <v>0.05</v>
      </c>
      <c r="Q304" s="89">
        <v>0.04</v>
      </c>
      <c r="R304" s="89">
        <v>0.01</v>
      </c>
      <c r="S304" s="89">
        <v>0.02</v>
      </c>
      <c r="T304" s="89">
        <v>0.01</v>
      </c>
      <c r="U304" s="89">
        <v>0</v>
      </c>
      <c r="V304" s="89">
        <v>0</v>
      </c>
      <c r="W304" s="89">
        <v>0</v>
      </c>
      <c r="X304" s="89">
        <v>0</v>
      </c>
      <c r="Y304" s="89">
        <v>0</v>
      </c>
    </row>
    <row r="305" spans="1:25">
      <c r="A305" s="88" t="s">
        <v>406</v>
      </c>
      <c r="B305" s="89">
        <v>2</v>
      </c>
      <c r="C305" s="89">
        <v>0.43</v>
      </c>
      <c r="D305" s="89">
        <v>0.11</v>
      </c>
      <c r="E305" s="89">
        <v>0.34</v>
      </c>
      <c r="F305" s="89">
        <v>2.7</v>
      </c>
      <c r="G305" s="89">
        <v>2.65</v>
      </c>
      <c r="H305" s="89">
        <v>2.84</v>
      </c>
      <c r="I305" s="89">
        <v>2.2200000000000002</v>
      </c>
      <c r="J305" s="89">
        <v>0.56999999999999995</v>
      </c>
      <c r="K305" s="89">
        <v>0.42</v>
      </c>
      <c r="L305" s="89">
        <v>0.53</v>
      </c>
      <c r="M305" s="89">
        <v>0.45</v>
      </c>
      <c r="N305" s="89">
        <v>0.3</v>
      </c>
      <c r="O305" s="89">
        <v>0.31</v>
      </c>
      <c r="P305" s="89">
        <v>0.37</v>
      </c>
      <c r="Q305" s="89">
        <v>0.53</v>
      </c>
      <c r="R305" s="89">
        <v>0.32</v>
      </c>
      <c r="S305" s="89">
        <v>0.34</v>
      </c>
      <c r="T305" s="89">
        <v>0.23</v>
      </c>
      <c r="U305" s="89">
        <v>0.15</v>
      </c>
      <c r="V305" s="89">
        <v>0.23</v>
      </c>
      <c r="W305" s="89">
        <v>2.65</v>
      </c>
      <c r="X305" s="89">
        <v>3.03</v>
      </c>
      <c r="Y305" s="89">
        <v>2.42</v>
      </c>
    </row>
    <row r="306" spans="1:25">
      <c r="A306" s="88" t="s">
        <v>407</v>
      </c>
      <c r="B306" s="89">
        <v>0</v>
      </c>
      <c r="C306" s="89">
        <v>0</v>
      </c>
      <c r="D306" s="89">
        <v>0</v>
      </c>
      <c r="E306" s="89">
        <v>0</v>
      </c>
      <c r="F306" s="89">
        <v>0</v>
      </c>
      <c r="G306" s="89">
        <v>0</v>
      </c>
      <c r="H306" s="89">
        <v>0.01</v>
      </c>
      <c r="I306" s="89">
        <v>0.01</v>
      </c>
      <c r="J306" s="89">
        <v>0.02</v>
      </c>
      <c r="K306" s="89">
        <v>0.01</v>
      </c>
      <c r="L306" s="89">
        <v>0.01</v>
      </c>
      <c r="M306" s="89">
        <v>0.01</v>
      </c>
      <c r="N306" s="89">
        <v>0.01</v>
      </c>
      <c r="O306" s="89">
        <v>0.01</v>
      </c>
      <c r="P306" s="89">
        <v>0</v>
      </c>
      <c r="Q306" s="89">
        <v>0</v>
      </c>
      <c r="R306" s="89">
        <v>0.01</v>
      </c>
      <c r="S306" s="89">
        <v>0.01</v>
      </c>
      <c r="T306" s="89">
        <v>0.03</v>
      </c>
      <c r="U306" s="89">
        <v>0</v>
      </c>
      <c r="V306" s="89">
        <v>0</v>
      </c>
      <c r="W306" s="89">
        <v>0.02</v>
      </c>
      <c r="X306" s="89">
        <v>0</v>
      </c>
      <c r="Y306" s="89">
        <v>0</v>
      </c>
    </row>
    <row r="307" spans="1:25">
      <c r="A307" s="88" t="s">
        <v>408</v>
      </c>
      <c r="B307" s="89">
        <v>0</v>
      </c>
      <c r="C307" s="89">
        <v>0</v>
      </c>
      <c r="D307" s="89">
        <v>0</v>
      </c>
      <c r="E307" s="89">
        <v>0</v>
      </c>
      <c r="F307" s="89">
        <v>0</v>
      </c>
      <c r="G307" s="89">
        <v>0</v>
      </c>
      <c r="H307" s="89">
        <v>0</v>
      </c>
      <c r="I307" s="89">
        <v>0.03</v>
      </c>
      <c r="J307" s="89">
        <v>0.13</v>
      </c>
      <c r="K307" s="89">
        <v>0.16</v>
      </c>
      <c r="L307" s="89">
        <v>0.2</v>
      </c>
      <c r="M307" s="89">
        <v>0.11</v>
      </c>
      <c r="N307" s="89">
        <v>0.03</v>
      </c>
      <c r="O307" s="89">
        <v>0.15</v>
      </c>
      <c r="P307" s="89">
        <v>0.26</v>
      </c>
      <c r="Q307" s="89">
        <v>0.24</v>
      </c>
      <c r="R307" s="89">
        <v>0.23</v>
      </c>
      <c r="S307" s="89">
        <v>0.09</v>
      </c>
      <c r="T307" s="89">
        <v>0</v>
      </c>
      <c r="U307" s="89">
        <v>0</v>
      </c>
      <c r="V307" s="89">
        <v>0</v>
      </c>
      <c r="W307" s="89">
        <v>0</v>
      </c>
      <c r="X307" s="89">
        <v>0</v>
      </c>
      <c r="Y307" s="89">
        <v>0</v>
      </c>
    </row>
    <row r="308" spans="1:25">
      <c r="A308" s="88" t="s">
        <v>409</v>
      </c>
      <c r="B308" s="89">
        <v>0</v>
      </c>
      <c r="C308" s="89">
        <v>0</v>
      </c>
      <c r="D308" s="89">
        <v>0</v>
      </c>
      <c r="E308" s="89">
        <v>0</v>
      </c>
      <c r="F308" s="89">
        <v>0</v>
      </c>
      <c r="G308" s="89">
        <v>0</v>
      </c>
      <c r="H308" s="89">
        <v>0</v>
      </c>
      <c r="I308" s="89">
        <v>0.01</v>
      </c>
      <c r="J308" s="89">
        <v>0</v>
      </c>
      <c r="K308" s="89">
        <v>0</v>
      </c>
      <c r="L308" s="89">
        <v>0</v>
      </c>
      <c r="M308" s="89">
        <v>0</v>
      </c>
      <c r="N308" s="89">
        <v>0</v>
      </c>
      <c r="O308" s="89">
        <v>0.02</v>
      </c>
      <c r="P308" s="89">
        <v>0.01</v>
      </c>
      <c r="Q308" s="89">
        <v>0</v>
      </c>
      <c r="R308" s="89">
        <v>0</v>
      </c>
      <c r="S308" s="89">
        <v>0.02</v>
      </c>
      <c r="T308" s="89">
        <v>0</v>
      </c>
      <c r="U308" s="89">
        <v>0</v>
      </c>
      <c r="V308" s="89">
        <v>0</v>
      </c>
      <c r="W308" s="89">
        <v>0</v>
      </c>
      <c r="X308" s="89">
        <v>0</v>
      </c>
      <c r="Y308" s="89">
        <v>0</v>
      </c>
    </row>
    <row r="309" spans="1:25">
      <c r="A309" s="88" t="s">
        <v>410</v>
      </c>
      <c r="B309" s="89">
        <v>0</v>
      </c>
      <c r="C309" s="89">
        <v>0</v>
      </c>
      <c r="D309" s="89">
        <v>0</v>
      </c>
      <c r="E309" s="89">
        <v>0</v>
      </c>
      <c r="F309" s="89">
        <v>0</v>
      </c>
      <c r="G309" s="89">
        <v>0</v>
      </c>
      <c r="H309" s="89">
        <v>0</v>
      </c>
      <c r="I309" s="89">
        <v>0.02</v>
      </c>
      <c r="J309" s="89">
        <v>0.03</v>
      </c>
      <c r="K309" s="89">
        <v>0.03</v>
      </c>
      <c r="L309" s="89">
        <v>0.03</v>
      </c>
      <c r="M309" s="89">
        <v>0.01</v>
      </c>
      <c r="N309" s="89">
        <v>0.02</v>
      </c>
      <c r="O309" s="89">
        <v>0.04</v>
      </c>
      <c r="P309" s="89">
        <v>0.04</v>
      </c>
      <c r="Q309" s="89">
        <v>0.05</v>
      </c>
      <c r="R309" s="89">
        <v>0.02</v>
      </c>
      <c r="S309" s="89">
        <v>0.01</v>
      </c>
      <c r="T309" s="89">
        <v>0.01</v>
      </c>
      <c r="U309" s="89">
        <v>0.01</v>
      </c>
      <c r="V309" s="89">
        <v>0.01</v>
      </c>
      <c r="W309" s="89">
        <v>0.02</v>
      </c>
      <c r="X309" s="89">
        <v>0.01</v>
      </c>
      <c r="Y309" s="89">
        <v>0</v>
      </c>
    </row>
    <row r="310" spans="1:25">
      <c r="A310" s="88" t="s">
        <v>411</v>
      </c>
      <c r="B310" s="89">
        <v>0.28999999999999998</v>
      </c>
      <c r="C310" s="89">
        <v>0.12</v>
      </c>
      <c r="D310" s="89">
        <v>0.08</v>
      </c>
      <c r="E310" s="89">
        <v>0.06</v>
      </c>
      <c r="F310" s="89">
        <v>0.05</v>
      </c>
      <c r="G310" s="89">
        <v>3.17</v>
      </c>
      <c r="H310" s="89">
        <v>3.75</v>
      </c>
      <c r="I310" s="89">
        <v>0.3</v>
      </c>
      <c r="J310" s="89">
        <v>0.14000000000000001</v>
      </c>
      <c r="K310" s="89">
        <v>0.14000000000000001</v>
      </c>
      <c r="L310" s="89">
        <v>0.31</v>
      </c>
      <c r="M310" s="89">
        <v>0.19</v>
      </c>
      <c r="N310" s="89">
        <v>0.09</v>
      </c>
      <c r="O310" s="89">
        <v>0.08</v>
      </c>
      <c r="P310" s="89">
        <v>0.14000000000000001</v>
      </c>
      <c r="Q310" s="89">
        <v>0.09</v>
      </c>
      <c r="R310" s="89">
        <v>0.1</v>
      </c>
      <c r="S310" s="89">
        <v>7.0000000000000007E-2</v>
      </c>
      <c r="T310" s="89">
        <v>7.0000000000000007E-2</v>
      </c>
      <c r="U310" s="89">
        <v>0.08</v>
      </c>
      <c r="V310" s="89">
        <v>7.0000000000000007E-2</v>
      </c>
      <c r="W310" s="89">
        <v>7.0000000000000007E-2</v>
      </c>
      <c r="X310" s="89">
        <v>3.52</v>
      </c>
      <c r="Y310" s="89">
        <v>3.37</v>
      </c>
    </row>
    <row r="311" spans="1:25">
      <c r="A311" s="88" t="s">
        <v>412</v>
      </c>
      <c r="B311" s="89">
        <v>0</v>
      </c>
      <c r="C311" s="89">
        <v>0</v>
      </c>
      <c r="D311" s="89">
        <v>0</v>
      </c>
      <c r="E311" s="89">
        <v>0</v>
      </c>
      <c r="F311" s="89">
        <v>0</v>
      </c>
      <c r="G311" s="89">
        <v>0.01</v>
      </c>
      <c r="H311" s="89">
        <v>0.03</v>
      </c>
      <c r="I311" s="89">
        <v>0.48</v>
      </c>
      <c r="J311" s="89">
        <v>0.92</v>
      </c>
      <c r="K311" s="89">
        <v>0.85</v>
      </c>
      <c r="L311" s="89">
        <v>0.66</v>
      </c>
      <c r="M311" s="89">
        <v>0.22</v>
      </c>
      <c r="N311" s="89">
        <v>0.63</v>
      </c>
      <c r="O311" s="89">
        <v>0.88</v>
      </c>
      <c r="P311" s="89">
        <v>0.98</v>
      </c>
      <c r="Q311" s="89">
        <v>0.81</v>
      </c>
      <c r="R311" s="89">
        <v>0.14000000000000001</v>
      </c>
      <c r="S311" s="89">
        <v>0.02</v>
      </c>
      <c r="T311" s="89">
        <v>0.01</v>
      </c>
      <c r="U311" s="89">
        <v>0</v>
      </c>
      <c r="V311" s="89">
        <v>0</v>
      </c>
      <c r="W311" s="89">
        <v>0</v>
      </c>
      <c r="X311" s="89">
        <v>0</v>
      </c>
      <c r="Y311" s="89">
        <v>0</v>
      </c>
    </row>
    <row r="312" spans="1:25">
      <c r="A312" s="88" t="s">
        <v>413</v>
      </c>
      <c r="B312" s="89">
        <v>0</v>
      </c>
      <c r="C312" s="89">
        <v>0</v>
      </c>
      <c r="D312" s="89">
        <v>0</v>
      </c>
      <c r="E312" s="89">
        <v>0</v>
      </c>
      <c r="F312" s="89">
        <v>0</v>
      </c>
      <c r="G312" s="89">
        <v>0.01</v>
      </c>
      <c r="H312" s="89">
        <v>0.04</v>
      </c>
      <c r="I312" s="89">
        <v>0.13</v>
      </c>
      <c r="J312" s="89">
        <v>0.12</v>
      </c>
      <c r="K312" s="89">
        <v>0.1</v>
      </c>
      <c r="L312" s="89">
        <v>0.11</v>
      </c>
      <c r="M312" s="89">
        <v>7.0000000000000007E-2</v>
      </c>
      <c r="N312" s="89">
        <v>0.04</v>
      </c>
      <c r="O312" s="89">
        <v>0.05</v>
      </c>
      <c r="P312" s="89">
        <v>0.04</v>
      </c>
      <c r="Q312" s="89">
        <v>0.04</v>
      </c>
      <c r="R312" s="89">
        <v>0.04</v>
      </c>
      <c r="S312" s="89">
        <v>0.06</v>
      </c>
      <c r="T312" s="89">
        <v>0.05</v>
      </c>
      <c r="U312" s="89">
        <v>0.04</v>
      </c>
      <c r="V312" s="89">
        <v>0.02</v>
      </c>
      <c r="W312" s="89">
        <v>0.03</v>
      </c>
      <c r="X312" s="89">
        <v>0.03</v>
      </c>
      <c r="Y312" s="89">
        <v>0.01</v>
      </c>
    </row>
    <row r="313" spans="1:25">
      <c r="A313" s="88" t="s">
        <v>414</v>
      </c>
      <c r="B313" s="89">
        <v>0.06</v>
      </c>
      <c r="C313" s="89">
        <v>7.0000000000000007E-2</v>
      </c>
      <c r="D313" s="89">
        <v>7.0000000000000007E-2</v>
      </c>
      <c r="E313" s="89">
        <v>0.06</v>
      </c>
      <c r="F313" s="89">
        <v>0.06</v>
      </c>
      <c r="G313" s="89">
        <v>0.05</v>
      </c>
      <c r="H313" s="89">
        <v>0.05</v>
      </c>
      <c r="I313" s="89">
        <v>0.06</v>
      </c>
      <c r="J313" s="89">
        <v>0.06</v>
      </c>
      <c r="K313" s="89">
        <v>7.0000000000000007E-2</v>
      </c>
      <c r="L313" s="89">
        <v>7.0000000000000007E-2</v>
      </c>
      <c r="M313" s="89">
        <v>0.08</v>
      </c>
      <c r="N313" s="89">
        <v>7.0000000000000007E-2</v>
      </c>
      <c r="O313" s="89">
        <v>0.08</v>
      </c>
      <c r="P313" s="89">
        <v>7.0000000000000007E-2</v>
      </c>
      <c r="Q313" s="89">
        <v>7.0000000000000007E-2</v>
      </c>
      <c r="R313" s="89">
        <v>7.0000000000000007E-2</v>
      </c>
      <c r="S313" s="89">
        <v>7.0000000000000007E-2</v>
      </c>
      <c r="T313" s="89">
        <v>0.06</v>
      </c>
      <c r="U313" s="89">
        <v>7.0000000000000007E-2</v>
      </c>
      <c r="V313" s="89">
        <v>0.06</v>
      </c>
      <c r="W313" s="89">
        <v>0.06</v>
      </c>
      <c r="X313" s="89">
        <v>0.06</v>
      </c>
      <c r="Y313" s="89">
        <v>0.05</v>
      </c>
    </row>
    <row r="314" spans="1:25">
      <c r="A314" s="88" t="s">
        <v>415</v>
      </c>
      <c r="B314" s="89">
        <v>1.08</v>
      </c>
      <c r="C314" s="89">
        <v>0.67</v>
      </c>
      <c r="D314" s="89">
        <v>0</v>
      </c>
      <c r="E314" s="89">
        <v>0</v>
      </c>
      <c r="F314" s="89">
        <v>7.0000000000000007E-2</v>
      </c>
      <c r="G314" s="89">
        <v>0.59</v>
      </c>
      <c r="H314" s="89">
        <v>1.18</v>
      </c>
      <c r="I314" s="89">
        <v>0.44</v>
      </c>
      <c r="J314" s="89">
        <v>0.27</v>
      </c>
      <c r="K314" s="89">
        <v>0.06</v>
      </c>
      <c r="L314" s="89">
        <v>0.03</v>
      </c>
      <c r="M314" s="89">
        <v>0</v>
      </c>
      <c r="N314" s="89">
        <v>0.09</v>
      </c>
      <c r="O314" s="89">
        <v>0.11</v>
      </c>
      <c r="P314" s="89">
        <v>0.13</v>
      </c>
      <c r="Q314" s="89">
        <v>0.97</v>
      </c>
      <c r="R314" s="89">
        <v>1.25</v>
      </c>
      <c r="S314" s="89">
        <v>0.31</v>
      </c>
      <c r="T314" s="89">
        <v>0</v>
      </c>
      <c r="U314" s="89">
        <v>0</v>
      </c>
      <c r="V314" s="89">
        <v>0</v>
      </c>
      <c r="W314" s="89">
        <v>0</v>
      </c>
      <c r="X314" s="89">
        <v>7.0000000000000007E-2</v>
      </c>
      <c r="Y314" s="89">
        <v>0.78</v>
      </c>
    </row>
    <row r="315" spans="1:25">
      <c r="A315" s="88" t="s">
        <v>416</v>
      </c>
      <c r="B315" s="89">
        <v>0</v>
      </c>
      <c r="C315" s="89">
        <v>0</v>
      </c>
      <c r="D315" s="89">
        <v>0</v>
      </c>
      <c r="E315" s="89">
        <v>0</v>
      </c>
      <c r="F315" s="89">
        <v>0</v>
      </c>
      <c r="G315" s="89">
        <v>0</v>
      </c>
      <c r="H315" s="89">
        <v>0</v>
      </c>
      <c r="I315" s="89">
        <v>0</v>
      </c>
      <c r="J315" s="89">
        <v>0.01</v>
      </c>
      <c r="K315" s="89">
        <v>0.02</v>
      </c>
      <c r="L315" s="89">
        <v>0</v>
      </c>
      <c r="M315" s="89">
        <v>0</v>
      </c>
      <c r="N315" s="89">
        <v>0</v>
      </c>
      <c r="O315" s="89">
        <v>0</v>
      </c>
      <c r="P315" s="89">
        <v>0</v>
      </c>
      <c r="Q315" s="89">
        <v>0</v>
      </c>
      <c r="R315" s="89">
        <v>0</v>
      </c>
      <c r="S315" s="89">
        <v>0</v>
      </c>
      <c r="T315" s="89">
        <v>0</v>
      </c>
      <c r="U315" s="89">
        <v>0</v>
      </c>
      <c r="V315" s="89">
        <v>0</v>
      </c>
      <c r="W315" s="89">
        <v>0</v>
      </c>
      <c r="X315" s="89">
        <v>0</v>
      </c>
      <c r="Y315" s="89">
        <v>0</v>
      </c>
    </row>
    <row r="316" spans="1:25">
      <c r="A316" s="88" t="s">
        <v>417</v>
      </c>
      <c r="B316" s="89">
        <v>0</v>
      </c>
      <c r="C316" s="89">
        <v>0</v>
      </c>
      <c r="D316" s="89">
        <v>0</v>
      </c>
      <c r="E316" s="89">
        <v>0</v>
      </c>
      <c r="F316" s="89">
        <v>0</v>
      </c>
      <c r="G316" s="89">
        <v>0</v>
      </c>
      <c r="H316" s="89">
        <v>0</v>
      </c>
      <c r="I316" s="89">
        <v>0</v>
      </c>
      <c r="J316" s="89">
        <v>0</v>
      </c>
      <c r="K316" s="89">
        <v>0</v>
      </c>
      <c r="L316" s="89">
        <v>0</v>
      </c>
      <c r="M316" s="89">
        <v>0</v>
      </c>
      <c r="N316" s="89">
        <v>0</v>
      </c>
      <c r="O316" s="89">
        <v>0</v>
      </c>
      <c r="P316" s="89">
        <v>0</v>
      </c>
      <c r="Q316" s="89">
        <v>0</v>
      </c>
      <c r="R316" s="89">
        <v>0</v>
      </c>
      <c r="S316" s="89">
        <v>0</v>
      </c>
      <c r="T316" s="89">
        <v>0</v>
      </c>
      <c r="U316" s="89">
        <v>0</v>
      </c>
      <c r="V316" s="89">
        <v>0</v>
      </c>
      <c r="W316" s="89">
        <v>0</v>
      </c>
      <c r="X316" s="89">
        <v>0</v>
      </c>
      <c r="Y316" s="89">
        <v>0</v>
      </c>
    </row>
    <row r="317" spans="1:25">
      <c r="A317" s="88" t="s">
        <v>418</v>
      </c>
      <c r="B317" s="89">
        <v>0</v>
      </c>
      <c r="C317" s="89">
        <v>0</v>
      </c>
      <c r="D317" s="89">
        <v>0</v>
      </c>
      <c r="E317" s="89">
        <v>0</v>
      </c>
      <c r="F317" s="89">
        <v>0</v>
      </c>
      <c r="G317" s="89">
        <v>0</v>
      </c>
      <c r="H317" s="89">
        <v>0</v>
      </c>
      <c r="I317" s="89">
        <v>0.01</v>
      </c>
      <c r="J317" s="89">
        <v>0.01</v>
      </c>
      <c r="K317" s="89">
        <v>0.03</v>
      </c>
      <c r="L317" s="89">
        <v>0.04</v>
      </c>
      <c r="M317" s="89">
        <v>0.01</v>
      </c>
      <c r="N317" s="89">
        <v>0.01</v>
      </c>
      <c r="O317" s="89">
        <v>0</v>
      </c>
      <c r="P317" s="89">
        <v>0.02</v>
      </c>
      <c r="Q317" s="89">
        <v>0.02</v>
      </c>
      <c r="R317" s="89">
        <v>0.02</v>
      </c>
      <c r="S317" s="89">
        <v>0.02</v>
      </c>
      <c r="T317" s="89">
        <v>0</v>
      </c>
      <c r="U317" s="89">
        <v>0</v>
      </c>
      <c r="V317" s="89">
        <v>0</v>
      </c>
      <c r="W317" s="89">
        <v>0</v>
      </c>
      <c r="X317" s="89">
        <v>0</v>
      </c>
      <c r="Y317" s="89">
        <v>0</v>
      </c>
    </row>
    <row r="318" spans="1:25">
      <c r="A318" s="88" t="s">
        <v>419</v>
      </c>
      <c r="B318" s="89">
        <v>0</v>
      </c>
      <c r="C318" s="89">
        <v>0</v>
      </c>
      <c r="D318" s="89">
        <v>0</v>
      </c>
      <c r="E318" s="89">
        <v>0</v>
      </c>
      <c r="F318" s="89">
        <v>0</v>
      </c>
      <c r="G318" s="89">
        <v>0.01</v>
      </c>
      <c r="H318" s="89">
        <v>0.01</v>
      </c>
      <c r="I318" s="89">
        <v>0.01</v>
      </c>
      <c r="J318" s="89">
        <v>0.01</v>
      </c>
      <c r="K318" s="89">
        <v>0.01</v>
      </c>
      <c r="L318" s="89">
        <v>0.02</v>
      </c>
      <c r="M318" s="89">
        <v>0.02</v>
      </c>
      <c r="N318" s="89">
        <v>0.01</v>
      </c>
      <c r="O318" s="89">
        <v>0.03</v>
      </c>
      <c r="P318" s="89">
        <v>0.01</v>
      </c>
      <c r="Q318" s="89">
        <v>0</v>
      </c>
      <c r="R318" s="89">
        <v>0.03</v>
      </c>
      <c r="S318" s="89">
        <v>0.04</v>
      </c>
      <c r="T318" s="89">
        <v>0.02</v>
      </c>
      <c r="U318" s="89">
        <v>0</v>
      </c>
      <c r="V318" s="89">
        <v>0</v>
      </c>
      <c r="W318" s="89">
        <v>0</v>
      </c>
      <c r="X318" s="89">
        <v>0</v>
      </c>
      <c r="Y318" s="89">
        <v>0</v>
      </c>
    </row>
    <row r="319" spans="1:25">
      <c r="A319" s="88" t="s">
        <v>420</v>
      </c>
      <c r="B319" s="89">
        <v>0</v>
      </c>
      <c r="C319" s="89">
        <v>0</v>
      </c>
      <c r="D319" s="89">
        <v>2.62</v>
      </c>
      <c r="E319" s="89">
        <v>1.97</v>
      </c>
      <c r="F319" s="89">
        <v>0.04</v>
      </c>
      <c r="G319" s="89">
        <v>1.69</v>
      </c>
      <c r="H319" s="89">
        <v>0.43</v>
      </c>
      <c r="I319" s="89">
        <v>0</v>
      </c>
      <c r="J319" s="89">
        <v>0</v>
      </c>
      <c r="K319" s="89">
        <v>0.21</v>
      </c>
      <c r="L319" s="89">
        <v>0.21</v>
      </c>
      <c r="M319" s="89">
        <v>0</v>
      </c>
      <c r="N319" s="89">
        <v>0</v>
      </c>
      <c r="O319" s="89">
        <v>0.14000000000000001</v>
      </c>
      <c r="P319" s="89">
        <v>0.38</v>
      </c>
      <c r="Q319" s="89">
        <v>0.14000000000000001</v>
      </c>
      <c r="R319" s="89">
        <v>0</v>
      </c>
      <c r="S319" s="89">
        <v>0</v>
      </c>
      <c r="T319" s="89">
        <v>0</v>
      </c>
      <c r="U319" s="89">
        <v>0</v>
      </c>
      <c r="V319" s="89">
        <v>0</v>
      </c>
      <c r="W319" s="89">
        <v>0.82</v>
      </c>
      <c r="X319" s="89">
        <v>1.61</v>
      </c>
      <c r="Y319" s="89">
        <v>0</v>
      </c>
    </row>
    <row r="320" spans="1:25">
      <c r="A320" s="88" t="s">
        <v>421</v>
      </c>
      <c r="B320" s="89">
        <v>0.13</v>
      </c>
      <c r="C320" s="89">
        <v>0.13</v>
      </c>
      <c r="D320" s="89">
        <v>0.13</v>
      </c>
      <c r="E320" s="89">
        <v>0.13</v>
      </c>
      <c r="F320" s="89">
        <v>0.11</v>
      </c>
      <c r="G320" s="89">
        <v>0.13</v>
      </c>
      <c r="H320" s="89">
        <v>0.17</v>
      </c>
      <c r="I320" s="89">
        <v>0.21</v>
      </c>
      <c r="J320" s="89">
        <v>0.28000000000000003</v>
      </c>
      <c r="K320" s="89">
        <v>0.24</v>
      </c>
      <c r="L320" s="89">
        <v>0.24</v>
      </c>
      <c r="M320" s="89">
        <v>0.33</v>
      </c>
      <c r="N320" s="89">
        <v>0.44</v>
      </c>
      <c r="O320" s="89">
        <v>0.37</v>
      </c>
      <c r="P320" s="89">
        <v>0.37</v>
      </c>
      <c r="Q320" s="89">
        <v>0.28000000000000003</v>
      </c>
      <c r="R320" s="89">
        <v>0.23</v>
      </c>
      <c r="S320" s="89">
        <v>0.26</v>
      </c>
      <c r="T320" s="89">
        <v>0.18</v>
      </c>
      <c r="U320" s="89">
        <v>0.19</v>
      </c>
      <c r="V320" s="89">
        <v>0.16</v>
      </c>
      <c r="W320" s="89">
        <v>0.14000000000000001</v>
      </c>
      <c r="X320" s="89">
        <v>0.13</v>
      </c>
      <c r="Y320" s="89">
        <v>0.12</v>
      </c>
    </row>
    <row r="321" spans="1:25">
      <c r="A321" s="88" t="s">
        <v>422</v>
      </c>
      <c r="B321" s="89">
        <v>0.41</v>
      </c>
      <c r="C321" s="89">
        <v>0</v>
      </c>
      <c r="D321" s="89">
        <v>0</v>
      </c>
      <c r="E321" s="89">
        <v>0</v>
      </c>
      <c r="F321" s="89">
        <v>1.1299999999999999</v>
      </c>
      <c r="G321" s="89">
        <v>1.4</v>
      </c>
      <c r="H321" s="89">
        <v>0.43</v>
      </c>
      <c r="I321" s="89">
        <v>0.51</v>
      </c>
      <c r="J321" s="89">
        <v>0.12</v>
      </c>
      <c r="K321" s="89">
        <v>0.17</v>
      </c>
      <c r="L321" s="89">
        <v>0.27</v>
      </c>
      <c r="M321" s="89">
        <v>0.42</v>
      </c>
      <c r="N321" s="89">
        <v>0.03</v>
      </c>
      <c r="O321" s="89">
        <v>0</v>
      </c>
      <c r="P321" s="89">
        <v>0.01</v>
      </c>
      <c r="Q321" s="89">
        <v>0.59</v>
      </c>
      <c r="R321" s="89">
        <v>0.98</v>
      </c>
      <c r="S321" s="89">
        <v>0.34</v>
      </c>
      <c r="T321" s="89">
        <v>0</v>
      </c>
      <c r="U321" s="89">
        <v>0</v>
      </c>
      <c r="V321" s="89">
        <v>0</v>
      </c>
      <c r="W321" s="89">
        <v>0</v>
      </c>
      <c r="X321" s="89">
        <v>0</v>
      </c>
      <c r="Y321" s="89">
        <v>0.42</v>
      </c>
    </row>
    <row r="322" spans="1:25">
      <c r="A322" s="88" t="s">
        <v>423</v>
      </c>
      <c r="B322" s="89">
        <v>0</v>
      </c>
      <c r="C322" s="89">
        <v>0</v>
      </c>
      <c r="D322" s="89">
        <v>0</v>
      </c>
      <c r="E322" s="89">
        <v>0</v>
      </c>
      <c r="F322" s="89">
        <v>0.01</v>
      </c>
      <c r="G322" s="89">
        <v>0.01</v>
      </c>
      <c r="H322" s="89">
        <v>0.01</v>
      </c>
      <c r="I322" s="89">
        <v>0.03</v>
      </c>
      <c r="J322" s="89">
        <v>0.01</v>
      </c>
      <c r="K322" s="89">
        <v>0.02</v>
      </c>
      <c r="L322" s="89">
        <v>0.01</v>
      </c>
      <c r="M322" s="89">
        <v>0.01</v>
      </c>
      <c r="N322" s="89">
        <v>0.01</v>
      </c>
      <c r="O322" s="89">
        <v>0</v>
      </c>
      <c r="P322" s="89">
        <v>0</v>
      </c>
      <c r="Q322" s="89">
        <v>0</v>
      </c>
      <c r="R322" s="89">
        <v>0.01</v>
      </c>
      <c r="S322" s="89">
        <v>0</v>
      </c>
      <c r="T322" s="89">
        <v>0.01</v>
      </c>
      <c r="U322" s="89">
        <v>0.01</v>
      </c>
      <c r="V322" s="89">
        <v>0.01</v>
      </c>
      <c r="W322" s="89">
        <v>0</v>
      </c>
      <c r="X322" s="89">
        <v>0.01</v>
      </c>
      <c r="Y322" s="89">
        <v>0</v>
      </c>
    </row>
    <row r="323" spans="1:25">
      <c r="A323" s="88" t="s">
        <v>1068</v>
      </c>
      <c r="B323" s="89">
        <v>0</v>
      </c>
      <c r="C323" s="89">
        <v>0</v>
      </c>
      <c r="D323" s="89">
        <v>0</v>
      </c>
      <c r="E323" s="89">
        <v>0</v>
      </c>
      <c r="F323" s="89">
        <v>0</v>
      </c>
      <c r="G323" s="89">
        <v>0</v>
      </c>
      <c r="H323" s="89">
        <v>0</v>
      </c>
      <c r="I323" s="89">
        <v>0</v>
      </c>
      <c r="J323" s="89">
        <v>0</v>
      </c>
      <c r="K323" s="89">
        <v>0</v>
      </c>
      <c r="L323" s="89">
        <v>0</v>
      </c>
      <c r="M323" s="89">
        <v>0</v>
      </c>
      <c r="N323" s="89">
        <v>0</v>
      </c>
      <c r="O323" s="89">
        <v>0</v>
      </c>
      <c r="P323" s="89">
        <v>0</v>
      </c>
      <c r="Q323" s="89">
        <v>0</v>
      </c>
      <c r="R323" s="89">
        <v>0</v>
      </c>
      <c r="S323" s="89">
        <v>0</v>
      </c>
      <c r="T323" s="89">
        <v>0</v>
      </c>
      <c r="U323" s="89">
        <v>0</v>
      </c>
      <c r="V323" s="89">
        <v>0</v>
      </c>
      <c r="W323" s="89">
        <v>0</v>
      </c>
      <c r="X323" s="89">
        <v>0</v>
      </c>
      <c r="Y323" s="89">
        <v>0</v>
      </c>
    </row>
    <row r="324" spans="1:25">
      <c r="A324" s="88" t="s">
        <v>424</v>
      </c>
      <c r="B324" s="89">
        <v>0</v>
      </c>
      <c r="C324" s="89">
        <v>0</v>
      </c>
      <c r="D324" s="89">
        <v>0</v>
      </c>
      <c r="E324" s="89">
        <v>0</v>
      </c>
      <c r="F324" s="89">
        <v>0</v>
      </c>
      <c r="G324" s="89">
        <v>0</v>
      </c>
      <c r="H324" s="89">
        <v>0.01</v>
      </c>
      <c r="I324" s="89">
        <v>0.01</v>
      </c>
      <c r="J324" s="89">
        <v>0.03</v>
      </c>
      <c r="K324" s="89">
        <v>0.02</v>
      </c>
      <c r="L324" s="89">
        <v>0.02</v>
      </c>
      <c r="M324" s="89">
        <v>0.01</v>
      </c>
      <c r="N324" s="89">
        <v>0</v>
      </c>
      <c r="O324" s="89">
        <v>0.01</v>
      </c>
      <c r="P324" s="89">
        <v>0</v>
      </c>
      <c r="Q324" s="89">
        <v>0.01</v>
      </c>
      <c r="R324" s="89">
        <v>0</v>
      </c>
      <c r="S324" s="89">
        <v>0</v>
      </c>
      <c r="T324" s="89">
        <v>0</v>
      </c>
      <c r="U324" s="89">
        <v>0</v>
      </c>
      <c r="V324" s="89">
        <v>0</v>
      </c>
      <c r="W324" s="89">
        <v>0</v>
      </c>
      <c r="X324" s="89">
        <v>0</v>
      </c>
      <c r="Y324" s="89">
        <v>0</v>
      </c>
    </row>
    <row r="325" spans="1:25">
      <c r="A325" s="88" t="s">
        <v>425</v>
      </c>
      <c r="B325" s="89">
        <v>0.16</v>
      </c>
      <c r="C325" s="89">
        <v>0.1</v>
      </c>
      <c r="D325" s="89">
        <v>0.1</v>
      </c>
      <c r="E325" s="89">
        <v>0.18</v>
      </c>
      <c r="F325" s="89">
        <v>5.24</v>
      </c>
      <c r="G325" s="89">
        <v>4.45</v>
      </c>
      <c r="H325" s="89">
        <v>0.91</v>
      </c>
      <c r="I325" s="89">
        <v>0.69</v>
      </c>
      <c r="J325" s="89">
        <v>0.61</v>
      </c>
      <c r="K325" s="89">
        <v>0.42</v>
      </c>
      <c r="L325" s="89">
        <v>0.65</v>
      </c>
      <c r="M325" s="89">
        <v>0.63</v>
      </c>
      <c r="N325" s="89">
        <v>0.94</v>
      </c>
      <c r="O325" s="89">
        <v>0.65</v>
      </c>
      <c r="P325" s="89">
        <v>1.1299999999999999</v>
      </c>
      <c r="Q325" s="89">
        <v>1.93</v>
      </c>
      <c r="R325" s="89">
        <v>1.61</v>
      </c>
      <c r="S325" s="89">
        <v>1.06</v>
      </c>
      <c r="T325" s="89">
        <v>0.42</v>
      </c>
      <c r="U325" s="89">
        <v>0.3</v>
      </c>
      <c r="V325" s="89">
        <v>5.84</v>
      </c>
      <c r="W325" s="89">
        <v>5.09</v>
      </c>
      <c r="X325" s="89">
        <v>1.0900000000000001</v>
      </c>
      <c r="Y325" s="89">
        <v>0.17</v>
      </c>
    </row>
    <row r="326" spans="1:25">
      <c r="A326" s="88" t="s">
        <v>426</v>
      </c>
      <c r="B326" s="89">
        <v>0.12</v>
      </c>
      <c r="C326" s="89">
        <v>0.12</v>
      </c>
      <c r="D326" s="89">
        <v>0.12</v>
      </c>
      <c r="E326" s="89">
        <v>0.12</v>
      </c>
      <c r="F326" s="89">
        <v>0.1</v>
      </c>
      <c r="G326" s="89">
        <v>0.09</v>
      </c>
      <c r="H326" s="89">
        <v>0.11</v>
      </c>
      <c r="I326" s="89">
        <v>0.4</v>
      </c>
      <c r="J326" s="89">
        <v>0.34</v>
      </c>
      <c r="K326" s="89">
        <v>0.37</v>
      </c>
      <c r="L326" s="89">
        <v>0.46</v>
      </c>
      <c r="M326" s="89">
        <v>0.47</v>
      </c>
      <c r="N326" s="89">
        <v>0.61</v>
      </c>
      <c r="O326" s="89">
        <v>0.61</v>
      </c>
      <c r="P326" s="89">
        <v>0.85</v>
      </c>
      <c r="Q326" s="89">
        <v>0.82</v>
      </c>
      <c r="R326" s="89">
        <v>0.71</v>
      </c>
      <c r="S326" s="89">
        <v>0.42</v>
      </c>
      <c r="T326" s="89">
        <v>0.19</v>
      </c>
      <c r="U326" s="89">
        <v>0.13</v>
      </c>
      <c r="V326" s="89">
        <v>0.13</v>
      </c>
      <c r="W326" s="89">
        <v>0.12</v>
      </c>
      <c r="X326" s="89">
        <v>0.11</v>
      </c>
      <c r="Y326" s="89">
        <v>0.1</v>
      </c>
    </row>
    <row r="327" spans="1:25">
      <c r="A327" s="88" t="s">
        <v>427</v>
      </c>
      <c r="B327" s="89">
        <v>1.39</v>
      </c>
      <c r="C327" s="89">
        <v>0.67</v>
      </c>
      <c r="D327" s="89">
        <v>0.15</v>
      </c>
      <c r="E327" s="89">
        <v>0.02</v>
      </c>
      <c r="F327" s="89">
        <v>0.86</v>
      </c>
      <c r="G327" s="89">
        <v>1.52</v>
      </c>
      <c r="H327" s="89">
        <v>1.39</v>
      </c>
      <c r="I327" s="89">
        <v>0.57999999999999996</v>
      </c>
      <c r="J327" s="89">
        <v>0.1</v>
      </c>
      <c r="K327" s="89">
        <v>7.0000000000000007E-2</v>
      </c>
      <c r="L327" s="89">
        <v>0.09</v>
      </c>
      <c r="M327" s="89">
        <v>0.1</v>
      </c>
      <c r="N327" s="89">
        <v>0.09</v>
      </c>
      <c r="O327" s="89">
        <v>7.0000000000000007E-2</v>
      </c>
      <c r="P327" s="89">
        <v>0.11</v>
      </c>
      <c r="Q327" s="89">
        <v>0.19</v>
      </c>
      <c r="R327" s="89">
        <v>0.31</v>
      </c>
      <c r="S327" s="89">
        <v>0.28000000000000003</v>
      </c>
      <c r="T327" s="89">
        <v>0.17</v>
      </c>
      <c r="U327" s="89">
        <v>0.08</v>
      </c>
      <c r="V327" s="89">
        <v>0.06</v>
      </c>
      <c r="W327" s="89">
        <v>0.05</v>
      </c>
      <c r="X327" s="89">
        <v>0.08</v>
      </c>
      <c r="Y327" s="89">
        <v>0.74</v>
      </c>
    </row>
    <row r="328" spans="1:25">
      <c r="A328" s="88" t="s">
        <v>428</v>
      </c>
      <c r="B328" s="89">
        <v>0.01</v>
      </c>
      <c r="C328" s="89">
        <v>0.01</v>
      </c>
      <c r="D328" s="89">
        <v>0.01</v>
      </c>
      <c r="E328" s="89">
        <v>0.01</v>
      </c>
      <c r="F328" s="89">
        <v>0</v>
      </c>
      <c r="G328" s="89">
        <v>0</v>
      </c>
      <c r="H328" s="89">
        <v>0</v>
      </c>
      <c r="I328" s="89">
        <v>7.0000000000000007E-2</v>
      </c>
      <c r="J328" s="89">
        <v>0.09</v>
      </c>
      <c r="K328" s="89">
        <v>0.23</v>
      </c>
      <c r="L328" s="89">
        <v>0.06</v>
      </c>
      <c r="M328" s="89">
        <v>0.03</v>
      </c>
      <c r="N328" s="89">
        <v>0.18</v>
      </c>
      <c r="O328" s="89">
        <v>0.05</v>
      </c>
      <c r="P328" s="89">
        <v>0.05</v>
      </c>
      <c r="Q328" s="89">
        <v>0.03</v>
      </c>
      <c r="R328" s="89">
        <v>0.02</v>
      </c>
      <c r="S328" s="89">
        <v>0.02</v>
      </c>
      <c r="T328" s="89">
        <v>0.02</v>
      </c>
      <c r="U328" s="89">
        <v>0.02</v>
      </c>
      <c r="V328" s="89">
        <v>0.02</v>
      </c>
      <c r="W328" s="89">
        <v>0.01</v>
      </c>
      <c r="X328" s="89">
        <v>0.01</v>
      </c>
      <c r="Y328" s="89">
        <v>0</v>
      </c>
    </row>
    <row r="329" spans="1:25">
      <c r="A329" s="88" t="s">
        <v>429</v>
      </c>
      <c r="B329" s="89">
        <v>0.04</v>
      </c>
      <c r="C329" s="89">
        <v>0.04</v>
      </c>
      <c r="D329" s="89">
        <v>0.05</v>
      </c>
      <c r="E329" s="89">
        <v>0.04</v>
      </c>
      <c r="F329" s="89">
        <v>0.05</v>
      </c>
      <c r="G329" s="89">
        <v>0.03</v>
      </c>
      <c r="H329" s="89">
        <v>0.2</v>
      </c>
      <c r="I329" s="89">
        <v>0.4</v>
      </c>
      <c r="J329" s="89">
        <v>0.2</v>
      </c>
      <c r="K329" s="89">
        <v>0.13</v>
      </c>
      <c r="L329" s="89">
        <v>0.19</v>
      </c>
      <c r="M329" s="89">
        <v>0.15</v>
      </c>
      <c r="N329" s="89">
        <v>0.09</v>
      </c>
      <c r="O329" s="89">
        <v>0.08</v>
      </c>
      <c r="P329" s="89">
        <v>0.08</v>
      </c>
      <c r="Q329" s="89">
        <v>0.13</v>
      </c>
      <c r="R329" s="89">
        <v>0.09</v>
      </c>
      <c r="S329" s="89">
        <v>0.09</v>
      </c>
      <c r="T329" s="89">
        <v>7.0000000000000007E-2</v>
      </c>
      <c r="U329" s="89">
        <v>0.06</v>
      </c>
      <c r="V329" s="89">
        <v>0.1</v>
      </c>
      <c r="W329" s="89">
        <v>0.04</v>
      </c>
      <c r="X329" s="89">
        <v>0.03</v>
      </c>
      <c r="Y329" s="89">
        <v>0.03</v>
      </c>
    </row>
    <row r="330" spans="1:25">
      <c r="A330" s="88" t="s">
        <v>430</v>
      </c>
      <c r="B330" s="89">
        <v>0.81</v>
      </c>
      <c r="C330" s="89">
        <v>0.47</v>
      </c>
      <c r="D330" s="89">
        <v>0</v>
      </c>
      <c r="E330" s="89">
        <v>0.15</v>
      </c>
      <c r="F330" s="89">
        <v>0</v>
      </c>
      <c r="G330" s="89">
        <v>0</v>
      </c>
      <c r="H330" s="89">
        <v>0.02</v>
      </c>
      <c r="I330" s="89">
        <v>0.22</v>
      </c>
      <c r="J330" s="89">
        <v>7.0000000000000007E-2</v>
      </c>
      <c r="K330" s="89">
        <v>0.11</v>
      </c>
      <c r="L330" s="89">
        <v>0.09</v>
      </c>
      <c r="M330" s="89">
        <v>7.0000000000000007E-2</v>
      </c>
      <c r="N330" s="89">
        <v>0.02</v>
      </c>
      <c r="O330" s="89">
        <v>7.0000000000000007E-2</v>
      </c>
      <c r="P330" s="89">
        <v>0.08</v>
      </c>
      <c r="Q330" s="89">
        <v>0.01</v>
      </c>
      <c r="R330" s="89">
        <v>0.21</v>
      </c>
      <c r="S330" s="89">
        <v>0.05</v>
      </c>
      <c r="T330" s="89">
        <v>0.05</v>
      </c>
      <c r="U330" s="89">
        <v>0.06</v>
      </c>
      <c r="V330" s="89">
        <v>7.0000000000000007E-2</v>
      </c>
      <c r="W330" s="89">
        <v>0.77</v>
      </c>
      <c r="X330" s="89">
        <v>1.28</v>
      </c>
      <c r="Y330" s="89">
        <v>0.8</v>
      </c>
    </row>
    <row r="331" spans="1:25">
      <c r="A331" s="88" t="s">
        <v>431</v>
      </c>
      <c r="B331" s="89">
        <v>2.0699999999999998</v>
      </c>
      <c r="C331" s="89">
        <v>0.51</v>
      </c>
      <c r="D331" s="89">
        <v>0.59</v>
      </c>
      <c r="E331" s="89">
        <v>1.44</v>
      </c>
      <c r="F331" s="89">
        <v>0.15</v>
      </c>
      <c r="G331" s="89">
        <v>1.49</v>
      </c>
      <c r="H331" s="89">
        <v>2.14</v>
      </c>
      <c r="I331" s="89">
        <v>0.59</v>
      </c>
      <c r="J331" s="89">
        <v>0.06</v>
      </c>
      <c r="K331" s="89">
        <v>0.1</v>
      </c>
      <c r="L331" s="89">
        <v>0.28000000000000003</v>
      </c>
      <c r="M331" s="89">
        <v>0.17</v>
      </c>
      <c r="N331" s="89">
        <v>0.03</v>
      </c>
      <c r="O331" s="89">
        <v>1.03</v>
      </c>
      <c r="P331" s="89">
        <v>1.1399999999999999</v>
      </c>
      <c r="Q331" s="89">
        <v>0.57999999999999996</v>
      </c>
      <c r="R331" s="89">
        <v>0.32</v>
      </c>
      <c r="S331" s="89">
        <v>0.73</v>
      </c>
      <c r="T331" s="89">
        <v>1.57</v>
      </c>
      <c r="U331" s="89">
        <v>0.24</v>
      </c>
      <c r="V331" s="89">
        <v>0.04</v>
      </c>
      <c r="W331" s="89">
        <v>0.01</v>
      </c>
      <c r="X331" s="89">
        <v>0.13</v>
      </c>
      <c r="Y331" s="89">
        <v>1.7</v>
      </c>
    </row>
    <row r="332" spans="1:25">
      <c r="A332" s="88" t="s">
        <v>432</v>
      </c>
      <c r="B332" s="89">
        <v>0.04</v>
      </c>
      <c r="C332" s="89">
        <v>0.05</v>
      </c>
      <c r="D332" s="89">
        <v>0.03</v>
      </c>
      <c r="E332" s="89">
        <v>0.02</v>
      </c>
      <c r="F332" s="89">
        <v>0.01</v>
      </c>
      <c r="G332" s="89">
        <v>0.02</v>
      </c>
      <c r="H332" s="89">
        <v>0.16</v>
      </c>
      <c r="I332" s="89">
        <v>0.27</v>
      </c>
      <c r="J332" s="89">
        <v>0.46</v>
      </c>
      <c r="K332" s="89">
        <v>0.34</v>
      </c>
      <c r="L332" s="89">
        <v>0.21</v>
      </c>
      <c r="M332" s="89">
        <v>0.16</v>
      </c>
      <c r="N332" s="89">
        <v>0.16</v>
      </c>
      <c r="O332" s="89">
        <v>0.1</v>
      </c>
      <c r="P332" s="89">
        <v>0.09</v>
      </c>
      <c r="Q332" s="89">
        <v>0.16</v>
      </c>
      <c r="R332" s="89">
        <v>0.18</v>
      </c>
      <c r="S332" s="89">
        <v>0.22</v>
      </c>
      <c r="T332" s="89">
        <v>0.12</v>
      </c>
      <c r="U332" s="89">
        <v>0.09</v>
      </c>
      <c r="V332" s="89">
        <v>0.06</v>
      </c>
      <c r="W332" s="89">
        <v>0.04</v>
      </c>
      <c r="X332" s="89">
        <v>0.04</v>
      </c>
      <c r="Y332" s="89">
        <v>0.03</v>
      </c>
    </row>
    <row r="333" spans="1:25">
      <c r="A333" s="88" t="s">
        <v>433</v>
      </c>
      <c r="B333" s="89">
        <v>0.39</v>
      </c>
      <c r="C333" s="89">
        <v>0.41</v>
      </c>
      <c r="D333" s="89">
        <v>0.4</v>
      </c>
      <c r="E333" s="89">
        <v>0.38</v>
      </c>
      <c r="F333" s="89">
        <v>0.35</v>
      </c>
      <c r="G333" s="89">
        <v>0.31</v>
      </c>
      <c r="H333" s="89">
        <v>0.65</v>
      </c>
      <c r="I333" s="89">
        <v>0.74</v>
      </c>
      <c r="J333" s="89">
        <v>0.57999999999999996</v>
      </c>
      <c r="K333" s="89">
        <v>0.42</v>
      </c>
      <c r="L333" s="89">
        <v>0.61</v>
      </c>
      <c r="M333" s="89">
        <v>0.65</v>
      </c>
      <c r="N333" s="89">
        <v>0.7</v>
      </c>
      <c r="O333" s="89">
        <v>0.83</v>
      </c>
      <c r="P333" s="89">
        <v>0.94</v>
      </c>
      <c r="Q333" s="89">
        <v>0.92</v>
      </c>
      <c r="R333" s="89">
        <v>1.06</v>
      </c>
      <c r="S333" s="89">
        <v>1.1000000000000001</v>
      </c>
      <c r="T333" s="89">
        <v>0.91</v>
      </c>
      <c r="U333" s="89">
        <v>0.74</v>
      </c>
      <c r="V333" s="89">
        <v>0.61</v>
      </c>
      <c r="W333" s="89">
        <v>0.52</v>
      </c>
      <c r="X333" s="89">
        <v>0.47</v>
      </c>
      <c r="Y333" s="89">
        <v>0.34</v>
      </c>
    </row>
    <row r="334" spans="1:25">
      <c r="A334" s="88" t="s">
        <v>434</v>
      </c>
      <c r="B334" s="89">
        <v>1</v>
      </c>
      <c r="C334" s="89">
        <v>0.55000000000000004</v>
      </c>
      <c r="D334" s="89">
        <v>0.08</v>
      </c>
      <c r="E334" s="89">
        <v>0.08</v>
      </c>
      <c r="F334" s="89">
        <v>0.08</v>
      </c>
      <c r="G334" s="89">
        <v>0.38</v>
      </c>
      <c r="H334" s="89">
        <v>0.98</v>
      </c>
      <c r="I334" s="89">
        <v>0.87</v>
      </c>
      <c r="J334" s="89">
        <v>0.15</v>
      </c>
      <c r="K334" s="89">
        <v>0.19</v>
      </c>
      <c r="L334" s="89">
        <v>0.21</v>
      </c>
      <c r="M334" s="89">
        <v>0.4</v>
      </c>
      <c r="N334" s="89">
        <v>0.2</v>
      </c>
      <c r="O334" s="89">
        <v>0.23</v>
      </c>
      <c r="P334" s="89">
        <v>0.28000000000000003</v>
      </c>
      <c r="Q334" s="89">
        <v>0.25</v>
      </c>
      <c r="R334" s="89">
        <v>0.27</v>
      </c>
      <c r="S334" s="89">
        <v>0.33</v>
      </c>
      <c r="T334" s="89">
        <v>0.5</v>
      </c>
      <c r="U334" s="89">
        <v>0.18</v>
      </c>
      <c r="V334" s="89">
        <v>7.0000000000000007E-2</v>
      </c>
      <c r="W334" s="89">
        <v>0.03</v>
      </c>
      <c r="X334" s="89">
        <v>7.0000000000000007E-2</v>
      </c>
      <c r="Y334" s="89">
        <v>0.21</v>
      </c>
    </row>
    <row r="335" spans="1:25">
      <c r="A335" s="88" t="s">
        <v>435</v>
      </c>
      <c r="B335" s="89">
        <v>0.14000000000000001</v>
      </c>
      <c r="C335" s="89">
        <v>0.05</v>
      </c>
      <c r="D335" s="89">
        <v>1.43</v>
      </c>
      <c r="E335" s="89">
        <v>1.82</v>
      </c>
      <c r="F335" s="89">
        <v>0.21</v>
      </c>
      <c r="G335" s="89">
        <v>0.39</v>
      </c>
      <c r="H335" s="89">
        <v>1.47</v>
      </c>
      <c r="I335" s="89">
        <v>0.45</v>
      </c>
      <c r="J335" s="89">
        <v>0.1</v>
      </c>
      <c r="K335" s="89">
        <v>0.14000000000000001</v>
      </c>
      <c r="L335" s="89">
        <v>0.13</v>
      </c>
      <c r="M335" s="89">
        <v>0.08</v>
      </c>
      <c r="N335" s="89">
        <v>0.2</v>
      </c>
      <c r="O335" s="89">
        <v>0.18</v>
      </c>
      <c r="P335" s="89">
        <v>0.15</v>
      </c>
      <c r="Q335" s="89">
        <v>0.11</v>
      </c>
      <c r="R335" s="89">
        <v>7.0000000000000007E-2</v>
      </c>
      <c r="S335" s="89">
        <v>0.12</v>
      </c>
      <c r="T335" s="89">
        <v>0.26</v>
      </c>
      <c r="U335" s="89">
        <v>1.19</v>
      </c>
      <c r="V335" s="89">
        <v>0.7</v>
      </c>
      <c r="W335" s="89">
        <v>0.02</v>
      </c>
      <c r="X335" s="89">
        <v>0.01</v>
      </c>
      <c r="Y335" s="89">
        <v>0.47</v>
      </c>
    </row>
    <row r="336" spans="1:25">
      <c r="A336" s="88" t="s">
        <v>436</v>
      </c>
      <c r="B336" s="89">
        <v>0.03</v>
      </c>
      <c r="C336" s="89">
        <v>0</v>
      </c>
      <c r="D336" s="89">
        <v>0</v>
      </c>
      <c r="E336" s="89">
        <v>0.02</v>
      </c>
      <c r="F336" s="89">
        <v>0.02</v>
      </c>
      <c r="G336" s="89">
        <v>0.09</v>
      </c>
      <c r="H336" s="89">
        <v>0.09</v>
      </c>
      <c r="I336" s="89">
        <v>0.08</v>
      </c>
      <c r="J336" s="89">
        <v>0.12</v>
      </c>
      <c r="K336" s="89">
        <v>0.21</v>
      </c>
      <c r="L336" s="89">
        <v>0.33</v>
      </c>
      <c r="M336" s="89">
        <v>0.21</v>
      </c>
      <c r="N336" s="89">
        <v>0.1</v>
      </c>
      <c r="O336" s="89">
        <v>0.09</v>
      </c>
      <c r="P336" s="89">
        <v>0.12</v>
      </c>
      <c r="Q336" s="89">
        <v>0.12</v>
      </c>
      <c r="R336" s="89">
        <v>0.15</v>
      </c>
      <c r="S336" s="89">
        <v>0.27</v>
      </c>
      <c r="T336" s="89">
        <v>0.16</v>
      </c>
      <c r="U336" s="89">
        <v>0.06</v>
      </c>
      <c r="V336" s="89">
        <v>0.06</v>
      </c>
      <c r="W336" s="89">
        <v>0.03</v>
      </c>
      <c r="X336" s="89">
        <v>0.02</v>
      </c>
      <c r="Y336" s="89">
        <v>0.03</v>
      </c>
    </row>
    <row r="337" spans="1:25">
      <c r="A337" s="88" t="s">
        <v>437</v>
      </c>
      <c r="B337" s="89">
        <v>0</v>
      </c>
      <c r="C337" s="89">
        <v>0</v>
      </c>
      <c r="D337" s="89">
        <v>0</v>
      </c>
      <c r="E337" s="89">
        <v>0</v>
      </c>
      <c r="F337" s="89">
        <v>0</v>
      </c>
      <c r="G337" s="89">
        <v>0.02</v>
      </c>
      <c r="H337" s="89">
        <v>0.23</v>
      </c>
      <c r="I337" s="89">
        <v>0.16</v>
      </c>
      <c r="J337" s="89">
        <v>0.06</v>
      </c>
      <c r="K337" s="89">
        <v>0.06</v>
      </c>
      <c r="L337" s="89">
        <v>0.08</v>
      </c>
      <c r="M337" s="89">
        <v>0.06</v>
      </c>
      <c r="N337" s="89">
        <v>0.02</v>
      </c>
      <c r="O337" s="89">
        <v>0.01</v>
      </c>
      <c r="P337" s="89">
        <v>0.01</v>
      </c>
      <c r="Q337" s="89">
        <v>7.0000000000000007E-2</v>
      </c>
      <c r="R337" s="89">
        <v>0</v>
      </c>
      <c r="S337" s="89">
        <v>0.01</v>
      </c>
      <c r="T337" s="89">
        <v>0.01</v>
      </c>
      <c r="U337" s="89">
        <v>0</v>
      </c>
      <c r="V337" s="89">
        <v>0</v>
      </c>
      <c r="W337" s="89">
        <v>0</v>
      </c>
      <c r="X337" s="89">
        <v>0</v>
      </c>
      <c r="Y337" s="89">
        <v>0</v>
      </c>
    </row>
    <row r="338" spans="1:25">
      <c r="A338" s="88" t="s">
        <v>438</v>
      </c>
      <c r="B338" s="89">
        <v>0</v>
      </c>
      <c r="C338" s="89">
        <v>0.01</v>
      </c>
      <c r="D338" s="89">
        <v>0</v>
      </c>
      <c r="E338" s="89">
        <v>0</v>
      </c>
      <c r="F338" s="89">
        <v>0.42</v>
      </c>
      <c r="G338" s="89">
        <v>2.0499999999999998</v>
      </c>
      <c r="H338" s="89">
        <v>0.79</v>
      </c>
      <c r="I338" s="89">
        <v>0</v>
      </c>
      <c r="J338" s="89">
        <v>0.13</v>
      </c>
      <c r="K338" s="89">
        <v>0.49</v>
      </c>
      <c r="L338" s="89">
        <v>0.41</v>
      </c>
      <c r="M338" s="89">
        <v>0.95</v>
      </c>
      <c r="N338" s="89">
        <v>0.59</v>
      </c>
      <c r="O338" s="89">
        <v>0.21</v>
      </c>
      <c r="P338" s="89">
        <v>0.22</v>
      </c>
      <c r="Q338" s="89">
        <v>0.25</v>
      </c>
      <c r="R338" s="89">
        <v>0.28000000000000003</v>
      </c>
      <c r="S338" s="89">
        <v>0.24</v>
      </c>
      <c r="T338" s="89">
        <v>0.22</v>
      </c>
      <c r="U338" s="89">
        <v>0.19</v>
      </c>
      <c r="V338" s="89">
        <v>0</v>
      </c>
      <c r="W338" s="89">
        <v>1.99</v>
      </c>
      <c r="X338" s="89">
        <v>1.1200000000000001</v>
      </c>
      <c r="Y338" s="89">
        <v>0.02</v>
      </c>
    </row>
    <row r="339" spans="1:25">
      <c r="A339" s="88" t="s">
        <v>439</v>
      </c>
      <c r="B339" s="89">
        <v>4.32</v>
      </c>
      <c r="C339" s="89">
        <v>1.4</v>
      </c>
      <c r="D339" s="89">
        <v>0.77</v>
      </c>
      <c r="E339" s="89">
        <v>3.56</v>
      </c>
      <c r="F339" s="89">
        <v>3.38</v>
      </c>
      <c r="G339" s="89">
        <v>0.48</v>
      </c>
      <c r="H339" s="89">
        <v>1.73</v>
      </c>
      <c r="I339" s="89">
        <v>1.69</v>
      </c>
      <c r="J339" s="89">
        <v>0.65</v>
      </c>
      <c r="K339" s="89">
        <v>0.45</v>
      </c>
      <c r="L339" s="89">
        <v>0.34</v>
      </c>
      <c r="M339" s="89">
        <v>0.41</v>
      </c>
      <c r="N339" s="89">
        <v>0.33</v>
      </c>
      <c r="O339" s="89">
        <v>0.83</v>
      </c>
      <c r="P339" s="89">
        <v>1.1499999999999999</v>
      </c>
      <c r="Q339" s="89">
        <v>0.41</v>
      </c>
      <c r="R339" s="89">
        <v>0.15</v>
      </c>
      <c r="S339" s="89">
        <v>0.9</v>
      </c>
      <c r="T339" s="89">
        <v>4.01</v>
      </c>
      <c r="U339" s="89">
        <v>3.52</v>
      </c>
      <c r="V339" s="89">
        <v>0.83</v>
      </c>
      <c r="W339" s="89">
        <v>0.21</v>
      </c>
      <c r="X339" s="89">
        <v>1.75</v>
      </c>
      <c r="Y339" s="89">
        <v>4.34</v>
      </c>
    </row>
    <row r="340" spans="1:25">
      <c r="A340" s="88" t="s">
        <v>440</v>
      </c>
      <c r="B340" s="89">
        <v>0.11</v>
      </c>
      <c r="C340" s="89">
        <v>0</v>
      </c>
      <c r="D340" s="89">
        <v>0</v>
      </c>
      <c r="E340" s="89">
        <v>0</v>
      </c>
      <c r="F340" s="89">
        <v>0.3</v>
      </c>
      <c r="G340" s="89">
        <v>0</v>
      </c>
      <c r="H340" s="89">
        <v>0.08</v>
      </c>
      <c r="I340" s="89">
        <v>0.14000000000000001</v>
      </c>
      <c r="J340" s="89">
        <v>0.11</v>
      </c>
      <c r="K340" s="89">
        <v>0.16</v>
      </c>
      <c r="L340" s="89">
        <v>0.09</v>
      </c>
      <c r="M340" s="89">
        <v>0.18</v>
      </c>
      <c r="N340" s="89">
        <v>0.18</v>
      </c>
      <c r="O340" s="89">
        <v>0.18</v>
      </c>
      <c r="P340" s="89">
        <v>0.03</v>
      </c>
      <c r="Q340" s="89">
        <v>0.04</v>
      </c>
      <c r="R340" s="89">
        <v>0.01</v>
      </c>
      <c r="S340" s="89">
        <v>0</v>
      </c>
      <c r="T340" s="89">
        <v>0</v>
      </c>
      <c r="U340" s="89">
        <v>0</v>
      </c>
      <c r="V340" s="89">
        <v>0</v>
      </c>
      <c r="W340" s="89">
        <v>0</v>
      </c>
      <c r="X340" s="89">
        <v>0.24</v>
      </c>
      <c r="Y340" s="89">
        <v>3.75</v>
      </c>
    </row>
    <row r="341" spans="1:25">
      <c r="A341" s="88" t="s">
        <v>441</v>
      </c>
      <c r="B341" s="89">
        <v>0.06</v>
      </c>
      <c r="C341" s="89">
        <v>7.0000000000000007E-2</v>
      </c>
      <c r="D341" s="89">
        <v>0.08</v>
      </c>
      <c r="E341" s="89">
        <v>0.08</v>
      </c>
      <c r="F341" s="89">
        <v>2.0499999999999998</v>
      </c>
      <c r="G341" s="89">
        <v>2.02</v>
      </c>
      <c r="H341" s="89">
        <v>7.0000000000000007E-2</v>
      </c>
      <c r="I341" s="89">
        <v>0.1</v>
      </c>
      <c r="J341" s="89">
        <v>0.14000000000000001</v>
      </c>
      <c r="K341" s="89">
        <v>0.26</v>
      </c>
      <c r="L341" s="89">
        <v>0.27</v>
      </c>
      <c r="M341" s="89">
        <v>0.14000000000000001</v>
      </c>
      <c r="N341" s="89">
        <v>0.27</v>
      </c>
      <c r="O341" s="89">
        <v>0.23</v>
      </c>
      <c r="P341" s="89">
        <v>0.14000000000000001</v>
      </c>
      <c r="Q341" s="89">
        <v>0.1</v>
      </c>
      <c r="R341" s="89">
        <v>0.11</v>
      </c>
      <c r="S341" s="89">
        <v>0.11</v>
      </c>
      <c r="T341" s="89">
        <v>0.11</v>
      </c>
      <c r="U341" s="89">
        <v>0.18</v>
      </c>
      <c r="V341" s="89">
        <v>4.58</v>
      </c>
      <c r="W341" s="89">
        <v>0.28999999999999998</v>
      </c>
      <c r="X341" s="89">
        <v>0.08</v>
      </c>
      <c r="Y341" s="89">
        <v>0.06</v>
      </c>
    </row>
    <row r="342" spans="1:25">
      <c r="A342" s="88" t="s">
        <v>442</v>
      </c>
      <c r="B342" s="89">
        <v>0.01</v>
      </c>
      <c r="C342" s="89">
        <v>0.01</v>
      </c>
      <c r="D342" s="89">
        <v>0.01</v>
      </c>
      <c r="E342" s="89">
        <v>0.01</v>
      </c>
      <c r="F342" s="89">
        <v>0.01</v>
      </c>
      <c r="G342" s="89">
        <v>0.02</v>
      </c>
      <c r="H342" s="89">
        <v>0.04</v>
      </c>
      <c r="I342" s="89">
        <v>7.0000000000000007E-2</v>
      </c>
      <c r="J342" s="89">
        <v>0.09</v>
      </c>
      <c r="K342" s="89">
        <v>0.12</v>
      </c>
      <c r="L342" s="89">
        <v>0.08</v>
      </c>
      <c r="M342" s="89">
        <v>0.08</v>
      </c>
      <c r="N342" s="89">
        <v>0.1</v>
      </c>
      <c r="O342" s="89">
        <v>0.05</v>
      </c>
      <c r="P342" s="89">
        <v>0.03</v>
      </c>
      <c r="Q342" s="89">
        <v>0.03</v>
      </c>
      <c r="R342" s="89">
        <v>0.05</v>
      </c>
      <c r="S342" s="89">
        <v>0.05</v>
      </c>
      <c r="T342" s="89">
        <v>0.04</v>
      </c>
      <c r="U342" s="89">
        <v>0.08</v>
      </c>
      <c r="V342" s="89">
        <v>0.05</v>
      </c>
      <c r="W342" s="89">
        <v>0.03</v>
      </c>
      <c r="X342" s="89">
        <v>0.03</v>
      </c>
      <c r="Y342" s="89">
        <v>0.01</v>
      </c>
    </row>
    <row r="343" spans="1:25">
      <c r="A343" s="88" t="s">
        <v>443</v>
      </c>
      <c r="B343" s="89">
        <v>0.02</v>
      </c>
      <c r="C343" s="89">
        <v>0.02</v>
      </c>
      <c r="D343" s="89">
        <v>0.02</v>
      </c>
      <c r="E343" s="89">
        <v>0.12</v>
      </c>
      <c r="F343" s="89">
        <v>0.02</v>
      </c>
      <c r="G343" s="89">
        <v>5.62</v>
      </c>
      <c r="H343" s="89">
        <v>0.5</v>
      </c>
      <c r="I343" s="89">
        <v>2.5499999999999998</v>
      </c>
      <c r="J343" s="89">
        <v>0.13</v>
      </c>
      <c r="K343" s="89">
        <v>0.08</v>
      </c>
      <c r="L343" s="89">
        <v>0.47</v>
      </c>
      <c r="M343" s="89">
        <v>0.09</v>
      </c>
      <c r="N343" s="89">
        <v>0.05</v>
      </c>
      <c r="O343" s="89">
        <v>0.26</v>
      </c>
      <c r="P343" s="89">
        <v>0.17</v>
      </c>
      <c r="Q343" s="89">
        <v>0.08</v>
      </c>
      <c r="R343" s="89">
        <v>0.38</v>
      </c>
      <c r="S343" s="89">
        <v>0.1</v>
      </c>
      <c r="T343" s="89">
        <v>0.11</v>
      </c>
      <c r="U343" s="89">
        <v>0.02</v>
      </c>
      <c r="V343" s="89">
        <v>0.02</v>
      </c>
      <c r="W343" s="89">
        <v>0.02</v>
      </c>
      <c r="X343" s="89">
        <v>0.05</v>
      </c>
      <c r="Y343" s="89">
        <v>0.05</v>
      </c>
    </row>
    <row r="344" spans="1:25">
      <c r="A344" s="88" t="s">
        <v>444</v>
      </c>
      <c r="B344" s="89">
        <v>0.02</v>
      </c>
      <c r="C344" s="89">
        <v>0.02</v>
      </c>
      <c r="D344" s="89">
        <v>0</v>
      </c>
      <c r="E344" s="89">
        <v>0.32</v>
      </c>
      <c r="F344" s="89">
        <v>0.66</v>
      </c>
      <c r="G344" s="89">
        <v>0.11</v>
      </c>
      <c r="H344" s="89">
        <v>1.29</v>
      </c>
      <c r="I344" s="89">
        <v>1.52</v>
      </c>
      <c r="J344" s="89">
        <v>0.1</v>
      </c>
      <c r="K344" s="89">
        <v>0.37</v>
      </c>
      <c r="L344" s="89">
        <v>0.32</v>
      </c>
      <c r="M344" s="89">
        <v>0.12</v>
      </c>
      <c r="N344" s="89">
        <v>0.19</v>
      </c>
      <c r="O344" s="89">
        <v>0.01</v>
      </c>
      <c r="P344" s="89">
        <v>0.02</v>
      </c>
      <c r="Q344" s="89">
        <v>0.01</v>
      </c>
      <c r="R344" s="89">
        <v>0.02</v>
      </c>
      <c r="S344" s="89">
        <v>0.02</v>
      </c>
      <c r="T344" s="89">
        <v>0.01</v>
      </c>
      <c r="U344" s="89">
        <v>0</v>
      </c>
      <c r="V344" s="89">
        <v>0.01</v>
      </c>
      <c r="W344" s="89">
        <v>0.02</v>
      </c>
      <c r="X344" s="89">
        <v>0</v>
      </c>
      <c r="Y344" s="89">
        <v>0</v>
      </c>
    </row>
    <row r="345" spans="1:25">
      <c r="A345" s="88" t="s">
        <v>445</v>
      </c>
      <c r="B345" s="89">
        <v>0</v>
      </c>
      <c r="C345" s="89">
        <v>0</v>
      </c>
      <c r="D345" s="89">
        <v>0</v>
      </c>
      <c r="E345" s="89">
        <v>0</v>
      </c>
      <c r="F345" s="89">
        <v>0</v>
      </c>
      <c r="G345" s="89">
        <v>0</v>
      </c>
      <c r="H345" s="89">
        <v>0.03</v>
      </c>
      <c r="I345" s="89">
        <v>0.16</v>
      </c>
      <c r="J345" s="89">
        <v>0.21</v>
      </c>
      <c r="K345" s="89">
        <v>0.19</v>
      </c>
      <c r="L345" s="89">
        <v>0.19</v>
      </c>
      <c r="M345" s="89">
        <v>0.27</v>
      </c>
      <c r="N345" s="89">
        <v>0.44</v>
      </c>
      <c r="O345" s="89">
        <v>0.27</v>
      </c>
      <c r="P345" s="89">
        <v>0.28999999999999998</v>
      </c>
      <c r="Q345" s="89">
        <v>0.2</v>
      </c>
      <c r="R345" s="89">
        <v>0.17</v>
      </c>
      <c r="S345" s="89">
        <v>0.12</v>
      </c>
      <c r="T345" s="89">
        <v>0.09</v>
      </c>
      <c r="U345" s="89">
        <v>0.17</v>
      </c>
      <c r="V345" s="89">
        <v>0.01</v>
      </c>
      <c r="W345" s="89">
        <v>0.01</v>
      </c>
      <c r="X345" s="89">
        <v>0</v>
      </c>
      <c r="Y345" s="89">
        <v>0</v>
      </c>
    </row>
    <row r="346" spans="1:25">
      <c r="A346" s="88" t="s">
        <v>446</v>
      </c>
      <c r="B346" s="89">
        <v>0.01</v>
      </c>
      <c r="C346" s="89">
        <v>0.06</v>
      </c>
      <c r="D346" s="89">
        <v>0.05</v>
      </c>
      <c r="E346" s="89">
        <v>0.01</v>
      </c>
      <c r="F346" s="89">
        <v>0.01</v>
      </c>
      <c r="G346" s="89">
        <v>0.02</v>
      </c>
      <c r="H346" s="89">
        <v>7.0000000000000007E-2</v>
      </c>
      <c r="I346" s="89">
        <v>0.18</v>
      </c>
      <c r="J346" s="89">
        <v>0.45</v>
      </c>
      <c r="K346" s="89">
        <v>0.23</v>
      </c>
      <c r="L346" s="89">
        <v>0.15</v>
      </c>
      <c r="M346" s="89">
        <v>7.0000000000000007E-2</v>
      </c>
      <c r="N346" s="89">
        <v>0.04</v>
      </c>
      <c r="O346" s="89">
        <v>0.04</v>
      </c>
      <c r="P346" s="89">
        <v>0.06</v>
      </c>
      <c r="Q346" s="89">
        <v>0.06</v>
      </c>
      <c r="R346" s="89">
        <v>0.05</v>
      </c>
      <c r="S346" s="89">
        <v>7.0000000000000007E-2</v>
      </c>
      <c r="T346" s="89">
        <v>0.05</v>
      </c>
      <c r="U346" s="89">
        <v>0.03</v>
      </c>
      <c r="V346" s="89">
        <v>0.02</v>
      </c>
      <c r="W346" s="89">
        <v>0.03</v>
      </c>
      <c r="X346" s="89">
        <v>0.03</v>
      </c>
      <c r="Y346" s="89">
        <v>0.01</v>
      </c>
    </row>
    <row r="347" spans="1:25">
      <c r="A347" s="88" t="s">
        <v>447</v>
      </c>
      <c r="B347" s="89">
        <v>0.03</v>
      </c>
      <c r="C347" s="89">
        <v>0.02</v>
      </c>
      <c r="D347" s="89">
        <v>0.08</v>
      </c>
      <c r="E347" s="89">
        <v>0.01</v>
      </c>
      <c r="F347" s="89">
        <v>0</v>
      </c>
      <c r="G347" s="89">
        <v>0.01</v>
      </c>
      <c r="H347" s="89">
        <v>0.08</v>
      </c>
      <c r="I347" s="89">
        <v>0.02</v>
      </c>
      <c r="J347" s="89">
        <v>0.03</v>
      </c>
      <c r="K347" s="89">
        <v>0.04</v>
      </c>
      <c r="L347" s="89">
        <v>0.03</v>
      </c>
      <c r="M347" s="89">
        <v>0.06</v>
      </c>
      <c r="N347" s="89">
        <v>0.02</v>
      </c>
      <c r="O347" s="89">
        <v>0.04</v>
      </c>
      <c r="P347" s="89">
        <v>0.02</v>
      </c>
      <c r="Q347" s="89">
        <v>0.03</v>
      </c>
      <c r="R347" s="89">
        <v>0.06</v>
      </c>
      <c r="S347" s="89">
        <v>0.02</v>
      </c>
      <c r="T347" s="89">
        <v>0.02</v>
      </c>
      <c r="U347" s="89">
        <v>0.06</v>
      </c>
      <c r="V347" s="89">
        <v>0.02</v>
      </c>
      <c r="W347" s="89">
        <v>0.01</v>
      </c>
      <c r="X347" s="89">
        <v>0.01</v>
      </c>
      <c r="Y347" s="89">
        <v>0.02</v>
      </c>
    </row>
    <row r="348" spans="1:25">
      <c r="A348" s="88" t="s">
        <v>448</v>
      </c>
      <c r="B348" s="89">
        <v>0</v>
      </c>
      <c r="C348" s="89">
        <v>0</v>
      </c>
      <c r="D348" s="89">
        <v>0</v>
      </c>
      <c r="E348" s="89">
        <v>0</v>
      </c>
      <c r="F348" s="89">
        <v>0</v>
      </c>
      <c r="G348" s="89">
        <v>0</v>
      </c>
      <c r="H348" s="89">
        <v>0</v>
      </c>
      <c r="I348" s="89">
        <v>0.1</v>
      </c>
      <c r="J348" s="89">
        <v>7.0000000000000007E-2</v>
      </c>
      <c r="K348" s="89">
        <v>0.06</v>
      </c>
      <c r="L348" s="89">
        <v>0.04</v>
      </c>
      <c r="M348" s="89">
        <v>0.06</v>
      </c>
      <c r="N348" s="89">
        <v>0.05</v>
      </c>
      <c r="O348" s="89">
        <v>0.03</v>
      </c>
      <c r="P348" s="89">
        <v>0.05</v>
      </c>
      <c r="Q348" s="89">
        <v>0.04</v>
      </c>
      <c r="R348" s="89">
        <v>0.09</v>
      </c>
      <c r="S348" s="89">
        <v>0.05</v>
      </c>
      <c r="T348" s="89">
        <v>0.02</v>
      </c>
      <c r="U348" s="89">
        <v>0.01</v>
      </c>
      <c r="V348" s="89">
        <v>0</v>
      </c>
      <c r="W348" s="89">
        <v>0</v>
      </c>
      <c r="X348" s="89">
        <v>0</v>
      </c>
      <c r="Y348" s="89">
        <v>0</v>
      </c>
    </row>
    <row r="349" spans="1:25">
      <c r="A349" s="88" t="s">
        <v>449</v>
      </c>
      <c r="B349" s="89">
        <v>0.06</v>
      </c>
      <c r="C349" s="89">
        <v>7.0000000000000007E-2</v>
      </c>
      <c r="D349" s="89">
        <v>7.0000000000000007E-2</v>
      </c>
      <c r="E349" s="89">
        <v>0.06</v>
      </c>
      <c r="F349" s="89">
        <v>3.38</v>
      </c>
      <c r="G349" s="89">
        <v>2.44</v>
      </c>
      <c r="H349" s="89">
        <v>0.06</v>
      </c>
      <c r="I349" s="89">
        <v>7.0000000000000007E-2</v>
      </c>
      <c r="J349" s="89">
        <v>0.06</v>
      </c>
      <c r="K349" s="89">
        <v>7.0000000000000007E-2</v>
      </c>
      <c r="L349" s="89">
        <v>7.0000000000000007E-2</v>
      </c>
      <c r="M349" s="89">
        <v>0.08</v>
      </c>
      <c r="N349" s="89">
        <v>7.0000000000000007E-2</v>
      </c>
      <c r="O349" s="89">
        <v>0.08</v>
      </c>
      <c r="P349" s="89">
        <v>0.2</v>
      </c>
      <c r="Q349" s="89">
        <v>0.4</v>
      </c>
      <c r="R349" s="89">
        <v>0.22</v>
      </c>
      <c r="S349" s="89">
        <v>7.0000000000000007E-2</v>
      </c>
      <c r="T349" s="89">
        <v>7.0000000000000007E-2</v>
      </c>
      <c r="U349" s="89">
        <v>7.0000000000000007E-2</v>
      </c>
      <c r="V349" s="89">
        <v>7.0000000000000007E-2</v>
      </c>
      <c r="W349" s="89">
        <v>7.0000000000000007E-2</v>
      </c>
      <c r="X349" s="89">
        <v>3.66</v>
      </c>
      <c r="Y349" s="89">
        <v>2.69</v>
      </c>
    </row>
    <row r="350" spans="1:25">
      <c r="A350" s="88" t="s">
        <v>450</v>
      </c>
      <c r="B350" s="89">
        <v>0.17</v>
      </c>
      <c r="C350" s="89">
        <v>0.24</v>
      </c>
      <c r="D350" s="89">
        <v>0.15</v>
      </c>
      <c r="E350" s="89">
        <v>0.2</v>
      </c>
      <c r="F350" s="89">
        <v>0.25</v>
      </c>
      <c r="G350" s="89">
        <v>0.21</v>
      </c>
      <c r="H350" s="89">
        <v>0.19</v>
      </c>
      <c r="I350" s="89">
        <v>0.24</v>
      </c>
      <c r="J350" s="89">
        <v>0.28999999999999998</v>
      </c>
      <c r="K350" s="89">
        <v>0.33</v>
      </c>
      <c r="L350" s="89">
        <v>0.39</v>
      </c>
      <c r="M350" s="89">
        <v>0.26</v>
      </c>
      <c r="N350" s="89">
        <v>0.21</v>
      </c>
      <c r="O350" s="89">
        <v>0.32</v>
      </c>
      <c r="P350" s="89">
        <v>0.23</v>
      </c>
      <c r="Q350" s="89">
        <v>0.34</v>
      </c>
      <c r="R350" s="89">
        <v>0.27</v>
      </c>
      <c r="S350" s="89">
        <v>0.28000000000000003</v>
      </c>
      <c r="T350" s="89">
        <v>0.25</v>
      </c>
      <c r="U350" s="89">
        <v>0.23</v>
      </c>
      <c r="V350" s="89">
        <v>0.26</v>
      </c>
      <c r="W350" s="89">
        <v>0.35</v>
      </c>
      <c r="X350" s="89">
        <v>0.23</v>
      </c>
      <c r="Y350" s="89">
        <v>0.2</v>
      </c>
    </row>
    <row r="351" spans="1:25">
      <c r="A351" s="88" t="s">
        <v>451</v>
      </c>
      <c r="B351" s="89">
        <v>0.01</v>
      </c>
      <c r="C351" s="89">
        <v>0.02</v>
      </c>
      <c r="D351" s="89">
        <v>0.02</v>
      </c>
      <c r="E351" s="89">
        <v>0.02</v>
      </c>
      <c r="F351" s="89">
        <v>0.01</v>
      </c>
      <c r="G351" s="89">
        <v>3.15</v>
      </c>
      <c r="H351" s="89">
        <v>1.1399999999999999</v>
      </c>
      <c r="I351" s="89">
        <v>2.23</v>
      </c>
      <c r="J351" s="89">
        <v>0.02</v>
      </c>
      <c r="K351" s="89">
        <v>0.02</v>
      </c>
      <c r="L351" s="89">
        <v>0.02</v>
      </c>
      <c r="M351" s="89">
        <v>0.02</v>
      </c>
      <c r="N351" s="89">
        <v>0.02</v>
      </c>
      <c r="O351" s="89">
        <v>0.06</v>
      </c>
      <c r="P351" s="89">
        <v>0.1</v>
      </c>
      <c r="Q351" s="89">
        <v>0.02</v>
      </c>
      <c r="R351" s="89">
        <v>0.05</v>
      </c>
      <c r="S351" s="89">
        <v>4.2</v>
      </c>
      <c r="T351" s="89">
        <v>0.14000000000000001</v>
      </c>
      <c r="U351" s="89">
        <v>2.2400000000000002</v>
      </c>
      <c r="V351" s="89">
        <v>0.02</v>
      </c>
      <c r="W351" s="89">
        <v>0.02</v>
      </c>
      <c r="X351" s="89">
        <v>0.02</v>
      </c>
      <c r="Y351" s="89">
        <v>0.01</v>
      </c>
    </row>
    <row r="352" spans="1:25">
      <c r="A352" s="88" t="s">
        <v>452</v>
      </c>
      <c r="B352" s="89">
        <v>0.01</v>
      </c>
      <c r="C352" s="89">
        <v>0.02</v>
      </c>
      <c r="D352" s="89">
        <v>0.02</v>
      </c>
      <c r="E352" s="89">
        <v>0.01</v>
      </c>
      <c r="F352" s="89">
        <v>0.01</v>
      </c>
      <c r="G352" s="89">
        <v>0.03</v>
      </c>
      <c r="H352" s="89">
        <v>0.03</v>
      </c>
      <c r="I352" s="89">
        <v>0.09</v>
      </c>
      <c r="J352" s="89">
        <v>0.19</v>
      </c>
      <c r="K352" s="89">
        <v>0.1</v>
      </c>
      <c r="L352" s="89">
        <v>0.08</v>
      </c>
      <c r="M352" s="89">
        <v>0.09</v>
      </c>
      <c r="N352" s="89">
        <v>0.06</v>
      </c>
      <c r="O352" s="89">
        <v>0.05</v>
      </c>
      <c r="P352" s="89">
        <v>0.05</v>
      </c>
      <c r="Q352" s="89">
        <v>0.04</v>
      </c>
      <c r="R352" s="89">
        <v>0.05</v>
      </c>
      <c r="S352" s="89">
        <v>7.0000000000000007E-2</v>
      </c>
      <c r="T352" s="89">
        <v>0.04</v>
      </c>
      <c r="U352" s="89">
        <v>0.04</v>
      </c>
      <c r="V352" s="89">
        <v>0.04</v>
      </c>
      <c r="W352" s="89">
        <v>0.03</v>
      </c>
      <c r="X352" s="89">
        <v>0.03</v>
      </c>
      <c r="Y352" s="89">
        <v>0.01</v>
      </c>
    </row>
    <row r="353" spans="1:25">
      <c r="A353" s="88" t="s">
        <v>453</v>
      </c>
      <c r="B353" s="89">
        <v>0.03</v>
      </c>
      <c r="C353" s="89">
        <v>2.31</v>
      </c>
      <c r="D353" s="89">
        <v>0.2</v>
      </c>
      <c r="E353" s="89">
        <v>5.0999999999999996</v>
      </c>
      <c r="F353" s="89">
        <v>1.1599999999999999</v>
      </c>
      <c r="G353" s="89">
        <v>0.31</v>
      </c>
      <c r="H353" s="89">
        <v>0.04</v>
      </c>
      <c r="I353" s="89">
        <v>0.04</v>
      </c>
      <c r="J353" s="89">
        <v>0.04</v>
      </c>
      <c r="K353" s="89">
        <v>0.03</v>
      </c>
      <c r="L353" s="89">
        <v>0.06</v>
      </c>
      <c r="M353" s="89">
        <v>0.03</v>
      </c>
      <c r="N353" s="89">
        <v>0.04</v>
      </c>
      <c r="O353" s="89">
        <v>0.09</v>
      </c>
      <c r="P353" s="89">
        <v>0.13</v>
      </c>
      <c r="Q353" s="89">
        <v>0.03</v>
      </c>
      <c r="R353" s="89">
        <v>0.12</v>
      </c>
      <c r="S353" s="89">
        <v>0.33</v>
      </c>
      <c r="T353" s="89">
        <v>0.04</v>
      </c>
      <c r="U353" s="89">
        <v>0.03</v>
      </c>
      <c r="V353" s="89">
        <v>0.03</v>
      </c>
      <c r="W353" s="89">
        <v>0.03</v>
      </c>
      <c r="X353" s="89">
        <v>0.03</v>
      </c>
      <c r="Y353" s="89">
        <v>0.03</v>
      </c>
    </row>
    <row r="354" spans="1:25">
      <c r="A354" s="88" t="s">
        <v>454</v>
      </c>
      <c r="B354" s="89">
        <v>0</v>
      </c>
      <c r="C354" s="89">
        <v>0</v>
      </c>
      <c r="D354" s="89">
        <v>0</v>
      </c>
      <c r="E354" s="89">
        <v>0</v>
      </c>
      <c r="F354" s="89">
        <v>0</v>
      </c>
      <c r="G354" s="89">
        <v>0</v>
      </c>
      <c r="H354" s="89">
        <v>0</v>
      </c>
      <c r="I354" s="89">
        <v>0.06</v>
      </c>
      <c r="J354" s="89">
        <v>0.05</v>
      </c>
      <c r="K354" s="89">
        <v>0.06</v>
      </c>
      <c r="L354" s="89">
        <v>0.05</v>
      </c>
      <c r="M354" s="89">
        <v>0.08</v>
      </c>
      <c r="N354" s="89">
        <v>0.05</v>
      </c>
      <c r="O354" s="89">
        <v>0.01</v>
      </c>
      <c r="P354" s="89">
        <v>0.04</v>
      </c>
      <c r="Q354" s="89">
        <v>0.01</v>
      </c>
      <c r="R354" s="89">
        <v>0</v>
      </c>
      <c r="S354" s="89">
        <v>0</v>
      </c>
      <c r="T354" s="89">
        <v>0</v>
      </c>
      <c r="U354" s="89">
        <v>0</v>
      </c>
      <c r="V354" s="89">
        <v>0</v>
      </c>
      <c r="W354" s="89">
        <v>0</v>
      </c>
      <c r="X354" s="89">
        <v>0</v>
      </c>
      <c r="Y354" s="89">
        <v>0</v>
      </c>
    </row>
    <row r="355" spans="1:25">
      <c r="A355" s="88" t="s">
        <v>455</v>
      </c>
      <c r="B355" s="89">
        <v>0</v>
      </c>
      <c r="C355" s="89">
        <v>0</v>
      </c>
      <c r="D355" s="89">
        <v>0</v>
      </c>
      <c r="E355" s="89">
        <v>0.04</v>
      </c>
      <c r="F355" s="89">
        <v>0.02</v>
      </c>
      <c r="G355" s="89">
        <v>0.01</v>
      </c>
      <c r="H355" s="89">
        <v>0.01</v>
      </c>
      <c r="I355" s="89">
        <v>0.05</v>
      </c>
      <c r="J355" s="89">
        <v>0.08</v>
      </c>
      <c r="K355" s="89">
        <v>0.05</v>
      </c>
      <c r="L355" s="89">
        <v>0.06</v>
      </c>
      <c r="M355" s="89">
        <v>0.06</v>
      </c>
      <c r="N355" s="89">
        <v>7.0000000000000007E-2</v>
      </c>
      <c r="O355" s="89">
        <v>7.0000000000000007E-2</v>
      </c>
      <c r="P355" s="89">
        <v>0.08</v>
      </c>
      <c r="Q355" s="89">
        <v>0.06</v>
      </c>
      <c r="R355" s="89">
        <v>0.05</v>
      </c>
      <c r="S355" s="89">
        <v>0.05</v>
      </c>
      <c r="T355" s="89">
        <v>0.04</v>
      </c>
      <c r="U355" s="89">
        <v>0.04</v>
      </c>
      <c r="V355" s="89">
        <v>0.02</v>
      </c>
      <c r="W355" s="89">
        <v>0</v>
      </c>
      <c r="X355" s="89">
        <v>0</v>
      </c>
      <c r="Y355" s="89">
        <v>0</v>
      </c>
    </row>
    <row r="356" spans="1:25">
      <c r="A356" s="88" t="s">
        <v>456</v>
      </c>
      <c r="B356" s="89">
        <v>0.03</v>
      </c>
      <c r="C356" s="89">
        <v>0.04</v>
      </c>
      <c r="D356" s="89">
        <v>0.04</v>
      </c>
      <c r="E356" s="89">
        <v>1.96</v>
      </c>
      <c r="F356" s="89">
        <v>2.4700000000000002</v>
      </c>
      <c r="G356" s="89">
        <v>0.4</v>
      </c>
      <c r="H356" s="89">
        <v>0.01</v>
      </c>
      <c r="I356" s="89">
        <v>0.04</v>
      </c>
      <c r="J356" s="89">
        <v>0.06</v>
      </c>
      <c r="K356" s="89">
        <v>7.0000000000000007E-2</v>
      </c>
      <c r="L356" s="89">
        <v>7.0000000000000007E-2</v>
      </c>
      <c r="M356" s="89">
        <v>0.08</v>
      </c>
      <c r="N356" s="89">
        <v>0.05</v>
      </c>
      <c r="O356" s="89">
        <v>0.09</v>
      </c>
      <c r="P356" s="89">
        <v>0.21</v>
      </c>
      <c r="Q356" s="89">
        <v>0.11</v>
      </c>
      <c r="R356" s="89">
        <v>0.05</v>
      </c>
      <c r="S356" s="89">
        <v>0.05</v>
      </c>
      <c r="T356" s="89">
        <v>0.05</v>
      </c>
      <c r="U356" s="89">
        <v>0.05</v>
      </c>
      <c r="V356" s="89">
        <v>0.05</v>
      </c>
      <c r="W356" s="89">
        <v>0.04</v>
      </c>
      <c r="X356" s="89">
        <v>3.39</v>
      </c>
      <c r="Y356" s="89">
        <v>1.55</v>
      </c>
    </row>
    <row r="357" spans="1:25">
      <c r="A357" s="88" t="s">
        <v>457</v>
      </c>
      <c r="B357" s="89">
        <v>0</v>
      </c>
      <c r="C357" s="89">
        <v>0</v>
      </c>
      <c r="D357" s="89">
        <v>0</v>
      </c>
      <c r="E357" s="89">
        <v>0</v>
      </c>
      <c r="F357" s="89">
        <v>0</v>
      </c>
      <c r="G357" s="89">
        <v>0</v>
      </c>
      <c r="H357" s="89">
        <v>0</v>
      </c>
      <c r="I357" s="89">
        <v>0</v>
      </c>
      <c r="J357" s="89">
        <v>0</v>
      </c>
      <c r="K357" s="89">
        <v>0</v>
      </c>
      <c r="L357" s="89">
        <v>0</v>
      </c>
      <c r="M357" s="89">
        <v>0</v>
      </c>
      <c r="N357" s="89">
        <v>0</v>
      </c>
      <c r="O357" s="89">
        <v>0</v>
      </c>
      <c r="P357" s="89">
        <v>0</v>
      </c>
      <c r="Q357" s="89">
        <v>0</v>
      </c>
      <c r="R357" s="89">
        <v>0</v>
      </c>
      <c r="S357" s="89">
        <v>0</v>
      </c>
      <c r="T357" s="89">
        <v>0</v>
      </c>
      <c r="U357" s="89">
        <v>0</v>
      </c>
      <c r="V357" s="89">
        <v>0</v>
      </c>
      <c r="W357" s="89">
        <v>0</v>
      </c>
      <c r="X357" s="89">
        <v>0</v>
      </c>
      <c r="Y357" s="89">
        <v>0</v>
      </c>
    </row>
    <row r="358" spans="1:25">
      <c r="A358" s="88" t="s">
        <v>458</v>
      </c>
      <c r="B358" s="89">
        <v>0</v>
      </c>
      <c r="C358" s="89">
        <v>0</v>
      </c>
      <c r="D358" s="89">
        <v>0</v>
      </c>
      <c r="E358" s="89">
        <v>0.01</v>
      </c>
      <c r="F358" s="89">
        <v>0.02</v>
      </c>
      <c r="G358" s="89">
        <v>0.01</v>
      </c>
      <c r="H358" s="89">
        <v>0.02</v>
      </c>
      <c r="I358" s="89">
        <v>0.01</v>
      </c>
      <c r="J358" s="89">
        <v>7.0000000000000007E-2</v>
      </c>
      <c r="K358" s="89">
        <v>7.0000000000000007E-2</v>
      </c>
      <c r="L358" s="89">
        <v>0.01</v>
      </c>
      <c r="M358" s="89">
        <v>0.01</v>
      </c>
      <c r="N358" s="89">
        <v>0.01</v>
      </c>
      <c r="O358" s="89">
        <v>0.01</v>
      </c>
      <c r="P358" s="89">
        <v>0.01</v>
      </c>
      <c r="Q358" s="89">
        <v>0</v>
      </c>
      <c r="R358" s="89">
        <v>0</v>
      </c>
      <c r="S358" s="89">
        <v>0.01</v>
      </c>
      <c r="T358" s="89">
        <v>0.03</v>
      </c>
      <c r="U358" s="89">
        <v>0.02</v>
      </c>
      <c r="V358" s="89">
        <v>0.01</v>
      </c>
      <c r="W358" s="89">
        <v>0.02</v>
      </c>
      <c r="X358" s="89">
        <v>0</v>
      </c>
      <c r="Y358" s="89">
        <v>0.01</v>
      </c>
    </row>
    <row r="359" spans="1:25">
      <c r="A359" s="88" t="s">
        <v>459</v>
      </c>
      <c r="B359" s="89">
        <v>0.02</v>
      </c>
      <c r="C359" s="89">
        <v>0.02</v>
      </c>
      <c r="D359" s="89">
        <v>0.02</v>
      </c>
      <c r="E359" s="89">
        <v>0.02</v>
      </c>
      <c r="F359" s="89">
        <v>0.02</v>
      </c>
      <c r="G359" s="89">
        <v>0.01</v>
      </c>
      <c r="H359" s="89">
        <v>0.03</v>
      </c>
      <c r="I359" s="89">
        <v>0.04</v>
      </c>
      <c r="J359" s="89">
        <v>0.04</v>
      </c>
      <c r="K359" s="89">
        <v>0.18</v>
      </c>
      <c r="L359" s="89">
        <v>0.03</v>
      </c>
      <c r="M359" s="89">
        <v>0.03</v>
      </c>
      <c r="N359" s="89">
        <v>0.03</v>
      </c>
      <c r="O359" s="89">
        <v>0.03</v>
      </c>
      <c r="P359" s="89">
        <v>0.03</v>
      </c>
      <c r="Q359" s="89">
        <v>0.04</v>
      </c>
      <c r="R359" s="89">
        <v>0.05</v>
      </c>
      <c r="S359" s="89">
        <v>0.04</v>
      </c>
      <c r="T359" s="89">
        <v>0.03</v>
      </c>
      <c r="U359" s="89">
        <v>0.03</v>
      </c>
      <c r="V359" s="89">
        <v>0.03</v>
      </c>
      <c r="W359" s="89">
        <v>0.03</v>
      </c>
      <c r="X359" s="89">
        <v>0.03</v>
      </c>
      <c r="Y359" s="89">
        <v>0.02</v>
      </c>
    </row>
    <row r="360" spans="1:25">
      <c r="A360" s="88" t="s">
        <v>460</v>
      </c>
      <c r="B360" s="89">
        <v>0</v>
      </c>
      <c r="C360" s="89">
        <v>0</v>
      </c>
      <c r="D360" s="89">
        <v>0</v>
      </c>
      <c r="E360" s="89">
        <v>0</v>
      </c>
      <c r="F360" s="89">
        <v>0</v>
      </c>
      <c r="G360" s="89">
        <v>0.01</v>
      </c>
      <c r="H360" s="89">
        <v>0.05</v>
      </c>
      <c r="I360" s="89">
        <v>0.04</v>
      </c>
      <c r="J360" s="89">
        <v>0.03</v>
      </c>
      <c r="K360" s="89">
        <v>0.02</v>
      </c>
      <c r="L360" s="89">
        <v>0.01</v>
      </c>
      <c r="M360" s="89">
        <v>0.04</v>
      </c>
      <c r="N360" s="89">
        <v>0.04</v>
      </c>
      <c r="O360" s="89">
        <v>0.01</v>
      </c>
      <c r="P360" s="89">
        <v>0.01</v>
      </c>
      <c r="Q360" s="89">
        <v>0.02</v>
      </c>
      <c r="R360" s="89">
        <v>0.03</v>
      </c>
      <c r="S360" s="89">
        <v>0.02</v>
      </c>
      <c r="T360" s="89">
        <v>0</v>
      </c>
      <c r="U360" s="89">
        <v>0</v>
      </c>
      <c r="V360" s="89">
        <v>0.01</v>
      </c>
      <c r="W360" s="89">
        <v>0.01</v>
      </c>
      <c r="X360" s="89">
        <v>0</v>
      </c>
      <c r="Y360" s="89">
        <v>0</v>
      </c>
    </row>
    <row r="361" spans="1:25">
      <c r="A361" s="88" t="s">
        <v>461</v>
      </c>
      <c r="B361" s="89">
        <v>4.0999999999999996</v>
      </c>
      <c r="C361" s="89">
        <v>0.73</v>
      </c>
      <c r="D361" s="89">
        <v>0.06</v>
      </c>
      <c r="E361" s="89">
        <v>0.05</v>
      </c>
      <c r="F361" s="89">
        <v>7.0000000000000007E-2</v>
      </c>
      <c r="G361" s="89">
        <v>0.26</v>
      </c>
      <c r="H361" s="89">
        <v>0.18</v>
      </c>
      <c r="I361" s="89">
        <v>0.33</v>
      </c>
      <c r="J361" s="89">
        <v>0.15</v>
      </c>
      <c r="K361" s="89">
        <v>0.18</v>
      </c>
      <c r="L361" s="89">
        <v>0.21</v>
      </c>
      <c r="M361" s="89">
        <v>0.34</v>
      </c>
      <c r="N361" s="89">
        <v>0.3</v>
      </c>
      <c r="O361" s="89">
        <v>0.39</v>
      </c>
      <c r="P361" s="89">
        <v>0.25</v>
      </c>
      <c r="Q361" s="89">
        <v>0.13</v>
      </c>
      <c r="R361" s="89">
        <v>0.17</v>
      </c>
      <c r="S361" s="89">
        <v>0.34</v>
      </c>
      <c r="T361" s="89">
        <v>0.25</v>
      </c>
      <c r="U361" s="89">
        <v>0.17</v>
      </c>
      <c r="V361" s="89">
        <v>0.1</v>
      </c>
      <c r="W361" s="89">
        <v>0.18</v>
      </c>
      <c r="X361" s="89">
        <v>3.49</v>
      </c>
      <c r="Y361" s="89">
        <v>3.78</v>
      </c>
    </row>
    <row r="362" spans="1:25">
      <c r="A362" s="88" t="s">
        <v>462</v>
      </c>
      <c r="B362" s="89">
        <v>0.01</v>
      </c>
      <c r="C362" s="89">
        <v>0</v>
      </c>
      <c r="D362" s="89">
        <v>0</v>
      </c>
      <c r="E362" s="89">
        <v>0</v>
      </c>
      <c r="F362" s="89">
        <v>0</v>
      </c>
      <c r="G362" s="89">
        <v>0</v>
      </c>
      <c r="H362" s="89">
        <v>0</v>
      </c>
      <c r="I362" s="89">
        <v>0.01</v>
      </c>
      <c r="J362" s="89">
        <v>0.01</v>
      </c>
      <c r="K362" s="89">
        <v>0.04</v>
      </c>
      <c r="L362" s="89">
        <v>0.04</v>
      </c>
      <c r="M362" s="89">
        <v>0.18</v>
      </c>
      <c r="N362" s="89">
        <v>0.06</v>
      </c>
      <c r="O362" s="89">
        <v>0.01</v>
      </c>
      <c r="P362" s="89">
        <v>0.03</v>
      </c>
      <c r="Q362" s="89">
        <v>0.09</v>
      </c>
      <c r="R362" s="89">
        <v>0.04</v>
      </c>
      <c r="S362" s="89">
        <v>7.0000000000000007E-2</v>
      </c>
      <c r="T362" s="89">
        <v>0.06</v>
      </c>
      <c r="U362" s="89">
        <v>0.03</v>
      </c>
      <c r="V362" s="89">
        <v>0.01</v>
      </c>
      <c r="W362" s="89">
        <v>0.03</v>
      </c>
      <c r="X362" s="89">
        <v>0</v>
      </c>
      <c r="Y362" s="89">
        <v>0.01</v>
      </c>
    </row>
    <row r="363" spans="1:25">
      <c r="A363" s="88" t="s">
        <v>463</v>
      </c>
      <c r="B363" s="89">
        <v>0.03</v>
      </c>
      <c r="C363" s="89">
        <v>0.04</v>
      </c>
      <c r="D363" s="89">
        <v>0.05</v>
      </c>
      <c r="E363" s="89">
        <v>0.03</v>
      </c>
      <c r="F363" s="89">
        <v>0.01</v>
      </c>
      <c r="G363" s="89">
        <v>0.01</v>
      </c>
      <c r="H363" s="89">
        <v>0.02</v>
      </c>
      <c r="I363" s="89">
        <v>0.05</v>
      </c>
      <c r="J363" s="89">
        <v>1.03</v>
      </c>
      <c r="K363" s="89">
        <v>2.39</v>
      </c>
      <c r="L363" s="89">
        <v>0.99</v>
      </c>
      <c r="M363" s="89">
        <v>0.04</v>
      </c>
      <c r="N363" s="89">
        <v>0.04</v>
      </c>
      <c r="O363" s="89">
        <v>0.04</v>
      </c>
      <c r="P363" s="89">
        <v>0.13</v>
      </c>
      <c r="Q363" s="89">
        <v>2.81</v>
      </c>
      <c r="R363" s="89">
        <v>1.61</v>
      </c>
      <c r="S363" s="89">
        <v>0.16</v>
      </c>
      <c r="T363" s="89">
        <v>0.06</v>
      </c>
      <c r="U363" s="89">
        <v>0.03</v>
      </c>
      <c r="V363" s="89">
        <v>0.02</v>
      </c>
      <c r="W363" s="89">
        <v>2.9</v>
      </c>
      <c r="X363" s="89">
        <v>1.49</v>
      </c>
      <c r="Y363" s="89">
        <v>0.03</v>
      </c>
    </row>
    <row r="364" spans="1:25">
      <c r="A364" s="88" t="s">
        <v>464</v>
      </c>
      <c r="B364" s="89">
        <v>0</v>
      </c>
      <c r="C364" s="89">
        <v>0</v>
      </c>
      <c r="D364" s="89">
        <v>0</v>
      </c>
      <c r="E364" s="89">
        <v>0</v>
      </c>
      <c r="F364" s="89">
        <v>0</v>
      </c>
      <c r="G364" s="89">
        <v>0.02</v>
      </c>
      <c r="H364" s="89">
        <v>0.04</v>
      </c>
      <c r="I364" s="89">
        <v>7.0000000000000007E-2</v>
      </c>
      <c r="J364" s="89">
        <v>0.11</v>
      </c>
      <c r="K364" s="89">
        <v>7.0000000000000007E-2</v>
      </c>
      <c r="L364" s="89">
        <v>0.15</v>
      </c>
      <c r="M364" s="89">
        <v>0.05</v>
      </c>
      <c r="N364" s="89">
        <v>0.08</v>
      </c>
      <c r="O364" s="89">
        <v>0.03</v>
      </c>
      <c r="P364" s="89">
        <v>7.0000000000000007E-2</v>
      </c>
      <c r="Q364" s="89">
        <v>0.06</v>
      </c>
      <c r="R364" s="89">
        <v>0.1</v>
      </c>
      <c r="S364" s="89">
        <v>0.12</v>
      </c>
      <c r="T364" s="89">
        <v>0.03</v>
      </c>
      <c r="U364" s="89">
        <v>0.04</v>
      </c>
      <c r="V364" s="89">
        <v>0.03</v>
      </c>
      <c r="W364" s="89">
        <v>0.02</v>
      </c>
      <c r="X364" s="89">
        <v>0.03</v>
      </c>
      <c r="Y364" s="89">
        <v>0.03</v>
      </c>
    </row>
    <row r="365" spans="1:25">
      <c r="A365" s="88" t="s">
        <v>465</v>
      </c>
      <c r="B365" s="89">
        <v>0.27</v>
      </c>
      <c r="C365" s="89">
        <v>0.13</v>
      </c>
      <c r="D365" s="89">
        <v>0.1</v>
      </c>
      <c r="E365" s="89">
        <v>0.09</v>
      </c>
      <c r="F365" s="89">
        <v>0.05</v>
      </c>
      <c r="G365" s="89">
        <v>7.0000000000000007E-2</v>
      </c>
      <c r="H365" s="89">
        <v>0.09</v>
      </c>
      <c r="I365" s="89">
        <v>0.11</v>
      </c>
      <c r="J365" s="89">
        <v>0.09</v>
      </c>
      <c r="K365" s="89">
        <v>0.06</v>
      </c>
      <c r="L365" s="89">
        <v>0.05</v>
      </c>
      <c r="M365" s="89">
        <v>0.04</v>
      </c>
      <c r="N365" s="89">
        <v>0.05</v>
      </c>
      <c r="O365" s="89">
        <v>0.05</v>
      </c>
      <c r="P365" s="89">
        <v>0.12</v>
      </c>
      <c r="Q365" s="89">
        <v>0.06</v>
      </c>
      <c r="R365" s="89">
        <v>0.04</v>
      </c>
      <c r="S365" s="89">
        <v>0.04</v>
      </c>
      <c r="T365" s="89">
        <v>0.06</v>
      </c>
      <c r="U365" s="89">
        <v>0.04</v>
      </c>
      <c r="V365" s="89">
        <v>0.03</v>
      </c>
      <c r="W365" s="89">
        <v>0.03</v>
      </c>
      <c r="X365" s="89">
        <v>0.03</v>
      </c>
      <c r="Y365" s="89">
        <v>7.0000000000000007E-2</v>
      </c>
    </row>
    <row r="366" spans="1:25">
      <c r="A366" s="88" t="s">
        <v>466</v>
      </c>
      <c r="B366" s="89">
        <v>0</v>
      </c>
      <c r="C366" s="89">
        <v>0</v>
      </c>
      <c r="D366" s="89">
        <v>0.01</v>
      </c>
      <c r="E366" s="89">
        <v>0.02</v>
      </c>
      <c r="F366" s="89">
        <v>0</v>
      </c>
      <c r="G366" s="89">
        <v>0.01</v>
      </c>
      <c r="H366" s="89">
        <v>0.01</v>
      </c>
      <c r="I366" s="89">
        <v>0.05</v>
      </c>
      <c r="J366" s="89">
        <v>0.12</v>
      </c>
      <c r="K366" s="89">
        <v>0.13</v>
      </c>
      <c r="L366" s="89">
        <v>0.09</v>
      </c>
      <c r="M366" s="89">
        <v>0.12</v>
      </c>
      <c r="N366" s="89">
        <v>0.1</v>
      </c>
      <c r="O366" s="89">
        <v>0.05</v>
      </c>
      <c r="P366" s="89">
        <v>7.0000000000000007E-2</v>
      </c>
      <c r="Q366" s="89">
        <v>0.01</v>
      </c>
      <c r="R366" s="89">
        <v>0.04</v>
      </c>
      <c r="S366" s="89">
        <v>0.01</v>
      </c>
      <c r="T366" s="89">
        <v>0.01</v>
      </c>
      <c r="U366" s="89">
        <v>0.01</v>
      </c>
      <c r="V366" s="89">
        <v>0</v>
      </c>
      <c r="W366" s="89">
        <v>0</v>
      </c>
      <c r="X366" s="89">
        <v>0.01</v>
      </c>
      <c r="Y366" s="89">
        <v>0.01</v>
      </c>
    </row>
    <row r="367" spans="1:25">
      <c r="A367" s="88" t="s">
        <v>467</v>
      </c>
      <c r="B367" s="89">
        <v>0.27</v>
      </c>
      <c r="C367" s="89">
        <v>0.01</v>
      </c>
      <c r="D367" s="89">
        <v>0.01</v>
      </c>
      <c r="E367" s="89">
        <v>0.01</v>
      </c>
      <c r="F367" s="89">
        <v>0.01</v>
      </c>
      <c r="G367" s="89">
        <v>0.01</v>
      </c>
      <c r="H367" s="89">
        <v>0.04</v>
      </c>
      <c r="I367" s="89">
        <v>0.93</v>
      </c>
      <c r="J367" s="89">
        <v>0.18</v>
      </c>
      <c r="K367" s="89">
        <v>0.06</v>
      </c>
      <c r="L367" s="89">
        <v>0.02</v>
      </c>
      <c r="M367" s="89">
        <v>0.02</v>
      </c>
      <c r="N367" s="89">
        <v>0.04</v>
      </c>
      <c r="O367" s="89">
        <v>0.2</v>
      </c>
      <c r="P367" s="89">
        <v>0.05</v>
      </c>
      <c r="Q367" s="89">
        <v>0.04</v>
      </c>
      <c r="R367" s="89">
        <v>0.09</v>
      </c>
      <c r="S367" s="89">
        <v>0.78</v>
      </c>
      <c r="T367" s="89">
        <v>0.02</v>
      </c>
      <c r="U367" s="89">
        <v>0.02</v>
      </c>
      <c r="V367" s="89">
        <v>0.02</v>
      </c>
      <c r="W367" s="89">
        <v>0.02</v>
      </c>
      <c r="X367" s="89">
        <v>0.01</v>
      </c>
      <c r="Y367" s="89">
        <v>0.57999999999999996</v>
      </c>
    </row>
    <row r="368" spans="1:25">
      <c r="A368" s="88" t="s">
        <v>468</v>
      </c>
      <c r="B368" s="89">
        <v>2.12</v>
      </c>
      <c r="C368" s="89">
        <v>1.2</v>
      </c>
      <c r="D368" s="89">
        <v>0.05</v>
      </c>
      <c r="E368" s="89">
        <v>0.02</v>
      </c>
      <c r="F368" s="89">
        <v>0.36</v>
      </c>
      <c r="G368" s="89">
        <v>1.41</v>
      </c>
      <c r="H368" s="89">
        <v>1.57</v>
      </c>
      <c r="I368" s="89">
        <v>0.43</v>
      </c>
      <c r="J368" s="89">
        <v>0.28000000000000003</v>
      </c>
      <c r="K368" s="89">
        <v>0.23</v>
      </c>
      <c r="L368" s="89">
        <v>7.0000000000000007E-2</v>
      </c>
      <c r="M368" s="89">
        <v>0.03</v>
      </c>
      <c r="N368" s="89">
        <v>0.03</v>
      </c>
      <c r="O368" s="89">
        <v>0.08</v>
      </c>
      <c r="P368" s="89">
        <v>0.33</v>
      </c>
      <c r="Q368" s="89">
        <v>0.26</v>
      </c>
      <c r="R368" s="89">
        <v>0.23</v>
      </c>
      <c r="S368" s="89">
        <v>0.05</v>
      </c>
      <c r="T368" s="89">
        <v>0.06</v>
      </c>
      <c r="U368" s="89">
        <v>0.04</v>
      </c>
      <c r="V368" s="89">
        <v>0.02</v>
      </c>
      <c r="W368" s="89">
        <v>3.06</v>
      </c>
      <c r="X368" s="89">
        <v>4</v>
      </c>
      <c r="Y368" s="89">
        <v>3.75</v>
      </c>
    </row>
    <row r="369" spans="1:25">
      <c r="A369" s="88" t="s">
        <v>469</v>
      </c>
      <c r="B369" s="89">
        <v>0</v>
      </c>
      <c r="C369" s="89">
        <v>0</v>
      </c>
      <c r="D369" s="89">
        <v>0</v>
      </c>
      <c r="E369" s="89">
        <v>0</v>
      </c>
      <c r="F369" s="89">
        <v>0</v>
      </c>
      <c r="G369" s="89">
        <v>0</v>
      </c>
      <c r="H369" s="89">
        <v>0</v>
      </c>
      <c r="I369" s="89">
        <v>0</v>
      </c>
      <c r="J369" s="89">
        <v>0</v>
      </c>
      <c r="K369" s="89">
        <v>0</v>
      </c>
      <c r="L369" s="89">
        <v>0</v>
      </c>
      <c r="M369" s="89">
        <v>0</v>
      </c>
      <c r="N369" s="89">
        <v>0</v>
      </c>
      <c r="O369" s="89">
        <v>0</v>
      </c>
      <c r="P369" s="89">
        <v>0</v>
      </c>
      <c r="Q369" s="89">
        <v>0</v>
      </c>
      <c r="R369" s="89">
        <v>0</v>
      </c>
      <c r="S369" s="89">
        <v>0</v>
      </c>
      <c r="T369" s="89">
        <v>0</v>
      </c>
      <c r="U369" s="89">
        <v>0</v>
      </c>
      <c r="V369" s="89">
        <v>0</v>
      </c>
      <c r="W369" s="89">
        <v>0</v>
      </c>
      <c r="X369" s="89">
        <v>0</v>
      </c>
      <c r="Y369" s="89">
        <v>0</v>
      </c>
    </row>
    <row r="370" spans="1:25">
      <c r="A370" s="88" t="s">
        <v>470</v>
      </c>
      <c r="B370" s="89">
        <v>3</v>
      </c>
      <c r="C370" s="89">
        <v>2.46</v>
      </c>
      <c r="D370" s="89">
        <v>5.15</v>
      </c>
      <c r="E370" s="89">
        <v>0.5</v>
      </c>
      <c r="F370" s="89">
        <v>3.75</v>
      </c>
      <c r="G370" s="89">
        <v>3.3</v>
      </c>
      <c r="H370" s="89">
        <v>0.74</v>
      </c>
      <c r="I370" s="89">
        <v>0.2</v>
      </c>
      <c r="J370" s="89">
        <v>0.03</v>
      </c>
      <c r="K370" s="89">
        <v>0.03</v>
      </c>
      <c r="L370" s="89">
        <v>0.24</v>
      </c>
      <c r="M370" s="89">
        <v>0.42</v>
      </c>
      <c r="N370" s="89">
        <v>0.28999999999999998</v>
      </c>
      <c r="O370" s="89">
        <v>0.85</v>
      </c>
      <c r="P370" s="89">
        <v>0.16</v>
      </c>
      <c r="Q370" s="89">
        <v>0.05</v>
      </c>
      <c r="R370" s="89">
        <v>0.03</v>
      </c>
      <c r="S370" s="89">
        <v>0.03</v>
      </c>
      <c r="T370" s="89">
        <v>0.03</v>
      </c>
      <c r="U370" s="89">
        <v>0.03</v>
      </c>
      <c r="V370" s="89">
        <v>0.13</v>
      </c>
      <c r="W370" s="89">
        <v>0.87</v>
      </c>
      <c r="X370" s="89">
        <v>0.26</v>
      </c>
      <c r="Y370" s="89">
        <v>3.86</v>
      </c>
    </row>
    <row r="371" spans="1:25">
      <c r="A371" s="88" t="s">
        <v>471</v>
      </c>
      <c r="B371" s="89">
        <v>0</v>
      </c>
      <c r="C371" s="89">
        <v>0</v>
      </c>
      <c r="D371" s="89">
        <v>0</v>
      </c>
      <c r="E371" s="89">
        <v>0</v>
      </c>
      <c r="F371" s="89">
        <v>0</v>
      </c>
      <c r="G371" s="89">
        <v>0</v>
      </c>
      <c r="H371" s="89">
        <v>0</v>
      </c>
      <c r="I371" s="89">
        <v>0</v>
      </c>
      <c r="J371" s="89">
        <v>0.01</v>
      </c>
      <c r="K371" s="89">
        <v>0.06</v>
      </c>
      <c r="L371" s="89">
        <v>0.03</v>
      </c>
      <c r="M371" s="89">
        <v>0.05</v>
      </c>
      <c r="N371" s="89">
        <v>0.04</v>
      </c>
      <c r="O371" s="89">
        <v>0.01</v>
      </c>
      <c r="P371" s="89">
        <v>0</v>
      </c>
      <c r="Q371" s="89">
        <v>0.03</v>
      </c>
      <c r="R371" s="89">
        <v>0.01</v>
      </c>
      <c r="S371" s="89">
        <v>0.02</v>
      </c>
      <c r="T371" s="89">
        <v>0.02</v>
      </c>
      <c r="U371" s="89">
        <v>0.01</v>
      </c>
      <c r="V371" s="89">
        <v>0</v>
      </c>
      <c r="W371" s="89">
        <v>0.01</v>
      </c>
      <c r="X371" s="89">
        <v>0</v>
      </c>
      <c r="Y371" s="89">
        <v>0</v>
      </c>
    </row>
    <row r="372" spans="1:25">
      <c r="A372" s="88" t="s">
        <v>472</v>
      </c>
      <c r="B372" s="89">
        <v>0</v>
      </c>
      <c r="C372" s="89">
        <v>0</v>
      </c>
      <c r="D372" s="89">
        <v>0</v>
      </c>
      <c r="E372" s="89">
        <v>0</v>
      </c>
      <c r="F372" s="89">
        <v>0</v>
      </c>
      <c r="G372" s="89">
        <v>0</v>
      </c>
      <c r="H372" s="89">
        <v>0</v>
      </c>
      <c r="I372" s="89">
        <v>0.01</v>
      </c>
      <c r="J372" s="89">
        <v>0.03</v>
      </c>
      <c r="K372" s="89">
        <v>0.01</v>
      </c>
      <c r="L372" s="89">
        <v>0.03</v>
      </c>
      <c r="M372" s="89">
        <v>0.02</v>
      </c>
      <c r="N372" s="89">
        <v>0.01</v>
      </c>
      <c r="O372" s="89">
        <v>0.03</v>
      </c>
      <c r="P372" s="89">
        <v>0.01</v>
      </c>
      <c r="Q372" s="89">
        <v>0.02</v>
      </c>
      <c r="R372" s="89">
        <v>0.06</v>
      </c>
      <c r="S372" s="89">
        <v>0.03</v>
      </c>
      <c r="T372" s="89">
        <v>0.02</v>
      </c>
      <c r="U372" s="89">
        <v>0.03</v>
      </c>
      <c r="V372" s="89">
        <v>0.01</v>
      </c>
      <c r="W372" s="89">
        <v>0.01</v>
      </c>
      <c r="X372" s="89">
        <v>0.01</v>
      </c>
      <c r="Y372" s="89">
        <v>0.01</v>
      </c>
    </row>
    <row r="373" spans="1:25">
      <c r="A373" s="88" t="s">
        <v>473</v>
      </c>
      <c r="B373" s="89">
        <v>0</v>
      </c>
      <c r="C373" s="89">
        <v>0</v>
      </c>
      <c r="D373" s="89">
        <v>0</v>
      </c>
      <c r="E373" s="89">
        <v>0</v>
      </c>
      <c r="F373" s="89">
        <v>0</v>
      </c>
      <c r="G373" s="89">
        <v>0</v>
      </c>
      <c r="H373" s="89">
        <v>0.09</v>
      </c>
      <c r="I373" s="89">
        <v>0.01</v>
      </c>
      <c r="J373" s="89">
        <v>0.01</v>
      </c>
      <c r="K373" s="89">
        <v>0.1</v>
      </c>
      <c r="L373" s="89">
        <v>0</v>
      </c>
      <c r="M373" s="89">
        <v>0.04</v>
      </c>
      <c r="N373" s="89">
        <v>0.06</v>
      </c>
      <c r="O373" s="89">
        <v>0.03</v>
      </c>
      <c r="P373" s="89">
        <v>0.04</v>
      </c>
      <c r="Q373" s="89">
        <v>0.03</v>
      </c>
      <c r="R373" s="89">
        <v>0.05</v>
      </c>
      <c r="S373" s="89">
        <v>0.02</v>
      </c>
      <c r="T373" s="89">
        <v>0.01</v>
      </c>
      <c r="U373" s="89">
        <v>0</v>
      </c>
      <c r="V373" s="89">
        <v>0</v>
      </c>
      <c r="W373" s="89">
        <v>0</v>
      </c>
      <c r="X373" s="89">
        <v>0</v>
      </c>
      <c r="Y373" s="89">
        <v>0</v>
      </c>
    </row>
    <row r="374" spans="1:25">
      <c r="A374" s="88" t="s">
        <v>474</v>
      </c>
      <c r="B374" s="89">
        <v>0.01</v>
      </c>
      <c r="C374" s="89">
        <v>0.01</v>
      </c>
      <c r="D374" s="89">
        <v>0</v>
      </c>
      <c r="E374" s="89">
        <v>0.01</v>
      </c>
      <c r="F374" s="89">
        <v>0</v>
      </c>
      <c r="G374" s="89">
        <v>0.03</v>
      </c>
      <c r="H374" s="89">
        <v>0.08</v>
      </c>
      <c r="I374" s="89">
        <v>0.17</v>
      </c>
      <c r="J374" s="89">
        <v>0.25</v>
      </c>
      <c r="K374" s="89">
        <v>0.22</v>
      </c>
      <c r="L374" s="89">
        <v>0.28000000000000003</v>
      </c>
      <c r="M374" s="89">
        <v>0.12</v>
      </c>
      <c r="N374" s="89">
        <v>7.0000000000000007E-2</v>
      </c>
      <c r="O374" s="89">
        <v>0.03</v>
      </c>
      <c r="P374" s="89">
        <v>0.01</v>
      </c>
      <c r="Q374" s="89">
        <v>0.03</v>
      </c>
      <c r="R374" s="89">
        <v>0.02</v>
      </c>
      <c r="S374" s="89">
        <v>0.03</v>
      </c>
      <c r="T374" s="89">
        <v>0.06</v>
      </c>
      <c r="U374" s="89">
        <v>0.05</v>
      </c>
      <c r="V374" s="89">
        <v>0.03</v>
      </c>
      <c r="W374" s="89">
        <v>0.02</v>
      </c>
      <c r="X374" s="89">
        <v>0.02</v>
      </c>
      <c r="Y374" s="89">
        <v>0.01</v>
      </c>
    </row>
    <row r="375" spans="1:25">
      <c r="A375" s="88" t="s">
        <v>475</v>
      </c>
      <c r="B375" s="89">
        <v>0.01</v>
      </c>
      <c r="C375" s="89">
        <v>0.01</v>
      </c>
      <c r="D375" s="89">
        <v>0.01</v>
      </c>
      <c r="E375" s="89">
        <v>0.01</v>
      </c>
      <c r="F375" s="89">
        <v>0.01</v>
      </c>
      <c r="G375" s="89">
        <v>0.01</v>
      </c>
      <c r="H375" s="89">
        <v>0.04</v>
      </c>
      <c r="I375" s="89">
        <v>0.08</v>
      </c>
      <c r="J375" s="89">
        <v>0.08</v>
      </c>
      <c r="K375" s="89">
        <v>0.15</v>
      </c>
      <c r="L375" s="89">
        <v>0.11</v>
      </c>
      <c r="M375" s="89">
        <v>0.02</v>
      </c>
      <c r="N375" s="89">
        <v>0.03</v>
      </c>
      <c r="O375" s="89">
        <v>0.03</v>
      </c>
      <c r="P375" s="89">
        <v>0.04</v>
      </c>
      <c r="Q375" s="89">
        <v>0.03</v>
      </c>
      <c r="R375" s="89">
        <v>0.03</v>
      </c>
      <c r="S375" s="89">
        <v>0.03</v>
      </c>
      <c r="T375" s="89">
        <v>0.03</v>
      </c>
      <c r="U375" s="89">
        <v>0.02</v>
      </c>
      <c r="V375" s="89">
        <v>0.02</v>
      </c>
      <c r="W375" s="89">
        <v>0.04</v>
      </c>
      <c r="X375" s="89">
        <v>0.02</v>
      </c>
      <c r="Y375" s="89">
        <v>0.01</v>
      </c>
    </row>
    <row r="376" spans="1:25">
      <c r="A376" s="88" t="s">
        <v>476</v>
      </c>
      <c r="B376" s="89">
        <v>0</v>
      </c>
      <c r="C376" s="89">
        <v>0</v>
      </c>
      <c r="D376" s="89">
        <v>0</v>
      </c>
      <c r="E376" s="89">
        <v>0</v>
      </c>
      <c r="F376" s="89">
        <v>0</v>
      </c>
      <c r="G376" s="89">
        <v>0</v>
      </c>
      <c r="H376" s="89">
        <v>0</v>
      </c>
      <c r="I376" s="89">
        <v>0</v>
      </c>
      <c r="J376" s="89">
        <v>0</v>
      </c>
      <c r="K376" s="89">
        <v>0</v>
      </c>
      <c r="L376" s="89">
        <v>0</v>
      </c>
      <c r="M376" s="89">
        <v>0</v>
      </c>
      <c r="N376" s="89">
        <v>0.01</v>
      </c>
      <c r="O376" s="89">
        <v>0.01</v>
      </c>
      <c r="P376" s="89">
        <v>0.01</v>
      </c>
      <c r="Q376" s="89">
        <v>0.01</v>
      </c>
      <c r="R376" s="89">
        <v>0.01</v>
      </c>
      <c r="S376" s="89">
        <v>0.01</v>
      </c>
      <c r="T376" s="89">
        <v>0.01</v>
      </c>
      <c r="U376" s="89">
        <v>0</v>
      </c>
      <c r="V376" s="89">
        <v>0</v>
      </c>
      <c r="W376" s="89">
        <v>0</v>
      </c>
      <c r="X376" s="89">
        <v>0</v>
      </c>
      <c r="Y376" s="89">
        <v>0</v>
      </c>
    </row>
    <row r="377" spans="1:25">
      <c r="A377" s="88" t="s">
        <v>477</v>
      </c>
      <c r="B377" s="89">
        <v>4.67</v>
      </c>
      <c r="C377" s="89">
        <v>0.03</v>
      </c>
      <c r="D377" s="89">
        <v>0.03</v>
      </c>
      <c r="E377" s="89">
        <v>0.03</v>
      </c>
      <c r="F377" s="89">
        <v>0.01</v>
      </c>
      <c r="G377" s="89">
        <v>4.51</v>
      </c>
      <c r="H377" s="89">
        <v>5.25</v>
      </c>
      <c r="I377" s="89">
        <v>0.28999999999999998</v>
      </c>
      <c r="J377" s="89">
        <v>0.21</v>
      </c>
      <c r="K377" s="89">
        <v>0.08</v>
      </c>
      <c r="L377" s="89">
        <v>0.11</v>
      </c>
      <c r="M377" s="89">
        <v>0.1</v>
      </c>
      <c r="N377" s="89">
        <v>0.08</v>
      </c>
      <c r="O377" s="89">
        <v>7.0000000000000007E-2</v>
      </c>
      <c r="P377" s="89">
        <v>0.05</v>
      </c>
      <c r="Q377" s="89">
        <v>0.18</v>
      </c>
      <c r="R377" s="89">
        <v>6.34</v>
      </c>
      <c r="S377" s="89">
        <v>3.63</v>
      </c>
      <c r="T377" s="89">
        <v>0.08</v>
      </c>
      <c r="U377" s="89">
        <v>0.02</v>
      </c>
      <c r="V377" s="89">
        <v>0.03</v>
      </c>
      <c r="W377" s="89">
        <v>0.01</v>
      </c>
      <c r="X377" s="89">
        <v>0.05</v>
      </c>
      <c r="Y377" s="89">
        <v>5.09</v>
      </c>
    </row>
    <row r="378" spans="1:25">
      <c r="A378" s="88" t="s">
        <v>478</v>
      </c>
      <c r="B378" s="89">
        <v>5.19</v>
      </c>
      <c r="C378" s="89">
        <v>0.04</v>
      </c>
      <c r="D378" s="89">
        <v>0.01</v>
      </c>
      <c r="E378" s="89">
        <v>0.06</v>
      </c>
      <c r="F378" s="89">
        <v>4.91</v>
      </c>
      <c r="G378" s="89">
        <v>0.81</v>
      </c>
      <c r="H378" s="89">
        <v>0.01</v>
      </c>
      <c r="I378" s="89">
        <v>0.03</v>
      </c>
      <c r="J378" s="89">
        <v>0.03</v>
      </c>
      <c r="K378" s="89">
        <v>0.27</v>
      </c>
      <c r="L378" s="89">
        <v>0.12</v>
      </c>
      <c r="M378" s="89">
        <v>0.1</v>
      </c>
      <c r="N378" s="89">
        <v>0.03</v>
      </c>
      <c r="O378" s="89">
        <v>0.08</v>
      </c>
      <c r="P378" s="89">
        <v>0.03</v>
      </c>
      <c r="Q378" s="89">
        <v>0.03</v>
      </c>
      <c r="R378" s="89">
        <v>0.02</v>
      </c>
      <c r="S378" s="89">
        <v>0.03</v>
      </c>
      <c r="T378" s="89">
        <v>0.04</v>
      </c>
      <c r="U378" s="89">
        <v>0.04</v>
      </c>
      <c r="V378" s="89">
        <v>0.03</v>
      </c>
      <c r="W378" s="89">
        <v>0.02</v>
      </c>
      <c r="X378" s="89">
        <v>0.02</v>
      </c>
      <c r="Y378" s="89">
        <v>1.46</v>
      </c>
    </row>
    <row r="379" spans="1:25">
      <c r="A379" s="88" t="s">
        <v>479</v>
      </c>
      <c r="B379" s="89">
        <v>0.02</v>
      </c>
      <c r="C379" s="89">
        <v>0.02</v>
      </c>
      <c r="D379" s="89">
        <v>0.02</v>
      </c>
      <c r="E379" s="89">
        <v>0.02</v>
      </c>
      <c r="F379" s="89">
        <v>0.02</v>
      </c>
      <c r="G379" s="89">
        <v>0.02</v>
      </c>
      <c r="H379" s="89">
        <v>7.0000000000000007E-2</v>
      </c>
      <c r="I379" s="89">
        <v>0.1</v>
      </c>
      <c r="J379" s="89">
        <v>7.0000000000000007E-2</v>
      </c>
      <c r="K379" s="89">
        <v>7.0000000000000007E-2</v>
      </c>
      <c r="L379" s="89">
        <v>0.08</v>
      </c>
      <c r="M379" s="89">
        <v>0.11</v>
      </c>
      <c r="N379" s="89">
        <v>0.09</v>
      </c>
      <c r="O379" s="89">
        <v>0.05</v>
      </c>
      <c r="P379" s="89">
        <v>0.06</v>
      </c>
      <c r="Q379" s="89">
        <v>7.0000000000000007E-2</v>
      </c>
      <c r="R379" s="89">
        <v>0.05</v>
      </c>
      <c r="S379" s="89">
        <v>0.06</v>
      </c>
      <c r="T379" s="89">
        <v>0.03</v>
      </c>
      <c r="U379" s="89">
        <v>0.03</v>
      </c>
      <c r="V379" s="89">
        <v>0.03</v>
      </c>
      <c r="W379" s="89">
        <v>0.04</v>
      </c>
      <c r="X379" s="89">
        <v>0.03</v>
      </c>
      <c r="Y379" s="89">
        <v>0.02</v>
      </c>
    </row>
    <row r="380" spans="1:25">
      <c r="A380" s="88" t="s">
        <v>480</v>
      </c>
      <c r="B380" s="89">
        <v>0.01</v>
      </c>
      <c r="C380" s="89">
        <v>0.01</v>
      </c>
      <c r="D380" s="89">
        <v>0.01</v>
      </c>
      <c r="E380" s="89">
        <v>0.02</v>
      </c>
      <c r="F380" s="89">
        <v>0.03</v>
      </c>
      <c r="G380" s="89">
        <v>0.04</v>
      </c>
      <c r="H380" s="89">
        <v>0.02</v>
      </c>
      <c r="I380" s="89">
        <v>0.02</v>
      </c>
      <c r="J380" s="89">
        <v>0.11</v>
      </c>
      <c r="K380" s="89">
        <v>0.06</v>
      </c>
      <c r="L380" s="89">
        <v>0.05</v>
      </c>
      <c r="M380" s="89">
        <v>0.02</v>
      </c>
      <c r="N380" s="89">
        <v>0.02</v>
      </c>
      <c r="O380" s="89">
        <v>0.02</v>
      </c>
      <c r="P380" s="89">
        <v>0.04</v>
      </c>
      <c r="Q380" s="89">
        <v>0.03</v>
      </c>
      <c r="R380" s="89">
        <v>0.11</v>
      </c>
      <c r="S380" s="89">
        <v>0.11</v>
      </c>
      <c r="T380" s="89">
        <v>0.1</v>
      </c>
      <c r="U380" s="89">
        <v>0.03</v>
      </c>
      <c r="V380" s="89">
        <v>0.02</v>
      </c>
      <c r="W380" s="89">
        <v>0.01</v>
      </c>
      <c r="X380" s="89">
        <v>0.03</v>
      </c>
      <c r="Y380" s="89">
        <v>0.02</v>
      </c>
    </row>
    <row r="381" spans="1:25">
      <c r="A381" s="88" t="s">
        <v>481</v>
      </c>
      <c r="B381" s="89">
        <v>0</v>
      </c>
      <c r="C381" s="89">
        <v>0</v>
      </c>
      <c r="D381" s="89">
        <v>0</v>
      </c>
      <c r="E381" s="89">
        <v>0</v>
      </c>
      <c r="F381" s="89">
        <v>0</v>
      </c>
      <c r="G381" s="89">
        <v>0</v>
      </c>
      <c r="H381" s="89">
        <v>0</v>
      </c>
      <c r="I381" s="89">
        <v>0.01</v>
      </c>
      <c r="J381" s="89">
        <v>0.02</v>
      </c>
      <c r="K381" s="89">
        <v>0.04</v>
      </c>
      <c r="L381" s="89">
        <v>0.01</v>
      </c>
      <c r="M381" s="89">
        <v>0.03</v>
      </c>
      <c r="N381" s="89">
        <v>0.03</v>
      </c>
      <c r="O381" s="89">
        <v>0.02</v>
      </c>
      <c r="P381" s="89">
        <v>0.02</v>
      </c>
      <c r="Q381" s="89">
        <v>0.02</v>
      </c>
      <c r="R381" s="89">
        <v>0.03</v>
      </c>
      <c r="S381" s="89">
        <v>0.04</v>
      </c>
      <c r="T381" s="89">
        <v>0.01</v>
      </c>
      <c r="U381" s="89">
        <v>0.01</v>
      </c>
      <c r="V381" s="89">
        <v>0.01</v>
      </c>
      <c r="W381" s="89">
        <v>0.01</v>
      </c>
      <c r="X381" s="89">
        <v>0</v>
      </c>
      <c r="Y381" s="89">
        <v>0</v>
      </c>
    </row>
    <row r="382" spans="1:25">
      <c r="A382" s="88" t="s">
        <v>482</v>
      </c>
      <c r="B382" s="89">
        <v>0</v>
      </c>
      <c r="C382" s="89">
        <v>0</v>
      </c>
      <c r="D382" s="89">
        <v>0</v>
      </c>
      <c r="E382" s="89">
        <v>0</v>
      </c>
      <c r="F382" s="89">
        <v>0</v>
      </c>
      <c r="G382" s="89">
        <v>0</v>
      </c>
      <c r="H382" s="89">
        <v>0</v>
      </c>
      <c r="I382" s="89">
        <v>0.01</v>
      </c>
      <c r="J382" s="89">
        <v>0.01</v>
      </c>
      <c r="K382" s="89">
        <v>7.0000000000000007E-2</v>
      </c>
      <c r="L382" s="89">
        <v>0.01</v>
      </c>
      <c r="M382" s="89">
        <v>7.0000000000000007E-2</v>
      </c>
      <c r="N382" s="89">
        <v>7.0000000000000007E-2</v>
      </c>
      <c r="O382" s="89">
        <v>0.02</v>
      </c>
      <c r="P382" s="89">
        <v>0.01</v>
      </c>
      <c r="Q382" s="89">
        <v>0.01</v>
      </c>
      <c r="R382" s="89">
        <v>0.03</v>
      </c>
      <c r="S382" s="89">
        <v>0.02</v>
      </c>
      <c r="T382" s="89">
        <v>0.02</v>
      </c>
      <c r="U382" s="89">
        <v>0</v>
      </c>
      <c r="V382" s="89">
        <v>0</v>
      </c>
      <c r="W382" s="89">
        <v>0</v>
      </c>
      <c r="X382" s="89">
        <v>0</v>
      </c>
      <c r="Y382" s="89">
        <v>0</v>
      </c>
    </row>
    <row r="383" spans="1:25">
      <c r="A383" s="88" t="s">
        <v>483</v>
      </c>
      <c r="B383" s="89">
        <v>0</v>
      </c>
      <c r="C383" s="89">
        <v>0.04</v>
      </c>
      <c r="D383" s="89">
        <v>0</v>
      </c>
      <c r="E383" s="89">
        <v>0</v>
      </c>
      <c r="F383" s="89">
        <v>0</v>
      </c>
      <c r="G383" s="89">
        <v>2.46</v>
      </c>
      <c r="H383" s="89">
        <v>0.23</v>
      </c>
      <c r="I383" s="89">
        <v>0.13</v>
      </c>
      <c r="J383" s="89">
        <v>7.0000000000000007E-2</v>
      </c>
      <c r="K383" s="89">
        <v>0.13</v>
      </c>
      <c r="L383" s="89">
        <v>0.09</v>
      </c>
      <c r="M383" s="89">
        <v>0.37</v>
      </c>
      <c r="N383" s="89">
        <v>1.48</v>
      </c>
      <c r="O383" s="89">
        <v>0.03</v>
      </c>
      <c r="P383" s="89">
        <v>0.05</v>
      </c>
      <c r="Q383" s="89">
        <v>0.1</v>
      </c>
      <c r="R383" s="89">
        <v>0.23</v>
      </c>
      <c r="S383" s="89">
        <v>0.06</v>
      </c>
      <c r="T383" s="89">
        <v>0.69</v>
      </c>
      <c r="U383" s="89">
        <v>0.15</v>
      </c>
      <c r="V383" s="89">
        <v>0.91</v>
      </c>
      <c r="W383" s="89">
        <v>1.21</v>
      </c>
      <c r="X383" s="89">
        <v>0.06</v>
      </c>
      <c r="Y383" s="89">
        <v>0</v>
      </c>
    </row>
    <row r="384" spans="1:25">
      <c r="A384" s="88" t="s">
        <v>484</v>
      </c>
      <c r="B384" s="89">
        <v>0.01</v>
      </c>
      <c r="C384" s="89">
        <v>0.01</v>
      </c>
      <c r="D384" s="89">
        <v>0.01</v>
      </c>
      <c r="E384" s="89">
        <v>0.01</v>
      </c>
      <c r="F384" s="89">
        <v>0.01</v>
      </c>
      <c r="G384" s="89">
        <v>0.7</v>
      </c>
      <c r="H384" s="89">
        <v>3.45</v>
      </c>
      <c r="I384" s="89">
        <v>2.13</v>
      </c>
      <c r="J384" s="89">
        <v>0.11</v>
      </c>
      <c r="K384" s="89">
        <v>0.09</v>
      </c>
      <c r="L384" s="89">
        <v>0.05</v>
      </c>
      <c r="M384" s="89">
        <v>0.03</v>
      </c>
      <c r="N384" s="89">
        <v>0.04</v>
      </c>
      <c r="O384" s="89">
        <v>0.04</v>
      </c>
      <c r="P384" s="89">
        <v>7.0000000000000007E-2</v>
      </c>
      <c r="Q384" s="89">
        <v>0.1</v>
      </c>
      <c r="R384" s="89">
        <v>0.1</v>
      </c>
      <c r="S384" s="89">
        <v>0.17</v>
      </c>
      <c r="T384" s="89">
        <v>0.12</v>
      </c>
      <c r="U384" s="89">
        <v>0.79</v>
      </c>
      <c r="V384" s="89">
        <v>2.4</v>
      </c>
      <c r="W384" s="89">
        <v>2.0499999999999998</v>
      </c>
      <c r="X384" s="89">
        <v>1.43</v>
      </c>
      <c r="Y384" s="89">
        <v>0.49</v>
      </c>
    </row>
    <row r="385" spans="1:25">
      <c r="A385" s="88" t="s">
        <v>485</v>
      </c>
      <c r="B385" s="89">
        <v>0.01</v>
      </c>
      <c r="C385" s="89">
        <v>0.01</v>
      </c>
      <c r="D385" s="89">
        <v>0.01</v>
      </c>
      <c r="E385" s="89">
        <v>0.01</v>
      </c>
      <c r="F385" s="89">
        <v>0.01</v>
      </c>
      <c r="G385" s="89">
        <v>0.01</v>
      </c>
      <c r="H385" s="89">
        <v>0.03</v>
      </c>
      <c r="I385" s="89">
        <v>0.05</v>
      </c>
      <c r="J385" s="89">
        <v>0.05</v>
      </c>
      <c r="K385" s="89">
        <v>0.05</v>
      </c>
      <c r="L385" s="89">
        <v>7.0000000000000007E-2</v>
      </c>
      <c r="M385" s="89">
        <v>0.06</v>
      </c>
      <c r="N385" s="89">
        <v>0.04</v>
      </c>
      <c r="O385" s="89">
        <v>0.04</v>
      </c>
      <c r="P385" s="89">
        <v>0.04</v>
      </c>
      <c r="Q385" s="89">
        <v>0.02</v>
      </c>
      <c r="R385" s="89">
        <v>0.05</v>
      </c>
      <c r="S385" s="89">
        <v>0.08</v>
      </c>
      <c r="T385" s="89">
        <v>0.04</v>
      </c>
      <c r="U385" s="89">
        <v>0.02</v>
      </c>
      <c r="V385" s="89">
        <v>0.02</v>
      </c>
      <c r="W385" s="89">
        <v>0.04</v>
      </c>
      <c r="X385" s="89">
        <v>0.02</v>
      </c>
      <c r="Y385" s="89">
        <v>0.01</v>
      </c>
    </row>
    <row r="386" spans="1:25">
      <c r="A386" s="88" t="s">
        <v>486</v>
      </c>
      <c r="B386" s="89">
        <v>0</v>
      </c>
      <c r="C386" s="89">
        <v>0</v>
      </c>
      <c r="D386" s="89">
        <v>0</v>
      </c>
      <c r="E386" s="89">
        <v>0</v>
      </c>
      <c r="F386" s="89">
        <v>0</v>
      </c>
      <c r="G386" s="89">
        <v>0</v>
      </c>
      <c r="H386" s="89">
        <v>0.11</v>
      </c>
      <c r="I386" s="89">
        <v>0.06</v>
      </c>
      <c r="J386" s="89">
        <v>0.09</v>
      </c>
      <c r="K386" s="89">
        <v>7.0000000000000007E-2</v>
      </c>
      <c r="L386" s="89">
        <v>0.08</v>
      </c>
      <c r="M386" s="89">
        <v>0</v>
      </c>
      <c r="N386" s="89">
        <v>0.04</v>
      </c>
      <c r="O386" s="89">
        <v>0.03</v>
      </c>
      <c r="P386" s="89">
        <v>0.01</v>
      </c>
      <c r="Q386" s="89">
        <v>0.01</v>
      </c>
      <c r="R386" s="89">
        <v>0.02</v>
      </c>
      <c r="S386" s="89">
        <v>0.03</v>
      </c>
      <c r="T386" s="89">
        <v>0.01</v>
      </c>
      <c r="U386" s="89">
        <v>0.01</v>
      </c>
      <c r="V386" s="89">
        <v>0</v>
      </c>
      <c r="W386" s="89">
        <v>0</v>
      </c>
      <c r="X386" s="89">
        <v>0.01</v>
      </c>
      <c r="Y386" s="89">
        <v>0</v>
      </c>
    </row>
    <row r="387" spans="1:25">
      <c r="A387" s="88" t="s">
        <v>487</v>
      </c>
      <c r="B387" s="89">
        <v>0.21</v>
      </c>
      <c r="C387" s="89">
        <v>0.24</v>
      </c>
      <c r="D387" s="89">
        <v>0.2</v>
      </c>
      <c r="E387" s="89">
        <v>0.24</v>
      </c>
      <c r="F387" s="89">
        <v>1.99</v>
      </c>
      <c r="G387" s="89">
        <v>2.75</v>
      </c>
      <c r="H387" s="89">
        <v>0.32</v>
      </c>
      <c r="I387" s="89">
        <v>0.22</v>
      </c>
      <c r="J387" s="89">
        <v>0.09</v>
      </c>
      <c r="K387" s="89">
        <v>0.14000000000000001</v>
      </c>
      <c r="L387" s="89">
        <v>0.25</v>
      </c>
      <c r="M387" s="89">
        <v>0.26</v>
      </c>
      <c r="N387" s="89">
        <v>0.4</v>
      </c>
      <c r="O387" s="89">
        <v>0.34</v>
      </c>
      <c r="P387" s="89">
        <v>0.3</v>
      </c>
      <c r="Q387" s="89">
        <v>0.23</v>
      </c>
      <c r="R387" s="89">
        <v>0.28000000000000003</v>
      </c>
      <c r="S387" s="89">
        <v>0.3</v>
      </c>
      <c r="T387" s="89">
        <v>0.28000000000000003</v>
      </c>
      <c r="U387" s="89">
        <v>0.21</v>
      </c>
      <c r="V387" s="89">
        <v>0.17</v>
      </c>
      <c r="W387" s="89">
        <v>1.06</v>
      </c>
      <c r="X387" s="89">
        <v>2.2999999999999998</v>
      </c>
      <c r="Y387" s="89">
        <v>0.18</v>
      </c>
    </row>
    <row r="388" spans="1:25">
      <c r="A388" s="88" t="s">
        <v>488</v>
      </c>
      <c r="B388" s="89">
        <v>0.04</v>
      </c>
      <c r="C388" s="89">
        <v>0.04</v>
      </c>
      <c r="D388" s="89">
        <v>0.04</v>
      </c>
      <c r="E388" s="89">
        <v>0.04</v>
      </c>
      <c r="F388" s="89">
        <v>0.04</v>
      </c>
      <c r="G388" s="89">
        <v>0.05</v>
      </c>
      <c r="H388" s="89">
        <v>0.05</v>
      </c>
      <c r="I388" s="89">
        <v>0.12</v>
      </c>
      <c r="J388" s="89">
        <v>0.08</v>
      </c>
      <c r="K388" s="89">
        <v>0.09</v>
      </c>
      <c r="L388" s="89">
        <v>0.12</v>
      </c>
      <c r="M388" s="89">
        <v>0.12</v>
      </c>
      <c r="N388" s="89">
        <v>0.08</v>
      </c>
      <c r="O388" s="89">
        <v>0.11</v>
      </c>
      <c r="P388" s="89">
        <v>0.14000000000000001</v>
      </c>
      <c r="Q388" s="89">
        <v>0.12</v>
      </c>
      <c r="R388" s="89">
        <v>0.08</v>
      </c>
      <c r="S388" s="89">
        <v>0.05</v>
      </c>
      <c r="T388" s="89">
        <v>0.05</v>
      </c>
      <c r="U388" s="89">
        <v>0.05</v>
      </c>
      <c r="V388" s="89">
        <v>0.05</v>
      </c>
      <c r="W388" s="89">
        <v>0.04</v>
      </c>
      <c r="X388" s="89">
        <v>0.04</v>
      </c>
      <c r="Y388" s="89">
        <v>0.03</v>
      </c>
    </row>
    <row r="389" spans="1:25">
      <c r="A389" s="88" t="s">
        <v>489</v>
      </c>
      <c r="B389" s="89">
        <v>0.01</v>
      </c>
      <c r="C389" s="89">
        <v>0</v>
      </c>
      <c r="D389" s="89">
        <v>0</v>
      </c>
      <c r="E389" s="89">
        <v>0</v>
      </c>
      <c r="F389" s="89">
        <v>0</v>
      </c>
      <c r="G389" s="89">
        <v>0</v>
      </c>
      <c r="H389" s="89">
        <v>0</v>
      </c>
      <c r="I389" s="89">
        <v>0.02</v>
      </c>
      <c r="J389" s="89">
        <v>0.03</v>
      </c>
      <c r="K389" s="89">
        <v>0.02</v>
      </c>
      <c r="L389" s="89">
        <v>0.02</v>
      </c>
      <c r="M389" s="89">
        <v>0.04</v>
      </c>
      <c r="N389" s="89">
        <v>0.05</v>
      </c>
      <c r="O389" s="89">
        <v>0.02</v>
      </c>
      <c r="P389" s="89">
        <v>0.02</v>
      </c>
      <c r="Q389" s="89">
        <v>0.03</v>
      </c>
      <c r="R389" s="89">
        <v>0.03</v>
      </c>
      <c r="S389" s="89">
        <v>0.04</v>
      </c>
      <c r="T389" s="89">
        <v>0.04</v>
      </c>
      <c r="U389" s="89">
        <v>0.01</v>
      </c>
      <c r="V389" s="89">
        <v>0</v>
      </c>
      <c r="W389" s="89">
        <v>0</v>
      </c>
      <c r="X389" s="89">
        <v>0.01</v>
      </c>
      <c r="Y389" s="89">
        <v>0.01</v>
      </c>
    </row>
    <row r="390" spans="1:25">
      <c r="A390" s="88" t="s">
        <v>490</v>
      </c>
      <c r="B390" s="89">
        <v>0</v>
      </c>
      <c r="C390" s="89">
        <v>0</v>
      </c>
      <c r="D390" s="89">
        <v>0</v>
      </c>
      <c r="E390" s="89">
        <v>0</v>
      </c>
      <c r="F390" s="89">
        <v>0</v>
      </c>
      <c r="G390" s="89">
        <v>0</v>
      </c>
      <c r="H390" s="89">
        <v>0</v>
      </c>
      <c r="I390" s="89">
        <v>0</v>
      </c>
      <c r="J390" s="89">
        <v>0.04</v>
      </c>
      <c r="K390" s="89">
        <v>0.04</v>
      </c>
      <c r="L390" s="89">
        <v>0.06</v>
      </c>
      <c r="M390" s="89">
        <v>0.01</v>
      </c>
      <c r="N390" s="89">
        <v>0.01</v>
      </c>
      <c r="O390" s="89">
        <v>0.01</v>
      </c>
      <c r="P390" s="89">
        <v>0</v>
      </c>
      <c r="Q390" s="89">
        <v>0.02</v>
      </c>
      <c r="R390" s="89">
        <v>0</v>
      </c>
      <c r="S390" s="89">
        <v>0</v>
      </c>
      <c r="T390" s="89">
        <v>0</v>
      </c>
      <c r="U390" s="89">
        <v>0</v>
      </c>
      <c r="V390" s="89">
        <v>0</v>
      </c>
      <c r="W390" s="89">
        <v>0</v>
      </c>
      <c r="X390" s="89">
        <v>0</v>
      </c>
      <c r="Y390" s="89">
        <v>0</v>
      </c>
    </row>
    <row r="391" spans="1:25">
      <c r="A391" s="88" t="s">
        <v>491</v>
      </c>
      <c r="B391" s="89">
        <v>0</v>
      </c>
      <c r="C391" s="89">
        <v>0</v>
      </c>
      <c r="D391" s="89">
        <v>0.01</v>
      </c>
      <c r="E391" s="89">
        <v>0.03</v>
      </c>
      <c r="F391" s="89">
        <v>0.01</v>
      </c>
      <c r="G391" s="89">
        <v>0.01</v>
      </c>
      <c r="H391" s="89">
        <v>0.02</v>
      </c>
      <c r="I391" s="89">
        <v>0.03</v>
      </c>
      <c r="J391" s="89">
        <v>0.05</v>
      </c>
      <c r="K391" s="89">
        <v>0.03</v>
      </c>
      <c r="L391" s="89">
        <v>0.02</v>
      </c>
      <c r="M391" s="89">
        <v>0.01</v>
      </c>
      <c r="N391" s="89">
        <v>0.03</v>
      </c>
      <c r="O391" s="89">
        <v>0.02</v>
      </c>
      <c r="P391" s="89">
        <v>0.02</v>
      </c>
      <c r="Q391" s="89">
        <v>0.01</v>
      </c>
      <c r="R391" s="89">
        <v>0.08</v>
      </c>
      <c r="S391" s="89">
        <v>0.12</v>
      </c>
      <c r="T391" s="89">
        <v>0.03</v>
      </c>
      <c r="U391" s="89">
        <v>0.03</v>
      </c>
      <c r="V391" s="89">
        <v>0.02</v>
      </c>
      <c r="W391" s="89">
        <v>0.01</v>
      </c>
      <c r="X391" s="89">
        <v>0.01</v>
      </c>
      <c r="Y391" s="89">
        <v>0.01</v>
      </c>
    </row>
    <row r="392" spans="1:25">
      <c r="A392" s="88" t="s">
        <v>492</v>
      </c>
      <c r="B392" s="89">
        <v>1.26</v>
      </c>
      <c r="C392" s="89">
        <v>0.17</v>
      </c>
      <c r="D392" s="89">
        <v>0.03</v>
      </c>
      <c r="E392" s="89">
        <v>0.02</v>
      </c>
      <c r="F392" s="89">
        <v>0.01</v>
      </c>
      <c r="G392" s="89">
        <v>1.97</v>
      </c>
      <c r="H392" s="89">
        <v>1.58</v>
      </c>
      <c r="I392" s="89">
        <v>0.22</v>
      </c>
      <c r="J392" s="89">
        <v>0.14000000000000001</v>
      </c>
      <c r="K392" s="89">
        <v>0.09</v>
      </c>
      <c r="L392" s="89">
        <v>0.05</v>
      </c>
      <c r="M392" s="89">
        <v>0.05</v>
      </c>
      <c r="N392" s="89">
        <v>0.05</v>
      </c>
      <c r="O392" s="89">
        <v>0.02</v>
      </c>
      <c r="P392" s="89">
        <v>0.01</v>
      </c>
      <c r="Q392" s="89">
        <v>0.01</v>
      </c>
      <c r="R392" s="89">
        <v>0.01</v>
      </c>
      <c r="S392" s="89">
        <v>0.01</v>
      </c>
      <c r="T392" s="89">
        <v>0.01</v>
      </c>
      <c r="U392" s="89">
        <v>0.47</v>
      </c>
      <c r="V392" s="89">
        <v>2.29</v>
      </c>
      <c r="W392" s="89">
        <v>0.79</v>
      </c>
      <c r="X392" s="89">
        <v>0.05</v>
      </c>
      <c r="Y392" s="89">
        <v>1.1100000000000001</v>
      </c>
    </row>
    <row r="393" spans="1:25">
      <c r="A393" s="88" t="s">
        <v>493</v>
      </c>
      <c r="B393" s="89">
        <v>0.88</v>
      </c>
      <c r="C393" s="89">
        <v>0.41</v>
      </c>
      <c r="D393" s="89">
        <v>0.03</v>
      </c>
      <c r="E393" s="89">
        <v>0.02</v>
      </c>
      <c r="F393" s="89">
        <v>0</v>
      </c>
      <c r="G393" s="89">
        <v>4.37</v>
      </c>
      <c r="H393" s="89">
        <v>2.04</v>
      </c>
      <c r="I393" s="89">
        <v>7.0000000000000007E-2</v>
      </c>
      <c r="J393" s="89">
        <v>0.41</v>
      </c>
      <c r="K393" s="89">
        <v>0.72</v>
      </c>
      <c r="L393" s="89">
        <v>0.12</v>
      </c>
      <c r="M393" s="89">
        <v>0.25</v>
      </c>
      <c r="N393" s="89">
        <v>0.05</v>
      </c>
      <c r="O393" s="89">
        <v>0.04</v>
      </c>
      <c r="P393" s="89">
        <v>0.04</v>
      </c>
      <c r="Q393" s="89">
        <v>0.06</v>
      </c>
      <c r="R393" s="89">
        <v>0.06</v>
      </c>
      <c r="S393" s="89">
        <v>0.66</v>
      </c>
      <c r="T393" s="89">
        <v>0.31</v>
      </c>
      <c r="U393" s="89">
        <v>0.01</v>
      </c>
      <c r="V393" s="89">
        <v>0</v>
      </c>
      <c r="W393" s="89">
        <v>0.01</v>
      </c>
      <c r="X393" s="89">
        <v>4.45</v>
      </c>
      <c r="Y393" s="89">
        <v>2.0299999999999998</v>
      </c>
    </row>
    <row r="394" spans="1:25">
      <c r="A394" s="88" t="s">
        <v>494</v>
      </c>
      <c r="B394" s="89">
        <v>0</v>
      </c>
      <c r="C394" s="89">
        <v>0</v>
      </c>
      <c r="D394" s="89">
        <v>0</v>
      </c>
      <c r="E394" s="89">
        <v>0</v>
      </c>
      <c r="F394" s="89">
        <v>0.01</v>
      </c>
      <c r="G394" s="89">
        <v>0.05</v>
      </c>
      <c r="H394" s="89">
        <v>0</v>
      </c>
      <c r="I394" s="89">
        <v>0.18</v>
      </c>
      <c r="J394" s="89">
        <v>0.26</v>
      </c>
      <c r="K394" s="89">
        <v>0.13</v>
      </c>
      <c r="L394" s="89">
        <v>0.22</v>
      </c>
      <c r="M394" s="89">
        <v>0.16</v>
      </c>
      <c r="N394" s="89">
        <v>0.37</v>
      </c>
      <c r="O394" s="89">
        <v>0.44</v>
      </c>
      <c r="P394" s="89">
        <v>0.6</v>
      </c>
      <c r="Q394" s="89">
        <v>0.69</v>
      </c>
      <c r="R394" s="89">
        <v>0.23</v>
      </c>
      <c r="S394" s="89">
        <v>0.05</v>
      </c>
      <c r="T394" s="89">
        <v>0.05</v>
      </c>
      <c r="U394" s="89">
        <v>0</v>
      </c>
      <c r="V394" s="89">
        <v>0</v>
      </c>
      <c r="W394" s="89">
        <v>0</v>
      </c>
      <c r="X394" s="89">
        <v>0.01</v>
      </c>
      <c r="Y394" s="89">
        <v>0.06</v>
      </c>
    </row>
    <row r="395" spans="1:25">
      <c r="A395" s="88" t="s">
        <v>495</v>
      </c>
      <c r="B395" s="89">
        <v>0.01</v>
      </c>
      <c r="C395" s="89">
        <v>0.01</v>
      </c>
      <c r="D395" s="89">
        <v>0.01</v>
      </c>
      <c r="E395" s="89">
        <v>0.01</v>
      </c>
      <c r="F395" s="89">
        <v>0.01</v>
      </c>
      <c r="G395" s="89">
        <v>0.01</v>
      </c>
      <c r="H395" s="89">
        <v>0.03</v>
      </c>
      <c r="I395" s="89">
        <v>0.04</v>
      </c>
      <c r="J395" s="89">
        <v>0.04</v>
      </c>
      <c r="K395" s="89">
        <v>0.06</v>
      </c>
      <c r="L395" s="89">
        <v>0.04</v>
      </c>
      <c r="M395" s="89">
        <v>0.04</v>
      </c>
      <c r="N395" s="89">
        <v>0.03</v>
      </c>
      <c r="O395" s="89">
        <v>0.04</v>
      </c>
      <c r="P395" s="89">
        <v>0.03</v>
      </c>
      <c r="Q395" s="89">
        <v>0.02</v>
      </c>
      <c r="R395" s="89">
        <v>0.02</v>
      </c>
      <c r="S395" s="89">
        <v>0.03</v>
      </c>
      <c r="T395" s="89">
        <v>0.04</v>
      </c>
      <c r="U395" s="89">
        <v>0.02</v>
      </c>
      <c r="V395" s="89">
        <v>0.02</v>
      </c>
      <c r="W395" s="89">
        <v>0.02</v>
      </c>
      <c r="X395" s="89">
        <v>0.02</v>
      </c>
      <c r="Y395" s="89">
        <v>0.02</v>
      </c>
    </row>
    <row r="396" spans="1:25">
      <c r="A396" s="88" t="s">
        <v>496</v>
      </c>
      <c r="B396" s="89">
        <v>0.01</v>
      </c>
      <c r="C396" s="89">
        <v>0.01</v>
      </c>
      <c r="D396" s="89">
        <v>0.01</v>
      </c>
      <c r="E396" s="89">
        <v>0.01</v>
      </c>
      <c r="F396" s="89">
        <v>0.01</v>
      </c>
      <c r="G396" s="89">
        <v>0.01</v>
      </c>
      <c r="H396" s="89">
        <v>0.01</v>
      </c>
      <c r="I396" s="89">
        <v>0.04</v>
      </c>
      <c r="J396" s="89">
        <v>0.11</v>
      </c>
      <c r="K396" s="89">
        <v>0.04</v>
      </c>
      <c r="L396" s="89">
        <v>0.04</v>
      </c>
      <c r="M396" s="89">
        <v>0.08</v>
      </c>
      <c r="N396" s="89">
        <v>0.08</v>
      </c>
      <c r="O396" s="89">
        <v>0.06</v>
      </c>
      <c r="P396" s="89">
        <v>0.03</v>
      </c>
      <c r="Q396" s="89">
        <v>0.03</v>
      </c>
      <c r="R396" s="89">
        <v>0.03</v>
      </c>
      <c r="S396" s="89">
        <v>0.03</v>
      </c>
      <c r="T396" s="89">
        <v>0.02</v>
      </c>
      <c r="U396" s="89">
        <v>0.02</v>
      </c>
      <c r="V396" s="89">
        <v>0.02</v>
      </c>
      <c r="W396" s="89">
        <v>0.02</v>
      </c>
      <c r="X396" s="89">
        <v>0.04</v>
      </c>
      <c r="Y396" s="89">
        <v>0.01</v>
      </c>
    </row>
    <row r="397" spans="1:25">
      <c r="A397" s="88" t="s">
        <v>1069</v>
      </c>
      <c r="B397" s="89">
        <v>0</v>
      </c>
      <c r="C397" s="89">
        <v>0</v>
      </c>
      <c r="D397" s="89">
        <v>0</v>
      </c>
      <c r="E397" s="89">
        <v>0</v>
      </c>
      <c r="F397" s="89">
        <v>0</v>
      </c>
      <c r="G397" s="89">
        <v>0</v>
      </c>
      <c r="H397" s="89">
        <v>0</v>
      </c>
      <c r="I397" s="89">
        <v>0</v>
      </c>
      <c r="J397" s="89">
        <v>0</v>
      </c>
      <c r="K397" s="89">
        <v>0</v>
      </c>
      <c r="L397" s="89">
        <v>0</v>
      </c>
      <c r="M397" s="89">
        <v>0</v>
      </c>
      <c r="N397" s="89">
        <v>0</v>
      </c>
      <c r="O397" s="89">
        <v>0</v>
      </c>
      <c r="P397" s="89">
        <v>0</v>
      </c>
      <c r="Q397" s="89">
        <v>0</v>
      </c>
      <c r="R397" s="89">
        <v>0</v>
      </c>
      <c r="S397" s="89">
        <v>0</v>
      </c>
      <c r="T397" s="89">
        <v>0</v>
      </c>
      <c r="U397" s="89">
        <v>0</v>
      </c>
      <c r="V397" s="89">
        <v>0</v>
      </c>
      <c r="W397" s="89">
        <v>0</v>
      </c>
      <c r="X397" s="89">
        <v>0</v>
      </c>
      <c r="Y397" s="89">
        <v>0</v>
      </c>
    </row>
    <row r="398" spans="1:25">
      <c r="A398" s="88" t="s">
        <v>497</v>
      </c>
      <c r="B398" s="89">
        <v>0</v>
      </c>
      <c r="C398" s="89">
        <v>0</v>
      </c>
      <c r="D398" s="89">
        <v>0</v>
      </c>
      <c r="E398" s="89">
        <v>0</v>
      </c>
      <c r="F398" s="89">
        <v>0</v>
      </c>
      <c r="G398" s="89">
        <v>0</v>
      </c>
      <c r="H398" s="89">
        <v>0.01</v>
      </c>
      <c r="I398" s="89">
        <v>0.01</v>
      </c>
      <c r="J398" s="89">
        <v>0.04</v>
      </c>
      <c r="K398" s="89">
        <v>0.02</v>
      </c>
      <c r="L398" s="89">
        <v>0.02</v>
      </c>
      <c r="M398" s="89">
        <v>0.03</v>
      </c>
      <c r="N398" s="89">
        <v>0.03</v>
      </c>
      <c r="O398" s="89">
        <v>0.02</v>
      </c>
      <c r="P398" s="89">
        <v>0.03</v>
      </c>
      <c r="Q398" s="89">
        <v>0.03</v>
      </c>
      <c r="R398" s="89">
        <v>0.02</v>
      </c>
      <c r="S398" s="89">
        <v>0.06</v>
      </c>
      <c r="T398" s="89">
        <v>0.04</v>
      </c>
      <c r="U398" s="89">
        <v>0</v>
      </c>
      <c r="V398" s="89">
        <v>0.01</v>
      </c>
      <c r="W398" s="89">
        <v>0.01</v>
      </c>
      <c r="X398" s="89">
        <v>0.01</v>
      </c>
      <c r="Y398" s="89">
        <v>0</v>
      </c>
    </row>
    <row r="399" spans="1:25">
      <c r="A399" s="88" t="s">
        <v>498</v>
      </c>
      <c r="B399" s="89">
        <v>3.89</v>
      </c>
      <c r="C399" s="89">
        <v>1.23</v>
      </c>
      <c r="D399" s="89">
        <v>0.01</v>
      </c>
      <c r="E399" s="89">
        <v>0</v>
      </c>
      <c r="F399" s="89">
        <v>0</v>
      </c>
      <c r="G399" s="89">
        <v>0.06</v>
      </c>
      <c r="H399" s="89">
        <v>0.05</v>
      </c>
      <c r="I399" s="89">
        <v>0.15</v>
      </c>
      <c r="J399" s="89">
        <v>0.24</v>
      </c>
      <c r="K399" s="89">
        <v>0.31</v>
      </c>
      <c r="L399" s="89">
        <v>0.31</v>
      </c>
      <c r="M399" s="89">
        <v>0.16</v>
      </c>
      <c r="N399" s="89">
        <v>0.17</v>
      </c>
      <c r="O399" s="89">
        <v>0.3</v>
      </c>
      <c r="P399" s="89">
        <v>0.3</v>
      </c>
      <c r="Q399" s="89">
        <v>0.19</v>
      </c>
      <c r="R399" s="89">
        <v>0.08</v>
      </c>
      <c r="S399" s="89">
        <v>0.09</v>
      </c>
      <c r="T399" s="89">
        <v>0.2</v>
      </c>
      <c r="U399" s="89">
        <v>0.06</v>
      </c>
      <c r="V399" s="89">
        <v>0.1</v>
      </c>
      <c r="W399" s="89">
        <v>0.14000000000000001</v>
      </c>
      <c r="X399" s="89">
        <v>0.04</v>
      </c>
      <c r="Y399" s="89">
        <v>2.97</v>
      </c>
    </row>
    <row r="400" spans="1:25">
      <c r="A400" s="88" t="s">
        <v>499</v>
      </c>
      <c r="B400" s="89">
        <v>0.65</v>
      </c>
      <c r="C400" s="89">
        <v>1.35</v>
      </c>
      <c r="D400" s="89">
        <v>1</v>
      </c>
      <c r="E400" s="89">
        <v>0.61</v>
      </c>
      <c r="F400" s="89">
        <v>0.37</v>
      </c>
      <c r="G400" s="89">
        <v>0.24</v>
      </c>
      <c r="H400" s="89">
        <v>0.26</v>
      </c>
      <c r="I400" s="89">
        <v>0.33</v>
      </c>
      <c r="J400" s="89">
        <v>0.14000000000000001</v>
      </c>
      <c r="K400" s="89">
        <v>7.0000000000000007E-2</v>
      </c>
      <c r="L400" s="89">
        <v>0.08</v>
      </c>
      <c r="M400" s="89">
        <v>0.16</v>
      </c>
      <c r="N400" s="89">
        <v>0.13</v>
      </c>
      <c r="O400" s="89">
        <v>0.14000000000000001</v>
      </c>
      <c r="P400" s="89">
        <v>0.14000000000000001</v>
      </c>
      <c r="Q400" s="89">
        <v>0.14000000000000001</v>
      </c>
      <c r="R400" s="89">
        <v>0.05</v>
      </c>
      <c r="S400" s="89">
        <v>0.06</v>
      </c>
      <c r="T400" s="89">
        <v>0.06</v>
      </c>
      <c r="U400" s="89">
        <v>0.06</v>
      </c>
      <c r="V400" s="89">
        <v>0.05</v>
      </c>
      <c r="W400" s="89">
        <v>0.05</v>
      </c>
      <c r="X400" s="89">
        <v>0.13</v>
      </c>
      <c r="Y400" s="89">
        <v>0.31</v>
      </c>
    </row>
    <row r="401" spans="1:25">
      <c r="A401" s="88" t="s">
        <v>500</v>
      </c>
      <c r="B401" s="89">
        <v>0</v>
      </c>
      <c r="C401" s="89">
        <v>0</v>
      </c>
      <c r="D401" s="89">
        <v>0</v>
      </c>
      <c r="E401" s="89">
        <v>0</v>
      </c>
      <c r="F401" s="89">
        <v>0</v>
      </c>
      <c r="G401" s="89">
        <v>0</v>
      </c>
      <c r="H401" s="89">
        <v>0.01</v>
      </c>
      <c r="I401" s="89">
        <v>0.01</v>
      </c>
      <c r="J401" s="89">
        <v>0.02</v>
      </c>
      <c r="K401" s="89">
        <v>0.04</v>
      </c>
      <c r="L401" s="89">
        <v>0.06</v>
      </c>
      <c r="M401" s="89">
        <v>7.0000000000000007E-2</v>
      </c>
      <c r="N401" s="89">
        <v>0.02</v>
      </c>
      <c r="O401" s="89">
        <v>0.02</v>
      </c>
      <c r="P401" s="89">
        <v>0.02</v>
      </c>
      <c r="Q401" s="89">
        <v>0.03</v>
      </c>
      <c r="R401" s="89">
        <v>0.01</v>
      </c>
      <c r="S401" s="89">
        <v>0.03</v>
      </c>
      <c r="T401" s="89">
        <v>0.02</v>
      </c>
      <c r="U401" s="89">
        <v>0.01</v>
      </c>
      <c r="V401" s="89">
        <v>0.01</v>
      </c>
      <c r="W401" s="89">
        <v>0.01</v>
      </c>
      <c r="X401" s="89">
        <v>0</v>
      </c>
      <c r="Y401" s="89">
        <v>0</v>
      </c>
    </row>
    <row r="402" spans="1:25">
      <c r="A402" s="88" t="s">
        <v>501</v>
      </c>
      <c r="B402" s="89">
        <v>0</v>
      </c>
      <c r="C402" s="89">
        <v>0</v>
      </c>
      <c r="D402" s="89">
        <v>0</v>
      </c>
      <c r="E402" s="89">
        <v>0</v>
      </c>
      <c r="F402" s="89">
        <v>0</v>
      </c>
      <c r="G402" s="89">
        <v>0</v>
      </c>
      <c r="H402" s="89">
        <v>0</v>
      </c>
      <c r="I402" s="89">
        <v>0</v>
      </c>
      <c r="J402" s="89">
        <v>0.01</v>
      </c>
      <c r="K402" s="89">
        <v>0.03</v>
      </c>
      <c r="L402" s="89">
        <v>0.01</v>
      </c>
      <c r="M402" s="89">
        <v>0.01</v>
      </c>
      <c r="N402" s="89">
        <v>0.01</v>
      </c>
      <c r="O402" s="89">
        <v>0</v>
      </c>
      <c r="P402" s="89">
        <v>0</v>
      </c>
      <c r="Q402" s="89">
        <v>0</v>
      </c>
      <c r="R402" s="89">
        <v>0</v>
      </c>
      <c r="S402" s="89">
        <v>0</v>
      </c>
      <c r="T402" s="89">
        <v>0</v>
      </c>
      <c r="U402" s="89">
        <v>0</v>
      </c>
      <c r="V402" s="89">
        <v>0</v>
      </c>
      <c r="W402" s="89">
        <v>0</v>
      </c>
      <c r="X402" s="89">
        <v>0</v>
      </c>
      <c r="Y402" s="89">
        <v>0</v>
      </c>
    </row>
    <row r="403" spans="1:25">
      <c r="A403" s="88" t="s">
        <v>502</v>
      </c>
      <c r="B403" s="89">
        <v>0</v>
      </c>
      <c r="C403" s="89">
        <v>0</v>
      </c>
      <c r="D403" s="89">
        <v>0</v>
      </c>
      <c r="E403" s="89">
        <v>0</v>
      </c>
      <c r="F403" s="89">
        <v>0</v>
      </c>
      <c r="G403" s="89">
        <v>0</v>
      </c>
      <c r="H403" s="89">
        <v>0</v>
      </c>
      <c r="I403" s="89">
        <v>0</v>
      </c>
      <c r="J403" s="89">
        <v>0</v>
      </c>
      <c r="K403" s="89">
        <v>0</v>
      </c>
      <c r="L403" s="89">
        <v>0</v>
      </c>
      <c r="M403" s="89">
        <v>0</v>
      </c>
      <c r="N403" s="89">
        <v>0</v>
      </c>
      <c r="O403" s="89">
        <v>0</v>
      </c>
      <c r="P403" s="89">
        <v>0</v>
      </c>
      <c r="Q403" s="89">
        <v>0</v>
      </c>
      <c r="R403" s="89">
        <v>0</v>
      </c>
      <c r="S403" s="89">
        <v>0</v>
      </c>
      <c r="T403" s="89">
        <v>0</v>
      </c>
      <c r="U403" s="89">
        <v>0</v>
      </c>
      <c r="V403" s="89">
        <v>0</v>
      </c>
      <c r="W403" s="89">
        <v>0</v>
      </c>
      <c r="X403" s="89">
        <v>0</v>
      </c>
      <c r="Y403" s="89">
        <v>0</v>
      </c>
    </row>
    <row r="404" spans="1:25">
      <c r="A404" s="88" t="s">
        <v>503</v>
      </c>
      <c r="B404" s="89">
        <v>0.33</v>
      </c>
      <c r="C404" s="89">
        <v>0.72</v>
      </c>
      <c r="D404" s="89">
        <v>0.08</v>
      </c>
      <c r="E404" s="89">
        <v>0.05</v>
      </c>
      <c r="F404" s="89">
        <v>0.1</v>
      </c>
      <c r="G404" s="89">
        <v>0.2</v>
      </c>
      <c r="H404" s="89">
        <v>0.23</v>
      </c>
      <c r="I404" s="89">
        <v>0.33</v>
      </c>
      <c r="J404" s="89">
        <v>0.56000000000000005</v>
      </c>
      <c r="K404" s="89">
        <v>0.56999999999999995</v>
      </c>
      <c r="L404" s="89">
        <v>0.37</v>
      </c>
      <c r="M404" s="89">
        <v>0.13</v>
      </c>
      <c r="N404" s="89">
        <v>0.04</v>
      </c>
      <c r="O404" s="89">
        <v>0.08</v>
      </c>
      <c r="P404" s="89">
        <v>0.12</v>
      </c>
      <c r="Q404" s="89">
        <v>0.06</v>
      </c>
      <c r="R404" s="89">
        <v>0.04</v>
      </c>
      <c r="S404" s="89">
        <v>0.1</v>
      </c>
      <c r="T404" s="89">
        <v>0.06</v>
      </c>
      <c r="U404" s="89">
        <v>0.06</v>
      </c>
      <c r="V404" s="89">
        <v>7.0000000000000007E-2</v>
      </c>
      <c r="W404" s="89">
        <v>0.13</v>
      </c>
      <c r="X404" s="89">
        <v>0.27</v>
      </c>
      <c r="Y404" s="89">
        <v>0.15</v>
      </c>
    </row>
    <row r="405" spans="1:25">
      <c r="A405" s="88" t="s">
        <v>1070</v>
      </c>
      <c r="B405" s="89">
        <v>0</v>
      </c>
      <c r="C405" s="89">
        <v>0</v>
      </c>
      <c r="D405" s="89">
        <v>0</v>
      </c>
      <c r="E405" s="89">
        <v>0</v>
      </c>
      <c r="F405" s="89">
        <v>0</v>
      </c>
      <c r="G405" s="89">
        <v>0</v>
      </c>
      <c r="H405" s="89">
        <v>0</v>
      </c>
      <c r="I405" s="89">
        <v>0</v>
      </c>
      <c r="J405" s="89">
        <v>0</v>
      </c>
      <c r="K405" s="89">
        <v>0</v>
      </c>
      <c r="L405" s="89">
        <v>0</v>
      </c>
      <c r="M405" s="89">
        <v>0</v>
      </c>
      <c r="N405" s="89">
        <v>0</v>
      </c>
      <c r="O405" s="89">
        <v>0</v>
      </c>
      <c r="P405" s="89">
        <v>0</v>
      </c>
      <c r="Q405" s="89">
        <v>0</v>
      </c>
      <c r="R405" s="89">
        <v>0</v>
      </c>
      <c r="S405" s="89">
        <v>0</v>
      </c>
      <c r="T405" s="89">
        <v>0</v>
      </c>
      <c r="U405" s="89">
        <v>0</v>
      </c>
      <c r="V405" s="89">
        <v>0</v>
      </c>
      <c r="W405" s="89">
        <v>0</v>
      </c>
      <c r="X405" s="89">
        <v>0</v>
      </c>
      <c r="Y405" s="89">
        <v>0</v>
      </c>
    </row>
    <row r="406" spans="1:25">
      <c r="A406" s="88" t="s">
        <v>504</v>
      </c>
      <c r="B406" s="89">
        <v>0</v>
      </c>
      <c r="C406" s="89">
        <v>0</v>
      </c>
      <c r="D406" s="89">
        <v>0</v>
      </c>
      <c r="E406" s="89">
        <v>0</v>
      </c>
      <c r="F406" s="89">
        <v>0</v>
      </c>
      <c r="G406" s="89">
        <v>0</v>
      </c>
      <c r="H406" s="89">
        <v>0.01</v>
      </c>
      <c r="I406" s="89">
        <v>0.04</v>
      </c>
      <c r="J406" s="89">
        <v>0.05</v>
      </c>
      <c r="K406" s="89">
        <v>0.05</v>
      </c>
      <c r="L406" s="89">
        <v>0.03</v>
      </c>
      <c r="M406" s="89">
        <v>0.04</v>
      </c>
      <c r="N406" s="89">
        <v>0.03</v>
      </c>
      <c r="O406" s="89">
        <v>0.02</v>
      </c>
      <c r="P406" s="89">
        <v>0.01</v>
      </c>
      <c r="Q406" s="89">
        <v>0.01</v>
      </c>
      <c r="R406" s="89">
        <v>0.02</v>
      </c>
      <c r="S406" s="89">
        <v>0.06</v>
      </c>
      <c r="T406" s="89">
        <v>0.06</v>
      </c>
      <c r="U406" s="89">
        <v>0.03</v>
      </c>
      <c r="V406" s="89">
        <v>0.03</v>
      </c>
      <c r="W406" s="89">
        <v>0.01</v>
      </c>
      <c r="X406" s="89">
        <v>0.01</v>
      </c>
      <c r="Y406" s="89">
        <v>0</v>
      </c>
    </row>
    <row r="407" spans="1:25">
      <c r="A407" s="88" t="s">
        <v>505</v>
      </c>
      <c r="B407" s="89">
        <v>0.06</v>
      </c>
      <c r="C407" s="89">
        <v>0.06</v>
      </c>
      <c r="D407" s="89">
        <v>0.05</v>
      </c>
      <c r="E407" s="89">
        <v>0.05</v>
      </c>
      <c r="F407" s="89">
        <v>0.05</v>
      </c>
      <c r="G407" s="89">
        <v>0.05</v>
      </c>
      <c r="H407" s="89">
        <v>0.06</v>
      </c>
      <c r="I407" s="89">
        <v>0.08</v>
      </c>
      <c r="J407" s="89">
        <v>0.13</v>
      </c>
      <c r="K407" s="89">
        <v>0.28000000000000003</v>
      </c>
      <c r="L407" s="89">
        <v>0.28999999999999998</v>
      </c>
      <c r="M407" s="89">
        <v>0.25</v>
      </c>
      <c r="N407" s="89">
        <v>0.2</v>
      </c>
      <c r="O407" s="89">
        <v>0.26</v>
      </c>
      <c r="P407" s="89">
        <v>0.33</v>
      </c>
      <c r="Q407" s="89">
        <v>0.28999999999999998</v>
      </c>
      <c r="R407" s="89">
        <v>0.19</v>
      </c>
      <c r="S407" s="89">
        <v>0.22</v>
      </c>
      <c r="T407" s="89">
        <v>0.19</v>
      </c>
      <c r="U407" s="89">
        <v>0.15</v>
      </c>
      <c r="V407" s="89">
        <v>0.15</v>
      </c>
      <c r="W407" s="89">
        <v>0.13</v>
      </c>
      <c r="X407" s="89">
        <v>0.13</v>
      </c>
      <c r="Y407" s="89">
        <v>0.13</v>
      </c>
    </row>
    <row r="408" spans="1:25">
      <c r="A408" s="88" t="s">
        <v>506</v>
      </c>
      <c r="B408" s="89">
        <v>0</v>
      </c>
      <c r="C408" s="89">
        <v>0</v>
      </c>
      <c r="D408" s="89">
        <v>0</v>
      </c>
      <c r="E408" s="89">
        <v>0</v>
      </c>
      <c r="F408" s="89">
        <v>0</v>
      </c>
      <c r="G408" s="89">
        <v>0</v>
      </c>
      <c r="H408" s="89">
        <v>0</v>
      </c>
      <c r="I408" s="89">
        <v>0</v>
      </c>
      <c r="J408" s="89">
        <v>0</v>
      </c>
      <c r="K408" s="89">
        <v>0</v>
      </c>
      <c r="L408" s="89">
        <v>0</v>
      </c>
      <c r="M408" s="89">
        <v>0</v>
      </c>
      <c r="N408" s="89">
        <v>0</v>
      </c>
      <c r="O408" s="89">
        <v>0</v>
      </c>
      <c r="P408" s="89">
        <v>0.02</v>
      </c>
      <c r="Q408" s="89">
        <v>0.05</v>
      </c>
      <c r="R408" s="89">
        <v>0</v>
      </c>
      <c r="S408" s="89">
        <v>0</v>
      </c>
      <c r="T408" s="89">
        <v>0</v>
      </c>
      <c r="U408" s="89">
        <v>0</v>
      </c>
      <c r="V408" s="89">
        <v>0</v>
      </c>
      <c r="W408" s="89">
        <v>0</v>
      </c>
      <c r="X408" s="89">
        <v>0</v>
      </c>
      <c r="Y408" s="89">
        <v>0</v>
      </c>
    </row>
    <row r="409" spans="1:25">
      <c r="A409" s="88" t="s">
        <v>507</v>
      </c>
      <c r="B409" s="89">
        <v>0.09</v>
      </c>
      <c r="C409" s="89">
        <v>0.64</v>
      </c>
      <c r="D409" s="89">
        <v>0.13</v>
      </c>
      <c r="E409" s="89">
        <v>0.01</v>
      </c>
      <c r="F409" s="89">
        <v>1.95</v>
      </c>
      <c r="G409" s="89">
        <v>0.35</v>
      </c>
      <c r="H409" s="89">
        <v>7.0000000000000007E-2</v>
      </c>
      <c r="I409" s="89">
        <v>0</v>
      </c>
      <c r="J409" s="89">
        <v>0</v>
      </c>
      <c r="K409" s="89">
        <v>0</v>
      </c>
      <c r="L409" s="89">
        <v>0</v>
      </c>
      <c r="M409" s="89">
        <v>0</v>
      </c>
      <c r="N409" s="89">
        <v>0</v>
      </c>
      <c r="O409" s="89">
        <v>0</v>
      </c>
      <c r="P409" s="89">
        <v>0.01</v>
      </c>
      <c r="Q409" s="89">
        <v>0.09</v>
      </c>
      <c r="R409" s="89">
        <v>0.72</v>
      </c>
      <c r="S409" s="89">
        <v>0.19</v>
      </c>
      <c r="T409" s="89">
        <v>0.08</v>
      </c>
      <c r="U409" s="89">
        <v>0</v>
      </c>
      <c r="V409" s="89">
        <v>0.02</v>
      </c>
      <c r="W409" s="89">
        <v>1.87</v>
      </c>
      <c r="X409" s="89">
        <v>0</v>
      </c>
      <c r="Y409" s="89">
        <v>0.2</v>
      </c>
    </row>
    <row r="410" spans="1:25">
      <c r="A410" s="88" t="s">
        <v>508</v>
      </c>
      <c r="B410" s="89">
        <v>1.19</v>
      </c>
      <c r="C410" s="89">
        <v>0.03</v>
      </c>
      <c r="D410" s="89">
        <v>0.02</v>
      </c>
      <c r="E410" s="89">
        <v>0.02</v>
      </c>
      <c r="F410" s="89">
        <v>0.41</v>
      </c>
      <c r="G410" s="89">
        <v>3.87</v>
      </c>
      <c r="H410" s="89">
        <v>4.32</v>
      </c>
      <c r="I410" s="89">
        <v>2.5299999999999998</v>
      </c>
      <c r="J410" s="89">
        <v>0.2</v>
      </c>
      <c r="K410" s="89">
        <v>0.1</v>
      </c>
      <c r="L410" s="89">
        <v>0.1</v>
      </c>
      <c r="M410" s="89">
        <v>0.06</v>
      </c>
      <c r="N410" s="89">
        <v>0.05</v>
      </c>
      <c r="O410" s="89">
        <v>7.0000000000000007E-2</v>
      </c>
      <c r="P410" s="89">
        <v>0.11</v>
      </c>
      <c r="Q410" s="89">
        <v>0.05</v>
      </c>
      <c r="R410" s="89">
        <v>0.06</v>
      </c>
      <c r="S410" s="89">
        <v>7.0000000000000007E-2</v>
      </c>
      <c r="T410" s="89">
        <v>0.06</v>
      </c>
      <c r="U410" s="89">
        <v>0.08</v>
      </c>
      <c r="V410" s="89">
        <v>0.06</v>
      </c>
      <c r="W410" s="89">
        <v>0.55000000000000004</v>
      </c>
      <c r="X410" s="89">
        <v>4.96</v>
      </c>
      <c r="Y410" s="89">
        <v>4.3600000000000003</v>
      </c>
    </row>
    <row r="411" spans="1:25">
      <c r="A411" s="88" t="s">
        <v>509</v>
      </c>
      <c r="B411" s="89">
        <v>0</v>
      </c>
      <c r="C411" s="89">
        <v>0</v>
      </c>
      <c r="D411" s="89">
        <v>0</v>
      </c>
      <c r="E411" s="89">
        <v>0</v>
      </c>
      <c r="F411" s="89">
        <v>0</v>
      </c>
      <c r="G411" s="89">
        <v>0</v>
      </c>
      <c r="H411" s="89">
        <v>0.01</v>
      </c>
      <c r="I411" s="89">
        <v>0.01</v>
      </c>
      <c r="J411" s="89">
        <v>0.02</v>
      </c>
      <c r="K411" s="89">
        <v>0.02</v>
      </c>
      <c r="L411" s="89">
        <v>0.02</v>
      </c>
      <c r="M411" s="89">
        <v>0.02</v>
      </c>
      <c r="N411" s="89">
        <v>0.03</v>
      </c>
      <c r="O411" s="89">
        <v>0.04</v>
      </c>
      <c r="P411" s="89">
        <v>0.01</v>
      </c>
      <c r="Q411" s="89">
        <v>0.02</v>
      </c>
      <c r="R411" s="89">
        <v>0.02</v>
      </c>
      <c r="S411" s="89">
        <v>0.02</v>
      </c>
      <c r="T411" s="89">
        <v>0.04</v>
      </c>
      <c r="U411" s="89">
        <v>0.02</v>
      </c>
      <c r="V411" s="89">
        <v>0.01</v>
      </c>
      <c r="W411" s="89">
        <v>0.01</v>
      </c>
      <c r="X411" s="89">
        <v>0</v>
      </c>
      <c r="Y411" s="89">
        <v>0</v>
      </c>
    </row>
    <row r="412" spans="1:25">
      <c r="A412" s="88" t="s">
        <v>510</v>
      </c>
      <c r="B412" s="89">
        <v>0.02</v>
      </c>
      <c r="C412" s="89">
        <v>0</v>
      </c>
      <c r="D412" s="89">
        <v>0.01</v>
      </c>
      <c r="E412" s="89">
        <v>0.01</v>
      </c>
      <c r="F412" s="89">
        <v>0.04</v>
      </c>
      <c r="G412" s="89">
        <v>0.98</v>
      </c>
      <c r="H412" s="89">
        <v>0.02</v>
      </c>
      <c r="I412" s="89">
        <v>0.02</v>
      </c>
      <c r="J412" s="89">
        <v>0.08</v>
      </c>
      <c r="K412" s="89">
        <v>0.12</v>
      </c>
      <c r="L412" s="89">
        <v>0.1</v>
      </c>
      <c r="M412" s="89">
        <v>0.71</v>
      </c>
      <c r="N412" s="89">
        <v>0.23</v>
      </c>
      <c r="O412" s="89">
        <v>0.09</v>
      </c>
      <c r="P412" s="89">
        <v>0.11</v>
      </c>
      <c r="Q412" s="89">
        <v>0.19</v>
      </c>
      <c r="R412" s="89">
        <v>0.06</v>
      </c>
      <c r="S412" s="89">
        <v>0.01</v>
      </c>
      <c r="T412" s="89">
        <v>0.03</v>
      </c>
      <c r="U412" s="89">
        <v>0.08</v>
      </c>
      <c r="V412" s="89">
        <v>0.01</v>
      </c>
      <c r="W412" s="89">
        <v>2.0099999999999998</v>
      </c>
      <c r="X412" s="89">
        <v>0.04</v>
      </c>
      <c r="Y412" s="89">
        <v>0.02</v>
      </c>
    </row>
    <row r="413" spans="1:25">
      <c r="A413" s="88" t="s">
        <v>511</v>
      </c>
      <c r="B413" s="89">
        <v>0</v>
      </c>
      <c r="C413" s="89">
        <v>0</v>
      </c>
      <c r="D413" s="89">
        <v>0</v>
      </c>
      <c r="E413" s="89">
        <v>0</v>
      </c>
      <c r="F413" s="89">
        <v>0.02</v>
      </c>
      <c r="G413" s="89">
        <v>1.49</v>
      </c>
      <c r="H413" s="89">
        <v>1.41</v>
      </c>
      <c r="I413" s="89">
        <v>0.03</v>
      </c>
      <c r="J413" s="89">
        <v>0.27</v>
      </c>
      <c r="K413" s="89">
        <v>0.01</v>
      </c>
      <c r="L413" s="89">
        <v>0.02</v>
      </c>
      <c r="M413" s="89">
        <v>0.04</v>
      </c>
      <c r="N413" s="89">
        <v>2.4900000000000002</v>
      </c>
      <c r="O413" s="89">
        <v>0.01</v>
      </c>
      <c r="P413" s="89">
        <v>0.02</v>
      </c>
      <c r="Q413" s="89">
        <v>0.03</v>
      </c>
      <c r="R413" s="89">
        <v>0.1</v>
      </c>
      <c r="S413" s="89">
        <v>0.01</v>
      </c>
      <c r="T413" s="89">
        <v>0</v>
      </c>
      <c r="U413" s="89">
        <v>0</v>
      </c>
      <c r="V413" s="89">
        <v>2.0299999999999998</v>
      </c>
      <c r="W413" s="89">
        <v>0.99</v>
      </c>
      <c r="X413" s="89">
        <v>0.2</v>
      </c>
      <c r="Y413" s="89">
        <v>0</v>
      </c>
    </row>
    <row r="414" spans="1:25">
      <c r="A414" s="88" t="s">
        <v>512</v>
      </c>
      <c r="B414" s="89">
        <v>0.02</v>
      </c>
      <c r="C414" s="89">
        <v>0.02</v>
      </c>
      <c r="D414" s="89">
        <v>0.02</v>
      </c>
      <c r="E414" s="89">
        <v>0.02</v>
      </c>
      <c r="F414" s="89">
        <v>0.01</v>
      </c>
      <c r="G414" s="89">
        <v>0.02</v>
      </c>
      <c r="H414" s="89">
        <v>0.09</v>
      </c>
      <c r="I414" s="89">
        <v>0.23</v>
      </c>
      <c r="J414" s="89">
        <v>0.13</v>
      </c>
      <c r="K414" s="89">
        <v>0.15</v>
      </c>
      <c r="L414" s="89">
        <v>0.13</v>
      </c>
      <c r="M414" s="89">
        <v>0.09</v>
      </c>
      <c r="N414" s="89">
        <v>0.06</v>
      </c>
      <c r="O414" s="89">
        <v>7.0000000000000007E-2</v>
      </c>
      <c r="P414" s="89">
        <v>0.11</v>
      </c>
      <c r="Q414" s="89">
        <v>0.15</v>
      </c>
      <c r="R414" s="89">
        <v>0.18</v>
      </c>
      <c r="S414" s="89">
        <v>0.13</v>
      </c>
      <c r="T414" s="89">
        <v>0.1</v>
      </c>
      <c r="U414" s="89">
        <v>0.11</v>
      </c>
      <c r="V414" s="89">
        <v>7.0000000000000007E-2</v>
      </c>
      <c r="W414" s="89">
        <v>0.04</v>
      </c>
      <c r="X414" s="89">
        <v>0.03</v>
      </c>
      <c r="Y414" s="89">
        <v>0.03</v>
      </c>
    </row>
    <row r="415" spans="1:25">
      <c r="A415" s="88" t="s">
        <v>513</v>
      </c>
      <c r="B415" s="89">
        <v>2.1800000000000002</v>
      </c>
      <c r="C415" s="89">
        <v>0</v>
      </c>
      <c r="D415" s="89">
        <v>0</v>
      </c>
      <c r="E415" s="89">
        <v>0.88</v>
      </c>
      <c r="F415" s="89">
        <v>2.95</v>
      </c>
      <c r="G415" s="89">
        <v>0.37</v>
      </c>
      <c r="H415" s="89">
        <v>0.02</v>
      </c>
      <c r="I415" s="89">
        <v>0.01</v>
      </c>
      <c r="J415" s="89">
        <v>0.12</v>
      </c>
      <c r="K415" s="89">
        <v>0.15</v>
      </c>
      <c r="L415" s="89">
        <v>0.14000000000000001</v>
      </c>
      <c r="M415" s="89">
        <v>0.11</v>
      </c>
      <c r="N415" s="89">
        <v>0.14000000000000001</v>
      </c>
      <c r="O415" s="89">
        <v>0.12</v>
      </c>
      <c r="P415" s="89">
        <v>0.17</v>
      </c>
      <c r="Q415" s="89">
        <v>0.16</v>
      </c>
      <c r="R415" s="89">
        <v>0.06</v>
      </c>
      <c r="S415" s="89">
        <v>0.12</v>
      </c>
      <c r="T415" s="89">
        <v>0.01</v>
      </c>
      <c r="U415" s="89">
        <v>0</v>
      </c>
      <c r="V415" s="89">
        <v>0</v>
      </c>
      <c r="W415" s="89">
        <v>0</v>
      </c>
      <c r="X415" s="89">
        <v>0</v>
      </c>
      <c r="Y415" s="89">
        <v>2.1800000000000002</v>
      </c>
    </row>
    <row r="416" spans="1:25">
      <c r="A416" s="88" t="s">
        <v>514</v>
      </c>
      <c r="B416" s="89">
        <v>0</v>
      </c>
      <c r="C416" s="89">
        <v>0.01</v>
      </c>
      <c r="D416" s="89">
        <v>0.01</v>
      </c>
      <c r="E416" s="89">
        <v>0</v>
      </c>
      <c r="F416" s="89">
        <v>0</v>
      </c>
      <c r="G416" s="89">
        <v>0</v>
      </c>
      <c r="H416" s="89">
        <v>0.01</v>
      </c>
      <c r="I416" s="89">
        <v>0.25</v>
      </c>
      <c r="J416" s="89">
        <v>0.02</v>
      </c>
      <c r="K416" s="89">
        <v>0.16</v>
      </c>
      <c r="L416" s="89">
        <v>7.0000000000000007E-2</v>
      </c>
      <c r="M416" s="89">
        <v>0.06</v>
      </c>
      <c r="N416" s="89">
        <v>0.02</v>
      </c>
      <c r="O416" s="89">
        <v>0.01</v>
      </c>
      <c r="P416" s="89">
        <v>0.01</v>
      </c>
      <c r="Q416" s="89">
        <v>0.02</v>
      </c>
      <c r="R416" s="89">
        <v>0.01</v>
      </c>
      <c r="S416" s="89">
        <v>0.01</v>
      </c>
      <c r="T416" s="89">
        <v>0.01</v>
      </c>
      <c r="U416" s="89">
        <v>0.02</v>
      </c>
      <c r="V416" s="89">
        <v>0.01</v>
      </c>
      <c r="W416" s="89">
        <v>0.01</v>
      </c>
      <c r="X416" s="89">
        <v>0.01</v>
      </c>
      <c r="Y416" s="89">
        <v>0</v>
      </c>
    </row>
    <row r="417" spans="1:25">
      <c r="A417" s="88" t="s">
        <v>515</v>
      </c>
      <c r="B417" s="89">
        <v>0.01</v>
      </c>
      <c r="C417" s="89">
        <v>0.01</v>
      </c>
      <c r="D417" s="89">
        <v>0.01</v>
      </c>
      <c r="E417" s="89">
        <v>0.01</v>
      </c>
      <c r="F417" s="89">
        <v>0.01</v>
      </c>
      <c r="G417" s="89">
        <v>0.01</v>
      </c>
      <c r="H417" s="89">
        <v>0.01</v>
      </c>
      <c r="I417" s="89">
        <v>0.01</v>
      </c>
      <c r="J417" s="89">
        <v>0.01</v>
      </c>
      <c r="K417" s="89">
        <v>0.02</v>
      </c>
      <c r="L417" s="89">
        <v>0.01</v>
      </c>
      <c r="M417" s="89">
        <v>0.01</v>
      </c>
      <c r="N417" s="89">
        <v>0.01</v>
      </c>
      <c r="O417" s="89">
        <v>0.01</v>
      </c>
      <c r="P417" s="89">
        <v>0.02</v>
      </c>
      <c r="Q417" s="89">
        <v>0.02</v>
      </c>
      <c r="R417" s="89">
        <v>0.01</v>
      </c>
      <c r="S417" s="89">
        <v>0.01</v>
      </c>
      <c r="T417" s="89">
        <v>0.01</v>
      </c>
      <c r="U417" s="89">
        <v>0.01</v>
      </c>
      <c r="V417" s="89">
        <v>0.01</v>
      </c>
      <c r="W417" s="89">
        <v>0.01</v>
      </c>
      <c r="X417" s="89">
        <v>0.01</v>
      </c>
      <c r="Y417" s="89">
        <v>0.01</v>
      </c>
    </row>
    <row r="418" spans="1:25">
      <c r="A418" s="88" t="s">
        <v>516</v>
      </c>
      <c r="B418" s="89">
        <v>0</v>
      </c>
      <c r="C418" s="89">
        <v>0</v>
      </c>
      <c r="D418" s="89">
        <v>0</v>
      </c>
      <c r="E418" s="89">
        <v>0</v>
      </c>
      <c r="F418" s="89">
        <v>0</v>
      </c>
      <c r="G418" s="89">
        <v>0</v>
      </c>
      <c r="H418" s="89">
        <v>0.01</v>
      </c>
      <c r="I418" s="89">
        <v>0.02</v>
      </c>
      <c r="J418" s="89">
        <v>0.04</v>
      </c>
      <c r="K418" s="89">
        <v>0.06</v>
      </c>
      <c r="L418" s="89">
        <v>0.14000000000000001</v>
      </c>
      <c r="M418" s="89">
        <v>0.04</v>
      </c>
      <c r="N418" s="89">
        <v>0.03</v>
      </c>
      <c r="O418" s="89">
        <v>0.03</v>
      </c>
      <c r="P418" s="89">
        <v>0.02</v>
      </c>
      <c r="Q418" s="89">
        <v>0.02</v>
      </c>
      <c r="R418" s="89">
        <v>0.05</v>
      </c>
      <c r="S418" s="89">
        <v>0.03</v>
      </c>
      <c r="T418" s="89">
        <v>0.03</v>
      </c>
      <c r="U418" s="89">
        <v>0.02</v>
      </c>
      <c r="V418" s="89">
        <v>0.04</v>
      </c>
      <c r="W418" s="89">
        <v>0.08</v>
      </c>
      <c r="X418" s="89">
        <v>0.06</v>
      </c>
      <c r="Y418" s="89">
        <v>0.01</v>
      </c>
    </row>
    <row r="419" spans="1:25">
      <c r="A419" s="88" t="s">
        <v>517</v>
      </c>
      <c r="B419" s="89">
        <v>7.0000000000000007E-2</v>
      </c>
      <c r="C419" s="89">
        <v>0.08</v>
      </c>
      <c r="D419" s="89">
        <v>0.08</v>
      </c>
      <c r="E419" s="89">
        <v>0.08</v>
      </c>
      <c r="F419" s="89">
        <v>7.0000000000000007E-2</v>
      </c>
      <c r="G419" s="89">
        <v>0.06</v>
      </c>
      <c r="H419" s="89">
        <v>0.08</v>
      </c>
      <c r="I419" s="89">
        <v>0.09</v>
      </c>
      <c r="J419" s="89">
        <v>0.1</v>
      </c>
      <c r="K419" s="89">
        <v>0.11</v>
      </c>
      <c r="L419" s="89">
        <v>0.11</v>
      </c>
      <c r="M419" s="89">
        <v>0.1</v>
      </c>
      <c r="N419" s="89">
        <v>0.1</v>
      </c>
      <c r="O419" s="89">
        <v>0.11</v>
      </c>
      <c r="P419" s="89">
        <v>0.11</v>
      </c>
      <c r="Q419" s="89">
        <v>0.11</v>
      </c>
      <c r="R419" s="89">
        <v>0.1</v>
      </c>
      <c r="S419" s="89">
        <v>0.1</v>
      </c>
      <c r="T419" s="89">
        <v>0.1</v>
      </c>
      <c r="U419" s="89">
        <v>0.1</v>
      </c>
      <c r="V419" s="89">
        <v>0.1</v>
      </c>
      <c r="W419" s="89">
        <v>0.09</v>
      </c>
      <c r="X419" s="89">
        <v>0.08</v>
      </c>
      <c r="Y419" s="89">
        <v>7.0000000000000007E-2</v>
      </c>
    </row>
    <row r="420" spans="1:25">
      <c r="A420" s="88" t="s">
        <v>518</v>
      </c>
      <c r="B420" s="89">
        <v>0.02</v>
      </c>
      <c r="C420" s="89">
        <v>0.01</v>
      </c>
      <c r="D420" s="89">
        <v>0.01</v>
      </c>
      <c r="E420" s="89">
        <v>0.01</v>
      </c>
      <c r="F420" s="89">
        <v>0.01</v>
      </c>
      <c r="G420" s="89">
        <v>0.24</v>
      </c>
      <c r="H420" s="89">
        <v>0.27</v>
      </c>
      <c r="I420" s="89">
        <v>0.04</v>
      </c>
      <c r="J420" s="89">
        <v>0.06</v>
      </c>
      <c r="K420" s="89">
        <v>0.08</v>
      </c>
      <c r="L420" s="89">
        <v>0.23</v>
      </c>
      <c r="M420" s="89">
        <v>0.23</v>
      </c>
      <c r="N420" s="89">
        <v>0.11</v>
      </c>
      <c r="O420" s="89">
        <v>0.26</v>
      </c>
      <c r="P420" s="89">
        <v>0.35</v>
      </c>
      <c r="Q420" s="89">
        <v>0.98</v>
      </c>
      <c r="R420" s="89">
        <v>7.0000000000000007E-2</v>
      </c>
      <c r="S420" s="89">
        <v>0.88</v>
      </c>
      <c r="T420" s="89">
        <v>0.32</v>
      </c>
      <c r="U420" s="89">
        <v>0.08</v>
      </c>
      <c r="V420" s="89">
        <v>0.04</v>
      </c>
      <c r="W420" s="89">
        <v>7.0000000000000007E-2</v>
      </c>
      <c r="X420" s="89">
        <v>0.18</v>
      </c>
      <c r="Y420" s="89">
        <v>0.19</v>
      </c>
    </row>
    <row r="421" spans="1:25">
      <c r="A421" s="88" t="s">
        <v>519</v>
      </c>
      <c r="B421" s="89">
        <v>0.01</v>
      </c>
      <c r="C421" s="89">
        <v>0.01</v>
      </c>
      <c r="D421" s="89">
        <v>0.02</v>
      </c>
      <c r="E421" s="89">
        <v>0.01</v>
      </c>
      <c r="F421" s="89">
        <v>0.02</v>
      </c>
      <c r="G421" s="89">
        <v>0.01</v>
      </c>
      <c r="H421" s="89">
        <v>0.01</v>
      </c>
      <c r="I421" s="89">
        <v>0.01</v>
      </c>
      <c r="J421" s="89">
        <v>0.01</v>
      </c>
      <c r="K421" s="89">
        <v>0.03</v>
      </c>
      <c r="L421" s="89">
        <v>0.04</v>
      </c>
      <c r="M421" s="89">
        <v>0.02</v>
      </c>
      <c r="N421" s="89">
        <v>0.01</v>
      </c>
      <c r="O421" s="89">
        <v>0.01</v>
      </c>
      <c r="P421" s="89">
        <v>0.01</v>
      </c>
      <c r="Q421" s="89">
        <v>0.03</v>
      </c>
      <c r="R421" s="89">
        <v>0.03</v>
      </c>
      <c r="S421" s="89">
        <v>0.01</v>
      </c>
      <c r="T421" s="89">
        <v>0.01</v>
      </c>
      <c r="U421" s="89">
        <v>0.01</v>
      </c>
      <c r="V421" s="89">
        <v>0.01</v>
      </c>
      <c r="W421" s="89">
        <v>0</v>
      </c>
      <c r="X421" s="89">
        <v>0</v>
      </c>
      <c r="Y421" s="89">
        <v>0.01</v>
      </c>
    </row>
    <row r="422" spans="1:25">
      <c r="A422" s="88" t="s">
        <v>520</v>
      </c>
      <c r="B422" s="89">
        <v>0</v>
      </c>
      <c r="C422" s="89">
        <v>0</v>
      </c>
      <c r="D422" s="89">
        <v>0</v>
      </c>
      <c r="E422" s="89">
        <v>0</v>
      </c>
      <c r="F422" s="89">
        <v>0</v>
      </c>
      <c r="G422" s="89">
        <v>0</v>
      </c>
      <c r="H422" s="89">
        <v>0.02</v>
      </c>
      <c r="I422" s="89">
        <v>0.09</v>
      </c>
      <c r="J422" s="89">
        <v>0.09</v>
      </c>
      <c r="K422" s="89">
        <v>7.0000000000000007E-2</v>
      </c>
      <c r="L422" s="89">
        <v>0.06</v>
      </c>
      <c r="M422" s="89">
        <v>0.06</v>
      </c>
      <c r="N422" s="89">
        <v>0.03</v>
      </c>
      <c r="O422" s="89">
        <v>0.05</v>
      </c>
      <c r="P422" s="89">
        <v>0.05</v>
      </c>
      <c r="Q422" s="89">
        <v>7.0000000000000007E-2</v>
      </c>
      <c r="R422" s="89">
        <v>0.05</v>
      </c>
      <c r="S422" s="89">
        <v>0.08</v>
      </c>
      <c r="T422" s="89">
        <v>0.04</v>
      </c>
      <c r="U422" s="89">
        <v>7.0000000000000007E-2</v>
      </c>
      <c r="V422" s="89">
        <v>0.04</v>
      </c>
      <c r="W422" s="89">
        <v>0.02</v>
      </c>
      <c r="X422" s="89">
        <v>0.01</v>
      </c>
      <c r="Y422" s="89">
        <v>0.01</v>
      </c>
    </row>
    <row r="423" spans="1:25">
      <c r="A423" s="88" t="s">
        <v>521</v>
      </c>
      <c r="B423" s="89">
        <v>0</v>
      </c>
      <c r="C423" s="89">
        <v>0</v>
      </c>
      <c r="D423" s="89">
        <v>0</v>
      </c>
      <c r="E423" s="89">
        <v>0</v>
      </c>
      <c r="F423" s="89">
        <v>0</v>
      </c>
      <c r="G423" s="89">
        <v>0</v>
      </c>
      <c r="H423" s="89">
        <v>0.02</v>
      </c>
      <c r="I423" s="89">
        <v>0.01</v>
      </c>
      <c r="J423" s="89">
        <v>0.01</v>
      </c>
      <c r="K423" s="89">
        <v>0.11</v>
      </c>
      <c r="L423" s="89">
        <v>0.08</v>
      </c>
      <c r="M423" s="89">
        <v>0.12</v>
      </c>
      <c r="N423" s="89">
        <v>0.03</v>
      </c>
      <c r="O423" s="89">
        <v>0.09</v>
      </c>
      <c r="P423" s="89">
        <v>0.04</v>
      </c>
      <c r="Q423" s="89">
        <v>0.01</v>
      </c>
      <c r="R423" s="89">
        <v>0</v>
      </c>
      <c r="S423" s="89">
        <v>0.09</v>
      </c>
      <c r="T423" s="89">
        <v>0</v>
      </c>
      <c r="U423" s="89">
        <v>0</v>
      </c>
      <c r="V423" s="89">
        <v>0</v>
      </c>
      <c r="W423" s="89">
        <v>0</v>
      </c>
      <c r="X423" s="89">
        <v>0</v>
      </c>
      <c r="Y423" s="89">
        <v>0.04</v>
      </c>
    </row>
    <row r="424" spans="1:25">
      <c r="A424" s="88" t="s">
        <v>522</v>
      </c>
      <c r="B424" s="89">
        <v>0</v>
      </c>
      <c r="C424" s="89">
        <v>0</v>
      </c>
      <c r="D424" s="89">
        <v>0</v>
      </c>
      <c r="E424" s="89">
        <v>0</v>
      </c>
      <c r="F424" s="89">
        <v>0</v>
      </c>
      <c r="G424" s="89">
        <v>0</v>
      </c>
      <c r="H424" s="89">
        <v>0</v>
      </c>
      <c r="I424" s="89">
        <v>0.01</v>
      </c>
      <c r="J424" s="89">
        <v>0.03</v>
      </c>
      <c r="K424" s="89">
        <v>0.13</v>
      </c>
      <c r="L424" s="89">
        <v>0.05</v>
      </c>
      <c r="M424" s="89">
        <v>0.25</v>
      </c>
      <c r="N424" s="89">
        <v>0.06</v>
      </c>
      <c r="O424" s="89">
        <v>7.0000000000000007E-2</v>
      </c>
      <c r="P424" s="89">
        <v>0.4</v>
      </c>
      <c r="Q424" s="89">
        <v>0.28000000000000003</v>
      </c>
      <c r="R424" s="89">
        <v>0.01</v>
      </c>
      <c r="S424" s="89">
        <v>0.01</v>
      </c>
      <c r="T424" s="89">
        <v>0</v>
      </c>
      <c r="U424" s="89">
        <v>0</v>
      </c>
      <c r="V424" s="89">
        <v>0</v>
      </c>
      <c r="W424" s="89">
        <v>0</v>
      </c>
      <c r="X424" s="89">
        <v>0</v>
      </c>
      <c r="Y424" s="89">
        <v>0</v>
      </c>
    </row>
    <row r="425" spans="1:25">
      <c r="A425" s="88" t="s">
        <v>523</v>
      </c>
      <c r="B425" s="89">
        <v>1.53</v>
      </c>
      <c r="C425" s="89">
        <v>2.4300000000000002</v>
      </c>
      <c r="D425" s="89">
        <v>1.78</v>
      </c>
      <c r="E425" s="89">
        <v>0.81</v>
      </c>
      <c r="F425" s="89">
        <v>0.79</v>
      </c>
      <c r="G425" s="89">
        <v>2.23</v>
      </c>
      <c r="H425" s="89">
        <v>1.24</v>
      </c>
      <c r="I425" s="89">
        <v>0.18</v>
      </c>
      <c r="J425" s="89">
        <v>0.2</v>
      </c>
      <c r="K425" s="89">
        <v>0.24</v>
      </c>
      <c r="L425" s="89">
        <v>0.21</v>
      </c>
      <c r="M425" s="89">
        <v>0.22</v>
      </c>
      <c r="N425" s="89">
        <v>0.21</v>
      </c>
      <c r="O425" s="89">
        <v>0.2</v>
      </c>
      <c r="P425" s="89">
        <v>0.2</v>
      </c>
      <c r="Q425" s="89">
        <v>0.17</v>
      </c>
      <c r="R425" s="89">
        <v>0.21</v>
      </c>
      <c r="S425" s="89">
        <v>0.18</v>
      </c>
      <c r="T425" s="89">
        <v>0.18</v>
      </c>
      <c r="U425" s="89">
        <v>0.18</v>
      </c>
      <c r="V425" s="89">
        <v>0.18</v>
      </c>
      <c r="W425" s="89">
        <v>0.43</v>
      </c>
      <c r="X425" s="89">
        <v>1.01</v>
      </c>
      <c r="Y425" s="89">
        <v>0.79</v>
      </c>
    </row>
    <row r="426" spans="1:25">
      <c r="A426" s="88" t="s">
        <v>524</v>
      </c>
      <c r="B426" s="89">
        <v>0</v>
      </c>
      <c r="C426" s="89">
        <v>0</v>
      </c>
      <c r="D426" s="89">
        <v>0</v>
      </c>
      <c r="E426" s="89">
        <v>0</v>
      </c>
      <c r="F426" s="89">
        <v>0</v>
      </c>
      <c r="G426" s="89">
        <v>0</v>
      </c>
      <c r="H426" s="89">
        <v>0</v>
      </c>
      <c r="I426" s="89">
        <v>0</v>
      </c>
      <c r="J426" s="89">
        <v>0.01</v>
      </c>
      <c r="K426" s="89">
        <v>0.02</v>
      </c>
      <c r="L426" s="89">
        <v>0.02</v>
      </c>
      <c r="M426" s="89">
        <v>0.01</v>
      </c>
      <c r="N426" s="89">
        <v>0.02</v>
      </c>
      <c r="O426" s="89">
        <v>0.03</v>
      </c>
      <c r="P426" s="89">
        <v>0.03</v>
      </c>
      <c r="Q426" s="89">
        <v>0.02</v>
      </c>
      <c r="R426" s="89">
        <v>0.01</v>
      </c>
      <c r="S426" s="89">
        <v>0.02</v>
      </c>
      <c r="T426" s="89">
        <v>0</v>
      </c>
      <c r="U426" s="89">
        <v>0.01</v>
      </c>
      <c r="V426" s="89">
        <v>0</v>
      </c>
      <c r="W426" s="89">
        <v>0.01</v>
      </c>
      <c r="X426" s="89">
        <v>0.01</v>
      </c>
      <c r="Y426" s="89">
        <v>0</v>
      </c>
    </row>
    <row r="427" spans="1:25">
      <c r="A427" s="88" t="s">
        <v>525</v>
      </c>
      <c r="B427" s="89">
        <v>0</v>
      </c>
      <c r="C427" s="89">
        <v>0</v>
      </c>
      <c r="D427" s="89">
        <v>0</v>
      </c>
      <c r="E427" s="89">
        <v>3.1</v>
      </c>
      <c r="F427" s="89">
        <v>2.7</v>
      </c>
      <c r="G427" s="89">
        <v>0.35</v>
      </c>
      <c r="H427" s="89">
        <v>0.01</v>
      </c>
      <c r="I427" s="89">
        <v>0.01</v>
      </c>
      <c r="J427" s="89">
        <v>0.13</v>
      </c>
      <c r="K427" s="89">
        <v>0.02</v>
      </c>
      <c r="L427" s="89">
        <v>0.1</v>
      </c>
      <c r="M427" s="89">
        <v>0.13</v>
      </c>
      <c r="N427" s="89">
        <v>0.03</v>
      </c>
      <c r="O427" s="89">
        <v>0.08</v>
      </c>
      <c r="P427" s="89">
        <v>0.08</v>
      </c>
      <c r="Q427" s="89">
        <v>0.21</v>
      </c>
      <c r="R427" s="89">
        <v>0.02</v>
      </c>
      <c r="S427" s="89">
        <v>0.01</v>
      </c>
      <c r="T427" s="89">
        <v>0</v>
      </c>
      <c r="U427" s="89">
        <v>0.02</v>
      </c>
      <c r="V427" s="89">
        <v>0.01</v>
      </c>
      <c r="W427" s="89">
        <v>0</v>
      </c>
      <c r="X427" s="89">
        <v>0</v>
      </c>
      <c r="Y427" s="89">
        <v>0</v>
      </c>
    </row>
    <row r="428" spans="1:25">
      <c r="A428" s="88" t="s">
        <v>526</v>
      </c>
      <c r="B428" s="89">
        <v>0.01</v>
      </c>
      <c r="C428" s="89">
        <v>0</v>
      </c>
      <c r="D428" s="89">
        <v>0</v>
      </c>
      <c r="E428" s="89">
        <v>0</v>
      </c>
      <c r="F428" s="89">
        <v>0.01</v>
      </c>
      <c r="G428" s="89">
        <v>1.1000000000000001</v>
      </c>
      <c r="H428" s="89">
        <v>3.09</v>
      </c>
      <c r="I428" s="89">
        <v>0.03</v>
      </c>
      <c r="J428" s="89">
        <v>0.04</v>
      </c>
      <c r="K428" s="89">
        <v>0.05</v>
      </c>
      <c r="L428" s="89">
        <v>0.04</v>
      </c>
      <c r="M428" s="89">
        <v>0.03</v>
      </c>
      <c r="N428" s="89">
        <v>0.02</v>
      </c>
      <c r="O428" s="89">
        <v>0.18</v>
      </c>
      <c r="P428" s="89">
        <v>0.05</v>
      </c>
      <c r="Q428" s="89">
        <v>0.03</v>
      </c>
      <c r="R428" s="89">
        <v>0.03</v>
      </c>
      <c r="S428" s="89">
        <v>0.03</v>
      </c>
      <c r="T428" s="89">
        <v>0.03</v>
      </c>
      <c r="U428" s="89">
        <v>0.02</v>
      </c>
      <c r="V428" s="89">
        <v>0.03</v>
      </c>
      <c r="W428" s="89">
        <v>4.1500000000000004</v>
      </c>
      <c r="X428" s="89">
        <v>0.02</v>
      </c>
      <c r="Y428" s="89">
        <v>0.03</v>
      </c>
    </row>
    <row r="429" spans="1:25">
      <c r="A429" s="88" t="s">
        <v>527</v>
      </c>
      <c r="B429" s="89">
        <v>0.15</v>
      </c>
      <c r="C429" s="89">
        <v>0.16</v>
      </c>
      <c r="D429" s="89">
        <v>0.16</v>
      </c>
      <c r="E429" s="89">
        <v>0.15</v>
      </c>
      <c r="F429" s="89">
        <v>0.14000000000000001</v>
      </c>
      <c r="G429" s="89">
        <v>0.14000000000000001</v>
      </c>
      <c r="H429" s="89">
        <v>0.18</v>
      </c>
      <c r="I429" s="89">
        <v>0.17</v>
      </c>
      <c r="J429" s="89">
        <v>0.17</v>
      </c>
      <c r="K429" s="89">
        <v>0.19</v>
      </c>
      <c r="L429" s="89">
        <v>0.21</v>
      </c>
      <c r="M429" s="89">
        <v>0.2</v>
      </c>
      <c r="N429" s="89">
        <v>0.17</v>
      </c>
      <c r="O429" s="89">
        <v>0.17</v>
      </c>
      <c r="P429" s="89">
        <v>0.17</v>
      </c>
      <c r="Q429" s="89">
        <v>0.17</v>
      </c>
      <c r="R429" s="89">
        <v>0.19</v>
      </c>
      <c r="S429" s="89">
        <v>0.19</v>
      </c>
      <c r="T429" s="89">
        <v>0.18</v>
      </c>
      <c r="U429" s="89">
        <v>0.18</v>
      </c>
      <c r="V429" s="89">
        <v>0.17</v>
      </c>
      <c r="W429" s="89">
        <v>0.16</v>
      </c>
      <c r="X429" s="89">
        <v>0.15</v>
      </c>
      <c r="Y429" s="89">
        <v>0.13</v>
      </c>
    </row>
    <row r="430" spans="1:25">
      <c r="A430" s="88" t="s">
        <v>528</v>
      </c>
      <c r="B430" s="89">
        <v>0.18</v>
      </c>
      <c r="C430" s="89">
        <v>0.19</v>
      </c>
      <c r="D430" s="89">
        <v>0.19</v>
      </c>
      <c r="E430" s="89">
        <v>0.18</v>
      </c>
      <c r="F430" s="89">
        <v>0.16</v>
      </c>
      <c r="G430" s="89">
        <v>0.28999999999999998</v>
      </c>
      <c r="H430" s="89">
        <v>0.26</v>
      </c>
      <c r="I430" s="89">
        <v>0.34</v>
      </c>
      <c r="J430" s="89">
        <v>0.37</v>
      </c>
      <c r="K430" s="89">
        <v>0.4</v>
      </c>
      <c r="L430" s="89">
        <v>0.51</v>
      </c>
      <c r="M430" s="89">
        <v>0.49</v>
      </c>
      <c r="N430" s="89">
        <v>0.47</v>
      </c>
      <c r="O430" s="89">
        <v>0.46</v>
      </c>
      <c r="P430" s="89">
        <v>0.5</v>
      </c>
      <c r="Q430" s="89">
        <v>0.25</v>
      </c>
      <c r="R430" s="89">
        <v>0.25</v>
      </c>
      <c r="S430" s="89">
        <v>0.22</v>
      </c>
      <c r="T430" s="89">
        <v>0.23</v>
      </c>
      <c r="U430" s="89">
        <v>0.35</v>
      </c>
      <c r="V430" s="89">
        <v>0.28000000000000003</v>
      </c>
      <c r="W430" s="89">
        <v>0.31</v>
      </c>
      <c r="X430" s="89">
        <v>0.23</v>
      </c>
      <c r="Y430" s="89">
        <v>0.16</v>
      </c>
    </row>
    <row r="431" spans="1:25">
      <c r="A431" s="88" t="s">
        <v>529</v>
      </c>
      <c r="B431" s="89">
        <v>0.02</v>
      </c>
      <c r="C431" s="89">
        <v>0.03</v>
      </c>
      <c r="D431" s="89">
        <v>0.06</v>
      </c>
      <c r="E431" s="89">
        <v>0.02</v>
      </c>
      <c r="F431" s="89">
        <v>0.04</v>
      </c>
      <c r="G431" s="89">
        <v>0.02</v>
      </c>
      <c r="H431" s="89">
        <v>0.05</v>
      </c>
      <c r="I431" s="89">
        <v>0.18</v>
      </c>
      <c r="J431" s="89">
        <v>0.16</v>
      </c>
      <c r="K431" s="89">
        <v>0.15</v>
      </c>
      <c r="L431" s="89">
        <v>0.12</v>
      </c>
      <c r="M431" s="89">
        <v>0.13</v>
      </c>
      <c r="N431" s="89">
        <v>0.08</v>
      </c>
      <c r="O431" s="89">
        <v>0.1</v>
      </c>
      <c r="P431" s="89">
        <v>0.18</v>
      </c>
      <c r="Q431" s="89">
        <v>0.16</v>
      </c>
      <c r="R431" s="89">
        <v>0.17</v>
      </c>
      <c r="S431" s="89">
        <v>0.14000000000000001</v>
      </c>
      <c r="T431" s="89">
        <v>0.08</v>
      </c>
      <c r="U431" s="89">
        <v>0.03</v>
      </c>
      <c r="V431" s="89">
        <v>0.03</v>
      </c>
      <c r="W431" s="89">
        <v>0.03</v>
      </c>
      <c r="X431" s="89">
        <v>0.02</v>
      </c>
      <c r="Y431" s="89">
        <v>0.02</v>
      </c>
    </row>
    <row r="432" spans="1:25">
      <c r="A432" s="88" t="s">
        <v>530</v>
      </c>
      <c r="B432" s="89">
        <v>0.01</v>
      </c>
      <c r="C432" s="89">
        <v>0.01</v>
      </c>
      <c r="D432" s="89">
        <v>0.01</v>
      </c>
      <c r="E432" s="89">
        <v>0.01</v>
      </c>
      <c r="F432" s="89">
        <v>0</v>
      </c>
      <c r="G432" s="89">
        <v>0</v>
      </c>
      <c r="H432" s="89">
        <v>0.01</v>
      </c>
      <c r="I432" s="89">
        <v>0.03</v>
      </c>
      <c r="J432" s="89">
        <v>0.03</v>
      </c>
      <c r="K432" s="89">
        <v>0.03</v>
      </c>
      <c r="L432" s="89">
        <v>0.04</v>
      </c>
      <c r="M432" s="89">
        <v>0.03</v>
      </c>
      <c r="N432" s="89">
        <v>0.03</v>
      </c>
      <c r="O432" s="89">
        <v>0.02</v>
      </c>
      <c r="P432" s="89">
        <v>0.02</v>
      </c>
      <c r="Q432" s="89">
        <v>0.02</v>
      </c>
      <c r="R432" s="89">
        <v>0.01</v>
      </c>
      <c r="S432" s="89">
        <v>0.01</v>
      </c>
      <c r="T432" s="89">
        <v>0.02</v>
      </c>
      <c r="U432" s="89">
        <v>0.02</v>
      </c>
      <c r="V432" s="89">
        <v>0.02</v>
      </c>
      <c r="W432" s="89">
        <v>0.01</v>
      </c>
      <c r="X432" s="89">
        <v>0</v>
      </c>
      <c r="Y432" s="89">
        <v>0</v>
      </c>
    </row>
    <row r="433" spans="1:25">
      <c r="A433" s="88" t="s">
        <v>531</v>
      </c>
      <c r="B433" s="89">
        <v>0</v>
      </c>
      <c r="C433" s="89">
        <v>0.01</v>
      </c>
      <c r="D433" s="89">
        <v>0</v>
      </c>
      <c r="E433" s="89">
        <v>0</v>
      </c>
      <c r="F433" s="89">
        <v>0</v>
      </c>
      <c r="G433" s="89">
        <v>0</v>
      </c>
      <c r="H433" s="89">
        <v>0</v>
      </c>
      <c r="I433" s="89">
        <v>0.02</v>
      </c>
      <c r="J433" s="89">
        <v>0.02</v>
      </c>
      <c r="K433" s="89">
        <v>0.03</v>
      </c>
      <c r="L433" s="89">
        <v>0.03</v>
      </c>
      <c r="M433" s="89">
        <v>0.03</v>
      </c>
      <c r="N433" s="89">
        <v>0.02</v>
      </c>
      <c r="O433" s="89">
        <v>0.02</v>
      </c>
      <c r="P433" s="89">
        <v>0.02</v>
      </c>
      <c r="Q433" s="89">
        <v>0.01</v>
      </c>
      <c r="R433" s="89">
        <v>0.01</v>
      </c>
      <c r="S433" s="89">
        <v>0.03</v>
      </c>
      <c r="T433" s="89">
        <v>0.05</v>
      </c>
      <c r="U433" s="89">
        <v>0.02</v>
      </c>
      <c r="V433" s="89">
        <v>0.02</v>
      </c>
      <c r="W433" s="89">
        <v>0.01</v>
      </c>
      <c r="X433" s="89">
        <v>0.01</v>
      </c>
      <c r="Y433" s="89">
        <v>0.01</v>
      </c>
    </row>
    <row r="434" spans="1:25">
      <c r="A434" s="88" t="s">
        <v>532</v>
      </c>
      <c r="B434" s="89">
        <v>0.12</v>
      </c>
      <c r="C434" s="89">
        <v>0.89</v>
      </c>
      <c r="D434" s="89">
        <v>0.89</v>
      </c>
      <c r="E434" s="89">
        <v>0.11</v>
      </c>
      <c r="F434" s="89">
        <v>3.09</v>
      </c>
      <c r="G434" s="89">
        <v>2.85</v>
      </c>
      <c r="H434" s="89">
        <v>1.99</v>
      </c>
      <c r="I434" s="89">
        <v>0.06</v>
      </c>
      <c r="J434" s="89">
        <v>0.06</v>
      </c>
      <c r="K434" s="89">
        <v>7.0000000000000007E-2</v>
      </c>
      <c r="L434" s="89">
        <v>0.08</v>
      </c>
      <c r="M434" s="89">
        <v>0.08</v>
      </c>
      <c r="N434" s="89">
        <v>0.08</v>
      </c>
      <c r="O434" s="89">
        <v>0.09</v>
      </c>
      <c r="P434" s="89">
        <v>0.09</v>
      </c>
      <c r="Q434" s="89">
        <v>0.09</v>
      </c>
      <c r="R434" s="89">
        <v>0.09</v>
      </c>
      <c r="S434" s="89">
        <v>0.08</v>
      </c>
      <c r="T434" s="89">
        <v>0.08</v>
      </c>
      <c r="U434" s="89">
        <v>0.09</v>
      </c>
      <c r="V434" s="89">
        <v>0.08</v>
      </c>
      <c r="W434" s="89">
        <v>7.0000000000000007E-2</v>
      </c>
      <c r="X434" s="89">
        <v>0.06</v>
      </c>
      <c r="Y434" s="89">
        <v>0.03</v>
      </c>
    </row>
    <row r="435" spans="1:25">
      <c r="A435" s="88" t="s">
        <v>533</v>
      </c>
      <c r="B435" s="89">
        <v>0</v>
      </c>
      <c r="C435" s="89">
        <v>0</v>
      </c>
      <c r="D435" s="89">
        <v>0</v>
      </c>
      <c r="E435" s="89">
        <v>0</v>
      </c>
      <c r="F435" s="89">
        <v>0</v>
      </c>
      <c r="G435" s="89">
        <v>0</v>
      </c>
      <c r="H435" s="89">
        <v>0</v>
      </c>
      <c r="I435" s="89">
        <v>0</v>
      </c>
      <c r="J435" s="89">
        <v>0</v>
      </c>
      <c r="K435" s="89">
        <v>0</v>
      </c>
      <c r="L435" s="89">
        <v>0</v>
      </c>
      <c r="M435" s="89">
        <v>0</v>
      </c>
      <c r="N435" s="89">
        <v>0</v>
      </c>
      <c r="O435" s="89">
        <v>0</v>
      </c>
      <c r="P435" s="89">
        <v>0</v>
      </c>
      <c r="Q435" s="89">
        <v>0</v>
      </c>
      <c r="R435" s="89">
        <v>0</v>
      </c>
      <c r="S435" s="89">
        <v>0</v>
      </c>
      <c r="T435" s="89">
        <v>0</v>
      </c>
      <c r="U435" s="89">
        <v>0</v>
      </c>
      <c r="V435" s="89">
        <v>0</v>
      </c>
      <c r="W435" s="89">
        <v>0</v>
      </c>
      <c r="X435" s="89">
        <v>0</v>
      </c>
      <c r="Y435" s="89">
        <v>0</v>
      </c>
    </row>
    <row r="436" spans="1:25">
      <c r="A436" s="88" t="s">
        <v>534</v>
      </c>
      <c r="B436" s="89">
        <v>0</v>
      </c>
      <c r="C436" s="89">
        <v>0</v>
      </c>
      <c r="D436" s="89">
        <v>0</v>
      </c>
      <c r="E436" s="89">
        <v>0</v>
      </c>
      <c r="F436" s="89">
        <v>0.01</v>
      </c>
      <c r="G436" s="89">
        <v>0</v>
      </c>
      <c r="H436" s="89">
        <v>0.04</v>
      </c>
      <c r="I436" s="89">
        <v>0.05</v>
      </c>
      <c r="J436" s="89">
        <v>0.02</v>
      </c>
      <c r="K436" s="89">
        <v>0.01</v>
      </c>
      <c r="L436" s="89">
        <v>0.03</v>
      </c>
      <c r="M436" s="89">
        <v>0.01</v>
      </c>
      <c r="N436" s="89">
        <v>0.05</v>
      </c>
      <c r="O436" s="89">
        <v>0.01</v>
      </c>
      <c r="P436" s="89">
        <v>0.01</v>
      </c>
      <c r="Q436" s="89">
        <v>0.01</v>
      </c>
      <c r="R436" s="89">
        <v>0.02</v>
      </c>
      <c r="S436" s="89">
        <v>0.04</v>
      </c>
      <c r="T436" s="89">
        <v>0.05</v>
      </c>
      <c r="U436" s="89">
        <v>0.01</v>
      </c>
      <c r="V436" s="89">
        <v>0.06</v>
      </c>
      <c r="W436" s="89">
        <v>0.02</v>
      </c>
      <c r="X436" s="89">
        <v>0.02</v>
      </c>
      <c r="Y436" s="89">
        <v>0</v>
      </c>
    </row>
    <row r="437" spans="1:25">
      <c r="A437" s="88" t="s">
        <v>535</v>
      </c>
      <c r="B437" s="89">
        <v>0.02</v>
      </c>
      <c r="C437" s="89">
        <v>0.23</v>
      </c>
      <c r="D437" s="89">
        <v>3.5</v>
      </c>
      <c r="E437" s="89">
        <v>4.3</v>
      </c>
      <c r="F437" s="89">
        <v>3.75</v>
      </c>
      <c r="G437" s="89">
        <v>0.02</v>
      </c>
      <c r="H437" s="89">
        <v>0.02</v>
      </c>
      <c r="I437" s="89">
        <v>0.03</v>
      </c>
      <c r="J437" s="89">
        <v>0.04</v>
      </c>
      <c r="K437" s="89">
        <v>0.04</v>
      </c>
      <c r="L437" s="89">
        <v>0.06</v>
      </c>
      <c r="M437" s="89">
        <v>0.05</v>
      </c>
      <c r="N437" s="89">
        <v>7.0000000000000007E-2</v>
      </c>
      <c r="O437" s="89">
        <v>0.2</v>
      </c>
      <c r="P437" s="89">
        <v>0.08</v>
      </c>
      <c r="Q437" s="89">
        <v>0.04</v>
      </c>
      <c r="R437" s="89">
        <v>0.04</v>
      </c>
      <c r="S437" s="89">
        <v>0.03</v>
      </c>
      <c r="T437" s="89">
        <v>0.03</v>
      </c>
      <c r="U437" s="89">
        <v>0.03</v>
      </c>
      <c r="V437" s="89">
        <v>0.03</v>
      </c>
      <c r="W437" s="89">
        <v>0.03</v>
      </c>
      <c r="X437" s="89">
        <v>0.03</v>
      </c>
      <c r="Y437" s="89">
        <v>0.02</v>
      </c>
    </row>
    <row r="438" spans="1:25">
      <c r="A438" s="88" t="s">
        <v>536</v>
      </c>
      <c r="B438" s="89">
        <v>1.24</v>
      </c>
      <c r="C438" s="89">
        <v>1.43</v>
      </c>
      <c r="D438" s="89">
        <v>0.12</v>
      </c>
      <c r="E438" s="89">
        <v>0.04</v>
      </c>
      <c r="F438" s="89">
        <v>0.95</v>
      </c>
      <c r="G438" s="89">
        <v>0.75</v>
      </c>
      <c r="H438" s="89">
        <v>1.1100000000000001</v>
      </c>
      <c r="I438" s="89">
        <v>1.35</v>
      </c>
      <c r="J438" s="89">
        <v>0.15</v>
      </c>
      <c r="K438" s="89">
        <v>0.08</v>
      </c>
      <c r="L438" s="89">
        <v>0.17</v>
      </c>
      <c r="M438" s="89">
        <v>0.05</v>
      </c>
      <c r="N438" s="89">
        <v>0.04</v>
      </c>
      <c r="O438" s="89">
        <v>0.04</v>
      </c>
      <c r="P438" s="89">
        <v>0.04</v>
      </c>
      <c r="Q438" s="89">
        <v>0.02</v>
      </c>
      <c r="R438" s="89">
        <v>0.02</v>
      </c>
      <c r="S438" s="89">
        <v>0.04</v>
      </c>
      <c r="T438" s="89">
        <v>0.03</v>
      </c>
      <c r="U438" s="89">
        <v>0.03</v>
      </c>
      <c r="V438" s="89">
        <v>0.02</v>
      </c>
      <c r="W438" s="89">
        <v>0.01</v>
      </c>
      <c r="X438" s="89">
        <v>1.04</v>
      </c>
      <c r="Y438" s="89">
        <v>0.84</v>
      </c>
    </row>
    <row r="439" spans="1:25">
      <c r="A439" s="88" t="s">
        <v>537</v>
      </c>
      <c r="B439" s="89">
        <v>0.62</v>
      </c>
      <c r="C439" s="89">
        <v>0</v>
      </c>
      <c r="D439" s="89">
        <v>0</v>
      </c>
      <c r="E439" s="89">
        <v>0</v>
      </c>
      <c r="F439" s="89">
        <v>0</v>
      </c>
      <c r="G439" s="89">
        <v>0.88</v>
      </c>
      <c r="H439" s="89">
        <v>0</v>
      </c>
      <c r="I439" s="89">
        <v>0</v>
      </c>
      <c r="J439" s="89">
        <v>0</v>
      </c>
      <c r="K439" s="89">
        <v>0.02</v>
      </c>
      <c r="L439" s="89">
        <v>0.05</v>
      </c>
      <c r="M439" s="89">
        <v>0.04</v>
      </c>
      <c r="N439" s="89">
        <v>0</v>
      </c>
      <c r="O439" s="89">
        <v>0.02</v>
      </c>
      <c r="P439" s="89">
        <v>0.02</v>
      </c>
      <c r="Q439" s="89">
        <v>0.88</v>
      </c>
      <c r="R439" s="89">
        <v>0</v>
      </c>
      <c r="S439" s="89">
        <v>0</v>
      </c>
      <c r="T439" s="89">
        <v>0</v>
      </c>
      <c r="U439" s="89">
        <v>0</v>
      </c>
      <c r="V439" s="89">
        <v>0</v>
      </c>
      <c r="W439" s="89">
        <v>0</v>
      </c>
      <c r="X439" s="89">
        <v>0</v>
      </c>
      <c r="Y439" s="89">
        <v>1.65</v>
      </c>
    </row>
    <row r="440" spans="1:25">
      <c r="A440" s="88" t="s">
        <v>538</v>
      </c>
      <c r="B440" s="89">
        <v>0</v>
      </c>
      <c r="C440" s="89">
        <v>0</v>
      </c>
      <c r="D440" s="89">
        <v>0</v>
      </c>
      <c r="E440" s="89">
        <v>0</v>
      </c>
      <c r="F440" s="89">
        <v>0</v>
      </c>
      <c r="G440" s="89">
        <v>0</v>
      </c>
      <c r="H440" s="89">
        <v>0.01</v>
      </c>
      <c r="I440" s="89">
        <v>0.02</v>
      </c>
      <c r="J440" s="89">
        <v>0.03</v>
      </c>
      <c r="K440" s="89">
        <v>0.09</v>
      </c>
      <c r="L440" s="89">
        <v>0.05</v>
      </c>
      <c r="M440" s="89">
        <v>0</v>
      </c>
      <c r="N440" s="89">
        <v>0.01</v>
      </c>
      <c r="O440" s="89">
        <v>0.01</v>
      </c>
      <c r="P440" s="89">
        <v>0</v>
      </c>
      <c r="Q440" s="89">
        <v>0.01</v>
      </c>
      <c r="R440" s="89">
        <v>0.05</v>
      </c>
      <c r="S440" s="89">
        <v>0.1</v>
      </c>
      <c r="T440" s="89">
        <v>0.06</v>
      </c>
      <c r="U440" s="89">
        <v>0.01</v>
      </c>
      <c r="V440" s="89">
        <v>0.01</v>
      </c>
      <c r="W440" s="89">
        <v>0.01</v>
      </c>
      <c r="X440" s="89">
        <v>0</v>
      </c>
      <c r="Y440" s="89">
        <v>0</v>
      </c>
    </row>
    <row r="441" spans="1:25">
      <c r="A441" s="88" t="s">
        <v>539</v>
      </c>
      <c r="B441" s="89">
        <v>0.01</v>
      </c>
      <c r="C441" s="89">
        <v>0.02</v>
      </c>
      <c r="D441" s="89">
        <v>0.02</v>
      </c>
      <c r="E441" s="89">
        <v>0.44</v>
      </c>
      <c r="F441" s="89">
        <v>0.54</v>
      </c>
      <c r="G441" s="89">
        <v>0.34</v>
      </c>
      <c r="H441" s="89">
        <v>0.21</v>
      </c>
      <c r="I441" s="89">
        <v>0.13</v>
      </c>
      <c r="J441" s="89">
        <v>0.12</v>
      </c>
      <c r="K441" s="89">
        <v>0.14000000000000001</v>
      </c>
      <c r="L441" s="89">
        <v>0.11</v>
      </c>
      <c r="M441" s="89">
        <v>7.0000000000000007E-2</v>
      </c>
      <c r="N441" s="89">
        <v>0.05</v>
      </c>
      <c r="O441" s="89">
        <v>0.05</v>
      </c>
      <c r="P441" s="89">
        <v>0.04</v>
      </c>
      <c r="Q441" s="89">
        <v>0.05</v>
      </c>
      <c r="R441" s="89">
        <v>0.05</v>
      </c>
      <c r="S441" s="89">
        <v>0.14000000000000001</v>
      </c>
      <c r="T441" s="89">
        <v>0.02</v>
      </c>
      <c r="U441" s="89">
        <v>0.01</v>
      </c>
      <c r="V441" s="89">
        <v>0.01</v>
      </c>
      <c r="W441" s="89">
        <v>0.46</v>
      </c>
      <c r="X441" s="89">
        <v>0.63</v>
      </c>
      <c r="Y441" s="89">
        <v>0.06</v>
      </c>
    </row>
    <row r="442" spans="1:25">
      <c r="A442" s="88" t="s">
        <v>540</v>
      </c>
      <c r="B442" s="89">
        <v>0.04</v>
      </c>
      <c r="C442" s="89">
        <v>0.04</v>
      </c>
      <c r="D442" s="89">
        <v>0.04</v>
      </c>
      <c r="E442" s="89">
        <v>0.04</v>
      </c>
      <c r="F442" s="89">
        <v>0.04</v>
      </c>
      <c r="G442" s="89">
        <v>0.03</v>
      </c>
      <c r="H442" s="89">
        <v>0.04</v>
      </c>
      <c r="I442" s="89">
        <v>0.04</v>
      </c>
      <c r="J442" s="89">
        <v>0.05</v>
      </c>
      <c r="K442" s="89">
        <v>0.05</v>
      </c>
      <c r="L442" s="89">
        <v>0.06</v>
      </c>
      <c r="M442" s="89">
        <v>0.05</v>
      </c>
      <c r="N442" s="89">
        <v>0.05</v>
      </c>
      <c r="O442" s="89">
        <v>0.04</v>
      </c>
      <c r="P442" s="89">
        <v>0.05</v>
      </c>
      <c r="Q442" s="89">
        <v>0.06</v>
      </c>
      <c r="R442" s="89">
        <v>0.05</v>
      </c>
      <c r="S442" s="89">
        <v>0.06</v>
      </c>
      <c r="T442" s="89">
        <v>0.06</v>
      </c>
      <c r="U442" s="89">
        <v>0.06</v>
      </c>
      <c r="V442" s="89">
        <v>0.05</v>
      </c>
      <c r="W442" s="89">
        <v>0.04</v>
      </c>
      <c r="X442" s="89">
        <v>0.04</v>
      </c>
      <c r="Y442" s="89">
        <v>0.04</v>
      </c>
    </row>
    <row r="443" spans="1:25">
      <c r="A443" s="88" t="s">
        <v>541</v>
      </c>
      <c r="B443" s="89">
        <v>0.01</v>
      </c>
      <c r="C443" s="89">
        <v>0</v>
      </c>
      <c r="D443" s="89">
        <v>0</v>
      </c>
      <c r="E443" s="89">
        <v>0</v>
      </c>
      <c r="F443" s="89">
        <v>0</v>
      </c>
      <c r="G443" s="89">
        <v>0</v>
      </c>
      <c r="H443" s="89">
        <v>0.01</v>
      </c>
      <c r="I443" s="89">
        <v>0.03</v>
      </c>
      <c r="J443" s="89">
        <v>0.05</v>
      </c>
      <c r="K443" s="89">
        <v>0.05</v>
      </c>
      <c r="L443" s="89">
        <v>0.01</v>
      </c>
      <c r="M443" s="89">
        <v>0.02</v>
      </c>
      <c r="N443" s="89">
        <v>0.05</v>
      </c>
      <c r="O443" s="89">
        <v>0.02</v>
      </c>
      <c r="P443" s="89">
        <v>0.03</v>
      </c>
      <c r="Q443" s="89">
        <v>0.04</v>
      </c>
      <c r="R443" s="89">
        <v>0.01</v>
      </c>
      <c r="S443" s="89">
        <v>0.02</v>
      </c>
      <c r="T443" s="89">
        <v>0.02</v>
      </c>
      <c r="U443" s="89">
        <v>0.01</v>
      </c>
      <c r="V443" s="89">
        <v>0.01</v>
      </c>
      <c r="W443" s="89">
        <v>0.01</v>
      </c>
      <c r="X443" s="89">
        <v>0.02</v>
      </c>
      <c r="Y443" s="89">
        <v>0.01</v>
      </c>
    </row>
    <row r="444" spans="1:25">
      <c r="A444" s="88" t="s">
        <v>542</v>
      </c>
      <c r="B444" s="89">
        <v>0</v>
      </c>
      <c r="C444" s="89">
        <v>0</v>
      </c>
      <c r="D444" s="89">
        <v>0</v>
      </c>
      <c r="E444" s="89">
        <v>0</v>
      </c>
      <c r="F444" s="89">
        <v>0</v>
      </c>
      <c r="G444" s="89">
        <v>0</v>
      </c>
      <c r="H444" s="89">
        <v>0</v>
      </c>
      <c r="I444" s="89">
        <v>0</v>
      </c>
      <c r="J444" s="89">
        <v>0</v>
      </c>
      <c r="K444" s="89">
        <v>0</v>
      </c>
      <c r="L444" s="89">
        <v>0</v>
      </c>
      <c r="M444" s="89">
        <v>0</v>
      </c>
      <c r="N444" s="89">
        <v>0</v>
      </c>
      <c r="O444" s="89">
        <v>0</v>
      </c>
      <c r="P444" s="89">
        <v>0</v>
      </c>
      <c r="Q444" s="89">
        <v>0</v>
      </c>
      <c r="R444" s="89">
        <v>0</v>
      </c>
      <c r="S444" s="89">
        <v>0</v>
      </c>
      <c r="T444" s="89">
        <v>0</v>
      </c>
      <c r="U444" s="89">
        <v>0</v>
      </c>
      <c r="V444" s="89">
        <v>0</v>
      </c>
      <c r="W444" s="89">
        <v>0</v>
      </c>
      <c r="X444" s="89">
        <v>0</v>
      </c>
      <c r="Y444" s="89">
        <v>0</v>
      </c>
    </row>
    <row r="445" spans="1:25">
      <c r="A445" s="88" t="s">
        <v>543</v>
      </c>
      <c r="B445" s="89">
        <v>0</v>
      </c>
      <c r="C445" s="89">
        <v>0</v>
      </c>
      <c r="D445" s="89">
        <v>0</v>
      </c>
      <c r="E445" s="89">
        <v>0</v>
      </c>
      <c r="F445" s="89">
        <v>0</v>
      </c>
      <c r="G445" s="89">
        <v>0</v>
      </c>
      <c r="H445" s="89">
        <v>0</v>
      </c>
      <c r="I445" s="89">
        <v>0.03</v>
      </c>
      <c r="J445" s="89">
        <v>0.05</v>
      </c>
      <c r="K445" s="89">
        <v>0.06</v>
      </c>
      <c r="L445" s="89">
        <v>0.02</v>
      </c>
      <c r="M445" s="89">
        <v>0.02</v>
      </c>
      <c r="N445" s="89">
        <v>0.01</v>
      </c>
      <c r="O445" s="89">
        <v>0.01</v>
      </c>
      <c r="P445" s="89">
        <v>0</v>
      </c>
      <c r="Q445" s="89">
        <v>0.01</v>
      </c>
      <c r="R445" s="89">
        <v>0.01</v>
      </c>
      <c r="S445" s="89">
        <v>0.01</v>
      </c>
      <c r="T445" s="89">
        <v>0.01</v>
      </c>
      <c r="U445" s="89">
        <v>0.01</v>
      </c>
      <c r="V445" s="89">
        <v>0</v>
      </c>
      <c r="W445" s="89">
        <v>0</v>
      </c>
      <c r="X445" s="89">
        <v>0.01</v>
      </c>
      <c r="Y445" s="89">
        <v>0.01</v>
      </c>
    </row>
    <row r="446" spans="1:25">
      <c r="A446" s="88" t="s">
        <v>544</v>
      </c>
      <c r="B446" s="89">
        <v>0.86</v>
      </c>
      <c r="C446" s="89">
        <v>0</v>
      </c>
      <c r="D446" s="89">
        <v>0</v>
      </c>
      <c r="E446" s="89">
        <v>0</v>
      </c>
      <c r="F446" s="89">
        <v>1.62</v>
      </c>
      <c r="G446" s="89">
        <v>1.89</v>
      </c>
      <c r="H446" s="89">
        <v>2.4</v>
      </c>
      <c r="I446" s="89">
        <v>1.55</v>
      </c>
      <c r="J446" s="89">
        <v>0.92</v>
      </c>
      <c r="K446" s="89">
        <v>1.37</v>
      </c>
      <c r="L446" s="89">
        <v>0.36</v>
      </c>
      <c r="M446" s="89">
        <v>0.04</v>
      </c>
      <c r="N446" s="89">
        <v>0.17</v>
      </c>
      <c r="O446" s="89">
        <v>0.25</v>
      </c>
      <c r="P446" s="89">
        <v>0.2</v>
      </c>
      <c r="Q446" s="89">
        <v>0.25</v>
      </c>
      <c r="R446" s="89">
        <v>0.15</v>
      </c>
      <c r="S446" s="89">
        <v>0.9</v>
      </c>
      <c r="T446" s="89">
        <v>0.93</v>
      </c>
      <c r="U446" s="89">
        <v>1.26</v>
      </c>
      <c r="V446" s="89">
        <v>0.35</v>
      </c>
      <c r="W446" s="89">
        <v>1.76</v>
      </c>
      <c r="X446" s="89">
        <v>2.04</v>
      </c>
      <c r="Y446" s="89">
        <v>2.5099999999999998</v>
      </c>
    </row>
    <row r="447" spans="1:25">
      <c r="A447" s="88" t="s">
        <v>545</v>
      </c>
      <c r="B447" s="89">
        <v>0</v>
      </c>
      <c r="C447" s="89">
        <v>0</v>
      </c>
      <c r="D447" s="89">
        <v>0</v>
      </c>
      <c r="E447" s="89">
        <v>0</v>
      </c>
      <c r="F447" s="89">
        <v>0</v>
      </c>
      <c r="G447" s="89">
        <v>0</v>
      </c>
      <c r="H447" s="89">
        <v>7.0000000000000007E-2</v>
      </c>
      <c r="I447" s="89">
        <v>0.34</v>
      </c>
      <c r="J447" s="89">
        <v>0.11</v>
      </c>
      <c r="K447" s="89">
        <v>0.03</v>
      </c>
      <c r="L447" s="89">
        <v>0.09</v>
      </c>
      <c r="M447" s="89">
        <v>0.1</v>
      </c>
      <c r="N447" s="89">
        <v>0.09</v>
      </c>
      <c r="O447" s="89">
        <v>0.12</v>
      </c>
      <c r="P447" s="89">
        <v>0.13</v>
      </c>
      <c r="Q447" s="89">
        <v>0.09</v>
      </c>
      <c r="R447" s="89">
        <v>0.08</v>
      </c>
      <c r="S447" s="89">
        <v>0.19</v>
      </c>
      <c r="T447" s="89">
        <v>0.11</v>
      </c>
      <c r="U447" s="89">
        <v>0.02</v>
      </c>
      <c r="V447" s="89">
        <v>0</v>
      </c>
      <c r="W447" s="89">
        <v>0.03</v>
      </c>
      <c r="X447" s="89">
        <v>0.03</v>
      </c>
      <c r="Y447" s="89">
        <v>0</v>
      </c>
    </row>
    <row r="448" spans="1:25">
      <c r="A448" s="88" t="s">
        <v>546</v>
      </c>
      <c r="B448" s="89">
        <v>1.42</v>
      </c>
      <c r="C448" s="89">
        <v>0.04</v>
      </c>
      <c r="D448" s="89">
        <v>0.02</v>
      </c>
      <c r="E448" s="89">
        <v>0.01</v>
      </c>
      <c r="F448" s="89">
        <v>0.96</v>
      </c>
      <c r="G448" s="89">
        <v>1.44</v>
      </c>
      <c r="H448" s="89">
        <v>1.19</v>
      </c>
      <c r="I448" s="89">
        <v>1.29</v>
      </c>
      <c r="J448" s="89">
        <v>1.88</v>
      </c>
      <c r="K448" s="89">
        <v>1.03</v>
      </c>
      <c r="L448" s="89">
        <v>0.05</v>
      </c>
      <c r="M448" s="89">
        <v>0.06</v>
      </c>
      <c r="N448" s="89">
        <v>0.05</v>
      </c>
      <c r="O448" s="89">
        <v>0.08</v>
      </c>
      <c r="P448" s="89">
        <v>0.05</v>
      </c>
      <c r="Q448" s="89">
        <v>0.04</v>
      </c>
      <c r="R448" s="89">
        <v>7.0000000000000007E-2</v>
      </c>
      <c r="S448" s="89">
        <v>0.08</v>
      </c>
      <c r="T448" s="89">
        <v>0.09</v>
      </c>
      <c r="U448" s="89">
        <v>7.0000000000000007E-2</v>
      </c>
      <c r="V448" s="89">
        <v>0.04</v>
      </c>
      <c r="W448" s="89">
        <v>0.59</v>
      </c>
      <c r="X448" s="89">
        <v>2.69</v>
      </c>
      <c r="Y448" s="89">
        <v>1.9</v>
      </c>
    </row>
    <row r="449" spans="1:25">
      <c r="A449" s="88" t="s">
        <v>547</v>
      </c>
      <c r="B449" s="89">
        <v>0</v>
      </c>
      <c r="C449" s="89">
        <v>0</v>
      </c>
      <c r="D449" s="89">
        <v>0</v>
      </c>
      <c r="E449" s="89">
        <v>0.6</v>
      </c>
      <c r="F449" s="89">
        <v>2.64</v>
      </c>
      <c r="G449" s="89">
        <v>0.17</v>
      </c>
      <c r="H449" s="89">
        <v>0.01</v>
      </c>
      <c r="I449" s="89">
        <v>0.08</v>
      </c>
      <c r="J449" s="89">
        <v>0.06</v>
      </c>
      <c r="K449" s="89">
        <v>7.0000000000000007E-2</v>
      </c>
      <c r="L449" s="89">
        <v>0.14000000000000001</v>
      </c>
      <c r="M449" s="89">
        <v>0.18</v>
      </c>
      <c r="N449" s="89">
        <v>0.19</v>
      </c>
      <c r="O449" s="89">
        <v>0.51</v>
      </c>
      <c r="P449" s="89">
        <v>0.13</v>
      </c>
      <c r="Q449" s="89">
        <v>0.08</v>
      </c>
      <c r="R449" s="89">
        <v>0.12</v>
      </c>
      <c r="S449" s="89">
        <v>0.03</v>
      </c>
      <c r="T449" s="89">
        <v>0.03</v>
      </c>
      <c r="U449" s="89">
        <v>0.02</v>
      </c>
      <c r="V449" s="89">
        <v>0.02</v>
      </c>
      <c r="W449" s="89">
        <v>0.04</v>
      </c>
      <c r="X449" s="89">
        <v>0.02</v>
      </c>
      <c r="Y449" s="89">
        <v>0</v>
      </c>
    </row>
    <row r="450" spans="1:25">
      <c r="A450" s="88" t="s">
        <v>548</v>
      </c>
      <c r="B450" s="89">
        <v>0.04</v>
      </c>
      <c r="C450" s="89">
        <v>0.03</v>
      </c>
      <c r="D450" s="89">
        <v>0.03</v>
      </c>
      <c r="E450" s="89">
        <v>0.02</v>
      </c>
      <c r="F450" s="89">
        <v>0.02</v>
      </c>
      <c r="G450" s="89">
        <v>1.2</v>
      </c>
      <c r="H450" s="89">
        <v>1.1100000000000001</v>
      </c>
      <c r="I450" s="89">
        <v>0.17</v>
      </c>
      <c r="J450" s="89">
        <v>0.14000000000000001</v>
      </c>
      <c r="K450" s="89">
        <v>0.1</v>
      </c>
      <c r="L450" s="89">
        <v>7.0000000000000007E-2</v>
      </c>
      <c r="M450" s="89">
        <v>7.0000000000000007E-2</v>
      </c>
      <c r="N450" s="89">
        <v>0.08</v>
      </c>
      <c r="O450" s="89">
        <v>0.06</v>
      </c>
      <c r="P450" s="89">
        <v>0.16</v>
      </c>
      <c r="Q450" s="89">
        <v>0.16</v>
      </c>
      <c r="R450" s="89">
        <v>0.08</v>
      </c>
      <c r="S450" s="89">
        <v>0.04</v>
      </c>
      <c r="T450" s="89">
        <v>0.03</v>
      </c>
      <c r="U450" s="89">
        <v>0.03</v>
      </c>
      <c r="V450" s="89">
        <v>2.31</v>
      </c>
      <c r="W450" s="89">
        <v>0.21</v>
      </c>
      <c r="X450" s="89">
        <v>0.08</v>
      </c>
      <c r="Y450" s="89">
        <v>0.05</v>
      </c>
    </row>
    <row r="451" spans="1:25">
      <c r="A451" s="88" t="s">
        <v>549</v>
      </c>
      <c r="B451" s="89">
        <v>1.22</v>
      </c>
      <c r="C451" s="89">
        <v>2.57</v>
      </c>
      <c r="D451" s="89">
        <v>0.03</v>
      </c>
      <c r="E451" s="89">
        <v>0.03</v>
      </c>
      <c r="F451" s="89">
        <v>0.03</v>
      </c>
      <c r="G451" s="89">
        <v>0.03</v>
      </c>
      <c r="H451" s="89">
        <v>0.03</v>
      </c>
      <c r="I451" s="89">
        <v>0.38</v>
      </c>
      <c r="J451" s="89">
        <v>0.87</v>
      </c>
      <c r="K451" s="89">
        <v>0.04</v>
      </c>
      <c r="L451" s="89">
        <v>0.04</v>
      </c>
      <c r="M451" s="89">
        <v>0.04</v>
      </c>
      <c r="N451" s="89">
        <v>0.04</v>
      </c>
      <c r="O451" s="89">
        <v>0.05</v>
      </c>
      <c r="P451" s="89">
        <v>1.2</v>
      </c>
      <c r="Q451" s="89">
        <v>2.4900000000000002</v>
      </c>
      <c r="R451" s="89">
        <v>0.03</v>
      </c>
      <c r="S451" s="89">
        <v>0.04</v>
      </c>
      <c r="T451" s="89">
        <v>0.03</v>
      </c>
      <c r="U451" s="89">
        <v>0.04</v>
      </c>
      <c r="V451" s="89">
        <v>0.03</v>
      </c>
      <c r="W451" s="89">
        <v>0.43</v>
      </c>
      <c r="X451" s="89">
        <v>0.96</v>
      </c>
      <c r="Y451" s="89">
        <v>0.03</v>
      </c>
    </row>
    <row r="452" spans="1:25">
      <c r="A452" s="88" t="s">
        <v>550</v>
      </c>
      <c r="B452" s="89">
        <v>0.12</v>
      </c>
      <c r="C452" s="89">
        <v>0.04</v>
      </c>
      <c r="D452" s="89">
        <v>0.03</v>
      </c>
      <c r="E452" s="89">
        <v>0.03</v>
      </c>
      <c r="F452" s="89">
        <v>0.1</v>
      </c>
      <c r="G452" s="89">
        <v>0.13</v>
      </c>
      <c r="H452" s="89">
        <v>0.05</v>
      </c>
      <c r="I452" s="89">
        <v>0.12</v>
      </c>
      <c r="J452" s="89">
        <v>0.35</v>
      </c>
      <c r="K452" s="89">
        <v>0.32</v>
      </c>
      <c r="L452" s="89">
        <v>0.27</v>
      </c>
      <c r="M452" s="89">
        <v>0.23</v>
      </c>
      <c r="N452" s="89">
        <v>0.2</v>
      </c>
      <c r="O452" s="89">
        <v>0.12</v>
      </c>
      <c r="P452" s="89">
        <v>0.09</v>
      </c>
      <c r="Q452" s="89">
        <v>0.28000000000000003</v>
      </c>
      <c r="R452" s="89">
        <v>0.26</v>
      </c>
      <c r="S452" s="89">
        <v>7.0000000000000007E-2</v>
      </c>
      <c r="T452" s="89">
        <v>0.05</v>
      </c>
      <c r="U452" s="89">
        <v>0.05</v>
      </c>
      <c r="V452" s="89">
        <v>0.04</v>
      </c>
      <c r="W452" s="89">
        <v>0.04</v>
      </c>
      <c r="X452" s="89">
        <v>0.14000000000000001</v>
      </c>
      <c r="Y452" s="89">
        <v>0.34</v>
      </c>
    </row>
    <row r="453" spans="1:25">
      <c r="A453" s="88" t="s">
        <v>551</v>
      </c>
      <c r="B453" s="89">
        <v>0.02</v>
      </c>
      <c r="C453" s="89">
        <v>0.03</v>
      </c>
      <c r="D453" s="89">
        <v>0.02</v>
      </c>
      <c r="E453" s="89">
        <v>0.02</v>
      </c>
      <c r="F453" s="89">
        <v>0.02</v>
      </c>
      <c r="G453" s="89">
        <v>0.02</v>
      </c>
      <c r="H453" s="89">
        <v>0.02</v>
      </c>
      <c r="I453" s="89">
        <v>0.02</v>
      </c>
      <c r="J453" s="89">
        <v>0.05</v>
      </c>
      <c r="K453" s="89">
        <v>0.09</v>
      </c>
      <c r="L453" s="89">
        <v>0.09</v>
      </c>
      <c r="M453" s="89">
        <v>0.12</v>
      </c>
      <c r="N453" s="89">
        <v>0.06</v>
      </c>
      <c r="O453" s="89">
        <v>0.12</v>
      </c>
      <c r="P453" s="89">
        <v>0.14000000000000001</v>
      </c>
      <c r="Q453" s="89">
        <v>7.0000000000000007E-2</v>
      </c>
      <c r="R453" s="89">
        <v>0.05</v>
      </c>
      <c r="S453" s="89">
        <v>0.05</v>
      </c>
      <c r="T453" s="89">
        <v>0.04</v>
      </c>
      <c r="U453" s="89">
        <v>0.04</v>
      </c>
      <c r="V453" s="89">
        <v>0.04</v>
      </c>
      <c r="W453" s="89">
        <v>0.03</v>
      </c>
      <c r="X453" s="89">
        <v>0.03</v>
      </c>
      <c r="Y453" s="89">
        <v>0.02</v>
      </c>
    </row>
    <row r="454" spans="1:25">
      <c r="A454" s="88" t="s">
        <v>552</v>
      </c>
      <c r="B454" s="89">
        <v>0</v>
      </c>
      <c r="C454" s="89">
        <v>0</v>
      </c>
      <c r="D454" s="89">
        <v>0</v>
      </c>
      <c r="E454" s="89">
        <v>0</v>
      </c>
      <c r="F454" s="89">
        <v>0</v>
      </c>
      <c r="G454" s="89">
        <v>0</v>
      </c>
      <c r="H454" s="89">
        <v>0</v>
      </c>
      <c r="I454" s="89">
        <v>0</v>
      </c>
      <c r="J454" s="89">
        <v>0</v>
      </c>
      <c r="K454" s="89">
        <v>0.01</v>
      </c>
      <c r="L454" s="89">
        <v>0.01</v>
      </c>
      <c r="M454" s="89">
        <v>0.01</v>
      </c>
      <c r="N454" s="89">
        <v>0</v>
      </c>
      <c r="O454" s="89">
        <v>0.01</v>
      </c>
      <c r="P454" s="89">
        <v>0.02</v>
      </c>
      <c r="Q454" s="89">
        <v>0</v>
      </c>
      <c r="R454" s="89">
        <v>0</v>
      </c>
      <c r="S454" s="89">
        <v>0</v>
      </c>
      <c r="T454" s="89">
        <v>0.01</v>
      </c>
      <c r="U454" s="89">
        <v>0</v>
      </c>
      <c r="V454" s="89">
        <v>0</v>
      </c>
      <c r="W454" s="89">
        <v>0</v>
      </c>
      <c r="X454" s="89">
        <v>0</v>
      </c>
      <c r="Y454" s="89">
        <v>0</v>
      </c>
    </row>
    <row r="455" spans="1:25">
      <c r="A455" s="88" t="s">
        <v>553</v>
      </c>
      <c r="B455" s="89">
        <v>0.02</v>
      </c>
      <c r="C455" s="89">
        <v>2.75</v>
      </c>
      <c r="D455" s="89">
        <v>4.13</v>
      </c>
      <c r="E455" s="89">
        <v>4.75</v>
      </c>
      <c r="F455" s="89">
        <v>0.33</v>
      </c>
      <c r="G455" s="89">
        <v>0.02</v>
      </c>
      <c r="H455" s="89">
        <v>0.02</v>
      </c>
      <c r="I455" s="89">
        <v>0.14000000000000001</v>
      </c>
      <c r="J455" s="89">
        <v>0.03</v>
      </c>
      <c r="K455" s="89">
        <v>0.02</v>
      </c>
      <c r="L455" s="89">
        <v>0.02</v>
      </c>
      <c r="M455" s="89">
        <v>0.08</v>
      </c>
      <c r="N455" s="89">
        <v>0.02</v>
      </c>
      <c r="O455" s="89">
        <v>0.14000000000000001</v>
      </c>
      <c r="P455" s="89">
        <v>0.13</v>
      </c>
      <c r="Q455" s="89">
        <v>0.04</v>
      </c>
      <c r="R455" s="89">
        <v>0.04</v>
      </c>
      <c r="S455" s="89">
        <v>0.03</v>
      </c>
      <c r="T455" s="89">
        <v>0.03</v>
      </c>
      <c r="U455" s="89">
        <v>0.03</v>
      </c>
      <c r="V455" s="89">
        <v>0.03</v>
      </c>
      <c r="W455" s="89">
        <v>0.03</v>
      </c>
      <c r="X455" s="89">
        <v>0.02</v>
      </c>
      <c r="Y455" s="89">
        <v>7.0000000000000007E-2</v>
      </c>
    </row>
    <row r="456" spans="1:25">
      <c r="A456" s="88" t="s">
        <v>554</v>
      </c>
      <c r="B456" s="89">
        <v>0</v>
      </c>
      <c r="C456" s="89">
        <v>1.73</v>
      </c>
      <c r="D456" s="89">
        <v>1.54</v>
      </c>
      <c r="E456" s="89">
        <v>0</v>
      </c>
      <c r="F456" s="89">
        <v>0.94</v>
      </c>
      <c r="G456" s="89">
        <v>2.58</v>
      </c>
      <c r="H456" s="89">
        <v>1.77</v>
      </c>
      <c r="I456" s="89">
        <v>0.11</v>
      </c>
      <c r="J456" s="89">
        <v>0.11</v>
      </c>
      <c r="K456" s="89">
        <v>0.2</v>
      </c>
      <c r="L456" s="89">
        <v>0.47</v>
      </c>
      <c r="M456" s="89">
        <v>1.89</v>
      </c>
      <c r="N456" s="89">
        <v>1.56</v>
      </c>
      <c r="O456" s="89">
        <v>0</v>
      </c>
      <c r="P456" s="89">
        <v>0.02</v>
      </c>
      <c r="Q456" s="89">
        <v>0.14000000000000001</v>
      </c>
      <c r="R456" s="89">
        <v>0.14000000000000001</v>
      </c>
      <c r="S456" s="89">
        <v>0.47</v>
      </c>
      <c r="T456" s="89">
        <v>0.05</v>
      </c>
      <c r="U456" s="89">
        <v>0.01</v>
      </c>
      <c r="V456" s="89">
        <v>0.01</v>
      </c>
      <c r="W456" s="89">
        <v>0.89</v>
      </c>
      <c r="X456" s="89">
        <v>2.63</v>
      </c>
      <c r="Y456" s="89">
        <v>1.76</v>
      </c>
    </row>
    <row r="457" spans="1:25">
      <c r="A457" s="88" t="s">
        <v>555</v>
      </c>
      <c r="B457" s="89">
        <v>7.0000000000000007E-2</v>
      </c>
      <c r="C457" s="89">
        <v>0.03</v>
      </c>
      <c r="D457" s="89">
        <v>0.04</v>
      </c>
      <c r="E457" s="89">
        <v>0.03</v>
      </c>
      <c r="F457" s="89">
        <v>0.05</v>
      </c>
      <c r="G457" s="89">
        <v>0.02</v>
      </c>
      <c r="H457" s="89">
        <v>0.04</v>
      </c>
      <c r="I457" s="89">
        <v>7.0000000000000007E-2</v>
      </c>
      <c r="J457" s="89">
        <v>0.15</v>
      </c>
      <c r="K457" s="89">
        <v>0.25</v>
      </c>
      <c r="L457" s="89">
        <v>0.14000000000000001</v>
      </c>
      <c r="M457" s="89">
        <v>0.12</v>
      </c>
      <c r="N457" s="89">
        <v>7.0000000000000007E-2</v>
      </c>
      <c r="O457" s="89">
        <v>0.09</v>
      </c>
      <c r="P457" s="89">
        <v>7.0000000000000007E-2</v>
      </c>
      <c r="Q457" s="89">
        <v>0.11</v>
      </c>
      <c r="R457" s="89">
        <v>7.0000000000000007E-2</v>
      </c>
      <c r="S457" s="89">
        <v>0.08</v>
      </c>
      <c r="T457" s="89">
        <v>0.06</v>
      </c>
      <c r="U457" s="89">
        <v>0.03</v>
      </c>
      <c r="V457" s="89">
        <v>0.03</v>
      </c>
      <c r="W457" s="89">
        <v>0.04</v>
      </c>
      <c r="X457" s="89">
        <v>0.06</v>
      </c>
      <c r="Y457" s="89">
        <v>0.05</v>
      </c>
    </row>
    <row r="458" spans="1:25">
      <c r="A458" s="88" t="s">
        <v>556</v>
      </c>
      <c r="B458" s="89">
        <v>0.03</v>
      </c>
      <c r="C458" s="89">
        <v>0.15</v>
      </c>
      <c r="D458" s="89">
        <v>7.0000000000000007E-2</v>
      </c>
      <c r="E458" s="89">
        <v>0.05</v>
      </c>
      <c r="F458" s="89">
        <v>0.19</v>
      </c>
      <c r="G458" s="89">
        <v>0.09</v>
      </c>
      <c r="H458" s="89">
        <v>0.04</v>
      </c>
      <c r="I458" s="89">
        <v>0.21</v>
      </c>
      <c r="J458" s="89">
        <v>0.08</v>
      </c>
      <c r="K458" s="89">
        <v>0.03</v>
      </c>
      <c r="L458" s="89">
        <v>0.1</v>
      </c>
      <c r="M458" s="89">
        <v>0.1</v>
      </c>
      <c r="N458" s="89">
        <v>0.11</v>
      </c>
      <c r="O458" s="89">
        <v>0.11</v>
      </c>
      <c r="P458" s="89">
        <v>0.11</v>
      </c>
      <c r="Q458" s="89">
        <v>0.12</v>
      </c>
      <c r="R458" s="89">
        <v>0.1</v>
      </c>
      <c r="S458" s="89">
        <v>0.11</v>
      </c>
      <c r="T458" s="89">
        <v>0.11</v>
      </c>
      <c r="U458" s="89">
        <v>0.11</v>
      </c>
      <c r="V458" s="89">
        <v>0.1</v>
      </c>
      <c r="W458" s="89">
        <v>0.19</v>
      </c>
      <c r="X458" s="89">
        <v>0.06</v>
      </c>
      <c r="Y458" s="89">
        <v>0.15</v>
      </c>
    </row>
    <row r="459" spans="1:25">
      <c r="A459" s="88" t="s">
        <v>557</v>
      </c>
      <c r="B459" s="89">
        <v>0</v>
      </c>
      <c r="C459" s="89">
        <v>0</v>
      </c>
      <c r="D459" s="89">
        <v>0</v>
      </c>
      <c r="E459" s="89">
        <v>0</v>
      </c>
      <c r="F459" s="89">
        <v>0</v>
      </c>
      <c r="G459" s="89">
        <v>0</v>
      </c>
      <c r="H459" s="89">
        <v>0</v>
      </c>
      <c r="I459" s="89">
        <v>0</v>
      </c>
      <c r="J459" s="89">
        <v>0</v>
      </c>
      <c r="K459" s="89">
        <v>0</v>
      </c>
      <c r="L459" s="89">
        <v>0</v>
      </c>
      <c r="M459" s="89">
        <v>0</v>
      </c>
      <c r="N459" s="89">
        <v>0</v>
      </c>
      <c r="O459" s="89">
        <v>0</v>
      </c>
      <c r="P459" s="89">
        <v>0</v>
      </c>
      <c r="Q459" s="89">
        <v>0</v>
      </c>
      <c r="R459" s="89">
        <v>0</v>
      </c>
      <c r="S459" s="89">
        <v>0</v>
      </c>
      <c r="T459" s="89">
        <v>0</v>
      </c>
      <c r="U459" s="89">
        <v>0</v>
      </c>
      <c r="V459" s="89">
        <v>0</v>
      </c>
      <c r="W459" s="89">
        <v>0</v>
      </c>
      <c r="X459" s="89">
        <v>0</v>
      </c>
      <c r="Y459" s="89">
        <v>0</v>
      </c>
    </row>
    <row r="460" spans="1:25">
      <c r="A460" s="88" t="s">
        <v>558</v>
      </c>
      <c r="B460" s="89">
        <v>0.06</v>
      </c>
      <c r="C460" s="89">
        <v>0.06</v>
      </c>
      <c r="D460" s="89">
        <v>0.06</v>
      </c>
      <c r="E460" s="89">
        <v>0.06</v>
      </c>
      <c r="F460" s="89">
        <v>0.05</v>
      </c>
      <c r="G460" s="89">
        <v>0.06</v>
      </c>
      <c r="H460" s="89">
        <v>0.05</v>
      </c>
      <c r="I460" s="89">
        <v>7.0000000000000007E-2</v>
      </c>
      <c r="J460" s="89">
        <v>7.0000000000000007E-2</v>
      </c>
      <c r="K460" s="89">
        <v>0.08</v>
      </c>
      <c r="L460" s="89">
        <v>0.09</v>
      </c>
      <c r="M460" s="89">
        <v>7.0000000000000007E-2</v>
      </c>
      <c r="N460" s="89">
        <v>7.0000000000000007E-2</v>
      </c>
      <c r="O460" s="89">
        <v>0.06</v>
      </c>
      <c r="P460" s="89">
        <v>7.0000000000000007E-2</v>
      </c>
      <c r="Q460" s="89">
        <v>0.08</v>
      </c>
      <c r="R460" s="89">
        <v>0.08</v>
      </c>
      <c r="S460" s="89">
        <v>7.0000000000000007E-2</v>
      </c>
      <c r="T460" s="89">
        <v>0.08</v>
      </c>
      <c r="U460" s="89">
        <v>0.06</v>
      </c>
      <c r="V460" s="89">
        <v>0.09</v>
      </c>
      <c r="W460" s="89">
        <v>7.0000000000000007E-2</v>
      </c>
      <c r="X460" s="89">
        <v>0.06</v>
      </c>
      <c r="Y460" s="89">
        <v>0.06</v>
      </c>
    </row>
    <row r="461" spans="1:25">
      <c r="A461" s="88" t="s">
        <v>559</v>
      </c>
      <c r="B461" s="89">
        <v>0.02</v>
      </c>
      <c r="C461" s="89">
        <v>0</v>
      </c>
      <c r="D461" s="89">
        <v>0.01</v>
      </c>
      <c r="E461" s="89">
        <v>0</v>
      </c>
      <c r="F461" s="89">
        <v>0.02</v>
      </c>
      <c r="G461" s="89">
        <v>0.01</v>
      </c>
      <c r="H461" s="89">
        <v>0.02</v>
      </c>
      <c r="I461" s="89">
        <v>0</v>
      </c>
      <c r="J461" s="89">
        <v>0.01</v>
      </c>
      <c r="K461" s="89">
        <v>0.02</v>
      </c>
      <c r="L461" s="89">
        <v>0.82</v>
      </c>
      <c r="M461" s="89">
        <v>0.03</v>
      </c>
      <c r="N461" s="89">
        <v>0.05</v>
      </c>
      <c r="O461" s="89">
        <v>0.12</v>
      </c>
      <c r="P461" s="89">
        <v>0.11</v>
      </c>
      <c r="Q461" s="89">
        <v>0.03</v>
      </c>
      <c r="R461" s="89">
        <v>0.02</v>
      </c>
      <c r="S461" s="89">
        <v>0.05</v>
      </c>
      <c r="T461" s="89">
        <v>0.01</v>
      </c>
      <c r="U461" s="89">
        <v>0</v>
      </c>
      <c r="V461" s="89">
        <v>0.01</v>
      </c>
      <c r="W461" s="89">
        <v>0</v>
      </c>
      <c r="X461" s="89">
        <v>0.01</v>
      </c>
      <c r="Y461" s="89">
        <v>0</v>
      </c>
    </row>
    <row r="462" spans="1:25">
      <c r="A462" s="88" t="s">
        <v>560</v>
      </c>
      <c r="B462" s="89">
        <v>1.94</v>
      </c>
      <c r="C462" s="89">
        <v>0.01</v>
      </c>
      <c r="D462" s="89">
        <v>0.01</v>
      </c>
      <c r="E462" s="89">
        <v>0.01</v>
      </c>
      <c r="F462" s="89">
        <v>0.01</v>
      </c>
      <c r="G462" s="89">
        <v>1.5</v>
      </c>
      <c r="H462" s="89">
        <v>0.03</v>
      </c>
      <c r="I462" s="89">
        <v>0.04</v>
      </c>
      <c r="J462" s="89">
        <v>0.05</v>
      </c>
      <c r="K462" s="89">
        <v>7.0000000000000007E-2</v>
      </c>
      <c r="L462" s="89">
        <v>0.06</v>
      </c>
      <c r="M462" s="89">
        <v>0.05</v>
      </c>
      <c r="N462" s="89">
        <v>2</v>
      </c>
      <c r="O462" s="89">
        <v>0.04</v>
      </c>
      <c r="P462" s="89">
        <v>0.08</v>
      </c>
      <c r="Q462" s="89">
        <v>7.0000000000000007E-2</v>
      </c>
      <c r="R462" s="89">
        <v>0.08</v>
      </c>
      <c r="S462" s="89">
        <v>0.04</v>
      </c>
      <c r="T462" s="89">
        <v>0.03</v>
      </c>
      <c r="U462" s="89">
        <v>0.02</v>
      </c>
      <c r="V462" s="89">
        <v>0.02</v>
      </c>
      <c r="W462" s="89">
        <v>0.01</v>
      </c>
      <c r="X462" s="89">
        <v>0.02</v>
      </c>
      <c r="Y462" s="89">
        <v>1.55</v>
      </c>
    </row>
    <row r="463" spans="1:25">
      <c r="A463" s="88" t="s">
        <v>561</v>
      </c>
      <c r="B463" s="89">
        <v>0</v>
      </c>
      <c r="C463" s="89">
        <v>0</v>
      </c>
      <c r="D463" s="89">
        <v>0</v>
      </c>
      <c r="E463" s="89">
        <v>0</v>
      </c>
      <c r="F463" s="89">
        <v>0</v>
      </c>
      <c r="G463" s="89">
        <v>0</v>
      </c>
      <c r="H463" s="89">
        <v>0</v>
      </c>
      <c r="I463" s="89">
        <v>0</v>
      </c>
      <c r="J463" s="89">
        <v>0.05</v>
      </c>
      <c r="K463" s="89">
        <v>0.01</v>
      </c>
      <c r="L463" s="89">
        <v>0.01</v>
      </c>
      <c r="M463" s="89">
        <v>0.03</v>
      </c>
      <c r="N463" s="89">
        <v>0</v>
      </c>
      <c r="O463" s="89">
        <v>0.06</v>
      </c>
      <c r="P463" s="89">
        <v>7.0000000000000007E-2</v>
      </c>
      <c r="Q463" s="89">
        <v>0</v>
      </c>
      <c r="R463" s="89">
        <v>0.01</v>
      </c>
      <c r="S463" s="89">
        <v>0</v>
      </c>
      <c r="T463" s="89">
        <v>0.01</v>
      </c>
      <c r="U463" s="89">
        <v>0</v>
      </c>
      <c r="V463" s="89">
        <v>0</v>
      </c>
      <c r="W463" s="89">
        <v>0</v>
      </c>
      <c r="X463" s="89">
        <v>0</v>
      </c>
      <c r="Y463" s="89">
        <v>0</v>
      </c>
    </row>
    <row r="464" spans="1:25">
      <c r="A464" s="88" t="s">
        <v>562</v>
      </c>
      <c r="B464" s="89">
        <v>0</v>
      </c>
      <c r="C464" s="89">
        <v>3.61</v>
      </c>
      <c r="D464" s="89">
        <v>3.97</v>
      </c>
      <c r="E464" s="89">
        <v>2.98</v>
      </c>
      <c r="F464" s="89">
        <v>0</v>
      </c>
      <c r="G464" s="89">
        <v>0.01</v>
      </c>
      <c r="H464" s="89">
        <v>2.0299999999999998</v>
      </c>
      <c r="I464" s="89">
        <v>0.86</v>
      </c>
      <c r="J464" s="89">
        <v>7.0000000000000007E-2</v>
      </c>
      <c r="K464" s="89">
        <v>0.16</v>
      </c>
      <c r="L464" s="89">
        <v>0.15</v>
      </c>
      <c r="M464" s="89">
        <v>7.0000000000000007E-2</v>
      </c>
      <c r="N464" s="89">
        <v>0.02</v>
      </c>
      <c r="O464" s="89">
        <v>0.05</v>
      </c>
      <c r="P464" s="89">
        <v>0.12</v>
      </c>
      <c r="Q464" s="89">
        <v>0.09</v>
      </c>
      <c r="R464" s="89">
        <v>0.05</v>
      </c>
      <c r="S464" s="89">
        <v>0.04</v>
      </c>
      <c r="T464" s="89">
        <v>0.11</v>
      </c>
      <c r="U464" s="89">
        <v>0.03</v>
      </c>
      <c r="V464" s="89">
        <v>0.01</v>
      </c>
      <c r="W464" s="89">
        <v>0.01</v>
      </c>
      <c r="X464" s="89">
        <v>1.97</v>
      </c>
      <c r="Y464" s="89">
        <v>0</v>
      </c>
    </row>
    <row r="465" spans="1:25">
      <c r="A465" s="88" t="s">
        <v>563</v>
      </c>
      <c r="B465" s="89">
        <v>2.97</v>
      </c>
      <c r="C465" s="89">
        <v>0.11</v>
      </c>
      <c r="D465" s="89">
        <v>0.02</v>
      </c>
      <c r="E465" s="89">
        <v>0</v>
      </c>
      <c r="F465" s="89">
        <v>0</v>
      </c>
      <c r="G465" s="89">
        <v>0</v>
      </c>
      <c r="H465" s="89">
        <v>3.03</v>
      </c>
      <c r="I465" s="89">
        <v>0.44</v>
      </c>
      <c r="J465" s="89">
        <v>0.19</v>
      </c>
      <c r="K465" s="89">
        <v>0.03</v>
      </c>
      <c r="L465" s="89">
        <v>0.06</v>
      </c>
      <c r="M465" s="89">
        <v>0.18</v>
      </c>
      <c r="N465" s="89">
        <v>0.28000000000000003</v>
      </c>
      <c r="O465" s="89">
        <v>0.13</v>
      </c>
      <c r="P465" s="89">
        <v>0.03</v>
      </c>
      <c r="Q465" s="89">
        <v>0.02</v>
      </c>
      <c r="R465" s="89">
        <v>0.06</v>
      </c>
      <c r="S465" s="89">
        <v>0.01</v>
      </c>
      <c r="T465" s="89">
        <v>0.02</v>
      </c>
      <c r="U465" s="89">
        <v>0.04</v>
      </c>
      <c r="V465" s="89">
        <v>0.02</v>
      </c>
      <c r="W465" s="89">
        <v>0.02</v>
      </c>
      <c r="X465" s="89">
        <v>0.01</v>
      </c>
      <c r="Y465" s="89">
        <v>1.35</v>
      </c>
    </row>
    <row r="466" spans="1:25">
      <c r="A466" s="88" t="s">
        <v>564</v>
      </c>
      <c r="B466" s="89">
        <v>0</v>
      </c>
      <c r="C466" s="89">
        <v>0</v>
      </c>
      <c r="D466" s="89">
        <v>0</v>
      </c>
      <c r="E466" s="89">
        <v>1.93</v>
      </c>
      <c r="F466" s="89">
        <v>3.23</v>
      </c>
      <c r="G466" s="89">
        <v>2.59</v>
      </c>
      <c r="H466" s="89">
        <v>0.64</v>
      </c>
      <c r="I466" s="89">
        <v>0.16</v>
      </c>
      <c r="J466" s="89">
        <v>0.1</v>
      </c>
      <c r="K466" s="89">
        <v>0.09</v>
      </c>
      <c r="L466" s="89">
        <v>0.1</v>
      </c>
      <c r="M466" s="89">
        <v>0.09</v>
      </c>
      <c r="N466" s="89">
        <v>0.14000000000000001</v>
      </c>
      <c r="O466" s="89">
        <v>0.13</v>
      </c>
      <c r="P466" s="89">
        <v>0.12</v>
      </c>
      <c r="Q466" s="89">
        <v>7.0000000000000007E-2</v>
      </c>
      <c r="R466" s="89">
        <v>0.05</v>
      </c>
      <c r="S466" s="89">
        <v>0.08</v>
      </c>
      <c r="T466" s="89">
        <v>0.02</v>
      </c>
      <c r="U466" s="89">
        <v>0.01</v>
      </c>
      <c r="V466" s="89">
        <v>0.01</v>
      </c>
      <c r="W466" s="89">
        <v>0.03</v>
      </c>
      <c r="X466" s="89">
        <v>0.01</v>
      </c>
      <c r="Y466" s="89">
        <v>0.01</v>
      </c>
    </row>
    <row r="467" spans="1:25">
      <c r="A467" s="88" t="s">
        <v>565</v>
      </c>
      <c r="B467" s="89">
        <v>0.74</v>
      </c>
      <c r="C467" s="89">
        <v>0.04</v>
      </c>
      <c r="D467" s="89">
        <v>0.03</v>
      </c>
      <c r="E467" s="89">
        <v>0.02</v>
      </c>
      <c r="F467" s="89">
        <v>0.05</v>
      </c>
      <c r="G467" s="89">
        <v>1.6</v>
      </c>
      <c r="H467" s="89">
        <v>0.02</v>
      </c>
      <c r="I467" s="89">
        <v>0.03</v>
      </c>
      <c r="J467" s="89">
        <v>0.05</v>
      </c>
      <c r="K467" s="89">
        <v>0.03</v>
      </c>
      <c r="L467" s="89">
        <v>0.04</v>
      </c>
      <c r="M467" s="89">
        <v>0.06</v>
      </c>
      <c r="N467" s="89">
        <v>0.76</v>
      </c>
      <c r="O467" s="89">
        <v>0.04</v>
      </c>
      <c r="P467" s="89">
        <v>0.03</v>
      </c>
      <c r="Q467" s="89">
        <v>0.04</v>
      </c>
      <c r="R467" s="89">
        <v>0.04</v>
      </c>
      <c r="S467" s="89">
        <v>0.04</v>
      </c>
      <c r="T467" s="89">
        <v>0.03</v>
      </c>
      <c r="U467" s="89">
        <v>0.01</v>
      </c>
      <c r="V467" s="89">
        <v>0.02</v>
      </c>
      <c r="W467" s="89">
        <v>0.16</v>
      </c>
      <c r="X467" s="89">
        <v>7.0000000000000007E-2</v>
      </c>
      <c r="Y467" s="89">
        <v>1.67</v>
      </c>
    </row>
    <row r="468" spans="1:25">
      <c r="A468" s="88" t="s">
        <v>566</v>
      </c>
      <c r="B468" s="89">
        <v>0</v>
      </c>
      <c r="C468" s="89">
        <v>0</v>
      </c>
      <c r="D468" s="89">
        <v>0</v>
      </c>
      <c r="E468" s="89">
        <v>0</v>
      </c>
      <c r="F468" s="89">
        <v>0</v>
      </c>
      <c r="G468" s="89">
        <v>0</v>
      </c>
      <c r="H468" s="89">
        <v>0.73</v>
      </c>
      <c r="I468" s="89">
        <v>0.49</v>
      </c>
      <c r="J468" s="89">
        <v>0.01</v>
      </c>
      <c r="K468" s="89">
        <v>0.02</v>
      </c>
      <c r="L468" s="89">
        <v>0.01</v>
      </c>
      <c r="M468" s="89">
        <v>0.01</v>
      </c>
      <c r="N468" s="89">
        <v>0.01</v>
      </c>
      <c r="O468" s="89">
        <v>0.01</v>
      </c>
      <c r="P468" s="89">
        <v>0.01</v>
      </c>
      <c r="Q468" s="89">
        <v>0.01</v>
      </c>
      <c r="R468" s="89">
        <v>0.01</v>
      </c>
      <c r="S468" s="89">
        <v>0.02</v>
      </c>
      <c r="T468" s="89">
        <v>0.02</v>
      </c>
      <c r="U468" s="89">
        <v>0.01</v>
      </c>
      <c r="V468" s="89">
        <v>0.01</v>
      </c>
      <c r="W468" s="89">
        <v>0.02</v>
      </c>
      <c r="X468" s="89">
        <v>1.1200000000000001</v>
      </c>
      <c r="Y468" s="89">
        <v>0.24</v>
      </c>
    </row>
    <row r="469" spans="1:25">
      <c r="A469" s="88" t="s">
        <v>567</v>
      </c>
      <c r="B469" s="89">
        <v>0.02</v>
      </c>
      <c r="C469" s="89">
        <v>0.02</v>
      </c>
      <c r="D469" s="89">
        <v>0.02</v>
      </c>
      <c r="E469" s="89">
        <v>0.02</v>
      </c>
      <c r="F469" s="89">
        <v>0.02</v>
      </c>
      <c r="G469" s="89">
        <v>0.02</v>
      </c>
      <c r="H469" s="89">
        <v>7.0000000000000007E-2</v>
      </c>
      <c r="I469" s="89">
        <v>0.28999999999999998</v>
      </c>
      <c r="J469" s="89">
        <v>0.24</v>
      </c>
      <c r="K469" s="89">
        <v>0.23</v>
      </c>
      <c r="L469" s="89">
        <v>0.28999999999999998</v>
      </c>
      <c r="M469" s="89">
        <v>0.12</v>
      </c>
      <c r="N469" s="89">
        <v>0.06</v>
      </c>
      <c r="O469" s="89">
        <v>7.0000000000000007E-2</v>
      </c>
      <c r="P469" s="89">
        <v>0.04</v>
      </c>
      <c r="Q469" s="89">
        <v>0.11</v>
      </c>
      <c r="R469" s="89">
        <v>0.18</v>
      </c>
      <c r="S469" s="89">
        <v>0.11</v>
      </c>
      <c r="T469" s="89">
        <v>0.06</v>
      </c>
      <c r="U469" s="89">
        <v>0.05</v>
      </c>
      <c r="V469" s="89">
        <v>0.05</v>
      </c>
      <c r="W469" s="89">
        <v>0.06</v>
      </c>
      <c r="X469" s="89">
        <v>0.02</v>
      </c>
      <c r="Y469" s="89">
        <v>0.02</v>
      </c>
    </row>
    <row r="470" spans="1:25">
      <c r="A470" s="88" t="s">
        <v>568</v>
      </c>
      <c r="B470" s="89">
        <v>0.02</v>
      </c>
      <c r="C470" s="89">
        <v>0.02</v>
      </c>
      <c r="D470" s="89">
        <v>0.02</v>
      </c>
      <c r="E470" s="89">
        <v>2.78</v>
      </c>
      <c r="F470" s="89">
        <v>5.7</v>
      </c>
      <c r="G470" s="89">
        <v>4.6399999999999997</v>
      </c>
      <c r="H470" s="89">
        <v>0.03</v>
      </c>
      <c r="I470" s="89">
        <v>0.05</v>
      </c>
      <c r="J470" s="89">
        <v>0.04</v>
      </c>
      <c r="K470" s="89">
        <v>0.06</v>
      </c>
      <c r="L470" s="89">
        <v>0.28999999999999998</v>
      </c>
      <c r="M470" s="89">
        <v>5.74</v>
      </c>
      <c r="N470" s="89">
        <v>3.35</v>
      </c>
      <c r="O470" s="89">
        <v>0.13</v>
      </c>
      <c r="P470" s="89">
        <v>0.28999999999999998</v>
      </c>
      <c r="Q470" s="89">
        <v>0.12</v>
      </c>
      <c r="R470" s="89">
        <v>0.05</v>
      </c>
      <c r="S470" s="89">
        <v>0.01</v>
      </c>
      <c r="T470" s="89">
        <v>0</v>
      </c>
      <c r="U470" s="89">
        <v>0</v>
      </c>
      <c r="V470" s="89">
        <v>0.01</v>
      </c>
      <c r="W470" s="89">
        <v>0.01</v>
      </c>
      <c r="X470" s="89">
        <v>3.14</v>
      </c>
      <c r="Y470" s="89">
        <v>1.5</v>
      </c>
    </row>
    <row r="471" spans="1:25">
      <c r="A471" s="88" t="s">
        <v>569</v>
      </c>
      <c r="B471" s="89">
        <v>7.0000000000000007E-2</v>
      </c>
      <c r="C471" s="89">
        <v>0.03</v>
      </c>
      <c r="D471" s="89">
        <v>2.84</v>
      </c>
      <c r="E471" s="89">
        <v>1.95</v>
      </c>
      <c r="F471" s="89">
        <v>0.23</v>
      </c>
      <c r="G471" s="89">
        <v>2.3199999999999998</v>
      </c>
      <c r="H471" s="89">
        <v>0.34</v>
      </c>
      <c r="I471" s="89">
        <v>0.11</v>
      </c>
      <c r="J471" s="89">
        <v>0.08</v>
      </c>
      <c r="K471" s="89">
        <v>0.11</v>
      </c>
      <c r="L471" s="89">
        <v>0.15</v>
      </c>
      <c r="M471" s="89">
        <v>0.06</v>
      </c>
      <c r="N471" s="89">
        <v>0.05</v>
      </c>
      <c r="O471" s="89">
        <v>0.1</v>
      </c>
      <c r="P471" s="89">
        <v>0.05</v>
      </c>
      <c r="Q471" s="89">
        <v>0.01</v>
      </c>
      <c r="R471" s="89">
        <v>0.08</v>
      </c>
      <c r="S471" s="89">
        <v>0.01</v>
      </c>
      <c r="T471" s="89">
        <v>2.81</v>
      </c>
      <c r="U471" s="89">
        <v>1.82</v>
      </c>
      <c r="V471" s="89">
        <v>0.12</v>
      </c>
      <c r="W471" s="89">
        <v>0.09</v>
      </c>
      <c r="X471" s="89">
        <v>2.2599999999999998</v>
      </c>
      <c r="Y471" s="89">
        <v>0.56999999999999995</v>
      </c>
    </row>
    <row r="472" spans="1:25">
      <c r="A472" s="88" t="s">
        <v>570</v>
      </c>
      <c r="B472" s="89">
        <v>0.02</v>
      </c>
      <c r="C472" s="89">
        <v>0.05</v>
      </c>
      <c r="D472" s="89">
        <v>0.17</v>
      </c>
      <c r="E472" s="89">
        <v>0.04</v>
      </c>
      <c r="F472" s="89">
        <v>0.02</v>
      </c>
      <c r="G472" s="89">
        <v>0.04</v>
      </c>
      <c r="H472" s="89">
        <v>0.1</v>
      </c>
      <c r="I472" s="89">
        <v>3.35</v>
      </c>
      <c r="J472" s="89">
        <v>0.67</v>
      </c>
      <c r="K472" s="89">
        <v>0.08</v>
      </c>
      <c r="L472" s="89">
        <v>0.06</v>
      </c>
      <c r="M472" s="89">
        <v>0.05</v>
      </c>
      <c r="N472" s="89">
        <v>0.04</v>
      </c>
      <c r="O472" s="89">
        <v>0.14000000000000001</v>
      </c>
      <c r="P472" s="89">
        <v>0.2</v>
      </c>
      <c r="Q472" s="89">
        <v>0.17</v>
      </c>
      <c r="R472" s="89">
        <v>0.05</v>
      </c>
      <c r="S472" s="89">
        <v>0.04</v>
      </c>
      <c r="T472" s="89">
        <v>0.05</v>
      </c>
      <c r="U472" s="89">
        <v>0.04</v>
      </c>
      <c r="V472" s="89">
        <v>0.03</v>
      </c>
      <c r="W472" s="89">
        <v>0.02</v>
      </c>
      <c r="X472" s="89">
        <v>0.03</v>
      </c>
      <c r="Y472" s="89">
        <v>0.03</v>
      </c>
    </row>
    <row r="473" spans="1:25">
      <c r="A473" s="88" t="s">
        <v>571</v>
      </c>
      <c r="B473" s="89">
        <v>0.01</v>
      </c>
      <c r="C473" s="89">
        <v>0.01</v>
      </c>
      <c r="D473" s="89">
        <v>0.01</v>
      </c>
      <c r="E473" s="89">
        <v>0.01</v>
      </c>
      <c r="F473" s="89">
        <v>4.92</v>
      </c>
      <c r="G473" s="89">
        <v>1.97</v>
      </c>
      <c r="H473" s="89">
        <v>0.03</v>
      </c>
      <c r="I473" s="89">
        <v>0.04</v>
      </c>
      <c r="J473" s="89">
        <v>0.14000000000000001</v>
      </c>
      <c r="K473" s="89">
        <v>0.12</v>
      </c>
      <c r="L473" s="89">
        <v>0.16</v>
      </c>
      <c r="M473" s="89">
        <v>0.04</v>
      </c>
      <c r="N473" s="89">
        <v>0.03</v>
      </c>
      <c r="O473" s="89">
        <v>7.0000000000000007E-2</v>
      </c>
      <c r="P473" s="89">
        <v>7.0000000000000007E-2</v>
      </c>
      <c r="Q473" s="89">
        <v>0.09</v>
      </c>
      <c r="R473" s="89">
        <v>0.33</v>
      </c>
      <c r="S473" s="89">
        <v>0.21</v>
      </c>
      <c r="T473" s="89">
        <v>0.06</v>
      </c>
      <c r="U473" s="89">
        <v>0.02</v>
      </c>
      <c r="V473" s="89">
        <v>0.02</v>
      </c>
      <c r="W473" s="89">
        <v>0.02</v>
      </c>
      <c r="X473" s="89">
        <v>4.84</v>
      </c>
      <c r="Y473" s="89">
        <v>2.1</v>
      </c>
    </row>
    <row r="474" spans="1:25">
      <c r="A474" s="88" t="s">
        <v>572</v>
      </c>
      <c r="B474" s="89">
        <v>0.05</v>
      </c>
      <c r="C474" s="89">
        <v>0.06</v>
      </c>
      <c r="D474" s="89">
        <v>0.06</v>
      </c>
      <c r="E474" s="89">
        <v>1.78</v>
      </c>
      <c r="F474" s="89">
        <v>2.46</v>
      </c>
      <c r="G474" s="89">
        <v>1.1200000000000001</v>
      </c>
      <c r="H474" s="89">
        <v>0.39</v>
      </c>
      <c r="I474" s="89">
        <v>0.17</v>
      </c>
      <c r="J474" s="89">
        <v>0.14000000000000001</v>
      </c>
      <c r="K474" s="89">
        <v>0.12</v>
      </c>
      <c r="L474" s="89">
        <v>0.17</v>
      </c>
      <c r="M474" s="89">
        <v>0.13</v>
      </c>
      <c r="N474" s="89">
        <v>2.17</v>
      </c>
      <c r="O474" s="89">
        <v>0.94</v>
      </c>
      <c r="P474" s="89">
        <v>0.23</v>
      </c>
      <c r="Q474" s="89">
        <v>0.27</v>
      </c>
      <c r="R474" s="89">
        <v>0.4</v>
      </c>
      <c r="S474" s="89">
        <v>0.31</v>
      </c>
      <c r="T474" s="89">
        <v>0.17</v>
      </c>
      <c r="U474" s="89">
        <v>0.12</v>
      </c>
      <c r="V474" s="89">
        <v>0.1</v>
      </c>
      <c r="W474" s="89">
        <v>0.12</v>
      </c>
      <c r="X474" s="89">
        <v>0.09</v>
      </c>
      <c r="Y474" s="89">
        <v>0.05</v>
      </c>
    </row>
    <row r="475" spans="1:25">
      <c r="A475" s="88" t="s">
        <v>573</v>
      </c>
      <c r="B475" s="89">
        <v>0.01</v>
      </c>
      <c r="C475" s="89">
        <v>0</v>
      </c>
      <c r="D475" s="89">
        <v>0</v>
      </c>
      <c r="E475" s="89">
        <v>0</v>
      </c>
      <c r="F475" s="89">
        <v>0</v>
      </c>
      <c r="G475" s="89">
        <v>0</v>
      </c>
      <c r="H475" s="89">
        <v>0.01</v>
      </c>
      <c r="I475" s="89">
        <v>0.02</v>
      </c>
      <c r="J475" s="89">
        <v>0.02</v>
      </c>
      <c r="K475" s="89">
        <v>0.03</v>
      </c>
      <c r="L475" s="89">
        <v>0.04</v>
      </c>
      <c r="M475" s="89">
        <v>0.03</v>
      </c>
      <c r="N475" s="89">
        <v>0.02</v>
      </c>
      <c r="O475" s="89">
        <v>0.03</v>
      </c>
      <c r="P475" s="89">
        <v>0.03</v>
      </c>
      <c r="Q475" s="89">
        <v>0.05</v>
      </c>
      <c r="R475" s="89">
        <v>0.03</v>
      </c>
      <c r="S475" s="89">
        <v>0.05</v>
      </c>
      <c r="T475" s="89">
        <v>0.02</v>
      </c>
      <c r="U475" s="89">
        <v>0.01</v>
      </c>
      <c r="V475" s="89">
        <v>0.01</v>
      </c>
      <c r="W475" s="89">
        <v>0.01</v>
      </c>
      <c r="X475" s="89">
        <v>0.01</v>
      </c>
      <c r="Y475" s="89">
        <v>0.01</v>
      </c>
    </row>
    <row r="476" spans="1:25">
      <c r="A476" s="88" t="s">
        <v>574</v>
      </c>
      <c r="B476" s="89">
        <v>0.77</v>
      </c>
      <c r="C476" s="89">
        <v>1.38</v>
      </c>
      <c r="D476" s="89">
        <v>0.08</v>
      </c>
      <c r="E476" s="89">
        <v>0</v>
      </c>
      <c r="F476" s="89">
        <v>0.06</v>
      </c>
      <c r="G476" s="89">
        <v>0.49</v>
      </c>
      <c r="H476" s="89">
        <v>1.6</v>
      </c>
      <c r="I476" s="89">
        <v>0.38</v>
      </c>
      <c r="J476" s="89">
        <v>0.22</v>
      </c>
      <c r="K476" s="89">
        <v>0.18</v>
      </c>
      <c r="L476" s="89">
        <v>0.19</v>
      </c>
      <c r="M476" s="89">
        <v>0.04</v>
      </c>
      <c r="N476" s="89">
        <v>0.01</v>
      </c>
      <c r="O476" s="89">
        <v>0.01</v>
      </c>
      <c r="P476" s="89">
        <v>0.03</v>
      </c>
      <c r="Q476" s="89">
        <v>0.03</v>
      </c>
      <c r="R476" s="89">
        <v>0</v>
      </c>
      <c r="S476" s="89">
        <v>0.15</v>
      </c>
      <c r="T476" s="89">
        <v>0.27</v>
      </c>
      <c r="U476" s="89">
        <v>0.03</v>
      </c>
      <c r="V476" s="89">
        <v>0.01</v>
      </c>
      <c r="W476" s="89">
        <v>0.02</v>
      </c>
      <c r="X476" s="89">
        <v>0.41</v>
      </c>
      <c r="Y476" s="89">
        <v>0.36</v>
      </c>
    </row>
    <row r="477" spans="1:25">
      <c r="A477" s="88" t="s">
        <v>575</v>
      </c>
      <c r="B477" s="89">
        <v>0.1</v>
      </c>
      <c r="C477" s="89">
        <v>0.1</v>
      </c>
      <c r="D477" s="89">
        <v>0.1</v>
      </c>
      <c r="E477" s="89">
        <v>0.1</v>
      </c>
      <c r="F477" s="89">
        <v>0.1</v>
      </c>
      <c r="G477" s="89">
        <v>0.1</v>
      </c>
      <c r="H477" s="89">
        <v>0.12</v>
      </c>
      <c r="I477" s="89">
        <v>7.0000000000000007E-2</v>
      </c>
      <c r="J477" s="89">
        <v>0.09</v>
      </c>
      <c r="K477" s="89">
        <v>0.05</v>
      </c>
      <c r="L477" s="89">
        <v>0.11</v>
      </c>
      <c r="M477" s="89">
        <v>0.09</v>
      </c>
      <c r="N477" s="89">
        <v>0.06</v>
      </c>
      <c r="O477" s="89">
        <v>0.05</v>
      </c>
      <c r="P477" s="89">
        <v>0.1</v>
      </c>
      <c r="Q477" s="89">
        <v>0.06</v>
      </c>
      <c r="R477" s="89">
        <v>0.12</v>
      </c>
      <c r="S477" s="89">
        <v>0.12</v>
      </c>
      <c r="T477" s="89">
        <v>0.11</v>
      </c>
      <c r="U477" s="89">
        <v>0.11</v>
      </c>
      <c r="V477" s="89">
        <v>0.11</v>
      </c>
      <c r="W477" s="89">
        <v>0.11</v>
      </c>
      <c r="X477" s="89">
        <v>0.1</v>
      </c>
      <c r="Y477" s="89">
        <v>0.1</v>
      </c>
    </row>
    <row r="478" spans="1:25">
      <c r="A478" s="88" t="s">
        <v>576</v>
      </c>
      <c r="B478" s="89">
        <v>0</v>
      </c>
      <c r="C478" s="89">
        <v>0</v>
      </c>
      <c r="D478" s="89">
        <v>0</v>
      </c>
      <c r="E478" s="89">
        <v>0</v>
      </c>
      <c r="F478" s="89">
        <v>0</v>
      </c>
      <c r="G478" s="89">
        <v>0.01</v>
      </c>
      <c r="H478" s="89">
        <v>0.01</v>
      </c>
      <c r="I478" s="89">
        <v>0.02</v>
      </c>
      <c r="J478" s="89">
        <v>0.06</v>
      </c>
      <c r="K478" s="89">
        <v>0.04</v>
      </c>
      <c r="L478" s="89">
        <v>0.05</v>
      </c>
      <c r="M478" s="89">
        <v>0.02</v>
      </c>
      <c r="N478" s="89">
        <v>0.05</v>
      </c>
      <c r="O478" s="89">
        <v>0.03</v>
      </c>
      <c r="P478" s="89">
        <v>0.03</v>
      </c>
      <c r="Q478" s="89">
        <v>0.05</v>
      </c>
      <c r="R478" s="89">
        <v>0.05</v>
      </c>
      <c r="S478" s="89">
        <v>0.15</v>
      </c>
      <c r="T478" s="89">
        <v>0.1</v>
      </c>
      <c r="U478" s="89">
        <v>0.03</v>
      </c>
      <c r="V478" s="89">
        <v>0.03</v>
      </c>
      <c r="W478" s="89">
        <v>0.03</v>
      </c>
      <c r="X478" s="89">
        <v>0.01</v>
      </c>
      <c r="Y478" s="89">
        <v>0.01</v>
      </c>
    </row>
    <row r="479" spans="1:25">
      <c r="A479" s="88" t="s">
        <v>577</v>
      </c>
      <c r="B479" s="89">
        <v>0</v>
      </c>
      <c r="C479" s="89">
        <v>0</v>
      </c>
      <c r="D479" s="89">
        <v>0.3</v>
      </c>
      <c r="E479" s="89">
        <v>1.55</v>
      </c>
      <c r="F479" s="89">
        <v>0.37</v>
      </c>
      <c r="G479" s="89">
        <v>1.04</v>
      </c>
      <c r="H479" s="89">
        <v>0.34</v>
      </c>
      <c r="I479" s="89">
        <v>0.02</v>
      </c>
      <c r="J479" s="89">
        <v>0.11</v>
      </c>
      <c r="K479" s="89">
        <v>0.04</v>
      </c>
      <c r="L479" s="89">
        <v>0.69</v>
      </c>
      <c r="M479" s="89">
        <v>2.4900000000000002</v>
      </c>
      <c r="N479" s="89">
        <v>0.56000000000000005</v>
      </c>
      <c r="O479" s="89">
        <v>0.15</v>
      </c>
      <c r="P479" s="89">
        <v>0.18</v>
      </c>
      <c r="Q479" s="89">
        <v>0.05</v>
      </c>
      <c r="R479" s="89">
        <v>0.04</v>
      </c>
      <c r="S479" s="89">
        <v>0.03</v>
      </c>
      <c r="T479" s="89">
        <v>0.01</v>
      </c>
      <c r="U479" s="89">
        <v>0.54</v>
      </c>
      <c r="V479" s="89">
        <v>0.7</v>
      </c>
      <c r="W479" s="89">
        <v>1.36</v>
      </c>
      <c r="X479" s="89">
        <v>0.98</v>
      </c>
      <c r="Y479" s="89">
        <v>0.01</v>
      </c>
    </row>
    <row r="480" spans="1:25">
      <c r="A480" s="88" t="s">
        <v>578</v>
      </c>
      <c r="B480" s="89">
        <v>0.01</v>
      </c>
      <c r="C480" s="89">
        <v>0.04</v>
      </c>
      <c r="D480" s="89">
        <v>0</v>
      </c>
      <c r="E480" s="89">
        <v>0.04</v>
      </c>
      <c r="F480" s="89">
        <v>0</v>
      </c>
      <c r="G480" s="89">
        <v>0.01</v>
      </c>
      <c r="H480" s="89">
        <v>0.02</v>
      </c>
      <c r="I480" s="89">
        <v>7.0000000000000007E-2</v>
      </c>
      <c r="J480" s="89">
        <v>0.05</v>
      </c>
      <c r="K480" s="89">
        <v>7.0000000000000007E-2</v>
      </c>
      <c r="L480" s="89">
        <v>0.06</v>
      </c>
      <c r="M480" s="89">
        <v>0.05</v>
      </c>
      <c r="N480" s="89">
        <v>0.05</v>
      </c>
      <c r="O480" s="89">
        <v>0.05</v>
      </c>
      <c r="P480" s="89">
        <v>0.03</v>
      </c>
      <c r="Q480" s="89">
        <v>7.0000000000000007E-2</v>
      </c>
      <c r="R480" s="89">
        <v>0.08</v>
      </c>
      <c r="S480" s="89">
        <v>0.08</v>
      </c>
      <c r="T480" s="89">
        <v>0.08</v>
      </c>
      <c r="U480" s="89">
        <v>0.03</v>
      </c>
      <c r="V480" s="89">
        <v>0.03</v>
      </c>
      <c r="W480" s="89">
        <v>0.06</v>
      </c>
      <c r="X480" s="89">
        <v>0.02</v>
      </c>
      <c r="Y480" s="89">
        <v>0.04</v>
      </c>
    </row>
    <row r="481" spans="1:25">
      <c r="A481" s="88" t="s">
        <v>579</v>
      </c>
      <c r="B481" s="89">
        <v>0</v>
      </c>
      <c r="C481" s="89">
        <v>0</v>
      </c>
      <c r="D481" s="89">
        <v>0</v>
      </c>
      <c r="E481" s="89">
        <v>0</v>
      </c>
      <c r="F481" s="89">
        <v>0</v>
      </c>
      <c r="G481" s="89">
        <v>0</v>
      </c>
      <c r="H481" s="89">
        <v>0.01</v>
      </c>
      <c r="I481" s="89">
        <v>0.01</v>
      </c>
      <c r="J481" s="89">
        <v>0.02</v>
      </c>
      <c r="K481" s="89">
        <v>0.02</v>
      </c>
      <c r="L481" s="89">
        <v>0.01</v>
      </c>
      <c r="M481" s="89">
        <v>0.01</v>
      </c>
      <c r="N481" s="89">
        <v>0</v>
      </c>
      <c r="O481" s="89">
        <v>0.01</v>
      </c>
      <c r="P481" s="89">
        <v>0</v>
      </c>
      <c r="Q481" s="89">
        <v>0.01</v>
      </c>
      <c r="R481" s="89">
        <v>0.01</v>
      </c>
      <c r="S481" s="89">
        <v>0.01</v>
      </c>
      <c r="T481" s="89">
        <v>0</v>
      </c>
      <c r="U481" s="89">
        <v>0</v>
      </c>
      <c r="V481" s="89">
        <v>0</v>
      </c>
      <c r="W481" s="89">
        <v>0.01</v>
      </c>
      <c r="X481" s="89">
        <v>0.01</v>
      </c>
      <c r="Y481" s="89">
        <v>0</v>
      </c>
    </row>
    <row r="482" spans="1:25">
      <c r="A482" s="88" t="s">
        <v>580</v>
      </c>
      <c r="B482" s="89">
        <v>0.03</v>
      </c>
      <c r="C482" s="89">
        <v>0.01</v>
      </c>
      <c r="D482" s="89">
        <v>0.02</v>
      </c>
      <c r="E482" s="89">
        <v>0.02</v>
      </c>
      <c r="F482" s="89">
        <v>0</v>
      </c>
      <c r="G482" s="89">
        <v>0.02</v>
      </c>
      <c r="H482" s="89">
        <v>0.03</v>
      </c>
      <c r="I482" s="89">
        <v>0.08</v>
      </c>
      <c r="J482" s="89">
        <v>0.02</v>
      </c>
      <c r="K482" s="89">
        <v>0.04</v>
      </c>
      <c r="L482" s="89">
        <v>0.04</v>
      </c>
      <c r="M482" s="89">
        <v>0.02</v>
      </c>
      <c r="N482" s="89">
        <v>0.02</v>
      </c>
      <c r="O482" s="89">
        <v>0.03</v>
      </c>
      <c r="P482" s="89">
        <v>0.01</v>
      </c>
      <c r="Q482" s="89">
        <v>0.03</v>
      </c>
      <c r="R482" s="89">
        <v>0.02</v>
      </c>
      <c r="S482" s="89">
        <v>0.03</v>
      </c>
      <c r="T482" s="89">
        <v>0.02</v>
      </c>
      <c r="U482" s="89">
        <v>0.01</v>
      </c>
      <c r="V482" s="89">
        <v>0.01</v>
      </c>
      <c r="W482" s="89">
        <v>0.01</v>
      </c>
      <c r="X482" s="89">
        <v>0.03</v>
      </c>
      <c r="Y482" s="89">
        <v>0.03</v>
      </c>
    </row>
    <row r="483" spans="1:25">
      <c r="A483" s="88" t="s">
        <v>581</v>
      </c>
      <c r="B483" s="89">
        <v>5</v>
      </c>
      <c r="C483" s="89">
        <v>3.5</v>
      </c>
      <c r="D483" s="89">
        <v>0.24</v>
      </c>
      <c r="E483" s="89">
        <v>0.02</v>
      </c>
      <c r="F483" s="89">
        <v>0</v>
      </c>
      <c r="G483" s="89">
        <v>0</v>
      </c>
      <c r="H483" s="89">
        <v>0.26</v>
      </c>
      <c r="I483" s="89">
        <v>0.69</v>
      </c>
      <c r="J483" s="89">
        <v>0.49</v>
      </c>
      <c r="K483" s="89">
        <v>0.65</v>
      </c>
      <c r="L483" s="89">
        <v>0.61</v>
      </c>
      <c r="M483" s="89">
        <v>0.2</v>
      </c>
      <c r="N483" s="89">
        <v>1.02</v>
      </c>
      <c r="O483" s="89">
        <v>3.93</v>
      </c>
      <c r="P483" s="89">
        <v>4.9400000000000004</v>
      </c>
      <c r="Q483" s="89">
        <v>3.47</v>
      </c>
      <c r="R483" s="89">
        <v>0.45</v>
      </c>
      <c r="S483" s="89">
        <v>0.08</v>
      </c>
      <c r="T483" s="89">
        <v>0</v>
      </c>
      <c r="U483" s="89">
        <v>0</v>
      </c>
      <c r="V483" s="89">
        <v>0</v>
      </c>
      <c r="W483" s="89">
        <v>2.11</v>
      </c>
      <c r="X483" s="89">
        <v>2.14</v>
      </c>
      <c r="Y483" s="89">
        <v>3.99</v>
      </c>
    </row>
    <row r="484" spans="1:25">
      <c r="A484" s="88" t="s">
        <v>582</v>
      </c>
      <c r="B484" s="89">
        <v>0</v>
      </c>
      <c r="C484" s="89">
        <v>0</v>
      </c>
      <c r="D484" s="89">
        <v>0</v>
      </c>
      <c r="E484" s="89">
        <v>5.98</v>
      </c>
      <c r="F484" s="89">
        <v>2.95</v>
      </c>
      <c r="G484" s="89">
        <v>0.01</v>
      </c>
      <c r="H484" s="89">
        <v>3.7</v>
      </c>
      <c r="I484" s="89">
        <v>0.01</v>
      </c>
      <c r="J484" s="89">
        <v>0.01</v>
      </c>
      <c r="K484" s="89">
        <v>0</v>
      </c>
      <c r="L484" s="89">
        <v>0.12</v>
      </c>
      <c r="M484" s="89">
        <v>0.2</v>
      </c>
      <c r="N484" s="89">
        <v>0.01</v>
      </c>
      <c r="O484" s="89">
        <v>0.05</v>
      </c>
      <c r="P484" s="89">
        <v>0.04</v>
      </c>
      <c r="Q484" s="89">
        <v>0.01</v>
      </c>
      <c r="R484" s="89">
        <v>0.04</v>
      </c>
      <c r="S484" s="89">
        <v>0.05</v>
      </c>
      <c r="T484" s="89">
        <v>0.02</v>
      </c>
      <c r="U484" s="89">
        <v>0.02</v>
      </c>
      <c r="V484" s="89">
        <v>0.02</v>
      </c>
      <c r="W484" s="89">
        <v>0.01</v>
      </c>
      <c r="X484" s="89">
        <v>0</v>
      </c>
      <c r="Y484" s="89">
        <v>3.7</v>
      </c>
    </row>
    <row r="485" spans="1:25">
      <c r="A485" s="88" t="s">
        <v>583</v>
      </c>
      <c r="B485" s="89">
        <v>0.03</v>
      </c>
      <c r="C485" s="89">
        <v>0.02</v>
      </c>
      <c r="D485" s="89">
        <v>0.02</v>
      </c>
      <c r="E485" s="89">
        <v>0.02</v>
      </c>
      <c r="F485" s="89">
        <v>0.02</v>
      </c>
      <c r="G485" s="89">
        <v>0.02</v>
      </c>
      <c r="H485" s="89">
        <v>0.04</v>
      </c>
      <c r="I485" s="89">
        <v>0.06</v>
      </c>
      <c r="J485" s="89">
        <v>7.0000000000000007E-2</v>
      </c>
      <c r="K485" s="89">
        <v>0.05</v>
      </c>
      <c r="L485" s="89">
        <v>0.04</v>
      </c>
      <c r="M485" s="89">
        <v>0.03</v>
      </c>
      <c r="N485" s="89">
        <v>0.03</v>
      </c>
      <c r="O485" s="89">
        <v>0.02</v>
      </c>
      <c r="P485" s="89">
        <v>0.02</v>
      </c>
      <c r="Q485" s="89">
        <v>0.03</v>
      </c>
      <c r="R485" s="89">
        <v>0.02</v>
      </c>
      <c r="S485" s="89">
        <v>0.03</v>
      </c>
      <c r="T485" s="89">
        <v>0.04</v>
      </c>
      <c r="U485" s="89">
        <v>0.04</v>
      </c>
      <c r="V485" s="89">
        <v>0.02</v>
      </c>
      <c r="W485" s="89">
        <v>0.03</v>
      </c>
      <c r="X485" s="89">
        <v>0.02</v>
      </c>
      <c r="Y485" s="89">
        <v>0.02</v>
      </c>
    </row>
    <row r="486" spans="1:25">
      <c r="A486" s="88" t="s">
        <v>584</v>
      </c>
      <c r="B486" s="89">
        <v>0</v>
      </c>
      <c r="C486" s="89">
        <v>0</v>
      </c>
      <c r="D486" s="89">
        <v>0</v>
      </c>
      <c r="E486" s="89">
        <v>0</v>
      </c>
      <c r="F486" s="89">
        <v>0</v>
      </c>
      <c r="G486" s="89">
        <v>0</v>
      </c>
      <c r="H486" s="89">
        <v>0</v>
      </c>
      <c r="I486" s="89">
        <v>0</v>
      </c>
      <c r="J486" s="89">
        <v>0</v>
      </c>
      <c r="K486" s="89">
        <v>0</v>
      </c>
      <c r="L486" s="89">
        <v>0</v>
      </c>
      <c r="M486" s="89">
        <v>0</v>
      </c>
      <c r="N486" s="89">
        <v>0</v>
      </c>
      <c r="O486" s="89">
        <v>0</v>
      </c>
      <c r="P486" s="89">
        <v>0</v>
      </c>
      <c r="Q486" s="89">
        <v>0</v>
      </c>
      <c r="R486" s="89">
        <v>0</v>
      </c>
      <c r="S486" s="89">
        <v>0</v>
      </c>
      <c r="T486" s="89">
        <v>0</v>
      </c>
      <c r="U486" s="89">
        <v>0</v>
      </c>
      <c r="V486" s="89">
        <v>0</v>
      </c>
      <c r="W486" s="89">
        <v>0</v>
      </c>
      <c r="X486" s="89">
        <v>0</v>
      </c>
      <c r="Y486" s="89">
        <v>0</v>
      </c>
    </row>
    <row r="487" spans="1:25">
      <c r="A487" s="88" t="s">
        <v>585</v>
      </c>
      <c r="B487" s="89">
        <v>0</v>
      </c>
      <c r="C487" s="89">
        <v>0</v>
      </c>
      <c r="D487" s="89">
        <v>0</v>
      </c>
      <c r="E487" s="89">
        <v>0</v>
      </c>
      <c r="F487" s="89">
        <v>0</v>
      </c>
      <c r="G487" s="89">
        <v>0</v>
      </c>
      <c r="H487" s="89">
        <v>0.03</v>
      </c>
      <c r="I487" s="89">
        <v>0.01</v>
      </c>
      <c r="J487" s="89">
        <v>0.01</v>
      </c>
      <c r="K487" s="89">
        <v>0</v>
      </c>
      <c r="L487" s="89">
        <v>0</v>
      </c>
      <c r="M487" s="89">
        <v>0.01</v>
      </c>
      <c r="N487" s="89">
        <v>0.01</v>
      </c>
      <c r="O487" s="89">
        <v>0</v>
      </c>
      <c r="P487" s="89">
        <v>0</v>
      </c>
      <c r="Q487" s="89">
        <v>0.04</v>
      </c>
      <c r="R487" s="89">
        <v>0.02</v>
      </c>
      <c r="S487" s="89">
        <v>0.02</v>
      </c>
      <c r="T487" s="89">
        <v>0.01</v>
      </c>
      <c r="U487" s="89">
        <v>0</v>
      </c>
      <c r="V487" s="89">
        <v>0</v>
      </c>
      <c r="W487" s="89">
        <v>0.03</v>
      </c>
      <c r="X487" s="89">
        <v>0</v>
      </c>
      <c r="Y487" s="89">
        <v>0</v>
      </c>
    </row>
    <row r="488" spans="1:25">
      <c r="A488" s="88" t="s">
        <v>1071</v>
      </c>
      <c r="B488" s="89">
        <v>0</v>
      </c>
      <c r="C488" s="89">
        <v>0</v>
      </c>
      <c r="D488" s="89">
        <v>0</v>
      </c>
      <c r="E488" s="89">
        <v>0</v>
      </c>
      <c r="F488" s="89">
        <v>0</v>
      </c>
      <c r="G488" s="89">
        <v>0</v>
      </c>
      <c r="H488" s="89">
        <v>0</v>
      </c>
      <c r="I488" s="89">
        <v>0</v>
      </c>
      <c r="J488" s="89">
        <v>0</v>
      </c>
      <c r="K488" s="89">
        <v>0</v>
      </c>
      <c r="L488" s="89">
        <v>0</v>
      </c>
      <c r="M488" s="89">
        <v>0</v>
      </c>
      <c r="N488" s="89">
        <v>0</v>
      </c>
      <c r="O488" s="89">
        <v>0</v>
      </c>
      <c r="P488" s="89">
        <v>0</v>
      </c>
      <c r="Q488" s="89">
        <v>0</v>
      </c>
      <c r="R488" s="89">
        <v>0</v>
      </c>
      <c r="S488" s="89">
        <v>0</v>
      </c>
      <c r="T488" s="89">
        <v>0</v>
      </c>
      <c r="U488" s="89">
        <v>0</v>
      </c>
      <c r="V488" s="89">
        <v>0</v>
      </c>
      <c r="W488" s="89">
        <v>0</v>
      </c>
      <c r="X488" s="89">
        <v>0</v>
      </c>
      <c r="Y488" s="89">
        <v>0</v>
      </c>
    </row>
    <row r="489" spans="1:25">
      <c r="A489" s="88" t="s">
        <v>586</v>
      </c>
      <c r="B489" s="89">
        <v>0.01</v>
      </c>
      <c r="C489" s="89">
        <v>0.01</v>
      </c>
      <c r="D489" s="89">
        <v>0.01</v>
      </c>
      <c r="E489" s="89">
        <v>0.01</v>
      </c>
      <c r="F489" s="89">
        <v>0.01</v>
      </c>
      <c r="G489" s="89">
        <v>0.01</v>
      </c>
      <c r="H489" s="89">
        <v>0.01</v>
      </c>
      <c r="I489" s="89">
        <v>0.01</v>
      </c>
      <c r="J489" s="89">
        <v>0.01</v>
      </c>
      <c r="K489" s="89">
        <v>0.03</v>
      </c>
      <c r="L489" s="89">
        <v>0.03</v>
      </c>
      <c r="M489" s="89">
        <v>0.01</v>
      </c>
      <c r="N489" s="89">
        <v>0.01</v>
      </c>
      <c r="O489" s="89">
        <v>0.01</v>
      </c>
      <c r="P489" s="89">
        <v>0.02</v>
      </c>
      <c r="Q489" s="89">
        <v>0.03</v>
      </c>
      <c r="R489" s="89">
        <v>0.02</v>
      </c>
      <c r="S489" s="89">
        <v>0.01</v>
      </c>
      <c r="T489" s="89">
        <v>0.01</v>
      </c>
      <c r="U489" s="89">
        <v>0.01</v>
      </c>
      <c r="V489" s="89">
        <v>0.01</v>
      </c>
      <c r="W489" s="89">
        <v>0.01</v>
      </c>
      <c r="X489" s="89">
        <v>0.01</v>
      </c>
      <c r="Y489" s="89">
        <v>0.01</v>
      </c>
    </row>
    <row r="490" spans="1:25">
      <c r="A490" s="88" t="s">
        <v>1072</v>
      </c>
      <c r="B490" s="89">
        <v>0</v>
      </c>
      <c r="C490" s="89">
        <v>0</v>
      </c>
      <c r="D490" s="89">
        <v>0</v>
      </c>
      <c r="E490" s="89">
        <v>0</v>
      </c>
      <c r="F490" s="89">
        <v>0</v>
      </c>
      <c r="G490" s="89">
        <v>0</v>
      </c>
      <c r="H490" s="89">
        <v>0</v>
      </c>
      <c r="I490" s="89">
        <v>0</v>
      </c>
      <c r="J490" s="89">
        <v>0</v>
      </c>
      <c r="K490" s="89">
        <v>0</v>
      </c>
      <c r="L490" s="89">
        <v>0</v>
      </c>
      <c r="M490" s="89">
        <v>0</v>
      </c>
      <c r="N490" s="89">
        <v>0</v>
      </c>
      <c r="O490" s="89">
        <v>0</v>
      </c>
      <c r="P490" s="89">
        <v>0</v>
      </c>
      <c r="Q490" s="89">
        <v>0</v>
      </c>
      <c r="R490" s="89">
        <v>0</v>
      </c>
      <c r="S490" s="89">
        <v>0</v>
      </c>
      <c r="T490" s="89">
        <v>0</v>
      </c>
      <c r="U490" s="89">
        <v>0</v>
      </c>
      <c r="V490" s="89">
        <v>0</v>
      </c>
      <c r="W490" s="89">
        <v>0</v>
      </c>
      <c r="X490" s="89">
        <v>0</v>
      </c>
      <c r="Y490" s="89">
        <v>0</v>
      </c>
    </row>
    <row r="491" spans="1:25">
      <c r="A491" s="88" t="s">
        <v>587</v>
      </c>
      <c r="B491" s="89">
        <v>0</v>
      </c>
      <c r="C491" s="89">
        <v>0</v>
      </c>
      <c r="D491" s="89">
        <v>0</v>
      </c>
      <c r="E491" s="89">
        <v>0</v>
      </c>
      <c r="F491" s="89">
        <v>0</v>
      </c>
      <c r="G491" s="89">
        <v>0</v>
      </c>
      <c r="H491" s="89">
        <v>0</v>
      </c>
      <c r="I491" s="89">
        <v>0</v>
      </c>
      <c r="J491" s="89">
        <v>0</v>
      </c>
      <c r="K491" s="89">
        <v>0.01</v>
      </c>
      <c r="L491" s="89">
        <v>0.05</v>
      </c>
      <c r="M491" s="89">
        <v>0.03</v>
      </c>
      <c r="N491" s="89">
        <v>0.01</v>
      </c>
      <c r="O491" s="89">
        <v>0.01</v>
      </c>
      <c r="P491" s="89">
        <v>0.01</v>
      </c>
      <c r="Q491" s="89">
        <v>0.01</v>
      </c>
      <c r="R491" s="89">
        <v>0</v>
      </c>
      <c r="S491" s="89">
        <v>0</v>
      </c>
      <c r="T491" s="89">
        <v>0</v>
      </c>
      <c r="U491" s="89">
        <v>0</v>
      </c>
      <c r="V491" s="89">
        <v>0</v>
      </c>
      <c r="W491" s="89">
        <v>0</v>
      </c>
      <c r="X491" s="89">
        <v>0</v>
      </c>
      <c r="Y491" s="89">
        <v>0</v>
      </c>
    </row>
    <row r="492" spans="1:25">
      <c r="A492" s="88" t="s">
        <v>1073</v>
      </c>
      <c r="B492" s="89">
        <v>0</v>
      </c>
      <c r="C492" s="89">
        <v>0</v>
      </c>
      <c r="D492" s="89">
        <v>0</v>
      </c>
      <c r="E492" s="89">
        <v>0</v>
      </c>
      <c r="F492" s="89">
        <v>0</v>
      </c>
      <c r="G492" s="89">
        <v>0</v>
      </c>
      <c r="H492" s="89">
        <v>0</v>
      </c>
      <c r="I492" s="89">
        <v>0</v>
      </c>
      <c r="J492" s="89">
        <v>0</v>
      </c>
      <c r="K492" s="89">
        <v>0</v>
      </c>
      <c r="L492" s="89">
        <v>0</v>
      </c>
      <c r="M492" s="89">
        <v>0</v>
      </c>
      <c r="N492" s="89">
        <v>0</v>
      </c>
      <c r="O492" s="89">
        <v>0</v>
      </c>
      <c r="P492" s="89">
        <v>0</v>
      </c>
      <c r="Q492" s="89">
        <v>0</v>
      </c>
      <c r="R492" s="89">
        <v>0</v>
      </c>
      <c r="S492" s="89">
        <v>0</v>
      </c>
      <c r="T492" s="89">
        <v>0</v>
      </c>
      <c r="U492" s="89">
        <v>0</v>
      </c>
      <c r="V492" s="89">
        <v>0</v>
      </c>
      <c r="W492" s="89">
        <v>0</v>
      </c>
      <c r="X492" s="89">
        <v>0</v>
      </c>
      <c r="Y492" s="89">
        <v>0</v>
      </c>
    </row>
    <row r="493" spans="1:25">
      <c r="A493" s="88" t="s">
        <v>588</v>
      </c>
      <c r="B493" s="89">
        <v>0</v>
      </c>
      <c r="C493" s="89">
        <v>0</v>
      </c>
      <c r="D493" s="89">
        <v>0</v>
      </c>
      <c r="E493" s="89">
        <v>0</v>
      </c>
      <c r="F493" s="89">
        <v>0</v>
      </c>
      <c r="G493" s="89">
        <v>0.05</v>
      </c>
      <c r="H493" s="89">
        <v>2.71</v>
      </c>
      <c r="I493" s="89">
        <v>1.28</v>
      </c>
      <c r="J493" s="89">
        <v>0.09</v>
      </c>
      <c r="K493" s="89">
        <v>7.0000000000000007E-2</v>
      </c>
      <c r="L493" s="89">
        <v>0.53</v>
      </c>
      <c r="M493" s="89">
        <v>0.83</v>
      </c>
      <c r="N493" s="89">
        <v>0.04</v>
      </c>
      <c r="O493" s="89">
        <v>1.56</v>
      </c>
      <c r="P493" s="89">
        <v>0.84</v>
      </c>
      <c r="Q493" s="89">
        <v>0.87</v>
      </c>
      <c r="R493" s="89">
        <v>0.69</v>
      </c>
      <c r="S493" s="89">
        <v>2.58</v>
      </c>
      <c r="T493" s="89">
        <v>0.94</v>
      </c>
      <c r="U493" s="89">
        <v>0</v>
      </c>
      <c r="V493" s="89">
        <v>0</v>
      </c>
      <c r="W493" s="89">
        <v>0.01</v>
      </c>
      <c r="X493" s="89">
        <v>0</v>
      </c>
      <c r="Y493" s="89">
        <v>0</v>
      </c>
    </row>
    <row r="494" spans="1:25">
      <c r="A494" s="88" t="s">
        <v>589</v>
      </c>
      <c r="B494" s="89">
        <v>2.02</v>
      </c>
      <c r="C494" s="89">
        <v>3.05</v>
      </c>
      <c r="D494" s="89">
        <v>1.99</v>
      </c>
      <c r="E494" s="89">
        <v>0.09</v>
      </c>
      <c r="F494" s="89">
        <v>0.09</v>
      </c>
      <c r="G494" s="89">
        <v>0.89</v>
      </c>
      <c r="H494" s="89">
        <v>3.08</v>
      </c>
      <c r="I494" s="89">
        <v>2.66</v>
      </c>
      <c r="J494" s="89">
        <v>0.43</v>
      </c>
      <c r="K494" s="89">
        <v>0.11</v>
      </c>
      <c r="L494" s="89">
        <v>0.11</v>
      </c>
      <c r="M494" s="89">
        <v>0.13</v>
      </c>
      <c r="N494" s="89">
        <v>0.13</v>
      </c>
      <c r="O494" s="89">
        <v>0.12</v>
      </c>
      <c r="P494" s="89">
        <v>0.13</v>
      </c>
      <c r="Q494" s="89">
        <v>0.2</v>
      </c>
      <c r="R494" s="89">
        <v>0.25</v>
      </c>
      <c r="S494" s="89">
        <v>0.16</v>
      </c>
      <c r="T494" s="89">
        <v>0.13</v>
      </c>
      <c r="U494" s="89">
        <v>0.13</v>
      </c>
      <c r="V494" s="89">
        <v>0.14000000000000001</v>
      </c>
      <c r="W494" s="89">
        <v>0.1</v>
      </c>
      <c r="X494" s="89">
        <v>0.1</v>
      </c>
      <c r="Y494" s="89">
        <v>0.09</v>
      </c>
    </row>
    <row r="495" spans="1:25">
      <c r="A495" s="88" t="s">
        <v>590</v>
      </c>
      <c r="B495" s="89">
        <v>0</v>
      </c>
      <c r="C495" s="89">
        <v>0</v>
      </c>
      <c r="D495" s="89">
        <v>0</v>
      </c>
      <c r="E495" s="89">
        <v>0</v>
      </c>
      <c r="F495" s="89">
        <v>0</v>
      </c>
      <c r="G495" s="89">
        <v>0</v>
      </c>
      <c r="H495" s="89">
        <v>0</v>
      </c>
      <c r="I495" s="89">
        <v>0.03</v>
      </c>
      <c r="J495" s="89">
        <v>0.03</v>
      </c>
      <c r="K495" s="89">
        <v>0.03</v>
      </c>
      <c r="L495" s="89">
        <v>0.03</v>
      </c>
      <c r="M495" s="89">
        <v>0.02</v>
      </c>
      <c r="N495" s="89">
        <v>0</v>
      </c>
      <c r="O495" s="89">
        <v>0.01</v>
      </c>
      <c r="P495" s="89">
        <v>0.02</v>
      </c>
      <c r="Q495" s="89">
        <v>0.02</v>
      </c>
      <c r="R495" s="89">
        <v>0.01</v>
      </c>
      <c r="S495" s="89">
        <v>0.01</v>
      </c>
      <c r="T495" s="89">
        <v>0.01</v>
      </c>
      <c r="U495" s="89">
        <v>0</v>
      </c>
      <c r="V495" s="89">
        <v>0</v>
      </c>
      <c r="W495" s="89">
        <v>0</v>
      </c>
      <c r="X495" s="89">
        <v>0</v>
      </c>
      <c r="Y495" s="89">
        <v>0</v>
      </c>
    </row>
    <row r="496" spans="1:25">
      <c r="A496" s="88" t="s">
        <v>591</v>
      </c>
      <c r="B496" s="89">
        <v>0</v>
      </c>
      <c r="C496" s="89">
        <v>0</v>
      </c>
      <c r="D496" s="89">
        <v>0</v>
      </c>
      <c r="E496" s="89">
        <v>0</v>
      </c>
      <c r="F496" s="89">
        <v>0</v>
      </c>
      <c r="G496" s="89">
        <v>0</v>
      </c>
      <c r="H496" s="89">
        <v>0</v>
      </c>
      <c r="I496" s="89">
        <v>0.21</v>
      </c>
      <c r="J496" s="89">
        <v>0.45</v>
      </c>
      <c r="K496" s="89">
        <v>0.37</v>
      </c>
      <c r="L496" s="89">
        <v>0.17</v>
      </c>
      <c r="M496" s="89">
        <v>1.81</v>
      </c>
      <c r="N496" s="89">
        <v>2.5</v>
      </c>
      <c r="O496" s="89">
        <v>0.93</v>
      </c>
      <c r="P496" s="89">
        <v>0.35</v>
      </c>
      <c r="Q496" s="89">
        <v>0.25</v>
      </c>
      <c r="R496" s="89">
        <v>0.1</v>
      </c>
      <c r="S496" s="89">
        <v>1.46</v>
      </c>
      <c r="T496" s="89">
        <v>2.67</v>
      </c>
      <c r="U496" s="89">
        <v>2.0699999999999998</v>
      </c>
      <c r="V496" s="89">
        <v>2.75</v>
      </c>
      <c r="W496" s="89">
        <v>1.0900000000000001</v>
      </c>
      <c r="X496" s="89">
        <v>0</v>
      </c>
      <c r="Y496" s="89">
        <v>0</v>
      </c>
    </row>
    <row r="497" spans="1:25">
      <c r="A497" s="88" t="s">
        <v>592</v>
      </c>
      <c r="B497" s="89">
        <v>2.95</v>
      </c>
      <c r="C497" s="89">
        <v>3.03</v>
      </c>
      <c r="D497" s="89">
        <v>2.8</v>
      </c>
      <c r="E497" s="89">
        <v>2.5</v>
      </c>
      <c r="F497" s="89">
        <v>3.34</v>
      </c>
      <c r="G497" s="89">
        <v>1.18</v>
      </c>
      <c r="H497" s="89">
        <v>0.79</v>
      </c>
      <c r="I497" s="89">
        <v>0.85</v>
      </c>
      <c r="J497" s="89">
        <v>0.23</v>
      </c>
      <c r="K497" s="89">
        <v>0.16</v>
      </c>
      <c r="L497" s="89">
        <v>0.17</v>
      </c>
      <c r="M497" s="89">
        <v>0.09</v>
      </c>
      <c r="N497" s="89">
        <v>0.06</v>
      </c>
      <c r="O497" s="89">
        <v>0.17</v>
      </c>
      <c r="P497" s="89">
        <v>0.37</v>
      </c>
      <c r="Q497" s="89">
        <v>0.23</v>
      </c>
      <c r="R497" s="89">
        <v>0.17</v>
      </c>
      <c r="S497" s="89">
        <v>0.2</v>
      </c>
      <c r="T497" s="89">
        <v>0.16</v>
      </c>
      <c r="U497" s="89">
        <v>0.16</v>
      </c>
      <c r="V497" s="89">
        <v>0.02</v>
      </c>
      <c r="W497" s="89">
        <v>0.04</v>
      </c>
      <c r="X497" s="89">
        <v>0.79</v>
      </c>
      <c r="Y497" s="89">
        <v>0.89</v>
      </c>
    </row>
    <row r="498" spans="1:25">
      <c r="A498" s="88" t="s">
        <v>593</v>
      </c>
      <c r="B498" s="89">
        <v>0.02</v>
      </c>
      <c r="C498" s="89">
        <v>0.22</v>
      </c>
      <c r="D498" s="89">
        <v>0</v>
      </c>
      <c r="E498" s="89">
        <v>0</v>
      </c>
      <c r="F498" s="89">
        <v>0</v>
      </c>
      <c r="G498" s="89">
        <v>0.01</v>
      </c>
      <c r="H498" s="89">
        <v>0.03</v>
      </c>
      <c r="I498" s="89">
        <v>0.04</v>
      </c>
      <c r="J498" s="89">
        <v>7.0000000000000007E-2</v>
      </c>
      <c r="K498" s="89">
        <v>0.19</v>
      </c>
      <c r="L498" s="89">
        <v>0.08</v>
      </c>
      <c r="M498" s="89">
        <v>0.26</v>
      </c>
      <c r="N498" s="89">
        <v>0.2</v>
      </c>
      <c r="O498" s="89">
        <v>0.04</v>
      </c>
      <c r="P498" s="89">
        <v>0.09</v>
      </c>
      <c r="Q498" s="89">
        <v>7.0000000000000007E-2</v>
      </c>
      <c r="R498" s="89">
        <v>0.05</v>
      </c>
      <c r="S498" s="89">
        <v>0.12</v>
      </c>
      <c r="T498" s="89">
        <v>0.14000000000000001</v>
      </c>
      <c r="U498" s="89">
        <v>0.09</v>
      </c>
      <c r="V498" s="89">
        <v>0.02</v>
      </c>
      <c r="W498" s="89">
        <v>0.01</v>
      </c>
      <c r="X498" s="89">
        <v>0.01</v>
      </c>
      <c r="Y498" s="89">
        <v>0.01</v>
      </c>
    </row>
    <row r="499" spans="1:25">
      <c r="A499" s="88" t="s">
        <v>594</v>
      </c>
      <c r="B499" s="89">
        <v>2</v>
      </c>
      <c r="C499" s="89">
        <v>0</v>
      </c>
      <c r="D499" s="89">
        <v>0</v>
      </c>
      <c r="E499" s="89">
        <v>0</v>
      </c>
      <c r="F499" s="89">
        <v>2.17</v>
      </c>
      <c r="G499" s="89">
        <v>3.41</v>
      </c>
      <c r="H499" s="89">
        <v>1.96</v>
      </c>
      <c r="I499" s="89">
        <v>0.01</v>
      </c>
      <c r="J499" s="89">
        <v>0</v>
      </c>
      <c r="K499" s="89">
        <v>0.2</v>
      </c>
      <c r="L499" s="89">
        <v>0.03</v>
      </c>
      <c r="M499" s="89">
        <v>0.03</v>
      </c>
      <c r="N499" s="89">
        <v>0.01</v>
      </c>
      <c r="O499" s="89">
        <v>0.02</v>
      </c>
      <c r="P499" s="89">
        <v>0.01</v>
      </c>
      <c r="Q499" s="89">
        <v>0.02</v>
      </c>
      <c r="R499" s="89">
        <v>0.01</v>
      </c>
      <c r="S499" s="89">
        <v>0.01</v>
      </c>
      <c r="T499" s="89">
        <v>0</v>
      </c>
      <c r="U499" s="89">
        <v>0</v>
      </c>
      <c r="V499" s="89">
        <v>0</v>
      </c>
      <c r="W499" s="89">
        <v>0</v>
      </c>
      <c r="X499" s="89">
        <v>2.16</v>
      </c>
      <c r="Y499" s="89">
        <v>3.3</v>
      </c>
    </row>
    <row r="500" spans="1:25">
      <c r="A500" s="88" t="s">
        <v>1074</v>
      </c>
      <c r="B500" s="89">
        <v>0</v>
      </c>
      <c r="C500" s="89">
        <v>0</v>
      </c>
      <c r="D500" s="89">
        <v>0</v>
      </c>
      <c r="E500" s="89">
        <v>0</v>
      </c>
      <c r="F500" s="89">
        <v>0</v>
      </c>
      <c r="G500" s="89">
        <v>0</v>
      </c>
      <c r="H500" s="89">
        <v>0</v>
      </c>
      <c r="I500" s="89">
        <v>0</v>
      </c>
      <c r="J500" s="89">
        <v>0</v>
      </c>
      <c r="K500" s="89">
        <v>0</v>
      </c>
      <c r="L500" s="89">
        <v>0</v>
      </c>
      <c r="M500" s="89">
        <v>0</v>
      </c>
      <c r="N500" s="89">
        <v>0</v>
      </c>
      <c r="O500" s="89">
        <v>0</v>
      </c>
      <c r="P500" s="89">
        <v>0</v>
      </c>
      <c r="Q500" s="89">
        <v>0</v>
      </c>
      <c r="R500" s="89">
        <v>0</v>
      </c>
      <c r="S500" s="89">
        <v>0</v>
      </c>
      <c r="T500" s="89">
        <v>0</v>
      </c>
      <c r="U500" s="89">
        <v>0</v>
      </c>
      <c r="V500" s="89">
        <v>0</v>
      </c>
      <c r="W500" s="89">
        <v>0</v>
      </c>
      <c r="X500" s="89">
        <v>0</v>
      </c>
      <c r="Y500" s="89">
        <v>0</v>
      </c>
    </row>
    <row r="501" spans="1:25">
      <c r="A501" s="88" t="s">
        <v>595</v>
      </c>
      <c r="B501" s="89">
        <v>0</v>
      </c>
      <c r="C501" s="89">
        <v>0</v>
      </c>
      <c r="D501" s="89">
        <v>0</v>
      </c>
      <c r="E501" s="89">
        <v>0</v>
      </c>
      <c r="F501" s="89">
        <v>0</v>
      </c>
      <c r="G501" s="89">
        <v>0</v>
      </c>
      <c r="H501" s="89">
        <v>0</v>
      </c>
      <c r="I501" s="89">
        <v>0</v>
      </c>
      <c r="J501" s="89">
        <v>0.02</v>
      </c>
      <c r="K501" s="89">
        <v>0.01</v>
      </c>
      <c r="L501" s="89">
        <v>0</v>
      </c>
      <c r="M501" s="89">
        <v>0.01</v>
      </c>
      <c r="N501" s="89">
        <v>0.02</v>
      </c>
      <c r="O501" s="89">
        <v>0.01</v>
      </c>
      <c r="P501" s="89">
        <v>0.01</v>
      </c>
      <c r="Q501" s="89">
        <v>0.01</v>
      </c>
      <c r="R501" s="89">
        <v>0</v>
      </c>
      <c r="S501" s="89">
        <v>0</v>
      </c>
      <c r="T501" s="89">
        <v>0</v>
      </c>
      <c r="U501" s="89">
        <v>0</v>
      </c>
      <c r="V501" s="89">
        <v>0</v>
      </c>
      <c r="W501" s="89">
        <v>0</v>
      </c>
      <c r="X501" s="89">
        <v>0</v>
      </c>
      <c r="Y501" s="89">
        <v>0</v>
      </c>
    </row>
    <row r="502" spans="1:25">
      <c r="A502" s="88" t="s">
        <v>596</v>
      </c>
      <c r="B502" s="89">
        <v>0.84</v>
      </c>
      <c r="C502" s="89">
        <v>0</v>
      </c>
      <c r="D502" s="89">
        <v>0</v>
      </c>
      <c r="E502" s="89">
        <v>0</v>
      </c>
      <c r="F502" s="89">
        <v>0.01</v>
      </c>
      <c r="G502" s="89">
        <v>2.8</v>
      </c>
      <c r="H502" s="89">
        <v>0.82</v>
      </c>
      <c r="I502" s="89">
        <v>0.56999999999999995</v>
      </c>
      <c r="J502" s="89">
        <v>0.14000000000000001</v>
      </c>
      <c r="K502" s="89">
        <v>3.09</v>
      </c>
      <c r="L502" s="89">
        <v>2.65</v>
      </c>
      <c r="M502" s="89">
        <v>0.22</v>
      </c>
      <c r="N502" s="89">
        <v>0.06</v>
      </c>
      <c r="O502" s="89">
        <v>7.0000000000000007E-2</v>
      </c>
      <c r="P502" s="89">
        <v>0.16</v>
      </c>
      <c r="Q502" s="89">
        <v>0.11</v>
      </c>
      <c r="R502" s="89">
        <v>0.05</v>
      </c>
      <c r="S502" s="89">
        <v>0.08</v>
      </c>
      <c r="T502" s="89">
        <v>0.05</v>
      </c>
      <c r="U502" s="89">
        <v>0.03</v>
      </c>
      <c r="V502" s="89">
        <v>1.52</v>
      </c>
      <c r="W502" s="89">
        <v>0.02</v>
      </c>
      <c r="X502" s="89">
        <v>0.09</v>
      </c>
      <c r="Y502" s="89">
        <v>3.76</v>
      </c>
    </row>
    <row r="503" spans="1:25">
      <c r="A503" s="88" t="s">
        <v>597</v>
      </c>
      <c r="B503" s="89">
        <v>0.08</v>
      </c>
      <c r="C503" s="89">
        <v>0.08</v>
      </c>
      <c r="D503" s="89">
        <v>0.08</v>
      </c>
      <c r="E503" s="89">
        <v>0.08</v>
      </c>
      <c r="F503" s="89">
        <v>0.08</v>
      </c>
      <c r="G503" s="89">
        <v>0.08</v>
      </c>
      <c r="H503" s="89">
        <v>0.08</v>
      </c>
      <c r="I503" s="89">
        <v>0.1</v>
      </c>
      <c r="J503" s="89">
        <v>0.12</v>
      </c>
      <c r="K503" s="89">
        <v>0.15</v>
      </c>
      <c r="L503" s="89">
        <v>0.16</v>
      </c>
      <c r="M503" s="89">
        <v>0.12</v>
      </c>
      <c r="N503" s="89">
        <v>0.13</v>
      </c>
      <c r="O503" s="89">
        <v>0.13</v>
      </c>
      <c r="P503" s="89">
        <v>0.13</v>
      </c>
      <c r="Q503" s="89">
        <v>0.12</v>
      </c>
      <c r="R503" s="89">
        <v>0.11</v>
      </c>
      <c r="S503" s="89">
        <v>0.11</v>
      </c>
      <c r="T503" s="89">
        <v>0.14000000000000001</v>
      </c>
      <c r="U503" s="89">
        <v>0.12</v>
      </c>
      <c r="V503" s="89">
        <v>0.09</v>
      </c>
      <c r="W503" s="89">
        <v>0.09</v>
      </c>
      <c r="X503" s="89">
        <v>0.1</v>
      </c>
      <c r="Y503" s="89">
        <v>0.09</v>
      </c>
    </row>
    <row r="504" spans="1:25">
      <c r="A504" s="88" t="s">
        <v>598</v>
      </c>
      <c r="B504" s="89">
        <v>0.02</v>
      </c>
      <c r="C504" s="89">
        <v>0.03</v>
      </c>
      <c r="D504" s="89">
        <v>0.05</v>
      </c>
      <c r="E504" s="89">
        <v>0.02</v>
      </c>
      <c r="F504" s="89">
        <v>0.04</v>
      </c>
      <c r="G504" s="89">
        <v>2.82</v>
      </c>
      <c r="H504" s="89">
        <v>3.41</v>
      </c>
      <c r="I504" s="89">
        <v>1.76</v>
      </c>
      <c r="J504" s="89">
        <v>0.28999999999999998</v>
      </c>
      <c r="K504" s="89">
        <v>0.28000000000000003</v>
      </c>
      <c r="L504" s="89">
        <v>0.57999999999999996</v>
      </c>
      <c r="M504" s="89">
        <v>0.86</v>
      </c>
      <c r="N504" s="89">
        <v>0.5</v>
      </c>
      <c r="O504" s="89">
        <v>0.15</v>
      </c>
      <c r="P504" s="89">
        <v>0.11</v>
      </c>
      <c r="Q504" s="89">
        <v>0.1</v>
      </c>
      <c r="R504" s="89">
        <v>0.15</v>
      </c>
      <c r="S504" s="89">
        <v>0.1</v>
      </c>
      <c r="T504" s="89">
        <v>0.1</v>
      </c>
      <c r="U504" s="89">
        <v>0.12</v>
      </c>
      <c r="V504" s="89">
        <v>0.11</v>
      </c>
      <c r="W504" s="89">
        <v>0.06</v>
      </c>
      <c r="X504" s="89">
        <v>0.04</v>
      </c>
      <c r="Y504" s="89">
        <v>0.04</v>
      </c>
    </row>
    <row r="505" spans="1:25">
      <c r="A505" s="88" t="s">
        <v>599</v>
      </c>
      <c r="B505" s="89">
        <v>0.05</v>
      </c>
      <c r="C505" s="89">
        <v>0</v>
      </c>
      <c r="D505" s="89">
        <v>0</v>
      </c>
      <c r="E505" s="89">
        <v>0</v>
      </c>
      <c r="F505" s="89">
        <v>0</v>
      </c>
      <c r="G505" s="89">
        <v>0</v>
      </c>
      <c r="H505" s="89">
        <v>0.06</v>
      </c>
      <c r="I505" s="89">
        <v>0.05</v>
      </c>
      <c r="J505" s="89">
        <v>0.19</v>
      </c>
      <c r="K505" s="89">
        <v>0.2</v>
      </c>
      <c r="L505" s="89">
        <v>0.23</v>
      </c>
      <c r="M505" s="89">
        <v>0.08</v>
      </c>
      <c r="N505" s="89">
        <v>0.1</v>
      </c>
      <c r="O505" s="89">
        <v>0.13</v>
      </c>
      <c r="P505" s="89">
        <v>0.27</v>
      </c>
      <c r="Q505" s="89">
        <v>0.16</v>
      </c>
      <c r="R505" s="89">
        <v>0.1</v>
      </c>
      <c r="S505" s="89">
        <v>0.04</v>
      </c>
      <c r="T505" s="89">
        <v>0.17</v>
      </c>
      <c r="U505" s="89">
        <v>0.1</v>
      </c>
      <c r="V505" s="89">
        <v>0.03</v>
      </c>
      <c r="W505" s="89">
        <v>0.01</v>
      </c>
      <c r="X505" s="89">
        <v>7.0000000000000007E-2</v>
      </c>
      <c r="Y505" s="89">
        <v>0.04</v>
      </c>
    </row>
    <row r="506" spans="1:25">
      <c r="A506" s="88" t="s">
        <v>600</v>
      </c>
      <c r="B506" s="89">
        <v>0.78</v>
      </c>
      <c r="C506" s="89">
        <v>0.28999999999999998</v>
      </c>
      <c r="D506" s="89">
        <v>2.5099999999999998</v>
      </c>
      <c r="E506" s="89">
        <v>4.6500000000000004</v>
      </c>
      <c r="F506" s="89">
        <v>2</v>
      </c>
      <c r="G506" s="89">
        <v>0.33</v>
      </c>
      <c r="H506" s="89">
        <v>0.55000000000000004</v>
      </c>
      <c r="I506" s="89">
        <v>1.65</v>
      </c>
      <c r="J506" s="89">
        <v>1.42</v>
      </c>
      <c r="K506" s="89">
        <v>0.45</v>
      </c>
      <c r="L506" s="89">
        <v>0.41</v>
      </c>
      <c r="M506" s="89">
        <v>0.52</v>
      </c>
      <c r="N506" s="89">
        <v>0.67</v>
      </c>
      <c r="O506" s="89">
        <v>1.1599999999999999</v>
      </c>
      <c r="P506" s="89">
        <v>0.8</v>
      </c>
      <c r="Q506" s="89">
        <v>0.61</v>
      </c>
      <c r="R506" s="89">
        <v>0.73</v>
      </c>
      <c r="S506" s="89">
        <v>0.79</v>
      </c>
      <c r="T506" s="89">
        <v>0.88</v>
      </c>
      <c r="U506" s="89">
        <v>1.18</v>
      </c>
      <c r="V506" s="89">
        <v>0.83</v>
      </c>
      <c r="W506" s="89">
        <v>0.39</v>
      </c>
      <c r="X506" s="89">
        <v>2.4900000000000002</v>
      </c>
      <c r="Y506" s="89">
        <v>3.25</v>
      </c>
    </row>
    <row r="507" spans="1:25">
      <c r="A507" s="88" t="s">
        <v>601</v>
      </c>
      <c r="B507" s="89">
        <v>0.32</v>
      </c>
      <c r="C507" s="89">
        <v>0</v>
      </c>
      <c r="D507" s="89">
        <v>0</v>
      </c>
      <c r="E507" s="89">
        <v>0.71</v>
      </c>
      <c r="F507" s="89">
        <v>2.4500000000000002</v>
      </c>
      <c r="G507" s="89">
        <v>3.39</v>
      </c>
      <c r="H507" s="89">
        <v>0.14000000000000001</v>
      </c>
      <c r="I507" s="89">
        <v>0.03</v>
      </c>
      <c r="J507" s="89">
        <v>0.06</v>
      </c>
      <c r="K507" s="89">
        <v>0.03</v>
      </c>
      <c r="L507" s="89">
        <v>0.02</v>
      </c>
      <c r="M507" s="89">
        <v>0.03</v>
      </c>
      <c r="N507" s="89">
        <v>0.05</v>
      </c>
      <c r="O507" s="89">
        <v>0.02</v>
      </c>
      <c r="P507" s="89">
        <v>0.05</v>
      </c>
      <c r="Q507" s="89">
        <v>0.12</v>
      </c>
      <c r="R507" s="89">
        <v>0.18</v>
      </c>
      <c r="S507" s="89">
        <v>0.12</v>
      </c>
      <c r="T507" s="89">
        <v>0.09</v>
      </c>
      <c r="U507" s="89">
        <v>0.01</v>
      </c>
      <c r="V507" s="89">
        <v>0.01</v>
      </c>
      <c r="W507" s="89">
        <v>0.88</v>
      </c>
      <c r="X507" s="89">
        <v>2.1800000000000002</v>
      </c>
      <c r="Y507" s="89">
        <v>3.34</v>
      </c>
    </row>
    <row r="508" spans="1:25">
      <c r="A508" s="88" t="s">
        <v>602</v>
      </c>
      <c r="B508" s="89">
        <v>0.18</v>
      </c>
      <c r="C508" s="89">
        <v>0</v>
      </c>
      <c r="D508" s="89">
        <v>0.01</v>
      </c>
      <c r="E508" s="89">
        <v>0</v>
      </c>
      <c r="F508" s="89">
        <v>1.69</v>
      </c>
      <c r="G508" s="89">
        <v>4.3</v>
      </c>
      <c r="H508" s="89">
        <v>0.15</v>
      </c>
      <c r="I508" s="89">
        <v>7.0000000000000007E-2</v>
      </c>
      <c r="J508" s="89">
        <v>0.15</v>
      </c>
      <c r="K508" s="89">
        <v>0.17</v>
      </c>
      <c r="L508" s="89">
        <v>0.13</v>
      </c>
      <c r="M508" s="89">
        <v>0.1</v>
      </c>
      <c r="N508" s="89">
        <v>0.1</v>
      </c>
      <c r="O508" s="89">
        <v>0.13</v>
      </c>
      <c r="P508" s="89">
        <v>0.14000000000000001</v>
      </c>
      <c r="Q508" s="89">
        <v>0.1</v>
      </c>
      <c r="R508" s="89">
        <v>0.17</v>
      </c>
      <c r="S508" s="89">
        <v>0.13</v>
      </c>
      <c r="T508" s="89">
        <v>0.06</v>
      </c>
      <c r="U508" s="89">
        <v>7.0000000000000007E-2</v>
      </c>
      <c r="V508" s="89">
        <v>0.04</v>
      </c>
      <c r="W508" s="89">
        <v>0.02</v>
      </c>
      <c r="X508" s="89">
        <v>1.65</v>
      </c>
      <c r="Y508" s="89">
        <v>4.12</v>
      </c>
    </row>
    <row r="509" spans="1:25">
      <c r="A509" s="88" t="s">
        <v>603</v>
      </c>
      <c r="B509" s="89">
        <v>0</v>
      </c>
      <c r="C509" s="89">
        <v>0</v>
      </c>
      <c r="D509" s="89">
        <v>0</v>
      </c>
      <c r="E509" s="89">
        <v>0</v>
      </c>
      <c r="F509" s="89">
        <v>0</v>
      </c>
      <c r="G509" s="89">
        <v>0</v>
      </c>
      <c r="H509" s="89">
        <v>0.01</v>
      </c>
      <c r="I509" s="89">
        <v>0.02</v>
      </c>
      <c r="J509" s="89">
        <v>0.02</v>
      </c>
      <c r="K509" s="89">
        <v>0.03</v>
      </c>
      <c r="L509" s="89">
        <v>0.05</v>
      </c>
      <c r="M509" s="89">
        <v>0.02</v>
      </c>
      <c r="N509" s="89">
        <v>0.01</v>
      </c>
      <c r="O509" s="89">
        <v>0.03</v>
      </c>
      <c r="P509" s="89">
        <v>0.03</v>
      </c>
      <c r="Q509" s="89">
        <v>0.02</v>
      </c>
      <c r="R509" s="89">
        <v>0.02</v>
      </c>
      <c r="S509" s="89">
        <v>0.05</v>
      </c>
      <c r="T509" s="89">
        <v>0.01</v>
      </c>
      <c r="U509" s="89">
        <v>0.01</v>
      </c>
      <c r="V509" s="89">
        <v>0.01</v>
      </c>
      <c r="W509" s="89">
        <v>0.01</v>
      </c>
      <c r="X509" s="89">
        <v>0.01</v>
      </c>
      <c r="Y509" s="89">
        <v>0</v>
      </c>
    </row>
    <row r="510" spans="1:25">
      <c r="A510" s="88" t="s">
        <v>604</v>
      </c>
      <c r="B510" s="89">
        <v>0.02</v>
      </c>
      <c r="C510" s="89">
        <v>0.02</v>
      </c>
      <c r="D510" s="89">
        <v>0.02</v>
      </c>
      <c r="E510" s="89">
        <v>1.79</v>
      </c>
      <c r="F510" s="89">
        <v>0.67</v>
      </c>
      <c r="G510" s="89">
        <v>0.02</v>
      </c>
      <c r="H510" s="89">
        <v>0.02</v>
      </c>
      <c r="I510" s="89">
        <v>0.02</v>
      </c>
      <c r="J510" s="89">
        <v>1.78</v>
      </c>
      <c r="K510" s="89">
        <v>0.95</v>
      </c>
      <c r="L510" s="89">
        <v>0.13</v>
      </c>
      <c r="M510" s="89">
        <v>0.2</v>
      </c>
      <c r="N510" s="89">
        <v>0.24</v>
      </c>
      <c r="O510" s="89">
        <v>0.38</v>
      </c>
      <c r="P510" s="89">
        <v>0.45</v>
      </c>
      <c r="Q510" s="89">
        <v>0.39</v>
      </c>
      <c r="R510" s="89">
        <v>0.11</v>
      </c>
      <c r="S510" s="89">
        <v>0.02</v>
      </c>
      <c r="T510" s="89">
        <v>0.02</v>
      </c>
      <c r="U510" s="89">
        <v>0.06</v>
      </c>
      <c r="V510" s="89">
        <v>0.1</v>
      </c>
      <c r="W510" s="89">
        <v>0.03</v>
      </c>
      <c r="X510" s="89">
        <v>0.11</v>
      </c>
      <c r="Y510" s="89">
        <v>0.02</v>
      </c>
    </row>
    <row r="511" spans="1:25">
      <c r="A511" s="88" t="s">
        <v>605</v>
      </c>
      <c r="B511" s="89">
        <v>0.94</v>
      </c>
      <c r="C511" s="89">
        <v>0.32</v>
      </c>
      <c r="D511" s="89">
        <v>0.33</v>
      </c>
      <c r="E511" s="89">
        <v>0.31</v>
      </c>
      <c r="F511" s="89">
        <v>0.31</v>
      </c>
      <c r="G511" s="89">
        <v>0.4</v>
      </c>
      <c r="H511" s="89">
        <v>0.94</v>
      </c>
      <c r="I511" s="89">
        <v>0.35</v>
      </c>
      <c r="J511" s="89">
        <v>0.42</v>
      </c>
      <c r="K511" s="89">
        <v>0.34</v>
      </c>
      <c r="L511" s="89">
        <v>0.47</v>
      </c>
      <c r="M511" s="89">
        <v>0.82</v>
      </c>
      <c r="N511" s="89">
        <v>0.75</v>
      </c>
      <c r="O511" s="89">
        <v>0.5</v>
      </c>
      <c r="P511" s="89">
        <v>0.49</v>
      </c>
      <c r="Q511" s="89">
        <v>0.78</v>
      </c>
      <c r="R511" s="89">
        <v>0.28999999999999998</v>
      </c>
      <c r="S511" s="89">
        <v>0.56000000000000005</v>
      </c>
      <c r="T511" s="89">
        <v>0.56000000000000005</v>
      </c>
      <c r="U511" s="89">
        <v>0.55000000000000004</v>
      </c>
      <c r="V511" s="89">
        <v>0.5</v>
      </c>
      <c r="W511" s="89">
        <v>0.63</v>
      </c>
      <c r="X511" s="89">
        <v>0.32</v>
      </c>
      <c r="Y511" s="89">
        <v>0.53</v>
      </c>
    </row>
    <row r="512" spans="1:25">
      <c r="A512" s="88" t="s">
        <v>606</v>
      </c>
      <c r="B512" s="89">
        <v>0</v>
      </c>
      <c r="C512" s="89">
        <v>0</v>
      </c>
      <c r="D512" s="89">
        <v>0</v>
      </c>
      <c r="E512" s="89">
        <v>0</v>
      </c>
      <c r="F512" s="89">
        <v>0</v>
      </c>
      <c r="G512" s="89">
        <v>0.01</v>
      </c>
      <c r="H512" s="89">
        <v>0</v>
      </c>
      <c r="I512" s="89">
        <v>0</v>
      </c>
      <c r="J512" s="89">
        <v>0.01</v>
      </c>
      <c r="K512" s="89">
        <v>0.01</v>
      </c>
      <c r="L512" s="89">
        <v>0.28000000000000003</v>
      </c>
      <c r="M512" s="89">
        <v>0.31</v>
      </c>
      <c r="N512" s="89">
        <v>0.02</v>
      </c>
      <c r="O512" s="89">
        <v>0.06</v>
      </c>
      <c r="P512" s="89">
        <v>0.11</v>
      </c>
      <c r="Q512" s="89">
        <v>0.04</v>
      </c>
      <c r="R512" s="89">
        <v>0.06</v>
      </c>
      <c r="S512" s="89">
        <v>0.01</v>
      </c>
      <c r="T512" s="89">
        <v>0</v>
      </c>
      <c r="U512" s="89">
        <v>0</v>
      </c>
      <c r="V512" s="89">
        <v>0</v>
      </c>
      <c r="W512" s="89">
        <v>0</v>
      </c>
      <c r="X512" s="89">
        <v>0</v>
      </c>
      <c r="Y512" s="89">
        <v>0</v>
      </c>
    </row>
    <row r="513" spans="1:25">
      <c r="A513" s="88" t="s">
        <v>607</v>
      </c>
      <c r="B513" s="89">
        <v>2.73</v>
      </c>
      <c r="C513" s="89">
        <v>0.12</v>
      </c>
      <c r="D513" s="89">
        <v>0.41</v>
      </c>
      <c r="E513" s="89">
        <v>0.01</v>
      </c>
      <c r="F513" s="89">
        <v>0.01</v>
      </c>
      <c r="G513" s="89">
        <v>0.01</v>
      </c>
      <c r="H513" s="89">
        <v>0.02</v>
      </c>
      <c r="I513" s="89">
        <v>0.06</v>
      </c>
      <c r="J513" s="89">
        <v>0.09</v>
      </c>
      <c r="K513" s="89">
        <v>0.4</v>
      </c>
      <c r="L513" s="89">
        <v>0.56000000000000005</v>
      </c>
      <c r="M513" s="89">
        <v>0.45</v>
      </c>
      <c r="N513" s="89">
        <v>0.23</v>
      </c>
      <c r="O513" s="89">
        <v>0.08</v>
      </c>
      <c r="P513" s="89">
        <v>0.21</v>
      </c>
      <c r="Q513" s="89">
        <v>0.13</v>
      </c>
      <c r="R513" s="89">
        <v>0.11</v>
      </c>
      <c r="S513" s="89">
        <v>0.1</v>
      </c>
      <c r="T513" s="89">
        <v>0.02</v>
      </c>
      <c r="U513" s="89">
        <v>0.02</v>
      </c>
      <c r="V513" s="89">
        <v>0.02</v>
      </c>
      <c r="W513" s="89">
        <v>2.67</v>
      </c>
      <c r="X513" s="89">
        <v>3.15</v>
      </c>
      <c r="Y513" s="89">
        <v>2.4</v>
      </c>
    </row>
    <row r="514" spans="1:25">
      <c r="A514" s="88" t="s">
        <v>608</v>
      </c>
      <c r="B514" s="89">
        <v>0.01</v>
      </c>
      <c r="C514" s="89">
        <v>0.01</v>
      </c>
      <c r="D514" s="89">
        <v>0</v>
      </c>
      <c r="E514" s="89">
        <v>0.01</v>
      </c>
      <c r="F514" s="89">
        <v>0.01</v>
      </c>
      <c r="G514" s="89">
        <v>0</v>
      </c>
      <c r="H514" s="89">
        <v>0.01</v>
      </c>
      <c r="I514" s="89">
        <v>0.01</v>
      </c>
      <c r="J514" s="89">
        <v>0.06</v>
      </c>
      <c r="K514" s="89">
        <v>0.06</v>
      </c>
      <c r="L514" s="89">
        <v>0.08</v>
      </c>
      <c r="M514" s="89">
        <v>0.11</v>
      </c>
      <c r="N514" s="89">
        <v>0.13</v>
      </c>
      <c r="O514" s="89">
        <v>0.16</v>
      </c>
      <c r="P514" s="89">
        <v>0.04</v>
      </c>
      <c r="Q514" s="89">
        <v>0.06</v>
      </c>
      <c r="R514" s="89">
        <v>0.04</v>
      </c>
      <c r="S514" s="89">
        <v>7.0000000000000007E-2</v>
      </c>
      <c r="T514" s="89">
        <v>0.04</v>
      </c>
      <c r="U514" s="89">
        <v>0.04</v>
      </c>
      <c r="V514" s="89">
        <v>0.03</v>
      </c>
      <c r="W514" s="89">
        <v>0.02</v>
      </c>
      <c r="X514" s="89">
        <v>0.01</v>
      </c>
      <c r="Y514" s="89">
        <v>0.01</v>
      </c>
    </row>
    <row r="515" spans="1:25">
      <c r="A515" s="88" t="s">
        <v>609</v>
      </c>
      <c r="B515" s="89">
        <v>1.58</v>
      </c>
      <c r="C515" s="89">
        <v>0.02</v>
      </c>
      <c r="D515" s="89">
        <v>0.01</v>
      </c>
      <c r="E515" s="89">
        <v>0.01</v>
      </c>
      <c r="F515" s="89">
        <v>1.96</v>
      </c>
      <c r="G515" s="89">
        <v>4.26</v>
      </c>
      <c r="H515" s="89">
        <v>1.58</v>
      </c>
      <c r="I515" s="89">
        <v>0.03</v>
      </c>
      <c r="J515" s="89">
        <v>0.05</v>
      </c>
      <c r="K515" s="89">
        <v>7.0000000000000007E-2</v>
      </c>
      <c r="L515" s="89">
        <v>0.19</v>
      </c>
      <c r="M515" s="89">
        <v>0.09</v>
      </c>
      <c r="N515" s="89">
        <v>0.03</v>
      </c>
      <c r="O515" s="89">
        <v>0.04</v>
      </c>
      <c r="P515" s="89">
        <v>0.05</v>
      </c>
      <c r="Q515" s="89">
        <v>7.0000000000000007E-2</v>
      </c>
      <c r="R515" s="89">
        <v>0.15</v>
      </c>
      <c r="S515" s="89">
        <v>0.05</v>
      </c>
      <c r="T515" s="89">
        <v>0.04</v>
      </c>
      <c r="U515" s="89">
        <v>0.03</v>
      </c>
      <c r="V515" s="89">
        <v>0.02</v>
      </c>
      <c r="W515" s="89">
        <v>0.02</v>
      </c>
      <c r="X515" s="89">
        <v>1.98</v>
      </c>
      <c r="Y515" s="89">
        <v>4.2699999999999996</v>
      </c>
    </row>
    <row r="516" spans="1:25">
      <c r="A516" s="88" t="s">
        <v>610</v>
      </c>
      <c r="B516" s="89">
        <v>0</v>
      </c>
      <c r="C516" s="89">
        <v>0</v>
      </c>
      <c r="D516" s="89">
        <v>2.62</v>
      </c>
      <c r="E516" s="89">
        <v>3.61</v>
      </c>
      <c r="F516" s="89">
        <v>0</v>
      </c>
      <c r="G516" s="89">
        <v>2.0699999999999998</v>
      </c>
      <c r="H516" s="89">
        <v>2.34</v>
      </c>
      <c r="I516" s="89">
        <v>0.01</v>
      </c>
      <c r="J516" s="89">
        <v>0.14000000000000001</v>
      </c>
      <c r="K516" s="89">
        <v>0.12</v>
      </c>
      <c r="L516" s="89">
        <v>0.31</v>
      </c>
      <c r="M516" s="89">
        <v>0.4</v>
      </c>
      <c r="N516" s="89">
        <v>0.27</v>
      </c>
      <c r="O516" s="89">
        <v>0</v>
      </c>
      <c r="P516" s="89">
        <v>0</v>
      </c>
      <c r="Q516" s="89">
        <v>0.01</v>
      </c>
      <c r="R516" s="89">
        <v>0</v>
      </c>
      <c r="S516" s="89">
        <v>0</v>
      </c>
      <c r="T516" s="89">
        <v>0.01</v>
      </c>
      <c r="U516" s="89">
        <v>0</v>
      </c>
      <c r="V516" s="89">
        <v>0</v>
      </c>
      <c r="W516" s="89">
        <v>0</v>
      </c>
      <c r="X516" s="89">
        <v>2.29</v>
      </c>
      <c r="Y516" s="89">
        <v>2.37</v>
      </c>
    </row>
    <row r="517" spans="1:25">
      <c r="A517" s="88" t="s">
        <v>611</v>
      </c>
      <c r="B517" s="89">
        <v>0</v>
      </c>
      <c r="C517" s="89">
        <v>0</v>
      </c>
      <c r="D517" s="89">
        <v>0</v>
      </c>
      <c r="E517" s="89">
        <v>0.02</v>
      </c>
      <c r="F517" s="89">
        <v>0.01</v>
      </c>
      <c r="G517" s="89">
        <v>0.03</v>
      </c>
      <c r="H517" s="89">
        <v>0.02</v>
      </c>
      <c r="I517" s="89">
        <v>0.02</v>
      </c>
      <c r="J517" s="89">
        <v>0.09</v>
      </c>
      <c r="K517" s="89">
        <v>0.04</v>
      </c>
      <c r="L517" s="89">
        <v>0.04</v>
      </c>
      <c r="M517" s="89">
        <v>0.03</v>
      </c>
      <c r="N517" s="89">
        <v>0.03</v>
      </c>
      <c r="O517" s="89">
        <v>0.06</v>
      </c>
      <c r="P517" s="89">
        <v>0.02</v>
      </c>
      <c r="Q517" s="89">
        <v>0.02</v>
      </c>
      <c r="R517" s="89">
        <v>0.01</v>
      </c>
      <c r="S517" s="89">
        <v>0.02</v>
      </c>
      <c r="T517" s="89">
        <v>0</v>
      </c>
      <c r="U517" s="89">
        <v>0</v>
      </c>
      <c r="V517" s="89">
        <v>0</v>
      </c>
      <c r="W517" s="89">
        <v>0</v>
      </c>
      <c r="X517" s="89">
        <v>0.04</v>
      </c>
      <c r="Y517" s="89">
        <v>0</v>
      </c>
    </row>
    <row r="518" spans="1:25">
      <c r="A518" s="88" t="s">
        <v>612</v>
      </c>
      <c r="B518" s="89">
        <v>0</v>
      </c>
      <c r="C518" s="89">
        <v>0</v>
      </c>
      <c r="D518" s="89">
        <v>0</v>
      </c>
      <c r="E518" s="89">
        <v>0</v>
      </c>
      <c r="F518" s="89">
        <v>0</v>
      </c>
      <c r="G518" s="89">
        <v>0</v>
      </c>
      <c r="H518" s="89">
        <v>0.01</v>
      </c>
      <c r="I518" s="89">
        <v>0.02</v>
      </c>
      <c r="J518" s="89">
        <v>0.03</v>
      </c>
      <c r="K518" s="89">
        <v>0.03</v>
      </c>
      <c r="L518" s="89">
        <v>0.03</v>
      </c>
      <c r="M518" s="89">
        <v>0.03</v>
      </c>
      <c r="N518" s="89">
        <v>0.05</v>
      </c>
      <c r="O518" s="89">
        <v>0.03</v>
      </c>
      <c r="P518" s="89">
        <v>0.02</v>
      </c>
      <c r="Q518" s="89">
        <v>0.02</v>
      </c>
      <c r="R518" s="89">
        <v>0.02</v>
      </c>
      <c r="S518" s="89">
        <v>0.01</v>
      </c>
      <c r="T518" s="89">
        <v>0.01</v>
      </c>
      <c r="U518" s="89">
        <v>0.01</v>
      </c>
      <c r="V518" s="89">
        <v>0.01</v>
      </c>
      <c r="W518" s="89">
        <v>0.02</v>
      </c>
      <c r="X518" s="89">
        <v>0.02</v>
      </c>
      <c r="Y518" s="89">
        <v>0.01</v>
      </c>
    </row>
    <row r="519" spans="1:25">
      <c r="A519" s="88" t="s">
        <v>613</v>
      </c>
      <c r="B519" s="89">
        <v>0.01</v>
      </c>
      <c r="C519" s="89">
        <v>0.01</v>
      </c>
      <c r="D519" s="89">
        <v>0.01</v>
      </c>
      <c r="E519" s="89">
        <v>0.02</v>
      </c>
      <c r="F519" s="89">
        <v>1.41</v>
      </c>
      <c r="G519" s="89">
        <v>0.89</v>
      </c>
      <c r="H519" s="89">
        <v>2.15</v>
      </c>
      <c r="I519" s="89">
        <v>0</v>
      </c>
      <c r="J519" s="89">
        <v>0.04</v>
      </c>
      <c r="K519" s="89">
        <v>0.09</v>
      </c>
      <c r="L519" s="89">
        <v>0.19</v>
      </c>
      <c r="M519" s="89">
        <v>0.1</v>
      </c>
      <c r="N519" s="89">
        <v>0.04</v>
      </c>
      <c r="O519" s="89">
        <v>0.05</v>
      </c>
      <c r="P519" s="89">
        <v>0.18</v>
      </c>
      <c r="Q519" s="89">
        <v>0.13</v>
      </c>
      <c r="R519" s="89">
        <v>0.02</v>
      </c>
      <c r="S519" s="89">
        <v>0.03</v>
      </c>
      <c r="T519" s="89">
        <v>1.58</v>
      </c>
      <c r="U519" s="89">
        <v>0.98</v>
      </c>
      <c r="V519" s="89">
        <v>0</v>
      </c>
      <c r="W519" s="89">
        <v>2.23</v>
      </c>
      <c r="X519" s="89">
        <v>0</v>
      </c>
      <c r="Y519" s="89">
        <v>0.03</v>
      </c>
    </row>
    <row r="520" spans="1:25">
      <c r="A520" s="88" t="s">
        <v>614</v>
      </c>
      <c r="B520" s="89">
        <v>0</v>
      </c>
      <c r="C520" s="89">
        <v>0</v>
      </c>
      <c r="D520" s="89">
        <v>0</v>
      </c>
      <c r="E520" s="89">
        <v>0</v>
      </c>
      <c r="F520" s="89">
        <v>0</v>
      </c>
      <c r="G520" s="89">
        <v>0.02</v>
      </c>
      <c r="H520" s="89">
        <v>0.03</v>
      </c>
      <c r="I520" s="89">
        <v>0.05</v>
      </c>
      <c r="J520" s="89">
        <v>0.04</v>
      </c>
      <c r="K520" s="89">
        <v>0.04</v>
      </c>
      <c r="L520" s="89">
        <v>0.04</v>
      </c>
      <c r="M520" s="89">
        <v>0.02</v>
      </c>
      <c r="N520" s="89">
        <v>0.02</v>
      </c>
      <c r="O520" s="89">
        <v>0.01</v>
      </c>
      <c r="P520" s="89">
        <v>0.01</v>
      </c>
      <c r="Q520" s="89">
        <v>0.01</v>
      </c>
      <c r="R520" s="89">
        <v>0.03</v>
      </c>
      <c r="S520" s="89">
        <v>0.04</v>
      </c>
      <c r="T520" s="89">
        <v>0.02</v>
      </c>
      <c r="U520" s="89">
        <v>0.01</v>
      </c>
      <c r="V520" s="89">
        <v>0.01</v>
      </c>
      <c r="W520" s="89">
        <v>0.01</v>
      </c>
      <c r="X520" s="89">
        <v>0</v>
      </c>
      <c r="Y520" s="89">
        <v>0</v>
      </c>
    </row>
    <row r="521" spans="1:25">
      <c r="A521" s="88" t="s">
        <v>615</v>
      </c>
      <c r="B521" s="89">
        <v>0.01</v>
      </c>
      <c r="C521" s="89">
        <v>0.01</v>
      </c>
      <c r="D521" s="89">
        <v>0.01</v>
      </c>
      <c r="E521" s="89">
        <v>0.01</v>
      </c>
      <c r="F521" s="89">
        <v>0.01</v>
      </c>
      <c r="G521" s="89">
        <v>0.01</v>
      </c>
      <c r="H521" s="89">
        <v>0.01</v>
      </c>
      <c r="I521" s="89">
        <v>0.13</v>
      </c>
      <c r="J521" s="89">
        <v>0.21</v>
      </c>
      <c r="K521" s="89">
        <v>0.26</v>
      </c>
      <c r="L521" s="89">
        <v>7.0000000000000007E-2</v>
      </c>
      <c r="M521" s="89">
        <v>0.18</v>
      </c>
      <c r="N521" s="89">
        <v>0.2</v>
      </c>
      <c r="O521" s="89">
        <v>0.02</v>
      </c>
      <c r="P521" s="89">
        <v>0.02</v>
      </c>
      <c r="Q521" s="89">
        <v>0.12</v>
      </c>
      <c r="R521" s="89">
        <v>0.03</v>
      </c>
      <c r="S521" s="89">
        <v>0.04</v>
      </c>
      <c r="T521" s="89">
        <v>0.02</v>
      </c>
      <c r="U521" s="89">
        <v>0.02</v>
      </c>
      <c r="V521" s="89">
        <v>0.04</v>
      </c>
      <c r="W521" s="89">
        <v>0.02</v>
      </c>
      <c r="X521" s="89">
        <v>0.01</v>
      </c>
      <c r="Y521" s="89">
        <v>0.01</v>
      </c>
    </row>
    <row r="522" spans="1:25">
      <c r="A522" s="88" t="s">
        <v>616</v>
      </c>
      <c r="B522" s="89">
        <v>0</v>
      </c>
      <c r="C522" s="89">
        <v>0</v>
      </c>
      <c r="D522" s="89">
        <v>0</v>
      </c>
      <c r="E522" s="89">
        <v>0</v>
      </c>
      <c r="F522" s="89">
        <v>0</v>
      </c>
      <c r="G522" s="89">
        <v>0</v>
      </c>
      <c r="H522" s="89">
        <v>0</v>
      </c>
      <c r="I522" s="89">
        <v>0</v>
      </c>
      <c r="J522" s="89">
        <v>0</v>
      </c>
      <c r="K522" s="89">
        <v>0</v>
      </c>
      <c r="L522" s="89">
        <v>0</v>
      </c>
      <c r="M522" s="89">
        <v>0</v>
      </c>
      <c r="N522" s="89">
        <v>0</v>
      </c>
      <c r="O522" s="89">
        <v>0</v>
      </c>
      <c r="P522" s="89">
        <v>0</v>
      </c>
      <c r="Q522" s="89">
        <v>0</v>
      </c>
      <c r="R522" s="89">
        <v>0</v>
      </c>
      <c r="S522" s="89">
        <v>0</v>
      </c>
      <c r="T522" s="89">
        <v>0</v>
      </c>
      <c r="U522" s="89">
        <v>0</v>
      </c>
      <c r="V522" s="89">
        <v>0</v>
      </c>
      <c r="W522" s="89">
        <v>0</v>
      </c>
      <c r="X522" s="89">
        <v>0</v>
      </c>
      <c r="Y522" s="89">
        <v>0</v>
      </c>
    </row>
    <row r="523" spans="1:25">
      <c r="A523" s="88" t="s">
        <v>617</v>
      </c>
      <c r="B523" s="89">
        <v>0</v>
      </c>
      <c r="C523" s="89">
        <v>0</v>
      </c>
      <c r="D523" s="89">
        <v>0</v>
      </c>
      <c r="E523" s="89">
        <v>0</v>
      </c>
      <c r="F523" s="89">
        <v>0</v>
      </c>
      <c r="G523" s="89">
        <v>0.01</v>
      </c>
      <c r="H523" s="89">
        <v>0.03</v>
      </c>
      <c r="I523" s="89">
        <v>0.03</v>
      </c>
      <c r="J523" s="89">
        <v>0.03</v>
      </c>
      <c r="K523" s="89">
        <v>0.03</v>
      </c>
      <c r="L523" s="89">
        <v>0.02</v>
      </c>
      <c r="M523" s="89">
        <v>0.02</v>
      </c>
      <c r="N523" s="89">
        <v>0.01</v>
      </c>
      <c r="O523" s="89">
        <v>0.01</v>
      </c>
      <c r="P523" s="89">
        <v>0.01</v>
      </c>
      <c r="Q523" s="89">
        <v>0.02</v>
      </c>
      <c r="R523" s="89">
        <v>0.02</v>
      </c>
      <c r="S523" s="89">
        <v>0.03</v>
      </c>
      <c r="T523" s="89">
        <v>0.01</v>
      </c>
      <c r="U523" s="89">
        <v>0</v>
      </c>
      <c r="V523" s="89">
        <v>0</v>
      </c>
      <c r="W523" s="89">
        <v>0.02</v>
      </c>
      <c r="X523" s="89">
        <v>0.01</v>
      </c>
      <c r="Y523" s="89">
        <v>0</v>
      </c>
    </row>
    <row r="524" spans="1:25">
      <c r="A524" s="88" t="s">
        <v>618</v>
      </c>
      <c r="B524" s="89">
        <v>0.02</v>
      </c>
      <c r="C524" s="89">
        <v>0.02</v>
      </c>
      <c r="D524" s="89">
        <v>0.02</v>
      </c>
      <c r="E524" s="89">
        <v>0.03</v>
      </c>
      <c r="F524" s="89">
        <v>0.03</v>
      </c>
      <c r="G524" s="89">
        <v>0.03</v>
      </c>
      <c r="H524" s="89">
        <v>7.0000000000000007E-2</v>
      </c>
      <c r="I524" s="89">
        <v>0.19</v>
      </c>
      <c r="J524" s="89">
        <v>0.16</v>
      </c>
      <c r="K524" s="89">
        <v>0.06</v>
      </c>
      <c r="L524" s="89">
        <v>7.0000000000000007E-2</v>
      </c>
      <c r="M524" s="89">
        <v>7.0000000000000007E-2</v>
      </c>
      <c r="N524" s="89">
        <v>0.03</v>
      </c>
      <c r="O524" s="89">
        <v>0.04</v>
      </c>
      <c r="P524" s="89">
        <v>0.03</v>
      </c>
      <c r="Q524" s="89">
        <v>0.03</v>
      </c>
      <c r="R524" s="89">
        <v>7.0000000000000007E-2</v>
      </c>
      <c r="S524" s="89">
        <v>0.06</v>
      </c>
      <c r="T524" s="89">
        <v>0.06</v>
      </c>
      <c r="U524" s="89">
        <v>7.0000000000000007E-2</v>
      </c>
      <c r="V524" s="89">
        <v>0.02</v>
      </c>
      <c r="W524" s="89">
        <v>0.04</v>
      </c>
      <c r="X524" s="89">
        <v>0.02</v>
      </c>
      <c r="Y524" s="89">
        <v>0.02</v>
      </c>
    </row>
    <row r="525" spans="1:25">
      <c r="A525" s="88" t="s">
        <v>619</v>
      </c>
      <c r="B525" s="89">
        <v>0</v>
      </c>
      <c r="C525" s="89">
        <v>0</v>
      </c>
      <c r="D525" s="89">
        <v>0.01</v>
      </c>
      <c r="E525" s="89">
        <v>0</v>
      </c>
      <c r="F525" s="89">
        <v>0.02</v>
      </c>
      <c r="G525" s="89">
        <v>0</v>
      </c>
      <c r="H525" s="89">
        <v>0</v>
      </c>
      <c r="I525" s="89">
        <v>0.03</v>
      </c>
      <c r="J525" s="89">
        <v>0.08</v>
      </c>
      <c r="K525" s="89">
        <v>0.08</v>
      </c>
      <c r="L525" s="89">
        <v>7.0000000000000007E-2</v>
      </c>
      <c r="M525" s="89">
        <v>0.02</v>
      </c>
      <c r="N525" s="89">
        <v>0.03</v>
      </c>
      <c r="O525" s="89">
        <v>0.02</v>
      </c>
      <c r="P525" s="89">
        <v>0.04</v>
      </c>
      <c r="Q525" s="89">
        <v>0.02</v>
      </c>
      <c r="R525" s="89">
        <v>0.03</v>
      </c>
      <c r="S525" s="89">
        <v>0.04</v>
      </c>
      <c r="T525" s="89">
        <v>0.04</v>
      </c>
      <c r="U525" s="89">
        <v>0</v>
      </c>
      <c r="V525" s="89">
        <v>0</v>
      </c>
      <c r="W525" s="89">
        <v>0.01</v>
      </c>
      <c r="X525" s="89">
        <v>0.01</v>
      </c>
      <c r="Y525" s="89">
        <v>0.01</v>
      </c>
    </row>
    <row r="526" spans="1:25">
      <c r="A526" s="88" t="s">
        <v>1075</v>
      </c>
      <c r="B526" s="89">
        <v>0</v>
      </c>
      <c r="C526" s="89">
        <v>0</v>
      </c>
      <c r="D526" s="89">
        <v>0</v>
      </c>
      <c r="E526" s="89">
        <v>0</v>
      </c>
      <c r="F526" s="89">
        <v>0</v>
      </c>
      <c r="G526" s="89">
        <v>0</v>
      </c>
      <c r="H526" s="89">
        <v>0</v>
      </c>
      <c r="I526" s="89">
        <v>0</v>
      </c>
      <c r="J526" s="89">
        <v>0</v>
      </c>
      <c r="K526" s="89">
        <v>0</v>
      </c>
      <c r="L526" s="89">
        <v>0</v>
      </c>
      <c r="M526" s="89">
        <v>0</v>
      </c>
      <c r="N526" s="89">
        <v>0</v>
      </c>
      <c r="O526" s="89">
        <v>0</v>
      </c>
      <c r="P526" s="89">
        <v>0</v>
      </c>
      <c r="Q526" s="89">
        <v>0</v>
      </c>
      <c r="R526" s="89">
        <v>0</v>
      </c>
      <c r="S526" s="89">
        <v>0</v>
      </c>
      <c r="T526" s="89">
        <v>0</v>
      </c>
      <c r="U526" s="89">
        <v>0</v>
      </c>
      <c r="V526" s="89">
        <v>0</v>
      </c>
      <c r="W526" s="89">
        <v>0</v>
      </c>
      <c r="X526" s="89">
        <v>0</v>
      </c>
      <c r="Y526" s="89">
        <v>0</v>
      </c>
    </row>
    <row r="527" spans="1:25">
      <c r="A527" s="88" t="s">
        <v>1076</v>
      </c>
      <c r="B527" s="89">
        <v>0</v>
      </c>
      <c r="C527" s="89">
        <v>0</v>
      </c>
      <c r="D527" s="89">
        <v>0</v>
      </c>
      <c r="E527" s="89">
        <v>0</v>
      </c>
      <c r="F527" s="89">
        <v>0</v>
      </c>
      <c r="G527" s="89">
        <v>0</v>
      </c>
      <c r="H527" s="89">
        <v>0</v>
      </c>
      <c r="I527" s="89">
        <v>0</v>
      </c>
      <c r="J527" s="89">
        <v>0</v>
      </c>
      <c r="K527" s="89">
        <v>0</v>
      </c>
      <c r="L527" s="89">
        <v>0</v>
      </c>
      <c r="M527" s="89">
        <v>0</v>
      </c>
      <c r="N527" s="89">
        <v>0</v>
      </c>
      <c r="O527" s="89">
        <v>0</v>
      </c>
      <c r="P527" s="89">
        <v>0</v>
      </c>
      <c r="Q527" s="89">
        <v>0</v>
      </c>
      <c r="R527" s="89">
        <v>0</v>
      </c>
      <c r="S527" s="89">
        <v>0</v>
      </c>
      <c r="T527" s="89">
        <v>0</v>
      </c>
      <c r="U527" s="89">
        <v>0</v>
      </c>
      <c r="V527" s="89">
        <v>0</v>
      </c>
      <c r="W527" s="89">
        <v>0</v>
      </c>
      <c r="X527" s="89">
        <v>0</v>
      </c>
      <c r="Y527" s="89">
        <v>0</v>
      </c>
    </row>
    <row r="528" spans="1:25">
      <c r="A528" s="88" t="s">
        <v>1077</v>
      </c>
      <c r="B528" s="89">
        <v>0</v>
      </c>
      <c r="C528" s="89">
        <v>0</v>
      </c>
      <c r="D528" s="89">
        <v>0</v>
      </c>
      <c r="E528" s="89">
        <v>0</v>
      </c>
      <c r="F528" s="89">
        <v>0</v>
      </c>
      <c r="G528" s="89">
        <v>0</v>
      </c>
      <c r="H528" s="89">
        <v>0.01</v>
      </c>
      <c r="I528" s="89">
        <v>0.03</v>
      </c>
      <c r="J528" s="89">
        <v>0.03</v>
      </c>
      <c r="K528" s="89">
        <v>0.03</v>
      </c>
      <c r="L528" s="89">
        <v>0.02</v>
      </c>
      <c r="M528" s="89">
        <v>0.03</v>
      </c>
      <c r="N528" s="89">
        <v>0.02</v>
      </c>
      <c r="O528" s="89">
        <v>0.01</v>
      </c>
      <c r="P528" s="89">
        <v>0.02</v>
      </c>
      <c r="Q528" s="89">
        <v>0.03</v>
      </c>
      <c r="R528" s="89">
        <v>0.04</v>
      </c>
      <c r="S528" s="89">
        <v>0.03</v>
      </c>
      <c r="T528" s="89">
        <v>0.01</v>
      </c>
      <c r="U528" s="89">
        <v>0.01</v>
      </c>
      <c r="V528" s="89">
        <v>0.01</v>
      </c>
      <c r="W528" s="89">
        <v>0.01</v>
      </c>
      <c r="X528" s="89">
        <v>0</v>
      </c>
      <c r="Y528" s="89">
        <v>0</v>
      </c>
    </row>
    <row r="529" spans="1:25">
      <c r="A529" s="88" t="s">
        <v>1078</v>
      </c>
      <c r="B529" s="89">
        <v>0.01</v>
      </c>
      <c r="C529" s="89">
        <v>0.01</v>
      </c>
      <c r="D529" s="89">
        <v>0.01</v>
      </c>
      <c r="E529" s="89">
        <v>0</v>
      </c>
      <c r="F529" s="89">
        <v>0</v>
      </c>
      <c r="G529" s="89">
        <v>0</v>
      </c>
      <c r="H529" s="89">
        <v>0.02</v>
      </c>
      <c r="I529" s="89">
        <v>0.02</v>
      </c>
      <c r="J529" s="89">
        <v>0.01</v>
      </c>
      <c r="K529" s="89">
        <v>0</v>
      </c>
      <c r="L529" s="89">
        <v>0.02</v>
      </c>
      <c r="M529" s="89">
        <v>0.02</v>
      </c>
      <c r="N529" s="89">
        <v>0.02</v>
      </c>
      <c r="O529" s="89">
        <v>0.03</v>
      </c>
      <c r="P529" s="89">
        <v>0.03</v>
      </c>
      <c r="Q529" s="89">
        <v>0.01</v>
      </c>
      <c r="R529" s="89">
        <v>0.01</v>
      </c>
      <c r="S529" s="89">
        <v>0</v>
      </c>
      <c r="T529" s="89">
        <v>0.01</v>
      </c>
      <c r="U529" s="89">
        <v>0.02</v>
      </c>
      <c r="V529" s="89">
        <v>0.01</v>
      </c>
      <c r="W529" s="89">
        <v>0.01</v>
      </c>
      <c r="X529" s="89">
        <v>0.01</v>
      </c>
      <c r="Y529" s="89">
        <v>0.01</v>
      </c>
    </row>
    <row r="530" spans="1:25">
      <c r="A530" s="88" t="s">
        <v>1079</v>
      </c>
      <c r="B530" s="89">
        <v>1.1499999999999999</v>
      </c>
      <c r="C530" s="89">
        <v>0.01</v>
      </c>
      <c r="D530" s="89">
        <v>1.62</v>
      </c>
      <c r="E530" s="89">
        <v>1</v>
      </c>
      <c r="F530" s="89">
        <v>0.01</v>
      </c>
      <c r="G530" s="89">
        <v>0.9</v>
      </c>
      <c r="H530" s="89">
        <v>2.81</v>
      </c>
      <c r="I530" s="89">
        <v>0.04</v>
      </c>
      <c r="J530" s="89">
        <v>0.11</v>
      </c>
      <c r="K530" s="89">
        <v>0.01</v>
      </c>
      <c r="L530" s="89">
        <v>0.01</v>
      </c>
      <c r="M530" s="89">
        <v>0.03</v>
      </c>
      <c r="N530" s="89">
        <v>0.02</v>
      </c>
      <c r="O530" s="89">
        <v>0.33</v>
      </c>
      <c r="P530" s="89">
        <v>0.23</v>
      </c>
      <c r="Q530" s="89">
        <v>0.04</v>
      </c>
      <c r="R530" s="89">
        <v>0.01</v>
      </c>
      <c r="S530" s="89">
        <v>7.0000000000000007E-2</v>
      </c>
      <c r="T530" s="89">
        <v>0.2</v>
      </c>
      <c r="U530" s="89">
        <v>0.01</v>
      </c>
      <c r="V530" s="89">
        <v>0</v>
      </c>
      <c r="W530" s="89">
        <v>0</v>
      </c>
      <c r="X530" s="89">
        <v>1.06</v>
      </c>
      <c r="Y530" s="89">
        <v>1.63</v>
      </c>
    </row>
    <row r="531" spans="1:25">
      <c r="A531" s="88" t="s">
        <v>1080</v>
      </c>
      <c r="B531" s="89">
        <v>0.26</v>
      </c>
      <c r="C531" s="89">
        <v>0.26</v>
      </c>
      <c r="D531" s="89">
        <v>0.26</v>
      </c>
      <c r="E531" s="89">
        <v>0.26</v>
      </c>
      <c r="F531" s="89">
        <v>0.28000000000000003</v>
      </c>
      <c r="G531" s="89">
        <v>0.27</v>
      </c>
      <c r="H531" s="89">
        <v>0.02</v>
      </c>
      <c r="I531" s="89">
        <v>0.06</v>
      </c>
      <c r="J531" s="89">
        <v>0.13</v>
      </c>
      <c r="K531" s="89">
        <v>0.1</v>
      </c>
      <c r="L531" s="89">
        <v>0.08</v>
      </c>
      <c r="M531" s="89">
        <v>7.0000000000000007E-2</v>
      </c>
      <c r="N531" s="89">
        <v>0.09</v>
      </c>
      <c r="O531" s="89">
        <v>0.32</v>
      </c>
      <c r="P531" s="89">
        <v>0.41</v>
      </c>
      <c r="Q531" s="89">
        <v>0.38</v>
      </c>
      <c r="R531" s="89">
        <v>0.32</v>
      </c>
      <c r="S531" s="89">
        <v>0.28000000000000003</v>
      </c>
      <c r="T531" s="89">
        <v>0.27</v>
      </c>
      <c r="U531" s="89">
        <v>0.26</v>
      </c>
      <c r="V531" s="89">
        <v>0.26</v>
      </c>
      <c r="W531" s="89">
        <v>0.26</v>
      </c>
      <c r="X531" s="89">
        <v>0.26</v>
      </c>
      <c r="Y531" s="89">
        <v>0.26</v>
      </c>
    </row>
    <row r="532" spans="1:25">
      <c r="A532" s="88" t="s">
        <v>1081</v>
      </c>
      <c r="B532" s="89">
        <v>4.2300000000000004</v>
      </c>
      <c r="C532" s="89">
        <v>1.49</v>
      </c>
      <c r="D532" s="89">
        <v>0.08</v>
      </c>
      <c r="E532" s="89">
        <v>3.1</v>
      </c>
      <c r="F532" s="89">
        <v>4.21</v>
      </c>
      <c r="G532" s="89">
        <v>1.61</v>
      </c>
      <c r="H532" s="89">
        <v>0.14000000000000001</v>
      </c>
      <c r="I532" s="89">
        <v>0.11</v>
      </c>
      <c r="J532" s="89">
        <v>0.21</v>
      </c>
      <c r="K532" s="89">
        <v>0.48</v>
      </c>
      <c r="L532" s="89">
        <v>0.2</v>
      </c>
      <c r="M532" s="89">
        <v>0.12</v>
      </c>
      <c r="N532" s="89">
        <v>0.13</v>
      </c>
      <c r="O532" s="89">
        <v>0.19</v>
      </c>
      <c r="P532" s="89">
        <v>0.28000000000000003</v>
      </c>
      <c r="Q532" s="89">
        <v>0.17</v>
      </c>
      <c r="R532" s="89">
        <v>0.24</v>
      </c>
      <c r="S532" s="89">
        <v>0.3</v>
      </c>
      <c r="T532" s="89">
        <v>0.1</v>
      </c>
      <c r="U532" s="89">
        <v>0.04</v>
      </c>
      <c r="V532" s="89">
        <v>0.12</v>
      </c>
      <c r="W532" s="89">
        <v>0.13</v>
      </c>
      <c r="X532" s="89">
        <v>0.16</v>
      </c>
      <c r="Y532" s="89">
        <v>3.54</v>
      </c>
    </row>
    <row r="533" spans="1:25">
      <c r="A533" s="88" t="s">
        <v>1082</v>
      </c>
      <c r="B533" s="89">
        <v>0</v>
      </c>
      <c r="C533" s="89">
        <v>0</v>
      </c>
      <c r="D533" s="89">
        <v>0</v>
      </c>
      <c r="E533" s="89">
        <v>0</v>
      </c>
      <c r="F533" s="89">
        <v>0</v>
      </c>
      <c r="G533" s="89">
        <v>0</v>
      </c>
      <c r="H533" s="89">
        <v>0</v>
      </c>
      <c r="I533" s="89">
        <v>0</v>
      </c>
      <c r="J533" s="89">
        <v>0</v>
      </c>
      <c r="K533" s="89">
        <v>0</v>
      </c>
      <c r="L533" s="89">
        <v>0</v>
      </c>
      <c r="M533" s="89">
        <v>0</v>
      </c>
      <c r="N533" s="89">
        <v>0</v>
      </c>
      <c r="O533" s="89">
        <v>0</v>
      </c>
      <c r="P533" s="89">
        <v>0</v>
      </c>
      <c r="Q533" s="89">
        <v>0</v>
      </c>
      <c r="R533" s="89">
        <v>0</v>
      </c>
      <c r="S533" s="89">
        <v>0</v>
      </c>
      <c r="T533" s="89">
        <v>0</v>
      </c>
      <c r="U533" s="89">
        <v>0</v>
      </c>
      <c r="V533" s="89">
        <v>0</v>
      </c>
      <c r="W533" s="89">
        <v>0</v>
      </c>
      <c r="X533" s="89">
        <v>0</v>
      </c>
      <c r="Y533" s="89">
        <v>0</v>
      </c>
    </row>
    <row r="534" spans="1:25">
      <c r="A534" s="88" t="s">
        <v>620</v>
      </c>
      <c r="B534" s="89">
        <v>1.49</v>
      </c>
      <c r="C534" s="89">
        <v>0</v>
      </c>
      <c r="D534" s="89">
        <v>0</v>
      </c>
      <c r="E534" s="89">
        <v>0</v>
      </c>
      <c r="F534" s="89">
        <v>7.0000000000000007E-2</v>
      </c>
      <c r="G534" s="89">
        <v>3.02</v>
      </c>
      <c r="H534" s="89">
        <v>1.46</v>
      </c>
      <c r="I534" s="89">
        <v>0.68</v>
      </c>
      <c r="J534" s="89">
        <v>0.16</v>
      </c>
      <c r="K534" s="89">
        <v>0.27</v>
      </c>
      <c r="L534" s="89">
        <v>1.32</v>
      </c>
      <c r="M534" s="89">
        <v>0.91</v>
      </c>
      <c r="N534" s="89">
        <v>0.3</v>
      </c>
      <c r="O534" s="89">
        <v>0.71</v>
      </c>
      <c r="P534" s="89">
        <v>1.39</v>
      </c>
      <c r="Q534" s="89">
        <v>1.1399999999999999</v>
      </c>
      <c r="R534" s="89">
        <v>0.64</v>
      </c>
      <c r="S534" s="89">
        <v>0.03</v>
      </c>
      <c r="T534" s="89">
        <v>0</v>
      </c>
      <c r="U534" s="89">
        <v>0.04</v>
      </c>
      <c r="V534" s="89">
        <v>0.36</v>
      </c>
      <c r="W534" s="89">
        <v>1.05</v>
      </c>
      <c r="X534" s="89">
        <v>7.0000000000000007E-2</v>
      </c>
      <c r="Y534" s="89">
        <v>3.03</v>
      </c>
    </row>
    <row r="535" spans="1:25">
      <c r="A535" s="88" t="s">
        <v>621</v>
      </c>
      <c r="B535" s="89">
        <v>0.24</v>
      </c>
      <c r="C535" s="89">
        <v>0.24</v>
      </c>
      <c r="D535" s="89">
        <v>0.24</v>
      </c>
      <c r="E535" s="89">
        <v>0.24</v>
      </c>
      <c r="F535" s="89">
        <v>0.24</v>
      </c>
      <c r="G535" s="89">
        <v>0.23</v>
      </c>
      <c r="H535" s="89">
        <v>0.24</v>
      </c>
      <c r="I535" s="89">
        <v>0.24</v>
      </c>
      <c r="J535" s="89">
        <v>0.26</v>
      </c>
      <c r="K535" s="89">
        <v>0.27</v>
      </c>
      <c r="L535" s="89">
        <v>0.27</v>
      </c>
      <c r="M535" s="89">
        <v>0.28000000000000003</v>
      </c>
      <c r="N535" s="89">
        <v>0.26</v>
      </c>
      <c r="O535" s="89">
        <v>0.2</v>
      </c>
      <c r="P535" s="89">
        <v>0.2</v>
      </c>
      <c r="Q535" s="89">
        <v>0.2</v>
      </c>
      <c r="R535" s="89">
        <v>0.21</v>
      </c>
      <c r="S535" s="89">
        <v>0.23</v>
      </c>
      <c r="T535" s="89">
        <v>0.24</v>
      </c>
      <c r="U535" s="89">
        <v>0.24</v>
      </c>
      <c r="V535" s="89">
        <v>0.24</v>
      </c>
      <c r="W535" s="89">
        <v>0.24</v>
      </c>
      <c r="X535" s="89">
        <v>0.24</v>
      </c>
      <c r="Y535" s="89">
        <v>0.24</v>
      </c>
    </row>
    <row r="536" spans="1:25">
      <c r="A536" s="88" t="s">
        <v>622</v>
      </c>
      <c r="B536" s="89">
        <v>0.24</v>
      </c>
      <c r="C536" s="89">
        <v>0.16</v>
      </c>
      <c r="D536" s="89">
        <v>0.21</v>
      </c>
      <c r="E536" s="89">
        <v>0.18</v>
      </c>
      <c r="F536" s="89">
        <v>1.42</v>
      </c>
      <c r="G536" s="89">
        <v>4.3</v>
      </c>
      <c r="H536" s="89">
        <v>1.1200000000000001</v>
      </c>
      <c r="I536" s="89">
        <v>3.55</v>
      </c>
      <c r="J536" s="89">
        <v>0.51</v>
      </c>
      <c r="K536" s="89">
        <v>0.43</v>
      </c>
      <c r="L536" s="89">
        <v>0.52</v>
      </c>
      <c r="M536" s="89">
        <v>0.47</v>
      </c>
      <c r="N536" s="89">
        <v>2.93</v>
      </c>
      <c r="O536" s="89">
        <v>0.35</v>
      </c>
      <c r="P536" s="89">
        <v>0.26</v>
      </c>
      <c r="Q536" s="89">
        <v>0.24</v>
      </c>
      <c r="R536" s="89">
        <v>0.28000000000000003</v>
      </c>
      <c r="S536" s="89">
        <v>0.28999999999999998</v>
      </c>
      <c r="T536" s="89">
        <v>0.36</v>
      </c>
      <c r="U536" s="89">
        <v>0.37</v>
      </c>
      <c r="V536" s="89">
        <v>0.16</v>
      </c>
      <c r="W536" s="89">
        <v>0.23</v>
      </c>
      <c r="X536" s="89">
        <v>1.07</v>
      </c>
      <c r="Y536" s="89">
        <v>0.99</v>
      </c>
    </row>
    <row r="537" spans="1:25">
      <c r="A537" s="88" t="s">
        <v>623</v>
      </c>
      <c r="B537" s="89">
        <v>0</v>
      </c>
      <c r="C537" s="89">
        <v>0</v>
      </c>
      <c r="D537" s="89">
        <v>0</v>
      </c>
      <c r="E537" s="89">
        <v>0</v>
      </c>
      <c r="F537" s="89">
        <v>0</v>
      </c>
      <c r="G537" s="89">
        <v>0</v>
      </c>
      <c r="H537" s="89">
        <v>0</v>
      </c>
      <c r="I537" s="89">
        <v>0.01</v>
      </c>
      <c r="J537" s="89">
        <v>0.02</v>
      </c>
      <c r="K537" s="89">
        <v>0.03</v>
      </c>
      <c r="L537" s="89">
        <v>0.03</v>
      </c>
      <c r="M537" s="89">
        <v>0.01</v>
      </c>
      <c r="N537" s="89">
        <v>0</v>
      </c>
      <c r="O537" s="89">
        <v>0.01</v>
      </c>
      <c r="P537" s="89">
        <v>0.01</v>
      </c>
      <c r="Q537" s="89">
        <v>0</v>
      </c>
      <c r="R537" s="89">
        <v>0</v>
      </c>
      <c r="S537" s="89">
        <v>0.02</v>
      </c>
      <c r="T537" s="89">
        <v>0.03</v>
      </c>
      <c r="U537" s="89">
        <v>0</v>
      </c>
      <c r="V537" s="89">
        <v>0</v>
      </c>
      <c r="W537" s="89">
        <v>0</v>
      </c>
      <c r="X537" s="89">
        <v>0</v>
      </c>
      <c r="Y537" s="89">
        <v>0.01</v>
      </c>
    </row>
    <row r="538" spans="1:25">
      <c r="A538" s="88" t="s">
        <v>624</v>
      </c>
      <c r="B538" s="89">
        <v>0.01</v>
      </c>
      <c r="C538" s="89">
        <v>0.01</v>
      </c>
      <c r="D538" s="89">
        <v>0</v>
      </c>
      <c r="E538" s="89">
        <v>0</v>
      </c>
      <c r="F538" s="89">
        <v>0.01</v>
      </c>
      <c r="G538" s="89">
        <v>0.01</v>
      </c>
      <c r="H538" s="89">
        <v>0.01</v>
      </c>
      <c r="I538" s="89">
        <v>0.01</v>
      </c>
      <c r="J538" s="89">
        <v>0.02</v>
      </c>
      <c r="K538" s="89">
        <v>0.03</v>
      </c>
      <c r="L538" s="89">
        <v>0.03</v>
      </c>
      <c r="M538" s="89">
        <v>0.02</v>
      </c>
      <c r="N538" s="89">
        <v>0.02</v>
      </c>
      <c r="O538" s="89">
        <v>0.02</v>
      </c>
      <c r="P538" s="89">
        <v>0.02</v>
      </c>
      <c r="Q538" s="89">
        <v>0.01</v>
      </c>
      <c r="R538" s="89">
        <v>0.03</v>
      </c>
      <c r="S538" s="89">
        <v>7.0000000000000007E-2</v>
      </c>
      <c r="T538" s="89">
        <v>0.1</v>
      </c>
      <c r="U538" s="89">
        <v>0.05</v>
      </c>
      <c r="V538" s="89">
        <v>0.02</v>
      </c>
      <c r="W538" s="89">
        <v>0.02</v>
      </c>
      <c r="X538" s="89">
        <v>0.01</v>
      </c>
      <c r="Y538" s="89">
        <v>0.01</v>
      </c>
    </row>
    <row r="539" spans="1:25">
      <c r="A539" s="88" t="s">
        <v>625</v>
      </c>
      <c r="B539" s="89">
        <v>0</v>
      </c>
      <c r="C539" s="89">
        <v>0</v>
      </c>
      <c r="D539" s="89">
        <v>0</v>
      </c>
      <c r="E539" s="89">
        <v>0</v>
      </c>
      <c r="F539" s="89">
        <v>0</v>
      </c>
      <c r="G539" s="89">
        <v>0</v>
      </c>
      <c r="H539" s="89">
        <v>0</v>
      </c>
      <c r="I539" s="89">
        <v>0.01</v>
      </c>
      <c r="J539" s="89">
        <v>0.02</v>
      </c>
      <c r="K539" s="89">
        <v>0.02</v>
      </c>
      <c r="L539" s="89">
        <v>0.02</v>
      </c>
      <c r="M539" s="89">
        <v>0.05</v>
      </c>
      <c r="N539" s="89">
        <v>0.01</v>
      </c>
      <c r="O539" s="89">
        <v>0.01</v>
      </c>
      <c r="P539" s="89">
        <v>0.01</v>
      </c>
      <c r="Q539" s="89">
        <v>0.01</v>
      </c>
      <c r="R539" s="89">
        <v>0.01</v>
      </c>
      <c r="S539" s="89">
        <v>0.02</v>
      </c>
      <c r="T539" s="89">
        <v>0.03</v>
      </c>
      <c r="U539" s="89">
        <v>0.02</v>
      </c>
      <c r="V539" s="89">
        <v>0</v>
      </c>
      <c r="W539" s="89">
        <v>0</v>
      </c>
      <c r="X539" s="89">
        <v>0.01</v>
      </c>
      <c r="Y539" s="89">
        <v>0</v>
      </c>
    </row>
    <row r="540" spans="1:25">
      <c r="A540" s="88" t="s">
        <v>626</v>
      </c>
      <c r="B540" s="89">
        <v>0</v>
      </c>
      <c r="C540" s="89">
        <v>0</v>
      </c>
      <c r="D540" s="89">
        <v>0</v>
      </c>
      <c r="E540" s="89">
        <v>0</v>
      </c>
      <c r="F540" s="89">
        <v>0</v>
      </c>
      <c r="G540" s="89">
        <v>0</v>
      </c>
      <c r="H540" s="89">
        <v>0.01</v>
      </c>
      <c r="I540" s="89">
        <v>0.02</v>
      </c>
      <c r="J540" s="89">
        <v>0.01</v>
      </c>
      <c r="K540" s="89">
        <v>0</v>
      </c>
      <c r="L540" s="89">
        <v>0</v>
      </c>
      <c r="M540" s="89">
        <v>0</v>
      </c>
      <c r="N540" s="89">
        <v>0</v>
      </c>
      <c r="O540" s="89">
        <v>0.01</v>
      </c>
      <c r="P540" s="89">
        <v>0.01</v>
      </c>
      <c r="Q540" s="89">
        <v>0.01</v>
      </c>
      <c r="R540" s="89">
        <v>0.01</v>
      </c>
      <c r="S540" s="89">
        <v>0.01</v>
      </c>
      <c r="T540" s="89">
        <v>0</v>
      </c>
      <c r="U540" s="89">
        <v>0</v>
      </c>
      <c r="V540" s="89">
        <v>0</v>
      </c>
      <c r="W540" s="89">
        <v>0.01</v>
      </c>
      <c r="X540" s="89">
        <v>0</v>
      </c>
      <c r="Y540" s="89">
        <v>0</v>
      </c>
    </row>
    <row r="541" spans="1:25">
      <c r="A541" s="88" t="s">
        <v>627</v>
      </c>
      <c r="B541" s="89">
        <v>0</v>
      </c>
      <c r="C541" s="89">
        <v>0.01</v>
      </c>
      <c r="D541" s="89">
        <v>0.01</v>
      </c>
      <c r="E541" s="89">
        <v>0</v>
      </c>
      <c r="F541" s="89">
        <v>0.01</v>
      </c>
      <c r="G541" s="89">
        <v>0.01</v>
      </c>
      <c r="H541" s="89">
        <v>0.01</v>
      </c>
      <c r="I541" s="89">
        <v>0.03</v>
      </c>
      <c r="J541" s="89">
        <v>0.09</v>
      </c>
      <c r="K541" s="89">
        <v>0.03</v>
      </c>
      <c r="L541" s="89">
        <v>0.03</v>
      </c>
      <c r="M541" s="89">
        <v>0.02</v>
      </c>
      <c r="N541" s="89">
        <v>0.01</v>
      </c>
      <c r="O541" s="89">
        <v>0.01</v>
      </c>
      <c r="P541" s="89">
        <v>0.01</v>
      </c>
      <c r="Q541" s="89">
        <v>0.01</v>
      </c>
      <c r="R541" s="89">
        <v>0.01</v>
      </c>
      <c r="S541" s="89">
        <v>0.01</v>
      </c>
      <c r="T541" s="89">
        <v>0.01</v>
      </c>
      <c r="U541" s="89">
        <v>0.01</v>
      </c>
      <c r="V541" s="89">
        <v>0</v>
      </c>
      <c r="W541" s="89">
        <v>0.03</v>
      </c>
      <c r="X541" s="89">
        <v>0.02</v>
      </c>
      <c r="Y541" s="89">
        <v>0.01</v>
      </c>
    </row>
    <row r="542" spans="1:25">
      <c r="A542" s="88" t="s">
        <v>628</v>
      </c>
      <c r="B542" s="89">
        <v>0</v>
      </c>
      <c r="C542" s="89">
        <v>0</v>
      </c>
      <c r="D542" s="89">
        <v>0</v>
      </c>
      <c r="E542" s="89">
        <v>0</v>
      </c>
      <c r="F542" s="89">
        <v>0</v>
      </c>
      <c r="G542" s="89">
        <v>0</v>
      </c>
      <c r="H542" s="89">
        <v>0</v>
      </c>
      <c r="I542" s="89">
        <v>0</v>
      </c>
      <c r="J542" s="89">
        <v>0.01</v>
      </c>
      <c r="K542" s="89">
        <v>0.02</v>
      </c>
      <c r="L542" s="89">
        <v>0.01</v>
      </c>
      <c r="M542" s="89">
        <v>0.02</v>
      </c>
      <c r="N542" s="89">
        <v>0</v>
      </c>
      <c r="O542" s="89">
        <v>0</v>
      </c>
      <c r="P542" s="89">
        <v>0.01</v>
      </c>
      <c r="Q542" s="89">
        <v>0.03</v>
      </c>
      <c r="R542" s="89">
        <v>0.02</v>
      </c>
      <c r="S542" s="89">
        <v>0.03</v>
      </c>
      <c r="T542" s="89">
        <v>0.03</v>
      </c>
      <c r="U542" s="89">
        <v>0.02</v>
      </c>
      <c r="V542" s="89">
        <v>0.01</v>
      </c>
      <c r="W542" s="89">
        <v>0</v>
      </c>
      <c r="X542" s="89">
        <v>0.01</v>
      </c>
      <c r="Y542" s="89">
        <v>0.01</v>
      </c>
    </row>
    <row r="543" spans="1:25">
      <c r="A543" s="88" t="s">
        <v>629</v>
      </c>
      <c r="B543" s="89">
        <v>0</v>
      </c>
      <c r="C543" s="89">
        <v>0</v>
      </c>
      <c r="D543" s="89">
        <v>0</v>
      </c>
      <c r="E543" s="89">
        <v>0</v>
      </c>
      <c r="F543" s="89">
        <v>0</v>
      </c>
      <c r="G543" s="89">
        <v>0</v>
      </c>
      <c r="H543" s="89">
        <v>0</v>
      </c>
      <c r="I543" s="89">
        <v>0</v>
      </c>
      <c r="J543" s="89">
        <v>0.02</v>
      </c>
      <c r="K543" s="89">
        <v>0</v>
      </c>
      <c r="L543" s="89">
        <v>0</v>
      </c>
      <c r="M543" s="89">
        <v>0</v>
      </c>
      <c r="N543" s="89">
        <v>0</v>
      </c>
      <c r="O543" s="89">
        <v>0.01</v>
      </c>
      <c r="P543" s="89">
        <v>0.01</v>
      </c>
      <c r="Q543" s="89">
        <v>0.01</v>
      </c>
      <c r="R543" s="89">
        <v>0.02</v>
      </c>
      <c r="S543" s="89">
        <v>0.02</v>
      </c>
      <c r="T543" s="89">
        <v>0.01</v>
      </c>
      <c r="U543" s="89">
        <v>0</v>
      </c>
      <c r="V543" s="89">
        <v>0</v>
      </c>
      <c r="W543" s="89">
        <v>0</v>
      </c>
      <c r="X543" s="89">
        <v>0</v>
      </c>
      <c r="Y543" s="89">
        <v>0</v>
      </c>
    </row>
    <row r="544" spans="1:25">
      <c r="A544" s="88" t="s">
        <v>630</v>
      </c>
      <c r="B544" s="89">
        <v>0</v>
      </c>
      <c r="C544" s="89">
        <v>0</v>
      </c>
      <c r="D544" s="89">
        <v>0</v>
      </c>
      <c r="E544" s="89">
        <v>0</v>
      </c>
      <c r="F544" s="89">
        <v>0</v>
      </c>
      <c r="G544" s="89">
        <v>0</v>
      </c>
      <c r="H544" s="89">
        <v>0.02</v>
      </c>
      <c r="I544" s="89">
        <v>0.03</v>
      </c>
      <c r="J544" s="89">
        <v>0.02</v>
      </c>
      <c r="K544" s="89">
        <v>0.02</v>
      </c>
      <c r="L544" s="89">
        <v>0.01</v>
      </c>
      <c r="M544" s="89">
        <v>0.04</v>
      </c>
      <c r="N544" s="89">
        <v>0.02</v>
      </c>
      <c r="O544" s="89">
        <v>0.01</v>
      </c>
      <c r="P544" s="89">
        <v>0.02</v>
      </c>
      <c r="Q544" s="89">
        <v>0.02</v>
      </c>
      <c r="R544" s="89">
        <v>0.02</v>
      </c>
      <c r="S544" s="89">
        <v>0.03</v>
      </c>
      <c r="T544" s="89">
        <v>0.03</v>
      </c>
      <c r="U544" s="89">
        <v>0.01</v>
      </c>
      <c r="V544" s="89">
        <v>0.01</v>
      </c>
      <c r="W544" s="89">
        <v>0.01</v>
      </c>
      <c r="X544" s="89">
        <v>0</v>
      </c>
      <c r="Y544" s="89">
        <v>0</v>
      </c>
    </row>
    <row r="545" spans="1:25">
      <c r="A545" s="88" t="s">
        <v>631</v>
      </c>
      <c r="B545" s="89">
        <v>0.01</v>
      </c>
      <c r="C545" s="89">
        <v>0.01</v>
      </c>
      <c r="D545" s="89">
        <v>0.01</v>
      </c>
      <c r="E545" s="89">
        <v>0.01</v>
      </c>
      <c r="F545" s="89">
        <v>0.01</v>
      </c>
      <c r="G545" s="89">
        <v>0.01</v>
      </c>
      <c r="H545" s="89">
        <v>0.01</v>
      </c>
      <c r="I545" s="89">
        <v>0.04</v>
      </c>
      <c r="J545" s="89">
        <v>0.02</v>
      </c>
      <c r="K545" s="89">
        <v>0.01</v>
      </c>
      <c r="L545" s="89">
        <v>0.01</v>
      </c>
      <c r="M545" s="89">
        <v>0.01</v>
      </c>
      <c r="N545" s="89">
        <v>0.01</v>
      </c>
      <c r="O545" s="89">
        <v>0.02</v>
      </c>
      <c r="P545" s="89">
        <v>0.01</v>
      </c>
      <c r="Q545" s="89">
        <v>0.02</v>
      </c>
      <c r="R545" s="89">
        <v>0.01</v>
      </c>
      <c r="S545" s="89">
        <v>0.01</v>
      </c>
      <c r="T545" s="89">
        <v>0.01</v>
      </c>
      <c r="U545" s="89">
        <v>0.01</v>
      </c>
      <c r="V545" s="89">
        <v>0.01</v>
      </c>
      <c r="W545" s="89">
        <v>0.01</v>
      </c>
      <c r="X545" s="89">
        <v>0.01</v>
      </c>
      <c r="Y545" s="89">
        <v>0.01</v>
      </c>
    </row>
    <row r="546" spans="1:25">
      <c r="A546" s="88" t="s">
        <v>632</v>
      </c>
      <c r="B546" s="89">
        <v>0</v>
      </c>
      <c r="C546" s="89">
        <v>0</v>
      </c>
      <c r="D546" s="89">
        <v>0</v>
      </c>
      <c r="E546" s="89">
        <v>0</v>
      </c>
      <c r="F546" s="89">
        <v>0</v>
      </c>
      <c r="G546" s="89">
        <v>0</v>
      </c>
      <c r="H546" s="89">
        <v>0</v>
      </c>
      <c r="I546" s="89">
        <v>0.01</v>
      </c>
      <c r="J546" s="89">
        <v>0.04</v>
      </c>
      <c r="K546" s="89">
        <v>0.08</v>
      </c>
      <c r="L546" s="89">
        <v>0.08</v>
      </c>
      <c r="M546" s="89">
        <v>7.0000000000000007E-2</v>
      </c>
      <c r="N546" s="89">
        <v>0.02</v>
      </c>
      <c r="O546" s="89">
        <v>0.01</v>
      </c>
      <c r="P546" s="89">
        <v>0.03</v>
      </c>
      <c r="Q546" s="89">
        <v>0.02</v>
      </c>
      <c r="R546" s="89">
        <v>0.03</v>
      </c>
      <c r="S546" s="89">
        <v>0.03</v>
      </c>
      <c r="T546" s="89">
        <v>0.02</v>
      </c>
      <c r="U546" s="89">
        <v>0.03</v>
      </c>
      <c r="V546" s="89">
        <v>0.01</v>
      </c>
      <c r="W546" s="89">
        <v>0.01</v>
      </c>
      <c r="X546" s="89">
        <v>0.01</v>
      </c>
      <c r="Y546" s="89">
        <v>0</v>
      </c>
    </row>
    <row r="547" spans="1:25">
      <c r="A547" s="88" t="s">
        <v>633</v>
      </c>
      <c r="B547" s="89">
        <v>0.01</v>
      </c>
      <c r="C547" s="89">
        <v>0.01</v>
      </c>
      <c r="D547" s="89">
        <v>0.01</v>
      </c>
      <c r="E547" s="89">
        <v>0.01</v>
      </c>
      <c r="F547" s="89">
        <v>0</v>
      </c>
      <c r="G547" s="89">
        <v>0</v>
      </c>
      <c r="H547" s="89">
        <v>0.03</v>
      </c>
      <c r="I547" s="89">
        <v>0.05</v>
      </c>
      <c r="J547" s="89">
        <v>0.04</v>
      </c>
      <c r="K547" s="89">
        <v>0.05</v>
      </c>
      <c r="L547" s="89">
        <v>0.04</v>
      </c>
      <c r="M547" s="89">
        <v>0.03</v>
      </c>
      <c r="N547" s="89">
        <v>0.02</v>
      </c>
      <c r="O547" s="89">
        <v>0.03</v>
      </c>
      <c r="P547" s="89">
        <v>0.03</v>
      </c>
      <c r="Q547" s="89">
        <v>0.05</v>
      </c>
      <c r="R547" s="89">
        <v>0.06</v>
      </c>
      <c r="S547" s="89">
        <v>0.05</v>
      </c>
      <c r="T547" s="89">
        <v>0.04</v>
      </c>
      <c r="U547" s="89">
        <v>0.03</v>
      </c>
      <c r="V547" s="89">
        <v>0.02</v>
      </c>
      <c r="W547" s="89">
        <v>0.02</v>
      </c>
      <c r="X547" s="89">
        <v>0.01</v>
      </c>
      <c r="Y547" s="89">
        <v>0.01</v>
      </c>
    </row>
    <row r="548" spans="1:25">
      <c r="A548" s="88" t="s">
        <v>634</v>
      </c>
      <c r="B548" s="89">
        <v>0.02</v>
      </c>
      <c r="C548" s="89">
        <v>0.02</v>
      </c>
      <c r="D548" s="89">
        <v>0.02</v>
      </c>
      <c r="E548" s="89">
        <v>0.02</v>
      </c>
      <c r="F548" s="89">
        <v>0.02</v>
      </c>
      <c r="G548" s="89">
        <v>0.03</v>
      </c>
      <c r="H548" s="89">
        <v>0.03</v>
      </c>
      <c r="I548" s="89">
        <v>0.04</v>
      </c>
      <c r="J548" s="89">
        <v>0.06</v>
      </c>
      <c r="K548" s="89">
        <v>0.04</v>
      </c>
      <c r="L548" s="89">
        <v>0.04</v>
      </c>
      <c r="M548" s="89">
        <v>0.04</v>
      </c>
      <c r="N548" s="89">
        <v>0.04</v>
      </c>
      <c r="O548" s="89">
        <v>0.04</v>
      </c>
      <c r="P548" s="89">
        <v>0.03</v>
      </c>
      <c r="Q548" s="89">
        <v>0.05</v>
      </c>
      <c r="R548" s="89">
        <v>0.04</v>
      </c>
      <c r="S548" s="89">
        <v>0.04</v>
      </c>
      <c r="T548" s="89">
        <v>0.03</v>
      </c>
      <c r="U548" s="89">
        <v>0.03</v>
      </c>
      <c r="V548" s="89">
        <v>0.03</v>
      </c>
      <c r="W548" s="89">
        <v>0.03</v>
      </c>
      <c r="X548" s="89">
        <v>0.03</v>
      </c>
      <c r="Y548" s="89">
        <v>0.02</v>
      </c>
    </row>
    <row r="549" spans="1:25">
      <c r="A549" s="88" t="s">
        <v>635</v>
      </c>
      <c r="B549" s="89">
        <v>0</v>
      </c>
      <c r="C549" s="89">
        <v>0</v>
      </c>
      <c r="D549" s="89">
        <v>0</v>
      </c>
      <c r="E549" s="89">
        <v>0</v>
      </c>
      <c r="F549" s="89">
        <v>0</v>
      </c>
      <c r="G549" s="89">
        <v>0</v>
      </c>
      <c r="H549" s="89">
        <v>0</v>
      </c>
      <c r="I549" s="89">
        <v>0.02</v>
      </c>
      <c r="J549" s="89">
        <v>0.02</v>
      </c>
      <c r="K549" s="89">
        <v>0.03</v>
      </c>
      <c r="L549" s="89">
        <v>0.03</v>
      </c>
      <c r="M549" s="89">
        <v>0.03</v>
      </c>
      <c r="N549" s="89">
        <v>0.02</v>
      </c>
      <c r="O549" s="89">
        <v>0.04</v>
      </c>
      <c r="P549" s="89">
        <v>0.02</v>
      </c>
      <c r="Q549" s="89">
        <v>0.02</v>
      </c>
      <c r="R549" s="89">
        <v>0.03</v>
      </c>
      <c r="S549" s="89">
        <v>0.04</v>
      </c>
      <c r="T549" s="89">
        <v>0.03</v>
      </c>
      <c r="U549" s="89">
        <v>0.02</v>
      </c>
      <c r="V549" s="89">
        <v>0.01</v>
      </c>
      <c r="W549" s="89">
        <v>0.01</v>
      </c>
      <c r="X549" s="89">
        <v>0.01</v>
      </c>
      <c r="Y549" s="89">
        <v>0</v>
      </c>
    </row>
    <row r="550" spans="1:25">
      <c r="A550" s="88" t="s">
        <v>636</v>
      </c>
      <c r="B550" s="89">
        <v>0</v>
      </c>
      <c r="C550" s="89">
        <v>0</v>
      </c>
      <c r="D550" s="89">
        <v>0</v>
      </c>
      <c r="E550" s="89">
        <v>0</v>
      </c>
      <c r="F550" s="89">
        <v>0</v>
      </c>
      <c r="G550" s="89">
        <v>0</v>
      </c>
      <c r="H550" s="89">
        <v>0</v>
      </c>
      <c r="I550" s="89">
        <v>0</v>
      </c>
      <c r="J550" s="89">
        <v>0</v>
      </c>
      <c r="K550" s="89">
        <v>0</v>
      </c>
      <c r="L550" s="89">
        <v>0</v>
      </c>
      <c r="M550" s="89">
        <v>0</v>
      </c>
      <c r="N550" s="89">
        <v>0</v>
      </c>
      <c r="O550" s="89">
        <v>0</v>
      </c>
      <c r="P550" s="89">
        <v>0</v>
      </c>
      <c r="Q550" s="89">
        <v>0</v>
      </c>
      <c r="R550" s="89">
        <v>0</v>
      </c>
      <c r="S550" s="89">
        <v>0</v>
      </c>
      <c r="T550" s="89">
        <v>0</v>
      </c>
      <c r="U550" s="89">
        <v>0</v>
      </c>
      <c r="V550" s="89">
        <v>0</v>
      </c>
      <c r="W550" s="89">
        <v>0</v>
      </c>
      <c r="X550" s="89">
        <v>0</v>
      </c>
      <c r="Y550" s="89">
        <v>0</v>
      </c>
    </row>
    <row r="551" spans="1:25">
      <c r="A551" s="88" t="s">
        <v>637</v>
      </c>
      <c r="B551" s="89">
        <v>0</v>
      </c>
      <c r="C551" s="89">
        <v>0</v>
      </c>
      <c r="D551" s="89">
        <v>0</v>
      </c>
      <c r="E551" s="89">
        <v>0</v>
      </c>
      <c r="F551" s="89">
        <v>0</v>
      </c>
      <c r="G551" s="89">
        <v>0</v>
      </c>
      <c r="H551" s="89">
        <v>0</v>
      </c>
      <c r="I551" s="89">
        <v>0</v>
      </c>
      <c r="J551" s="89">
        <v>0</v>
      </c>
      <c r="K551" s="89">
        <v>0.01</v>
      </c>
      <c r="L551" s="89">
        <v>0.01</v>
      </c>
      <c r="M551" s="89">
        <v>0.01</v>
      </c>
      <c r="N551" s="89">
        <v>0</v>
      </c>
      <c r="O551" s="89">
        <v>0.01</v>
      </c>
      <c r="P551" s="89">
        <v>0</v>
      </c>
      <c r="Q551" s="89">
        <v>0</v>
      </c>
      <c r="R551" s="89">
        <v>0.01</v>
      </c>
      <c r="S551" s="89">
        <v>0.01</v>
      </c>
      <c r="T551" s="89">
        <v>0.02</v>
      </c>
      <c r="U551" s="89">
        <v>0</v>
      </c>
      <c r="V551" s="89">
        <v>0</v>
      </c>
      <c r="W551" s="89">
        <v>0</v>
      </c>
      <c r="X551" s="89">
        <v>0</v>
      </c>
      <c r="Y551" s="89">
        <v>0</v>
      </c>
    </row>
    <row r="552" spans="1:25">
      <c r="A552" s="88" t="s">
        <v>638</v>
      </c>
      <c r="B552" s="89">
        <v>0</v>
      </c>
      <c r="C552" s="89">
        <v>0</v>
      </c>
      <c r="D552" s="89">
        <v>0</v>
      </c>
      <c r="E552" s="89">
        <v>0</v>
      </c>
      <c r="F552" s="89">
        <v>0</v>
      </c>
      <c r="G552" s="89">
        <v>0</v>
      </c>
      <c r="H552" s="89">
        <v>0</v>
      </c>
      <c r="I552" s="89">
        <v>0.01</v>
      </c>
      <c r="J552" s="89">
        <v>0.01</v>
      </c>
      <c r="K552" s="89">
        <v>0.01</v>
      </c>
      <c r="L552" s="89">
        <v>0.01</v>
      </c>
      <c r="M552" s="89">
        <v>0</v>
      </c>
      <c r="N552" s="89">
        <v>0.01</v>
      </c>
      <c r="O552" s="89">
        <v>0.01</v>
      </c>
      <c r="P552" s="89">
        <v>0.01</v>
      </c>
      <c r="Q552" s="89">
        <v>0.01</v>
      </c>
      <c r="R552" s="89">
        <v>0.02</v>
      </c>
      <c r="S552" s="89">
        <v>0.02</v>
      </c>
      <c r="T552" s="89">
        <v>0.01</v>
      </c>
      <c r="U552" s="89">
        <v>0</v>
      </c>
      <c r="V552" s="89">
        <v>0</v>
      </c>
      <c r="W552" s="89">
        <v>0</v>
      </c>
      <c r="X552" s="89">
        <v>0</v>
      </c>
      <c r="Y552" s="89">
        <v>0</v>
      </c>
    </row>
    <row r="553" spans="1:25">
      <c r="A553" s="88" t="s">
        <v>639</v>
      </c>
      <c r="B553" s="89">
        <v>0</v>
      </c>
      <c r="C553" s="89">
        <v>0</v>
      </c>
      <c r="D553" s="89">
        <v>0</v>
      </c>
      <c r="E553" s="89">
        <v>0</v>
      </c>
      <c r="F553" s="89">
        <v>0</v>
      </c>
      <c r="G553" s="89">
        <v>0</v>
      </c>
      <c r="H553" s="89">
        <v>0.02</v>
      </c>
      <c r="I553" s="89">
        <v>0.03</v>
      </c>
      <c r="J553" s="89">
        <v>0.03</v>
      </c>
      <c r="K553" s="89">
        <v>0.01</v>
      </c>
      <c r="L553" s="89">
        <v>0.01</v>
      </c>
      <c r="M553" s="89">
        <v>0.01</v>
      </c>
      <c r="N553" s="89">
        <v>0.01</v>
      </c>
      <c r="O553" s="89">
        <v>0.01</v>
      </c>
      <c r="P553" s="89">
        <v>0</v>
      </c>
      <c r="Q553" s="89">
        <v>0</v>
      </c>
      <c r="R553" s="89">
        <v>0.02</v>
      </c>
      <c r="S553" s="89">
        <v>0.06</v>
      </c>
      <c r="T553" s="89">
        <v>0.04</v>
      </c>
      <c r="U553" s="89">
        <v>0.02</v>
      </c>
      <c r="V553" s="89">
        <v>0.02</v>
      </c>
      <c r="W553" s="89">
        <v>0.02</v>
      </c>
      <c r="X553" s="89">
        <v>0.01</v>
      </c>
      <c r="Y553" s="89">
        <v>0</v>
      </c>
    </row>
    <row r="554" spans="1:25">
      <c r="A554" s="88" t="s">
        <v>640</v>
      </c>
      <c r="B554" s="89">
        <v>0</v>
      </c>
      <c r="C554" s="89">
        <v>0</v>
      </c>
      <c r="D554" s="89">
        <v>0</v>
      </c>
      <c r="E554" s="89">
        <v>0</v>
      </c>
      <c r="F554" s="89">
        <v>0</v>
      </c>
      <c r="G554" s="89">
        <v>0</v>
      </c>
      <c r="H554" s="89">
        <v>0</v>
      </c>
      <c r="I554" s="89">
        <v>0</v>
      </c>
      <c r="J554" s="89">
        <v>0.02</v>
      </c>
      <c r="K554" s="89">
        <v>0.02</v>
      </c>
      <c r="L554" s="89">
        <v>0.01</v>
      </c>
      <c r="M554" s="89">
        <v>0.01</v>
      </c>
      <c r="N554" s="89">
        <v>0.02</v>
      </c>
      <c r="O554" s="89">
        <v>0.02</v>
      </c>
      <c r="P554" s="89">
        <v>0</v>
      </c>
      <c r="Q554" s="89">
        <v>0.01</v>
      </c>
      <c r="R554" s="89">
        <v>0</v>
      </c>
      <c r="S554" s="89">
        <v>0.01</v>
      </c>
      <c r="T554" s="89">
        <v>0.02</v>
      </c>
      <c r="U554" s="89">
        <v>0</v>
      </c>
      <c r="V554" s="89">
        <v>0</v>
      </c>
      <c r="W554" s="89">
        <v>0</v>
      </c>
      <c r="X554" s="89">
        <v>0</v>
      </c>
      <c r="Y554" s="89">
        <v>0</v>
      </c>
    </row>
    <row r="555" spans="1:25">
      <c r="A555" s="88" t="s">
        <v>641</v>
      </c>
      <c r="B555" s="89">
        <v>0</v>
      </c>
      <c r="C555" s="89">
        <v>0</v>
      </c>
      <c r="D555" s="89">
        <v>0</v>
      </c>
      <c r="E555" s="89">
        <v>0</v>
      </c>
      <c r="F555" s="89">
        <v>0</v>
      </c>
      <c r="G555" s="89">
        <v>0</v>
      </c>
      <c r="H555" s="89">
        <v>0</v>
      </c>
      <c r="I555" s="89">
        <v>0.01</v>
      </c>
      <c r="J555" s="89">
        <v>0.01</v>
      </c>
      <c r="K555" s="89">
        <v>0.01</v>
      </c>
      <c r="L555" s="89">
        <v>0.01</v>
      </c>
      <c r="M555" s="89">
        <v>0.01</v>
      </c>
      <c r="N555" s="89">
        <v>0.01</v>
      </c>
      <c r="O555" s="89">
        <v>0.01</v>
      </c>
      <c r="P555" s="89">
        <v>0.01</v>
      </c>
      <c r="Q555" s="89">
        <v>0.01</v>
      </c>
      <c r="R555" s="89">
        <v>0.01</v>
      </c>
      <c r="S555" s="89">
        <v>0.01</v>
      </c>
      <c r="T555" s="89">
        <v>0</v>
      </c>
      <c r="U555" s="89">
        <v>0</v>
      </c>
      <c r="V555" s="89">
        <v>0</v>
      </c>
      <c r="W555" s="89">
        <v>0</v>
      </c>
      <c r="X555" s="89">
        <v>0</v>
      </c>
      <c r="Y555" s="89">
        <v>0</v>
      </c>
    </row>
    <row r="556" spans="1:25">
      <c r="A556" s="88" t="s">
        <v>642</v>
      </c>
      <c r="B556" s="89">
        <v>0</v>
      </c>
      <c r="C556" s="89">
        <v>0</v>
      </c>
      <c r="D556" s="89">
        <v>0</v>
      </c>
      <c r="E556" s="89">
        <v>0</v>
      </c>
      <c r="F556" s="89">
        <v>0</v>
      </c>
      <c r="G556" s="89">
        <v>0</v>
      </c>
      <c r="H556" s="89">
        <v>0</v>
      </c>
      <c r="I556" s="89">
        <v>0</v>
      </c>
      <c r="J556" s="89">
        <v>0</v>
      </c>
      <c r="K556" s="89">
        <v>0</v>
      </c>
      <c r="L556" s="89">
        <v>0.01</v>
      </c>
      <c r="M556" s="89">
        <v>0.01</v>
      </c>
      <c r="N556" s="89">
        <v>0.01</v>
      </c>
      <c r="O556" s="89">
        <v>0.01</v>
      </c>
      <c r="P556" s="89">
        <v>0.01</v>
      </c>
      <c r="Q556" s="89">
        <v>0.01</v>
      </c>
      <c r="R556" s="89">
        <v>0</v>
      </c>
      <c r="S556" s="89">
        <v>0</v>
      </c>
      <c r="T556" s="89">
        <v>0</v>
      </c>
      <c r="U556" s="89">
        <v>0.03</v>
      </c>
      <c r="V556" s="89">
        <v>0</v>
      </c>
      <c r="W556" s="89">
        <v>0</v>
      </c>
      <c r="X556" s="89">
        <v>0</v>
      </c>
      <c r="Y556" s="89">
        <v>0</v>
      </c>
    </row>
    <row r="557" spans="1:25">
      <c r="A557" s="88" t="s">
        <v>643</v>
      </c>
      <c r="B557" s="89">
        <v>0</v>
      </c>
      <c r="C557" s="89">
        <v>0</v>
      </c>
      <c r="D557" s="89">
        <v>0</v>
      </c>
      <c r="E557" s="89">
        <v>0</v>
      </c>
      <c r="F557" s="89">
        <v>0</v>
      </c>
      <c r="G557" s="89">
        <v>0</v>
      </c>
      <c r="H557" s="89">
        <v>0</v>
      </c>
      <c r="I557" s="89">
        <v>0</v>
      </c>
      <c r="J557" s="89">
        <v>0.01</v>
      </c>
      <c r="K557" s="89">
        <v>0.01</v>
      </c>
      <c r="L557" s="89">
        <v>0</v>
      </c>
      <c r="M557" s="89">
        <v>0</v>
      </c>
      <c r="N557" s="89">
        <v>0</v>
      </c>
      <c r="O557" s="89">
        <v>0.01</v>
      </c>
      <c r="P557" s="89">
        <v>0</v>
      </c>
      <c r="Q557" s="89">
        <v>0</v>
      </c>
      <c r="R557" s="89">
        <v>0.01</v>
      </c>
      <c r="S557" s="89">
        <v>0.02</v>
      </c>
      <c r="T557" s="89">
        <v>0</v>
      </c>
      <c r="U557" s="89">
        <v>0</v>
      </c>
      <c r="V557" s="89">
        <v>0</v>
      </c>
      <c r="W557" s="89">
        <v>0</v>
      </c>
      <c r="X557" s="89">
        <v>0</v>
      </c>
      <c r="Y557" s="89">
        <v>0</v>
      </c>
    </row>
    <row r="558" spans="1:25">
      <c r="A558" s="88" t="s">
        <v>644</v>
      </c>
      <c r="B558" s="89">
        <v>0</v>
      </c>
      <c r="C558" s="89">
        <v>0</v>
      </c>
      <c r="D558" s="89">
        <v>0</v>
      </c>
      <c r="E558" s="89">
        <v>0</v>
      </c>
      <c r="F558" s="89">
        <v>0</v>
      </c>
      <c r="G558" s="89">
        <v>0</v>
      </c>
      <c r="H558" s="89">
        <v>0</v>
      </c>
      <c r="I558" s="89">
        <v>0</v>
      </c>
      <c r="J558" s="89">
        <v>0.01</v>
      </c>
      <c r="K558" s="89">
        <v>0</v>
      </c>
      <c r="L558" s="89">
        <v>0.01</v>
      </c>
      <c r="M558" s="89">
        <v>0.01</v>
      </c>
      <c r="N558" s="89">
        <v>0</v>
      </c>
      <c r="O558" s="89">
        <v>0</v>
      </c>
      <c r="P558" s="89">
        <v>0</v>
      </c>
      <c r="Q558" s="89">
        <v>0.01</v>
      </c>
      <c r="R558" s="89">
        <v>0</v>
      </c>
      <c r="S558" s="89">
        <v>0</v>
      </c>
      <c r="T558" s="89">
        <v>0</v>
      </c>
      <c r="U558" s="89">
        <v>0</v>
      </c>
      <c r="V558" s="89">
        <v>0</v>
      </c>
      <c r="W558" s="89">
        <v>0</v>
      </c>
      <c r="X558" s="89">
        <v>0</v>
      </c>
      <c r="Y558" s="89">
        <v>0</v>
      </c>
    </row>
    <row r="559" spans="1:25">
      <c r="A559" s="88" t="s">
        <v>645</v>
      </c>
      <c r="B559" s="89">
        <v>0.01</v>
      </c>
      <c r="C559" s="89">
        <v>0</v>
      </c>
      <c r="D559" s="89">
        <v>0.01</v>
      </c>
      <c r="E559" s="89">
        <v>0</v>
      </c>
      <c r="F559" s="89">
        <v>0</v>
      </c>
      <c r="G559" s="89">
        <v>0.01</v>
      </c>
      <c r="H559" s="89">
        <v>0.02</v>
      </c>
      <c r="I559" s="89">
        <v>0.05</v>
      </c>
      <c r="J559" s="89">
        <v>0.02</v>
      </c>
      <c r="K559" s="89">
        <v>0.01</v>
      </c>
      <c r="L559" s="89">
        <v>0.03</v>
      </c>
      <c r="M559" s="89">
        <v>0.06</v>
      </c>
      <c r="N559" s="89">
        <v>0.05</v>
      </c>
      <c r="O559" s="89">
        <v>0.03</v>
      </c>
      <c r="P559" s="89">
        <v>0.01</v>
      </c>
      <c r="Q559" s="89">
        <v>0</v>
      </c>
      <c r="R559" s="89">
        <v>0.02</v>
      </c>
      <c r="S559" s="89">
        <v>0.04</v>
      </c>
      <c r="T559" s="89">
        <v>0.05</v>
      </c>
      <c r="U559" s="89">
        <v>0.05</v>
      </c>
      <c r="V559" s="89">
        <v>0.04</v>
      </c>
      <c r="W559" s="89">
        <v>0.02</v>
      </c>
      <c r="X559" s="89">
        <v>0.04</v>
      </c>
      <c r="Y559" s="89">
        <v>0.01</v>
      </c>
    </row>
    <row r="560" spans="1:25">
      <c r="A560" s="88" t="s">
        <v>646</v>
      </c>
      <c r="B560" s="89">
        <v>0</v>
      </c>
      <c r="C560" s="89">
        <v>0</v>
      </c>
      <c r="D560" s="89">
        <v>0</v>
      </c>
      <c r="E560" s="89">
        <v>0</v>
      </c>
      <c r="F560" s="89">
        <v>0</v>
      </c>
      <c r="G560" s="89">
        <v>0</v>
      </c>
      <c r="H560" s="89">
        <v>0</v>
      </c>
      <c r="I560" s="89">
        <v>0</v>
      </c>
      <c r="J560" s="89">
        <v>0.01</v>
      </c>
      <c r="K560" s="89">
        <v>0.01</v>
      </c>
      <c r="L560" s="89">
        <v>0.01</v>
      </c>
      <c r="M560" s="89">
        <v>0</v>
      </c>
      <c r="N560" s="89">
        <v>0</v>
      </c>
      <c r="O560" s="89">
        <v>0</v>
      </c>
      <c r="P560" s="89">
        <v>0</v>
      </c>
      <c r="Q560" s="89">
        <v>0</v>
      </c>
      <c r="R560" s="89">
        <v>0.01</v>
      </c>
      <c r="S560" s="89">
        <v>0</v>
      </c>
      <c r="T560" s="89">
        <v>0</v>
      </c>
      <c r="U560" s="89">
        <v>0</v>
      </c>
      <c r="V560" s="89">
        <v>0</v>
      </c>
      <c r="W560" s="89">
        <v>0</v>
      </c>
      <c r="X560" s="89">
        <v>0</v>
      </c>
      <c r="Y560" s="89">
        <v>0</v>
      </c>
    </row>
    <row r="561" spans="1:25">
      <c r="A561" s="88" t="s">
        <v>647</v>
      </c>
      <c r="B561" s="89">
        <v>0.01</v>
      </c>
      <c r="C561" s="89">
        <v>0.01</v>
      </c>
      <c r="D561" s="89">
        <v>0.01</v>
      </c>
      <c r="E561" s="89">
        <v>0.01</v>
      </c>
      <c r="F561" s="89">
        <v>0</v>
      </c>
      <c r="G561" s="89">
        <v>0</v>
      </c>
      <c r="H561" s="89">
        <v>0.01</v>
      </c>
      <c r="I561" s="89">
        <v>0.01</v>
      </c>
      <c r="J561" s="89">
        <v>0.03</v>
      </c>
      <c r="K561" s="89">
        <v>0.03</v>
      </c>
      <c r="L561" s="89">
        <v>0.02</v>
      </c>
      <c r="M561" s="89">
        <v>0.02</v>
      </c>
      <c r="N561" s="89">
        <v>0.02</v>
      </c>
      <c r="O561" s="89">
        <v>0.02</v>
      </c>
      <c r="P561" s="89">
        <v>0.01</v>
      </c>
      <c r="Q561" s="89">
        <v>0.02</v>
      </c>
      <c r="R561" s="89">
        <v>0.01</v>
      </c>
      <c r="S561" s="89">
        <v>0.02</v>
      </c>
      <c r="T561" s="89">
        <v>0.01</v>
      </c>
      <c r="U561" s="89">
        <v>0.01</v>
      </c>
      <c r="V561" s="89">
        <v>0.01</v>
      </c>
      <c r="W561" s="89">
        <v>0.01</v>
      </c>
      <c r="X561" s="89">
        <v>0.01</v>
      </c>
      <c r="Y561" s="89">
        <v>0</v>
      </c>
    </row>
    <row r="562" spans="1:25">
      <c r="A562" s="88" t="s">
        <v>648</v>
      </c>
      <c r="B562" s="89">
        <v>0</v>
      </c>
      <c r="C562" s="89">
        <v>0</v>
      </c>
      <c r="D562" s="89">
        <v>0</v>
      </c>
      <c r="E562" s="89">
        <v>0</v>
      </c>
      <c r="F562" s="89">
        <v>0</v>
      </c>
      <c r="G562" s="89">
        <v>0</v>
      </c>
      <c r="H562" s="89">
        <v>0</v>
      </c>
      <c r="I562" s="89">
        <v>0</v>
      </c>
      <c r="J562" s="89">
        <v>0</v>
      </c>
      <c r="K562" s="89">
        <v>0</v>
      </c>
      <c r="L562" s="89">
        <v>0</v>
      </c>
      <c r="M562" s="89">
        <v>0</v>
      </c>
      <c r="N562" s="89">
        <v>0</v>
      </c>
      <c r="O562" s="89">
        <v>0</v>
      </c>
      <c r="P562" s="89">
        <v>0</v>
      </c>
      <c r="Q562" s="89">
        <v>0</v>
      </c>
      <c r="R562" s="89">
        <v>0</v>
      </c>
      <c r="S562" s="89">
        <v>0</v>
      </c>
      <c r="T562" s="89">
        <v>0</v>
      </c>
      <c r="U562" s="89">
        <v>0</v>
      </c>
      <c r="V562" s="89">
        <v>0</v>
      </c>
      <c r="W562" s="89">
        <v>0</v>
      </c>
      <c r="X562" s="89">
        <v>0</v>
      </c>
      <c r="Y562" s="89">
        <v>0</v>
      </c>
    </row>
    <row r="563" spans="1:25">
      <c r="A563" s="88" t="s">
        <v>649</v>
      </c>
      <c r="B563" s="89">
        <v>0</v>
      </c>
      <c r="C563" s="89">
        <v>0</v>
      </c>
      <c r="D563" s="89">
        <v>0</v>
      </c>
      <c r="E563" s="89">
        <v>0</v>
      </c>
      <c r="F563" s="89">
        <v>0</v>
      </c>
      <c r="G563" s="89">
        <v>0</v>
      </c>
      <c r="H563" s="89">
        <v>0.02</v>
      </c>
      <c r="I563" s="89">
        <v>0.02</v>
      </c>
      <c r="J563" s="89">
        <v>0.06</v>
      </c>
      <c r="K563" s="89">
        <v>0.03</v>
      </c>
      <c r="L563" s="89">
        <v>0.03</v>
      </c>
      <c r="M563" s="89">
        <v>0.02</v>
      </c>
      <c r="N563" s="89">
        <v>0.02</v>
      </c>
      <c r="O563" s="89">
        <v>0.02</v>
      </c>
      <c r="P563" s="89">
        <v>0.02</v>
      </c>
      <c r="Q563" s="89">
        <v>0.02</v>
      </c>
      <c r="R563" s="89">
        <v>0.04</v>
      </c>
      <c r="S563" s="89">
        <v>0.03</v>
      </c>
      <c r="T563" s="89">
        <v>0.03</v>
      </c>
      <c r="U563" s="89">
        <v>0.02</v>
      </c>
      <c r="V563" s="89">
        <v>0.02</v>
      </c>
      <c r="W563" s="89">
        <v>0.01</v>
      </c>
      <c r="X563" s="89">
        <v>0.01</v>
      </c>
      <c r="Y563" s="89">
        <v>0</v>
      </c>
    </row>
    <row r="564" spans="1:25">
      <c r="A564" s="88" t="s">
        <v>650</v>
      </c>
      <c r="B564" s="89">
        <v>0.02</v>
      </c>
      <c r="C564" s="89">
        <v>0.02</v>
      </c>
      <c r="D564" s="89">
        <v>0.01</v>
      </c>
      <c r="E564" s="89">
        <v>0.01</v>
      </c>
      <c r="F564" s="89">
        <v>0.01</v>
      </c>
      <c r="G564" s="89">
        <v>0</v>
      </c>
      <c r="H564" s="89">
        <v>0</v>
      </c>
      <c r="I564" s="89">
        <v>0.02</v>
      </c>
      <c r="J564" s="89">
        <v>0.02</v>
      </c>
      <c r="K564" s="89">
        <v>0.05</v>
      </c>
      <c r="L564" s="89">
        <v>0.04</v>
      </c>
      <c r="M564" s="89">
        <v>0.04</v>
      </c>
      <c r="N564" s="89">
        <v>0.02</v>
      </c>
      <c r="O564" s="89">
        <v>0.01</v>
      </c>
      <c r="P564" s="89">
        <v>0.02</v>
      </c>
      <c r="Q564" s="89">
        <v>0.02</v>
      </c>
      <c r="R564" s="89">
        <v>0.03</v>
      </c>
      <c r="S564" s="89">
        <v>0.02</v>
      </c>
      <c r="T564" s="89">
        <v>0.01</v>
      </c>
      <c r="U564" s="89">
        <v>0.01</v>
      </c>
      <c r="V564" s="89">
        <v>0.01</v>
      </c>
      <c r="W564" s="89">
        <v>0.01</v>
      </c>
      <c r="X564" s="89">
        <v>0.01</v>
      </c>
      <c r="Y564" s="89">
        <v>0.01</v>
      </c>
    </row>
    <row r="565" spans="1:25">
      <c r="A565" s="88" t="s">
        <v>651</v>
      </c>
      <c r="B565" s="89">
        <v>0</v>
      </c>
      <c r="C565" s="89">
        <v>0</v>
      </c>
      <c r="D565" s="89">
        <v>0</v>
      </c>
      <c r="E565" s="89">
        <v>0</v>
      </c>
      <c r="F565" s="89">
        <v>0</v>
      </c>
      <c r="G565" s="89">
        <v>0</v>
      </c>
      <c r="H565" s="89">
        <v>0</v>
      </c>
      <c r="I565" s="89">
        <v>0</v>
      </c>
      <c r="J565" s="89">
        <v>0</v>
      </c>
      <c r="K565" s="89">
        <v>0</v>
      </c>
      <c r="L565" s="89">
        <v>0</v>
      </c>
      <c r="M565" s="89">
        <v>0</v>
      </c>
      <c r="N565" s="89">
        <v>0</v>
      </c>
      <c r="O565" s="89">
        <v>0</v>
      </c>
      <c r="P565" s="89">
        <v>0.01</v>
      </c>
      <c r="Q565" s="89">
        <v>0</v>
      </c>
      <c r="R565" s="89">
        <v>0</v>
      </c>
      <c r="S565" s="89">
        <v>0</v>
      </c>
      <c r="T565" s="89">
        <v>0</v>
      </c>
      <c r="U565" s="89">
        <v>0</v>
      </c>
      <c r="V565" s="89">
        <v>0</v>
      </c>
      <c r="W565" s="89">
        <v>0</v>
      </c>
      <c r="X565" s="89">
        <v>0</v>
      </c>
      <c r="Y565" s="89">
        <v>0</v>
      </c>
    </row>
    <row r="566" spans="1:25">
      <c r="A566" s="88" t="s">
        <v>1083</v>
      </c>
      <c r="B566" s="89">
        <v>0</v>
      </c>
      <c r="C566" s="89">
        <v>0</v>
      </c>
      <c r="D566" s="89">
        <v>0</v>
      </c>
      <c r="E566" s="89">
        <v>0</v>
      </c>
      <c r="F566" s="89">
        <v>0</v>
      </c>
      <c r="G566" s="89">
        <v>0</v>
      </c>
      <c r="H566" s="89">
        <v>0</v>
      </c>
      <c r="I566" s="89">
        <v>0</v>
      </c>
      <c r="J566" s="89">
        <v>0</v>
      </c>
      <c r="K566" s="89">
        <v>0</v>
      </c>
      <c r="L566" s="89">
        <v>0</v>
      </c>
      <c r="M566" s="89">
        <v>0</v>
      </c>
      <c r="N566" s="89">
        <v>0</v>
      </c>
      <c r="O566" s="89">
        <v>0</v>
      </c>
      <c r="P566" s="89">
        <v>0</v>
      </c>
      <c r="Q566" s="89">
        <v>0</v>
      </c>
      <c r="R566" s="89">
        <v>0</v>
      </c>
      <c r="S566" s="89">
        <v>0</v>
      </c>
      <c r="T566" s="89">
        <v>0</v>
      </c>
      <c r="U566" s="89">
        <v>0</v>
      </c>
      <c r="V566" s="89">
        <v>0</v>
      </c>
      <c r="W566" s="89">
        <v>0</v>
      </c>
      <c r="X566" s="89">
        <v>0</v>
      </c>
      <c r="Y566" s="89">
        <v>0</v>
      </c>
    </row>
    <row r="567" spans="1:25">
      <c r="A567" s="88" t="s">
        <v>1084</v>
      </c>
      <c r="B567" s="89">
        <v>0</v>
      </c>
      <c r="C567" s="89">
        <v>0</v>
      </c>
      <c r="D567" s="89">
        <v>0</v>
      </c>
      <c r="E567" s="89">
        <v>0</v>
      </c>
      <c r="F567" s="89">
        <v>0</v>
      </c>
      <c r="G567" s="89">
        <v>0</v>
      </c>
      <c r="H567" s="89">
        <v>0</v>
      </c>
      <c r="I567" s="89">
        <v>0</v>
      </c>
      <c r="J567" s="89">
        <v>0</v>
      </c>
      <c r="K567" s="89">
        <v>0</v>
      </c>
      <c r="L567" s="89">
        <v>0</v>
      </c>
      <c r="M567" s="89">
        <v>0</v>
      </c>
      <c r="N567" s="89">
        <v>0</v>
      </c>
      <c r="O567" s="89">
        <v>0</v>
      </c>
      <c r="P567" s="89">
        <v>0</v>
      </c>
      <c r="Q567" s="89">
        <v>0</v>
      </c>
      <c r="R567" s="89">
        <v>0</v>
      </c>
      <c r="S567" s="89">
        <v>0</v>
      </c>
      <c r="T567" s="89">
        <v>0</v>
      </c>
      <c r="U567" s="89">
        <v>0</v>
      </c>
      <c r="V567" s="89">
        <v>0</v>
      </c>
      <c r="W567" s="89">
        <v>0</v>
      </c>
      <c r="X567" s="89">
        <v>0</v>
      </c>
      <c r="Y567" s="89">
        <v>0</v>
      </c>
    </row>
    <row r="568" spans="1:25">
      <c r="A568" s="88" t="s">
        <v>1085</v>
      </c>
      <c r="B568" s="89">
        <v>0</v>
      </c>
      <c r="C568" s="89">
        <v>0</v>
      </c>
      <c r="D568" s="89">
        <v>0</v>
      </c>
      <c r="E568" s="89">
        <v>0</v>
      </c>
      <c r="F568" s="89">
        <v>0</v>
      </c>
      <c r="G568" s="89">
        <v>0</v>
      </c>
      <c r="H568" s="89">
        <v>0</v>
      </c>
      <c r="I568" s="89">
        <v>0</v>
      </c>
      <c r="J568" s="89">
        <v>0</v>
      </c>
      <c r="K568" s="89">
        <v>0</v>
      </c>
      <c r="L568" s="89">
        <v>0</v>
      </c>
      <c r="M568" s="89">
        <v>0</v>
      </c>
      <c r="N568" s="89">
        <v>0</v>
      </c>
      <c r="O568" s="89">
        <v>0</v>
      </c>
      <c r="P568" s="89">
        <v>0</v>
      </c>
      <c r="Q568" s="89">
        <v>0</v>
      </c>
      <c r="R568" s="89">
        <v>0</v>
      </c>
      <c r="S568" s="89">
        <v>0</v>
      </c>
      <c r="T568" s="89">
        <v>0</v>
      </c>
      <c r="U568" s="89">
        <v>0</v>
      </c>
      <c r="V568" s="89">
        <v>0</v>
      </c>
      <c r="W568" s="89">
        <v>0</v>
      </c>
      <c r="X568" s="89">
        <v>0</v>
      </c>
      <c r="Y568" s="89">
        <v>0</v>
      </c>
    </row>
    <row r="569" spans="1:25">
      <c r="A569" s="88" t="s">
        <v>1086</v>
      </c>
      <c r="B569" s="89">
        <v>0</v>
      </c>
      <c r="C569" s="89">
        <v>0</v>
      </c>
      <c r="D569" s="89">
        <v>0</v>
      </c>
      <c r="E569" s="89">
        <v>0</v>
      </c>
      <c r="F569" s="89">
        <v>0</v>
      </c>
      <c r="G569" s="89">
        <v>0</v>
      </c>
      <c r="H569" s="89">
        <v>0</v>
      </c>
      <c r="I569" s="89">
        <v>0</v>
      </c>
      <c r="J569" s="89">
        <v>0</v>
      </c>
      <c r="K569" s="89">
        <v>0</v>
      </c>
      <c r="L569" s="89">
        <v>0</v>
      </c>
      <c r="M569" s="89">
        <v>0</v>
      </c>
      <c r="N569" s="89">
        <v>0</v>
      </c>
      <c r="O569" s="89">
        <v>0</v>
      </c>
      <c r="P569" s="89">
        <v>0</v>
      </c>
      <c r="Q569" s="89">
        <v>0</v>
      </c>
      <c r="R569" s="89">
        <v>0</v>
      </c>
      <c r="S569" s="89">
        <v>0</v>
      </c>
      <c r="T569" s="89">
        <v>0</v>
      </c>
      <c r="U569" s="89">
        <v>0</v>
      </c>
      <c r="V569" s="89">
        <v>0</v>
      </c>
      <c r="W569" s="89">
        <v>0</v>
      </c>
      <c r="X569" s="89">
        <v>0</v>
      </c>
      <c r="Y569" s="89">
        <v>0</v>
      </c>
    </row>
    <row r="570" spans="1:25">
      <c r="A570" s="88" t="s">
        <v>1087</v>
      </c>
      <c r="B570" s="89">
        <v>0</v>
      </c>
      <c r="C570" s="89">
        <v>0</v>
      </c>
      <c r="D570" s="89">
        <v>0</v>
      </c>
      <c r="E570" s="89">
        <v>0</v>
      </c>
      <c r="F570" s="89">
        <v>0.05</v>
      </c>
      <c r="G570" s="89">
        <v>1.38</v>
      </c>
      <c r="H570" s="89">
        <v>0</v>
      </c>
      <c r="I570" s="89">
        <v>0</v>
      </c>
      <c r="J570" s="89">
        <v>0</v>
      </c>
      <c r="K570" s="89">
        <v>0</v>
      </c>
      <c r="L570" s="89">
        <v>0.01</v>
      </c>
      <c r="M570" s="89">
        <v>0</v>
      </c>
      <c r="N570" s="89">
        <v>0</v>
      </c>
      <c r="O570" s="89">
        <v>0</v>
      </c>
      <c r="P570" s="89">
        <v>0</v>
      </c>
      <c r="Q570" s="89">
        <v>0.01</v>
      </c>
      <c r="R570" s="89">
        <v>0</v>
      </c>
      <c r="S570" s="89">
        <v>0</v>
      </c>
      <c r="T570" s="89">
        <v>0</v>
      </c>
      <c r="U570" s="89">
        <v>0.83</v>
      </c>
      <c r="V570" s="89">
        <v>0.91</v>
      </c>
      <c r="W570" s="89">
        <v>0</v>
      </c>
      <c r="X570" s="89">
        <v>0</v>
      </c>
      <c r="Y570" s="89">
        <v>0</v>
      </c>
    </row>
    <row r="571" spans="1:25">
      <c r="A571" s="88" t="s">
        <v>1088</v>
      </c>
      <c r="B571" s="89">
        <v>0</v>
      </c>
      <c r="C571" s="89">
        <v>0</v>
      </c>
      <c r="D571" s="89">
        <v>0</v>
      </c>
      <c r="E571" s="89">
        <v>0</v>
      </c>
      <c r="F571" s="89">
        <v>0</v>
      </c>
      <c r="G571" s="89">
        <v>0</v>
      </c>
      <c r="H571" s="89">
        <v>0</v>
      </c>
      <c r="I571" s="89">
        <v>0</v>
      </c>
      <c r="J571" s="89">
        <v>0</v>
      </c>
      <c r="K571" s="89">
        <v>0</v>
      </c>
      <c r="L571" s="89">
        <v>0</v>
      </c>
      <c r="M571" s="89">
        <v>0</v>
      </c>
      <c r="N571" s="89">
        <v>0</v>
      </c>
      <c r="O571" s="89">
        <v>0</v>
      </c>
      <c r="P571" s="89">
        <v>0</v>
      </c>
      <c r="Q571" s="89">
        <v>0</v>
      </c>
      <c r="R571" s="89">
        <v>0</v>
      </c>
      <c r="S571" s="89">
        <v>0</v>
      </c>
      <c r="T571" s="89">
        <v>0</v>
      </c>
      <c r="U571" s="89">
        <v>0</v>
      </c>
      <c r="V571" s="89">
        <v>0</v>
      </c>
      <c r="W571" s="89">
        <v>0</v>
      </c>
      <c r="X571" s="89">
        <v>0</v>
      </c>
      <c r="Y571" s="89">
        <v>0</v>
      </c>
    </row>
    <row r="572" spans="1:25">
      <c r="A572" s="88" t="s">
        <v>1089</v>
      </c>
      <c r="B572" s="89">
        <v>0</v>
      </c>
      <c r="C572" s="89">
        <v>0</v>
      </c>
      <c r="D572" s="89">
        <v>0</v>
      </c>
      <c r="E572" s="89">
        <v>0</v>
      </c>
      <c r="F572" s="89">
        <v>0</v>
      </c>
      <c r="G572" s="89">
        <v>0</v>
      </c>
      <c r="H572" s="89">
        <v>0</v>
      </c>
      <c r="I572" s="89">
        <v>0</v>
      </c>
      <c r="J572" s="89">
        <v>0</v>
      </c>
      <c r="K572" s="89">
        <v>0</v>
      </c>
      <c r="L572" s="89">
        <v>0</v>
      </c>
      <c r="M572" s="89">
        <v>0</v>
      </c>
      <c r="N572" s="89">
        <v>0</v>
      </c>
      <c r="O572" s="89">
        <v>0</v>
      </c>
      <c r="P572" s="89">
        <v>0</v>
      </c>
      <c r="Q572" s="89">
        <v>0</v>
      </c>
      <c r="R572" s="89">
        <v>0</v>
      </c>
      <c r="S572" s="89">
        <v>0</v>
      </c>
      <c r="T572" s="89">
        <v>0</v>
      </c>
      <c r="U572" s="89">
        <v>0</v>
      </c>
      <c r="V572" s="89">
        <v>0</v>
      </c>
      <c r="W572" s="89">
        <v>0</v>
      </c>
      <c r="X572" s="89">
        <v>0</v>
      </c>
      <c r="Y572" s="89">
        <v>0</v>
      </c>
    </row>
    <row r="573" spans="1:25">
      <c r="A573" s="88" t="s">
        <v>1090</v>
      </c>
      <c r="B573" s="89">
        <v>0</v>
      </c>
      <c r="C573" s="89">
        <v>0</v>
      </c>
      <c r="D573" s="89">
        <v>0</v>
      </c>
      <c r="E573" s="89">
        <v>0</v>
      </c>
      <c r="F573" s="89">
        <v>0</v>
      </c>
      <c r="G573" s="89">
        <v>0</v>
      </c>
      <c r="H573" s="89">
        <v>0</v>
      </c>
      <c r="I573" s="89">
        <v>0</v>
      </c>
      <c r="J573" s="89">
        <v>0</v>
      </c>
      <c r="K573" s="89">
        <v>0</v>
      </c>
      <c r="L573" s="89">
        <v>0</v>
      </c>
      <c r="M573" s="89">
        <v>0</v>
      </c>
      <c r="N573" s="89">
        <v>0</v>
      </c>
      <c r="O573" s="89">
        <v>0</v>
      </c>
      <c r="P573" s="89">
        <v>0</v>
      </c>
      <c r="Q573" s="89">
        <v>0</v>
      </c>
      <c r="R573" s="89">
        <v>0</v>
      </c>
      <c r="S573" s="89">
        <v>0</v>
      </c>
      <c r="T573" s="89">
        <v>0</v>
      </c>
      <c r="U573" s="89">
        <v>0</v>
      </c>
      <c r="V573" s="89">
        <v>0</v>
      </c>
      <c r="W573" s="89">
        <v>0</v>
      </c>
      <c r="X573" s="89">
        <v>0</v>
      </c>
      <c r="Y573" s="89">
        <v>0</v>
      </c>
    </row>
    <row r="574" spans="1:25">
      <c r="A574" s="88" t="s">
        <v>1091</v>
      </c>
      <c r="B574" s="89">
        <v>0</v>
      </c>
      <c r="C574" s="89">
        <v>0</v>
      </c>
      <c r="D574" s="89">
        <v>0</v>
      </c>
      <c r="E574" s="89">
        <v>0</v>
      </c>
      <c r="F574" s="89">
        <v>0</v>
      </c>
      <c r="G574" s="89">
        <v>0</v>
      </c>
      <c r="H574" s="89">
        <v>0</v>
      </c>
      <c r="I574" s="89">
        <v>0</v>
      </c>
      <c r="J574" s="89">
        <v>0</v>
      </c>
      <c r="K574" s="89">
        <v>0</v>
      </c>
      <c r="L574" s="89">
        <v>0</v>
      </c>
      <c r="M574" s="89">
        <v>0</v>
      </c>
      <c r="N574" s="89">
        <v>0</v>
      </c>
      <c r="O574" s="89">
        <v>0</v>
      </c>
      <c r="P574" s="89">
        <v>0</v>
      </c>
      <c r="Q574" s="89">
        <v>0</v>
      </c>
      <c r="R574" s="89">
        <v>0</v>
      </c>
      <c r="S574" s="89">
        <v>0</v>
      </c>
      <c r="T574" s="89">
        <v>0</v>
      </c>
      <c r="U574" s="89">
        <v>0</v>
      </c>
      <c r="V574" s="89">
        <v>0</v>
      </c>
      <c r="W574" s="89">
        <v>0</v>
      </c>
      <c r="X574" s="89">
        <v>0</v>
      </c>
      <c r="Y574" s="89">
        <v>0</v>
      </c>
    </row>
    <row r="575" spans="1:25">
      <c r="A575" s="88" t="s">
        <v>1092</v>
      </c>
      <c r="B575" s="89">
        <v>0</v>
      </c>
      <c r="C575" s="89">
        <v>0</v>
      </c>
      <c r="D575" s="89">
        <v>0</v>
      </c>
      <c r="E575" s="89">
        <v>0</v>
      </c>
      <c r="F575" s="89">
        <v>0</v>
      </c>
      <c r="G575" s="89">
        <v>0</v>
      </c>
      <c r="H575" s="89">
        <v>0</v>
      </c>
      <c r="I575" s="89">
        <v>0</v>
      </c>
      <c r="J575" s="89">
        <v>0</v>
      </c>
      <c r="K575" s="89">
        <v>0</v>
      </c>
      <c r="L575" s="89">
        <v>0</v>
      </c>
      <c r="M575" s="89">
        <v>0</v>
      </c>
      <c r="N575" s="89">
        <v>0</v>
      </c>
      <c r="O575" s="89">
        <v>0</v>
      </c>
      <c r="P575" s="89">
        <v>0</v>
      </c>
      <c r="Q575" s="89">
        <v>0</v>
      </c>
      <c r="R575" s="89">
        <v>0</v>
      </c>
      <c r="S575" s="89">
        <v>0</v>
      </c>
      <c r="T575" s="89">
        <v>0</v>
      </c>
      <c r="U575" s="89">
        <v>0</v>
      </c>
      <c r="V575" s="89">
        <v>0</v>
      </c>
      <c r="W575" s="89">
        <v>0</v>
      </c>
      <c r="X575" s="89">
        <v>0</v>
      </c>
      <c r="Y575" s="89">
        <v>0</v>
      </c>
    </row>
    <row r="576" spans="1:25">
      <c r="A576" s="88" t="s">
        <v>1093</v>
      </c>
      <c r="B576" s="89">
        <v>0</v>
      </c>
      <c r="C576" s="89">
        <v>0</v>
      </c>
      <c r="D576" s="89">
        <v>0</v>
      </c>
      <c r="E576" s="89">
        <v>0</v>
      </c>
      <c r="F576" s="89">
        <v>0</v>
      </c>
      <c r="G576" s="89">
        <v>0</v>
      </c>
      <c r="H576" s="89">
        <v>0</v>
      </c>
      <c r="I576" s="89">
        <v>0</v>
      </c>
      <c r="J576" s="89">
        <v>0</v>
      </c>
      <c r="K576" s="89">
        <v>0</v>
      </c>
      <c r="L576" s="89">
        <v>0.03</v>
      </c>
      <c r="M576" s="89">
        <v>0</v>
      </c>
      <c r="N576" s="89">
        <v>0</v>
      </c>
      <c r="O576" s="89">
        <v>0</v>
      </c>
      <c r="P576" s="89">
        <v>0.02</v>
      </c>
      <c r="Q576" s="89">
        <v>0.01</v>
      </c>
      <c r="R576" s="89">
        <v>0</v>
      </c>
      <c r="S576" s="89">
        <v>0</v>
      </c>
      <c r="T576" s="89">
        <v>0</v>
      </c>
      <c r="U576" s="89">
        <v>0.32</v>
      </c>
      <c r="V576" s="89">
        <v>1.4</v>
      </c>
      <c r="W576" s="89">
        <v>0.04</v>
      </c>
      <c r="X576" s="89">
        <v>0</v>
      </c>
      <c r="Y576" s="89">
        <v>0</v>
      </c>
    </row>
    <row r="577" spans="1:25">
      <c r="A577" s="88" t="s">
        <v>1094</v>
      </c>
      <c r="B577" s="89">
        <v>0</v>
      </c>
      <c r="C577" s="89">
        <v>0</v>
      </c>
      <c r="D577" s="89">
        <v>0</v>
      </c>
      <c r="E577" s="89">
        <v>0</v>
      </c>
      <c r="F577" s="89">
        <v>0</v>
      </c>
      <c r="G577" s="89">
        <v>0</v>
      </c>
      <c r="H577" s="89">
        <v>0</v>
      </c>
      <c r="I577" s="89">
        <v>0</v>
      </c>
      <c r="J577" s="89">
        <v>0</v>
      </c>
      <c r="K577" s="89">
        <v>0</v>
      </c>
      <c r="L577" s="89">
        <v>0</v>
      </c>
      <c r="M577" s="89">
        <v>0</v>
      </c>
      <c r="N577" s="89">
        <v>0</v>
      </c>
      <c r="O577" s="89">
        <v>0</v>
      </c>
      <c r="P577" s="89">
        <v>0</v>
      </c>
      <c r="Q577" s="89">
        <v>0</v>
      </c>
      <c r="R577" s="89">
        <v>0</v>
      </c>
      <c r="S577" s="89">
        <v>0</v>
      </c>
      <c r="T577" s="89">
        <v>0</v>
      </c>
      <c r="U577" s="89">
        <v>0</v>
      </c>
      <c r="V577" s="89">
        <v>0</v>
      </c>
      <c r="W577" s="89">
        <v>0</v>
      </c>
      <c r="X577" s="89">
        <v>0</v>
      </c>
      <c r="Y577" s="89">
        <v>0</v>
      </c>
    </row>
    <row r="578" spans="1:25">
      <c r="A578" s="88" t="s">
        <v>1095</v>
      </c>
      <c r="B578" s="89">
        <v>0</v>
      </c>
      <c r="C578" s="89">
        <v>0</v>
      </c>
      <c r="D578" s="89">
        <v>0</v>
      </c>
      <c r="E578" s="89">
        <v>0</v>
      </c>
      <c r="F578" s="89">
        <v>0</v>
      </c>
      <c r="G578" s="89">
        <v>0</v>
      </c>
      <c r="H578" s="89">
        <v>0</v>
      </c>
      <c r="I578" s="89">
        <v>0</v>
      </c>
      <c r="J578" s="89">
        <v>0</v>
      </c>
      <c r="K578" s="89">
        <v>0</v>
      </c>
      <c r="L578" s="89">
        <v>0</v>
      </c>
      <c r="M578" s="89">
        <v>0</v>
      </c>
      <c r="N578" s="89">
        <v>0</v>
      </c>
      <c r="O578" s="89">
        <v>0</v>
      </c>
      <c r="P578" s="89">
        <v>0</v>
      </c>
      <c r="Q578" s="89">
        <v>0</v>
      </c>
      <c r="R578" s="89">
        <v>0</v>
      </c>
      <c r="S578" s="89">
        <v>0</v>
      </c>
      <c r="T578" s="89">
        <v>0</v>
      </c>
      <c r="U578" s="89">
        <v>0</v>
      </c>
      <c r="V578" s="89">
        <v>0</v>
      </c>
      <c r="W578" s="89">
        <v>0</v>
      </c>
      <c r="X578" s="89">
        <v>0</v>
      </c>
      <c r="Y578" s="89">
        <v>0</v>
      </c>
    </row>
    <row r="579" spans="1:25">
      <c r="A579" s="88" t="s">
        <v>1096</v>
      </c>
      <c r="B579" s="89">
        <v>0</v>
      </c>
      <c r="C579" s="89">
        <v>0</v>
      </c>
      <c r="D579" s="89">
        <v>0</v>
      </c>
      <c r="E579" s="89">
        <v>0</v>
      </c>
      <c r="F579" s="89">
        <v>0</v>
      </c>
      <c r="G579" s="89">
        <v>0</v>
      </c>
      <c r="H579" s="89">
        <v>0</v>
      </c>
      <c r="I579" s="89">
        <v>0</v>
      </c>
      <c r="J579" s="89">
        <v>0</v>
      </c>
      <c r="K579" s="89">
        <v>0</v>
      </c>
      <c r="L579" s="89">
        <v>0</v>
      </c>
      <c r="M579" s="89">
        <v>0</v>
      </c>
      <c r="N579" s="89">
        <v>0</v>
      </c>
      <c r="O579" s="89">
        <v>0</v>
      </c>
      <c r="P579" s="89">
        <v>0</v>
      </c>
      <c r="Q579" s="89">
        <v>0</v>
      </c>
      <c r="R579" s="89">
        <v>0</v>
      </c>
      <c r="S579" s="89">
        <v>0</v>
      </c>
      <c r="T579" s="89">
        <v>0</v>
      </c>
      <c r="U579" s="89">
        <v>0</v>
      </c>
      <c r="V579" s="89">
        <v>0</v>
      </c>
      <c r="W579" s="89">
        <v>0</v>
      </c>
      <c r="X579" s="89">
        <v>0</v>
      </c>
      <c r="Y579" s="89">
        <v>0</v>
      </c>
    </row>
    <row r="580" spans="1:25">
      <c r="A580" s="88" t="s">
        <v>1097</v>
      </c>
      <c r="B580" s="89">
        <v>0</v>
      </c>
      <c r="C580" s="89">
        <v>0</v>
      </c>
      <c r="D580" s="89">
        <v>0</v>
      </c>
      <c r="E580" s="89">
        <v>0</v>
      </c>
      <c r="F580" s="89">
        <v>0</v>
      </c>
      <c r="G580" s="89">
        <v>0</v>
      </c>
      <c r="H580" s="89">
        <v>0</v>
      </c>
      <c r="I580" s="89">
        <v>0</v>
      </c>
      <c r="J580" s="89">
        <v>0</v>
      </c>
      <c r="K580" s="89">
        <v>0</v>
      </c>
      <c r="L580" s="89">
        <v>0</v>
      </c>
      <c r="M580" s="89">
        <v>0</v>
      </c>
      <c r="N580" s="89">
        <v>0</v>
      </c>
      <c r="O580" s="89">
        <v>0</v>
      </c>
      <c r="P580" s="89">
        <v>0</v>
      </c>
      <c r="Q580" s="89">
        <v>0</v>
      </c>
      <c r="R580" s="89">
        <v>0</v>
      </c>
      <c r="S580" s="89">
        <v>0</v>
      </c>
      <c r="T580" s="89">
        <v>0</v>
      </c>
      <c r="U580" s="89">
        <v>0</v>
      </c>
      <c r="V580" s="89">
        <v>0</v>
      </c>
      <c r="W580" s="89">
        <v>0</v>
      </c>
      <c r="X580" s="89">
        <v>0</v>
      </c>
      <c r="Y580" s="89">
        <v>0</v>
      </c>
    </row>
    <row r="581" spans="1:25">
      <c r="A581" s="88" t="s">
        <v>652</v>
      </c>
      <c r="B581" s="89">
        <v>0</v>
      </c>
      <c r="C581" s="89">
        <v>0</v>
      </c>
      <c r="D581" s="89">
        <v>0</v>
      </c>
      <c r="E581" s="89">
        <v>0</v>
      </c>
      <c r="F581" s="89">
        <v>0</v>
      </c>
      <c r="G581" s="89">
        <v>0</v>
      </c>
      <c r="H581" s="89">
        <v>0</v>
      </c>
      <c r="I581" s="89">
        <v>0</v>
      </c>
      <c r="J581" s="89">
        <v>0</v>
      </c>
      <c r="K581" s="89">
        <v>0</v>
      </c>
      <c r="L581" s="89">
        <v>0</v>
      </c>
      <c r="M581" s="89">
        <v>0</v>
      </c>
      <c r="N581" s="89">
        <v>0</v>
      </c>
      <c r="O581" s="89">
        <v>0</v>
      </c>
      <c r="P581" s="89">
        <v>0</v>
      </c>
      <c r="Q581" s="89">
        <v>0</v>
      </c>
      <c r="R581" s="89">
        <v>0</v>
      </c>
      <c r="S581" s="89">
        <v>0</v>
      </c>
      <c r="T581" s="89">
        <v>0</v>
      </c>
      <c r="U581" s="89">
        <v>0</v>
      </c>
      <c r="V581" s="89">
        <v>0</v>
      </c>
      <c r="W581" s="89">
        <v>0</v>
      </c>
      <c r="X581" s="89">
        <v>0</v>
      </c>
      <c r="Y581" s="89">
        <v>0</v>
      </c>
    </row>
    <row r="582" spans="1:25">
      <c r="A582" s="88" t="s">
        <v>653</v>
      </c>
      <c r="B582" s="89">
        <v>0.01</v>
      </c>
      <c r="C582" s="89">
        <v>0.02</v>
      </c>
      <c r="D582" s="89">
        <v>0.02</v>
      </c>
      <c r="E582" s="89">
        <v>0.02</v>
      </c>
      <c r="F582" s="89">
        <v>0.21</v>
      </c>
      <c r="G582" s="89">
        <v>0.01</v>
      </c>
      <c r="H582" s="89">
        <v>0.01</v>
      </c>
      <c r="I582" s="89">
        <v>0.02</v>
      </c>
      <c r="J582" s="89">
        <v>0.04</v>
      </c>
      <c r="K582" s="89">
        <v>0.04</v>
      </c>
      <c r="L582" s="89">
        <v>0.04</v>
      </c>
      <c r="M582" s="89">
        <v>0.03</v>
      </c>
      <c r="N582" s="89">
        <v>0.02</v>
      </c>
      <c r="O582" s="89">
        <v>0.03</v>
      </c>
      <c r="P582" s="89">
        <v>0.02</v>
      </c>
      <c r="Q582" s="89">
        <v>0.02</v>
      </c>
      <c r="R582" s="89">
        <v>0.03</v>
      </c>
      <c r="S582" s="89">
        <v>0.05</v>
      </c>
      <c r="T582" s="89">
        <v>0.04</v>
      </c>
      <c r="U582" s="89">
        <v>0.02</v>
      </c>
      <c r="V582" s="89">
        <v>0.02</v>
      </c>
      <c r="W582" s="89">
        <v>0.02</v>
      </c>
      <c r="X582" s="89">
        <v>0.19</v>
      </c>
      <c r="Y582" s="89">
        <v>0.04</v>
      </c>
    </row>
    <row r="583" spans="1:25">
      <c r="A583" s="88" t="s">
        <v>654</v>
      </c>
      <c r="B583" s="89">
        <v>0</v>
      </c>
      <c r="C583" s="89">
        <v>0.01</v>
      </c>
      <c r="D583" s="89">
        <v>0.01</v>
      </c>
      <c r="E583" s="89">
        <v>0.01</v>
      </c>
      <c r="F583" s="89">
        <v>0.03</v>
      </c>
      <c r="G583" s="89">
        <v>0.51</v>
      </c>
      <c r="H583" s="89">
        <v>0</v>
      </c>
      <c r="I583" s="89">
        <v>0</v>
      </c>
      <c r="J583" s="89">
        <v>0</v>
      </c>
      <c r="K583" s="89">
        <v>0.01</v>
      </c>
      <c r="L583" s="89">
        <v>0.01</v>
      </c>
      <c r="M583" s="89">
        <v>0.01</v>
      </c>
      <c r="N583" s="89">
        <v>0.02</v>
      </c>
      <c r="O583" s="89">
        <v>0.01</v>
      </c>
      <c r="P583" s="89">
        <v>0.01</v>
      </c>
      <c r="Q583" s="89">
        <v>0.01</v>
      </c>
      <c r="R583" s="89">
        <v>0.01</v>
      </c>
      <c r="S583" s="89">
        <v>0.01</v>
      </c>
      <c r="T583" s="89">
        <v>0.01</v>
      </c>
      <c r="U583" s="89">
        <v>0.01</v>
      </c>
      <c r="V583" s="89">
        <v>0.01</v>
      </c>
      <c r="W583" s="89">
        <v>0.02</v>
      </c>
      <c r="X583" s="89">
        <v>0.1</v>
      </c>
      <c r="Y583" s="89">
        <v>0</v>
      </c>
    </row>
    <row r="584" spans="1:25">
      <c r="A584" s="88" t="s">
        <v>655</v>
      </c>
      <c r="B584" s="89">
        <v>0.02</v>
      </c>
      <c r="C584" s="89">
        <v>0.02</v>
      </c>
      <c r="D584" s="89">
        <v>0.02</v>
      </c>
      <c r="E584" s="89">
        <v>0.01</v>
      </c>
      <c r="F584" s="89">
        <v>0.01</v>
      </c>
      <c r="G584" s="89">
        <v>0.01</v>
      </c>
      <c r="H584" s="89">
        <v>0.26</v>
      </c>
      <c r="I584" s="89">
        <v>0.01</v>
      </c>
      <c r="J584" s="89">
        <v>0.01</v>
      </c>
      <c r="K584" s="89">
        <v>0.05</v>
      </c>
      <c r="L584" s="89">
        <v>0.05</v>
      </c>
      <c r="M584" s="89">
        <v>0.04</v>
      </c>
      <c r="N584" s="89">
        <v>0.02</v>
      </c>
      <c r="O584" s="89">
        <v>0.02</v>
      </c>
      <c r="P584" s="89">
        <v>0.02</v>
      </c>
      <c r="Q584" s="89">
        <v>0.01</v>
      </c>
      <c r="R584" s="89">
        <v>0.3</v>
      </c>
      <c r="S584" s="89">
        <v>0.02</v>
      </c>
      <c r="T584" s="89">
        <v>0.04</v>
      </c>
      <c r="U584" s="89">
        <v>0.04</v>
      </c>
      <c r="V584" s="89">
        <v>0.03</v>
      </c>
      <c r="W584" s="89">
        <v>0.02</v>
      </c>
      <c r="X584" s="89">
        <v>0.02</v>
      </c>
      <c r="Y584" s="89">
        <v>0.02</v>
      </c>
    </row>
    <row r="585" spans="1:25">
      <c r="A585" s="88" t="s">
        <v>656</v>
      </c>
      <c r="B585" s="89">
        <v>0</v>
      </c>
      <c r="C585" s="89">
        <v>0</v>
      </c>
      <c r="D585" s="89">
        <v>0</v>
      </c>
      <c r="E585" s="89">
        <v>0</v>
      </c>
      <c r="F585" s="89">
        <v>0</v>
      </c>
      <c r="G585" s="89">
        <v>0.02</v>
      </c>
      <c r="H585" s="89">
        <v>0.01</v>
      </c>
      <c r="I585" s="89">
        <v>0.02</v>
      </c>
      <c r="J585" s="89">
        <v>0.02</v>
      </c>
      <c r="K585" s="89">
        <v>0.02</v>
      </c>
      <c r="L585" s="89">
        <v>0.02</v>
      </c>
      <c r="M585" s="89">
        <v>0.01</v>
      </c>
      <c r="N585" s="89">
        <v>0.02</v>
      </c>
      <c r="O585" s="89">
        <v>0.02</v>
      </c>
      <c r="P585" s="89">
        <v>0.01</v>
      </c>
      <c r="Q585" s="89">
        <v>0.01</v>
      </c>
      <c r="R585" s="89">
        <v>0.02</v>
      </c>
      <c r="S585" s="89">
        <v>0.04</v>
      </c>
      <c r="T585" s="89">
        <v>0.04</v>
      </c>
      <c r="U585" s="89">
        <v>0</v>
      </c>
      <c r="V585" s="89">
        <v>0.01</v>
      </c>
      <c r="W585" s="89">
        <v>0.02</v>
      </c>
      <c r="X585" s="89">
        <v>0.01</v>
      </c>
      <c r="Y585" s="89">
        <v>0</v>
      </c>
    </row>
    <row r="586" spans="1:25">
      <c r="A586" s="88" t="s">
        <v>657</v>
      </c>
      <c r="B586" s="89">
        <v>0.02</v>
      </c>
      <c r="C586" s="89">
        <v>0.02</v>
      </c>
      <c r="D586" s="89">
        <v>0.02</v>
      </c>
      <c r="E586" s="89">
        <v>0.02</v>
      </c>
      <c r="F586" s="89">
        <v>0.01</v>
      </c>
      <c r="G586" s="89">
        <v>0.02</v>
      </c>
      <c r="H586" s="89">
        <v>0.04</v>
      </c>
      <c r="I586" s="89">
        <v>0.05</v>
      </c>
      <c r="J586" s="89">
        <v>7.0000000000000007E-2</v>
      </c>
      <c r="K586" s="89">
        <v>0.06</v>
      </c>
      <c r="L586" s="89">
        <v>7.0000000000000007E-2</v>
      </c>
      <c r="M586" s="89">
        <v>0.05</v>
      </c>
      <c r="N586" s="89">
        <v>0.03</v>
      </c>
      <c r="O586" s="89">
        <v>0.02</v>
      </c>
      <c r="P586" s="89">
        <v>0.02</v>
      </c>
      <c r="Q586" s="89">
        <v>0.02</v>
      </c>
      <c r="R586" s="89">
        <v>0.02</v>
      </c>
      <c r="S586" s="89">
        <v>0.05</v>
      </c>
      <c r="T586" s="89">
        <v>0.02</v>
      </c>
      <c r="U586" s="89">
        <v>0.02</v>
      </c>
      <c r="V586" s="89">
        <v>0.02</v>
      </c>
      <c r="W586" s="89">
        <v>0.02</v>
      </c>
      <c r="X586" s="89">
        <v>0.04</v>
      </c>
      <c r="Y586" s="89">
        <v>0.02</v>
      </c>
    </row>
    <row r="587" spans="1:25">
      <c r="A587" s="88" t="s">
        <v>658</v>
      </c>
      <c r="B587" s="89">
        <v>0</v>
      </c>
      <c r="C587" s="89">
        <v>0</v>
      </c>
      <c r="D587" s="89">
        <v>0</v>
      </c>
      <c r="E587" s="89">
        <v>0</v>
      </c>
      <c r="F587" s="89">
        <v>0</v>
      </c>
      <c r="G587" s="89">
        <v>0</v>
      </c>
      <c r="H587" s="89">
        <v>0.03</v>
      </c>
      <c r="I587" s="89">
        <v>0.04</v>
      </c>
      <c r="J587" s="89">
        <v>0.04</v>
      </c>
      <c r="K587" s="89">
        <v>0.04</v>
      </c>
      <c r="L587" s="89">
        <v>0.03</v>
      </c>
      <c r="M587" s="89">
        <v>0.03</v>
      </c>
      <c r="N587" s="89">
        <v>0.02</v>
      </c>
      <c r="O587" s="89">
        <v>0.02</v>
      </c>
      <c r="P587" s="89">
        <v>0.03</v>
      </c>
      <c r="Q587" s="89">
        <v>0.03</v>
      </c>
      <c r="R587" s="89">
        <v>0.02</v>
      </c>
      <c r="S587" s="89">
        <v>0.02</v>
      </c>
      <c r="T587" s="89">
        <v>0.01</v>
      </c>
      <c r="U587" s="89">
        <v>0</v>
      </c>
      <c r="V587" s="89">
        <v>0.03</v>
      </c>
      <c r="W587" s="89">
        <v>0.02</v>
      </c>
      <c r="X587" s="89">
        <v>0.03</v>
      </c>
      <c r="Y587" s="89">
        <v>0.03</v>
      </c>
    </row>
    <row r="588" spans="1:25">
      <c r="A588" s="88" t="s">
        <v>659</v>
      </c>
      <c r="B588" s="89">
        <v>0</v>
      </c>
      <c r="C588" s="89">
        <v>0</v>
      </c>
      <c r="D588" s="89">
        <v>0</v>
      </c>
      <c r="E588" s="89">
        <v>0</v>
      </c>
      <c r="F588" s="89">
        <v>0</v>
      </c>
      <c r="G588" s="89">
        <v>0</v>
      </c>
      <c r="H588" s="89">
        <v>0</v>
      </c>
      <c r="I588" s="89">
        <v>0</v>
      </c>
      <c r="J588" s="89">
        <v>0.01</v>
      </c>
      <c r="K588" s="89">
        <v>0</v>
      </c>
      <c r="L588" s="89">
        <v>0</v>
      </c>
      <c r="M588" s="89">
        <v>0</v>
      </c>
      <c r="N588" s="89">
        <v>0</v>
      </c>
      <c r="O588" s="89">
        <v>0</v>
      </c>
      <c r="P588" s="89">
        <v>0.01</v>
      </c>
      <c r="Q588" s="89">
        <v>0.01</v>
      </c>
      <c r="R588" s="89">
        <v>0.01</v>
      </c>
      <c r="S588" s="89">
        <v>0</v>
      </c>
      <c r="T588" s="89">
        <v>0.01</v>
      </c>
      <c r="U588" s="89">
        <v>0.01</v>
      </c>
      <c r="V588" s="89">
        <v>0.01</v>
      </c>
      <c r="W588" s="89">
        <v>0.01</v>
      </c>
      <c r="X588" s="89">
        <v>0</v>
      </c>
      <c r="Y588" s="89">
        <v>0</v>
      </c>
    </row>
    <row r="589" spans="1:25">
      <c r="A589" s="88" t="s">
        <v>660</v>
      </c>
      <c r="B589" s="89">
        <v>0</v>
      </c>
      <c r="C589" s="89">
        <v>0</v>
      </c>
      <c r="D589" s="89">
        <v>0</v>
      </c>
      <c r="E589" s="89">
        <v>0</v>
      </c>
      <c r="F589" s="89">
        <v>0</v>
      </c>
      <c r="G589" s="89">
        <v>0.01</v>
      </c>
      <c r="H589" s="89">
        <v>0.02</v>
      </c>
      <c r="I589" s="89">
        <v>0.03</v>
      </c>
      <c r="J589" s="89">
        <v>0.08</v>
      </c>
      <c r="K589" s="89">
        <v>0.09</v>
      </c>
      <c r="L589" s="89">
        <v>7.0000000000000007E-2</v>
      </c>
      <c r="M589" s="89">
        <v>0.03</v>
      </c>
      <c r="N589" s="89">
        <v>0.03</v>
      </c>
      <c r="O589" s="89">
        <v>0.01</v>
      </c>
      <c r="P589" s="89">
        <v>0.01</v>
      </c>
      <c r="Q589" s="89">
        <v>0.01</v>
      </c>
      <c r="R589" s="89">
        <v>0.03</v>
      </c>
      <c r="S589" s="89">
        <v>0.09</v>
      </c>
      <c r="T589" s="89">
        <v>7.0000000000000007E-2</v>
      </c>
      <c r="U589" s="89">
        <v>0.01</v>
      </c>
      <c r="V589" s="89">
        <v>0.02</v>
      </c>
      <c r="W589" s="89">
        <v>0.01</v>
      </c>
      <c r="X589" s="89">
        <v>0.02</v>
      </c>
      <c r="Y589" s="89">
        <v>0.01</v>
      </c>
    </row>
    <row r="590" spans="1:25">
      <c r="A590" s="88" t="s">
        <v>661</v>
      </c>
      <c r="B590" s="89">
        <v>0</v>
      </c>
      <c r="C590" s="89">
        <v>0</v>
      </c>
      <c r="D590" s="89">
        <v>0</v>
      </c>
      <c r="E590" s="89">
        <v>0</v>
      </c>
      <c r="F590" s="89">
        <v>0</v>
      </c>
      <c r="G590" s="89">
        <v>0</v>
      </c>
      <c r="H590" s="89">
        <v>0.01</v>
      </c>
      <c r="I590" s="89">
        <v>0.03</v>
      </c>
      <c r="J590" s="89">
        <v>0.03</v>
      </c>
      <c r="K590" s="89">
        <v>0.03</v>
      </c>
      <c r="L590" s="89">
        <v>0.03</v>
      </c>
      <c r="M590" s="89">
        <v>0.01</v>
      </c>
      <c r="N590" s="89">
        <v>0.01</v>
      </c>
      <c r="O590" s="89">
        <v>0.01</v>
      </c>
      <c r="P590" s="89">
        <v>0.01</v>
      </c>
      <c r="Q590" s="89">
        <v>0.01</v>
      </c>
      <c r="R590" s="89">
        <v>0.02</v>
      </c>
      <c r="S590" s="89">
        <v>0.04</v>
      </c>
      <c r="T590" s="89">
        <v>0.04</v>
      </c>
      <c r="U590" s="89">
        <v>0</v>
      </c>
      <c r="V590" s="89">
        <v>0.01</v>
      </c>
      <c r="W590" s="89">
        <v>0.02</v>
      </c>
      <c r="X590" s="89">
        <v>0</v>
      </c>
      <c r="Y590" s="89">
        <v>0</v>
      </c>
    </row>
    <row r="591" spans="1:25">
      <c r="A591" s="88" t="s">
        <v>662</v>
      </c>
      <c r="B591" s="89">
        <v>0</v>
      </c>
      <c r="C591" s="89">
        <v>0</v>
      </c>
      <c r="D591" s="89">
        <v>0</v>
      </c>
      <c r="E591" s="89">
        <v>0</v>
      </c>
      <c r="F591" s="89">
        <v>0</v>
      </c>
      <c r="G591" s="89">
        <v>0</v>
      </c>
      <c r="H591" s="89">
        <v>0</v>
      </c>
      <c r="I591" s="89">
        <v>0.03</v>
      </c>
      <c r="J591" s="89">
        <v>0.03</v>
      </c>
      <c r="K591" s="89">
        <v>0.02</v>
      </c>
      <c r="L591" s="89">
        <v>0.01</v>
      </c>
      <c r="M591" s="89">
        <v>0.02</v>
      </c>
      <c r="N591" s="89">
        <v>0.01</v>
      </c>
      <c r="O591" s="89">
        <v>0.01</v>
      </c>
      <c r="P591" s="89">
        <v>0.02</v>
      </c>
      <c r="Q591" s="89">
        <v>0.02</v>
      </c>
      <c r="R591" s="89">
        <v>0.02</v>
      </c>
      <c r="S591" s="89">
        <v>0.06</v>
      </c>
      <c r="T591" s="89">
        <v>0.03</v>
      </c>
      <c r="U591" s="89">
        <v>0.01</v>
      </c>
      <c r="V591" s="89">
        <v>0</v>
      </c>
      <c r="W591" s="89">
        <v>0.02</v>
      </c>
      <c r="X591" s="89">
        <v>0.01</v>
      </c>
      <c r="Y591" s="89">
        <v>0</v>
      </c>
    </row>
    <row r="592" spans="1:25">
      <c r="A592" s="88" t="s">
        <v>663</v>
      </c>
      <c r="B592" s="89">
        <v>0</v>
      </c>
      <c r="C592" s="89">
        <v>0</v>
      </c>
      <c r="D592" s="89">
        <v>0</v>
      </c>
      <c r="E592" s="89">
        <v>0</v>
      </c>
      <c r="F592" s="89">
        <v>0</v>
      </c>
      <c r="G592" s="89">
        <v>0</v>
      </c>
      <c r="H592" s="89">
        <v>0</v>
      </c>
      <c r="I592" s="89">
        <v>0.01</v>
      </c>
      <c r="J592" s="89">
        <v>0.02</v>
      </c>
      <c r="K592" s="89">
        <v>0.02</v>
      </c>
      <c r="L592" s="89">
        <v>0.02</v>
      </c>
      <c r="M592" s="89">
        <v>0.01</v>
      </c>
      <c r="N592" s="89">
        <v>0</v>
      </c>
      <c r="O592" s="89">
        <v>0.01</v>
      </c>
      <c r="P592" s="89">
        <v>0.01</v>
      </c>
      <c r="Q592" s="89">
        <v>0.01</v>
      </c>
      <c r="R592" s="89">
        <v>0.03</v>
      </c>
      <c r="S592" s="89">
        <v>0.03</v>
      </c>
      <c r="T592" s="89">
        <v>0</v>
      </c>
      <c r="U592" s="89">
        <v>0.01</v>
      </c>
      <c r="V592" s="89">
        <v>0</v>
      </c>
      <c r="W592" s="89">
        <v>0</v>
      </c>
      <c r="X592" s="89">
        <v>0</v>
      </c>
      <c r="Y592" s="89">
        <v>0</v>
      </c>
    </row>
    <row r="593" spans="1:25">
      <c r="A593" s="88" t="s">
        <v>664</v>
      </c>
      <c r="B593" s="89">
        <v>0</v>
      </c>
      <c r="C593" s="89">
        <v>0</v>
      </c>
      <c r="D593" s="89">
        <v>0</v>
      </c>
      <c r="E593" s="89">
        <v>0</v>
      </c>
      <c r="F593" s="89">
        <v>0</v>
      </c>
      <c r="G593" s="89">
        <v>0</v>
      </c>
      <c r="H593" s="89">
        <v>0</v>
      </c>
      <c r="I593" s="89">
        <v>0.01</v>
      </c>
      <c r="J593" s="89">
        <v>0.04</v>
      </c>
      <c r="K593" s="89">
        <v>0.03</v>
      </c>
      <c r="L593" s="89">
        <v>0.01</v>
      </c>
      <c r="M593" s="89">
        <v>0.01</v>
      </c>
      <c r="N593" s="89">
        <v>0</v>
      </c>
      <c r="O593" s="89">
        <v>0.01</v>
      </c>
      <c r="P593" s="89">
        <v>0.01</v>
      </c>
      <c r="Q593" s="89">
        <v>0</v>
      </c>
      <c r="R593" s="89">
        <v>0.01</v>
      </c>
      <c r="S593" s="89">
        <v>0.02</v>
      </c>
      <c r="T593" s="89">
        <v>0.01</v>
      </c>
      <c r="U593" s="89">
        <v>0</v>
      </c>
      <c r="V593" s="89">
        <v>0</v>
      </c>
      <c r="W593" s="89">
        <v>0.01</v>
      </c>
      <c r="X593" s="89">
        <v>0.01</v>
      </c>
      <c r="Y593" s="89">
        <v>0</v>
      </c>
    </row>
    <row r="594" spans="1:25">
      <c r="A594" s="88" t="s">
        <v>665</v>
      </c>
      <c r="B594" s="89">
        <v>0</v>
      </c>
      <c r="C594" s="89">
        <v>0</v>
      </c>
      <c r="D594" s="89">
        <v>0</v>
      </c>
      <c r="E594" s="89">
        <v>0</v>
      </c>
      <c r="F594" s="89">
        <v>0</v>
      </c>
      <c r="G594" s="89">
        <v>0</v>
      </c>
      <c r="H594" s="89">
        <v>0</v>
      </c>
      <c r="I594" s="89">
        <v>0</v>
      </c>
      <c r="J594" s="89">
        <v>0.01</v>
      </c>
      <c r="K594" s="89">
        <v>0.01</v>
      </c>
      <c r="L594" s="89">
        <v>0</v>
      </c>
      <c r="M594" s="89">
        <v>0</v>
      </c>
      <c r="N594" s="89">
        <v>0</v>
      </c>
      <c r="O594" s="89">
        <v>0</v>
      </c>
      <c r="P594" s="89">
        <v>0</v>
      </c>
      <c r="Q594" s="89">
        <v>0.01</v>
      </c>
      <c r="R594" s="89">
        <v>0.01</v>
      </c>
      <c r="S594" s="89">
        <v>0.01</v>
      </c>
      <c r="T594" s="89">
        <v>0</v>
      </c>
      <c r="U594" s="89">
        <v>0</v>
      </c>
      <c r="V594" s="89">
        <v>0</v>
      </c>
      <c r="W594" s="89">
        <v>0</v>
      </c>
      <c r="X594" s="89">
        <v>0</v>
      </c>
      <c r="Y594" s="89">
        <v>0</v>
      </c>
    </row>
    <row r="595" spans="1:25">
      <c r="A595" s="88" t="s">
        <v>666</v>
      </c>
      <c r="B595" s="89">
        <v>0</v>
      </c>
      <c r="C595" s="89">
        <v>0</v>
      </c>
      <c r="D595" s="89">
        <v>0</v>
      </c>
      <c r="E595" s="89">
        <v>0</v>
      </c>
      <c r="F595" s="89">
        <v>0</v>
      </c>
      <c r="G595" s="89">
        <v>0</v>
      </c>
      <c r="H595" s="89">
        <v>0</v>
      </c>
      <c r="I595" s="89">
        <v>0.04</v>
      </c>
      <c r="J595" s="89">
        <v>0.04</v>
      </c>
      <c r="K595" s="89">
        <v>0.06</v>
      </c>
      <c r="L595" s="89">
        <v>0.03</v>
      </c>
      <c r="M595" s="89">
        <v>0.01</v>
      </c>
      <c r="N595" s="89">
        <v>0.02</v>
      </c>
      <c r="O595" s="89">
        <v>0.02</v>
      </c>
      <c r="P595" s="89">
        <v>0.02</v>
      </c>
      <c r="Q595" s="89">
        <v>0.01</v>
      </c>
      <c r="R595" s="89">
        <v>0.03</v>
      </c>
      <c r="S595" s="89">
        <v>0.03</v>
      </c>
      <c r="T595" s="89">
        <v>0.03</v>
      </c>
      <c r="U595" s="89">
        <v>0.02</v>
      </c>
      <c r="V595" s="89">
        <v>0.01</v>
      </c>
      <c r="W595" s="89">
        <v>0.03</v>
      </c>
      <c r="X595" s="89">
        <v>0.01</v>
      </c>
      <c r="Y595" s="89">
        <v>0.01</v>
      </c>
    </row>
    <row r="596" spans="1:25">
      <c r="A596" s="88" t="s">
        <v>667</v>
      </c>
      <c r="B596" s="89">
        <v>0</v>
      </c>
      <c r="C596" s="89">
        <v>0</v>
      </c>
      <c r="D596" s="89">
        <v>0</v>
      </c>
      <c r="E596" s="89">
        <v>0</v>
      </c>
      <c r="F596" s="89">
        <v>0</v>
      </c>
      <c r="G596" s="89">
        <v>0</v>
      </c>
      <c r="H596" s="89">
        <v>0.01</v>
      </c>
      <c r="I596" s="89">
        <v>0.03</v>
      </c>
      <c r="J596" s="89">
        <v>0.03</v>
      </c>
      <c r="K596" s="89">
        <v>0.04</v>
      </c>
      <c r="L596" s="89">
        <v>0.01</v>
      </c>
      <c r="M596" s="89">
        <v>0.02</v>
      </c>
      <c r="N596" s="89">
        <v>0.03</v>
      </c>
      <c r="O596" s="89">
        <v>0.02</v>
      </c>
      <c r="P596" s="89">
        <v>0.02</v>
      </c>
      <c r="Q596" s="89">
        <v>0.01</v>
      </c>
      <c r="R596" s="89">
        <v>0.03</v>
      </c>
      <c r="S596" s="89">
        <v>0.03</v>
      </c>
      <c r="T596" s="89">
        <v>0.02</v>
      </c>
      <c r="U596" s="89">
        <v>0.01</v>
      </c>
      <c r="V596" s="89">
        <v>0.01</v>
      </c>
      <c r="W596" s="89">
        <v>0</v>
      </c>
      <c r="X596" s="89">
        <v>0</v>
      </c>
      <c r="Y596" s="89">
        <v>0</v>
      </c>
    </row>
    <row r="597" spans="1:25">
      <c r="A597" s="88" t="s">
        <v>668</v>
      </c>
      <c r="B597" s="89">
        <v>0.01</v>
      </c>
      <c r="C597" s="89">
        <v>0</v>
      </c>
      <c r="D597" s="89">
        <v>0</v>
      </c>
      <c r="E597" s="89">
        <v>0</v>
      </c>
      <c r="F597" s="89">
        <v>0</v>
      </c>
      <c r="G597" s="89">
        <v>0.01</v>
      </c>
      <c r="H597" s="89">
        <v>0.01</v>
      </c>
      <c r="I597" s="89">
        <v>0.04</v>
      </c>
      <c r="J597" s="89">
        <v>0.08</v>
      </c>
      <c r="K597" s="89">
        <v>7.0000000000000007E-2</v>
      </c>
      <c r="L597" s="89">
        <v>0.06</v>
      </c>
      <c r="M597" s="89">
        <v>0.03</v>
      </c>
      <c r="N597" s="89">
        <v>0.02</v>
      </c>
      <c r="O597" s="89">
        <v>0.03</v>
      </c>
      <c r="P597" s="89">
        <v>0.02</v>
      </c>
      <c r="Q597" s="89">
        <v>0.03</v>
      </c>
      <c r="R597" s="89">
        <v>7.0000000000000007E-2</v>
      </c>
      <c r="S597" s="89">
        <v>7.0000000000000007E-2</v>
      </c>
      <c r="T597" s="89">
        <v>0.05</v>
      </c>
      <c r="U597" s="89">
        <v>0.04</v>
      </c>
      <c r="V597" s="89">
        <v>0.01</v>
      </c>
      <c r="W597" s="89">
        <v>0.02</v>
      </c>
      <c r="X597" s="89">
        <v>0.01</v>
      </c>
      <c r="Y597" s="89">
        <v>0.02</v>
      </c>
    </row>
    <row r="598" spans="1:25">
      <c r="A598" s="88" t="s">
        <v>669</v>
      </c>
      <c r="B598" s="89">
        <v>0</v>
      </c>
      <c r="C598" s="89">
        <v>0</v>
      </c>
      <c r="D598" s="89">
        <v>0</v>
      </c>
      <c r="E598" s="89">
        <v>0</v>
      </c>
      <c r="F598" s="89">
        <v>0</v>
      </c>
      <c r="G598" s="89">
        <v>0.01</v>
      </c>
      <c r="H598" s="89">
        <v>0.01</v>
      </c>
      <c r="I598" s="89">
        <v>0.02</v>
      </c>
      <c r="J598" s="89">
        <v>7.0000000000000007E-2</v>
      </c>
      <c r="K598" s="89">
        <v>0.06</v>
      </c>
      <c r="L598" s="89">
        <v>0.04</v>
      </c>
      <c r="M598" s="89">
        <v>0.02</v>
      </c>
      <c r="N598" s="89">
        <v>0.02</v>
      </c>
      <c r="O598" s="89">
        <v>0.02</v>
      </c>
      <c r="P598" s="89">
        <v>0.02</v>
      </c>
      <c r="Q598" s="89">
        <v>0.02</v>
      </c>
      <c r="R598" s="89">
        <v>0.05</v>
      </c>
      <c r="S598" s="89">
        <v>7.0000000000000007E-2</v>
      </c>
      <c r="T598" s="89">
        <v>0.03</v>
      </c>
      <c r="U598" s="89">
        <v>0.03</v>
      </c>
      <c r="V598" s="89">
        <v>0.03</v>
      </c>
      <c r="W598" s="89">
        <v>0.01</v>
      </c>
      <c r="X598" s="89">
        <v>0.02</v>
      </c>
      <c r="Y598" s="89">
        <v>0.01</v>
      </c>
    </row>
    <row r="599" spans="1:25">
      <c r="A599" s="88" t="s">
        <v>670</v>
      </c>
      <c r="B599" s="89">
        <v>0.01</v>
      </c>
      <c r="C599" s="89">
        <v>0.01</v>
      </c>
      <c r="D599" s="89">
        <v>0</v>
      </c>
      <c r="E599" s="89">
        <v>0</v>
      </c>
      <c r="F599" s="89">
        <v>0</v>
      </c>
      <c r="G599" s="89">
        <v>0</v>
      </c>
      <c r="H599" s="89">
        <v>0.01</v>
      </c>
      <c r="I599" s="89">
        <v>0.05</v>
      </c>
      <c r="J599" s="89">
        <v>0.08</v>
      </c>
      <c r="K599" s="89">
        <v>0.05</v>
      </c>
      <c r="L599" s="89">
        <v>0.03</v>
      </c>
      <c r="M599" s="89">
        <v>0.02</v>
      </c>
      <c r="N599" s="89">
        <v>0.01</v>
      </c>
      <c r="O599" s="89">
        <v>0.03</v>
      </c>
      <c r="P599" s="89">
        <v>0.02</v>
      </c>
      <c r="Q599" s="89">
        <v>0.02</v>
      </c>
      <c r="R599" s="89">
        <v>0.03</v>
      </c>
      <c r="S599" s="89">
        <v>0.04</v>
      </c>
      <c r="T599" s="89">
        <v>0.09</v>
      </c>
      <c r="U599" s="89">
        <v>0.04</v>
      </c>
      <c r="V599" s="89">
        <v>0.01</v>
      </c>
      <c r="W599" s="89">
        <v>0.02</v>
      </c>
      <c r="X599" s="89">
        <v>0.04</v>
      </c>
      <c r="Y599" s="89">
        <v>0.03</v>
      </c>
    </row>
    <row r="600" spans="1:25">
      <c r="A600" s="88" t="s">
        <v>671</v>
      </c>
      <c r="B600" s="89">
        <v>0</v>
      </c>
      <c r="C600" s="89">
        <v>0</v>
      </c>
      <c r="D600" s="89">
        <v>0</v>
      </c>
      <c r="E600" s="89">
        <v>0</v>
      </c>
      <c r="F600" s="89">
        <v>0</v>
      </c>
      <c r="G600" s="89">
        <v>0</v>
      </c>
      <c r="H600" s="89">
        <v>0.01</v>
      </c>
      <c r="I600" s="89">
        <v>0.01</v>
      </c>
      <c r="J600" s="89">
        <v>0.02</v>
      </c>
      <c r="K600" s="89">
        <v>0.02</v>
      </c>
      <c r="L600" s="89">
        <v>0.02</v>
      </c>
      <c r="M600" s="89">
        <v>0.01</v>
      </c>
      <c r="N600" s="89">
        <v>0.01</v>
      </c>
      <c r="O600" s="89">
        <v>0.01</v>
      </c>
      <c r="P600" s="89">
        <v>0.01</v>
      </c>
      <c r="Q600" s="89">
        <v>0.02</v>
      </c>
      <c r="R600" s="89">
        <v>0.03</v>
      </c>
      <c r="S600" s="89">
        <v>0.02</v>
      </c>
      <c r="T600" s="89">
        <v>0.03</v>
      </c>
      <c r="U600" s="89">
        <v>0.02</v>
      </c>
      <c r="V600" s="89">
        <v>0.01</v>
      </c>
      <c r="W600" s="89">
        <v>0.01</v>
      </c>
      <c r="X600" s="89">
        <v>0</v>
      </c>
      <c r="Y600" s="89">
        <v>0.01</v>
      </c>
    </row>
    <row r="601" spans="1:25">
      <c r="A601" s="88" t="s">
        <v>672</v>
      </c>
      <c r="B601" s="89">
        <v>0.01</v>
      </c>
      <c r="C601" s="89">
        <v>0</v>
      </c>
      <c r="D601" s="89">
        <v>0</v>
      </c>
      <c r="E601" s="89">
        <v>0</v>
      </c>
      <c r="F601" s="89">
        <v>0</v>
      </c>
      <c r="G601" s="89">
        <v>0</v>
      </c>
      <c r="H601" s="89">
        <v>0.03</v>
      </c>
      <c r="I601" s="89">
        <v>0.02</v>
      </c>
      <c r="J601" s="89">
        <v>0.04</v>
      </c>
      <c r="K601" s="89">
        <v>0.04</v>
      </c>
      <c r="L601" s="89">
        <v>0.03</v>
      </c>
      <c r="M601" s="89">
        <v>0.04</v>
      </c>
      <c r="N601" s="89">
        <v>0.03</v>
      </c>
      <c r="O601" s="89">
        <v>0.02</v>
      </c>
      <c r="P601" s="89">
        <v>0.02</v>
      </c>
      <c r="Q601" s="89">
        <v>0.02</v>
      </c>
      <c r="R601" s="89">
        <v>0.06</v>
      </c>
      <c r="S601" s="89">
        <v>0.08</v>
      </c>
      <c r="T601" s="89">
        <v>0.06</v>
      </c>
      <c r="U601" s="89">
        <v>0.03</v>
      </c>
      <c r="V601" s="89">
        <v>0.02</v>
      </c>
      <c r="W601" s="89">
        <v>0.02</v>
      </c>
      <c r="X601" s="89">
        <v>0.01</v>
      </c>
      <c r="Y601" s="89">
        <v>0.01</v>
      </c>
    </row>
    <row r="602" spans="1:25">
      <c r="A602" s="88" t="s">
        <v>673</v>
      </c>
      <c r="B602" s="89">
        <v>0</v>
      </c>
      <c r="C602" s="89">
        <v>0</v>
      </c>
      <c r="D602" s="89">
        <v>0</v>
      </c>
      <c r="E602" s="89">
        <v>0</v>
      </c>
      <c r="F602" s="89">
        <v>0</v>
      </c>
      <c r="G602" s="89">
        <v>0</v>
      </c>
      <c r="H602" s="89">
        <v>0</v>
      </c>
      <c r="I602" s="89">
        <v>0.01</v>
      </c>
      <c r="J602" s="89">
        <v>0.01</v>
      </c>
      <c r="K602" s="89">
        <v>0</v>
      </c>
      <c r="L602" s="89">
        <v>0</v>
      </c>
      <c r="M602" s="89">
        <v>0</v>
      </c>
      <c r="N602" s="89">
        <v>0.01</v>
      </c>
      <c r="O602" s="89">
        <v>0</v>
      </c>
      <c r="P602" s="89">
        <v>0</v>
      </c>
      <c r="Q602" s="89">
        <v>0</v>
      </c>
      <c r="R602" s="89">
        <v>0</v>
      </c>
      <c r="S602" s="89">
        <v>0.01</v>
      </c>
      <c r="T602" s="89">
        <v>0.01</v>
      </c>
      <c r="U602" s="89">
        <v>0</v>
      </c>
      <c r="V602" s="89">
        <v>0</v>
      </c>
      <c r="W602" s="89">
        <v>0</v>
      </c>
      <c r="X602" s="89">
        <v>0</v>
      </c>
      <c r="Y602" s="89">
        <v>0</v>
      </c>
    </row>
    <row r="603" spans="1:25">
      <c r="A603" s="88" t="s">
        <v>674</v>
      </c>
      <c r="B603" s="89">
        <v>0</v>
      </c>
      <c r="C603" s="89">
        <v>0</v>
      </c>
      <c r="D603" s="89">
        <v>0</v>
      </c>
      <c r="E603" s="89">
        <v>0</v>
      </c>
      <c r="F603" s="89">
        <v>0</v>
      </c>
      <c r="G603" s="89">
        <v>0</v>
      </c>
      <c r="H603" s="89">
        <v>0.01</v>
      </c>
      <c r="I603" s="89">
        <v>0.02</v>
      </c>
      <c r="J603" s="89">
        <v>0.04</v>
      </c>
      <c r="K603" s="89">
        <v>0.02</v>
      </c>
      <c r="L603" s="89">
        <v>0.01</v>
      </c>
      <c r="M603" s="89">
        <v>0.01</v>
      </c>
      <c r="N603" s="89">
        <v>0.02</v>
      </c>
      <c r="O603" s="89">
        <v>0.01</v>
      </c>
      <c r="P603" s="89">
        <v>0.01</v>
      </c>
      <c r="Q603" s="89">
        <v>0.01</v>
      </c>
      <c r="R603" s="89">
        <v>0.03</v>
      </c>
      <c r="S603" s="89">
        <v>0.05</v>
      </c>
      <c r="T603" s="89">
        <v>0.02</v>
      </c>
      <c r="U603" s="89">
        <v>0.02</v>
      </c>
      <c r="V603" s="89">
        <v>0.02</v>
      </c>
      <c r="W603" s="89">
        <v>0.01</v>
      </c>
      <c r="X603" s="89">
        <v>0</v>
      </c>
      <c r="Y603" s="89">
        <v>0</v>
      </c>
    </row>
    <row r="604" spans="1:25">
      <c r="A604" s="88" t="s">
        <v>675</v>
      </c>
      <c r="B604" s="89">
        <v>0</v>
      </c>
      <c r="C604" s="89">
        <v>0</v>
      </c>
      <c r="D604" s="89">
        <v>0</v>
      </c>
      <c r="E604" s="89">
        <v>0</v>
      </c>
      <c r="F604" s="89">
        <v>0</v>
      </c>
      <c r="G604" s="89">
        <v>0.02</v>
      </c>
      <c r="H604" s="89">
        <v>0.03</v>
      </c>
      <c r="I604" s="89">
        <v>0.04</v>
      </c>
      <c r="J604" s="89">
        <v>7.0000000000000007E-2</v>
      </c>
      <c r="K604" s="89">
        <v>0.05</v>
      </c>
      <c r="L604" s="89">
        <v>0.03</v>
      </c>
      <c r="M604" s="89">
        <v>0.02</v>
      </c>
      <c r="N604" s="89">
        <v>0.02</v>
      </c>
      <c r="O604" s="89">
        <v>0.01</v>
      </c>
      <c r="P604" s="89">
        <v>0.01</v>
      </c>
      <c r="Q604" s="89">
        <v>0.02</v>
      </c>
      <c r="R604" s="89">
        <v>0.03</v>
      </c>
      <c r="S604" s="89">
        <v>0.06</v>
      </c>
      <c r="T604" s="89">
        <v>0.03</v>
      </c>
      <c r="U604" s="89">
        <v>0.02</v>
      </c>
      <c r="V604" s="89">
        <v>0.01</v>
      </c>
      <c r="W604" s="89">
        <v>0.01</v>
      </c>
      <c r="X604" s="89">
        <v>0.01</v>
      </c>
      <c r="Y604" s="89">
        <v>0</v>
      </c>
    </row>
    <row r="605" spans="1:25">
      <c r="A605" s="88" t="s">
        <v>676</v>
      </c>
      <c r="B605" s="89">
        <v>0</v>
      </c>
      <c r="C605" s="89">
        <v>0.01</v>
      </c>
      <c r="D605" s="89">
        <v>0</v>
      </c>
      <c r="E605" s="89">
        <v>0</v>
      </c>
      <c r="F605" s="89">
        <v>0</v>
      </c>
      <c r="G605" s="89">
        <v>0.01</v>
      </c>
      <c r="H605" s="89">
        <v>0.03</v>
      </c>
      <c r="I605" s="89">
        <v>0.02</v>
      </c>
      <c r="J605" s="89">
        <v>0</v>
      </c>
      <c r="K605" s="89">
        <v>0.01</v>
      </c>
      <c r="L605" s="89">
        <v>0.02</v>
      </c>
      <c r="M605" s="89">
        <v>0</v>
      </c>
      <c r="N605" s="89">
        <v>0.01</v>
      </c>
      <c r="O605" s="89">
        <v>0.03</v>
      </c>
      <c r="P605" s="89">
        <v>0</v>
      </c>
      <c r="Q605" s="89">
        <v>0.01</v>
      </c>
      <c r="R605" s="89">
        <v>0.17</v>
      </c>
      <c r="S605" s="89">
        <v>0.01</v>
      </c>
      <c r="T605" s="89">
        <v>0</v>
      </c>
      <c r="U605" s="89">
        <v>0</v>
      </c>
      <c r="V605" s="89">
        <v>0.32</v>
      </c>
      <c r="W605" s="89">
        <v>1.48</v>
      </c>
      <c r="X605" s="89">
        <v>0.27</v>
      </c>
      <c r="Y605" s="89">
        <v>0.1</v>
      </c>
    </row>
    <row r="606" spans="1:25">
      <c r="A606" s="88" t="s">
        <v>677</v>
      </c>
      <c r="B606" s="89">
        <v>0.02</v>
      </c>
      <c r="C606" s="89">
        <v>0.03</v>
      </c>
      <c r="D606" s="89">
        <v>0.03</v>
      </c>
      <c r="E606" s="89">
        <v>0.06</v>
      </c>
      <c r="F606" s="89">
        <v>0.02</v>
      </c>
      <c r="G606" s="89">
        <v>0.02</v>
      </c>
      <c r="H606" s="89">
        <v>0.02</v>
      </c>
      <c r="I606" s="89">
        <v>0.02</v>
      </c>
      <c r="J606" s="89">
        <v>0.02</v>
      </c>
      <c r="K606" s="89">
        <v>0.03</v>
      </c>
      <c r="L606" s="89">
        <v>0.03</v>
      </c>
      <c r="M606" s="89">
        <v>0.03</v>
      </c>
      <c r="N606" s="89">
        <v>0.03</v>
      </c>
      <c r="O606" s="89">
        <v>0.04</v>
      </c>
      <c r="P606" s="89">
        <v>0.04</v>
      </c>
      <c r="Q606" s="89">
        <v>0.04</v>
      </c>
      <c r="R606" s="89">
        <v>0.04</v>
      </c>
      <c r="S606" s="89">
        <v>0.03</v>
      </c>
      <c r="T606" s="89">
        <v>0.04</v>
      </c>
      <c r="U606" s="89">
        <v>0.03</v>
      </c>
      <c r="V606" s="89">
        <v>0.03</v>
      </c>
      <c r="W606" s="89">
        <v>0.05</v>
      </c>
      <c r="X606" s="89">
        <v>0.02</v>
      </c>
      <c r="Y606" s="89">
        <v>0.02</v>
      </c>
    </row>
    <row r="607" spans="1:25">
      <c r="A607" s="88" t="s">
        <v>678</v>
      </c>
      <c r="B607" s="89">
        <v>0</v>
      </c>
      <c r="C607" s="89">
        <v>0</v>
      </c>
      <c r="D607" s="89">
        <v>0</v>
      </c>
      <c r="E607" s="89">
        <v>0</v>
      </c>
      <c r="F607" s="89">
        <v>0</v>
      </c>
      <c r="G607" s="89">
        <v>0.02</v>
      </c>
      <c r="H607" s="89">
        <v>0.04</v>
      </c>
      <c r="I607" s="89">
        <v>0.02</v>
      </c>
      <c r="J607" s="89">
        <v>0.03</v>
      </c>
      <c r="K607" s="89">
        <v>0.03</v>
      </c>
      <c r="L607" s="89">
        <v>0.03</v>
      </c>
      <c r="M607" s="89">
        <v>0.03</v>
      </c>
      <c r="N607" s="89">
        <v>0.01</v>
      </c>
      <c r="O607" s="89">
        <v>0.01</v>
      </c>
      <c r="P607" s="89">
        <v>0.01</v>
      </c>
      <c r="Q607" s="89">
        <v>0.02</v>
      </c>
      <c r="R607" s="89">
        <v>0.01</v>
      </c>
      <c r="S607" s="89">
        <v>0.01</v>
      </c>
      <c r="T607" s="89">
        <v>0.01</v>
      </c>
      <c r="U607" s="89">
        <v>0.01</v>
      </c>
      <c r="V607" s="89">
        <v>0</v>
      </c>
      <c r="W607" s="89">
        <v>0.02</v>
      </c>
      <c r="X607" s="89">
        <v>0.01</v>
      </c>
      <c r="Y607" s="89">
        <v>0</v>
      </c>
    </row>
    <row r="608" spans="1:25">
      <c r="A608" s="88" t="s">
        <v>679</v>
      </c>
      <c r="B608" s="89">
        <v>0</v>
      </c>
      <c r="C608" s="89">
        <v>0</v>
      </c>
      <c r="D608" s="89">
        <v>0</v>
      </c>
      <c r="E608" s="89">
        <v>0.03</v>
      </c>
      <c r="F608" s="89">
        <v>0</v>
      </c>
      <c r="G608" s="89">
        <v>0</v>
      </c>
      <c r="H608" s="89">
        <v>0</v>
      </c>
      <c r="I608" s="89">
        <v>0</v>
      </c>
      <c r="J608" s="89">
        <v>0</v>
      </c>
      <c r="K608" s="89">
        <v>0</v>
      </c>
      <c r="L608" s="89">
        <v>0</v>
      </c>
      <c r="M608" s="89">
        <v>0</v>
      </c>
      <c r="N608" s="89">
        <v>0</v>
      </c>
      <c r="O608" s="89">
        <v>0</v>
      </c>
      <c r="P608" s="89">
        <v>0</v>
      </c>
      <c r="Q608" s="89">
        <v>0</v>
      </c>
      <c r="R608" s="89">
        <v>0</v>
      </c>
      <c r="S608" s="89">
        <v>0</v>
      </c>
      <c r="T608" s="89">
        <v>0</v>
      </c>
      <c r="U608" s="89">
        <v>0</v>
      </c>
      <c r="V608" s="89">
        <v>0</v>
      </c>
      <c r="W608" s="89">
        <v>0.03</v>
      </c>
      <c r="X608" s="89">
        <v>0</v>
      </c>
      <c r="Y608" s="89">
        <v>0</v>
      </c>
    </row>
    <row r="609" spans="1:25">
      <c r="A609" s="88" t="s">
        <v>680</v>
      </c>
      <c r="B609" s="89">
        <v>0.03</v>
      </c>
      <c r="C609" s="89">
        <v>0.04</v>
      </c>
      <c r="D609" s="89">
        <v>0.04</v>
      </c>
      <c r="E609" s="89">
        <v>0.03</v>
      </c>
      <c r="F609" s="89">
        <v>1.1200000000000001</v>
      </c>
      <c r="G609" s="89">
        <v>1.31</v>
      </c>
      <c r="H609" s="89">
        <v>0.03</v>
      </c>
      <c r="I609" s="89">
        <v>0.06</v>
      </c>
      <c r="J609" s="89">
        <v>0.2</v>
      </c>
      <c r="K609" s="89">
        <v>0.19</v>
      </c>
      <c r="L609" s="89">
        <v>0.13</v>
      </c>
      <c r="M609" s="89">
        <v>0.08</v>
      </c>
      <c r="N609" s="89">
        <v>0.05</v>
      </c>
      <c r="O609" s="89">
        <v>0.05</v>
      </c>
      <c r="P609" s="89">
        <v>0.05</v>
      </c>
      <c r="Q609" s="89">
        <v>0.06</v>
      </c>
      <c r="R609" s="89">
        <v>7.0000000000000007E-2</v>
      </c>
      <c r="S609" s="89">
        <v>7.0000000000000007E-2</v>
      </c>
      <c r="T609" s="89">
        <v>0.05</v>
      </c>
      <c r="U609" s="89">
        <v>0.05</v>
      </c>
      <c r="V609" s="89">
        <v>0.04</v>
      </c>
      <c r="W609" s="89">
        <v>0.04</v>
      </c>
      <c r="X609" s="89">
        <v>1.1399999999999999</v>
      </c>
      <c r="Y609" s="89">
        <v>1.37</v>
      </c>
    </row>
    <row r="610" spans="1:25">
      <c r="A610" s="88" t="s">
        <v>681</v>
      </c>
      <c r="B610" s="89">
        <v>0</v>
      </c>
      <c r="C610" s="89">
        <v>0</v>
      </c>
      <c r="D610" s="89">
        <v>0</v>
      </c>
      <c r="E610" s="89">
        <v>1.43</v>
      </c>
      <c r="F610" s="89">
        <v>0.92</v>
      </c>
      <c r="G610" s="89">
        <v>0</v>
      </c>
      <c r="H610" s="89">
        <v>0.03</v>
      </c>
      <c r="I610" s="89">
        <v>0.04</v>
      </c>
      <c r="J610" s="89">
        <v>0.12</v>
      </c>
      <c r="K610" s="89">
        <v>0.16</v>
      </c>
      <c r="L610" s="89">
        <v>0.15</v>
      </c>
      <c r="M610" s="89">
        <v>0.08</v>
      </c>
      <c r="N610" s="89">
        <v>0.02</v>
      </c>
      <c r="O610" s="89">
        <v>0.01</v>
      </c>
      <c r="P610" s="89">
        <v>0.01</v>
      </c>
      <c r="Q610" s="89">
        <v>0.01</v>
      </c>
      <c r="R610" s="89">
        <v>0.02</v>
      </c>
      <c r="S610" s="89">
        <v>0.06</v>
      </c>
      <c r="T610" s="89">
        <v>0.03</v>
      </c>
      <c r="U610" s="89">
        <v>0.36</v>
      </c>
      <c r="V610" s="89">
        <v>2.2400000000000002</v>
      </c>
      <c r="W610" s="89">
        <v>0.01</v>
      </c>
      <c r="X610" s="89">
        <v>0.01</v>
      </c>
      <c r="Y610" s="89">
        <v>0</v>
      </c>
    </row>
    <row r="611" spans="1:25">
      <c r="A611" s="88" t="s">
        <v>682</v>
      </c>
      <c r="B611" s="89">
        <v>0.01</v>
      </c>
      <c r="C611" s="89">
        <v>0.25</v>
      </c>
      <c r="D611" s="89">
        <v>0.4</v>
      </c>
      <c r="E611" s="89">
        <v>0.02</v>
      </c>
      <c r="F611" s="89">
        <v>0.01</v>
      </c>
      <c r="G611" s="89">
        <v>0.14000000000000001</v>
      </c>
      <c r="H611" s="89">
        <v>2.36</v>
      </c>
      <c r="I611" s="89">
        <v>1.27</v>
      </c>
      <c r="J611" s="89">
        <v>0.03</v>
      </c>
      <c r="K611" s="89">
        <v>0.04</v>
      </c>
      <c r="L611" s="89">
        <v>0.1</v>
      </c>
      <c r="M611" s="89">
        <v>0.03</v>
      </c>
      <c r="N611" s="89">
        <v>7.0000000000000007E-2</v>
      </c>
      <c r="O611" s="89">
        <v>0.06</v>
      </c>
      <c r="P611" s="89">
        <v>0.11</v>
      </c>
      <c r="Q611" s="89">
        <v>0.06</v>
      </c>
      <c r="R611" s="89">
        <v>0.02</v>
      </c>
      <c r="S611" s="89">
        <v>0.02</v>
      </c>
      <c r="T611" s="89">
        <v>0.02</v>
      </c>
      <c r="U611" s="89">
        <v>0.19</v>
      </c>
      <c r="V611" s="89">
        <v>2.8</v>
      </c>
      <c r="W611" s="89">
        <v>1.31</v>
      </c>
      <c r="X611" s="89">
        <v>0.01</v>
      </c>
      <c r="Y611" s="89">
        <v>0.01</v>
      </c>
    </row>
    <row r="612" spans="1:25">
      <c r="A612" s="88" t="s">
        <v>683</v>
      </c>
      <c r="B612" s="89">
        <v>0.01</v>
      </c>
      <c r="C612" s="89">
        <v>0.01</v>
      </c>
      <c r="D612" s="89">
        <v>0.01</v>
      </c>
      <c r="E612" s="89">
        <v>0.01</v>
      </c>
      <c r="F612" s="89">
        <v>1.67</v>
      </c>
      <c r="G612" s="89">
        <v>0.01</v>
      </c>
      <c r="H612" s="89">
        <v>0.05</v>
      </c>
      <c r="I612" s="89">
        <v>0.09</v>
      </c>
      <c r="J612" s="89">
        <v>0.02</v>
      </c>
      <c r="K612" s="89">
        <v>0.04</v>
      </c>
      <c r="L612" s="89">
        <v>0.02</v>
      </c>
      <c r="M612" s="89">
        <v>0.02</v>
      </c>
      <c r="N612" s="89">
        <v>0.02</v>
      </c>
      <c r="O612" s="89">
        <v>0.11</v>
      </c>
      <c r="P612" s="89">
        <v>0.02</v>
      </c>
      <c r="Q612" s="89">
        <v>0.02</v>
      </c>
      <c r="R612" s="89">
        <v>0.02</v>
      </c>
      <c r="S612" s="89">
        <v>0.02</v>
      </c>
      <c r="T612" s="89">
        <v>0.02</v>
      </c>
      <c r="U612" s="89">
        <v>0.02</v>
      </c>
      <c r="V612" s="89">
        <v>0.01</v>
      </c>
      <c r="W612" s="89">
        <v>1.76</v>
      </c>
      <c r="X612" s="89">
        <v>0.01</v>
      </c>
      <c r="Y612" s="89">
        <v>0.01</v>
      </c>
    </row>
    <row r="613" spans="1:25">
      <c r="A613" s="88" t="s">
        <v>684</v>
      </c>
      <c r="B613" s="89">
        <v>0</v>
      </c>
      <c r="C613" s="89">
        <v>0.45</v>
      </c>
      <c r="D613" s="89">
        <v>0</v>
      </c>
      <c r="E613" s="89">
        <v>0</v>
      </c>
      <c r="F613" s="89">
        <v>0.26</v>
      </c>
      <c r="G613" s="89">
        <v>1.26</v>
      </c>
      <c r="H613" s="89">
        <v>0.03</v>
      </c>
      <c r="I613" s="89">
        <v>0.05</v>
      </c>
      <c r="J613" s="89">
        <v>0.04</v>
      </c>
      <c r="K613" s="89">
        <v>0.02</v>
      </c>
      <c r="L613" s="89">
        <v>0.03</v>
      </c>
      <c r="M613" s="89">
        <v>0.02</v>
      </c>
      <c r="N613" s="89">
        <v>0.01</v>
      </c>
      <c r="O613" s="89">
        <v>0.01</v>
      </c>
      <c r="P613" s="89">
        <v>0.01</v>
      </c>
      <c r="Q613" s="89">
        <v>0.01</v>
      </c>
      <c r="R613" s="89">
        <v>0.05</v>
      </c>
      <c r="S613" s="89">
        <v>0.05</v>
      </c>
      <c r="T613" s="89">
        <v>0.01</v>
      </c>
      <c r="U613" s="89">
        <v>0.01</v>
      </c>
      <c r="V613" s="89">
        <v>0</v>
      </c>
      <c r="W613" s="89">
        <v>1.25</v>
      </c>
      <c r="X613" s="89">
        <v>0.33</v>
      </c>
      <c r="Y613" s="89">
        <v>0.01</v>
      </c>
    </row>
    <row r="614" spans="1:25">
      <c r="A614" s="88" t="s">
        <v>685</v>
      </c>
      <c r="B614" s="89">
        <v>0</v>
      </c>
      <c r="C614" s="89">
        <v>0</v>
      </c>
      <c r="D614" s="89">
        <v>0</v>
      </c>
      <c r="E614" s="89">
        <v>1.05</v>
      </c>
      <c r="F614" s="89">
        <v>0</v>
      </c>
      <c r="G614" s="89">
        <v>0</v>
      </c>
      <c r="H614" s="89">
        <v>0</v>
      </c>
      <c r="I614" s="89">
        <v>0.02</v>
      </c>
      <c r="J614" s="89">
        <v>0.02</v>
      </c>
      <c r="K614" s="89">
        <v>0.01</v>
      </c>
      <c r="L614" s="89">
        <v>0.02</v>
      </c>
      <c r="M614" s="89">
        <v>0.01</v>
      </c>
      <c r="N614" s="89">
        <v>0.01</v>
      </c>
      <c r="O614" s="89">
        <v>0.01</v>
      </c>
      <c r="P614" s="89">
        <v>0.01</v>
      </c>
      <c r="Q614" s="89">
        <v>0.01</v>
      </c>
      <c r="R614" s="89">
        <v>0.01</v>
      </c>
      <c r="S614" s="89">
        <v>0.03</v>
      </c>
      <c r="T614" s="89">
        <v>0.03</v>
      </c>
      <c r="U614" s="89">
        <v>0.01</v>
      </c>
      <c r="V614" s="89">
        <v>0.01</v>
      </c>
      <c r="W614" s="89">
        <v>0</v>
      </c>
      <c r="X614" s="89">
        <v>0</v>
      </c>
      <c r="Y614" s="89">
        <v>0</v>
      </c>
    </row>
    <row r="615" spans="1:25">
      <c r="A615" s="88" t="s">
        <v>686</v>
      </c>
      <c r="B615" s="89">
        <v>0</v>
      </c>
      <c r="C615" s="89">
        <v>0</v>
      </c>
      <c r="D615" s="89">
        <v>0</v>
      </c>
      <c r="E615" s="89">
        <v>0</v>
      </c>
      <c r="F615" s="89">
        <v>0</v>
      </c>
      <c r="G615" s="89">
        <v>0.01</v>
      </c>
      <c r="H615" s="89">
        <v>2.48</v>
      </c>
      <c r="I615" s="89">
        <v>0.01</v>
      </c>
      <c r="J615" s="89">
        <v>0.05</v>
      </c>
      <c r="K615" s="89">
        <v>0.05</v>
      </c>
      <c r="L615" s="89">
        <v>7.0000000000000007E-2</v>
      </c>
      <c r="M615" s="89">
        <v>0.05</v>
      </c>
      <c r="N615" s="89">
        <v>0.01</v>
      </c>
      <c r="O615" s="89">
        <v>0.02</v>
      </c>
      <c r="P615" s="89">
        <v>0.04</v>
      </c>
      <c r="Q615" s="89">
        <v>0.03</v>
      </c>
      <c r="R615" s="89">
        <v>0.01</v>
      </c>
      <c r="S615" s="89">
        <v>0.01</v>
      </c>
      <c r="T615" s="89">
        <v>0</v>
      </c>
      <c r="U615" s="89">
        <v>0</v>
      </c>
      <c r="V615" s="89">
        <v>0</v>
      </c>
      <c r="W615" s="89">
        <v>0.01</v>
      </c>
      <c r="X615" s="89">
        <v>2.4900000000000002</v>
      </c>
      <c r="Y615" s="89">
        <v>0</v>
      </c>
    </row>
    <row r="616" spans="1:25">
      <c r="A616" s="88" t="s">
        <v>687</v>
      </c>
      <c r="B616" s="89">
        <v>0</v>
      </c>
      <c r="C616" s="89">
        <v>0</v>
      </c>
      <c r="D616" s="89">
        <v>0</v>
      </c>
      <c r="E616" s="89">
        <v>0</v>
      </c>
      <c r="F616" s="89">
        <v>0.26</v>
      </c>
      <c r="G616" s="89">
        <v>0</v>
      </c>
      <c r="H616" s="89">
        <v>0.09</v>
      </c>
      <c r="I616" s="89">
        <v>0.02</v>
      </c>
      <c r="J616" s="89">
        <v>0.06</v>
      </c>
      <c r="K616" s="89">
        <v>0.01</v>
      </c>
      <c r="L616" s="89">
        <v>0.01</v>
      </c>
      <c r="M616" s="89">
        <v>0.11</v>
      </c>
      <c r="N616" s="89">
        <v>0.01</v>
      </c>
      <c r="O616" s="89">
        <v>0.02</v>
      </c>
      <c r="P616" s="89">
        <v>0.03</v>
      </c>
      <c r="Q616" s="89">
        <v>7.0000000000000007E-2</v>
      </c>
      <c r="R616" s="89">
        <v>0.02</v>
      </c>
      <c r="S616" s="89">
        <v>0.01</v>
      </c>
      <c r="T616" s="89">
        <v>0.01</v>
      </c>
      <c r="U616" s="89">
        <v>0</v>
      </c>
      <c r="V616" s="89">
        <v>0</v>
      </c>
      <c r="W616" s="89">
        <v>0.09</v>
      </c>
      <c r="X616" s="89">
        <v>0.01</v>
      </c>
      <c r="Y616" s="89">
        <v>0.01</v>
      </c>
    </row>
    <row r="617" spans="1:25">
      <c r="A617" s="88" t="s">
        <v>688</v>
      </c>
      <c r="B617" s="89">
        <v>0</v>
      </c>
      <c r="C617" s="89">
        <v>0</v>
      </c>
      <c r="D617" s="89">
        <v>0</v>
      </c>
      <c r="E617" s="89">
        <v>0.27</v>
      </c>
      <c r="F617" s="89">
        <v>0.66</v>
      </c>
      <c r="G617" s="89">
        <v>1</v>
      </c>
      <c r="H617" s="89">
        <v>0</v>
      </c>
      <c r="I617" s="89">
        <v>0</v>
      </c>
      <c r="J617" s="89">
        <v>0.01</v>
      </c>
      <c r="K617" s="89">
        <v>0.01</v>
      </c>
      <c r="L617" s="89">
        <v>0.02</v>
      </c>
      <c r="M617" s="89">
        <v>0.01</v>
      </c>
      <c r="N617" s="89">
        <v>0.02</v>
      </c>
      <c r="O617" s="89">
        <v>0.1</v>
      </c>
      <c r="P617" s="89">
        <v>0.04</v>
      </c>
      <c r="Q617" s="89">
        <v>0.03</v>
      </c>
      <c r="R617" s="89">
        <v>0.01</v>
      </c>
      <c r="S617" s="89">
        <v>0.01</v>
      </c>
      <c r="T617" s="89">
        <v>0.01</v>
      </c>
      <c r="U617" s="89">
        <v>0</v>
      </c>
      <c r="V617" s="89">
        <v>0.35</v>
      </c>
      <c r="W617" s="89">
        <v>0.41</v>
      </c>
      <c r="X617" s="89">
        <v>0</v>
      </c>
      <c r="Y617" s="89">
        <v>0</v>
      </c>
    </row>
    <row r="618" spans="1:25">
      <c r="A618" s="88" t="s">
        <v>689</v>
      </c>
      <c r="B618" s="89">
        <v>0</v>
      </c>
      <c r="C618" s="89">
        <v>0</v>
      </c>
      <c r="D618" s="89">
        <v>0</v>
      </c>
      <c r="E618" s="89">
        <v>0</v>
      </c>
      <c r="F618" s="89">
        <v>0.57999999999999996</v>
      </c>
      <c r="G618" s="89">
        <v>0.31</v>
      </c>
      <c r="H618" s="89">
        <v>0</v>
      </c>
      <c r="I618" s="89">
        <v>0</v>
      </c>
      <c r="J618" s="89">
        <v>0.01</v>
      </c>
      <c r="K618" s="89">
        <v>0.01</v>
      </c>
      <c r="L618" s="89">
        <v>0.02</v>
      </c>
      <c r="M618" s="89">
        <v>0.01</v>
      </c>
      <c r="N618" s="89">
        <v>0.01</v>
      </c>
      <c r="O618" s="89">
        <v>0.01</v>
      </c>
      <c r="P618" s="89">
        <v>0.01</v>
      </c>
      <c r="Q618" s="89">
        <v>0.04</v>
      </c>
      <c r="R618" s="89">
        <v>0.01</v>
      </c>
      <c r="S618" s="89">
        <v>0.01</v>
      </c>
      <c r="T618" s="89">
        <v>0.01</v>
      </c>
      <c r="U618" s="89">
        <v>0.01</v>
      </c>
      <c r="V618" s="89">
        <v>0</v>
      </c>
      <c r="W618" s="89">
        <v>0</v>
      </c>
      <c r="X618" s="89">
        <v>0</v>
      </c>
      <c r="Y618" s="89">
        <v>0.93</v>
      </c>
    </row>
    <row r="619" spans="1:25">
      <c r="A619" s="88" t="s">
        <v>690</v>
      </c>
      <c r="B619" s="89">
        <v>0</v>
      </c>
      <c r="C619" s="89">
        <v>0</v>
      </c>
      <c r="D619" s="89">
        <v>0</v>
      </c>
      <c r="E619" s="89">
        <v>0</v>
      </c>
      <c r="F619" s="89">
        <v>0</v>
      </c>
      <c r="G619" s="89">
        <v>0</v>
      </c>
      <c r="H619" s="89">
        <v>0.22</v>
      </c>
      <c r="I619" s="89">
        <v>0</v>
      </c>
      <c r="J619" s="89">
        <v>0.02</v>
      </c>
      <c r="K619" s="89">
        <v>0.03</v>
      </c>
      <c r="L619" s="89">
        <v>0.02</v>
      </c>
      <c r="M619" s="89">
        <v>0.03</v>
      </c>
      <c r="N619" s="89">
        <v>0.04</v>
      </c>
      <c r="O619" s="89">
        <v>0.02</v>
      </c>
      <c r="P619" s="89">
        <v>0.03</v>
      </c>
      <c r="Q619" s="89">
        <v>0.03</v>
      </c>
      <c r="R619" s="89">
        <v>0.04</v>
      </c>
      <c r="S619" s="89">
        <v>0.02</v>
      </c>
      <c r="T619" s="89">
        <v>0.02</v>
      </c>
      <c r="U619" s="89">
        <v>0.02</v>
      </c>
      <c r="V619" s="89">
        <v>0.27</v>
      </c>
      <c r="W619" s="89">
        <v>0</v>
      </c>
      <c r="X619" s="89">
        <v>0</v>
      </c>
      <c r="Y619" s="89">
        <v>0</v>
      </c>
    </row>
    <row r="620" spans="1:25">
      <c r="A620" s="88" t="s">
        <v>1098</v>
      </c>
      <c r="B620" s="89">
        <v>0</v>
      </c>
      <c r="C620" s="89">
        <v>0</v>
      </c>
      <c r="D620" s="89">
        <v>0</v>
      </c>
      <c r="E620" s="89">
        <v>0</v>
      </c>
      <c r="F620" s="89">
        <v>0</v>
      </c>
      <c r="G620" s="89">
        <v>0</v>
      </c>
      <c r="H620" s="89">
        <v>0</v>
      </c>
      <c r="I620" s="89">
        <v>0</v>
      </c>
      <c r="J620" s="89">
        <v>0</v>
      </c>
      <c r="K620" s="89">
        <v>0</v>
      </c>
      <c r="L620" s="89">
        <v>0</v>
      </c>
      <c r="M620" s="89">
        <v>0</v>
      </c>
      <c r="N620" s="89">
        <v>0</v>
      </c>
      <c r="O620" s="89">
        <v>0</v>
      </c>
      <c r="P620" s="89">
        <v>0</v>
      </c>
      <c r="Q620" s="89">
        <v>0</v>
      </c>
      <c r="R620" s="89">
        <v>0</v>
      </c>
      <c r="S620" s="89">
        <v>0</v>
      </c>
      <c r="T620" s="89">
        <v>0</v>
      </c>
      <c r="U620" s="89">
        <v>0</v>
      </c>
      <c r="V620" s="89">
        <v>0</v>
      </c>
      <c r="W620" s="89">
        <v>0</v>
      </c>
      <c r="X620" s="89">
        <v>0</v>
      </c>
      <c r="Y620" s="89">
        <v>0</v>
      </c>
    </row>
    <row r="621" spans="1:25">
      <c r="A621" s="88" t="s">
        <v>691</v>
      </c>
      <c r="B621" s="89">
        <v>0</v>
      </c>
      <c r="C621" s="89">
        <v>0</v>
      </c>
      <c r="D621" s="89">
        <v>0</v>
      </c>
      <c r="E621" s="89">
        <v>0</v>
      </c>
      <c r="F621" s="89">
        <v>0</v>
      </c>
      <c r="G621" s="89">
        <v>0.19</v>
      </c>
      <c r="H621" s="89">
        <v>0.47</v>
      </c>
      <c r="I621" s="89">
        <v>0.01</v>
      </c>
      <c r="J621" s="89">
        <v>0.02</v>
      </c>
      <c r="K621" s="89">
        <v>0.02</v>
      </c>
      <c r="L621" s="89">
        <v>0.06</v>
      </c>
      <c r="M621" s="89">
        <v>0.02</v>
      </c>
      <c r="N621" s="89">
        <v>0.02</v>
      </c>
      <c r="O621" s="89">
        <v>0.02</v>
      </c>
      <c r="P621" s="89">
        <v>0.04</v>
      </c>
      <c r="Q621" s="89">
        <v>0.06</v>
      </c>
      <c r="R621" s="89">
        <v>0.06</v>
      </c>
      <c r="S621" s="89">
        <v>0.02</v>
      </c>
      <c r="T621" s="89">
        <v>0.01</v>
      </c>
      <c r="U621" s="89">
        <v>0.01</v>
      </c>
      <c r="V621" s="89">
        <v>0.01</v>
      </c>
      <c r="W621" s="89">
        <v>0.2</v>
      </c>
      <c r="X621" s="89">
        <v>0.48</v>
      </c>
      <c r="Y621" s="89">
        <v>0</v>
      </c>
    </row>
    <row r="622" spans="1:25">
      <c r="A622" s="88" t="s">
        <v>692</v>
      </c>
      <c r="B622" s="89">
        <v>1.1599999999999999</v>
      </c>
      <c r="C622" s="89">
        <v>0.21</v>
      </c>
      <c r="D622" s="89">
        <v>0.01</v>
      </c>
      <c r="E622" s="89">
        <v>0.01</v>
      </c>
      <c r="F622" s="89">
        <v>0.01</v>
      </c>
      <c r="G622" s="89">
        <v>0.01</v>
      </c>
      <c r="H622" s="89">
        <v>0.02</v>
      </c>
      <c r="I622" s="89">
        <v>0.03</v>
      </c>
      <c r="J622" s="89">
        <v>0.15</v>
      </c>
      <c r="K622" s="89">
        <v>0.16</v>
      </c>
      <c r="L622" s="89">
        <v>7.0000000000000007E-2</v>
      </c>
      <c r="M622" s="89">
        <v>0.05</v>
      </c>
      <c r="N622" s="89">
        <v>0.03</v>
      </c>
      <c r="O622" s="89">
        <v>0.04</v>
      </c>
      <c r="P622" s="89">
        <v>0.03</v>
      </c>
      <c r="Q622" s="89">
        <v>0.03</v>
      </c>
      <c r="R622" s="89">
        <v>0.02</v>
      </c>
      <c r="S622" s="89">
        <v>0.03</v>
      </c>
      <c r="T622" s="89">
        <v>0.04</v>
      </c>
      <c r="U622" s="89">
        <v>0.04</v>
      </c>
      <c r="V622" s="89">
        <v>0.03</v>
      </c>
      <c r="W622" s="89">
        <v>0.03</v>
      </c>
      <c r="X622" s="89">
        <v>0.01</v>
      </c>
      <c r="Y622" s="89">
        <v>0.23</v>
      </c>
    </row>
    <row r="623" spans="1:25">
      <c r="A623" s="88" t="s">
        <v>693</v>
      </c>
      <c r="B623" s="89">
        <v>0</v>
      </c>
      <c r="C623" s="89">
        <v>0</v>
      </c>
      <c r="D623" s="89">
        <v>0</v>
      </c>
      <c r="E623" s="89">
        <v>0</v>
      </c>
      <c r="F623" s="89">
        <v>0</v>
      </c>
      <c r="G623" s="89">
        <v>0.01</v>
      </c>
      <c r="H623" s="89">
        <v>0.05</v>
      </c>
      <c r="I623" s="89">
        <v>0.66</v>
      </c>
      <c r="J623" s="89">
        <v>0.28000000000000003</v>
      </c>
      <c r="K623" s="89">
        <v>0.12</v>
      </c>
      <c r="L623" s="89">
        <v>0.03</v>
      </c>
      <c r="M623" s="89">
        <v>0.06</v>
      </c>
      <c r="N623" s="89">
        <v>0.05</v>
      </c>
      <c r="O623" s="89">
        <v>0.03</v>
      </c>
      <c r="P623" s="89">
        <v>0.03</v>
      </c>
      <c r="Q623" s="89">
        <v>0.02</v>
      </c>
      <c r="R623" s="89">
        <v>0.04</v>
      </c>
      <c r="S623" s="89">
        <v>0.06</v>
      </c>
      <c r="T623" s="89">
        <v>0.06</v>
      </c>
      <c r="U623" s="89">
        <v>0.03</v>
      </c>
      <c r="V623" s="89">
        <v>0.02</v>
      </c>
      <c r="W623" s="89">
        <v>0.04</v>
      </c>
      <c r="X623" s="89">
        <v>0.01</v>
      </c>
      <c r="Y623" s="89">
        <v>0</v>
      </c>
    </row>
    <row r="624" spans="1:25">
      <c r="A624" s="88" t="s">
        <v>694</v>
      </c>
      <c r="B624" s="89">
        <v>0.41</v>
      </c>
      <c r="C624" s="89">
        <v>0</v>
      </c>
      <c r="D624" s="89">
        <v>0</v>
      </c>
      <c r="E624" s="89">
        <v>0</v>
      </c>
      <c r="F624" s="89">
        <v>0</v>
      </c>
      <c r="G624" s="89">
        <v>0.01</v>
      </c>
      <c r="H624" s="89">
        <v>0.03</v>
      </c>
      <c r="I624" s="89">
        <v>0.09</v>
      </c>
      <c r="J624" s="89">
        <v>0.04</v>
      </c>
      <c r="K624" s="89">
        <v>0.05</v>
      </c>
      <c r="L624" s="89">
        <v>0.04</v>
      </c>
      <c r="M624" s="89">
        <v>0.03</v>
      </c>
      <c r="N624" s="89">
        <v>7.0000000000000007E-2</v>
      </c>
      <c r="O624" s="89">
        <v>0.04</v>
      </c>
      <c r="P624" s="89">
        <v>0.05</v>
      </c>
      <c r="Q624" s="89">
        <v>7.0000000000000007E-2</v>
      </c>
      <c r="R624" s="89">
        <v>0.03</v>
      </c>
      <c r="S624" s="89">
        <v>0.03</v>
      </c>
      <c r="T624" s="89">
        <v>0.05</v>
      </c>
      <c r="U624" s="89">
        <v>0.04</v>
      </c>
      <c r="V624" s="89">
        <v>0.01</v>
      </c>
      <c r="W624" s="89">
        <v>0</v>
      </c>
      <c r="X624" s="89">
        <v>0.01</v>
      </c>
      <c r="Y624" s="89">
        <v>0.85</v>
      </c>
    </row>
    <row r="625" spans="1:25">
      <c r="A625" s="88" t="s">
        <v>695</v>
      </c>
      <c r="B625" s="89">
        <v>0</v>
      </c>
      <c r="C625" s="89">
        <v>0</v>
      </c>
      <c r="D625" s="89">
        <v>0</v>
      </c>
      <c r="E625" s="89">
        <v>0.41</v>
      </c>
      <c r="F625" s="89">
        <v>1.64</v>
      </c>
      <c r="G625" s="89">
        <v>0</v>
      </c>
      <c r="H625" s="89">
        <v>0</v>
      </c>
      <c r="I625" s="89">
        <v>0</v>
      </c>
      <c r="J625" s="89">
        <v>0</v>
      </c>
      <c r="K625" s="89">
        <v>0.03</v>
      </c>
      <c r="L625" s="89">
        <v>0.04</v>
      </c>
      <c r="M625" s="89">
        <v>0.03</v>
      </c>
      <c r="N625" s="89">
        <v>0.02</v>
      </c>
      <c r="O625" s="89">
        <v>0.03</v>
      </c>
      <c r="P625" s="89">
        <v>0.02</v>
      </c>
      <c r="Q625" s="89">
        <v>0.02</v>
      </c>
      <c r="R625" s="89">
        <v>0.02</v>
      </c>
      <c r="S625" s="89">
        <v>0.01</v>
      </c>
      <c r="T625" s="89">
        <v>0.01</v>
      </c>
      <c r="U625" s="89">
        <v>0.01</v>
      </c>
      <c r="V625" s="89">
        <v>0</v>
      </c>
      <c r="W625" s="89">
        <v>0</v>
      </c>
      <c r="X625" s="89">
        <v>0</v>
      </c>
      <c r="Y625" s="89">
        <v>0</v>
      </c>
    </row>
    <row r="626" spans="1:25">
      <c r="A626" s="88" t="s">
        <v>696</v>
      </c>
      <c r="B626" s="89">
        <v>0.63</v>
      </c>
      <c r="C626" s="89">
        <v>0</v>
      </c>
      <c r="D626" s="89">
        <v>0</v>
      </c>
      <c r="E626" s="89">
        <v>0</v>
      </c>
      <c r="F626" s="89">
        <v>0</v>
      </c>
      <c r="G626" s="89">
        <v>0</v>
      </c>
      <c r="H626" s="89">
        <v>0</v>
      </c>
      <c r="I626" s="89">
        <v>0.86</v>
      </c>
      <c r="J626" s="89">
        <v>0.27</v>
      </c>
      <c r="K626" s="89">
        <v>0.02</v>
      </c>
      <c r="L626" s="89">
        <v>0.01</v>
      </c>
      <c r="M626" s="89">
        <v>0.01</v>
      </c>
      <c r="N626" s="89">
        <v>0.01</v>
      </c>
      <c r="O626" s="89">
        <v>0.01</v>
      </c>
      <c r="P626" s="89">
        <v>0</v>
      </c>
      <c r="Q626" s="89">
        <v>0</v>
      </c>
      <c r="R626" s="89">
        <v>0</v>
      </c>
      <c r="S626" s="89">
        <v>0</v>
      </c>
      <c r="T626" s="89">
        <v>0</v>
      </c>
      <c r="U626" s="89">
        <v>0</v>
      </c>
      <c r="V626" s="89">
        <v>0</v>
      </c>
      <c r="W626" s="89">
        <v>0</v>
      </c>
      <c r="X626" s="89">
        <v>0</v>
      </c>
      <c r="Y626" s="89">
        <v>0.45</v>
      </c>
    </row>
    <row r="627" spans="1:25">
      <c r="A627" s="88" t="s">
        <v>697</v>
      </c>
      <c r="B627" s="89">
        <v>0</v>
      </c>
      <c r="C627" s="89">
        <v>0</v>
      </c>
      <c r="D627" s="89">
        <v>0</v>
      </c>
      <c r="E627" s="89">
        <v>1.44</v>
      </c>
      <c r="F627" s="89">
        <v>1.54</v>
      </c>
      <c r="G627" s="89">
        <v>0</v>
      </c>
      <c r="H627" s="89">
        <v>0.03</v>
      </c>
      <c r="I627" s="89">
        <v>0.02</v>
      </c>
      <c r="J627" s="89">
        <v>0.05</v>
      </c>
      <c r="K627" s="89">
        <v>0.06</v>
      </c>
      <c r="L627" s="89">
        <v>0.05</v>
      </c>
      <c r="M627" s="89">
        <v>0.03</v>
      </c>
      <c r="N627" s="89">
        <v>0.02</v>
      </c>
      <c r="O627" s="89">
        <v>7.0000000000000007E-2</v>
      </c>
      <c r="P627" s="89">
        <v>0.15</v>
      </c>
      <c r="Q627" s="89">
        <v>0.08</v>
      </c>
      <c r="R627" s="89">
        <v>7.0000000000000007E-2</v>
      </c>
      <c r="S627" s="89">
        <v>0.02</v>
      </c>
      <c r="T627" s="89">
        <v>0.08</v>
      </c>
      <c r="U627" s="89">
        <v>0.03</v>
      </c>
      <c r="V627" s="89">
        <v>0.01</v>
      </c>
      <c r="W627" s="89">
        <v>0.01</v>
      </c>
      <c r="X627" s="89">
        <v>1.33</v>
      </c>
      <c r="Y627" s="89">
        <v>1.58</v>
      </c>
    </row>
    <row r="628" spans="1:25">
      <c r="A628" s="88" t="s">
        <v>698</v>
      </c>
      <c r="B628" s="89">
        <v>0.01</v>
      </c>
      <c r="C628" s="89">
        <v>0.02</v>
      </c>
      <c r="D628" s="89">
        <v>0.03</v>
      </c>
      <c r="E628" s="89">
        <v>0.02</v>
      </c>
      <c r="F628" s="89">
        <v>0.01</v>
      </c>
      <c r="G628" s="89">
        <v>1.91</v>
      </c>
      <c r="H628" s="89">
        <v>0.66</v>
      </c>
      <c r="I628" s="89">
        <v>0.03</v>
      </c>
      <c r="J628" s="89">
        <v>0.11</v>
      </c>
      <c r="K628" s="89">
        <v>7.0000000000000007E-2</v>
      </c>
      <c r="L628" s="89">
        <v>7.0000000000000007E-2</v>
      </c>
      <c r="M628" s="89">
        <v>7.0000000000000007E-2</v>
      </c>
      <c r="N628" s="89">
        <v>0.05</v>
      </c>
      <c r="O628" s="89">
        <v>0.06</v>
      </c>
      <c r="P628" s="89">
        <v>0.05</v>
      </c>
      <c r="Q628" s="89">
        <v>0.08</v>
      </c>
      <c r="R628" s="89">
        <v>0.05</v>
      </c>
      <c r="S628" s="89">
        <v>0.05</v>
      </c>
      <c r="T628" s="89">
        <v>7.0000000000000007E-2</v>
      </c>
      <c r="U628" s="89">
        <v>0.05</v>
      </c>
      <c r="V628" s="89">
        <v>0.04</v>
      </c>
      <c r="W628" s="89">
        <v>0.45</v>
      </c>
      <c r="X628" s="89">
        <v>2.17</v>
      </c>
      <c r="Y628" s="89">
        <v>0.09</v>
      </c>
    </row>
    <row r="629" spans="1:25">
      <c r="A629" s="88" t="s">
        <v>699</v>
      </c>
      <c r="B629" s="89">
        <v>0</v>
      </c>
      <c r="C629" s="89">
        <v>0</v>
      </c>
      <c r="D629" s="89">
        <v>0</v>
      </c>
      <c r="E629" s="89">
        <v>0</v>
      </c>
      <c r="F629" s="89">
        <v>0.16</v>
      </c>
      <c r="G629" s="89">
        <v>1.49</v>
      </c>
      <c r="H629" s="89">
        <v>1.6</v>
      </c>
      <c r="I629" s="89">
        <v>1.32</v>
      </c>
      <c r="J629" s="89">
        <v>0.13</v>
      </c>
      <c r="K629" s="89">
        <v>0.03</v>
      </c>
      <c r="L629" s="89">
        <v>0</v>
      </c>
      <c r="M629" s="89">
        <v>0</v>
      </c>
      <c r="N629" s="89">
        <v>0.03</v>
      </c>
      <c r="O629" s="89">
        <v>0.08</v>
      </c>
      <c r="P629" s="89">
        <v>0.1</v>
      </c>
      <c r="Q629" s="89">
        <v>0.11</v>
      </c>
      <c r="R629" s="89">
        <v>0.03</v>
      </c>
      <c r="S629" s="89">
        <v>0.02</v>
      </c>
      <c r="T629" s="89">
        <v>0</v>
      </c>
      <c r="U629" s="89">
        <v>0</v>
      </c>
      <c r="V629" s="89">
        <v>0</v>
      </c>
      <c r="W629" s="89">
        <v>0</v>
      </c>
      <c r="X629" s="89">
        <v>0</v>
      </c>
      <c r="Y629" s="89">
        <v>0</v>
      </c>
    </row>
    <row r="630" spans="1:25">
      <c r="A630" s="88" t="s">
        <v>700</v>
      </c>
      <c r="B630" s="89">
        <v>0.04</v>
      </c>
      <c r="C630" s="89">
        <v>0.06</v>
      </c>
      <c r="D630" s="89">
        <v>0.06</v>
      </c>
      <c r="E630" s="89">
        <v>0.05</v>
      </c>
      <c r="F630" s="89">
        <v>0.04</v>
      </c>
      <c r="G630" s="89">
        <v>0.85</v>
      </c>
      <c r="H630" s="89">
        <v>0.09</v>
      </c>
      <c r="I630" s="89">
        <v>0.04</v>
      </c>
      <c r="J630" s="89">
        <v>0.08</v>
      </c>
      <c r="K630" s="89">
        <v>0.11</v>
      </c>
      <c r="L630" s="89">
        <v>7.0000000000000007E-2</v>
      </c>
      <c r="M630" s="89">
        <v>0.08</v>
      </c>
      <c r="N630" s="89">
        <v>7.0000000000000007E-2</v>
      </c>
      <c r="O630" s="89">
        <v>7.0000000000000007E-2</v>
      </c>
      <c r="P630" s="89">
        <v>7.0000000000000007E-2</v>
      </c>
      <c r="Q630" s="89">
        <v>7.0000000000000007E-2</v>
      </c>
      <c r="R630" s="89">
        <v>7.0000000000000007E-2</v>
      </c>
      <c r="S630" s="89">
        <v>7.0000000000000007E-2</v>
      </c>
      <c r="T630" s="89">
        <v>0.08</v>
      </c>
      <c r="U630" s="89">
        <v>0.08</v>
      </c>
      <c r="V630" s="89">
        <v>1.1000000000000001</v>
      </c>
      <c r="W630" s="89">
        <v>0.1</v>
      </c>
      <c r="X630" s="89">
        <v>0.03</v>
      </c>
      <c r="Y630" s="89">
        <v>0.03</v>
      </c>
    </row>
    <row r="631" spans="1:25">
      <c r="A631" s="88" t="s">
        <v>701</v>
      </c>
      <c r="B631" s="89">
        <v>0</v>
      </c>
      <c r="C631" s="89">
        <v>0</v>
      </c>
      <c r="D631" s="89">
        <v>0</v>
      </c>
      <c r="E631" s="89">
        <v>0</v>
      </c>
      <c r="F631" s="89">
        <v>0</v>
      </c>
      <c r="G631" s="89">
        <v>0</v>
      </c>
      <c r="H631" s="89">
        <v>0</v>
      </c>
      <c r="I631" s="89">
        <v>0</v>
      </c>
      <c r="J631" s="89">
        <v>0.02</v>
      </c>
      <c r="K631" s="89">
        <v>0</v>
      </c>
      <c r="L631" s="89">
        <v>0</v>
      </c>
      <c r="M631" s="89">
        <v>0</v>
      </c>
      <c r="N631" s="89">
        <v>0</v>
      </c>
      <c r="O631" s="89">
        <v>0</v>
      </c>
      <c r="P631" s="89">
        <v>0.01</v>
      </c>
      <c r="Q631" s="89">
        <v>0.04</v>
      </c>
      <c r="R631" s="89">
        <v>0.01</v>
      </c>
      <c r="S631" s="89">
        <v>0.64</v>
      </c>
      <c r="T631" s="89">
        <v>1.51</v>
      </c>
      <c r="U631" s="89">
        <v>0</v>
      </c>
      <c r="V631" s="89">
        <v>0</v>
      </c>
      <c r="W631" s="89">
        <v>0</v>
      </c>
      <c r="X631" s="89">
        <v>0</v>
      </c>
      <c r="Y631" s="89">
        <v>0</v>
      </c>
    </row>
    <row r="632" spans="1:25">
      <c r="A632" s="88" t="s">
        <v>702</v>
      </c>
      <c r="B632" s="89">
        <v>0</v>
      </c>
      <c r="C632" s="89">
        <v>0.01</v>
      </c>
      <c r="D632" s="89">
        <v>0.01</v>
      </c>
      <c r="E632" s="89">
        <v>0.01</v>
      </c>
      <c r="F632" s="89">
        <v>1.43</v>
      </c>
      <c r="G632" s="89">
        <v>0</v>
      </c>
      <c r="H632" s="89">
        <v>0</v>
      </c>
      <c r="I632" s="89">
        <v>0</v>
      </c>
      <c r="J632" s="89">
        <v>0.01</v>
      </c>
      <c r="K632" s="89">
        <v>0.02</v>
      </c>
      <c r="L632" s="89">
        <v>0.03</v>
      </c>
      <c r="M632" s="89">
        <v>0.02</v>
      </c>
      <c r="N632" s="89">
        <v>0.12</v>
      </c>
      <c r="O632" s="89">
        <v>7.0000000000000007E-2</v>
      </c>
      <c r="P632" s="89">
        <v>0.09</v>
      </c>
      <c r="Q632" s="89">
        <v>0.04</v>
      </c>
      <c r="R632" s="89">
        <v>0.01</v>
      </c>
      <c r="S632" s="89">
        <v>0.01</v>
      </c>
      <c r="T632" s="89">
        <v>0.01</v>
      </c>
      <c r="U632" s="89">
        <v>0.01</v>
      </c>
      <c r="V632" s="89">
        <v>0.01</v>
      </c>
      <c r="W632" s="89">
        <v>0</v>
      </c>
      <c r="X632" s="89">
        <v>0</v>
      </c>
      <c r="Y632" s="89">
        <v>0.43</v>
      </c>
    </row>
    <row r="633" spans="1:25">
      <c r="A633" s="88" t="s">
        <v>703</v>
      </c>
      <c r="B633" s="89">
        <v>0</v>
      </c>
      <c r="C633" s="89">
        <v>0</v>
      </c>
      <c r="D633" s="89">
        <v>0</v>
      </c>
      <c r="E633" s="89">
        <v>0</v>
      </c>
      <c r="F633" s="89">
        <v>0</v>
      </c>
      <c r="G633" s="89">
        <v>0</v>
      </c>
      <c r="H633" s="89">
        <v>0.17</v>
      </c>
      <c r="I633" s="89">
        <v>0.03</v>
      </c>
      <c r="J633" s="89">
        <v>0.03</v>
      </c>
      <c r="K633" s="89">
        <v>0.03</v>
      </c>
      <c r="L633" s="89">
        <v>0.03</v>
      </c>
      <c r="M633" s="89">
        <v>0.01</v>
      </c>
      <c r="N633" s="89">
        <v>0.02</v>
      </c>
      <c r="O633" s="89">
        <v>0.02</v>
      </c>
      <c r="P633" s="89">
        <v>0.02</v>
      </c>
      <c r="Q633" s="89">
        <v>0.02</v>
      </c>
      <c r="R633" s="89">
        <v>0.02</v>
      </c>
      <c r="S633" s="89">
        <v>0.03</v>
      </c>
      <c r="T633" s="89">
        <v>0.02</v>
      </c>
      <c r="U633" s="89">
        <v>0.01</v>
      </c>
      <c r="V633" s="89">
        <v>0.01</v>
      </c>
      <c r="W633" s="89">
        <v>0.18</v>
      </c>
      <c r="X633" s="89">
        <v>0.01</v>
      </c>
      <c r="Y633" s="89">
        <v>0</v>
      </c>
    </row>
    <row r="634" spans="1:25">
      <c r="A634" s="88" t="s">
        <v>704</v>
      </c>
      <c r="B634" s="89">
        <v>0</v>
      </c>
      <c r="C634" s="89">
        <v>0</v>
      </c>
      <c r="D634" s="89">
        <v>0</v>
      </c>
      <c r="E634" s="89">
        <v>0</v>
      </c>
      <c r="F634" s="89">
        <v>0</v>
      </c>
      <c r="G634" s="89">
        <v>0.04</v>
      </c>
      <c r="H634" s="89">
        <v>0.03</v>
      </c>
      <c r="I634" s="89">
        <v>0.04</v>
      </c>
      <c r="J634" s="89">
        <v>0.06</v>
      </c>
      <c r="K634" s="89">
        <v>0.05</v>
      </c>
      <c r="L634" s="89">
        <v>0.02</v>
      </c>
      <c r="M634" s="89">
        <v>0.03</v>
      </c>
      <c r="N634" s="89">
        <v>0.06</v>
      </c>
      <c r="O634" s="89">
        <v>0.09</v>
      </c>
      <c r="P634" s="89">
        <v>0.16</v>
      </c>
      <c r="Q634" s="89">
        <v>0.1</v>
      </c>
      <c r="R634" s="89">
        <v>0.01</v>
      </c>
      <c r="S634" s="89">
        <v>0.01</v>
      </c>
      <c r="T634" s="89">
        <v>0</v>
      </c>
      <c r="U634" s="89">
        <v>0.01</v>
      </c>
      <c r="V634" s="89">
        <v>0</v>
      </c>
      <c r="W634" s="89">
        <v>0.01</v>
      </c>
      <c r="X634" s="89">
        <v>0</v>
      </c>
      <c r="Y634" s="89">
        <v>0</v>
      </c>
    </row>
    <row r="635" spans="1:25">
      <c r="A635" s="88" t="s">
        <v>705</v>
      </c>
      <c r="B635" s="89">
        <v>0</v>
      </c>
      <c r="C635" s="89">
        <v>0.02</v>
      </c>
      <c r="D635" s="89">
        <v>0.02</v>
      </c>
      <c r="E635" s="89">
        <v>0.01</v>
      </c>
      <c r="F635" s="89">
        <v>0.03</v>
      </c>
      <c r="G635" s="89">
        <v>0.03</v>
      </c>
      <c r="H635" s="89">
        <v>1.1599999999999999</v>
      </c>
      <c r="I635" s="89">
        <v>0.02</v>
      </c>
      <c r="J635" s="89">
        <v>0.04</v>
      </c>
      <c r="K635" s="89">
        <v>7.0000000000000007E-2</v>
      </c>
      <c r="L635" s="89">
        <v>7.0000000000000007E-2</v>
      </c>
      <c r="M635" s="89">
        <v>0.03</v>
      </c>
      <c r="N635" s="89">
        <v>0.01</v>
      </c>
      <c r="O635" s="89">
        <v>0.01</v>
      </c>
      <c r="P635" s="89">
        <v>0.01</v>
      </c>
      <c r="Q635" s="89">
        <v>0.02</v>
      </c>
      <c r="R635" s="89">
        <v>0.01</v>
      </c>
      <c r="S635" s="89">
        <v>0.02</v>
      </c>
      <c r="T635" s="89">
        <v>0.05</v>
      </c>
      <c r="U635" s="89">
        <v>0.09</v>
      </c>
      <c r="V635" s="89">
        <v>0.06</v>
      </c>
      <c r="W635" s="89">
        <v>0.04</v>
      </c>
      <c r="X635" s="89">
        <v>0.03</v>
      </c>
      <c r="Y635" s="89">
        <v>0</v>
      </c>
    </row>
    <row r="636" spans="1:25">
      <c r="A636" s="88" t="s">
        <v>706</v>
      </c>
      <c r="B636" s="89">
        <v>0</v>
      </c>
      <c r="C636" s="89">
        <v>0.01</v>
      </c>
      <c r="D636" s="89">
        <v>0.01</v>
      </c>
      <c r="E636" s="89">
        <v>0</v>
      </c>
      <c r="F636" s="89">
        <v>0.12</v>
      </c>
      <c r="G636" s="89">
        <v>0.01</v>
      </c>
      <c r="H636" s="89">
        <v>0.01</v>
      </c>
      <c r="I636" s="89">
        <v>0.02</v>
      </c>
      <c r="J636" s="89">
        <v>0.03</v>
      </c>
      <c r="K636" s="89">
        <v>0.06</v>
      </c>
      <c r="L636" s="89">
        <v>0.04</v>
      </c>
      <c r="M636" s="89">
        <v>0.03</v>
      </c>
      <c r="N636" s="89">
        <v>0.03</v>
      </c>
      <c r="O636" s="89">
        <v>0.04</v>
      </c>
      <c r="P636" s="89">
        <v>0.04</v>
      </c>
      <c r="Q636" s="89">
        <v>0.06</v>
      </c>
      <c r="R636" s="89">
        <v>0.04</v>
      </c>
      <c r="S636" s="89">
        <v>0.06</v>
      </c>
      <c r="T636" s="89">
        <v>0.11</v>
      </c>
      <c r="U636" s="89">
        <v>0.15</v>
      </c>
      <c r="V636" s="89">
        <v>0.01</v>
      </c>
      <c r="W636" s="89">
        <v>0.01</v>
      </c>
      <c r="X636" s="89">
        <v>0.01</v>
      </c>
      <c r="Y636" s="89">
        <v>0</v>
      </c>
    </row>
    <row r="637" spans="1:25">
      <c r="A637" s="88" t="s">
        <v>707</v>
      </c>
      <c r="B637" s="89">
        <v>0.04</v>
      </c>
      <c r="C637" s="89">
        <v>0.05</v>
      </c>
      <c r="D637" s="89">
        <v>0.05</v>
      </c>
      <c r="E637" s="89">
        <v>0.04</v>
      </c>
      <c r="F637" s="89">
        <v>0.03</v>
      </c>
      <c r="G637" s="89">
        <v>0.03</v>
      </c>
      <c r="H637" s="89">
        <v>0.04</v>
      </c>
      <c r="I637" s="89">
        <v>0.05</v>
      </c>
      <c r="J637" s="89">
        <v>0.05</v>
      </c>
      <c r="K637" s="89">
        <v>0.05</v>
      </c>
      <c r="L637" s="89">
        <v>0.06</v>
      </c>
      <c r="M637" s="89">
        <v>0.06</v>
      </c>
      <c r="N637" s="89">
        <v>0.05</v>
      </c>
      <c r="O637" s="89">
        <v>0.06</v>
      </c>
      <c r="P637" s="89">
        <v>0.06</v>
      </c>
      <c r="Q637" s="89">
        <v>0.06</v>
      </c>
      <c r="R637" s="89">
        <v>0.1</v>
      </c>
      <c r="S637" s="89">
        <v>0.09</v>
      </c>
      <c r="T637" s="89">
        <v>7.0000000000000007E-2</v>
      </c>
      <c r="U637" s="89">
        <v>0.08</v>
      </c>
      <c r="V637" s="89">
        <v>0.06</v>
      </c>
      <c r="W637" s="89">
        <v>0.05</v>
      </c>
      <c r="X637" s="89">
        <v>0.05</v>
      </c>
      <c r="Y637" s="89">
        <v>0.04</v>
      </c>
    </row>
    <row r="638" spans="1:25">
      <c r="A638" s="88" t="s">
        <v>708</v>
      </c>
      <c r="B638" s="89">
        <v>0.01</v>
      </c>
      <c r="C638" s="89">
        <v>0.02</v>
      </c>
      <c r="D638" s="89">
        <v>0.02</v>
      </c>
      <c r="E638" s="89">
        <v>0.01</v>
      </c>
      <c r="F638" s="89">
        <v>0.01</v>
      </c>
      <c r="G638" s="89">
        <v>0.01</v>
      </c>
      <c r="H638" s="89">
        <v>0.01</v>
      </c>
      <c r="I638" s="89">
        <v>0.01</v>
      </c>
      <c r="J638" s="89">
        <v>0.02</v>
      </c>
      <c r="K638" s="89">
        <v>0.03</v>
      </c>
      <c r="L638" s="89">
        <v>0.03</v>
      </c>
      <c r="M638" s="89">
        <v>0.02</v>
      </c>
      <c r="N638" s="89">
        <v>0.03</v>
      </c>
      <c r="O638" s="89">
        <v>0.03</v>
      </c>
      <c r="P638" s="89">
        <v>0.02</v>
      </c>
      <c r="Q638" s="89">
        <v>0.02</v>
      </c>
      <c r="R638" s="89">
        <v>0.02</v>
      </c>
      <c r="S638" s="89">
        <v>0.02</v>
      </c>
      <c r="T638" s="89">
        <v>0.03</v>
      </c>
      <c r="U638" s="89">
        <v>0.03</v>
      </c>
      <c r="V638" s="89">
        <v>0.02</v>
      </c>
      <c r="W638" s="89">
        <v>0.01</v>
      </c>
      <c r="X638" s="89">
        <v>0.01</v>
      </c>
      <c r="Y638" s="89">
        <v>0.01</v>
      </c>
    </row>
    <row r="639" spans="1:25">
      <c r="A639" s="88" t="s">
        <v>709</v>
      </c>
      <c r="B639" s="89">
        <v>0.04</v>
      </c>
      <c r="C639" s="89">
        <v>0.02</v>
      </c>
      <c r="D639" s="89">
        <v>0.02</v>
      </c>
      <c r="E639" s="89">
        <v>0.01</v>
      </c>
      <c r="F639" s="89">
        <v>0.01</v>
      </c>
      <c r="G639" s="89">
        <v>2.08</v>
      </c>
      <c r="H639" s="89">
        <v>2.0299999999999998</v>
      </c>
      <c r="I639" s="89">
        <v>0.98</v>
      </c>
      <c r="J639" s="89">
        <v>0.04</v>
      </c>
      <c r="K639" s="89">
        <v>0.04</v>
      </c>
      <c r="L639" s="89">
        <v>0.04</v>
      </c>
      <c r="M639" s="89">
        <v>0.06</v>
      </c>
      <c r="N639" s="89">
        <v>0.05</v>
      </c>
      <c r="O639" s="89">
        <v>0.09</v>
      </c>
      <c r="P639" s="89">
        <v>0.09</v>
      </c>
      <c r="Q639" s="89">
        <v>0.05</v>
      </c>
      <c r="R639" s="89">
        <v>0.08</v>
      </c>
      <c r="S639" s="89">
        <v>0.08</v>
      </c>
      <c r="T639" s="89">
        <v>0.08</v>
      </c>
      <c r="U639" s="89">
        <v>0.04</v>
      </c>
      <c r="V639" s="89">
        <v>0.02</v>
      </c>
      <c r="W639" s="89">
        <v>1.1399999999999999</v>
      </c>
      <c r="X639" s="89">
        <v>2.15</v>
      </c>
      <c r="Y639" s="89">
        <v>1.93</v>
      </c>
    </row>
    <row r="640" spans="1:25">
      <c r="A640" s="88" t="s">
        <v>710</v>
      </c>
      <c r="B640" s="89">
        <v>0.01</v>
      </c>
      <c r="C640" s="89">
        <v>0.01</v>
      </c>
      <c r="D640" s="89">
        <v>0.01</v>
      </c>
      <c r="E640" s="89">
        <v>1.29</v>
      </c>
      <c r="F640" s="89">
        <v>2.14</v>
      </c>
      <c r="G640" s="89">
        <v>0.01</v>
      </c>
      <c r="H640" s="89">
        <v>0.01</v>
      </c>
      <c r="I640" s="89">
        <v>0.01</v>
      </c>
      <c r="J640" s="89">
        <v>0.1</v>
      </c>
      <c r="K640" s="89">
        <v>0.1</v>
      </c>
      <c r="L640" s="89">
        <v>0.13</v>
      </c>
      <c r="M640" s="89">
        <v>0.09</v>
      </c>
      <c r="N640" s="89">
        <v>0.09</v>
      </c>
      <c r="O640" s="89">
        <v>0.05</v>
      </c>
      <c r="P640" s="89">
        <v>0.06</v>
      </c>
      <c r="Q640" s="89">
        <v>0.13</v>
      </c>
      <c r="R640" s="89">
        <v>7.0000000000000007E-2</v>
      </c>
      <c r="S640" s="89">
        <v>0.03</v>
      </c>
      <c r="T640" s="89">
        <v>0.03</v>
      </c>
      <c r="U640" s="89">
        <v>0.02</v>
      </c>
      <c r="V640" s="89">
        <v>0.01</v>
      </c>
      <c r="W640" s="89">
        <v>0.01</v>
      </c>
      <c r="X640" s="89">
        <v>2.2400000000000002</v>
      </c>
      <c r="Y640" s="89">
        <v>1.0900000000000001</v>
      </c>
    </row>
    <row r="641" spans="1:25">
      <c r="A641" s="88" t="s">
        <v>711</v>
      </c>
      <c r="B641" s="89">
        <v>0</v>
      </c>
      <c r="C641" s="89">
        <v>0</v>
      </c>
      <c r="D641" s="89">
        <v>0</v>
      </c>
      <c r="E641" s="89">
        <v>0</v>
      </c>
      <c r="F641" s="89">
        <v>0</v>
      </c>
      <c r="G641" s="89">
        <v>0</v>
      </c>
      <c r="H641" s="89">
        <v>0</v>
      </c>
      <c r="I641" s="89">
        <v>0</v>
      </c>
      <c r="J641" s="89">
        <v>0</v>
      </c>
      <c r="K641" s="89">
        <v>0</v>
      </c>
      <c r="L641" s="89">
        <v>0</v>
      </c>
      <c r="M641" s="89">
        <v>0</v>
      </c>
      <c r="N641" s="89">
        <v>0</v>
      </c>
      <c r="O641" s="89">
        <v>0</v>
      </c>
      <c r="P641" s="89">
        <v>0</v>
      </c>
      <c r="Q641" s="89">
        <v>0</v>
      </c>
      <c r="R641" s="89">
        <v>0</v>
      </c>
      <c r="S641" s="89">
        <v>0</v>
      </c>
      <c r="T641" s="89">
        <v>0</v>
      </c>
      <c r="U641" s="89">
        <v>0</v>
      </c>
      <c r="V641" s="89">
        <v>0</v>
      </c>
      <c r="W641" s="89">
        <v>0</v>
      </c>
      <c r="X641" s="89">
        <v>0</v>
      </c>
      <c r="Y641" s="89">
        <v>0</v>
      </c>
    </row>
    <row r="642" spans="1:25">
      <c r="A642" s="88" t="s">
        <v>712</v>
      </c>
      <c r="B642" s="89">
        <v>0</v>
      </c>
      <c r="C642" s="89">
        <v>0</v>
      </c>
      <c r="D642" s="89">
        <v>0</v>
      </c>
      <c r="E642" s="89">
        <v>0</v>
      </c>
      <c r="F642" s="89">
        <v>0</v>
      </c>
      <c r="G642" s="89">
        <v>0</v>
      </c>
      <c r="H642" s="89">
        <v>0.01</v>
      </c>
      <c r="I642" s="89">
        <v>0.02</v>
      </c>
      <c r="J642" s="89">
        <v>0.02</v>
      </c>
      <c r="K642" s="89">
        <v>0.02</v>
      </c>
      <c r="L642" s="89">
        <v>0.04</v>
      </c>
      <c r="M642" s="89">
        <v>0.04</v>
      </c>
      <c r="N642" s="89">
        <v>0.02</v>
      </c>
      <c r="O642" s="89">
        <v>0.01</v>
      </c>
      <c r="P642" s="89">
        <v>0.01</v>
      </c>
      <c r="Q642" s="89">
        <v>0.01</v>
      </c>
      <c r="R642" s="89">
        <v>0.02</v>
      </c>
      <c r="S642" s="89">
        <v>0.01</v>
      </c>
      <c r="T642" s="89">
        <v>0.01</v>
      </c>
      <c r="U642" s="89">
        <v>0.02</v>
      </c>
      <c r="V642" s="89">
        <v>0.01</v>
      </c>
      <c r="W642" s="89">
        <v>0.01</v>
      </c>
      <c r="X642" s="89">
        <v>0.01</v>
      </c>
      <c r="Y642" s="89">
        <v>0</v>
      </c>
    </row>
    <row r="643" spans="1:25">
      <c r="A643" s="88" t="s">
        <v>713</v>
      </c>
      <c r="B643" s="89">
        <v>0</v>
      </c>
      <c r="C643" s="89">
        <v>0</v>
      </c>
      <c r="D643" s="89">
        <v>0</v>
      </c>
      <c r="E643" s="89">
        <v>0</v>
      </c>
      <c r="F643" s="89">
        <v>0</v>
      </c>
      <c r="G643" s="89">
        <v>0</v>
      </c>
      <c r="H643" s="89">
        <v>0.01</v>
      </c>
      <c r="I643" s="89">
        <v>0.04</v>
      </c>
      <c r="J643" s="89">
        <v>0.02</v>
      </c>
      <c r="K643" s="89">
        <v>0.01</v>
      </c>
      <c r="L643" s="89">
        <v>0.01</v>
      </c>
      <c r="M643" s="89">
        <v>0.01</v>
      </c>
      <c r="N643" s="89">
        <v>0.01</v>
      </c>
      <c r="O643" s="89">
        <v>0.01</v>
      </c>
      <c r="P643" s="89">
        <v>0.01</v>
      </c>
      <c r="Q643" s="89">
        <v>0.01</v>
      </c>
      <c r="R643" s="89">
        <v>0.01</v>
      </c>
      <c r="S643" s="89">
        <v>0</v>
      </c>
      <c r="T643" s="89">
        <v>0.01</v>
      </c>
      <c r="U643" s="89">
        <v>0</v>
      </c>
      <c r="V643" s="89">
        <v>0</v>
      </c>
      <c r="W643" s="89">
        <v>0</v>
      </c>
      <c r="X643" s="89">
        <v>0</v>
      </c>
      <c r="Y643" s="89">
        <v>0</v>
      </c>
    </row>
    <row r="644" spans="1:25">
      <c r="A644" s="88" t="s">
        <v>714</v>
      </c>
      <c r="B644" s="89">
        <v>0</v>
      </c>
      <c r="C644" s="89">
        <v>0</v>
      </c>
      <c r="D644" s="89">
        <v>0</v>
      </c>
      <c r="E644" s="89">
        <v>0</v>
      </c>
      <c r="F644" s="89">
        <v>0</v>
      </c>
      <c r="G644" s="89">
        <v>2.1</v>
      </c>
      <c r="H644" s="89">
        <v>0.04</v>
      </c>
      <c r="I644" s="89">
        <v>0.03</v>
      </c>
      <c r="J644" s="89">
        <v>0.02</v>
      </c>
      <c r="K644" s="89">
        <v>0.04</v>
      </c>
      <c r="L644" s="89">
        <v>0.06</v>
      </c>
      <c r="M644" s="89">
        <v>0.01</v>
      </c>
      <c r="N644" s="89">
        <v>0.01</v>
      </c>
      <c r="O644" s="89">
        <v>0.01</v>
      </c>
      <c r="P644" s="89">
        <v>0.01</v>
      </c>
      <c r="Q644" s="89">
        <v>0.01</v>
      </c>
      <c r="R644" s="89">
        <v>0.01</v>
      </c>
      <c r="S644" s="89">
        <v>0.01</v>
      </c>
      <c r="T644" s="89">
        <v>0</v>
      </c>
      <c r="U644" s="89">
        <v>0</v>
      </c>
      <c r="V644" s="89">
        <v>0.01</v>
      </c>
      <c r="W644" s="89">
        <v>0.01</v>
      </c>
      <c r="X644" s="89">
        <v>0</v>
      </c>
      <c r="Y644" s="89">
        <v>0</v>
      </c>
    </row>
    <row r="645" spans="1:25">
      <c r="A645" s="88" t="s">
        <v>715</v>
      </c>
      <c r="B645" s="89">
        <v>0</v>
      </c>
      <c r="C645" s="89">
        <v>0</v>
      </c>
      <c r="D645" s="89">
        <v>0</v>
      </c>
      <c r="E645" s="89">
        <v>0</v>
      </c>
      <c r="F645" s="89">
        <v>0</v>
      </c>
      <c r="G645" s="89">
        <v>0</v>
      </c>
      <c r="H645" s="89">
        <v>0</v>
      </c>
      <c r="I645" s="89">
        <v>0</v>
      </c>
      <c r="J645" s="89">
        <v>0.01</v>
      </c>
      <c r="K645" s="89">
        <v>0</v>
      </c>
      <c r="L645" s="89">
        <v>0</v>
      </c>
      <c r="M645" s="89">
        <v>0.01</v>
      </c>
      <c r="N645" s="89">
        <v>0</v>
      </c>
      <c r="O645" s="89">
        <v>0.01</v>
      </c>
      <c r="P645" s="89">
        <v>0.02</v>
      </c>
      <c r="Q645" s="89">
        <v>0</v>
      </c>
      <c r="R645" s="89">
        <v>0</v>
      </c>
      <c r="S645" s="89">
        <v>0</v>
      </c>
      <c r="T645" s="89">
        <v>0</v>
      </c>
      <c r="U645" s="89">
        <v>0</v>
      </c>
      <c r="V645" s="89">
        <v>0.28000000000000003</v>
      </c>
      <c r="W645" s="89">
        <v>0</v>
      </c>
      <c r="X645" s="89">
        <v>0</v>
      </c>
      <c r="Y645" s="89">
        <v>0</v>
      </c>
    </row>
    <row r="646" spans="1:25">
      <c r="A646" s="88" t="s">
        <v>716</v>
      </c>
      <c r="B646" s="89">
        <v>0</v>
      </c>
      <c r="C646" s="89">
        <v>0</v>
      </c>
      <c r="D646" s="89">
        <v>0</v>
      </c>
      <c r="E646" s="89">
        <v>0</v>
      </c>
      <c r="F646" s="89">
        <v>0.01</v>
      </c>
      <c r="G646" s="89">
        <v>0.47</v>
      </c>
      <c r="H646" s="89">
        <v>0.03</v>
      </c>
      <c r="I646" s="89">
        <v>0.04</v>
      </c>
      <c r="J646" s="89">
        <v>0.04</v>
      </c>
      <c r="K646" s="89">
        <v>0.04</v>
      </c>
      <c r="L646" s="89">
        <v>0.03</v>
      </c>
      <c r="M646" s="89">
        <v>0.01</v>
      </c>
      <c r="N646" s="89">
        <v>0.01</v>
      </c>
      <c r="O646" s="89">
        <v>0.01</v>
      </c>
      <c r="P646" s="89">
        <v>0.01</v>
      </c>
      <c r="Q646" s="89">
        <v>0.01</v>
      </c>
      <c r="R646" s="89">
        <v>0.02</v>
      </c>
      <c r="S646" s="89">
        <v>0.05</v>
      </c>
      <c r="T646" s="89">
        <v>0.02</v>
      </c>
      <c r="U646" s="89">
        <v>0.01</v>
      </c>
      <c r="V646" s="89">
        <v>0.01</v>
      </c>
      <c r="W646" s="89">
        <v>0.01</v>
      </c>
      <c r="X646" s="89">
        <v>0.49</v>
      </c>
      <c r="Y646" s="89">
        <v>0.01</v>
      </c>
    </row>
    <row r="647" spans="1:25">
      <c r="A647" s="88" t="s">
        <v>717</v>
      </c>
      <c r="B647" s="89">
        <v>0</v>
      </c>
      <c r="C647" s="89">
        <v>0</v>
      </c>
      <c r="D647" s="89">
        <v>0</v>
      </c>
      <c r="E647" s="89">
        <v>0</v>
      </c>
      <c r="F647" s="89">
        <v>0.38</v>
      </c>
      <c r="G647" s="89">
        <v>0</v>
      </c>
      <c r="H647" s="89">
        <v>0</v>
      </c>
      <c r="I647" s="89">
        <v>0</v>
      </c>
      <c r="J647" s="89">
        <v>0</v>
      </c>
      <c r="K647" s="89">
        <v>0.03</v>
      </c>
      <c r="L647" s="89">
        <v>0</v>
      </c>
      <c r="M647" s="89">
        <v>0</v>
      </c>
      <c r="N647" s="89">
        <v>0</v>
      </c>
      <c r="O647" s="89">
        <v>0</v>
      </c>
      <c r="P647" s="89">
        <v>0</v>
      </c>
      <c r="Q647" s="89">
        <v>0</v>
      </c>
      <c r="R647" s="89">
        <v>0</v>
      </c>
      <c r="S647" s="89">
        <v>0</v>
      </c>
      <c r="T647" s="89">
        <v>0</v>
      </c>
      <c r="U647" s="89">
        <v>0</v>
      </c>
      <c r="V647" s="89">
        <v>0</v>
      </c>
      <c r="W647" s="89">
        <v>0</v>
      </c>
      <c r="X647" s="89">
        <v>0.38</v>
      </c>
      <c r="Y647" s="89">
        <v>0</v>
      </c>
    </row>
    <row r="648" spans="1:25">
      <c r="A648" s="88" t="s">
        <v>718</v>
      </c>
      <c r="B648" s="89">
        <v>0</v>
      </c>
      <c r="C648" s="89">
        <v>0</v>
      </c>
      <c r="D648" s="89">
        <v>0</v>
      </c>
      <c r="E648" s="89">
        <v>0</v>
      </c>
      <c r="F648" s="89">
        <v>0</v>
      </c>
      <c r="G648" s="89">
        <v>0.19</v>
      </c>
      <c r="H648" s="89">
        <v>0.01</v>
      </c>
      <c r="I648" s="89">
        <v>0.03</v>
      </c>
      <c r="J648" s="89">
        <v>0.04</v>
      </c>
      <c r="K648" s="89">
        <v>0.04</v>
      </c>
      <c r="L648" s="89">
        <v>0.01</v>
      </c>
      <c r="M648" s="89">
        <v>0.01</v>
      </c>
      <c r="N648" s="89">
        <v>0.01</v>
      </c>
      <c r="O648" s="89">
        <v>0.01</v>
      </c>
      <c r="P648" s="89">
        <v>0.01</v>
      </c>
      <c r="Q648" s="89">
        <v>0.01</v>
      </c>
      <c r="R648" s="89">
        <v>0.03</v>
      </c>
      <c r="S648" s="89">
        <v>0.03</v>
      </c>
      <c r="T648" s="89">
        <v>0.01</v>
      </c>
      <c r="U648" s="89">
        <v>0</v>
      </c>
      <c r="V648" s="89">
        <v>0.01</v>
      </c>
      <c r="W648" s="89">
        <v>0.03</v>
      </c>
      <c r="X648" s="89">
        <v>0.19</v>
      </c>
      <c r="Y648" s="89">
        <v>0</v>
      </c>
    </row>
    <row r="649" spans="1:25">
      <c r="A649" s="88" t="s">
        <v>719</v>
      </c>
      <c r="B649" s="89">
        <v>0</v>
      </c>
      <c r="C649" s="89">
        <v>0</v>
      </c>
      <c r="D649" s="89">
        <v>0</v>
      </c>
      <c r="E649" s="89">
        <v>0</v>
      </c>
      <c r="F649" s="89">
        <v>0</v>
      </c>
      <c r="G649" s="89">
        <v>0</v>
      </c>
      <c r="H649" s="89">
        <v>0</v>
      </c>
      <c r="I649" s="89">
        <v>0</v>
      </c>
      <c r="J649" s="89">
        <v>0</v>
      </c>
      <c r="K649" s="89">
        <v>0.01</v>
      </c>
      <c r="L649" s="89">
        <v>0</v>
      </c>
      <c r="M649" s="89">
        <v>0</v>
      </c>
      <c r="N649" s="89">
        <v>0</v>
      </c>
      <c r="O649" s="89">
        <v>0</v>
      </c>
      <c r="P649" s="89">
        <v>0</v>
      </c>
      <c r="Q649" s="89">
        <v>0</v>
      </c>
      <c r="R649" s="89">
        <v>0</v>
      </c>
      <c r="S649" s="89">
        <v>0</v>
      </c>
      <c r="T649" s="89">
        <v>0.01</v>
      </c>
      <c r="U649" s="89">
        <v>0.01</v>
      </c>
      <c r="V649" s="89">
        <v>0</v>
      </c>
      <c r="W649" s="89">
        <v>0</v>
      </c>
      <c r="X649" s="89">
        <v>0</v>
      </c>
      <c r="Y649" s="89">
        <v>0</v>
      </c>
    </row>
    <row r="650" spans="1:25">
      <c r="A650" s="88" t="s">
        <v>720</v>
      </c>
      <c r="B650" s="89">
        <v>0</v>
      </c>
      <c r="C650" s="89">
        <v>0</v>
      </c>
      <c r="D650" s="89">
        <v>0</v>
      </c>
      <c r="E650" s="89">
        <v>0</v>
      </c>
      <c r="F650" s="89">
        <v>0</v>
      </c>
      <c r="G650" s="89">
        <v>0</v>
      </c>
      <c r="H650" s="89">
        <v>0.25</v>
      </c>
      <c r="I650" s="89">
        <v>0.01</v>
      </c>
      <c r="J650" s="89">
        <v>0</v>
      </c>
      <c r="K650" s="89">
        <v>0.01</v>
      </c>
      <c r="L650" s="89">
        <v>0.04</v>
      </c>
      <c r="M650" s="89">
        <v>0.01</v>
      </c>
      <c r="N650" s="89">
        <v>0</v>
      </c>
      <c r="O650" s="89">
        <v>0</v>
      </c>
      <c r="P650" s="89">
        <v>0</v>
      </c>
      <c r="Q650" s="89">
        <v>0.01</v>
      </c>
      <c r="R650" s="89">
        <v>0.02</v>
      </c>
      <c r="S650" s="89">
        <v>0.02</v>
      </c>
      <c r="T650" s="89">
        <v>0.01</v>
      </c>
      <c r="U650" s="89">
        <v>0.23</v>
      </c>
      <c r="V650" s="89">
        <v>0</v>
      </c>
      <c r="W650" s="89">
        <v>0</v>
      </c>
      <c r="X650" s="89">
        <v>0</v>
      </c>
      <c r="Y650" s="89">
        <v>0</v>
      </c>
    </row>
    <row r="651" spans="1:25">
      <c r="A651" s="88" t="s">
        <v>721</v>
      </c>
      <c r="B651" s="89">
        <v>0</v>
      </c>
      <c r="C651" s="89">
        <v>0</v>
      </c>
      <c r="D651" s="89">
        <v>0</v>
      </c>
      <c r="E651" s="89">
        <v>0</v>
      </c>
      <c r="F651" s="89">
        <v>0</v>
      </c>
      <c r="G651" s="89">
        <v>1.26</v>
      </c>
      <c r="H651" s="89">
        <v>0.02</v>
      </c>
      <c r="I651" s="89">
        <v>0.06</v>
      </c>
      <c r="J651" s="89">
        <v>7.0000000000000007E-2</v>
      </c>
      <c r="K651" s="89">
        <v>0.06</v>
      </c>
      <c r="L651" s="89">
        <v>0.04</v>
      </c>
      <c r="M651" s="89">
        <v>0.04</v>
      </c>
      <c r="N651" s="89">
        <v>0.01</v>
      </c>
      <c r="O651" s="89">
        <v>0.02</v>
      </c>
      <c r="P651" s="89">
        <v>0.02</v>
      </c>
      <c r="Q651" s="89">
        <v>0.01</v>
      </c>
      <c r="R651" s="89">
        <v>0.04</v>
      </c>
      <c r="S651" s="89">
        <v>0.04</v>
      </c>
      <c r="T651" s="89">
        <v>0.04</v>
      </c>
      <c r="U651" s="89">
        <v>0.02</v>
      </c>
      <c r="V651" s="89">
        <v>0.02</v>
      </c>
      <c r="W651" s="89">
        <v>0.56000000000000005</v>
      </c>
      <c r="X651" s="89">
        <v>0.01</v>
      </c>
      <c r="Y651" s="89">
        <v>1.32</v>
      </c>
    </row>
    <row r="652" spans="1:25">
      <c r="A652" s="88" t="s">
        <v>722</v>
      </c>
      <c r="B652" s="89">
        <v>0.01</v>
      </c>
      <c r="C652" s="89">
        <v>0.01</v>
      </c>
      <c r="D652" s="89">
        <v>0.01</v>
      </c>
      <c r="E652" s="89">
        <v>0.01</v>
      </c>
      <c r="F652" s="89">
        <v>0.12</v>
      </c>
      <c r="G652" s="89">
        <v>0.34</v>
      </c>
      <c r="H652" s="89">
        <v>0.01</v>
      </c>
      <c r="I652" s="89">
        <v>0.01</v>
      </c>
      <c r="J652" s="89">
        <v>0.02</v>
      </c>
      <c r="K652" s="89">
        <v>0.04</v>
      </c>
      <c r="L652" s="89">
        <v>0.03</v>
      </c>
      <c r="M652" s="89">
        <v>0.02</v>
      </c>
      <c r="N652" s="89">
        <v>0.02</v>
      </c>
      <c r="O652" s="89">
        <v>0.03</v>
      </c>
      <c r="P652" s="89">
        <v>0.02</v>
      </c>
      <c r="Q652" s="89">
        <v>0.02</v>
      </c>
      <c r="R652" s="89">
        <v>0.02</v>
      </c>
      <c r="S652" s="89">
        <v>0.03</v>
      </c>
      <c r="T652" s="89">
        <v>0.05</v>
      </c>
      <c r="U652" s="89">
        <v>0.02</v>
      </c>
      <c r="V652" s="89">
        <v>0.01</v>
      </c>
      <c r="W652" s="89">
        <v>0.12</v>
      </c>
      <c r="X652" s="89">
        <v>0.35</v>
      </c>
      <c r="Y652" s="89">
        <v>0.02</v>
      </c>
    </row>
    <row r="653" spans="1:25">
      <c r="A653" s="88" t="s">
        <v>723</v>
      </c>
      <c r="B653" s="89">
        <v>0</v>
      </c>
      <c r="C653" s="89">
        <v>0</v>
      </c>
      <c r="D653" s="89">
        <v>0</v>
      </c>
      <c r="E653" s="89">
        <v>0</v>
      </c>
      <c r="F653" s="89">
        <v>0</v>
      </c>
      <c r="G653" s="89">
        <v>0.35</v>
      </c>
      <c r="H653" s="89">
        <v>0.33</v>
      </c>
      <c r="I653" s="89">
        <v>0.03</v>
      </c>
      <c r="J653" s="89">
        <v>0.05</v>
      </c>
      <c r="K653" s="89">
        <v>0.1</v>
      </c>
      <c r="L653" s="89">
        <v>0.05</v>
      </c>
      <c r="M653" s="89">
        <v>0.04</v>
      </c>
      <c r="N653" s="89">
        <v>0.05</v>
      </c>
      <c r="O653" s="89">
        <v>0.03</v>
      </c>
      <c r="P653" s="89">
        <v>0.03</v>
      </c>
      <c r="Q653" s="89">
        <v>0.02</v>
      </c>
      <c r="R653" s="89">
        <v>0.03</v>
      </c>
      <c r="S653" s="89">
        <v>0.03</v>
      </c>
      <c r="T653" s="89">
        <v>0.01</v>
      </c>
      <c r="U653" s="89">
        <v>0.01</v>
      </c>
      <c r="V653" s="89">
        <v>0.01</v>
      </c>
      <c r="W653" s="89">
        <v>0.01</v>
      </c>
      <c r="X653" s="89">
        <v>0.15</v>
      </c>
      <c r="Y653" s="89">
        <v>0.55000000000000004</v>
      </c>
    </row>
    <row r="654" spans="1:25">
      <c r="A654" s="88" t="s">
        <v>724</v>
      </c>
      <c r="B654" s="89">
        <v>0.01</v>
      </c>
      <c r="C654" s="89">
        <v>0.02</v>
      </c>
      <c r="D654" s="89">
        <v>0.02</v>
      </c>
      <c r="E654" s="89">
        <v>0.02</v>
      </c>
      <c r="F654" s="89">
        <v>0.01</v>
      </c>
      <c r="G654" s="89">
        <v>0</v>
      </c>
      <c r="H654" s="89">
        <v>0.65</v>
      </c>
      <c r="I654" s="89">
        <v>0</v>
      </c>
      <c r="J654" s="89">
        <v>0</v>
      </c>
      <c r="K654" s="89">
        <v>0.01</v>
      </c>
      <c r="L654" s="89">
        <v>0.02</v>
      </c>
      <c r="M654" s="89">
        <v>0.02</v>
      </c>
      <c r="N654" s="89">
        <v>0.02</v>
      </c>
      <c r="O654" s="89">
        <v>0.02</v>
      </c>
      <c r="P654" s="89">
        <v>0.03</v>
      </c>
      <c r="Q654" s="89">
        <v>0.03</v>
      </c>
      <c r="R654" s="89">
        <v>0.05</v>
      </c>
      <c r="S654" s="89">
        <v>0.05</v>
      </c>
      <c r="T654" s="89">
        <v>0.05</v>
      </c>
      <c r="U654" s="89">
        <v>0.04</v>
      </c>
      <c r="V654" s="89">
        <v>0.03</v>
      </c>
      <c r="W654" s="89">
        <v>0.7</v>
      </c>
      <c r="X654" s="89">
        <v>0.01</v>
      </c>
      <c r="Y654" s="89">
        <v>0</v>
      </c>
    </row>
    <row r="655" spans="1:25">
      <c r="A655" s="88" t="s">
        <v>725</v>
      </c>
      <c r="B655" s="89">
        <v>0</v>
      </c>
      <c r="C655" s="89">
        <v>0.01</v>
      </c>
      <c r="D655" s="89">
        <v>0.01</v>
      </c>
      <c r="E655" s="89">
        <v>0.01</v>
      </c>
      <c r="F655" s="89">
        <v>0.01</v>
      </c>
      <c r="G655" s="89">
        <v>1.1100000000000001</v>
      </c>
      <c r="H655" s="89">
        <v>0.01</v>
      </c>
      <c r="I655" s="89">
        <v>0.02</v>
      </c>
      <c r="J655" s="89">
        <v>0.03</v>
      </c>
      <c r="K655" s="89">
        <v>0.02</v>
      </c>
      <c r="L655" s="89">
        <v>0.01</v>
      </c>
      <c r="M655" s="89">
        <v>0.01</v>
      </c>
      <c r="N655" s="89">
        <v>0.02</v>
      </c>
      <c r="O655" s="89">
        <v>0.02</v>
      </c>
      <c r="P655" s="89">
        <v>0.01</v>
      </c>
      <c r="Q655" s="89">
        <v>0.05</v>
      </c>
      <c r="R655" s="89">
        <v>0.02</v>
      </c>
      <c r="S655" s="89">
        <v>0.03</v>
      </c>
      <c r="T655" s="89">
        <v>0.01</v>
      </c>
      <c r="U655" s="89">
        <v>0.01</v>
      </c>
      <c r="V655" s="89">
        <v>0.01</v>
      </c>
      <c r="W655" s="89">
        <v>1.21</v>
      </c>
      <c r="X655" s="89">
        <v>0</v>
      </c>
      <c r="Y655" s="89">
        <v>0</v>
      </c>
    </row>
    <row r="656" spans="1:25">
      <c r="A656" s="88" t="s">
        <v>726</v>
      </c>
      <c r="B656" s="89">
        <v>0.01</v>
      </c>
      <c r="C656" s="89">
        <v>0.02</v>
      </c>
      <c r="D656" s="89">
        <v>0.02</v>
      </c>
      <c r="E656" s="89">
        <v>0.01</v>
      </c>
      <c r="F656" s="89">
        <v>0.01</v>
      </c>
      <c r="G656" s="89">
        <v>0.14000000000000001</v>
      </c>
      <c r="H656" s="89">
        <v>0.6</v>
      </c>
      <c r="I656" s="89">
        <v>0.01</v>
      </c>
      <c r="J656" s="89">
        <v>0.01</v>
      </c>
      <c r="K656" s="89">
        <v>0.02</v>
      </c>
      <c r="L656" s="89">
        <v>0.03</v>
      </c>
      <c r="M656" s="89">
        <v>0.05</v>
      </c>
      <c r="N656" s="89">
        <v>0.03</v>
      </c>
      <c r="O656" s="89">
        <v>0.04</v>
      </c>
      <c r="P656" s="89">
        <v>0.05</v>
      </c>
      <c r="Q656" s="89">
        <v>0.03</v>
      </c>
      <c r="R656" s="89">
        <v>0.03</v>
      </c>
      <c r="S656" s="89">
        <v>0.03</v>
      </c>
      <c r="T656" s="89">
        <v>0.03</v>
      </c>
      <c r="U656" s="89">
        <v>0.03</v>
      </c>
      <c r="V656" s="89">
        <v>0.01</v>
      </c>
      <c r="W656" s="89">
        <v>0.77</v>
      </c>
      <c r="X656" s="89">
        <v>0.01</v>
      </c>
      <c r="Y656" s="89">
        <v>0.01</v>
      </c>
    </row>
    <row r="657" spans="1:25">
      <c r="A657" s="88" t="s">
        <v>1099</v>
      </c>
      <c r="B657" s="89">
        <v>0</v>
      </c>
      <c r="C657" s="89">
        <v>0</v>
      </c>
      <c r="D657" s="89">
        <v>0</v>
      </c>
      <c r="E657" s="89">
        <v>0</v>
      </c>
      <c r="F657" s="89">
        <v>0</v>
      </c>
      <c r="G657" s="89">
        <v>0</v>
      </c>
      <c r="H657" s="89">
        <v>0</v>
      </c>
      <c r="I657" s="89">
        <v>0</v>
      </c>
      <c r="J657" s="89">
        <v>0</v>
      </c>
      <c r="K657" s="89">
        <v>0</v>
      </c>
      <c r="L657" s="89">
        <v>0</v>
      </c>
      <c r="M657" s="89">
        <v>0</v>
      </c>
      <c r="N657" s="89">
        <v>0</v>
      </c>
      <c r="O657" s="89">
        <v>0</v>
      </c>
      <c r="P657" s="89">
        <v>0</v>
      </c>
      <c r="Q657" s="89">
        <v>0</v>
      </c>
      <c r="R657" s="89">
        <v>0</v>
      </c>
      <c r="S657" s="89">
        <v>0</v>
      </c>
      <c r="T657" s="89">
        <v>0</v>
      </c>
      <c r="U657" s="89">
        <v>0</v>
      </c>
      <c r="V657" s="89">
        <v>0</v>
      </c>
      <c r="W657" s="89">
        <v>0</v>
      </c>
      <c r="X657" s="89">
        <v>0</v>
      </c>
      <c r="Y657" s="89">
        <v>0</v>
      </c>
    </row>
    <row r="658" spans="1:25">
      <c r="A658" s="88" t="s">
        <v>727</v>
      </c>
      <c r="B658" s="89">
        <v>0</v>
      </c>
      <c r="C658" s="89">
        <v>0</v>
      </c>
      <c r="D658" s="89">
        <v>0</v>
      </c>
      <c r="E658" s="89">
        <v>0.02</v>
      </c>
      <c r="F658" s="89">
        <v>1.21</v>
      </c>
      <c r="G658" s="89">
        <v>0</v>
      </c>
      <c r="H658" s="89">
        <v>0</v>
      </c>
      <c r="I658" s="89">
        <v>0</v>
      </c>
      <c r="J658" s="89">
        <v>0.02</v>
      </c>
      <c r="K658" s="89">
        <v>0.03</v>
      </c>
      <c r="L658" s="89">
        <v>0.04</v>
      </c>
      <c r="M658" s="89">
        <v>0</v>
      </c>
      <c r="N658" s="89">
        <v>0.03</v>
      </c>
      <c r="O658" s="89">
        <v>0.01</v>
      </c>
      <c r="P658" s="89">
        <v>0.04</v>
      </c>
      <c r="Q658" s="89">
        <v>0.08</v>
      </c>
      <c r="R658" s="89">
        <v>0.01</v>
      </c>
      <c r="S658" s="89">
        <v>0</v>
      </c>
      <c r="T658" s="89">
        <v>0</v>
      </c>
      <c r="U658" s="89">
        <v>0</v>
      </c>
      <c r="V658" s="89">
        <v>0</v>
      </c>
      <c r="W658" s="89">
        <v>0.01</v>
      </c>
      <c r="X658" s="89">
        <v>1.21</v>
      </c>
      <c r="Y658" s="89">
        <v>0</v>
      </c>
    </row>
    <row r="659" spans="1:25">
      <c r="A659" s="88" t="s">
        <v>728</v>
      </c>
      <c r="B659" s="89">
        <v>0</v>
      </c>
      <c r="C659" s="89">
        <v>0</v>
      </c>
      <c r="D659" s="89">
        <v>1.85</v>
      </c>
      <c r="E659" s="89">
        <v>0.42</v>
      </c>
      <c r="F659" s="89">
        <v>0</v>
      </c>
      <c r="G659" s="89">
        <v>0</v>
      </c>
      <c r="H659" s="89">
        <v>0</v>
      </c>
      <c r="I659" s="89">
        <v>0</v>
      </c>
      <c r="J659" s="89">
        <v>0.02</v>
      </c>
      <c r="K659" s="89">
        <v>0.01</v>
      </c>
      <c r="L659" s="89">
        <v>0.01</v>
      </c>
      <c r="M659" s="89">
        <v>0.01</v>
      </c>
      <c r="N659" s="89">
        <v>0.01</v>
      </c>
      <c r="O659" s="89">
        <v>0</v>
      </c>
      <c r="P659" s="89">
        <v>0.01</v>
      </c>
      <c r="Q659" s="89">
        <v>0.02</v>
      </c>
      <c r="R659" s="89">
        <v>7.0000000000000007E-2</v>
      </c>
      <c r="S659" s="89">
        <v>0.01</v>
      </c>
      <c r="T659" s="89">
        <v>0</v>
      </c>
      <c r="U659" s="89">
        <v>0</v>
      </c>
      <c r="V659" s="89">
        <v>0</v>
      </c>
      <c r="W659" s="89">
        <v>0.01</v>
      </c>
      <c r="X659" s="89">
        <v>1.67</v>
      </c>
      <c r="Y659" s="89">
        <v>0</v>
      </c>
    </row>
    <row r="660" spans="1:25">
      <c r="A660" s="88" t="s">
        <v>729</v>
      </c>
      <c r="B660" s="89">
        <v>0</v>
      </c>
      <c r="C660" s="89">
        <v>0</v>
      </c>
      <c r="D660" s="89">
        <v>0</v>
      </c>
      <c r="E660" s="89">
        <v>0</v>
      </c>
      <c r="F660" s="89">
        <v>1.27</v>
      </c>
      <c r="G660" s="89">
        <v>0</v>
      </c>
      <c r="H660" s="89">
        <v>0.03</v>
      </c>
      <c r="I660" s="89">
        <v>0.14000000000000001</v>
      </c>
      <c r="J660" s="89">
        <v>0.04</v>
      </c>
      <c r="K660" s="89">
        <v>0.13</v>
      </c>
      <c r="L660" s="89">
        <v>0.08</v>
      </c>
      <c r="M660" s="89">
        <v>0.64</v>
      </c>
      <c r="N660" s="89">
        <v>0.04</v>
      </c>
      <c r="O660" s="89">
        <v>0.04</v>
      </c>
      <c r="P660" s="89">
        <v>0.04</v>
      </c>
      <c r="Q660" s="89">
        <v>0.7</v>
      </c>
      <c r="R660" s="89">
        <v>0.03</v>
      </c>
      <c r="S660" s="89">
        <v>0.04</v>
      </c>
      <c r="T660" s="89">
        <v>0.02</v>
      </c>
      <c r="U660" s="89">
        <v>0.02</v>
      </c>
      <c r="V660" s="89">
        <v>0.02</v>
      </c>
      <c r="W660" s="89">
        <v>0.01</v>
      </c>
      <c r="X660" s="89">
        <v>1.3</v>
      </c>
      <c r="Y660" s="89">
        <v>0.01</v>
      </c>
    </row>
    <row r="661" spans="1:25">
      <c r="A661" s="88" t="s">
        <v>730</v>
      </c>
      <c r="B661" s="89">
        <v>0</v>
      </c>
      <c r="C661" s="89">
        <v>0</v>
      </c>
      <c r="D661" s="89">
        <v>0</v>
      </c>
      <c r="E661" s="89">
        <v>0</v>
      </c>
      <c r="F661" s="89">
        <v>0</v>
      </c>
      <c r="G661" s="89">
        <v>0</v>
      </c>
      <c r="H661" s="89">
        <v>1.06</v>
      </c>
      <c r="I661" s="89">
        <v>0</v>
      </c>
      <c r="J661" s="89">
        <v>0.04</v>
      </c>
      <c r="K661" s="89">
        <v>0.01</v>
      </c>
      <c r="L661" s="89">
        <v>0.01</v>
      </c>
      <c r="M661" s="89">
        <v>0.01</v>
      </c>
      <c r="N661" s="89">
        <v>0.01</v>
      </c>
      <c r="O661" s="89">
        <v>0.02</v>
      </c>
      <c r="P661" s="89">
        <v>0.02</v>
      </c>
      <c r="Q661" s="89">
        <v>0.02</v>
      </c>
      <c r="R661" s="89">
        <v>0.01</v>
      </c>
      <c r="S661" s="89">
        <v>0.01</v>
      </c>
      <c r="T661" s="89">
        <v>0.01</v>
      </c>
      <c r="U661" s="89">
        <v>0</v>
      </c>
      <c r="V661" s="89">
        <v>0</v>
      </c>
      <c r="W661" s="89">
        <v>0</v>
      </c>
      <c r="X661" s="89">
        <v>0</v>
      </c>
      <c r="Y661" s="89">
        <v>0</v>
      </c>
    </row>
    <row r="662" spans="1:25">
      <c r="A662" s="88" t="s">
        <v>731</v>
      </c>
      <c r="B662" s="89">
        <v>0.03</v>
      </c>
      <c r="C662" s="89">
        <v>0.01</v>
      </c>
      <c r="D662" s="89">
        <v>0.15</v>
      </c>
      <c r="E662" s="89">
        <v>0.41</v>
      </c>
      <c r="F662" s="89">
        <v>0.16</v>
      </c>
      <c r="G662" s="89">
        <v>0.9</v>
      </c>
      <c r="H662" s="89">
        <v>0.02</v>
      </c>
      <c r="I662" s="89">
        <v>0.03</v>
      </c>
      <c r="J662" s="89">
        <v>0.03</v>
      </c>
      <c r="K662" s="89">
        <v>0.08</v>
      </c>
      <c r="L662" s="89">
        <v>0.03</v>
      </c>
      <c r="M662" s="89">
        <v>0.03</v>
      </c>
      <c r="N662" s="89">
        <v>0.04</v>
      </c>
      <c r="O662" s="89">
        <v>0.03</v>
      </c>
      <c r="P662" s="89">
        <v>0.03</v>
      </c>
      <c r="Q662" s="89">
        <v>0.02</v>
      </c>
      <c r="R662" s="89">
        <v>0.26</v>
      </c>
      <c r="S662" s="89">
        <v>0.3</v>
      </c>
      <c r="T662" s="89">
        <v>0.03</v>
      </c>
      <c r="U662" s="89">
        <v>0.02</v>
      </c>
      <c r="V662" s="89">
        <v>0</v>
      </c>
      <c r="W662" s="89">
        <v>0.01</v>
      </c>
      <c r="X662" s="89">
        <v>0</v>
      </c>
      <c r="Y662" s="89">
        <v>0.01</v>
      </c>
    </row>
    <row r="663" spans="1:25">
      <c r="A663" s="88" t="s">
        <v>732</v>
      </c>
      <c r="B663" s="89">
        <v>0.01</v>
      </c>
      <c r="C663" s="89">
        <v>0.01</v>
      </c>
      <c r="D663" s="89">
        <v>0.01</v>
      </c>
      <c r="E663" s="89">
        <v>1.38</v>
      </c>
      <c r="F663" s="89">
        <v>0.14000000000000001</v>
      </c>
      <c r="G663" s="89">
        <v>0.01</v>
      </c>
      <c r="H663" s="89">
        <v>0.01</v>
      </c>
      <c r="I663" s="89">
        <v>0.01</v>
      </c>
      <c r="J663" s="89">
        <v>0.01</v>
      </c>
      <c r="K663" s="89">
        <v>0.01</v>
      </c>
      <c r="L663" s="89">
        <v>0.01</v>
      </c>
      <c r="M663" s="89">
        <v>0.02</v>
      </c>
      <c r="N663" s="89">
        <v>0</v>
      </c>
      <c r="O663" s="89">
        <v>0.02</v>
      </c>
      <c r="P663" s="89">
        <v>0.08</v>
      </c>
      <c r="Q663" s="89">
        <v>0.03</v>
      </c>
      <c r="R663" s="89">
        <v>0</v>
      </c>
      <c r="S663" s="89">
        <v>0</v>
      </c>
      <c r="T663" s="89">
        <v>0</v>
      </c>
      <c r="U663" s="89">
        <v>0</v>
      </c>
      <c r="V663" s="89">
        <v>0</v>
      </c>
      <c r="W663" s="89">
        <v>0</v>
      </c>
      <c r="X663" s="89">
        <v>0</v>
      </c>
      <c r="Y663" s="89">
        <v>0</v>
      </c>
    </row>
    <row r="664" spans="1:25">
      <c r="A664" s="88" t="s">
        <v>733</v>
      </c>
      <c r="B664" s="89">
        <v>0.01</v>
      </c>
      <c r="C664" s="89">
        <v>0.01</v>
      </c>
      <c r="D664" s="89">
        <v>0.01</v>
      </c>
      <c r="E664" s="89">
        <v>0.01</v>
      </c>
      <c r="F664" s="89">
        <v>0</v>
      </c>
      <c r="G664" s="89">
        <v>0</v>
      </c>
      <c r="H664" s="89">
        <v>0</v>
      </c>
      <c r="I664" s="89">
        <v>0.01</v>
      </c>
      <c r="J664" s="89">
        <v>0.01</v>
      </c>
      <c r="K664" s="89">
        <v>0.02</v>
      </c>
      <c r="L664" s="89">
        <v>0.03</v>
      </c>
      <c r="M664" s="89">
        <v>0.01</v>
      </c>
      <c r="N664" s="89">
        <v>0.01</v>
      </c>
      <c r="O664" s="89">
        <v>0.01</v>
      </c>
      <c r="P664" s="89">
        <v>0.02</v>
      </c>
      <c r="Q664" s="89">
        <v>0.05</v>
      </c>
      <c r="R664" s="89">
        <v>0.02</v>
      </c>
      <c r="S664" s="89">
        <v>0.04</v>
      </c>
      <c r="T664" s="89">
        <v>0.01</v>
      </c>
      <c r="U664" s="89">
        <v>0.01</v>
      </c>
      <c r="V664" s="89">
        <v>0.01</v>
      </c>
      <c r="W664" s="89">
        <v>0.01</v>
      </c>
      <c r="X664" s="89">
        <v>0</v>
      </c>
      <c r="Y664" s="89">
        <v>0</v>
      </c>
    </row>
    <row r="665" spans="1:25">
      <c r="A665" s="88" t="s">
        <v>734</v>
      </c>
      <c r="B665" s="89">
        <v>0</v>
      </c>
      <c r="C665" s="89">
        <v>0</v>
      </c>
      <c r="D665" s="89">
        <v>0</v>
      </c>
      <c r="E665" s="89">
        <v>0</v>
      </c>
      <c r="F665" s="89">
        <v>1.17</v>
      </c>
      <c r="G665" s="89">
        <v>0</v>
      </c>
      <c r="H665" s="89">
        <v>0.01</v>
      </c>
      <c r="I665" s="89">
        <v>7.0000000000000007E-2</v>
      </c>
      <c r="J665" s="89">
        <v>0.11</v>
      </c>
      <c r="K665" s="89">
        <v>0.04</v>
      </c>
      <c r="L665" s="89">
        <v>0.01</v>
      </c>
      <c r="M665" s="89">
        <v>0.01</v>
      </c>
      <c r="N665" s="89">
        <v>0.01</v>
      </c>
      <c r="O665" s="89">
        <v>0.01</v>
      </c>
      <c r="P665" s="89">
        <v>0.01</v>
      </c>
      <c r="Q665" s="89">
        <v>0.09</v>
      </c>
      <c r="R665" s="89">
        <v>0</v>
      </c>
      <c r="S665" s="89">
        <v>0</v>
      </c>
      <c r="T665" s="89">
        <v>0.01</v>
      </c>
      <c r="U665" s="89">
        <v>0</v>
      </c>
      <c r="V665" s="89">
        <v>0.06</v>
      </c>
      <c r="W665" s="89">
        <v>1.22</v>
      </c>
      <c r="X665" s="89">
        <v>0.01</v>
      </c>
      <c r="Y665" s="89">
        <v>0</v>
      </c>
    </row>
    <row r="666" spans="1:25">
      <c r="A666" s="88" t="s">
        <v>735</v>
      </c>
      <c r="B666" s="89">
        <v>0</v>
      </c>
      <c r="C666" s="89">
        <v>0</v>
      </c>
      <c r="D666" s="89">
        <v>0</v>
      </c>
      <c r="E666" s="89">
        <v>0</v>
      </c>
      <c r="F666" s="89">
        <v>0</v>
      </c>
      <c r="G666" s="89">
        <v>0.9</v>
      </c>
      <c r="H666" s="89">
        <v>0.17</v>
      </c>
      <c r="I666" s="89">
        <v>7.0000000000000007E-2</v>
      </c>
      <c r="J666" s="89">
        <v>0.08</v>
      </c>
      <c r="K666" s="89">
        <v>0.04</v>
      </c>
      <c r="L666" s="89">
        <v>0.02</v>
      </c>
      <c r="M666" s="89">
        <v>0.03</v>
      </c>
      <c r="N666" s="89">
        <v>0.02</v>
      </c>
      <c r="O666" s="89">
        <v>0.02</v>
      </c>
      <c r="P666" s="89">
        <v>0.01</v>
      </c>
      <c r="Q666" s="89">
        <v>0.02</v>
      </c>
      <c r="R666" s="89">
        <v>0.06</v>
      </c>
      <c r="S666" s="89">
        <v>0.06</v>
      </c>
      <c r="T666" s="89">
        <v>0.08</v>
      </c>
      <c r="U666" s="89">
        <v>7.0000000000000007E-2</v>
      </c>
      <c r="V666" s="89">
        <v>7.0000000000000007E-2</v>
      </c>
      <c r="W666" s="89">
        <v>0.03</v>
      </c>
      <c r="X666" s="89">
        <v>0.01</v>
      </c>
      <c r="Y666" s="89">
        <v>0</v>
      </c>
    </row>
    <row r="667" spans="1:25">
      <c r="A667" s="88" t="s">
        <v>736</v>
      </c>
      <c r="B667" s="89">
        <v>0</v>
      </c>
      <c r="C667" s="89">
        <v>0</v>
      </c>
      <c r="D667" s="89">
        <v>0</v>
      </c>
      <c r="E667" s="89">
        <v>0.66</v>
      </c>
      <c r="F667" s="89">
        <v>0</v>
      </c>
      <c r="G667" s="89">
        <v>0</v>
      </c>
      <c r="H667" s="89">
        <v>0</v>
      </c>
      <c r="I667" s="89">
        <v>0.02</v>
      </c>
      <c r="J667" s="89">
        <v>0.01</v>
      </c>
      <c r="K667" s="89">
        <v>0.06</v>
      </c>
      <c r="L667" s="89">
        <v>0.08</v>
      </c>
      <c r="M667" s="89">
        <v>0.04</v>
      </c>
      <c r="N667" s="89">
        <v>0.01</v>
      </c>
      <c r="O667" s="89">
        <v>0.04</v>
      </c>
      <c r="P667" s="89">
        <v>0</v>
      </c>
      <c r="Q667" s="89">
        <v>0.01</v>
      </c>
      <c r="R667" s="89">
        <v>0</v>
      </c>
      <c r="S667" s="89">
        <v>0.01</v>
      </c>
      <c r="T667" s="89">
        <v>0.02</v>
      </c>
      <c r="U667" s="89">
        <v>0</v>
      </c>
      <c r="V667" s="89">
        <v>0</v>
      </c>
      <c r="W667" s="89">
        <v>0</v>
      </c>
      <c r="X667" s="89">
        <v>0.01</v>
      </c>
      <c r="Y667" s="89">
        <v>0.01</v>
      </c>
    </row>
    <row r="668" spans="1:25">
      <c r="A668" s="88" t="s">
        <v>737</v>
      </c>
      <c r="B668" s="89">
        <v>0.02</v>
      </c>
      <c r="C668" s="89">
        <v>0.02</v>
      </c>
      <c r="D668" s="89">
        <v>0.01</v>
      </c>
      <c r="E668" s="89">
        <v>0.02</v>
      </c>
      <c r="F668" s="89">
        <v>0.03</v>
      </c>
      <c r="G668" s="89">
        <v>0.05</v>
      </c>
      <c r="H668" s="89">
        <v>7.0000000000000007E-2</v>
      </c>
      <c r="I668" s="89">
        <v>0.06</v>
      </c>
      <c r="J668" s="89">
        <v>0.05</v>
      </c>
      <c r="K668" s="89">
        <v>0.03</v>
      </c>
      <c r="L668" s="89">
        <v>0.02</v>
      </c>
      <c r="M668" s="89">
        <v>0.02</v>
      </c>
      <c r="N668" s="89">
        <v>0.02</v>
      </c>
      <c r="O668" s="89">
        <v>0.02</v>
      </c>
      <c r="P668" s="89">
        <v>0.02</v>
      </c>
      <c r="Q668" s="89">
        <v>0.02</v>
      </c>
      <c r="R668" s="89">
        <v>0.02</v>
      </c>
      <c r="S668" s="89">
        <v>0.05</v>
      </c>
      <c r="T668" s="89">
        <v>0.08</v>
      </c>
      <c r="U668" s="89">
        <v>0.36</v>
      </c>
      <c r="V668" s="89">
        <v>0.03</v>
      </c>
      <c r="W668" s="89">
        <v>0.03</v>
      </c>
      <c r="X668" s="89">
        <v>0.03</v>
      </c>
      <c r="Y668" s="89">
        <v>0.02</v>
      </c>
    </row>
    <row r="669" spans="1:25">
      <c r="A669" s="88" t="s">
        <v>738</v>
      </c>
      <c r="B669" s="89">
        <v>1</v>
      </c>
      <c r="C669" s="89">
        <v>0.02</v>
      </c>
      <c r="D669" s="89">
        <v>0.02</v>
      </c>
      <c r="E669" s="89">
        <v>0.01</v>
      </c>
      <c r="F669" s="89">
        <v>0.01</v>
      </c>
      <c r="G669" s="89">
        <v>0.01</v>
      </c>
      <c r="H669" s="89">
        <v>0.02</v>
      </c>
      <c r="I669" s="89">
        <v>0.04</v>
      </c>
      <c r="J669" s="89">
        <v>0.02</v>
      </c>
      <c r="K669" s="89">
        <v>0.04</v>
      </c>
      <c r="L669" s="89">
        <v>0.08</v>
      </c>
      <c r="M669" s="89">
        <v>0.04</v>
      </c>
      <c r="N669" s="89">
        <v>0.02</v>
      </c>
      <c r="O669" s="89">
        <v>0.02</v>
      </c>
      <c r="P669" s="89">
        <v>0.02</v>
      </c>
      <c r="Q669" s="89">
        <v>0.03</v>
      </c>
      <c r="R669" s="89">
        <v>0.03</v>
      </c>
      <c r="S669" s="89">
        <v>0.04</v>
      </c>
      <c r="T669" s="89">
        <v>0.02</v>
      </c>
      <c r="U669" s="89">
        <v>0.02</v>
      </c>
      <c r="V669" s="89">
        <v>0.01</v>
      </c>
      <c r="W669" s="89">
        <v>0.01</v>
      </c>
      <c r="X669" s="89">
        <v>0.01</v>
      </c>
      <c r="Y669" s="89">
        <v>0</v>
      </c>
    </row>
    <row r="670" spans="1:25">
      <c r="A670" s="88" t="s">
        <v>739</v>
      </c>
      <c r="B670" s="89">
        <v>0</v>
      </c>
      <c r="C670" s="89">
        <v>0</v>
      </c>
      <c r="D670" s="89">
        <v>0</v>
      </c>
      <c r="E670" s="89">
        <v>0</v>
      </c>
      <c r="F670" s="89">
        <v>0</v>
      </c>
      <c r="G670" s="89">
        <v>0.06</v>
      </c>
      <c r="H670" s="89">
        <v>0.52</v>
      </c>
      <c r="I670" s="89">
        <v>0</v>
      </c>
      <c r="J670" s="89">
        <v>0</v>
      </c>
      <c r="K670" s="89">
        <v>0</v>
      </c>
      <c r="L670" s="89">
        <v>0</v>
      </c>
      <c r="M670" s="89">
        <v>0.03</v>
      </c>
      <c r="N670" s="89">
        <v>0</v>
      </c>
      <c r="O670" s="89">
        <v>0.03</v>
      </c>
      <c r="P670" s="89">
        <v>0.03</v>
      </c>
      <c r="Q670" s="89">
        <v>0.01</v>
      </c>
      <c r="R670" s="89">
        <v>0</v>
      </c>
      <c r="S670" s="89">
        <v>0</v>
      </c>
      <c r="T670" s="89">
        <v>0</v>
      </c>
      <c r="U670" s="89">
        <v>0.08</v>
      </c>
      <c r="V670" s="89">
        <v>0.66</v>
      </c>
      <c r="W670" s="89">
        <v>0</v>
      </c>
      <c r="X670" s="89">
        <v>0.03</v>
      </c>
      <c r="Y670" s="89">
        <v>0.28000000000000003</v>
      </c>
    </row>
    <row r="671" spans="1:25">
      <c r="A671" s="88" t="s">
        <v>740</v>
      </c>
      <c r="B671" s="89">
        <v>0.01</v>
      </c>
      <c r="C671" s="89">
        <v>0.01</v>
      </c>
      <c r="D671" s="89">
        <v>0.01</v>
      </c>
      <c r="E671" s="89">
        <v>0.96</v>
      </c>
      <c r="F671" s="89">
        <v>0.55000000000000004</v>
      </c>
      <c r="G671" s="89">
        <v>0.01</v>
      </c>
      <c r="H671" s="89">
        <v>0.01</v>
      </c>
      <c r="I671" s="89">
        <v>0.02</v>
      </c>
      <c r="J671" s="89">
        <v>0.05</v>
      </c>
      <c r="K671" s="89">
        <v>7.0000000000000007E-2</v>
      </c>
      <c r="L671" s="89">
        <v>0.04</v>
      </c>
      <c r="M671" s="89">
        <v>0.03</v>
      </c>
      <c r="N671" s="89">
        <v>0.04</v>
      </c>
      <c r="O671" s="89">
        <v>0.04</v>
      </c>
      <c r="P671" s="89">
        <v>0.03</v>
      </c>
      <c r="Q671" s="89">
        <v>0.05</v>
      </c>
      <c r="R671" s="89">
        <v>0.06</v>
      </c>
      <c r="S671" s="89">
        <v>0.06</v>
      </c>
      <c r="T671" s="89">
        <v>0.05</v>
      </c>
      <c r="U671" s="89">
        <v>0.05</v>
      </c>
      <c r="V671" s="89">
        <v>0.03</v>
      </c>
      <c r="W671" s="89">
        <v>0.02</v>
      </c>
      <c r="X671" s="89">
        <v>1.48</v>
      </c>
      <c r="Y671" s="89">
        <v>0.02</v>
      </c>
    </row>
    <row r="672" spans="1:25">
      <c r="A672" s="88" t="s">
        <v>741</v>
      </c>
      <c r="B672" s="89">
        <v>0</v>
      </c>
      <c r="C672" s="89">
        <v>0</v>
      </c>
      <c r="D672" s="89">
        <v>0</v>
      </c>
      <c r="E672" s="89">
        <v>0.27</v>
      </c>
      <c r="F672" s="89">
        <v>0.2</v>
      </c>
      <c r="G672" s="89">
        <v>0</v>
      </c>
      <c r="H672" s="89">
        <v>0.02</v>
      </c>
      <c r="I672" s="89">
        <v>0.02</v>
      </c>
      <c r="J672" s="89">
        <v>0.03</v>
      </c>
      <c r="K672" s="89">
        <v>0.03</v>
      </c>
      <c r="L672" s="89">
        <v>0.05</v>
      </c>
      <c r="M672" s="89">
        <v>0.05</v>
      </c>
      <c r="N672" s="89">
        <v>0.02</v>
      </c>
      <c r="O672" s="89">
        <v>0.01</v>
      </c>
      <c r="P672" s="89">
        <v>0.01</v>
      </c>
      <c r="Q672" s="89">
        <v>0.01</v>
      </c>
      <c r="R672" s="89">
        <v>0.02</v>
      </c>
      <c r="S672" s="89">
        <v>0.03</v>
      </c>
      <c r="T672" s="89">
        <v>0.02</v>
      </c>
      <c r="U672" s="89">
        <v>0.01</v>
      </c>
      <c r="V672" s="89">
        <v>0</v>
      </c>
      <c r="W672" s="89">
        <v>0.27</v>
      </c>
      <c r="X672" s="89">
        <v>0.2</v>
      </c>
      <c r="Y672" s="89">
        <v>0</v>
      </c>
    </row>
    <row r="673" spans="1:25">
      <c r="A673" s="88" t="s">
        <v>742</v>
      </c>
      <c r="B673" s="89">
        <v>0</v>
      </c>
      <c r="C673" s="89">
        <v>0</v>
      </c>
      <c r="D673" s="89">
        <v>0</v>
      </c>
      <c r="E673" s="89">
        <v>0</v>
      </c>
      <c r="F673" s="89">
        <v>0</v>
      </c>
      <c r="G673" s="89">
        <v>0</v>
      </c>
      <c r="H673" s="89">
        <v>0.02</v>
      </c>
      <c r="I673" s="89">
        <v>0.03</v>
      </c>
      <c r="J673" s="89">
        <v>0.01</v>
      </c>
      <c r="K673" s="89">
        <v>0.01</v>
      </c>
      <c r="L673" s="89">
        <v>0</v>
      </c>
      <c r="M673" s="89">
        <v>0</v>
      </c>
      <c r="N673" s="89">
        <v>0</v>
      </c>
      <c r="O673" s="89">
        <v>0.01</v>
      </c>
      <c r="P673" s="89">
        <v>0.01</v>
      </c>
      <c r="Q673" s="89">
        <v>0.01</v>
      </c>
      <c r="R673" s="89">
        <v>0.01</v>
      </c>
      <c r="S673" s="89">
        <v>0.01</v>
      </c>
      <c r="T673" s="89">
        <v>0.01</v>
      </c>
      <c r="U673" s="89">
        <v>0.01</v>
      </c>
      <c r="V673" s="89">
        <v>0.01</v>
      </c>
      <c r="W673" s="89">
        <v>0.02</v>
      </c>
      <c r="X673" s="89">
        <v>0</v>
      </c>
      <c r="Y673" s="89">
        <v>0</v>
      </c>
    </row>
    <row r="674" spans="1:25">
      <c r="A674" s="88" t="s">
        <v>743</v>
      </c>
      <c r="B674" s="89">
        <v>0</v>
      </c>
      <c r="C674" s="89">
        <v>0</v>
      </c>
      <c r="D674" s="89">
        <v>0</v>
      </c>
      <c r="E674" s="89">
        <v>0</v>
      </c>
      <c r="F674" s="89">
        <v>0.36</v>
      </c>
      <c r="G674" s="89">
        <v>0</v>
      </c>
      <c r="H674" s="89">
        <v>0</v>
      </c>
      <c r="I674" s="89">
        <v>0.01</v>
      </c>
      <c r="J674" s="89">
        <v>0.02</v>
      </c>
      <c r="K674" s="89">
        <v>0.02</v>
      </c>
      <c r="L674" s="89">
        <v>0.03</v>
      </c>
      <c r="M674" s="89">
        <v>0.02</v>
      </c>
      <c r="N674" s="89">
        <v>0.01</v>
      </c>
      <c r="O674" s="89">
        <v>0.01</v>
      </c>
      <c r="P674" s="89">
        <v>0.01</v>
      </c>
      <c r="Q674" s="89">
        <v>0.02</v>
      </c>
      <c r="R674" s="89">
        <v>0.03</v>
      </c>
      <c r="S674" s="89">
        <v>0.06</v>
      </c>
      <c r="T674" s="89">
        <v>0.04</v>
      </c>
      <c r="U674" s="89">
        <v>0.02</v>
      </c>
      <c r="V674" s="89">
        <v>0.01</v>
      </c>
      <c r="W674" s="89">
        <v>0.4</v>
      </c>
      <c r="X674" s="89">
        <v>0.01</v>
      </c>
      <c r="Y674" s="89">
        <v>0</v>
      </c>
    </row>
    <row r="675" spans="1:25">
      <c r="A675" s="88" t="s">
        <v>744</v>
      </c>
      <c r="B675" s="89">
        <v>0</v>
      </c>
      <c r="C675" s="89">
        <v>0</v>
      </c>
      <c r="D675" s="89">
        <v>0</v>
      </c>
      <c r="E675" s="89">
        <v>0</v>
      </c>
      <c r="F675" s="89">
        <v>0</v>
      </c>
      <c r="G675" s="89">
        <v>0.08</v>
      </c>
      <c r="H675" s="89">
        <v>0.02</v>
      </c>
      <c r="I675" s="89">
        <v>0.03</v>
      </c>
      <c r="J675" s="89">
        <v>0.03</v>
      </c>
      <c r="K675" s="89">
        <v>0.04</v>
      </c>
      <c r="L675" s="89">
        <v>0.03</v>
      </c>
      <c r="M675" s="89">
        <v>0.01</v>
      </c>
      <c r="N675" s="89">
        <v>0.01</v>
      </c>
      <c r="O675" s="89">
        <v>0.01</v>
      </c>
      <c r="P675" s="89">
        <v>0.01</v>
      </c>
      <c r="Q675" s="89">
        <v>0.02</v>
      </c>
      <c r="R675" s="89">
        <v>0.06</v>
      </c>
      <c r="S675" s="89">
        <v>0.05</v>
      </c>
      <c r="T675" s="89">
        <v>0.03</v>
      </c>
      <c r="U675" s="89">
        <v>0.1</v>
      </c>
      <c r="V675" s="89">
        <v>0.02</v>
      </c>
      <c r="W675" s="89">
        <v>0.01</v>
      </c>
      <c r="X675" s="89">
        <v>0.01</v>
      </c>
      <c r="Y675" s="89">
        <v>0.01</v>
      </c>
    </row>
    <row r="676" spans="1:25">
      <c r="A676" s="88" t="s">
        <v>745</v>
      </c>
      <c r="B676" s="89">
        <v>0</v>
      </c>
      <c r="C676" s="89">
        <v>0</v>
      </c>
      <c r="D676" s="89">
        <v>0</v>
      </c>
      <c r="E676" s="89">
        <v>0</v>
      </c>
      <c r="F676" s="89">
        <v>0.21</v>
      </c>
      <c r="G676" s="89">
        <v>0</v>
      </c>
      <c r="H676" s="89">
        <v>0</v>
      </c>
      <c r="I676" s="89">
        <v>0</v>
      </c>
      <c r="J676" s="89">
        <v>0.01</v>
      </c>
      <c r="K676" s="89">
        <v>0.01</v>
      </c>
      <c r="L676" s="89">
        <v>0</v>
      </c>
      <c r="M676" s="89">
        <v>0</v>
      </c>
      <c r="N676" s="89">
        <v>0</v>
      </c>
      <c r="O676" s="89">
        <v>0</v>
      </c>
      <c r="P676" s="89">
        <v>0.01</v>
      </c>
      <c r="Q676" s="89">
        <v>0</v>
      </c>
      <c r="R676" s="89">
        <v>0</v>
      </c>
      <c r="S676" s="89">
        <v>0</v>
      </c>
      <c r="T676" s="89">
        <v>0</v>
      </c>
      <c r="U676" s="89">
        <v>0</v>
      </c>
      <c r="V676" s="89">
        <v>0</v>
      </c>
      <c r="W676" s="89">
        <v>0</v>
      </c>
      <c r="X676" s="89">
        <v>0.2</v>
      </c>
      <c r="Y676" s="89">
        <v>0</v>
      </c>
    </row>
    <row r="677" spans="1:25">
      <c r="A677" s="88" t="s">
        <v>746</v>
      </c>
      <c r="B677" s="89">
        <v>0</v>
      </c>
      <c r="C677" s="89">
        <v>0</v>
      </c>
      <c r="D677" s="89">
        <v>0</v>
      </c>
      <c r="E677" s="89">
        <v>0</v>
      </c>
      <c r="F677" s="89">
        <v>0</v>
      </c>
      <c r="G677" s="89">
        <v>0</v>
      </c>
      <c r="H677" s="89">
        <v>0</v>
      </c>
      <c r="I677" s="89">
        <v>0.01</v>
      </c>
      <c r="J677" s="89">
        <v>0.01</v>
      </c>
      <c r="K677" s="89">
        <v>0</v>
      </c>
      <c r="L677" s="89">
        <v>0</v>
      </c>
      <c r="M677" s="89">
        <v>0</v>
      </c>
      <c r="N677" s="89">
        <v>0</v>
      </c>
      <c r="O677" s="89">
        <v>0.02</v>
      </c>
      <c r="P677" s="89">
        <v>0</v>
      </c>
      <c r="Q677" s="89">
        <v>0</v>
      </c>
      <c r="R677" s="89">
        <v>0</v>
      </c>
      <c r="S677" s="89">
        <v>0</v>
      </c>
      <c r="T677" s="89">
        <v>0</v>
      </c>
      <c r="U677" s="89">
        <v>0</v>
      </c>
      <c r="V677" s="89">
        <v>0</v>
      </c>
      <c r="W677" s="89">
        <v>0</v>
      </c>
      <c r="X677" s="89">
        <v>0.11</v>
      </c>
      <c r="Y677" s="89">
        <v>0</v>
      </c>
    </row>
    <row r="678" spans="1:25">
      <c r="A678" s="88" t="s">
        <v>747</v>
      </c>
      <c r="B678" s="89">
        <v>0</v>
      </c>
      <c r="C678" s="89">
        <v>0.4</v>
      </c>
      <c r="D678" s="89">
        <v>0</v>
      </c>
      <c r="E678" s="89">
        <v>0</v>
      </c>
      <c r="F678" s="89">
        <v>0</v>
      </c>
      <c r="G678" s="89">
        <v>0.05</v>
      </c>
      <c r="H678" s="89">
        <v>0</v>
      </c>
      <c r="I678" s="89">
        <v>0</v>
      </c>
      <c r="J678" s="89">
        <v>0.04</v>
      </c>
      <c r="K678" s="89">
        <v>0.02</v>
      </c>
      <c r="L678" s="89">
        <v>0.02</v>
      </c>
      <c r="M678" s="89">
        <v>0.01</v>
      </c>
      <c r="N678" s="89">
        <v>0.01</v>
      </c>
      <c r="O678" s="89">
        <v>0.01</v>
      </c>
      <c r="P678" s="89">
        <v>0.01</v>
      </c>
      <c r="Q678" s="89">
        <v>0</v>
      </c>
      <c r="R678" s="89">
        <v>0</v>
      </c>
      <c r="S678" s="89">
        <v>0.01</v>
      </c>
      <c r="T678" s="89">
        <v>0.01</v>
      </c>
      <c r="U678" s="89">
        <v>0</v>
      </c>
      <c r="V678" s="89">
        <v>0</v>
      </c>
      <c r="W678" s="89">
        <v>0.33</v>
      </c>
      <c r="X678" s="89">
        <v>7.0000000000000007E-2</v>
      </c>
      <c r="Y678" s="89">
        <v>0</v>
      </c>
    </row>
    <row r="679" spans="1:25">
      <c r="A679" s="88" t="s">
        <v>748</v>
      </c>
      <c r="B679" s="89">
        <v>0.7</v>
      </c>
      <c r="C679" s="89">
        <v>0</v>
      </c>
      <c r="D679" s="89">
        <v>0</v>
      </c>
      <c r="E679" s="89">
        <v>0</v>
      </c>
      <c r="F679" s="89">
        <v>0</v>
      </c>
      <c r="G679" s="89">
        <v>0</v>
      </c>
      <c r="H679" s="89">
        <v>0</v>
      </c>
      <c r="I679" s="89">
        <v>0</v>
      </c>
      <c r="J679" s="89">
        <v>0.02</v>
      </c>
      <c r="K679" s="89">
        <v>0</v>
      </c>
      <c r="L679" s="89">
        <v>0.01</v>
      </c>
      <c r="M679" s="89">
        <v>0</v>
      </c>
      <c r="N679" s="89">
        <v>0</v>
      </c>
      <c r="O679" s="89">
        <v>0</v>
      </c>
      <c r="P679" s="89">
        <v>0</v>
      </c>
      <c r="Q679" s="89">
        <v>0</v>
      </c>
      <c r="R679" s="89">
        <v>0</v>
      </c>
      <c r="S679" s="89">
        <v>0</v>
      </c>
      <c r="T679" s="89">
        <v>0</v>
      </c>
      <c r="U679" s="89">
        <v>0</v>
      </c>
      <c r="V679" s="89">
        <v>0</v>
      </c>
      <c r="W679" s="89">
        <v>0</v>
      </c>
      <c r="X679" s="89">
        <v>0.62</v>
      </c>
      <c r="Y679" s="89">
        <v>0</v>
      </c>
    </row>
    <row r="680" spans="1:25">
      <c r="A680" s="88" t="s">
        <v>749</v>
      </c>
      <c r="B680" s="89">
        <v>0</v>
      </c>
      <c r="C680" s="89">
        <v>0</v>
      </c>
      <c r="D680" s="89">
        <v>0</v>
      </c>
      <c r="E680" s="89">
        <v>0</v>
      </c>
      <c r="F680" s="89">
        <v>0</v>
      </c>
      <c r="G680" s="89">
        <v>0.01</v>
      </c>
      <c r="H680" s="89">
        <v>0.1</v>
      </c>
      <c r="I680" s="89">
        <v>0.12</v>
      </c>
      <c r="J680" s="89">
        <v>0.13</v>
      </c>
      <c r="K680" s="89">
        <v>0.05</v>
      </c>
      <c r="L680" s="89">
        <v>0.05</v>
      </c>
      <c r="M680" s="89">
        <v>0.05</v>
      </c>
      <c r="N680" s="89">
        <v>0.04</v>
      </c>
      <c r="O680" s="89">
        <v>0.01</v>
      </c>
      <c r="P680" s="89">
        <v>0.02</v>
      </c>
      <c r="Q680" s="89">
        <v>0.04</v>
      </c>
      <c r="R680" s="89">
        <v>0.04</v>
      </c>
      <c r="S680" s="89">
        <v>0.06</v>
      </c>
      <c r="T680" s="89">
        <v>0.03</v>
      </c>
      <c r="U680" s="89">
        <v>0.03</v>
      </c>
      <c r="V680" s="89">
        <v>0.02</v>
      </c>
      <c r="W680" s="89">
        <v>0.02</v>
      </c>
      <c r="X680" s="89">
        <v>0.67</v>
      </c>
      <c r="Y680" s="89">
        <v>0</v>
      </c>
    </row>
    <row r="681" spans="1:25">
      <c r="A681" s="88" t="s">
        <v>750</v>
      </c>
      <c r="B681" s="89">
        <v>0</v>
      </c>
      <c r="C681" s="89">
        <v>0</v>
      </c>
      <c r="D681" s="89">
        <v>1.07</v>
      </c>
      <c r="E681" s="89">
        <v>0</v>
      </c>
      <c r="F681" s="89">
        <v>0</v>
      </c>
      <c r="G681" s="89">
        <v>0</v>
      </c>
      <c r="H681" s="89">
        <v>0.01</v>
      </c>
      <c r="I681" s="89">
        <v>0.01</v>
      </c>
      <c r="J681" s="89">
        <v>0.01</v>
      </c>
      <c r="K681" s="89">
        <v>0.01</v>
      </c>
      <c r="L681" s="89">
        <v>0</v>
      </c>
      <c r="M681" s="89">
        <v>0</v>
      </c>
      <c r="N681" s="89">
        <v>0</v>
      </c>
      <c r="O681" s="89">
        <v>0.01</v>
      </c>
      <c r="P681" s="89">
        <v>0.01</v>
      </c>
      <c r="Q681" s="89">
        <v>0</v>
      </c>
      <c r="R681" s="89">
        <v>0.01</v>
      </c>
      <c r="S681" s="89">
        <v>0</v>
      </c>
      <c r="T681" s="89">
        <v>0</v>
      </c>
      <c r="U681" s="89">
        <v>0</v>
      </c>
      <c r="V681" s="89">
        <v>0</v>
      </c>
      <c r="W681" s="89">
        <v>0</v>
      </c>
      <c r="X681" s="89">
        <v>0</v>
      </c>
      <c r="Y681" s="89">
        <v>0</v>
      </c>
    </row>
    <row r="682" spans="1:25">
      <c r="A682" s="88" t="s">
        <v>751</v>
      </c>
      <c r="B682" s="89">
        <v>0</v>
      </c>
      <c r="C682" s="89">
        <v>0</v>
      </c>
      <c r="D682" s="89">
        <v>0</v>
      </c>
      <c r="E682" s="89">
        <v>0</v>
      </c>
      <c r="F682" s="89">
        <v>1.33</v>
      </c>
      <c r="G682" s="89">
        <v>0</v>
      </c>
      <c r="H682" s="89">
        <v>0</v>
      </c>
      <c r="I682" s="89">
        <v>0</v>
      </c>
      <c r="J682" s="89">
        <v>0</v>
      </c>
      <c r="K682" s="89">
        <v>0</v>
      </c>
      <c r="L682" s="89">
        <v>0.02</v>
      </c>
      <c r="M682" s="89">
        <v>0.06</v>
      </c>
      <c r="N682" s="89">
        <v>0.03</v>
      </c>
      <c r="O682" s="89">
        <v>0</v>
      </c>
      <c r="P682" s="89">
        <v>0</v>
      </c>
      <c r="Q682" s="89">
        <v>0</v>
      </c>
      <c r="R682" s="89">
        <v>0</v>
      </c>
      <c r="S682" s="89">
        <v>0</v>
      </c>
      <c r="T682" s="89">
        <v>0</v>
      </c>
      <c r="U682" s="89">
        <v>0</v>
      </c>
      <c r="V682" s="89">
        <v>0</v>
      </c>
      <c r="W682" s="89">
        <v>0</v>
      </c>
      <c r="X682" s="89">
        <v>0</v>
      </c>
      <c r="Y682" s="89">
        <v>0</v>
      </c>
    </row>
    <row r="683" spans="1:25">
      <c r="A683" s="88" t="s">
        <v>752</v>
      </c>
      <c r="B683" s="89">
        <v>0</v>
      </c>
      <c r="C683" s="89">
        <v>0</v>
      </c>
      <c r="D683" s="89">
        <v>0</v>
      </c>
      <c r="E683" s="89">
        <v>0.02</v>
      </c>
      <c r="F683" s="89">
        <v>0.11</v>
      </c>
      <c r="G683" s="89">
        <v>0</v>
      </c>
      <c r="H683" s="89">
        <v>0</v>
      </c>
      <c r="I683" s="89">
        <v>0</v>
      </c>
      <c r="J683" s="89">
        <v>0</v>
      </c>
      <c r="K683" s="89">
        <v>0</v>
      </c>
      <c r="L683" s="89">
        <v>0</v>
      </c>
      <c r="M683" s="89">
        <v>0</v>
      </c>
      <c r="N683" s="89">
        <v>0</v>
      </c>
      <c r="O683" s="89">
        <v>0</v>
      </c>
      <c r="P683" s="89">
        <v>0</v>
      </c>
      <c r="Q683" s="89">
        <v>0</v>
      </c>
      <c r="R683" s="89">
        <v>0</v>
      </c>
      <c r="S683" s="89">
        <v>0</v>
      </c>
      <c r="T683" s="89">
        <v>0</v>
      </c>
      <c r="U683" s="89">
        <v>0</v>
      </c>
      <c r="V683" s="89">
        <v>0</v>
      </c>
      <c r="W683" s="89">
        <v>0.13</v>
      </c>
      <c r="X683" s="89">
        <v>0</v>
      </c>
      <c r="Y683" s="89">
        <v>0</v>
      </c>
    </row>
    <row r="684" spans="1:25">
      <c r="A684" s="88" t="s">
        <v>753</v>
      </c>
      <c r="B684" s="89">
        <v>0</v>
      </c>
      <c r="C684" s="89">
        <v>0</v>
      </c>
      <c r="D684" s="89">
        <v>0</v>
      </c>
      <c r="E684" s="89">
        <v>0</v>
      </c>
      <c r="F684" s="89">
        <v>7.0000000000000007E-2</v>
      </c>
      <c r="G684" s="89">
        <v>0.3</v>
      </c>
      <c r="H684" s="89">
        <v>0.01</v>
      </c>
      <c r="I684" s="89">
        <v>0.01</v>
      </c>
      <c r="J684" s="89">
        <v>0.04</v>
      </c>
      <c r="K684" s="89">
        <v>0.01</v>
      </c>
      <c r="L684" s="89">
        <v>0.01</v>
      </c>
      <c r="M684" s="89">
        <v>0.01</v>
      </c>
      <c r="N684" s="89">
        <v>0</v>
      </c>
      <c r="O684" s="89">
        <v>0</v>
      </c>
      <c r="P684" s="89">
        <v>0</v>
      </c>
      <c r="Q684" s="89">
        <v>0</v>
      </c>
      <c r="R684" s="89">
        <v>0</v>
      </c>
      <c r="S684" s="89">
        <v>0.03</v>
      </c>
      <c r="T684" s="89">
        <v>0.02</v>
      </c>
      <c r="U684" s="89">
        <v>0</v>
      </c>
      <c r="V684" s="89">
        <v>0</v>
      </c>
      <c r="W684" s="89">
        <v>7.0000000000000007E-2</v>
      </c>
      <c r="X684" s="89">
        <v>0.31</v>
      </c>
      <c r="Y684" s="89">
        <v>0</v>
      </c>
    </row>
    <row r="685" spans="1:25">
      <c r="A685" s="88" t="s">
        <v>754</v>
      </c>
      <c r="B685" s="89">
        <v>0</v>
      </c>
      <c r="C685" s="89">
        <v>0</v>
      </c>
      <c r="D685" s="89">
        <v>0</v>
      </c>
      <c r="E685" s="89">
        <v>0</v>
      </c>
      <c r="F685" s="89">
        <v>0</v>
      </c>
      <c r="G685" s="89">
        <v>0.01</v>
      </c>
      <c r="H685" s="89">
        <v>0.02</v>
      </c>
      <c r="I685" s="89">
        <v>0.04</v>
      </c>
      <c r="J685" s="89">
        <v>0.05</v>
      </c>
      <c r="K685" s="89">
        <v>0.02</v>
      </c>
      <c r="L685" s="89">
        <v>0.01</v>
      </c>
      <c r="M685" s="89">
        <v>0.02</v>
      </c>
      <c r="N685" s="89">
        <v>0.01</v>
      </c>
      <c r="O685" s="89">
        <v>0</v>
      </c>
      <c r="P685" s="89">
        <v>0</v>
      </c>
      <c r="Q685" s="89">
        <v>0.01</v>
      </c>
      <c r="R685" s="89">
        <v>0.01</v>
      </c>
      <c r="S685" s="89">
        <v>0.01</v>
      </c>
      <c r="T685" s="89">
        <v>0</v>
      </c>
      <c r="U685" s="89">
        <v>0.01</v>
      </c>
      <c r="V685" s="89">
        <v>0.01</v>
      </c>
      <c r="W685" s="89">
        <v>0.01</v>
      </c>
      <c r="X685" s="89">
        <v>0</v>
      </c>
      <c r="Y685" s="89">
        <v>0</v>
      </c>
    </row>
    <row r="686" spans="1:25">
      <c r="A686" s="88" t="s">
        <v>755</v>
      </c>
      <c r="B686" s="89">
        <v>0</v>
      </c>
      <c r="C686" s="89">
        <v>0</v>
      </c>
      <c r="D686" s="89">
        <v>0</v>
      </c>
      <c r="E686" s="89">
        <v>0</v>
      </c>
      <c r="F686" s="89">
        <v>0</v>
      </c>
      <c r="G686" s="89">
        <v>0</v>
      </c>
      <c r="H686" s="89">
        <v>0.53</v>
      </c>
      <c r="I686" s="89">
        <v>0</v>
      </c>
      <c r="J686" s="89">
        <v>0</v>
      </c>
      <c r="K686" s="89">
        <v>0</v>
      </c>
      <c r="L686" s="89">
        <v>0</v>
      </c>
      <c r="M686" s="89">
        <v>0</v>
      </c>
      <c r="N686" s="89">
        <v>0</v>
      </c>
      <c r="O686" s="89">
        <v>0</v>
      </c>
      <c r="P686" s="89">
        <v>0</v>
      </c>
      <c r="Q686" s="89">
        <v>0</v>
      </c>
      <c r="R686" s="89">
        <v>0</v>
      </c>
      <c r="S686" s="89">
        <v>0</v>
      </c>
      <c r="T686" s="89">
        <v>0</v>
      </c>
      <c r="U686" s="89">
        <v>0</v>
      </c>
      <c r="V686" s="89">
        <v>0</v>
      </c>
      <c r="W686" s="89">
        <v>0.15</v>
      </c>
      <c r="X686" s="89">
        <v>0.38</v>
      </c>
      <c r="Y686" s="89">
        <v>0</v>
      </c>
    </row>
    <row r="687" spans="1:25">
      <c r="A687" s="88" t="s">
        <v>756</v>
      </c>
      <c r="B687" s="89">
        <v>0</v>
      </c>
      <c r="C687" s="89">
        <v>0</v>
      </c>
      <c r="D687" s="89">
        <v>0</v>
      </c>
      <c r="E687" s="89">
        <v>0</v>
      </c>
      <c r="F687" s="89">
        <v>0</v>
      </c>
      <c r="G687" s="89">
        <v>0</v>
      </c>
      <c r="H687" s="89">
        <v>0.02</v>
      </c>
      <c r="I687" s="89">
        <v>0.38</v>
      </c>
      <c r="J687" s="89">
        <v>0.01</v>
      </c>
      <c r="K687" s="89">
        <v>0.01</v>
      </c>
      <c r="L687" s="89">
        <v>0.01</v>
      </c>
      <c r="M687" s="89">
        <v>0.01</v>
      </c>
      <c r="N687" s="89">
        <v>0.01</v>
      </c>
      <c r="O687" s="89">
        <v>0.01</v>
      </c>
      <c r="P687" s="89">
        <v>0.01</v>
      </c>
      <c r="Q687" s="89">
        <v>0.01</v>
      </c>
      <c r="R687" s="89">
        <v>0.01</v>
      </c>
      <c r="S687" s="89">
        <v>0.02</v>
      </c>
      <c r="T687" s="89">
        <v>0.01</v>
      </c>
      <c r="U687" s="89">
        <v>0.01</v>
      </c>
      <c r="V687" s="89">
        <v>0.01</v>
      </c>
      <c r="W687" s="89">
        <v>0.02</v>
      </c>
      <c r="X687" s="89">
        <v>0.34</v>
      </c>
      <c r="Y687" s="89">
        <v>0</v>
      </c>
    </row>
    <row r="688" spans="1:25">
      <c r="A688" s="88" t="s">
        <v>757</v>
      </c>
      <c r="B688" s="89">
        <v>0</v>
      </c>
      <c r="C688" s="89">
        <v>0</v>
      </c>
      <c r="D688" s="89">
        <v>0</v>
      </c>
      <c r="E688" s="89">
        <v>0.06</v>
      </c>
      <c r="F688" s="89">
        <v>0.63</v>
      </c>
      <c r="G688" s="89">
        <v>0</v>
      </c>
      <c r="H688" s="89">
        <v>0</v>
      </c>
      <c r="I688" s="89">
        <v>0</v>
      </c>
      <c r="J688" s="89">
        <v>0</v>
      </c>
      <c r="K688" s="89">
        <v>0.02</v>
      </c>
      <c r="L688" s="89">
        <v>0.02</v>
      </c>
      <c r="M688" s="89">
        <v>0</v>
      </c>
      <c r="N688" s="89">
        <v>0</v>
      </c>
      <c r="O688" s="89">
        <v>0</v>
      </c>
      <c r="P688" s="89">
        <v>0.02</v>
      </c>
      <c r="Q688" s="89">
        <v>0.01</v>
      </c>
      <c r="R688" s="89">
        <v>0.04</v>
      </c>
      <c r="S688" s="89">
        <v>0</v>
      </c>
      <c r="T688" s="89">
        <v>0</v>
      </c>
      <c r="U688" s="89">
        <v>0</v>
      </c>
      <c r="V688" s="89">
        <v>0</v>
      </c>
      <c r="W688" s="89">
        <v>0</v>
      </c>
      <c r="X688" s="89">
        <v>0</v>
      </c>
      <c r="Y688" s="89">
        <v>0</v>
      </c>
    </row>
    <row r="689" spans="1:25">
      <c r="A689" s="88" t="s">
        <v>758</v>
      </c>
      <c r="B689" s="89">
        <v>0.06</v>
      </c>
      <c r="C689" s="89">
        <v>0.06</v>
      </c>
      <c r="D689" s="89">
        <v>0.36</v>
      </c>
      <c r="E689" s="89">
        <v>0.04</v>
      </c>
      <c r="F689" s="89">
        <v>0.03</v>
      </c>
      <c r="G689" s="89">
        <v>0.03</v>
      </c>
      <c r="H689" s="89">
        <v>0.04</v>
      </c>
      <c r="I689" s="89">
        <v>0.05</v>
      </c>
      <c r="J689" s="89">
        <v>0.14000000000000001</v>
      </c>
      <c r="K689" s="89">
        <v>0.13</v>
      </c>
      <c r="L689" s="89">
        <v>0.13</v>
      </c>
      <c r="M689" s="89">
        <v>0.1</v>
      </c>
      <c r="N689" s="89">
        <v>0.1</v>
      </c>
      <c r="O689" s="89">
        <v>0.11</v>
      </c>
      <c r="P689" s="89">
        <v>0.09</v>
      </c>
      <c r="Q689" s="89">
        <v>0.11</v>
      </c>
      <c r="R689" s="89">
        <v>0.14000000000000001</v>
      </c>
      <c r="S689" s="89">
        <v>0.14000000000000001</v>
      </c>
      <c r="T689" s="89">
        <v>0.09</v>
      </c>
      <c r="U689" s="89">
        <v>0.09</v>
      </c>
      <c r="V689" s="89">
        <v>0.05</v>
      </c>
      <c r="W689" s="89">
        <v>0.04</v>
      </c>
      <c r="X689" s="89">
        <v>0.05</v>
      </c>
      <c r="Y689" s="89">
        <v>0.05</v>
      </c>
    </row>
    <row r="690" spans="1:25">
      <c r="A690" s="88" t="s">
        <v>759</v>
      </c>
      <c r="B690" s="89">
        <v>0.01</v>
      </c>
      <c r="C690" s="89">
        <v>0.01</v>
      </c>
      <c r="D690" s="89">
        <v>0.01</v>
      </c>
      <c r="E690" s="89">
        <v>0</v>
      </c>
      <c r="F690" s="89">
        <v>0</v>
      </c>
      <c r="G690" s="89">
        <v>0</v>
      </c>
      <c r="H690" s="89">
        <v>0</v>
      </c>
      <c r="I690" s="89">
        <v>0</v>
      </c>
      <c r="J690" s="89">
        <v>0.01</v>
      </c>
      <c r="K690" s="89">
        <v>0.01</v>
      </c>
      <c r="L690" s="89">
        <v>0.01</v>
      </c>
      <c r="M690" s="89">
        <v>0.01</v>
      </c>
      <c r="N690" s="89">
        <v>0.01</v>
      </c>
      <c r="O690" s="89">
        <v>0.02</v>
      </c>
      <c r="P690" s="89">
        <v>0.01</v>
      </c>
      <c r="Q690" s="89">
        <v>0.09</v>
      </c>
      <c r="R690" s="89">
        <v>0.04</v>
      </c>
      <c r="S690" s="89">
        <v>0.02</v>
      </c>
      <c r="T690" s="89">
        <v>0.02</v>
      </c>
      <c r="U690" s="89">
        <v>0.01</v>
      </c>
      <c r="V690" s="89">
        <v>0</v>
      </c>
      <c r="W690" s="89">
        <v>0</v>
      </c>
      <c r="X690" s="89">
        <v>0</v>
      </c>
      <c r="Y690" s="89">
        <v>0</v>
      </c>
    </row>
    <row r="691" spans="1:25">
      <c r="A691" s="88" t="s">
        <v>760</v>
      </c>
      <c r="B691" s="89">
        <v>0</v>
      </c>
      <c r="C691" s="89">
        <v>0</v>
      </c>
      <c r="D691" s="89">
        <v>0.01</v>
      </c>
      <c r="E691" s="89">
        <v>0</v>
      </c>
      <c r="F691" s="89">
        <v>0</v>
      </c>
      <c r="G691" s="89">
        <v>0.03</v>
      </c>
      <c r="H691" s="89">
        <v>0.01</v>
      </c>
      <c r="I691" s="89">
        <v>0.09</v>
      </c>
      <c r="J691" s="89">
        <v>0.03</v>
      </c>
      <c r="K691" s="89">
        <v>0.03</v>
      </c>
      <c r="L691" s="89">
        <v>0.05</v>
      </c>
      <c r="M691" s="89">
        <v>0.02</v>
      </c>
      <c r="N691" s="89">
        <v>0.02</v>
      </c>
      <c r="O691" s="89">
        <v>0.02</v>
      </c>
      <c r="P691" s="89">
        <v>0.01</v>
      </c>
      <c r="Q691" s="89">
        <v>0.03</v>
      </c>
      <c r="R691" s="89">
        <v>0.11</v>
      </c>
      <c r="S691" s="89">
        <v>0.04</v>
      </c>
      <c r="T691" s="89">
        <v>7.0000000000000007E-2</v>
      </c>
      <c r="U691" s="89">
        <v>0.03</v>
      </c>
      <c r="V691" s="89">
        <v>0.05</v>
      </c>
      <c r="W691" s="89">
        <v>0.02</v>
      </c>
      <c r="X691" s="89">
        <v>0.01</v>
      </c>
      <c r="Y691" s="89">
        <v>0</v>
      </c>
    </row>
    <row r="692" spans="1:25">
      <c r="A692" s="88" t="s">
        <v>761</v>
      </c>
      <c r="B692" s="89">
        <v>0</v>
      </c>
      <c r="C692" s="89">
        <v>0</v>
      </c>
      <c r="D692" s="89">
        <v>0</v>
      </c>
      <c r="E692" s="89">
        <v>0</v>
      </c>
      <c r="F692" s="89">
        <v>0</v>
      </c>
      <c r="G692" s="89">
        <v>0</v>
      </c>
      <c r="H692" s="89">
        <v>0.01</v>
      </c>
      <c r="I692" s="89">
        <v>0.05</v>
      </c>
      <c r="J692" s="89">
        <v>0.04</v>
      </c>
      <c r="K692" s="89">
        <v>0.04</v>
      </c>
      <c r="L692" s="89">
        <v>0.04</v>
      </c>
      <c r="M692" s="89">
        <v>0.03</v>
      </c>
      <c r="N692" s="89">
        <v>0.02</v>
      </c>
      <c r="O692" s="89">
        <v>0.01</v>
      </c>
      <c r="P692" s="89">
        <v>0.02</v>
      </c>
      <c r="Q692" s="89">
        <v>0.03</v>
      </c>
      <c r="R692" s="89">
        <v>0.01</v>
      </c>
      <c r="S692" s="89">
        <v>0.03</v>
      </c>
      <c r="T692" s="89">
        <v>0.04</v>
      </c>
      <c r="U692" s="89">
        <v>0.05</v>
      </c>
      <c r="V692" s="89">
        <v>0.02</v>
      </c>
      <c r="W692" s="89">
        <v>0.01</v>
      </c>
      <c r="X692" s="89">
        <v>0.01</v>
      </c>
      <c r="Y692" s="89">
        <v>0</v>
      </c>
    </row>
    <row r="693" spans="1:25">
      <c r="A693" s="88" t="s">
        <v>762</v>
      </c>
      <c r="B693" s="89">
        <v>0</v>
      </c>
      <c r="C693" s="89">
        <v>0</v>
      </c>
      <c r="D693" s="89">
        <v>0</v>
      </c>
      <c r="E693" s="89">
        <v>0</v>
      </c>
      <c r="F693" s="89">
        <v>0</v>
      </c>
      <c r="G693" s="89">
        <v>0.01</v>
      </c>
      <c r="H693" s="89">
        <v>0.03</v>
      </c>
      <c r="I693" s="89">
        <v>0.03</v>
      </c>
      <c r="J693" s="89">
        <v>0.03</v>
      </c>
      <c r="K693" s="89">
        <v>0.03</v>
      </c>
      <c r="L693" s="89">
        <v>0.03</v>
      </c>
      <c r="M693" s="89">
        <v>0.02</v>
      </c>
      <c r="N693" s="89">
        <v>0.02</v>
      </c>
      <c r="O693" s="89">
        <v>0.02</v>
      </c>
      <c r="P693" s="89">
        <v>0.02</v>
      </c>
      <c r="Q693" s="89">
        <v>0.02</v>
      </c>
      <c r="R693" s="89">
        <v>0</v>
      </c>
      <c r="S693" s="89">
        <v>0.03</v>
      </c>
      <c r="T693" s="89">
        <v>0.03</v>
      </c>
      <c r="U693" s="89">
        <v>0.03</v>
      </c>
      <c r="V693" s="89">
        <v>0.01</v>
      </c>
      <c r="W693" s="89">
        <v>0.01</v>
      </c>
      <c r="X693" s="89">
        <v>0.01</v>
      </c>
      <c r="Y693" s="89">
        <v>0</v>
      </c>
    </row>
    <row r="694" spans="1:25">
      <c r="A694" s="88" t="s">
        <v>763</v>
      </c>
      <c r="B694" s="89">
        <v>0</v>
      </c>
      <c r="C694" s="89">
        <v>0</v>
      </c>
      <c r="D694" s="89">
        <v>0</v>
      </c>
      <c r="E694" s="89">
        <v>0</v>
      </c>
      <c r="F694" s="89">
        <v>0</v>
      </c>
      <c r="G694" s="89">
        <v>0</v>
      </c>
      <c r="H694" s="89">
        <v>0.01</v>
      </c>
      <c r="I694" s="89">
        <v>0.03</v>
      </c>
      <c r="J694" s="89">
        <v>0.05</v>
      </c>
      <c r="K694" s="89">
        <v>0.05</v>
      </c>
      <c r="L694" s="89">
        <v>0.03</v>
      </c>
      <c r="M694" s="89">
        <v>0.02</v>
      </c>
      <c r="N694" s="89">
        <v>0.01</v>
      </c>
      <c r="O694" s="89">
        <v>0.02</v>
      </c>
      <c r="P694" s="89">
        <v>0.03</v>
      </c>
      <c r="Q694" s="89">
        <v>0.04</v>
      </c>
      <c r="R694" s="89">
        <v>0.06</v>
      </c>
      <c r="S694" s="89">
        <v>7.0000000000000007E-2</v>
      </c>
      <c r="T694" s="89">
        <v>0.03</v>
      </c>
      <c r="U694" s="89">
        <v>0.03</v>
      </c>
      <c r="V694" s="89">
        <v>0.02</v>
      </c>
      <c r="W694" s="89">
        <v>0.03</v>
      </c>
      <c r="X694" s="89">
        <v>0.01</v>
      </c>
      <c r="Y694" s="89">
        <v>0</v>
      </c>
    </row>
    <row r="695" spans="1:25">
      <c r="A695" s="88" t="s">
        <v>764</v>
      </c>
      <c r="B695" s="89">
        <v>0.02</v>
      </c>
      <c r="C695" s="89">
        <v>0.02</v>
      </c>
      <c r="D695" s="89">
        <v>0.02</v>
      </c>
      <c r="E695" s="89">
        <v>0.02</v>
      </c>
      <c r="F695" s="89">
        <v>0.02</v>
      </c>
      <c r="G695" s="89">
        <v>0.03</v>
      </c>
      <c r="H695" s="89">
        <v>0.04</v>
      </c>
      <c r="I695" s="89">
        <v>0.08</v>
      </c>
      <c r="J695" s="89">
        <v>0.08</v>
      </c>
      <c r="K695" s="89">
        <v>0.06</v>
      </c>
      <c r="L695" s="89">
        <v>0.04</v>
      </c>
      <c r="M695" s="89">
        <v>0.05</v>
      </c>
      <c r="N695" s="89">
        <v>0.04</v>
      </c>
      <c r="O695" s="89">
        <v>0.05</v>
      </c>
      <c r="P695" s="89">
        <v>0.05</v>
      </c>
      <c r="Q695" s="89">
        <v>0.04</v>
      </c>
      <c r="R695" s="89">
        <v>0.06</v>
      </c>
      <c r="S695" s="89">
        <v>0.1</v>
      </c>
      <c r="T695" s="89">
        <v>0.06</v>
      </c>
      <c r="U695" s="89">
        <v>0.03</v>
      </c>
      <c r="V695" s="89">
        <v>0.02</v>
      </c>
      <c r="W695" s="89">
        <v>0.02</v>
      </c>
      <c r="X695" s="89">
        <v>0.03</v>
      </c>
      <c r="Y695" s="89">
        <v>0.03</v>
      </c>
    </row>
    <row r="696" spans="1:25">
      <c r="A696" s="88" t="s">
        <v>765</v>
      </c>
      <c r="B696" s="89">
        <v>0</v>
      </c>
      <c r="C696" s="89">
        <v>0</v>
      </c>
      <c r="D696" s="89">
        <v>0</v>
      </c>
      <c r="E696" s="89">
        <v>0</v>
      </c>
      <c r="F696" s="89">
        <v>0</v>
      </c>
      <c r="G696" s="89">
        <v>0</v>
      </c>
      <c r="H696" s="89">
        <v>0.02</v>
      </c>
      <c r="I696" s="89">
        <v>0.03</v>
      </c>
      <c r="J696" s="89">
        <v>0.04</v>
      </c>
      <c r="K696" s="89">
        <v>0.05</v>
      </c>
      <c r="L696" s="89">
        <v>0.04</v>
      </c>
      <c r="M696" s="89">
        <v>0.01</v>
      </c>
      <c r="N696" s="89">
        <v>0.01</v>
      </c>
      <c r="O696" s="89">
        <v>0.01</v>
      </c>
      <c r="P696" s="89">
        <v>0</v>
      </c>
      <c r="Q696" s="89">
        <v>0.03</v>
      </c>
      <c r="R696" s="89">
        <v>0.04</v>
      </c>
      <c r="S696" s="89">
        <v>0.04</v>
      </c>
      <c r="T696" s="89">
        <v>0.02</v>
      </c>
      <c r="U696" s="89">
        <v>0.03</v>
      </c>
      <c r="V696" s="89">
        <v>0.01</v>
      </c>
      <c r="W696" s="89">
        <v>0.01</v>
      </c>
      <c r="X696" s="89">
        <v>0.01</v>
      </c>
      <c r="Y696" s="89">
        <v>0.01</v>
      </c>
    </row>
    <row r="697" spans="1:25">
      <c r="A697" s="88" t="s">
        <v>766</v>
      </c>
      <c r="B697" s="89">
        <v>0.02</v>
      </c>
      <c r="C697" s="89">
        <v>0.02</v>
      </c>
      <c r="D697" s="89">
        <v>0.02</v>
      </c>
      <c r="E697" s="89">
        <v>0.02</v>
      </c>
      <c r="F697" s="89">
        <v>0.02</v>
      </c>
      <c r="G697" s="89">
        <v>0.02</v>
      </c>
      <c r="H697" s="89">
        <v>0.03</v>
      </c>
      <c r="I697" s="89">
        <v>0.03</v>
      </c>
      <c r="J697" s="89">
        <v>0.03</v>
      </c>
      <c r="K697" s="89">
        <v>0.06</v>
      </c>
      <c r="L697" s="89">
        <v>0.03</v>
      </c>
      <c r="M697" s="89">
        <v>0.02</v>
      </c>
      <c r="N697" s="89">
        <v>0.03</v>
      </c>
      <c r="O697" s="89">
        <v>0.03</v>
      </c>
      <c r="P697" s="89">
        <v>0.02</v>
      </c>
      <c r="Q697" s="89">
        <v>0.03</v>
      </c>
      <c r="R697" s="89">
        <v>0.04</v>
      </c>
      <c r="S697" s="89">
        <v>0.03</v>
      </c>
      <c r="T697" s="89">
        <v>0.02</v>
      </c>
      <c r="U697" s="89">
        <v>0.02</v>
      </c>
      <c r="V697" s="89">
        <v>0.02</v>
      </c>
      <c r="W697" s="89">
        <v>0.02</v>
      </c>
      <c r="X697" s="89">
        <v>0.02</v>
      </c>
      <c r="Y697" s="89">
        <v>0.02</v>
      </c>
    </row>
    <row r="698" spans="1:25">
      <c r="A698" s="88" t="s">
        <v>767</v>
      </c>
      <c r="B698" s="89">
        <v>0</v>
      </c>
      <c r="C698" s="89">
        <v>0</v>
      </c>
      <c r="D698" s="89">
        <v>0</v>
      </c>
      <c r="E698" s="89">
        <v>0</v>
      </c>
      <c r="F698" s="89">
        <v>0</v>
      </c>
      <c r="G698" s="89">
        <v>0</v>
      </c>
      <c r="H698" s="89">
        <v>0</v>
      </c>
      <c r="I698" s="89">
        <v>0.01</v>
      </c>
      <c r="J698" s="89">
        <v>0.01</v>
      </c>
      <c r="K698" s="89">
        <v>0.01</v>
      </c>
      <c r="L698" s="89">
        <v>0.01</v>
      </c>
      <c r="M698" s="89">
        <v>0</v>
      </c>
      <c r="N698" s="89">
        <v>0.01</v>
      </c>
      <c r="O698" s="89">
        <v>0.01</v>
      </c>
      <c r="P698" s="89">
        <v>0.01</v>
      </c>
      <c r="Q698" s="89">
        <v>0.01</v>
      </c>
      <c r="R698" s="89">
        <v>0.04</v>
      </c>
      <c r="S698" s="89">
        <v>0.02</v>
      </c>
      <c r="T698" s="89">
        <v>0.01</v>
      </c>
      <c r="U698" s="89">
        <v>0.01</v>
      </c>
      <c r="V698" s="89">
        <v>0</v>
      </c>
      <c r="W698" s="89">
        <v>0</v>
      </c>
      <c r="X698" s="89">
        <v>0</v>
      </c>
      <c r="Y698" s="89">
        <v>0</v>
      </c>
    </row>
    <row r="699" spans="1:25">
      <c r="A699" s="88" t="s">
        <v>768</v>
      </c>
      <c r="B699" s="89">
        <v>0</v>
      </c>
      <c r="C699" s="89">
        <v>0</v>
      </c>
      <c r="D699" s="89">
        <v>0</v>
      </c>
      <c r="E699" s="89">
        <v>0</v>
      </c>
      <c r="F699" s="89">
        <v>0</v>
      </c>
      <c r="G699" s="89">
        <v>0</v>
      </c>
      <c r="H699" s="89">
        <v>0.02</v>
      </c>
      <c r="I699" s="89">
        <v>0.03</v>
      </c>
      <c r="J699" s="89">
        <v>0.03</v>
      </c>
      <c r="K699" s="89">
        <v>0.01</v>
      </c>
      <c r="L699" s="89">
        <v>0.01</v>
      </c>
      <c r="M699" s="89">
        <v>0.01</v>
      </c>
      <c r="N699" s="89">
        <v>0.01</v>
      </c>
      <c r="O699" s="89">
        <v>0.01</v>
      </c>
      <c r="P699" s="89">
        <v>0.01</v>
      </c>
      <c r="Q699" s="89">
        <v>0.01</v>
      </c>
      <c r="R699" s="89">
        <v>0.03</v>
      </c>
      <c r="S699" s="89">
        <v>0.01</v>
      </c>
      <c r="T699" s="89">
        <v>0</v>
      </c>
      <c r="U699" s="89">
        <v>0.01</v>
      </c>
      <c r="V699" s="89">
        <v>0.01</v>
      </c>
      <c r="W699" s="89">
        <v>0.01</v>
      </c>
      <c r="X699" s="89">
        <v>0</v>
      </c>
      <c r="Y699" s="89">
        <v>0</v>
      </c>
    </row>
    <row r="700" spans="1:25">
      <c r="A700" s="88" t="s">
        <v>769</v>
      </c>
      <c r="B700" s="89">
        <v>0</v>
      </c>
      <c r="C700" s="89">
        <v>0</v>
      </c>
      <c r="D700" s="89">
        <v>0</v>
      </c>
      <c r="E700" s="89">
        <v>0</v>
      </c>
      <c r="F700" s="89">
        <v>0</v>
      </c>
      <c r="G700" s="89">
        <v>0</v>
      </c>
      <c r="H700" s="89">
        <v>0</v>
      </c>
      <c r="I700" s="89">
        <v>0</v>
      </c>
      <c r="J700" s="89">
        <v>0</v>
      </c>
      <c r="K700" s="89">
        <v>0</v>
      </c>
      <c r="L700" s="89">
        <v>0.01</v>
      </c>
      <c r="M700" s="89">
        <v>0.02</v>
      </c>
      <c r="N700" s="89">
        <v>0.02</v>
      </c>
      <c r="O700" s="89">
        <v>0.02</v>
      </c>
      <c r="P700" s="89">
        <v>0.04</v>
      </c>
      <c r="Q700" s="89">
        <v>0.02</v>
      </c>
      <c r="R700" s="89">
        <v>0</v>
      </c>
      <c r="S700" s="89">
        <v>0</v>
      </c>
      <c r="T700" s="89">
        <v>0</v>
      </c>
      <c r="U700" s="89">
        <v>0</v>
      </c>
      <c r="V700" s="89">
        <v>0</v>
      </c>
      <c r="W700" s="89">
        <v>0</v>
      </c>
      <c r="X700" s="89">
        <v>0</v>
      </c>
      <c r="Y700" s="89">
        <v>0</v>
      </c>
    </row>
    <row r="701" spans="1:25">
      <c r="A701" s="88" t="s">
        <v>770</v>
      </c>
      <c r="B701" s="89">
        <v>0</v>
      </c>
      <c r="C701" s="89">
        <v>0</v>
      </c>
      <c r="D701" s="89">
        <v>0</v>
      </c>
      <c r="E701" s="89">
        <v>0</v>
      </c>
      <c r="F701" s="89">
        <v>0</v>
      </c>
      <c r="G701" s="89">
        <v>0.01</v>
      </c>
      <c r="H701" s="89">
        <v>0.03</v>
      </c>
      <c r="I701" s="89">
        <v>0.04</v>
      </c>
      <c r="J701" s="89">
        <v>0.02</v>
      </c>
      <c r="K701" s="89">
        <v>0.02</v>
      </c>
      <c r="L701" s="89">
        <v>0.01</v>
      </c>
      <c r="M701" s="89">
        <v>0.01</v>
      </c>
      <c r="N701" s="89">
        <v>0</v>
      </c>
      <c r="O701" s="89">
        <v>0</v>
      </c>
      <c r="P701" s="89">
        <v>0</v>
      </c>
      <c r="Q701" s="89">
        <v>0.01</v>
      </c>
      <c r="R701" s="89">
        <v>0.02</v>
      </c>
      <c r="S701" s="89">
        <v>0.03</v>
      </c>
      <c r="T701" s="89">
        <v>0.01</v>
      </c>
      <c r="U701" s="89">
        <v>0.01</v>
      </c>
      <c r="V701" s="89">
        <v>0.01</v>
      </c>
      <c r="W701" s="89">
        <v>0</v>
      </c>
      <c r="X701" s="89">
        <v>0.01</v>
      </c>
      <c r="Y701" s="89">
        <v>0</v>
      </c>
    </row>
    <row r="702" spans="1:25">
      <c r="A702" s="88" t="s">
        <v>771</v>
      </c>
      <c r="B702" s="89">
        <v>0</v>
      </c>
      <c r="C702" s="89">
        <v>0</v>
      </c>
      <c r="D702" s="89">
        <v>0</v>
      </c>
      <c r="E702" s="89">
        <v>0</v>
      </c>
      <c r="F702" s="89">
        <v>0</v>
      </c>
      <c r="G702" s="89">
        <v>0</v>
      </c>
      <c r="H702" s="89">
        <v>0.06</v>
      </c>
      <c r="I702" s="89">
        <v>0.05</v>
      </c>
      <c r="J702" s="89">
        <v>0.06</v>
      </c>
      <c r="K702" s="89">
        <v>0.03</v>
      </c>
      <c r="L702" s="89">
        <v>0.02</v>
      </c>
      <c r="M702" s="89">
        <v>0.01</v>
      </c>
      <c r="N702" s="89">
        <v>0</v>
      </c>
      <c r="O702" s="89">
        <v>0</v>
      </c>
      <c r="P702" s="89">
        <v>0.02</v>
      </c>
      <c r="Q702" s="89">
        <v>0.02</v>
      </c>
      <c r="R702" s="89">
        <v>0.01</v>
      </c>
      <c r="S702" s="89">
        <v>0.02</v>
      </c>
      <c r="T702" s="89">
        <v>0.03</v>
      </c>
      <c r="U702" s="89">
        <v>0.01</v>
      </c>
      <c r="V702" s="89">
        <v>0.01</v>
      </c>
      <c r="W702" s="89">
        <v>0.02</v>
      </c>
      <c r="X702" s="89">
        <v>0.02</v>
      </c>
      <c r="Y702" s="89">
        <v>0</v>
      </c>
    </row>
    <row r="703" spans="1:25">
      <c r="A703" s="88" t="s">
        <v>772</v>
      </c>
      <c r="B703" s="89">
        <v>0</v>
      </c>
      <c r="C703" s="89">
        <v>0</v>
      </c>
      <c r="D703" s="89">
        <v>0</v>
      </c>
      <c r="E703" s="89">
        <v>0</v>
      </c>
      <c r="F703" s="89">
        <v>0</v>
      </c>
      <c r="G703" s="89">
        <v>0</v>
      </c>
      <c r="H703" s="89">
        <v>0</v>
      </c>
      <c r="I703" s="89">
        <v>0</v>
      </c>
      <c r="J703" s="89">
        <v>0</v>
      </c>
      <c r="K703" s="89">
        <v>0</v>
      </c>
      <c r="L703" s="89">
        <v>0</v>
      </c>
      <c r="M703" s="89">
        <v>0</v>
      </c>
      <c r="N703" s="89">
        <v>0</v>
      </c>
      <c r="O703" s="89">
        <v>0</v>
      </c>
      <c r="P703" s="89">
        <v>0</v>
      </c>
      <c r="Q703" s="89">
        <v>0</v>
      </c>
      <c r="R703" s="89">
        <v>0</v>
      </c>
      <c r="S703" s="89">
        <v>0</v>
      </c>
      <c r="T703" s="89">
        <v>0</v>
      </c>
      <c r="U703" s="89">
        <v>0</v>
      </c>
      <c r="V703" s="89">
        <v>0</v>
      </c>
      <c r="W703" s="89">
        <v>0</v>
      </c>
      <c r="X703" s="89">
        <v>0</v>
      </c>
      <c r="Y703" s="89">
        <v>0</v>
      </c>
    </row>
    <row r="704" spans="1:25">
      <c r="A704" s="88" t="s">
        <v>773</v>
      </c>
      <c r="B704" s="89">
        <v>0</v>
      </c>
      <c r="C704" s="89">
        <v>0</v>
      </c>
      <c r="D704" s="89">
        <v>0</v>
      </c>
      <c r="E704" s="89">
        <v>0</v>
      </c>
      <c r="F704" s="89">
        <v>0</v>
      </c>
      <c r="G704" s="89">
        <v>0.01</v>
      </c>
      <c r="H704" s="89">
        <v>0.02</v>
      </c>
      <c r="I704" s="89">
        <v>0.01</v>
      </c>
      <c r="J704" s="89">
        <v>0.01</v>
      </c>
      <c r="K704" s="89">
        <v>0.01</v>
      </c>
      <c r="L704" s="89">
        <v>0.03</v>
      </c>
      <c r="M704" s="89">
        <v>0.01</v>
      </c>
      <c r="N704" s="89">
        <v>0</v>
      </c>
      <c r="O704" s="89">
        <v>0</v>
      </c>
      <c r="P704" s="89">
        <v>0.02</v>
      </c>
      <c r="Q704" s="89">
        <v>0.05</v>
      </c>
      <c r="R704" s="89">
        <v>0.01</v>
      </c>
      <c r="S704" s="89">
        <v>0.01</v>
      </c>
      <c r="T704" s="89">
        <v>0.01</v>
      </c>
      <c r="U704" s="89">
        <v>0</v>
      </c>
      <c r="V704" s="89">
        <v>0</v>
      </c>
      <c r="W704" s="89">
        <v>0</v>
      </c>
      <c r="X704" s="89">
        <v>0</v>
      </c>
      <c r="Y704" s="89">
        <v>0</v>
      </c>
    </row>
    <row r="705" spans="1:25">
      <c r="A705" s="88" t="s">
        <v>774</v>
      </c>
      <c r="B705" s="89">
        <v>0</v>
      </c>
      <c r="C705" s="89">
        <v>0</v>
      </c>
      <c r="D705" s="89">
        <v>0</v>
      </c>
      <c r="E705" s="89">
        <v>0</v>
      </c>
      <c r="F705" s="89">
        <v>0</v>
      </c>
      <c r="G705" s="89">
        <v>0</v>
      </c>
      <c r="H705" s="89">
        <v>0</v>
      </c>
      <c r="I705" s="89">
        <v>0.01</v>
      </c>
      <c r="J705" s="89">
        <v>0.01</v>
      </c>
      <c r="K705" s="89">
        <v>0.01</v>
      </c>
      <c r="L705" s="89">
        <v>0</v>
      </c>
      <c r="M705" s="89">
        <v>0.01</v>
      </c>
      <c r="N705" s="89">
        <v>0.01</v>
      </c>
      <c r="O705" s="89">
        <v>0.01</v>
      </c>
      <c r="P705" s="89">
        <v>0</v>
      </c>
      <c r="Q705" s="89">
        <v>0.01</v>
      </c>
      <c r="R705" s="89">
        <v>0.01</v>
      </c>
      <c r="S705" s="89">
        <v>0.01</v>
      </c>
      <c r="T705" s="89">
        <v>0.01</v>
      </c>
      <c r="U705" s="89">
        <v>0</v>
      </c>
      <c r="V705" s="89">
        <v>0</v>
      </c>
      <c r="W705" s="89">
        <v>0</v>
      </c>
      <c r="X705" s="89">
        <v>0</v>
      </c>
      <c r="Y705" s="89">
        <v>0</v>
      </c>
    </row>
    <row r="706" spans="1:25">
      <c r="A706" s="88" t="s">
        <v>775</v>
      </c>
      <c r="B706" s="89">
        <v>0</v>
      </c>
      <c r="C706" s="89">
        <v>0</v>
      </c>
      <c r="D706" s="89">
        <v>0</v>
      </c>
      <c r="E706" s="89">
        <v>0</v>
      </c>
      <c r="F706" s="89">
        <v>0</v>
      </c>
      <c r="G706" s="89">
        <v>0.01</v>
      </c>
      <c r="H706" s="89">
        <v>0.02</v>
      </c>
      <c r="I706" s="89">
        <v>0.04</v>
      </c>
      <c r="J706" s="89">
        <v>0.02</v>
      </c>
      <c r="K706" s="89">
        <v>0.04</v>
      </c>
      <c r="L706" s="89">
        <v>0.02</v>
      </c>
      <c r="M706" s="89">
        <v>0.02</v>
      </c>
      <c r="N706" s="89">
        <v>0.04</v>
      </c>
      <c r="O706" s="89">
        <v>0.02</v>
      </c>
      <c r="P706" s="89">
        <v>0.02</v>
      </c>
      <c r="Q706" s="89">
        <v>0.02</v>
      </c>
      <c r="R706" s="89">
        <v>0.04</v>
      </c>
      <c r="S706" s="89">
        <v>0.03</v>
      </c>
      <c r="T706" s="89">
        <v>0.04</v>
      </c>
      <c r="U706" s="89">
        <v>0.01</v>
      </c>
      <c r="V706" s="89">
        <v>0.01</v>
      </c>
      <c r="W706" s="89">
        <v>0.02</v>
      </c>
      <c r="X706" s="89">
        <v>0.01</v>
      </c>
      <c r="Y706" s="89">
        <v>0</v>
      </c>
    </row>
    <row r="707" spans="1:25">
      <c r="A707" s="88" t="s">
        <v>776</v>
      </c>
      <c r="B707" s="89">
        <v>0</v>
      </c>
      <c r="C707" s="89">
        <v>0</v>
      </c>
      <c r="D707" s="89">
        <v>0</v>
      </c>
      <c r="E707" s="89">
        <v>0</v>
      </c>
      <c r="F707" s="89">
        <v>0</v>
      </c>
      <c r="G707" s="89">
        <v>0</v>
      </c>
      <c r="H707" s="89">
        <v>0</v>
      </c>
      <c r="I707" s="89">
        <v>0.02</v>
      </c>
      <c r="J707" s="89">
        <v>0.02</v>
      </c>
      <c r="K707" s="89">
        <v>0</v>
      </c>
      <c r="L707" s="89">
        <v>0.01</v>
      </c>
      <c r="M707" s="89">
        <v>0</v>
      </c>
      <c r="N707" s="89">
        <v>0.02</v>
      </c>
      <c r="O707" s="89">
        <v>0.02</v>
      </c>
      <c r="P707" s="89">
        <v>0.04</v>
      </c>
      <c r="Q707" s="89">
        <v>0.01</v>
      </c>
      <c r="R707" s="89">
        <v>0.01</v>
      </c>
      <c r="S707" s="89">
        <v>0.01</v>
      </c>
      <c r="T707" s="89">
        <v>0.01</v>
      </c>
      <c r="U707" s="89">
        <v>0</v>
      </c>
      <c r="V707" s="89">
        <v>0</v>
      </c>
      <c r="W707" s="89">
        <v>0.01</v>
      </c>
      <c r="X707" s="89">
        <v>0</v>
      </c>
      <c r="Y707" s="89">
        <v>0</v>
      </c>
    </row>
    <row r="708" spans="1:25">
      <c r="A708" s="88" t="s">
        <v>777</v>
      </c>
      <c r="B708" s="89">
        <v>0.01</v>
      </c>
      <c r="C708" s="89">
        <v>0.01</v>
      </c>
      <c r="D708" s="89">
        <v>0.01</v>
      </c>
      <c r="E708" s="89">
        <v>0.01</v>
      </c>
      <c r="F708" s="89">
        <v>0.01</v>
      </c>
      <c r="G708" s="89">
        <v>0.01</v>
      </c>
      <c r="H708" s="89">
        <v>0.02</v>
      </c>
      <c r="I708" s="89">
        <v>0.03</v>
      </c>
      <c r="J708" s="89">
        <v>0.03</v>
      </c>
      <c r="K708" s="89">
        <v>0.02</v>
      </c>
      <c r="L708" s="89">
        <v>0.02</v>
      </c>
      <c r="M708" s="89">
        <v>0.02</v>
      </c>
      <c r="N708" s="89">
        <v>0.02</v>
      </c>
      <c r="O708" s="89">
        <v>0.02</v>
      </c>
      <c r="P708" s="89">
        <v>0.03</v>
      </c>
      <c r="Q708" s="89">
        <v>0.02</v>
      </c>
      <c r="R708" s="89">
        <v>0.03</v>
      </c>
      <c r="S708" s="89">
        <v>0.02</v>
      </c>
      <c r="T708" s="89">
        <v>0.03</v>
      </c>
      <c r="U708" s="89">
        <v>0.03</v>
      </c>
      <c r="V708" s="89">
        <v>0.03</v>
      </c>
      <c r="W708" s="89">
        <v>0.02</v>
      </c>
      <c r="X708" s="89">
        <v>0.02</v>
      </c>
      <c r="Y708" s="89">
        <v>0.01</v>
      </c>
    </row>
    <row r="709" spans="1:25">
      <c r="A709" s="88" t="s">
        <v>778</v>
      </c>
      <c r="B709" s="89">
        <v>0</v>
      </c>
      <c r="C709" s="89">
        <v>0</v>
      </c>
      <c r="D709" s="89">
        <v>0</v>
      </c>
      <c r="E709" s="89">
        <v>0</v>
      </c>
      <c r="F709" s="89">
        <v>0</v>
      </c>
      <c r="G709" s="89">
        <v>0</v>
      </c>
      <c r="H709" s="89">
        <v>0.01</v>
      </c>
      <c r="I709" s="89">
        <v>0.03</v>
      </c>
      <c r="J709" s="89">
        <v>0.04</v>
      </c>
      <c r="K709" s="89">
        <v>0.02</v>
      </c>
      <c r="L709" s="89">
        <v>0.01</v>
      </c>
      <c r="M709" s="89">
        <v>0.01</v>
      </c>
      <c r="N709" s="89">
        <v>0.01</v>
      </c>
      <c r="O709" s="89">
        <v>0.06</v>
      </c>
      <c r="P709" s="89">
        <v>0.04</v>
      </c>
      <c r="Q709" s="89">
        <v>0.04</v>
      </c>
      <c r="R709" s="89">
        <v>0.05</v>
      </c>
      <c r="S709" s="89">
        <v>0.02</v>
      </c>
      <c r="T709" s="89">
        <v>0.02</v>
      </c>
      <c r="U709" s="89">
        <v>0.01</v>
      </c>
      <c r="V709" s="89">
        <v>0</v>
      </c>
      <c r="W709" s="89">
        <v>0.02</v>
      </c>
      <c r="X709" s="89">
        <v>0.01</v>
      </c>
      <c r="Y709" s="89">
        <v>0</v>
      </c>
    </row>
    <row r="710" spans="1:25">
      <c r="A710" s="88" t="s">
        <v>779</v>
      </c>
      <c r="B710" s="89">
        <v>0</v>
      </c>
      <c r="C710" s="89">
        <v>0</v>
      </c>
      <c r="D710" s="89">
        <v>0</v>
      </c>
      <c r="E710" s="89">
        <v>0</v>
      </c>
      <c r="F710" s="89">
        <v>0</v>
      </c>
      <c r="G710" s="89">
        <v>0.01</v>
      </c>
      <c r="H710" s="89">
        <v>0.04</v>
      </c>
      <c r="I710" s="89">
        <v>0.04</v>
      </c>
      <c r="J710" s="89">
        <v>0.01</v>
      </c>
      <c r="K710" s="89">
        <v>0.01</v>
      </c>
      <c r="L710" s="89">
        <v>0.01</v>
      </c>
      <c r="M710" s="89">
        <v>0</v>
      </c>
      <c r="N710" s="89">
        <v>0.02</v>
      </c>
      <c r="O710" s="89">
        <v>0.02</v>
      </c>
      <c r="P710" s="89">
        <v>0</v>
      </c>
      <c r="Q710" s="89">
        <v>0.02</v>
      </c>
      <c r="R710" s="89">
        <v>0.01</v>
      </c>
      <c r="S710" s="89">
        <v>0</v>
      </c>
      <c r="T710" s="89">
        <v>0</v>
      </c>
      <c r="U710" s="89">
        <v>0</v>
      </c>
      <c r="V710" s="89">
        <v>0</v>
      </c>
      <c r="W710" s="89">
        <v>0.01</v>
      </c>
      <c r="X710" s="89">
        <v>0</v>
      </c>
      <c r="Y710" s="89">
        <v>0</v>
      </c>
    </row>
    <row r="711" spans="1:25">
      <c r="A711" s="88" t="s">
        <v>780</v>
      </c>
      <c r="B711" s="89">
        <v>0</v>
      </c>
      <c r="C711" s="89">
        <v>0</v>
      </c>
      <c r="D711" s="89">
        <v>0</v>
      </c>
      <c r="E711" s="89">
        <v>0</v>
      </c>
      <c r="F711" s="89">
        <v>0</v>
      </c>
      <c r="G711" s="89">
        <v>0.01</v>
      </c>
      <c r="H711" s="89">
        <v>0.02</v>
      </c>
      <c r="I711" s="89">
        <v>0.03</v>
      </c>
      <c r="J711" s="89">
        <v>0.03</v>
      </c>
      <c r="K711" s="89">
        <v>0.02</v>
      </c>
      <c r="L711" s="89">
        <v>0.01</v>
      </c>
      <c r="M711" s="89">
        <v>0.01</v>
      </c>
      <c r="N711" s="89">
        <v>0.01</v>
      </c>
      <c r="O711" s="89">
        <v>0.01</v>
      </c>
      <c r="P711" s="89">
        <v>0.01</v>
      </c>
      <c r="Q711" s="89">
        <v>0.01</v>
      </c>
      <c r="R711" s="89">
        <v>0.02</v>
      </c>
      <c r="S711" s="89">
        <v>0.01</v>
      </c>
      <c r="T711" s="89">
        <v>0.01</v>
      </c>
      <c r="U711" s="89">
        <v>0.01</v>
      </c>
      <c r="V711" s="89">
        <v>0.01</v>
      </c>
      <c r="W711" s="89">
        <v>0.01</v>
      </c>
      <c r="X711" s="89">
        <v>0</v>
      </c>
      <c r="Y711" s="89">
        <v>0</v>
      </c>
    </row>
    <row r="712" spans="1:25">
      <c r="A712" s="88" t="s">
        <v>781</v>
      </c>
      <c r="B712" s="89">
        <v>0</v>
      </c>
      <c r="C712" s="89">
        <v>0</v>
      </c>
      <c r="D712" s="89">
        <v>0</v>
      </c>
      <c r="E712" s="89">
        <v>0</v>
      </c>
      <c r="F712" s="89">
        <v>0</v>
      </c>
      <c r="G712" s="89">
        <v>0</v>
      </c>
      <c r="H712" s="89">
        <v>0</v>
      </c>
      <c r="I712" s="89">
        <v>0.01</v>
      </c>
      <c r="J712" s="89">
        <v>0.01</v>
      </c>
      <c r="K712" s="89">
        <v>0.01</v>
      </c>
      <c r="L712" s="89">
        <v>0.01</v>
      </c>
      <c r="M712" s="89">
        <v>0.01</v>
      </c>
      <c r="N712" s="89">
        <v>0.01</v>
      </c>
      <c r="O712" s="89">
        <v>0.01</v>
      </c>
      <c r="P712" s="89">
        <v>0.01</v>
      </c>
      <c r="Q712" s="89">
        <v>0.01</v>
      </c>
      <c r="R712" s="89">
        <v>0.01</v>
      </c>
      <c r="S712" s="89">
        <v>0.01</v>
      </c>
      <c r="T712" s="89">
        <v>0.01</v>
      </c>
      <c r="U712" s="89">
        <v>0</v>
      </c>
      <c r="V712" s="89">
        <v>0</v>
      </c>
      <c r="W712" s="89">
        <v>0</v>
      </c>
      <c r="X712" s="89">
        <v>0</v>
      </c>
      <c r="Y712" s="89">
        <v>0</v>
      </c>
    </row>
    <row r="713" spans="1:25">
      <c r="A713" s="88" t="s">
        <v>782</v>
      </c>
      <c r="B713" s="89">
        <v>0</v>
      </c>
      <c r="C713" s="89">
        <v>0</v>
      </c>
      <c r="D713" s="89">
        <v>0</v>
      </c>
      <c r="E713" s="89">
        <v>0</v>
      </c>
      <c r="F713" s="89">
        <v>0</v>
      </c>
      <c r="G713" s="89">
        <v>0</v>
      </c>
      <c r="H713" s="89">
        <v>0</v>
      </c>
      <c r="I713" s="89">
        <v>0</v>
      </c>
      <c r="J713" s="89">
        <v>0</v>
      </c>
      <c r="K713" s="89">
        <v>0</v>
      </c>
      <c r="L713" s="89">
        <v>0</v>
      </c>
      <c r="M713" s="89">
        <v>0</v>
      </c>
      <c r="N713" s="89">
        <v>0.01</v>
      </c>
      <c r="O713" s="89">
        <v>0</v>
      </c>
      <c r="P713" s="89">
        <v>0</v>
      </c>
      <c r="Q713" s="89">
        <v>0</v>
      </c>
      <c r="R713" s="89">
        <v>0.01</v>
      </c>
      <c r="S713" s="89">
        <v>0.01</v>
      </c>
      <c r="T713" s="89">
        <v>0</v>
      </c>
      <c r="U713" s="89">
        <v>0</v>
      </c>
      <c r="V713" s="89">
        <v>0</v>
      </c>
      <c r="W713" s="89">
        <v>0</v>
      </c>
      <c r="X713" s="89">
        <v>0</v>
      </c>
      <c r="Y713" s="89">
        <v>0</v>
      </c>
    </row>
    <row r="714" spans="1:25">
      <c r="A714" s="88" t="s">
        <v>783</v>
      </c>
      <c r="B714" s="89">
        <v>0</v>
      </c>
      <c r="C714" s="89">
        <v>0</v>
      </c>
      <c r="D714" s="89">
        <v>0</v>
      </c>
      <c r="E714" s="89">
        <v>0</v>
      </c>
      <c r="F714" s="89">
        <v>0.01</v>
      </c>
      <c r="G714" s="89">
        <v>0</v>
      </c>
      <c r="H714" s="89">
        <v>0.02</v>
      </c>
      <c r="I714" s="89">
        <v>7.0000000000000007E-2</v>
      </c>
      <c r="J714" s="89">
        <v>0.04</v>
      </c>
      <c r="K714" s="89">
        <v>0.04</v>
      </c>
      <c r="L714" s="89">
        <v>0.02</v>
      </c>
      <c r="M714" s="89">
        <v>0.03</v>
      </c>
      <c r="N714" s="89">
        <v>0.03</v>
      </c>
      <c r="O714" s="89">
        <v>0.09</v>
      </c>
      <c r="P714" s="89">
        <v>0.01</v>
      </c>
      <c r="Q714" s="89">
        <v>0.02</v>
      </c>
      <c r="R714" s="89">
        <v>0.01</v>
      </c>
      <c r="S714" s="89">
        <v>0.03</v>
      </c>
      <c r="T714" s="89">
        <v>0.03</v>
      </c>
      <c r="U714" s="89">
        <v>0.01</v>
      </c>
      <c r="V714" s="89">
        <v>0.01</v>
      </c>
      <c r="W714" s="89">
        <v>0.01</v>
      </c>
      <c r="X714" s="89">
        <v>0</v>
      </c>
      <c r="Y714" s="89">
        <v>0</v>
      </c>
    </row>
    <row r="715" spans="1:25">
      <c r="A715" s="88" t="s">
        <v>784</v>
      </c>
      <c r="B715" s="89">
        <v>0</v>
      </c>
      <c r="C715" s="89">
        <v>0</v>
      </c>
      <c r="D715" s="89">
        <v>0</v>
      </c>
      <c r="E715" s="89">
        <v>0</v>
      </c>
      <c r="F715" s="89">
        <v>0</v>
      </c>
      <c r="G715" s="89">
        <v>0</v>
      </c>
      <c r="H715" s="89">
        <v>0.03</v>
      </c>
      <c r="I715" s="89">
        <v>0.03</v>
      </c>
      <c r="J715" s="89">
        <v>0.03</v>
      </c>
      <c r="K715" s="89">
        <v>0.03</v>
      </c>
      <c r="L715" s="89">
        <v>0.01</v>
      </c>
      <c r="M715" s="89">
        <v>0.01</v>
      </c>
      <c r="N715" s="89">
        <v>0.02</v>
      </c>
      <c r="O715" s="89">
        <v>0.02</v>
      </c>
      <c r="P715" s="89">
        <v>0</v>
      </c>
      <c r="Q715" s="89">
        <v>0.01</v>
      </c>
      <c r="R715" s="89">
        <v>0.02</v>
      </c>
      <c r="S715" s="89">
        <v>0.02</v>
      </c>
      <c r="T715" s="89">
        <v>0</v>
      </c>
      <c r="U715" s="89">
        <v>0</v>
      </c>
      <c r="V715" s="89">
        <v>0.02</v>
      </c>
      <c r="W715" s="89">
        <v>0.02</v>
      </c>
      <c r="X715" s="89">
        <v>0</v>
      </c>
      <c r="Y715" s="89">
        <v>0</v>
      </c>
    </row>
    <row r="716" spans="1:25">
      <c r="A716" s="88" t="s">
        <v>785</v>
      </c>
      <c r="B716" s="89">
        <v>0.01</v>
      </c>
      <c r="C716" s="89">
        <v>0.01</v>
      </c>
      <c r="D716" s="89">
        <v>0.01</v>
      </c>
      <c r="E716" s="89">
        <v>0.01</v>
      </c>
      <c r="F716" s="89">
        <v>0.01</v>
      </c>
      <c r="G716" s="89">
        <v>0.01</v>
      </c>
      <c r="H716" s="89">
        <v>0.01</v>
      </c>
      <c r="I716" s="89">
        <v>0.02</v>
      </c>
      <c r="J716" s="89">
        <v>0.03</v>
      </c>
      <c r="K716" s="89">
        <v>7.0000000000000007E-2</v>
      </c>
      <c r="L716" s="89">
        <v>0.04</v>
      </c>
      <c r="M716" s="89">
        <v>0.01</v>
      </c>
      <c r="N716" s="89">
        <v>0.03</v>
      </c>
      <c r="O716" s="89">
        <v>0.02</v>
      </c>
      <c r="P716" s="89">
        <v>0.01</v>
      </c>
      <c r="Q716" s="89">
        <v>0.02</v>
      </c>
      <c r="R716" s="89">
        <v>0.01</v>
      </c>
      <c r="S716" s="89">
        <v>0.06</v>
      </c>
      <c r="T716" s="89">
        <v>0.03</v>
      </c>
      <c r="U716" s="89">
        <v>0.02</v>
      </c>
      <c r="V716" s="89">
        <v>0.01</v>
      </c>
      <c r="W716" s="89">
        <v>0.02</v>
      </c>
      <c r="X716" s="89">
        <v>0.02</v>
      </c>
      <c r="Y716" s="89">
        <v>0.01</v>
      </c>
    </row>
    <row r="717" spans="1:25">
      <c r="A717" s="88" t="s">
        <v>786</v>
      </c>
      <c r="B717" s="89">
        <v>0.02</v>
      </c>
      <c r="C717" s="89">
        <v>0.02</v>
      </c>
      <c r="D717" s="89">
        <v>0.02</v>
      </c>
      <c r="E717" s="89">
        <v>0.02</v>
      </c>
      <c r="F717" s="89">
        <v>0.02</v>
      </c>
      <c r="G717" s="89">
        <v>0.02</v>
      </c>
      <c r="H717" s="89">
        <v>0.04</v>
      </c>
      <c r="I717" s="89">
        <v>0.04</v>
      </c>
      <c r="J717" s="89">
        <v>0.05</v>
      </c>
      <c r="K717" s="89">
        <v>0.04</v>
      </c>
      <c r="L717" s="89">
        <v>0.02</v>
      </c>
      <c r="M717" s="89">
        <v>0.03</v>
      </c>
      <c r="N717" s="89">
        <v>0.03</v>
      </c>
      <c r="O717" s="89">
        <v>0.05</v>
      </c>
      <c r="P717" s="89">
        <v>0.05</v>
      </c>
      <c r="Q717" s="89">
        <v>0.06</v>
      </c>
      <c r="R717" s="89">
        <v>0.06</v>
      </c>
      <c r="S717" s="89">
        <v>0.06</v>
      </c>
      <c r="T717" s="89">
        <v>0.05</v>
      </c>
      <c r="U717" s="89">
        <v>0.02</v>
      </c>
      <c r="V717" s="89">
        <v>0.02</v>
      </c>
      <c r="W717" s="89">
        <v>0.02</v>
      </c>
      <c r="X717" s="89">
        <v>0.03</v>
      </c>
      <c r="Y717" s="89">
        <v>0.02</v>
      </c>
    </row>
    <row r="718" spans="1:25">
      <c r="A718" s="88" t="s">
        <v>787</v>
      </c>
      <c r="B718" s="89">
        <v>0</v>
      </c>
      <c r="C718" s="89">
        <v>0</v>
      </c>
      <c r="D718" s="89">
        <v>0</v>
      </c>
      <c r="E718" s="89">
        <v>0</v>
      </c>
      <c r="F718" s="89">
        <v>0</v>
      </c>
      <c r="G718" s="89">
        <v>0</v>
      </c>
      <c r="H718" s="89">
        <v>0</v>
      </c>
      <c r="I718" s="89">
        <v>0</v>
      </c>
      <c r="J718" s="89">
        <v>0.02</v>
      </c>
      <c r="K718" s="89">
        <v>0.01</v>
      </c>
      <c r="L718" s="89">
        <v>0.01</v>
      </c>
      <c r="M718" s="89">
        <v>0.01</v>
      </c>
      <c r="N718" s="89">
        <v>0.01</v>
      </c>
      <c r="O718" s="89">
        <v>0.01</v>
      </c>
      <c r="P718" s="89">
        <v>0.02</v>
      </c>
      <c r="Q718" s="89">
        <v>0.01</v>
      </c>
      <c r="R718" s="89">
        <v>0</v>
      </c>
      <c r="S718" s="89">
        <v>0</v>
      </c>
      <c r="T718" s="89">
        <v>0</v>
      </c>
      <c r="U718" s="89">
        <v>0</v>
      </c>
      <c r="V718" s="89">
        <v>0</v>
      </c>
      <c r="W718" s="89">
        <v>0</v>
      </c>
      <c r="X718" s="89">
        <v>0.01</v>
      </c>
      <c r="Y718" s="89">
        <v>0</v>
      </c>
    </row>
    <row r="719" spans="1:25">
      <c r="A719" s="88" t="s">
        <v>788</v>
      </c>
      <c r="B719" s="89">
        <v>0</v>
      </c>
      <c r="C719" s="89">
        <v>0</v>
      </c>
      <c r="D719" s="89">
        <v>0</v>
      </c>
      <c r="E719" s="89">
        <v>0</v>
      </c>
      <c r="F719" s="89">
        <v>0</v>
      </c>
      <c r="G719" s="89">
        <v>0</v>
      </c>
      <c r="H719" s="89">
        <v>0</v>
      </c>
      <c r="I719" s="89">
        <v>0</v>
      </c>
      <c r="J719" s="89">
        <v>0.01</v>
      </c>
      <c r="K719" s="89">
        <v>0</v>
      </c>
      <c r="L719" s="89">
        <v>0</v>
      </c>
      <c r="M719" s="89">
        <v>0</v>
      </c>
      <c r="N719" s="89">
        <v>0.01</v>
      </c>
      <c r="O719" s="89">
        <v>0.01</v>
      </c>
      <c r="P719" s="89">
        <v>0.01</v>
      </c>
      <c r="Q719" s="89">
        <v>0.02</v>
      </c>
      <c r="R719" s="89">
        <v>0.01</v>
      </c>
      <c r="S719" s="89">
        <v>0.01</v>
      </c>
      <c r="T719" s="89">
        <v>0</v>
      </c>
      <c r="U719" s="89">
        <v>0</v>
      </c>
      <c r="V719" s="89">
        <v>0</v>
      </c>
      <c r="W719" s="89">
        <v>0</v>
      </c>
      <c r="X719" s="89">
        <v>0</v>
      </c>
      <c r="Y719" s="89">
        <v>0</v>
      </c>
    </row>
    <row r="720" spans="1:25">
      <c r="A720" s="88" t="s">
        <v>789</v>
      </c>
      <c r="B720" s="89">
        <v>0</v>
      </c>
      <c r="C720" s="89">
        <v>0</v>
      </c>
      <c r="D720" s="89">
        <v>0</v>
      </c>
      <c r="E720" s="89">
        <v>0</v>
      </c>
      <c r="F720" s="89">
        <v>0</v>
      </c>
      <c r="G720" s="89">
        <v>0</v>
      </c>
      <c r="H720" s="89">
        <v>0</v>
      </c>
      <c r="I720" s="89">
        <v>0.01</v>
      </c>
      <c r="J720" s="89">
        <v>0.01</v>
      </c>
      <c r="K720" s="89">
        <v>0.02</v>
      </c>
      <c r="L720" s="89">
        <v>0.01</v>
      </c>
      <c r="M720" s="89">
        <v>0.01</v>
      </c>
      <c r="N720" s="89">
        <v>0.01</v>
      </c>
      <c r="O720" s="89">
        <v>0.01</v>
      </c>
      <c r="P720" s="89">
        <v>0</v>
      </c>
      <c r="Q720" s="89">
        <v>0</v>
      </c>
      <c r="R720" s="89">
        <v>0</v>
      </c>
      <c r="S720" s="89">
        <v>0.03</v>
      </c>
      <c r="T720" s="89">
        <v>0.01</v>
      </c>
      <c r="U720" s="89">
        <v>0.01</v>
      </c>
      <c r="V720" s="89">
        <v>0</v>
      </c>
      <c r="W720" s="89">
        <v>0</v>
      </c>
      <c r="X720" s="89">
        <v>0</v>
      </c>
      <c r="Y720" s="89">
        <v>0</v>
      </c>
    </row>
    <row r="721" spans="1:25">
      <c r="A721" s="88" t="s">
        <v>790</v>
      </c>
      <c r="B721" s="89">
        <v>0</v>
      </c>
      <c r="C721" s="89">
        <v>0</v>
      </c>
      <c r="D721" s="89">
        <v>0</v>
      </c>
      <c r="E721" s="89">
        <v>0</v>
      </c>
      <c r="F721" s="89">
        <v>0</v>
      </c>
      <c r="G721" s="89">
        <v>0</v>
      </c>
      <c r="H721" s="89">
        <v>0.01</v>
      </c>
      <c r="I721" s="89">
        <v>0.02</v>
      </c>
      <c r="J721" s="89">
        <v>0.03</v>
      </c>
      <c r="K721" s="89">
        <v>0.02</v>
      </c>
      <c r="L721" s="89">
        <v>0.02</v>
      </c>
      <c r="M721" s="89">
        <v>0.01</v>
      </c>
      <c r="N721" s="89">
        <v>0.02</v>
      </c>
      <c r="O721" s="89">
        <v>0.02</v>
      </c>
      <c r="P721" s="89">
        <v>0.06</v>
      </c>
      <c r="Q721" s="89">
        <v>0.02</v>
      </c>
      <c r="R721" s="89">
        <v>0.02</v>
      </c>
      <c r="S721" s="89">
        <v>0.02</v>
      </c>
      <c r="T721" s="89">
        <v>0</v>
      </c>
      <c r="U721" s="89">
        <v>0.01</v>
      </c>
      <c r="V721" s="89">
        <v>0</v>
      </c>
      <c r="W721" s="89">
        <v>0</v>
      </c>
      <c r="X721" s="89">
        <v>0</v>
      </c>
      <c r="Y721" s="89">
        <v>0</v>
      </c>
    </row>
    <row r="722" spans="1:25">
      <c r="A722" s="88" t="s">
        <v>791</v>
      </c>
      <c r="B722" s="89">
        <v>0.01</v>
      </c>
      <c r="C722" s="89">
        <v>0</v>
      </c>
      <c r="D722" s="89">
        <v>0</v>
      </c>
      <c r="E722" s="89">
        <v>0</v>
      </c>
      <c r="F722" s="89">
        <v>0</v>
      </c>
      <c r="G722" s="89">
        <v>0</v>
      </c>
      <c r="H722" s="89">
        <v>0</v>
      </c>
      <c r="I722" s="89">
        <v>0.03</v>
      </c>
      <c r="J722" s="89">
        <v>0.06</v>
      </c>
      <c r="K722" s="89">
        <v>0.01</v>
      </c>
      <c r="L722" s="89">
        <v>0.01</v>
      </c>
      <c r="M722" s="89">
        <v>0.01</v>
      </c>
      <c r="N722" s="89">
        <v>0.04</v>
      </c>
      <c r="O722" s="89">
        <v>0.05</v>
      </c>
      <c r="P722" s="89">
        <v>0.06</v>
      </c>
      <c r="Q722" s="89">
        <v>0.02</v>
      </c>
      <c r="R722" s="89">
        <v>0.01</v>
      </c>
      <c r="S722" s="89">
        <v>0.02</v>
      </c>
      <c r="T722" s="89">
        <v>0.04</v>
      </c>
      <c r="U722" s="89">
        <v>0.08</v>
      </c>
      <c r="V722" s="89">
        <v>0.03</v>
      </c>
      <c r="W722" s="89">
        <v>0</v>
      </c>
      <c r="X722" s="89">
        <v>0.01</v>
      </c>
      <c r="Y722" s="89">
        <v>0.02</v>
      </c>
    </row>
    <row r="723" spans="1:25">
      <c r="A723" s="88" t="s">
        <v>792</v>
      </c>
      <c r="B723" s="89">
        <v>0.01</v>
      </c>
      <c r="C723" s="89">
        <v>0.01</v>
      </c>
      <c r="D723" s="89">
        <v>0</v>
      </c>
      <c r="E723" s="89">
        <v>0</v>
      </c>
      <c r="F723" s="89">
        <v>0.01</v>
      </c>
      <c r="G723" s="89">
        <v>0.04</v>
      </c>
      <c r="H723" s="89">
        <v>0.02</v>
      </c>
      <c r="I723" s="89">
        <v>0.05</v>
      </c>
      <c r="J723" s="89">
        <v>0.04</v>
      </c>
      <c r="K723" s="89">
        <v>0.06</v>
      </c>
      <c r="L723" s="89">
        <v>0.02</v>
      </c>
      <c r="M723" s="89">
        <v>0.03</v>
      </c>
      <c r="N723" s="89">
        <v>0.02</v>
      </c>
      <c r="O723" s="89">
        <v>0.02</v>
      </c>
      <c r="P723" s="89">
        <v>0.02</v>
      </c>
      <c r="Q723" s="89">
        <v>0.03</v>
      </c>
      <c r="R723" s="89">
        <v>0.05</v>
      </c>
      <c r="S723" s="89">
        <v>0.05</v>
      </c>
      <c r="T723" s="89">
        <v>0.02</v>
      </c>
      <c r="U723" s="89">
        <v>0</v>
      </c>
      <c r="V723" s="89">
        <v>0.01</v>
      </c>
      <c r="W723" s="89">
        <v>0.02</v>
      </c>
      <c r="X723" s="89">
        <v>0.01</v>
      </c>
      <c r="Y723" s="89">
        <v>0.01</v>
      </c>
    </row>
    <row r="724" spans="1:25">
      <c r="A724" s="88" t="s">
        <v>793</v>
      </c>
      <c r="B724" s="89">
        <v>0.01</v>
      </c>
      <c r="C724" s="89">
        <v>0</v>
      </c>
      <c r="D724" s="89">
        <v>0</v>
      </c>
      <c r="E724" s="89">
        <v>0</v>
      </c>
      <c r="F724" s="89">
        <v>0</v>
      </c>
      <c r="G724" s="89">
        <v>0</v>
      </c>
      <c r="H724" s="89">
        <v>0.01</v>
      </c>
      <c r="I724" s="89">
        <v>0.03</v>
      </c>
      <c r="J724" s="89">
        <v>0.04</v>
      </c>
      <c r="K724" s="89">
        <v>0.06</v>
      </c>
      <c r="L724" s="89">
        <v>0.04</v>
      </c>
      <c r="M724" s="89">
        <v>0.04</v>
      </c>
      <c r="N724" s="89">
        <v>0.03</v>
      </c>
      <c r="O724" s="89">
        <v>0.02</v>
      </c>
      <c r="P724" s="89">
        <v>0.03</v>
      </c>
      <c r="Q724" s="89">
        <v>0.05</v>
      </c>
      <c r="R724" s="89">
        <v>0.03</v>
      </c>
      <c r="S724" s="89">
        <v>0.08</v>
      </c>
      <c r="T724" s="89">
        <v>0.04</v>
      </c>
      <c r="U724" s="89">
        <v>0.03</v>
      </c>
      <c r="V724" s="89">
        <v>0.01</v>
      </c>
      <c r="W724" s="89">
        <v>0.02</v>
      </c>
      <c r="X724" s="89">
        <v>0.02</v>
      </c>
      <c r="Y724" s="89">
        <v>0</v>
      </c>
    </row>
    <row r="725" spans="1:25">
      <c r="A725" s="88" t="s">
        <v>794</v>
      </c>
      <c r="B725" s="89">
        <v>0</v>
      </c>
      <c r="C725" s="89">
        <v>0</v>
      </c>
      <c r="D725" s="89">
        <v>0</v>
      </c>
      <c r="E725" s="89">
        <v>0</v>
      </c>
      <c r="F725" s="89">
        <v>0</v>
      </c>
      <c r="G725" s="89">
        <v>0</v>
      </c>
      <c r="H725" s="89">
        <v>0</v>
      </c>
      <c r="I725" s="89">
        <v>0.03</v>
      </c>
      <c r="J725" s="89">
        <v>0.05</v>
      </c>
      <c r="K725" s="89">
        <v>0.03</v>
      </c>
      <c r="L725" s="89">
        <v>0.02</v>
      </c>
      <c r="M725" s="89">
        <v>0</v>
      </c>
      <c r="N725" s="89">
        <v>0.01</v>
      </c>
      <c r="O725" s="89">
        <v>0.01</v>
      </c>
      <c r="P725" s="89">
        <v>0.01</v>
      </c>
      <c r="Q725" s="89">
        <v>0.02</v>
      </c>
      <c r="R725" s="89">
        <v>0</v>
      </c>
      <c r="S725" s="89">
        <v>0.01</v>
      </c>
      <c r="T725" s="89">
        <v>0.01</v>
      </c>
      <c r="U725" s="89">
        <v>0.01</v>
      </c>
      <c r="V725" s="89">
        <v>0</v>
      </c>
      <c r="W725" s="89">
        <v>0.02</v>
      </c>
      <c r="X725" s="89">
        <v>0.02</v>
      </c>
      <c r="Y725" s="89">
        <v>0</v>
      </c>
    </row>
    <row r="726" spans="1:25">
      <c r="A726" s="88" t="s">
        <v>795</v>
      </c>
      <c r="B726" s="89">
        <v>0</v>
      </c>
      <c r="C726" s="89">
        <v>0</v>
      </c>
      <c r="D726" s="89">
        <v>0</v>
      </c>
      <c r="E726" s="89">
        <v>0</v>
      </c>
      <c r="F726" s="89">
        <v>0</v>
      </c>
      <c r="G726" s="89">
        <v>0</v>
      </c>
      <c r="H726" s="89">
        <v>0</v>
      </c>
      <c r="I726" s="89">
        <v>0</v>
      </c>
      <c r="J726" s="89">
        <v>0.01</v>
      </c>
      <c r="K726" s="89">
        <v>0</v>
      </c>
      <c r="L726" s="89">
        <v>0</v>
      </c>
      <c r="M726" s="89">
        <v>0</v>
      </c>
      <c r="N726" s="89">
        <v>0</v>
      </c>
      <c r="O726" s="89">
        <v>0</v>
      </c>
      <c r="P726" s="89">
        <v>0.02</v>
      </c>
      <c r="Q726" s="89">
        <v>0.01</v>
      </c>
      <c r="R726" s="89">
        <v>0</v>
      </c>
      <c r="S726" s="89">
        <v>0</v>
      </c>
      <c r="T726" s="89">
        <v>0</v>
      </c>
      <c r="U726" s="89">
        <v>0</v>
      </c>
      <c r="V726" s="89">
        <v>0</v>
      </c>
      <c r="W726" s="89">
        <v>0</v>
      </c>
      <c r="X726" s="89">
        <v>0</v>
      </c>
      <c r="Y726" s="89">
        <v>0</v>
      </c>
    </row>
    <row r="727" spans="1:25">
      <c r="A727" s="88" t="s">
        <v>796</v>
      </c>
      <c r="B727" s="89">
        <v>0</v>
      </c>
      <c r="C727" s="89">
        <v>0</v>
      </c>
      <c r="D727" s="89">
        <v>0</v>
      </c>
      <c r="E727" s="89">
        <v>0</v>
      </c>
      <c r="F727" s="89">
        <v>0</v>
      </c>
      <c r="G727" s="89">
        <v>0</v>
      </c>
      <c r="H727" s="89">
        <v>0</v>
      </c>
      <c r="I727" s="89">
        <v>0.01</v>
      </c>
      <c r="J727" s="89">
        <v>0.01</v>
      </c>
      <c r="K727" s="89">
        <v>0.01</v>
      </c>
      <c r="L727" s="89">
        <v>0.01</v>
      </c>
      <c r="M727" s="89">
        <v>0.01</v>
      </c>
      <c r="N727" s="89">
        <v>0.01</v>
      </c>
      <c r="O727" s="89">
        <v>0.01</v>
      </c>
      <c r="P727" s="89">
        <v>0.01</v>
      </c>
      <c r="Q727" s="89">
        <v>0.01</v>
      </c>
      <c r="R727" s="89">
        <v>0.01</v>
      </c>
      <c r="S727" s="89">
        <v>0.01</v>
      </c>
      <c r="T727" s="89">
        <v>0.02</v>
      </c>
      <c r="U727" s="89">
        <v>0.01</v>
      </c>
      <c r="V727" s="89">
        <v>0</v>
      </c>
      <c r="W727" s="89">
        <v>0</v>
      </c>
      <c r="X727" s="89">
        <v>0.01</v>
      </c>
      <c r="Y727" s="89">
        <v>0</v>
      </c>
    </row>
    <row r="728" spans="1:25">
      <c r="A728" s="88" t="s">
        <v>797</v>
      </c>
      <c r="B728" s="89">
        <v>0</v>
      </c>
      <c r="C728" s="89">
        <v>0</v>
      </c>
      <c r="D728" s="89">
        <v>0</v>
      </c>
      <c r="E728" s="89">
        <v>0</v>
      </c>
      <c r="F728" s="89">
        <v>0</v>
      </c>
      <c r="G728" s="89">
        <v>0</v>
      </c>
      <c r="H728" s="89">
        <v>0.01</v>
      </c>
      <c r="I728" s="89">
        <v>0.02</v>
      </c>
      <c r="J728" s="89">
        <v>0.03</v>
      </c>
      <c r="K728" s="89">
        <v>0.03</v>
      </c>
      <c r="L728" s="89">
        <v>0.02</v>
      </c>
      <c r="M728" s="89">
        <v>0.01</v>
      </c>
      <c r="N728" s="89">
        <v>0.04</v>
      </c>
      <c r="O728" s="89">
        <v>0.02</v>
      </c>
      <c r="P728" s="89">
        <v>0.02</v>
      </c>
      <c r="Q728" s="89">
        <v>0.01</v>
      </c>
      <c r="R728" s="89">
        <v>0.02</v>
      </c>
      <c r="S728" s="89">
        <v>0.03</v>
      </c>
      <c r="T728" s="89">
        <v>0.01</v>
      </c>
      <c r="U728" s="89">
        <v>0</v>
      </c>
      <c r="V728" s="89">
        <v>0.01</v>
      </c>
      <c r="W728" s="89">
        <v>0.01</v>
      </c>
      <c r="X728" s="89">
        <v>0.01</v>
      </c>
      <c r="Y728" s="89">
        <v>0.01</v>
      </c>
    </row>
    <row r="729" spans="1:25">
      <c r="A729" s="88" t="s">
        <v>798</v>
      </c>
      <c r="B729" s="89">
        <v>0</v>
      </c>
      <c r="C729" s="89">
        <v>0</v>
      </c>
      <c r="D729" s="89">
        <v>0</v>
      </c>
      <c r="E729" s="89">
        <v>0</v>
      </c>
      <c r="F729" s="89">
        <v>0</v>
      </c>
      <c r="G729" s="89">
        <v>0</v>
      </c>
      <c r="H729" s="89">
        <v>0.02</v>
      </c>
      <c r="I729" s="89">
        <v>0.06</v>
      </c>
      <c r="J729" s="89">
        <v>0.06</v>
      </c>
      <c r="K729" s="89">
        <v>0.03</v>
      </c>
      <c r="L729" s="89">
        <v>0.01</v>
      </c>
      <c r="M729" s="89">
        <v>0.03</v>
      </c>
      <c r="N729" s="89">
        <v>0.02</v>
      </c>
      <c r="O729" s="89">
        <v>0.01</v>
      </c>
      <c r="P729" s="89">
        <v>0.01</v>
      </c>
      <c r="Q729" s="89">
        <v>0.02</v>
      </c>
      <c r="R729" s="89">
        <v>0.03</v>
      </c>
      <c r="S729" s="89">
        <v>0.05</v>
      </c>
      <c r="T729" s="89">
        <v>0.03</v>
      </c>
      <c r="U729" s="89">
        <v>0.03</v>
      </c>
      <c r="V729" s="89">
        <v>0.02</v>
      </c>
      <c r="W729" s="89">
        <v>0.01</v>
      </c>
      <c r="X729" s="89">
        <v>0.01</v>
      </c>
      <c r="Y729" s="89">
        <v>0.01</v>
      </c>
    </row>
    <row r="730" spans="1:25">
      <c r="A730" s="88" t="s">
        <v>799</v>
      </c>
      <c r="B730" s="89">
        <v>0</v>
      </c>
      <c r="C730" s="89">
        <v>0</v>
      </c>
      <c r="D730" s="89">
        <v>0</v>
      </c>
      <c r="E730" s="89">
        <v>0</v>
      </c>
      <c r="F730" s="89">
        <v>0</v>
      </c>
      <c r="G730" s="89">
        <v>0</v>
      </c>
      <c r="H730" s="89">
        <v>0</v>
      </c>
      <c r="I730" s="89">
        <v>0</v>
      </c>
      <c r="J730" s="89">
        <v>0</v>
      </c>
      <c r="K730" s="89">
        <v>0</v>
      </c>
      <c r="L730" s="89">
        <v>0</v>
      </c>
      <c r="M730" s="89">
        <v>0</v>
      </c>
      <c r="N730" s="89">
        <v>0</v>
      </c>
      <c r="O730" s="89">
        <v>0</v>
      </c>
      <c r="P730" s="89">
        <v>0</v>
      </c>
      <c r="Q730" s="89">
        <v>0</v>
      </c>
      <c r="R730" s="89">
        <v>0</v>
      </c>
      <c r="S730" s="89">
        <v>0</v>
      </c>
      <c r="T730" s="89">
        <v>0</v>
      </c>
      <c r="U730" s="89">
        <v>0</v>
      </c>
      <c r="V730" s="89">
        <v>0</v>
      </c>
      <c r="W730" s="89">
        <v>0</v>
      </c>
      <c r="X730" s="89">
        <v>0</v>
      </c>
      <c r="Y730" s="89">
        <v>0</v>
      </c>
    </row>
    <row r="731" spans="1:25">
      <c r="A731" s="88" t="s">
        <v>800</v>
      </c>
      <c r="B731" s="89">
        <v>0</v>
      </c>
      <c r="C731" s="89">
        <v>0</v>
      </c>
      <c r="D731" s="89">
        <v>0</v>
      </c>
      <c r="E731" s="89">
        <v>0</v>
      </c>
      <c r="F731" s="89">
        <v>0</v>
      </c>
      <c r="G731" s="89">
        <v>0</v>
      </c>
      <c r="H731" s="89">
        <v>0</v>
      </c>
      <c r="I731" s="89">
        <v>0</v>
      </c>
      <c r="J731" s="89">
        <v>0</v>
      </c>
      <c r="K731" s="89">
        <v>0</v>
      </c>
      <c r="L731" s="89">
        <v>0.01</v>
      </c>
      <c r="M731" s="89">
        <v>0</v>
      </c>
      <c r="N731" s="89">
        <v>0</v>
      </c>
      <c r="O731" s="89">
        <v>0</v>
      </c>
      <c r="P731" s="89">
        <v>0</v>
      </c>
      <c r="Q731" s="89">
        <v>0</v>
      </c>
      <c r="R731" s="89">
        <v>0</v>
      </c>
      <c r="S731" s="89">
        <v>0.01</v>
      </c>
      <c r="T731" s="89">
        <v>0.01</v>
      </c>
      <c r="U731" s="89">
        <v>0</v>
      </c>
      <c r="V731" s="89">
        <v>0</v>
      </c>
      <c r="W731" s="89">
        <v>0</v>
      </c>
      <c r="X731" s="89">
        <v>0</v>
      </c>
      <c r="Y731" s="89">
        <v>0</v>
      </c>
    </row>
    <row r="732" spans="1:25">
      <c r="A732" s="88" t="s">
        <v>801</v>
      </c>
      <c r="B732" s="89">
        <v>0</v>
      </c>
      <c r="C732" s="89">
        <v>0</v>
      </c>
      <c r="D732" s="89">
        <v>0</v>
      </c>
      <c r="E732" s="89">
        <v>0</v>
      </c>
      <c r="F732" s="89">
        <v>0</v>
      </c>
      <c r="G732" s="89">
        <v>0</v>
      </c>
      <c r="H732" s="89">
        <v>0</v>
      </c>
      <c r="I732" s="89">
        <v>0</v>
      </c>
      <c r="J732" s="89">
        <v>0</v>
      </c>
      <c r="K732" s="89">
        <v>0</v>
      </c>
      <c r="L732" s="89">
        <v>0</v>
      </c>
      <c r="M732" s="89">
        <v>0</v>
      </c>
      <c r="N732" s="89">
        <v>0</v>
      </c>
      <c r="O732" s="89">
        <v>0.01</v>
      </c>
      <c r="P732" s="89">
        <v>0</v>
      </c>
      <c r="Q732" s="89">
        <v>0</v>
      </c>
      <c r="R732" s="89">
        <v>0</v>
      </c>
      <c r="S732" s="89">
        <v>0</v>
      </c>
      <c r="T732" s="89">
        <v>0</v>
      </c>
      <c r="U732" s="89">
        <v>0</v>
      </c>
      <c r="V732" s="89">
        <v>0</v>
      </c>
      <c r="W732" s="89">
        <v>0</v>
      </c>
      <c r="X732" s="89">
        <v>0</v>
      </c>
      <c r="Y732" s="89">
        <v>0</v>
      </c>
    </row>
    <row r="733" spans="1:25">
      <c r="A733" s="88" t="s">
        <v>802</v>
      </c>
      <c r="B733" s="89">
        <v>0</v>
      </c>
      <c r="C733" s="89">
        <v>0</v>
      </c>
      <c r="D733" s="89">
        <v>0</v>
      </c>
      <c r="E733" s="89">
        <v>0</v>
      </c>
      <c r="F733" s="89">
        <v>0</v>
      </c>
      <c r="G733" s="89">
        <v>0</v>
      </c>
      <c r="H733" s="89">
        <v>0</v>
      </c>
      <c r="I733" s="89">
        <v>0.01</v>
      </c>
      <c r="J733" s="89">
        <v>0.01</v>
      </c>
      <c r="K733" s="89">
        <v>0.02</v>
      </c>
      <c r="L733" s="89">
        <v>0.01</v>
      </c>
      <c r="M733" s="89">
        <v>0.01</v>
      </c>
      <c r="N733" s="89">
        <v>0.01</v>
      </c>
      <c r="O733" s="89">
        <v>0.01</v>
      </c>
      <c r="P733" s="89">
        <v>0.01</v>
      </c>
      <c r="Q733" s="89">
        <v>0.01</v>
      </c>
      <c r="R733" s="89">
        <v>0.02</v>
      </c>
      <c r="S733" s="89">
        <v>0</v>
      </c>
      <c r="T733" s="89">
        <v>0</v>
      </c>
      <c r="U733" s="89">
        <v>0</v>
      </c>
      <c r="V733" s="89">
        <v>0.01</v>
      </c>
      <c r="W733" s="89">
        <v>0</v>
      </c>
      <c r="X733" s="89">
        <v>0</v>
      </c>
      <c r="Y733" s="89">
        <v>0</v>
      </c>
    </row>
    <row r="734" spans="1:25">
      <c r="A734" s="88" t="s">
        <v>803</v>
      </c>
      <c r="B734" s="89">
        <v>0</v>
      </c>
      <c r="C734" s="89">
        <v>0</v>
      </c>
      <c r="D734" s="89">
        <v>0</v>
      </c>
      <c r="E734" s="89">
        <v>0</v>
      </c>
      <c r="F734" s="89">
        <v>0</v>
      </c>
      <c r="G734" s="89">
        <v>0</v>
      </c>
      <c r="H734" s="89">
        <v>0</v>
      </c>
      <c r="I734" s="89">
        <v>0.02</v>
      </c>
      <c r="J734" s="89">
        <v>0.01</v>
      </c>
      <c r="K734" s="89">
        <v>0.01</v>
      </c>
      <c r="L734" s="89">
        <v>0</v>
      </c>
      <c r="M734" s="89">
        <v>0.01</v>
      </c>
      <c r="N734" s="89">
        <v>0</v>
      </c>
      <c r="O734" s="89">
        <v>0.01</v>
      </c>
      <c r="P734" s="89">
        <v>0</v>
      </c>
      <c r="Q734" s="89">
        <v>0</v>
      </c>
      <c r="R734" s="89">
        <v>0.01</v>
      </c>
      <c r="S734" s="89">
        <v>0.01</v>
      </c>
      <c r="T734" s="89">
        <v>0.01</v>
      </c>
      <c r="U734" s="89">
        <v>0</v>
      </c>
      <c r="V734" s="89">
        <v>0.01</v>
      </c>
      <c r="W734" s="89">
        <v>0.03</v>
      </c>
      <c r="X734" s="89">
        <v>0.01</v>
      </c>
      <c r="Y734" s="89">
        <v>0.01</v>
      </c>
    </row>
    <row r="735" spans="1:25">
      <c r="A735" s="88" t="s">
        <v>804</v>
      </c>
      <c r="B735" s="89">
        <v>0</v>
      </c>
      <c r="C735" s="89">
        <v>0</v>
      </c>
      <c r="D735" s="89">
        <v>0</v>
      </c>
      <c r="E735" s="89">
        <v>0</v>
      </c>
      <c r="F735" s="89">
        <v>0</v>
      </c>
      <c r="G735" s="89">
        <v>0</v>
      </c>
      <c r="H735" s="89">
        <v>0</v>
      </c>
      <c r="I735" s="89">
        <v>0</v>
      </c>
      <c r="J735" s="89">
        <v>0</v>
      </c>
      <c r="K735" s="89">
        <v>0.01</v>
      </c>
      <c r="L735" s="89">
        <v>0.01</v>
      </c>
      <c r="M735" s="89">
        <v>0</v>
      </c>
      <c r="N735" s="89">
        <v>0.01</v>
      </c>
      <c r="O735" s="89">
        <v>0.03</v>
      </c>
      <c r="P735" s="89">
        <v>0</v>
      </c>
      <c r="Q735" s="89">
        <v>0</v>
      </c>
      <c r="R735" s="89">
        <v>0</v>
      </c>
      <c r="S735" s="89">
        <v>0.01</v>
      </c>
      <c r="T735" s="89">
        <v>0.01</v>
      </c>
      <c r="U735" s="89">
        <v>0</v>
      </c>
      <c r="V735" s="89">
        <v>0</v>
      </c>
      <c r="W735" s="89">
        <v>0</v>
      </c>
      <c r="X735" s="89">
        <v>0</v>
      </c>
      <c r="Y735" s="89">
        <v>0</v>
      </c>
    </row>
    <row r="736" spans="1:25">
      <c r="A736" s="88" t="s">
        <v>805</v>
      </c>
      <c r="B736" s="89">
        <v>0</v>
      </c>
      <c r="C736" s="89">
        <v>0</v>
      </c>
      <c r="D736" s="89">
        <v>0</v>
      </c>
      <c r="E736" s="89">
        <v>0</v>
      </c>
      <c r="F736" s="89">
        <v>0</v>
      </c>
      <c r="G736" s="89">
        <v>0.01</v>
      </c>
      <c r="H736" s="89">
        <v>0.03</v>
      </c>
      <c r="I736" s="89">
        <v>0.03</v>
      </c>
      <c r="J736" s="89">
        <v>0.03</v>
      </c>
      <c r="K736" s="89">
        <v>0.03</v>
      </c>
      <c r="L736" s="89">
        <v>0.02</v>
      </c>
      <c r="M736" s="89">
        <v>0.02</v>
      </c>
      <c r="N736" s="89">
        <v>0.02</v>
      </c>
      <c r="O736" s="89">
        <v>0.01</v>
      </c>
      <c r="P736" s="89">
        <v>0.01</v>
      </c>
      <c r="Q736" s="89">
        <v>0.03</v>
      </c>
      <c r="R736" s="89">
        <v>0.04</v>
      </c>
      <c r="S736" s="89">
        <v>0.03</v>
      </c>
      <c r="T736" s="89">
        <v>0.01</v>
      </c>
      <c r="U736" s="89">
        <v>0.01</v>
      </c>
      <c r="V736" s="89">
        <v>0.01</v>
      </c>
      <c r="W736" s="89">
        <v>0.02</v>
      </c>
      <c r="X736" s="89">
        <v>0</v>
      </c>
      <c r="Y736" s="89">
        <v>0</v>
      </c>
    </row>
    <row r="737" spans="1:25">
      <c r="A737" s="88" t="s">
        <v>806</v>
      </c>
      <c r="B737" s="89">
        <v>0</v>
      </c>
      <c r="C737" s="89">
        <v>0</v>
      </c>
      <c r="D737" s="89">
        <v>0</v>
      </c>
      <c r="E737" s="89">
        <v>0</v>
      </c>
      <c r="F737" s="89">
        <v>0</v>
      </c>
      <c r="G737" s="89">
        <v>0</v>
      </c>
      <c r="H737" s="89">
        <v>0.02</v>
      </c>
      <c r="I737" s="89">
        <v>0.04</v>
      </c>
      <c r="J737" s="89">
        <v>0.04</v>
      </c>
      <c r="K737" s="89">
        <v>0.03</v>
      </c>
      <c r="L737" s="89">
        <v>0.01</v>
      </c>
      <c r="M737" s="89">
        <v>0.01</v>
      </c>
      <c r="N737" s="89">
        <v>0.02</v>
      </c>
      <c r="O737" s="89">
        <v>0.02</v>
      </c>
      <c r="P737" s="89">
        <v>0.03</v>
      </c>
      <c r="Q737" s="89">
        <v>0.02</v>
      </c>
      <c r="R737" s="89">
        <v>0.02</v>
      </c>
      <c r="S737" s="89">
        <v>0.03</v>
      </c>
      <c r="T737" s="89">
        <v>0.02</v>
      </c>
      <c r="U737" s="89">
        <v>0.01</v>
      </c>
      <c r="V737" s="89">
        <v>0.01</v>
      </c>
      <c r="W737" s="89">
        <v>0.02</v>
      </c>
      <c r="X737" s="89">
        <v>0.04</v>
      </c>
      <c r="Y737" s="89">
        <v>0.01</v>
      </c>
    </row>
    <row r="738" spans="1:25">
      <c r="A738" s="88" t="s">
        <v>807</v>
      </c>
      <c r="B738" s="89">
        <v>0</v>
      </c>
      <c r="C738" s="89">
        <v>0</v>
      </c>
      <c r="D738" s="89">
        <v>0</v>
      </c>
      <c r="E738" s="89">
        <v>0</v>
      </c>
      <c r="F738" s="89">
        <v>0</v>
      </c>
      <c r="G738" s="89">
        <v>0</v>
      </c>
      <c r="H738" s="89">
        <v>0.01</v>
      </c>
      <c r="I738" s="89">
        <v>0</v>
      </c>
      <c r="J738" s="89">
        <v>0.03</v>
      </c>
      <c r="K738" s="89">
        <v>0.02</v>
      </c>
      <c r="L738" s="89">
        <v>0.01</v>
      </c>
      <c r="M738" s="89">
        <v>0.02</v>
      </c>
      <c r="N738" s="89">
        <v>0.03</v>
      </c>
      <c r="O738" s="89">
        <v>0.02</v>
      </c>
      <c r="P738" s="89">
        <v>0.02</v>
      </c>
      <c r="Q738" s="89">
        <v>0.01</v>
      </c>
      <c r="R738" s="89">
        <v>0.01</v>
      </c>
      <c r="S738" s="89">
        <v>0</v>
      </c>
      <c r="T738" s="89">
        <v>0</v>
      </c>
      <c r="U738" s="89">
        <v>0</v>
      </c>
      <c r="V738" s="89">
        <v>0</v>
      </c>
      <c r="W738" s="89">
        <v>0</v>
      </c>
      <c r="X738" s="89">
        <v>0</v>
      </c>
      <c r="Y738" s="89">
        <v>0</v>
      </c>
    </row>
    <row r="739" spans="1:25">
      <c r="A739" s="88" t="s">
        <v>808</v>
      </c>
      <c r="B739" s="89">
        <v>0.02</v>
      </c>
      <c r="C739" s="89">
        <v>0.02</v>
      </c>
      <c r="D739" s="89">
        <v>0.02</v>
      </c>
      <c r="E739" s="89">
        <v>0.01</v>
      </c>
      <c r="F739" s="89">
        <v>0</v>
      </c>
      <c r="G739" s="89">
        <v>0.01</v>
      </c>
      <c r="H739" s="89">
        <v>0.02</v>
      </c>
      <c r="I739" s="89">
        <v>0.05</v>
      </c>
      <c r="J739" s="89">
        <v>0.1</v>
      </c>
      <c r="K739" s="89">
        <v>0.14000000000000001</v>
      </c>
      <c r="L739" s="89">
        <v>0.18</v>
      </c>
      <c r="M739" s="89">
        <v>0.13</v>
      </c>
      <c r="N739" s="89">
        <v>0.09</v>
      </c>
      <c r="O739" s="89">
        <v>0.14000000000000001</v>
      </c>
      <c r="P739" s="89">
        <v>0.15</v>
      </c>
      <c r="Q739" s="89">
        <v>0.15</v>
      </c>
      <c r="R739" s="89">
        <v>0.11</v>
      </c>
      <c r="S739" s="89">
        <v>0.11</v>
      </c>
      <c r="T739" s="89">
        <v>0.11</v>
      </c>
      <c r="U739" s="89">
        <v>0.09</v>
      </c>
      <c r="V739" s="89">
        <v>0.04</v>
      </c>
      <c r="W739" s="89">
        <v>0.03</v>
      </c>
      <c r="X739" s="89">
        <v>0.02</v>
      </c>
      <c r="Y739" s="89">
        <v>0.02</v>
      </c>
    </row>
    <row r="740" spans="1:25">
      <c r="A740" s="88" t="s">
        <v>809</v>
      </c>
      <c r="B740" s="89">
        <v>2.85</v>
      </c>
      <c r="C740" s="89">
        <v>1.18</v>
      </c>
      <c r="D740" s="89">
        <v>0.17</v>
      </c>
      <c r="E740" s="89">
        <v>0.16</v>
      </c>
      <c r="F740" s="89">
        <v>1.79</v>
      </c>
      <c r="G740" s="89">
        <v>2.19</v>
      </c>
      <c r="H740" s="89">
        <v>0.17</v>
      </c>
      <c r="I740" s="89">
        <v>0.34</v>
      </c>
      <c r="J740" s="89">
        <v>0.27</v>
      </c>
      <c r="K740" s="89">
        <v>0.22</v>
      </c>
      <c r="L740" s="89">
        <v>0.28999999999999998</v>
      </c>
      <c r="M740" s="89">
        <v>0.16</v>
      </c>
      <c r="N740" s="89">
        <v>0.18</v>
      </c>
      <c r="O740" s="89">
        <v>0.3</v>
      </c>
      <c r="P740" s="89">
        <v>0.34</v>
      </c>
      <c r="Q740" s="89">
        <v>0.23</v>
      </c>
      <c r="R740" s="89">
        <v>0.37</v>
      </c>
      <c r="S740" s="89">
        <v>0.28999999999999998</v>
      </c>
      <c r="T740" s="89">
        <v>0.2</v>
      </c>
      <c r="U740" s="89">
        <v>0.18</v>
      </c>
      <c r="V740" s="89">
        <v>0.15</v>
      </c>
      <c r="W740" s="89">
        <v>0.14000000000000001</v>
      </c>
      <c r="X740" s="89">
        <v>0.15</v>
      </c>
      <c r="Y740" s="89">
        <v>1.1200000000000001</v>
      </c>
    </row>
    <row r="741" spans="1:25">
      <c r="A741" s="88" t="s">
        <v>810</v>
      </c>
      <c r="B741" s="89">
        <v>0.02</v>
      </c>
      <c r="C741" s="89">
        <v>0.03</v>
      </c>
      <c r="D741" s="89">
        <v>0.03</v>
      </c>
      <c r="E741" s="89">
        <v>0.02</v>
      </c>
      <c r="F741" s="89">
        <v>0.01</v>
      </c>
      <c r="G741" s="89">
        <v>0.55000000000000004</v>
      </c>
      <c r="H741" s="89">
        <v>1.82</v>
      </c>
      <c r="I741" s="89">
        <v>0.05</v>
      </c>
      <c r="J741" s="89">
        <v>0.06</v>
      </c>
      <c r="K741" s="89">
        <v>0.13</v>
      </c>
      <c r="L741" s="89">
        <v>0.08</v>
      </c>
      <c r="M741" s="89">
        <v>0.56999999999999995</v>
      </c>
      <c r="N741" s="89">
        <v>1.77</v>
      </c>
      <c r="O741" s="89">
        <v>0.05</v>
      </c>
      <c r="P741" s="89">
        <v>0.3</v>
      </c>
      <c r="Q741" s="89">
        <v>0.38</v>
      </c>
      <c r="R741" s="89">
        <v>0.08</v>
      </c>
      <c r="S741" s="89">
        <v>0.08</v>
      </c>
      <c r="T741" s="89">
        <v>0.04</v>
      </c>
      <c r="U741" s="89">
        <v>0.28000000000000003</v>
      </c>
      <c r="V741" s="89">
        <v>1.59</v>
      </c>
      <c r="W741" s="89">
        <v>0.44</v>
      </c>
      <c r="X741" s="89">
        <v>0.04</v>
      </c>
      <c r="Y741" s="89">
        <v>0.02</v>
      </c>
    </row>
    <row r="742" spans="1:25">
      <c r="A742" s="88" t="s">
        <v>811</v>
      </c>
      <c r="B742" s="89">
        <v>0.01</v>
      </c>
      <c r="C742" s="89">
        <v>0.01</v>
      </c>
      <c r="D742" s="89">
        <v>0.01</v>
      </c>
      <c r="E742" s="89">
        <v>0.01</v>
      </c>
      <c r="F742" s="89">
        <v>1.29</v>
      </c>
      <c r="G742" s="89">
        <v>1.3</v>
      </c>
      <c r="H742" s="89">
        <v>1</v>
      </c>
      <c r="I742" s="89">
        <v>0.01</v>
      </c>
      <c r="J742" s="89">
        <v>0.01</v>
      </c>
      <c r="K742" s="89">
        <v>0.01</v>
      </c>
      <c r="L742" s="89">
        <v>0.08</v>
      </c>
      <c r="M742" s="89">
        <v>0.01</v>
      </c>
      <c r="N742" s="89">
        <v>0.05</v>
      </c>
      <c r="O742" s="89">
        <v>0.02</v>
      </c>
      <c r="P742" s="89">
        <v>0.01</v>
      </c>
      <c r="Q742" s="89">
        <v>0.01</v>
      </c>
      <c r="R742" s="89">
        <v>0.01</v>
      </c>
      <c r="S742" s="89">
        <v>0.02</v>
      </c>
      <c r="T742" s="89">
        <v>1.83</v>
      </c>
      <c r="U742" s="89">
        <v>2.0299999999999998</v>
      </c>
      <c r="V742" s="89">
        <v>1.42</v>
      </c>
      <c r="W742" s="89">
        <v>0</v>
      </c>
      <c r="X742" s="89">
        <v>0.01</v>
      </c>
      <c r="Y742" s="89">
        <v>0.01</v>
      </c>
    </row>
    <row r="743" spans="1:25">
      <c r="A743" s="88" t="s">
        <v>812</v>
      </c>
      <c r="B743" s="89">
        <v>0.03</v>
      </c>
      <c r="C743" s="89">
        <v>0.03</v>
      </c>
      <c r="D743" s="89">
        <v>0.03</v>
      </c>
      <c r="E743" s="89">
        <v>0.02</v>
      </c>
      <c r="F743" s="89">
        <v>0.02</v>
      </c>
      <c r="G743" s="89">
        <v>0.02</v>
      </c>
      <c r="H743" s="89">
        <v>0.02</v>
      </c>
      <c r="I743" s="89">
        <v>0.03</v>
      </c>
      <c r="J743" s="89">
        <v>7.0000000000000007E-2</v>
      </c>
      <c r="K743" s="89">
        <v>0.11</v>
      </c>
      <c r="L743" s="89">
        <v>0.09</v>
      </c>
      <c r="M743" s="89">
        <v>0.1</v>
      </c>
      <c r="N743" s="89">
        <v>0.04</v>
      </c>
      <c r="O743" s="89">
        <v>0.04</v>
      </c>
      <c r="P743" s="89">
        <v>0.03</v>
      </c>
      <c r="Q743" s="89">
        <v>0.03</v>
      </c>
      <c r="R743" s="89">
        <v>0.03</v>
      </c>
      <c r="S743" s="89">
        <v>0.03</v>
      </c>
      <c r="T743" s="89">
        <v>0.03</v>
      </c>
      <c r="U743" s="89">
        <v>0.03</v>
      </c>
      <c r="V743" s="89">
        <v>0.03</v>
      </c>
      <c r="W743" s="89">
        <v>0.03</v>
      </c>
      <c r="X743" s="89">
        <v>0.02</v>
      </c>
      <c r="Y743" s="89">
        <v>0.03</v>
      </c>
    </row>
    <row r="744" spans="1:25">
      <c r="A744" s="88" t="s">
        <v>813</v>
      </c>
      <c r="B744" s="89">
        <v>0</v>
      </c>
      <c r="C744" s="89">
        <v>0</v>
      </c>
      <c r="D744" s="89">
        <v>0</v>
      </c>
      <c r="E744" s="89">
        <v>0</v>
      </c>
      <c r="F744" s="89">
        <v>0</v>
      </c>
      <c r="G744" s="89">
        <v>0</v>
      </c>
      <c r="H744" s="89">
        <v>0.01</v>
      </c>
      <c r="I744" s="89">
        <v>0.01</v>
      </c>
      <c r="J744" s="89">
        <v>0.02</v>
      </c>
      <c r="K744" s="89">
        <v>0.01</v>
      </c>
      <c r="L744" s="89">
        <v>0.02</v>
      </c>
      <c r="M744" s="89">
        <v>0.06</v>
      </c>
      <c r="N744" s="89">
        <v>0.01</v>
      </c>
      <c r="O744" s="89">
        <v>0.1</v>
      </c>
      <c r="P744" s="89">
        <v>0.12</v>
      </c>
      <c r="Q744" s="89">
        <v>0.14000000000000001</v>
      </c>
      <c r="R744" s="89">
        <v>0.05</v>
      </c>
      <c r="S744" s="89">
        <v>0.01</v>
      </c>
      <c r="T744" s="89">
        <v>0.03</v>
      </c>
      <c r="U744" s="89">
        <v>0.01</v>
      </c>
      <c r="V744" s="89">
        <v>0.01</v>
      </c>
      <c r="W744" s="89">
        <v>0</v>
      </c>
      <c r="X744" s="89">
        <v>0</v>
      </c>
      <c r="Y744" s="89">
        <v>0</v>
      </c>
    </row>
    <row r="745" spans="1:25">
      <c r="A745" s="88" t="s">
        <v>814</v>
      </c>
      <c r="B745" s="89">
        <v>0.01</v>
      </c>
      <c r="C745" s="89">
        <v>0.01</v>
      </c>
      <c r="D745" s="89">
        <v>0.01</v>
      </c>
      <c r="E745" s="89">
        <v>0</v>
      </c>
      <c r="F745" s="89">
        <v>0</v>
      </c>
      <c r="G745" s="89">
        <v>0.04</v>
      </c>
      <c r="H745" s="89">
        <v>0.04</v>
      </c>
      <c r="I745" s="89">
        <v>0.04</v>
      </c>
      <c r="J745" s="89">
        <v>0.03</v>
      </c>
      <c r="K745" s="89">
        <v>0.02</v>
      </c>
      <c r="L745" s="89">
        <v>0.05</v>
      </c>
      <c r="M745" s="89">
        <v>0.06</v>
      </c>
      <c r="N745" s="89">
        <v>0.06</v>
      </c>
      <c r="O745" s="89">
        <v>0.08</v>
      </c>
      <c r="P745" s="89">
        <v>7.0000000000000007E-2</v>
      </c>
      <c r="Q745" s="89">
        <v>0.09</v>
      </c>
      <c r="R745" s="89">
        <v>0.08</v>
      </c>
      <c r="S745" s="89">
        <v>7.0000000000000007E-2</v>
      </c>
      <c r="T745" s="89">
        <v>0.06</v>
      </c>
      <c r="U745" s="89">
        <v>0.06</v>
      </c>
      <c r="V745" s="89">
        <v>0.06</v>
      </c>
      <c r="W745" s="89">
        <v>0.06</v>
      </c>
      <c r="X745" s="89">
        <v>0.05</v>
      </c>
      <c r="Y745" s="89">
        <v>0.01</v>
      </c>
    </row>
    <row r="746" spans="1:25">
      <c r="A746" s="88" t="s">
        <v>815</v>
      </c>
      <c r="B746" s="89">
        <v>0</v>
      </c>
      <c r="C746" s="89">
        <v>0</v>
      </c>
      <c r="D746" s="89">
        <v>0</v>
      </c>
      <c r="E746" s="89">
        <v>0</v>
      </c>
      <c r="F746" s="89">
        <v>0</v>
      </c>
      <c r="G746" s="89">
        <v>0</v>
      </c>
      <c r="H746" s="89">
        <v>0.01</v>
      </c>
      <c r="I746" s="89">
        <v>0.01</v>
      </c>
      <c r="J746" s="89">
        <v>0.03</v>
      </c>
      <c r="K746" s="89">
        <v>0.02</v>
      </c>
      <c r="L746" s="89">
        <v>0.01</v>
      </c>
      <c r="M746" s="89">
        <v>0.01</v>
      </c>
      <c r="N746" s="89">
        <v>0.01</v>
      </c>
      <c r="O746" s="89">
        <v>0</v>
      </c>
      <c r="P746" s="89">
        <v>0.06</v>
      </c>
      <c r="Q746" s="89">
        <v>0.02</v>
      </c>
      <c r="R746" s="89">
        <v>0.01</v>
      </c>
      <c r="S746" s="89">
        <v>0.02</v>
      </c>
      <c r="T746" s="89">
        <v>0.02</v>
      </c>
      <c r="U746" s="89">
        <v>0.01</v>
      </c>
      <c r="V746" s="89">
        <v>0.01</v>
      </c>
      <c r="W746" s="89">
        <v>0.01</v>
      </c>
      <c r="X746" s="89">
        <v>0</v>
      </c>
      <c r="Y746" s="89">
        <v>0</v>
      </c>
    </row>
    <row r="747" spans="1:25">
      <c r="A747" s="88" t="s">
        <v>816</v>
      </c>
      <c r="B747" s="89">
        <v>0.74</v>
      </c>
      <c r="C747" s="89">
        <v>0.04</v>
      </c>
      <c r="D747" s="89">
        <v>0.01</v>
      </c>
      <c r="E747" s="89">
        <v>0</v>
      </c>
      <c r="F747" s="89">
        <v>1.85</v>
      </c>
      <c r="G747" s="89">
        <v>7.0000000000000007E-2</v>
      </c>
      <c r="H747" s="89">
        <v>0.02</v>
      </c>
      <c r="I747" s="89">
        <v>0.03</v>
      </c>
      <c r="J747" s="89">
        <v>0.05</v>
      </c>
      <c r="K747" s="89">
        <v>0.09</v>
      </c>
      <c r="L747" s="89">
        <v>0.09</v>
      </c>
      <c r="M747" s="89">
        <v>0.02</v>
      </c>
      <c r="N747" s="89">
        <v>0.01</v>
      </c>
      <c r="O747" s="89">
        <v>0.06</v>
      </c>
      <c r="P747" s="89">
        <v>0.04</v>
      </c>
      <c r="Q747" s="89">
        <v>0.06</v>
      </c>
      <c r="R747" s="89">
        <v>0.01</v>
      </c>
      <c r="S747" s="89">
        <v>0.05</v>
      </c>
      <c r="T747" s="89">
        <v>0.01</v>
      </c>
      <c r="U747" s="89">
        <v>0</v>
      </c>
      <c r="V747" s="89">
        <v>0</v>
      </c>
      <c r="W747" s="89">
        <v>0</v>
      </c>
      <c r="X747" s="89">
        <v>0.52</v>
      </c>
      <c r="Y747" s="89">
        <v>1.34</v>
      </c>
    </row>
    <row r="748" spans="1:25">
      <c r="A748" s="88" t="s">
        <v>1100</v>
      </c>
      <c r="B748" s="89">
        <v>0</v>
      </c>
      <c r="C748" s="89">
        <v>0</v>
      </c>
      <c r="D748" s="89">
        <v>0</v>
      </c>
      <c r="E748" s="89">
        <v>0</v>
      </c>
      <c r="F748" s="89">
        <v>0</v>
      </c>
      <c r="G748" s="89">
        <v>0</v>
      </c>
      <c r="H748" s="89">
        <v>0</v>
      </c>
      <c r="I748" s="89">
        <v>0</v>
      </c>
      <c r="J748" s="89">
        <v>0</v>
      </c>
      <c r="K748" s="89">
        <v>0</v>
      </c>
      <c r="L748" s="89">
        <v>0</v>
      </c>
      <c r="M748" s="89">
        <v>0</v>
      </c>
      <c r="N748" s="89">
        <v>0</v>
      </c>
      <c r="O748" s="89">
        <v>0</v>
      </c>
      <c r="P748" s="89">
        <v>0</v>
      </c>
      <c r="Q748" s="89">
        <v>0</v>
      </c>
      <c r="R748" s="89">
        <v>0</v>
      </c>
      <c r="S748" s="89">
        <v>0</v>
      </c>
      <c r="T748" s="89">
        <v>0</v>
      </c>
      <c r="U748" s="89">
        <v>0</v>
      </c>
      <c r="V748" s="89">
        <v>0</v>
      </c>
      <c r="W748" s="89">
        <v>0</v>
      </c>
      <c r="X748" s="89">
        <v>0</v>
      </c>
      <c r="Y748" s="89">
        <v>0</v>
      </c>
    </row>
    <row r="749" spans="1:25">
      <c r="A749" s="88" t="s">
        <v>817</v>
      </c>
      <c r="B749" s="89">
        <v>0.01</v>
      </c>
      <c r="C749" s="89">
        <v>0.01</v>
      </c>
      <c r="D749" s="89">
        <v>0.04</v>
      </c>
      <c r="E749" s="89">
        <v>0.06</v>
      </c>
      <c r="F749" s="89">
        <v>0.03</v>
      </c>
      <c r="G749" s="89">
        <v>0</v>
      </c>
      <c r="H749" s="89">
        <v>0.03</v>
      </c>
      <c r="I749" s="89">
        <v>0.02</v>
      </c>
      <c r="J749" s="89">
        <v>0.03</v>
      </c>
      <c r="K749" s="89">
        <v>0.06</v>
      </c>
      <c r="L749" s="89">
        <v>0.08</v>
      </c>
      <c r="M749" s="89">
        <v>0.06</v>
      </c>
      <c r="N749" s="89">
        <v>0.06</v>
      </c>
      <c r="O749" s="89">
        <v>7.0000000000000007E-2</v>
      </c>
      <c r="P749" s="89">
        <v>0.08</v>
      </c>
      <c r="Q749" s="89">
        <v>0.06</v>
      </c>
      <c r="R749" s="89">
        <v>0.06</v>
      </c>
      <c r="S749" s="89">
        <v>0.05</v>
      </c>
      <c r="T749" s="89">
        <v>7.0000000000000007E-2</v>
      </c>
      <c r="U749" s="89">
        <v>0.12</v>
      </c>
      <c r="V749" s="89">
        <v>0.04</v>
      </c>
      <c r="W749" s="89">
        <v>0.04</v>
      </c>
      <c r="X749" s="89">
        <v>0.01</v>
      </c>
      <c r="Y749" s="89">
        <v>0.02</v>
      </c>
    </row>
    <row r="750" spans="1:25">
      <c r="A750" s="88" t="s">
        <v>818</v>
      </c>
      <c r="B750" s="89">
        <v>2.13</v>
      </c>
      <c r="C750" s="89">
        <v>2.46</v>
      </c>
      <c r="D750" s="89">
        <v>0.02</v>
      </c>
      <c r="E750" s="89">
        <v>0.02</v>
      </c>
      <c r="F750" s="89">
        <v>1.81</v>
      </c>
      <c r="G750" s="89">
        <v>1.93</v>
      </c>
      <c r="H750" s="89">
        <v>0.05</v>
      </c>
      <c r="I750" s="89">
        <v>0.03</v>
      </c>
      <c r="J750" s="89">
        <v>0.04</v>
      </c>
      <c r="K750" s="89">
        <v>0.04</v>
      </c>
      <c r="L750" s="89">
        <v>0.05</v>
      </c>
      <c r="M750" s="89">
        <v>0.03</v>
      </c>
      <c r="N750" s="89">
        <v>0.03</v>
      </c>
      <c r="O750" s="89">
        <v>0.04</v>
      </c>
      <c r="P750" s="89">
        <v>0.06</v>
      </c>
      <c r="Q750" s="89">
        <v>0.05</v>
      </c>
      <c r="R750" s="89">
        <v>0.03</v>
      </c>
      <c r="S750" s="89">
        <v>0.05</v>
      </c>
      <c r="T750" s="89">
        <v>0.05</v>
      </c>
      <c r="U750" s="89">
        <v>0.08</v>
      </c>
      <c r="V750" s="89">
        <v>0.05</v>
      </c>
      <c r="W750" s="89">
        <v>0.04</v>
      </c>
      <c r="X750" s="89">
        <v>0.03</v>
      </c>
      <c r="Y750" s="89">
        <v>0.03</v>
      </c>
    </row>
    <row r="751" spans="1:25">
      <c r="A751" s="88" t="s">
        <v>819</v>
      </c>
      <c r="B751" s="89">
        <v>0</v>
      </c>
      <c r="C751" s="89">
        <v>0</v>
      </c>
      <c r="D751" s="89">
        <v>0</v>
      </c>
      <c r="E751" s="89">
        <v>0</v>
      </c>
      <c r="F751" s="89">
        <v>0</v>
      </c>
      <c r="G751" s="89">
        <v>0</v>
      </c>
      <c r="H751" s="89">
        <v>0.04</v>
      </c>
      <c r="I751" s="89">
        <v>0.03</v>
      </c>
      <c r="J751" s="89">
        <v>0.05</v>
      </c>
      <c r="K751" s="89">
        <v>0.03</v>
      </c>
      <c r="L751" s="89">
        <v>0.04</v>
      </c>
      <c r="M751" s="89">
        <v>0.03</v>
      </c>
      <c r="N751" s="89">
        <v>0.02</v>
      </c>
      <c r="O751" s="89">
        <v>0.06</v>
      </c>
      <c r="P751" s="89">
        <v>0.09</v>
      </c>
      <c r="Q751" s="89">
        <v>0.04</v>
      </c>
      <c r="R751" s="89">
        <v>0.03</v>
      </c>
      <c r="S751" s="89">
        <v>0.01</v>
      </c>
      <c r="T751" s="89">
        <v>0</v>
      </c>
      <c r="U751" s="89">
        <v>0.01</v>
      </c>
      <c r="V751" s="89">
        <v>0.01</v>
      </c>
      <c r="W751" s="89">
        <v>0</v>
      </c>
      <c r="X751" s="89">
        <v>0.01</v>
      </c>
      <c r="Y751" s="89">
        <v>0.01</v>
      </c>
    </row>
    <row r="752" spans="1:25">
      <c r="A752" s="88" t="s">
        <v>820</v>
      </c>
      <c r="B752" s="89">
        <v>0</v>
      </c>
      <c r="C752" s="89">
        <v>0</v>
      </c>
      <c r="D752" s="89">
        <v>0</v>
      </c>
      <c r="E752" s="89">
        <v>0</v>
      </c>
      <c r="F752" s="89">
        <v>0</v>
      </c>
      <c r="G752" s="89">
        <v>0</v>
      </c>
      <c r="H752" s="89">
        <v>0</v>
      </c>
      <c r="I752" s="89">
        <v>0</v>
      </c>
      <c r="J752" s="89">
        <v>0</v>
      </c>
      <c r="K752" s="89">
        <v>0</v>
      </c>
      <c r="L752" s="89">
        <v>0.01</v>
      </c>
      <c r="M752" s="89">
        <v>0</v>
      </c>
      <c r="N752" s="89">
        <v>0</v>
      </c>
      <c r="O752" s="89">
        <v>0</v>
      </c>
      <c r="P752" s="89">
        <v>0.01</v>
      </c>
      <c r="Q752" s="89">
        <v>0</v>
      </c>
      <c r="R752" s="89">
        <v>0</v>
      </c>
      <c r="S752" s="89">
        <v>0</v>
      </c>
      <c r="T752" s="89">
        <v>0</v>
      </c>
      <c r="U752" s="89">
        <v>0</v>
      </c>
      <c r="V752" s="89">
        <v>0</v>
      </c>
      <c r="W752" s="89">
        <v>0</v>
      </c>
      <c r="X752" s="89">
        <v>0</v>
      </c>
      <c r="Y752" s="89">
        <v>0</v>
      </c>
    </row>
    <row r="753" spans="1:25">
      <c r="A753" s="88" t="s">
        <v>821</v>
      </c>
      <c r="B753" s="89">
        <v>0</v>
      </c>
      <c r="C753" s="89">
        <v>0</v>
      </c>
      <c r="D753" s="89">
        <v>0</v>
      </c>
      <c r="E753" s="89">
        <v>0</v>
      </c>
      <c r="F753" s="89">
        <v>0</v>
      </c>
      <c r="G753" s="89">
        <v>0</v>
      </c>
      <c r="H753" s="89">
        <v>0</v>
      </c>
      <c r="I753" s="89">
        <v>0.03</v>
      </c>
      <c r="J753" s="89">
        <v>7.0000000000000007E-2</v>
      </c>
      <c r="K753" s="89">
        <v>0.03</v>
      </c>
      <c r="L753" s="89">
        <v>0.02</v>
      </c>
      <c r="M753" s="89">
        <v>0.09</v>
      </c>
      <c r="N753" s="89">
        <v>1.05</v>
      </c>
      <c r="O753" s="89">
        <v>0.01</v>
      </c>
      <c r="P753" s="89">
        <v>0.08</v>
      </c>
      <c r="Q753" s="89">
        <v>0.04</v>
      </c>
      <c r="R753" s="89">
        <v>7.0000000000000007E-2</v>
      </c>
      <c r="S753" s="89">
        <v>0</v>
      </c>
      <c r="T753" s="89">
        <v>0</v>
      </c>
      <c r="U753" s="89">
        <v>0.08</v>
      </c>
      <c r="V753" s="89">
        <v>1.27</v>
      </c>
      <c r="W753" s="89">
        <v>0</v>
      </c>
      <c r="X753" s="89">
        <v>0</v>
      </c>
      <c r="Y753" s="89">
        <v>0</v>
      </c>
    </row>
    <row r="754" spans="1:25">
      <c r="A754" s="88" t="s">
        <v>822</v>
      </c>
      <c r="B754" s="89">
        <v>0.02</v>
      </c>
      <c r="C754" s="89">
        <v>0.02</v>
      </c>
      <c r="D754" s="89">
        <v>0.02</v>
      </c>
      <c r="E754" s="89">
        <v>0.01</v>
      </c>
      <c r="F754" s="89">
        <v>0.01</v>
      </c>
      <c r="G754" s="89">
        <v>0.02</v>
      </c>
      <c r="H754" s="89">
        <v>7.0000000000000007E-2</v>
      </c>
      <c r="I754" s="89">
        <v>7.0000000000000007E-2</v>
      </c>
      <c r="J754" s="89">
        <v>0.06</v>
      </c>
      <c r="K754" s="89">
        <v>0.06</v>
      </c>
      <c r="L754" s="89">
        <v>0.05</v>
      </c>
      <c r="M754" s="89">
        <v>0.08</v>
      </c>
      <c r="N754" s="89">
        <v>7.0000000000000007E-2</v>
      </c>
      <c r="O754" s="89">
        <v>0.08</v>
      </c>
      <c r="P754" s="89">
        <v>7.0000000000000007E-2</v>
      </c>
      <c r="Q754" s="89">
        <v>0.11</v>
      </c>
      <c r="R754" s="89">
        <v>0.06</v>
      </c>
      <c r="S754" s="89">
        <v>0.05</v>
      </c>
      <c r="T754" s="89">
        <v>0.09</v>
      </c>
      <c r="U754" s="89">
        <v>0.03</v>
      </c>
      <c r="V754" s="89">
        <v>0.02</v>
      </c>
      <c r="W754" s="89">
        <v>0.03</v>
      </c>
      <c r="X754" s="89">
        <v>0.03</v>
      </c>
      <c r="Y754" s="89">
        <v>0.02</v>
      </c>
    </row>
    <row r="755" spans="1:25">
      <c r="A755" s="88" t="s">
        <v>1101</v>
      </c>
      <c r="B755" s="89">
        <v>0</v>
      </c>
      <c r="C755" s="89">
        <v>0</v>
      </c>
      <c r="D755" s="89">
        <v>0</v>
      </c>
      <c r="E755" s="89">
        <v>0</v>
      </c>
      <c r="F755" s="89">
        <v>0</v>
      </c>
      <c r="G755" s="89">
        <v>0</v>
      </c>
      <c r="H755" s="89">
        <v>0</v>
      </c>
      <c r="I755" s="89">
        <v>0</v>
      </c>
      <c r="J755" s="89">
        <v>0</v>
      </c>
      <c r="K755" s="89">
        <v>0</v>
      </c>
      <c r="L755" s="89">
        <v>0</v>
      </c>
      <c r="M755" s="89">
        <v>0</v>
      </c>
      <c r="N755" s="89">
        <v>0</v>
      </c>
      <c r="O755" s="89">
        <v>0</v>
      </c>
      <c r="P755" s="89">
        <v>0</v>
      </c>
      <c r="Q755" s="89">
        <v>0</v>
      </c>
      <c r="R755" s="89">
        <v>0</v>
      </c>
      <c r="S755" s="89">
        <v>0</v>
      </c>
      <c r="T755" s="89">
        <v>0</v>
      </c>
      <c r="U755" s="89">
        <v>0</v>
      </c>
      <c r="V755" s="89">
        <v>0</v>
      </c>
      <c r="W755" s="89">
        <v>0</v>
      </c>
      <c r="X755" s="89">
        <v>0</v>
      </c>
      <c r="Y755" s="89">
        <v>0</v>
      </c>
    </row>
    <row r="756" spans="1:25">
      <c r="A756" s="88" t="s">
        <v>823</v>
      </c>
      <c r="B756" s="89">
        <v>0.04</v>
      </c>
      <c r="C756" s="89">
        <v>0.03</v>
      </c>
      <c r="D756" s="89">
        <v>1.2</v>
      </c>
      <c r="E756" s="89">
        <v>0.01</v>
      </c>
      <c r="F756" s="89">
        <v>0.01</v>
      </c>
      <c r="G756" s="89">
        <v>0.02</v>
      </c>
      <c r="H756" s="89">
        <v>0.03</v>
      </c>
      <c r="I756" s="89">
        <v>3.11</v>
      </c>
      <c r="J756" s="89">
        <v>0.37</v>
      </c>
      <c r="K756" s="89">
        <v>0.06</v>
      </c>
      <c r="L756" s="89">
        <v>0.06</v>
      </c>
      <c r="M756" s="89">
        <v>7.0000000000000007E-2</v>
      </c>
      <c r="N756" s="89">
        <v>0.03</v>
      </c>
      <c r="O756" s="89">
        <v>0.05</v>
      </c>
      <c r="P756" s="89">
        <v>0.06</v>
      </c>
      <c r="Q756" s="89">
        <v>0.04</v>
      </c>
      <c r="R756" s="89">
        <v>0.1</v>
      </c>
      <c r="S756" s="89">
        <v>0.11</v>
      </c>
      <c r="T756" s="89">
        <v>0.05</v>
      </c>
      <c r="U756" s="89">
        <v>0.06</v>
      </c>
      <c r="V756" s="89">
        <v>0.05</v>
      </c>
      <c r="W756" s="89">
        <v>0.1</v>
      </c>
      <c r="X756" s="89">
        <v>1.2</v>
      </c>
      <c r="Y756" s="89">
        <v>2.17</v>
      </c>
    </row>
    <row r="757" spans="1:25">
      <c r="A757" s="88" t="s">
        <v>824</v>
      </c>
      <c r="B757" s="89">
        <v>0</v>
      </c>
      <c r="C757" s="89">
        <v>0</v>
      </c>
      <c r="D757" s="89">
        <v>0</v>
      </c>
      <c r="E757" s="89">
        <v>0</v>
      </c>
      <c r="F757" s="89">
        <v>1.75</v>
      </c>
      <c r="G757" s="89">
        <v>0.36</v>
      </c>
      <c r="H757" s="89">
        <v>0.01</v>
      </c>
      <c r="I757" s="89">
        <v>0.04</v>
      </c>
      <c r="J757" s="89">
        <v>0.12</v>
      </c>
      <c r="K757" s="89">
        <v>0.02</v>
      </c>
      <c r="L757" s="89">
        <v>0.13</v>
      </c>
      <c r="M757" s="89">
        <v>0.09</v>
      </c>
      <c r="N757" s="89">
        <v>7.0000000000000007E-2</v>
      </c>
      <c r="O757" s="89">
        <v>0.18</v>
      </c>
      <c r="P757" s="89">
        <v>0.1</v>
      </c>
      <c r="Q757" s="89">
        <v>0.03</v>
      </c>
      <c r="R757" s="89">
        <v>0.05</v>
      </c>
      <c r="S757" s="89">
        <v>0.04</v>
      </c>
      <c r="T757" s="89">
        <v>0.04</v>
      </c>
      <c r="U757" s="89">
        <v>0.01</v>
      </c>
      <c r="V757" s="89">
        <v>0.01</v>
      </c>
      <c r="W757" s="89">
        <v>2.27</v>
      </c>
      <c r="X757" s="89">
        <v>0.02</v>
      </c>
      <c r="Y757" s="89">
        <v>0</v>
      </c>
    </row>
    <row r="758" spans="1:25">
      <c r="A758" s="88" t="s">
        <v>825</v>
      </c>
      <c r="B758" s="89">
        <v>0.01</v>
      </c>
      <c r="C758" s="89">
        <v>0.02</v>
      </c>
      <c r="D758" s="89">
        <v>0.01</v>
      </c>
      <c r="E758" s="89">
        <v>0.01</v>
      </c>
      <c r="F758" s="89">
        <v>2.13</v>
      </c>
      <c r="G758" s="89">
        <v>0.1</v>
      </c>
      <c r="H758" s="89">
        <v>0</v>
      </c>
      <c r="I758" s="89">
        <v>0.01</v>
      </c>
      <c r="J758" s="89">
        <v>0.01</v>
      </c>
      <c r="K758" s="89">
        <v>0.05</v>
      </c>
      <c r="L758" s="89">
        <v>0.06</v>
      </c>
      <c r="M758" s="89">
        <v>0.09</v>
      </c>
      <c r="N758" s="89">
        <v>2.2000000000000002</v>
      </c>
      <c r="O758" s="89">
        <v>0.62</v>
      </c>
      <c r="P758" s="89">
        <v>0.02</v>
      </c>
      <c r="Q758" s="89">
        <v>0.05</v>
      </c>
      <c r="R758" s="89">
        <v>0.06</v>
      </c>
      <c r="S758" s="89">
        <v>0.05</v>
      </c>
      <c r="T758" s="89">
        <v>0.05</v>
      </c>
      <c r="U758" s="89">
        <v>0.03</v>
      </c>
      <c r="V758" s="89">
        <v>0.02</v>
      </c>
      <c r="W758" s="89">
        <v>0.01</v>
      </c>
      <c r="X758" s="89">
        <v>0.01</v>
      </c>
      <c r="Y758" s="89">
        <v>0.01</v>
      </c>
    </row>
    <row r="759" spans="1:25">
      <c r="A759" s="88" t="s">
        <v>826</v>
      </c>
      <c r="B759" s="89">
        <v>0.01</v>
      </c>
      <c r="C759" s="89">
        <v>0.02</v>
      </c>
      <c r="D759" s="89">
        <v>0.02</v>
      </c>
      <c r="E759" s="89">
        <v>0.01</v>
      </c>
      <c r="F759" s="89">
        <v>0</v>
      </c>
      <c r="G759" s="89">
        <v>2.0099999999999998</v>
      </c>
      <c r="H759" s="89">
        <v>0.05</v>
      </c>
      <c r="I759" s="89">
        <v>0.02</v>
      </c>
      <c r="J759" s="89">
        <v>0.05</v>
      </c>
      <c r="K759" s="89">
        <v>0.06</v>
      </c>
      <c r="L759" s="89">
        <v>0.04</v>
      </c>
      <c r="M759" s="89">
        <v>0.03</v>
      </c>
      <c r="N759" s="89">
        <v>0.03</v>
      </c>
      <c r="O759" s="89">
        <v>0.1</v>
      </c>
      <c r="P759" s="89">
        <v>0.12</v>
      </c>
      <c r="Q759" s="89">
        <v>0.11</v>
      </c>
      <c r="R759" s="89">
        <v>0.04</v>
      </c>
      <c r="S759" s="89">
        <v>0.05</v>
      </c>
      <c r="T759" s="89">
        <v>0.05</v>
      </c>
      <c r="U759" s="89">
        <v>0.04</v>
      </c>
      <c r="V759" s="89">
        <v>0.02</v>
      </c>
      <c r="W759" s="89">
        <v>0.01</v>
      </c>
      <c r="X759" s="89">
        <v>0.01</v>
      </c>
      <c r="Y759" s="89">
        <v>0.53</v>
      </c>
    </row>
    <row r="760" spans="1:25">
      <c r="A760" s="88" t="s">
        <v>827</v>
      </c>
      <c r="B760" s="89">
        <v>0.01</v>
      </c>
      <c r="C760" s="89">
        <v>0.02</v>
      </c>
      <c r="D760" s="89">
        <v>0.02</v>
      </c>
      <c r="E760" s="89">
        <v>0.02</v>
      </c>
      <c r="F760" s="89">
        <v>1.23</v>
      </c>
      <c r="G760" s="89">
        <v>0.4</v>
      </c>
      <c r="H760" s="89">
        <v>0.02</v>
      </c>
      <c r="I760" s="89">
        <v>0.03</v>
      </c>
      <c r="J760" s="89">
        <v>0.04</v>
      </c>
      <c r="K760" s="89">
        <v>0.11</v>
      </c>
      <c r="L760" s="89">
        <v>0.08</v>
      </c>
      <c r="M760" s="89">
        <v>0.1</v>
      </c>
      <c r="N760" s="89">
        <v>0.06</v>
      </c>
      <c r="O760" s="89">
        <v>7.0000000000000007E-2</v>
      </c>
      <c r="P760" s="89">
        <v>0.04</v>
      </c>
      <c r="Q760" s="89">
        <v>0.05</v>
      </c>
      <c r="R760" s="89">
        <v>0.05</v>
      </c>
      <c r="S760" s="89">
        <v>0.1</v>
      </c>
      <c r="T760" s="89">
        <v>0.09</v>
      </c>
      <c r="U760" s="89">
        <v>0.69</v>
      </c>
      <c r="V760" s="89">
        <v>1.43</v>
      </c>
      <c r="W760" s="89">
        <v>0.02</v>
      </c>
      <c r="X760" s="89">
        <v>0.02</v>
      </c>
      <c r="Y760" s="89">
        <v>0.02</v>
      </c>
    </row>
    <row r="761" spans="1:25">
      <c r="A761" s="88" t="s">
        <v>828</v>
      </c>
      <c r="B761" s="89">
        <v>2.79</v>
      </c>
      <c r="C761" s="89">
        <v>0.83</v>
      </c>
      <c r="D761" s="89">
        <v>0</v>
      </c>
      <c r="E761" s="89">
        <v>0</v>
      </c>
      <c r="F761" s="89">
        <v>0</v>
      </c>
      <c r="G761" s="89">
        <v>0</v>
      </c>
      <c r="H761" s="89">
        <v>0.02</v>
      </c>
      <c r="I761" s="89">
        <v>0.08</v>
      </c>
      <c r="J761" s="89">
        <v>0.09</v>
      </c>
      <c r="K761" s="89">
        <v>0.12</v>
      </c>
      <c r="L761" s="89">
        <v>0.11</v>
      </c>
      <c r="M761" s="89">
        <v>0.09</v>
      </c>
      <c r="N761" s="89">
        <v>0.64</v>
      </c>
      <c r="O761" s="89">
        <v>0.87</v>
      </c>
      <c r="P761" s="89">
        <v>0.06</v>
      </c>
      <c r="Q761" s="89">
        <v>0.09</v>
      </c>
      <c r="R761" s="89">
        <v>0.12</v>
      </c>
      <c r="S761" s="89">
        <v>0.08</v>
      </c>
      <c r="T761" s="89">
        <v>0.06</v>
      </c>
      <c r="U761" s="89">
        <v>0.02</v>
      </c>
      <c r="V761" s="89">
        <v>0</v>
      </c>
      <c r="W761" s="89">
        <v>0.01</v>
      </c>
      <c r="X761" s="89">
        <v>0.01</v>
      </c>
      <c r="Y761" s="89">
        <v>0</v>
      </c>
    </row>
    <row r="762" spans="1:25">
      <c r="A762" s="88" t="s">
        <v>829</v>
      </c>
      <c r="B762" s="89">
        <v>0</v>
      </c>
      <c r="C762" s="89">
        <v>0</v>
      </c>
      <c r="D762" s="89">
        <v>0</v>
      </c>
      <c r="E762" s="89">
        <v>0.28000000000000003</v>
      </c>
      <c r="F762" s="89">
        <v>0.92</v>
      </c>
      <c r="G762" s="89">
        <v>0.3</v>
      </c>
      <c r="H762" s="89">
        <v>0.03</v>
      </c>
      <c r="I762" s="89">
        <v>0.01</v>
      </c>
      <c r="J762" s="89">
        <v>0.01</v>
      </c>
      <c r="K762" s="89">
        <v>0.01</v>
      </c>
      <c r="L762" s="89">
        <v>0.14000000000000001</v>
      </c>
      <c r="M762" s="89">
        <v>0.01</v>
      </c>
      <c r="N762" s="89">
        <v>0.02</v>
      </c>
      <c r="O762" s="89">
        <v>0.06</v>
      </c>
      <c r="P762" s="89">
        <v>0.12</v>
      </c>
      <c r="Q762" s="89">
        <v>7.0000000000000007E-2</v>
      </c>
      <c r="R762" s="89">
        <v>0</v>
      </c>
      <c r="S762" s="89">
        <v>0.01</v>
      </c>
      <c r="T762" s="89">
        <v>0</v>
      </c>
      <c r="U762" s="89">
        <v>0</v>
      </c>
      <c r="V762" s="89">
        <v>0</v>
      </c>
      <c r="W762" s="89">
        <v>0</v>
      </c>
      <c r="X762" s="89">
        <v>0</v>
      </c>
      <c r="Y762" s="89">
        <v>0</v>
      </c>
    </row>
    <row r="763" spans="1:25">
      <c r="A763" s="88" t="s">
        <v>830</v>
      </c>
      <c r="B763" s="89">
        <v>0.78</v>
      </c>
      <c r="C763" s="89">
        <v>0.1</v>
      </c>
      <c r="D763" s="89">
        <v>0.56999999999999995</v>
      </c>
      <c r="E763" s="89">
        <v>0.13</v>
      </c>
      <c r="F763" s="89">
        <v>0.03</v>
      </c>
      <c r="G763" s="89">
        <v>0.54</v>
      </c>
      <c r="H763" s="89">
        <v>0.98</v>
      </c>
      <c r="I763" s="89">
        <v>0.24</v>
      </c>
      <c r="J763" s="89">
        <v>0.27</v>
      </c>
      <c r="K763" s="89">
        <v>0.2</v>
      </c>
      <c r="L763" s="89">
        <v>0.2</v>
      </c>
      <c r="M763" s="89">
        <v>0.23</v>
      </c>
      <c r="N763" s="89">
        <v>0.16</v>
      </c>
      <c r="O763" s="89">
        <v>0.18</v>
      </c>
      <c r="P763" s="89">
        <v>0.17</v>
      </c>
      <c r="Q763" s="89">
        <v>0.14000000000000001</v>
      </c>
      <c r="R763" s="89">
        <v>1.01</v>
      </c>
      <c r="S763" s="89">
        <v>0.42</v>
      </c>
      <c r="T763" s="89">
        <v>0.2</v>
      </c>
      <c r="U763" s="89">
        <v>0.2</v>
      </c>
      <c r="V763" s="89">
        <v>0.11</v>
      </c>
      <c r="W763" s="89">
        <v>0.85</v>
      </c>
      <c r="X763" s="89">
        <v>0.59</v>
      </c>
      <c r="Y763" s="89">
        <v>1.01</v>
      </c>
    </row>
    <row r="764" spans="1:25">
      <c r="A764" s="88" t="s">
        <v>1102</v>
      </c>
      <c r="B764" s="89">
        <v>0</v>
      </c>
      <c r="C764" s="89">
        <v>0</v>
      </c>
      <c r="D764" s="89">
        <v>0</v>
      </c>
      <c r="E764" s="89">
        <v>0</v>
      </c>
      <c r="F764" s="89">
        <v>0</v>
      </c>
      <c r="G764" s="89">
        <v>0</v>
      </c>
      <c r="H764" s="89">
        <v>0</v>
      </c>
      <c r="I764" s="89">
        <v>0</v>
      </c>
      <c r="J764" s="89">
        <v>0</v>
      </c>
      <c r="K764" s="89">
        <v>0</v>
      </c>
      <c r="L764" s="89">
        <v>0</v>
      </c>
      <c r="M764" s="89">
        <v>0</v>
      </c>
      <c r="N764" s="89">
        <v>0</v>
      </c>
      <c r="O764" s="89">
        <v>0</v>
      </c>
      <c r="P764" s="89">
        <v>0</v>
      </c>
      <c r="Q764" s="89">
        <v>0</v>
      </c>
      <c r="R764" s="89">
        <v>0</v>
      </c>
      <c r="S764" s="89">
        <v>0</v>
      </c>
      <c r="T764" s="89">
        <v>0</v>
      </c>
      <c r="U764" s="89">
        <v>0</v>
      </c>
      <c r="V764" s="89">
        <v>0</v>
      </c>
      <c r="W764" s="89">
        <v>0</v>
      </c>
      <c r="X764" s="89">
        <v>0</v>
      </c>
      <c r="Y764" s="89">
        <v>0</v>
      </c>
    </row>
    <row r="765" spans="1:25">
      <c r="A765" s="88" t="s">
        <v>831</v>
      </c>
      <c r="B765" s="89">
        <v>0.01</v>
      </c>
      <c r="C765" s="89">
        <v>0.02</v>
      </c>
      <c r="D765" s="89">
        <v>0.02</v>
      </c>
      <c r="E765" s="89">
        <v>0.01</v>
      </c>
      <c r="F765" s="89">
        <v>0.01</v>
      </c>
      <c r="G765" s="89">
        <v>0.01</v>
      </c>
      <c r="H765" s="89">
        <v>1.18</v>
      </c>
      <c r="I765" s="89">
        <v>0.01</v>
      </c>
      <c r="J765" s="89">
        <v>0.15</v>
      </c>
      <c r="K765" s="89">
        <v>0.16</v>
      </c>
      <c r="L765" s="89">
        <v>0.09</v>
      </c>
      <c r="M765" s="89">
        <v>0.2</v>
      </c>
      <c r="N765" s="89">
        <v>0.23</v>
      </c>
      <c r="O765" s="89">
        <v>0.32</v>
      </c>
      <c r="P765" s="89">
        <v>0.27</v>
      </c>
      <c r="Q765" s="89">
        <v>7.0000000000000007E-2</v>
      </c>
      <c r="R765" s="89">
        <v>0.09</v>
      </c>
      <c r="S765" s="89">
        <v>0.16</v>
      </c>
      <c r="T765" s="89">
        <v>0.15</v>
      </c>
      <c r="U765" s="89">
        <v>0.18</v>
      </c>
      <c r="V765" s="89">
        <v>1.68</v>
      </c>
      <c r="W765" s="89">
        <v>0.01</v>
      </c>
      <c r="X765" s="89">
        <v>0.01</v>
      </c>
      <c r="Y765" s="89">
        <v>0.01</v>
      </c>
    </row>
    <row r="766" spans="1:25">
      <c r="A766" s="88" t="s">
        <v>832</v>
      </c>
      <c r="B766" s="89">
        <v>0</v>
      </c>
      <c r="C766" s="89">
        <v>0</v>
      </c>
      <c r="D766" s="89">
        <v>0</v>
      </c>
      <c r="E766" s="89">
        <v>0</v>
      </c>
      <c r="F766" s="89">
        <v>0</v>
      </c>
      <c r="G766" s="89">
        <v>0</v>
      </c>
      <c r="H766" s="89">
        <v>0</v>
      </c>
      <c r="I766" s="89">
        <v>0</v>
      </c>
      <c r="J766" s="89">
        <v>0</v>
      </c>
      <c r="K766" s="89">
        <v>0</v>
      </c>
      <c r="L766" s="89">
        <v>0</v>
      </c>
      <c r="M766" s="89">
        <v>0</v>
      </c>
      <c r="N766" s="89">
        <v>0</v>
      </c>
      <c r="O766" s="89">
        <v>0</v>
      </c>
      <c r="P766" s="89">
        <v>0</v>
      </c>
      <c r="Q766" s="89">
        <v>0</v>
      </c>
      <c r="R766" s="89">
        <v>0</v>
      </c>
      <c r="S766" s="89">
        <v>0</v>
      </c>
      <c r="T766" s="89">
        <v>0</v>
      </c>
      <c r="U766" s="89">
        <v>0</v>
      </c>
      <c r="V766" s="89">
        <v>0</v>
      </c>
      <c r="W766" s="89">
        <v>0</v>
      </c>
      <c r="X766" s="89">
        <v>0</v>
      </c>
      <c r="Y766" s="89">
        <v>0</v>
      </c>
    </row>
    <row r="767" spans="1:25">
      <c r="A767" s="88" t="s">
        <v>833</v>
      </c>
      <c r="B767" s="89">
        <v>0.04</v>
      </c>
      <c r="C767" s="89">
        <v>0.06</v>
      </c>
      <c r="D767" s="89">
        <v>0.06</v>
      </c>
      <c r="E767" s="89">
        <v>0.05</v>
      </c>
      <c r="F767" s="89">
        <v>0.03</v>
      </c>
      <c r="G767" s="89">
        <v>0.03</v>
      </c>
      <c r="H767" s="89">
        <v>0.04</v>
      </c>
      <c r="I767" s="89">
        <v>0.33</v>
      </c>
      <c r="J767" s="89">
        <v>0.38</v>
      </c>
      <c r="K767" s="89">
        <v>0.41</v>
      </c>
      <c r="L767" s="89">
        <v>0.64</v>
      </c>
      <c r="M767" s="89">
        <v>0.73</v>
      </c>
      <c r="N767" s="89">
        <v>0.61</v>
      </c>
      <c r="O767" s="89">
        <v>0.66</v>
      </c>
      <c r="P767" s="89">
        <v>0.72</v>
      </c>
      <c r="Q767" s="89">
        <v>0.8</v>
      </c>
      <c r="R767" s="89">
        <v>0.08</v>
      </c>
      <c r="S767" s="89">
        <v>7.0000000000000007E-2</v>
      </c>
      <c r="T767" s="89">
        <v>7.0000000000000007E-2</v>
      </c>
      <c r="U767" s="89">
        <v>7.0000000000000007E-2</v>
      </c>
      <c r="V767" s="89">
        <v>0.06</v>
      </c>
      <c r="W767" s="89">
        <v>0.05</v>
      </c>
      <c r="X767" s="89">
        <v>0.04</v>
      </c>
      <c r="Y767" s="89">
        <v>0.04</v>
      </c>
    </row>
    <row r="768" spans="1:25">
      <c r="A768" s="88" t="s">
        <v>834</v>
      </c>
      <c r="B768" s="89">
        <v>0</v>
      </c>
      <c r="C768" s="89">
        <v>0</v>
      </c>
      <c r="D768" s="89">
        <v>0</v>
      </c>
      <c r="E768" s="89">
        <v>0</v>
      </c>
      <c r="F768" s="89">
        <v>0</v>
      </c>
      <c r="G768" s="89">
        <v>0</v>
      </c>
      <c r="H768" s="89">
        <v>0.03</v>
      </c>
      <c r="I768" s="89">
        <v>0.05</v>
      </c>
      <c r="J768" s="89">
        <v>0.13</v>
      </c>
      <c r="K768" s="89">
        <v>0.14000000000000001</v>
      </c>
      <c r="L768" s="89">
        <v>0.18</v>
      </c>
      <c r="M768" s="89">
        <v>0.15</v>
      </c>
      <c r="N768" s="89">
        <v>0.11</v>
      </c>
      <c r="O768" s="89">
        <v>0.11</v>
      </c>
      <c r="P768" s="89">
        <v>0.08</v>
      </c>
      <c r="Q768" s="89">
        <v>0.12</v>
      </c>
      <c r="R768" s="89">
        <v>0.09</v>
      </c>
      <c r="S768" s="89">
        <v>0.09</v>
      </c>
      <c r="T768" s="89">
        <v>0.06</v>
      </c>
      <c r="U768" s="89">
        <v>0.08</v>
      </c>
      <c r="V768" s="89">
        <v>0.03</v>
      </c>
      <c r="W768" s="89">
        <v>0.01</v>
      </c>
      <c r="X768" s="89">
        <v>0</v>
      </c>
      <c r="Y768" s="89">
        <v>0</v>
      </c>
    </row>
    <row r="769" spans="1:25">
      <c r="A769" s="88" t="s">
        <v>835</v>
      </c>
      <c r="B769" s="89">
        <v>0</v>
      </c>
      <c r="C769" s="89">
        <v>0</v>
      </c>
      <c r="D769" s="89">
        <v>0</v>
      </c>
      <c r="E769" s="89">
        <v>0</v>
      </c>
      <c r="F769" s="89">
        <v>0</v>
      </c>
      <c r="G769" s="89">
        <v>0</v>
      </c>
      <c r="H769" s="89">
        <v>0</v>
      </c>
      <c r="I769" s="89">
        <v>0</v>
      </c>
      <c r="J769" s="89">
        <v>0</v>
      </c>
      <c r="K769" s="89">
        <v>0</v>
      </c>
      <c r="L769" s="89">
        <v>0</v>
      </c>
      <c r="M769" s="89">
        <v>0</v>
      </c>
      <c r="N769" s="89">
        <v>0</v>
      </c>
      <c r="O769" s="89">
        <v>0</v>
      </c>
      <c r="P769" s="89">
        <v>0</v>
      </c>
      <c r="Q769" s="89">
        <v>0</v>
      </c>
      <c r="R769" s="89">
        <v>0</v>
      </c>
      <c r="S769" s="89">
        <v>0</v>
      </c>
      <c r="T769" s="89">
        <v>0</v>
      </c>
      <c r="U769" s="89">
        <v>0</v>
      </c>
      <c r="V769" s="89">
        <v>0</v>
      </c>
      <c r="W769" s="89">
        <v>0</v>
      </c>
      <c r="X769" s="89">
        <v>0</v>
      </c>
      <c r="Y769" s="89">
        <v>0</v>
      </c>
    </row>
    <row r="770" spans="1:25">
      <c r="A770" s="88" t="s">
        <v>836</v>
      </c>
      <c r="B770" s="89">
        <v>0</v>
      </c>
      <c r="C770" s="89">
        <v>0</v>
      </c>
      <c r="D770" s="89">
        <v>0</v>
      </c>
      <c r="E770" s="89">
        <v>0</v>
      </c>
      <c r="F770" s="89">
        <v>0</v>
      </c>
      <c r="G770" s="89">
        <v>0.01</v>
      </c>
      <c r="H770" s="89">
        <v>0.01</v>
      </c>
      <c r="I770" s="89">
        <v>0.02</v>
      </c>
      <c r="J770" s="89">
        <v>0.03</v>
      </c>
      <c r="K770" s="89">
        <v>0.01</v>
      </c>
      <c r="L770" s="89">
        <v>0.03</v>
      </c>
      <c r="M770" s="89">
        <v>0.04</v>
      </c>
      <c r="N770" s="89">
        <v>0.02</v>
      </c>
      <c r="O770" s="89">
        <v>0.04</v>
      </c>
      <c r="P770" s="89">
        <v>0.04</v>
      </c>
      <c r="Q770" s="89">
        <v>0.01</v>
      </c>
      <c r="R770" s="89">
        <v>0.02</v>
      </c>
      <c r="S770" s="89">
        <v>0.05</v>
      </c>
      <c r="T770" s="89">
        <v>0.05</v>
      </c>
      <c r="U770" s="89">
        <v>0.01</v>
      </c>
      <c r="V770" s="89">
        <v>0.01</v>
      </c>
      <c r="W770" s="89">
        <v>0.01</v>
      </c>
      <c r="X770" s="89">
        <v>0.01</v>
      </c>
      <c r="Y770" s="89">
        <v>0</v>
      </c>
    </row>
    <row r="771" spans="1:25">
      <c r="A771" s="88" t="s">
        <v>837</v>
      </c>
      <c r="B771" s="89">
        <v>0</v>
      </c>
      <c r="C771" s="89">
        <v>0</v>
      </c>
      <c r="D771" s="89">
        <v>0</v>
      </c>
      <c r="E771" s="89">
        <v>0</v>
      </c>
      <c r="F771" s="89">
        <v>0</v>
      </c>
      <c r="G771" s="89">
        <v>0.01</v>
      </c>
      <c r="H771" s="89">
        <v>0.03</v>
      </c>
      <c r="I771" s="89">
        <v>0.04</v>
      </c>
      <c r="J771" s="89">
        <v>0.01</v>
      </c>
      <c r="K771" s="89">
        <v>0.05</v>
      </c>
      <c r="L771" s="89">
        <v>0.04</v>
      </c>
      <c r="M771" s="89">
        <v>0.1</v>
      </c>
      <c r="N771" s="89">
        <v>0.03</v>
      </c>
      <c r="O771" s="89">
        <v>0.13</v>
      </c>
      <c r="P771" s="89">
        <v>0.04</v>
      </c>
      <c r="Q771" s="89">
        <v>0.05</v>
      </c>
      <c r="R771" s="89">
        <v>0.03</v>
      </c>
      <c r="S771" s="89">
        <v>0.23</v>
      </c>
      <c r="T771" s="89">
        <v>7.0000000000000007E-2</v>
      </c>
      <c r="U771" s="89">
        <v>0.04</v>
      </c>
      <c r="V771" s="89">
        <v>0.01</v>
      </c>
      <c r="W771" s="89">
        <v>0.01</v>
      </c>
      <c r="X771" s="89">
        <v>0.01</v>
      </c>
      <c r="Y771" s="89">
        <v>0.01</v>
      </c>
    </row>
    <row r="772" spans="1:25">
      <c r="A772" s="88" t="s">
        <v>838</v>
      </c>
      <c r="B772" s="89">
        <v>0</v>
      </c>
      <c r="C772" s="89">
        <v>0</v>
      </c>
      <c r="D772" s="89">
        <v>0</v>
      </c>
      <c r="E772" s="89">
        <v>0</v>
      </c>
      <c r="F772" s="89">
        <v>0</v>
      </c>
      <c r="G772" s="89">
        <v>0.01</v>
      </c>
      <c r="H772" s="89">
        <v>0.06</v>
      </c>
      <c r="I772" s="89">
        <v>0.02</v>
      </c>
      <c r="J772" s="89">
        <v>0.03</v>
      </c>
      <c r="K772" s="89">
        <v>0.04</v>
      </c>
      <c r="L772" s="89">
        <v>0.04</v>
      </c>
      <c r="M772" s="89">
        <v>0.04</v>
      </c>
      <c r="N772" s="89">
        <v>0.04</v>
      </c>
      <c r="O772" s="89">
        <v>0.06</v>
      </c>
      <c r="P772" s="89">
        <v>0.05</v>
      </c>
      <c r="Q772" s="89">
        <v>0.03</v>
      </c>
      <c r="R772" s="89">
        <v>0.02</v>
      </c>
      <c r="S772" s="89">
        <v>0.01</v>
      </c>
      <c r="T772" s="89">
        <v>0.04</v>
      </c>
      <c r="U772" s="89">
        <v>0.02</v>
      </c>
      <c r="V772" s="89">
        <v>0.03</v>
      </c>
      <c r="W772" s="89">
        <v>0.04</v>
      </c>
      <c r="X772" s="89">
        <v>0.01</v>
      </c>
      <c r="Y772" s="89">
        <v>0.01</v>
      </c>
    </row>
    <row r="773" spans="1:25">
      <c r="A773" s="88" t="s">
        <v>839</v>
      </c>
      <c r="B773" s="89">
        <v>7.0000000000000007E-2</v>
      </c>
      <c r="C773" s="89">
        <v>0</v>
      </c>
      <c r="D773" s="89">
        <v>0</v>
      </c>
      <c r="E773" s="89">
        <v>0</v>
      </c>
      <c r="F773" s="89">
        <v>0.53</v>
      </c>
      <c r="G773" s="89">
        <v>0</v>
      </c>
      <c r="H773" s="89">
        <v>0.01</v>
      </c>
      <c r="I773" s="89">
        <v>0.04</v>
      </c>
      <c r="J773" s="89">
        <v>0.06</v>
      </c>
      <c r="K773" s="89">
        <v>0.05</v>
      </c>
      <c r="L773" s="89">
        <v>0.02</v>
      </c>
      <c r="M773" s="89">
        <v>0.01</v>
      </c>
      <c r="N773" s="89">
        <v>0.01</v>
      </c>
      <c r="O773" s="89">
        <v>0.02</v>
      </c>
      <c r="P773" s="89">
        <v>0.02</v>
      </c>
      <c r="Q773" s="89">
        <v>0.04</v>
      </c>
      <c r="R773" s="89">
        <v>0.02</v>
      </c>
      <c r="S773" s="89">
        <v>0.05</v>
      </c>
      <c r="T773" s="89">
        <v>0.04</v>
      </c>
      <c r="U773" s="89">
        <v>0.03</v>
      </c>
      <c r="V773" s="89">
        <v>0.02</v>
      </c>
      <c r="W773" s="89">
        <v>0.03</v>
      </c>
      <c r="X773" s="89">
        <v>0.01</v>
      </c>
      <c r="Y773" s="89">
        <v>0.48</v>
      </c>
    </row>
    <row r="774" spans="1:25">
      <c r="A774" s="88" t="s">
        <v>840</v>
      </c>
      <c r="B774" s="89">
        <v>0.06</v>
      </c>
      <c r="C774" s="89">
        <v>2.04</v>
      </c>
      <c r="D774" s="89">
        <v>0.01</v>
      </c>
      <c r="E774" s="89">
        <v>0.01</v>
      </c>
      <c r="F774" s="89">
        <v>0.05</v>
      </c>
      <c r="G774" s="89">
        <v>1.55</v>
      </c>
      <c r="H774" s="89">
        <v>0</v>
      </c>
      <c r="I774" s="89">
        <v>0.02</v>
      </c>
      <c r="J774" s="89">
        <v>0.02</v>
      </c>
      <c r="K774" s="89">
        <v>0.04</v>
      </c>
      <c r="L774" s="89">
        <v>0.03</v>
      </c>
      <c r="M774" s="89">
        <v>0.03</v>
      </c>
      <c r="N774" s="89">
        <v>0.01</v>
      </c>
      <c r="O774" s="89">
        <v>0.01</v>
      </c>
      <c r="P774" s="89">
        <v>0.02</v>
      </c>
      <c r="Q774" s="89">
        <v>0.05</v>
      </c>
      <c r="R774" s="89">
        <v>0.11</v>
      </c>
      <c r="S774" s="89">
        <v>0.06</v>
      </c>
      <c r="T774" s="89">
        <v>0.08</v>
      </c>
      <c r="U774" s="89">
        <v>0.03</v>
      </c>
      <c r="V774" s="89">
        <v>0.02</v>
      </c>
      <c r="W774" s="89">
        <v>0.02</v>
      </c>
      <c r="X774" s="89">
        <v>0.02</v>
      </c>
      <c r="Y774" s="89">
        <v>0.02</v>
      </c>
    </row>
    <row r="775" spans="1:25">
      <c r="A775" s="88" t="s">
        <v>841</v>
      </c>
      <c r="B775" s="89">
        <v>0</v>
      </c>
      <c r="C775" s="89">
        <v>0</v>
      </c>
      <c r="D775" s="89">
        <v>0</v>
      </c>
      <c r="E775" s="89">
        <v>0</v>
      </c>
      <c r="F775" s="89">
        <v>0</v>
      </c>
      <c r="G775" s="89">
        <v>0.95</v>
      </c>
      <c r="H775" s="89">
        <v>0.02</v>
      </c>
      <c r="I775" s="89">
        <v>0.05</v>
      </c>
      <c r="J775" s="89">
        <v>0.04</v>
      </c>
      <c r="K775" s="89">
        <v>7.0000000000000007E-2</v>
      </c>
      <c r="L775" s="89">
        <v>0.15</v>
      </c>
      <c r="M775" s="89">
        <v>0.15</v>
      </c>
      <c r="N775" s="89">
        <v>0.04</v>
      </c>
      <c r="O775" s="89">
        <v>7.0000000000000007E-2</v>
      </c>
      <c r="P775" s="89">
        <v>0.02</v>
      </c>
      <c r="Q775" s="89">
        <v>0.02</v>
      </c>
      <c r="R775" s="89">
        <v>0.03</v>
      </c>
      <c r="S775" s="89">
        <v>0.06</v>
      </c>
      <c r="T775" s="89">
        <v>0.08</v>
      </c>
      <c r="U775" s="89">
        <v>0.05</v>
      </c>
      <c r="V775" s="89">
        <v>0.02</v>
      </c>
      <c r="W775" s="89">
        <v>0.02</v>
      </c>
      <c r="X775" s="89">
        <v>0.03</v>
      </c>
      <c r="Y775" s="89">
        <v>0.97</v>
      </c>
    </row>
    <row r="776" spans="1:25">
      <c r="A776" s="88" t="s">
        <v>842</v>
      </c>
      <c r="B776" s="89">
        <v>0.32</v>
      </c>
      <c r="C776" s="89">
        <v>0.02</v>
      </c>
      <c r="D776" s="89">
        <v>0.02</v>
      </c>
      <c r="E776" s="89">
        <v>2.3199999999999998</v>
      </c>
      <c r="F776" s="89">
        <v>0.02</v>
      </c>
      <c r="G776" s="89">
        <v>0.01</v>
      </c>
      <c r="H776" s="89">
        <v>0.02</v>
      </c>
      <c r="I776" s="89">
        <v>0.03</v>
      </c>
      <c r="J776" s="89">
        <v>0.04</v>
      </c>
      <c r="K776" s="89">
        <v>0.05</v>
      </c>
      <c r="L776" s="89">
        <v>0.04</v>
      </c>
      <c r="M776" s="89">
        <v>0.12</v>
      </c>
      <c r="N776" s="89">
        <v>0.09</v>
      </c>
      <c r="O776" s="89">
        <v>0.1</v>
      </c>
      <c r="P776" s="89">
        <v>0.17</v>
      </c>
      <c r="Q776" s="89">
        <v>0.06</v>
      </c>
      <c r="R776" s="89">
        <v>0.06</v>
      </c>
      <c r="S776" s="89">
        <v>0.04</v>
      </c>
      <c r="T776" s="89">
        <v>0.05</v>
      </c>
      <c r="U776" s="89">
        <v>0.03</v>
      </c>
      <c r="V776" s="89">
        <v>0.02</v>
      </c>
      <c r="W776" s="89">
        <v>0.03</v>
      </c>
      <c r="X776" s="89">
        <v>0.04</v>
      </c>
      <c r="Y776" s="89">
        <v>1.69</v>
      </c>
    </row>
    <row r="777" spans="1:25">
      <c r="A777" s="88" t="s">
        <v>843</v>
      </c>
      <c r="B777" s="89">
        <v>0</v>
      </c>
      <c r="C777" s="89">
        <v>0</v>
      </c>
      <c r="D777" s="89">
        <v>0</v>
      </c>
      <c r="E777" s="89">
        <v>0</v>
      </c>
      <c r="F777" s="89">
        <v>0</v>
      </c>
      <c r="G777" s="89">
        <v>0</v>
      </c>
      <c r="H777" s="89">
        <v>0</v>
      </c>
      <c r="I777" s="89">
        <v>0</v>
      </c>
      <c r="J777" s="89">
        <v>0</v>
      </c>
      <c r="K777" s="89">
        <v>0</v>
      </c>
      <c r="L777" s="89">
        <v>0</v>
      </c>
      <c r="M777" s="89">
        <v>0</v>
      </c>
      <c r="N777" s="89">
        <v>0</v>
      </c>
      <c r="O777" s="89">
        <v>0</v>
      </c>
      <c r="P777" s="89">
        <v>0</v>
      </c>
      <c r="Q777" s="89">
        <v>0.01</v>
      </c>
      <c r="R777" s="89">
        <v>0</v>
      </c>
      <c r="S777" s="89">
        <v>0</v>
      </c>
      <c r="T777" s="89">
        <v>0</v>
      </c>
      <c r="U777" s="89">
        <v>0</v>
      </c>
      <c r="V777" s="89">
        <v>0</v>
      </c>
      <c r="W777" s="89">
        <v>0</v>
      </c>
      <c r="X777" s="89">
        <v>0</v>
      </c>
      <c r="Y777" s="89">
        <v>0</v>
      </c>
    </row>
    <row r="778" spans="1:25">
      <c r="A778" s="88" t="s">
        <v>844</v>
      </c>
      <c r="B778" s="89">
        <v>0.01</v>
      </c>
      <c r="C778" s="89">
        <v>0</v>
      </c>
      <c r="D778" s="89">
        <v>0</v>
      </c>
      <c r="E778" s="89">
        <v>0</v>
      </c>
      <c r="F778" s="89">
        <v>0</v>
      </c>
      <c r="G778" s="89">
        <v>0</v>
      </c>
      <c r="H778" s="89">
        <v>0</v>
      </c>
      <c r="I778" s="89">
        <v>0.03</v>
      </c>
      <c r="J778" s="89">
        <v>0.03</v>
      </c>
      <c r="K778" s="89">
        <v>0.01</v>
      </c>
      <c r="L778" s="89">
        <v>0</v>
      </c>
      <c r="M778" s="89">
        <v>0.01</v>
      </c>
      <c r="N778" s="89">
        <v>0</v>
      </c>
      <c r="O778" s="89">
        <v>0</v>
      </c>
      <c r="P778" s="89">
        <v>0</v>
      </c>
      <c r="Q778" s="89">
        <v>0</v>
      </c>
      <c r="R778" s="89">
        <v>0.01</v>
      </c>
      <c r="S778" s="89">
        <v>0.01</v>
      </c>
      <c r="T778" s="89">
        <v>0</v>
      </c>
      <c r="U778" s="89">
        <v>0.02</v>
      </c>
      <c r="V778" s="89">
        <v>0.03</v>
      </c>
      <c r="W778" s="89">
        <v>0.01</v>
      </c>
      <c r="X778" s="89">
        <v>0.01</v>
      </c>
      <c r="Y778" s="89">
        <v>0.01</v>
      </c>
    </row>
    <row r="779" spans="1:25">
      <c r="A779" s="88" t="s">
        <v>845</v>
      </c>
      <c r="B779" s="89">
        <v>0</v>
      </c>
      <c r="C779" s="89">
        <v>0</v>
      </c>
      <c r="D779" s="89">
        <v>0</v>
      </c>
      <c r="E779" s="89">
        <v>0</v>
      </c>
      <c r="F779" s="89">
        <v>0</v>
      </c>
      <c r="G779" s="89">
        <v>0</v>
      </c>
      <c r="H779" s="89">
        <v>0</v>
      </c>
      <c r="I779" s="89">
        <v>0.02</v>
      </c>
      <c r="J779" s="89">
        <v>0.04</v>
      </c>
      <c r="K779" s="89">
        <v>0.05</v>
      </c>
      <c r="L779" s="89">
        <v>0.04</v>
      </c>
      <c r="M779" s="89">
        <v>0.02</v>
      </c>
      <c r="N779" s="89">
        <v>0</v>
      </c>
      <c r="O779" s="89">
        <v>0.05</v>
      </c>
      <c r="P779" s="89">
        <v>0.04</v>
      </c>
      <c r="Q779" s="89">
        <v>0.02</v>
      </c>
      <c r="R779" s="89">
        <v>0.02</v>
      </c>
      <c r="S779" s="89">
        <v>0.03</v>
      </c>
      <c r="T779" s="89">
        <v>0.08</v>
      </c>
      <c r="U779" s="89">
        <v>0.03</v>
      </c>
      <c r="V779" s="89">
        <v>0.01</v>
      </c>
      <c r="W779" s="89">
        <v>0.01</v>
      </c>
      <c r="X779" s="89">
        <v>0.4</v>
      </c>
      <c r="Y779" s="89">
        <v>0.01</v>
      </c>
    </row>
    <row r="780" spans="1:25">
      <c r="A780" s="88" t="s">
        <v>846</v>
      </c>
      <c r="B780" s="89">
        <v>0</v>
      </c>
      <c r="C780" s="89">
        <v>0</v>
      </c>
      <c r="D780" s="89">
        <v>0</v>
      </c>
      <c r="E780" s="89">
        <v>0</v>
      </c>
      <c r="F780" s="89">
        <v>0.01</v>
      </c>
      <c r="G780" s="89">
        <v>1.06</v>
      </c>
      <c r="H780" s="89">
        <v>0</v>
      </c>
      <c r="I780" s="89">
        <v>0</v>
      </c>
      <c r="J780" s="89">
        <v>0</v>
      </c>
      <c r="K780" s="89">
        <v>0</v>
      </c>
      <c r="L780" s="89">
        <v>0</v>
      </c>
      <c r="M780" s="89">
        <v>0</v>
      </c>
      <c r="N780" s="89">
        <v>0.04</v>
      </c>
      <c r="O780" s="89">
        <v>0</v>
      </c>
      <c r="P780" s="89">
        <v>0</v>
      </c>
      <c r="Q780" s="89">
        <v>0</v>
      </c>
      <c r="R780" s="89">
        <v>0</v>
      </c>
      <c r="S780" s="89">
        <v>0</v>
      </c>
      <c r="T780" s="89">
        <v>0</v>
      </c>
      <c r="U780" s="89">
        <v>1.37</v>
      </c>
      <c r="V780" s="89">
        <v>0</v>
      </c>
      <c r="W780" s="89">
        <v>0</v>
      </c>
      <c r="X780" s="89">
        <v>0</v>
      </c>
      <c r="Y780" s="89">
        <v>0</v>
      </c>
    </row>
    <row r="781" spans="1:25">
      <c r="A781" s="88" t="s">
        <v>847</v>
      </c>
      <c r="B781" s="89">
        <v>0.01</v>
      </c>
      <c r="C781" s="89">
        <v>0.01</v>
      </c>
      <c r="D781" s="89">
        <v>0</v>
      </c>
      <c r="E781" s="89">
        <v>0</v>
      </c>
      <c r="F781" s="89">
        <v>0</v>
      </c>
      <c r="G781" s="89">
        <v>0</v>
      </c>
      <c r="H781" s="89">
        <v>0.01</v>
      </c>
      <c r="I781" s="89">
        <v>0.04</v>
      </c>
      <c r="J781" s="89">
        <v>0.04</v>
      </c>
      <c r="K781" s="89">
        <v>0.06</v>
      </c>
      <c r="L781" s="89">
        <v>0.03</v>
      </c>
      <c r="M781" s="89">
        <v>0.02</v>
      </c>
      <c r="N781" s="89">
        <v>0.01</v>
      </c>
      <c r="O781" s="89">
        <v>0.02</v>
      </c>
      <c r="P781" s="89">
        <v>0.01</v>
      </c>
      <c r="Q781" s="89">
        <v>0.02</v>
      </c>
      <c r="R781" s="89">
        <v>0.02</v>
      </c>
      <c r="S781" s="89">
        <v>0.05</v>
      </c>
      <c r="T781" s="89">
        <v>0.08</v>
      </c>
      <c r="U781" s="89">
        <v>0.03</v>
      </c>
      <c r="V781" s="89">
        <v>0.01</v>
      </c>
      <c r="W781" s="89">
        <v>0.24</v>
      </c>
      <c r="X781" s="89">
        <v>1.98</v>
      </c>
      <c r="Y781" s="89">
        <v>0</v>
      </c>
    </row>
    <row r="782" spans="1:25">
      <c r="A782" s="88" t="s">
        <v>848</v>
      </c>
      <c r="B782" s="89">
        <v>0</v>
      </c>
      <c r="C782" s="89">
        <v>0</v>
      </c>
      <c r="D782" s="89">
        <v>0</v>
      </c>
      <c r="E782" s="89">
        <v>0</v>
      </c>
      <c r="F782" s="89">
        <v>0.04</v>
      </c>
      <c r="G782" s="89">
        <v>0.9</v>
      </c>
      <c r="H782" s="89">
        <v>0.36</v>
      </c>
      <c r="I782" s="89">
        <v>2.06</v>
      </c>
      <c r="J782" s="89">
        <v>1.3</v>
      </c>
      <c r="K782" s="89">
        <v>0.02</v>
      </c>
      <c r="L782" s="89">
        <v>0.05</v>
      </c>
      <c r="M782" s="89">
        <v>0.01</v>
      </c>
      <c r="N782" s="89">
        <v>0.01</v>
      </c>
      <c r="O782" s="89">
        <v>0.02</v>
      </c>
      <c r="P782" s="89">
        <v>0.05</v>
      </c>
      <c r="Q782" s="89">
        <v>0.22</v>
      </c>
      <c r="R782" s="89">
        <v>0.09</v>
      </c>
      <c r="S782" s="89">
        <v>0</v>
      </c>
      <c r="T782" s="89">
        <v>0</v>
      </c>
      <c r="U782" s="89">
        <v>0</v>
      </c>
      <c r="V782" s="89">
        <v>0</v>
      </c>
      <c r="W782" s="89">
        <v>0.05</v>
      </c>
      <c r="X782" s="89">
        <v>0.97</v>
      </c>
      <c r="Y782" s="89">
        <v>0</v>
      </c>
    </row>
    <row r="783" spans="1:25">
      <c r="A783" s="88" t="s">
        <v>849</v>
      </c>
      <c r="B783" s="89">
        <v>0</v>
      </c>
      <c r="C783" s="89">
        <v>0.1</v>
      </c>
      <c r="D783" s="89">
        <v>0</v>
      </c>
      <c r="E783" s="89">
        <v>0</v>
      </c>
      <c r="F783" s="89">
        <v>0.01</v>
      </c>
      <c r="G783" s="89">
        <v>1.0900000000000001</v>
      </c>
      <c r="H783" s="89">
        <v>0.02</v>
      </c>
      <c r="I783" s="89">
        <v>0.03</v>
      </c>
      <c r="J783" s="89">
        <v>0.03</v>
      </c>
      <c r="K783" s="89">
        <v>0.05</v>
      </c>
      <c r="L783" s="89">
        <v>0.05</v>
      </c>
      <c r="M783" s="89">
        <v>0.03</v>
      </c>
      <c r="N783" s="89">
        <v>0.02</v>
      </c>
      <c r="O783" s="89">
        <v>0.03</v>
      </c>
      <c r="P783" s="89">
        <v>0.06</v>
      </c>
      <c r="Q783" s="89">
        <v>0.09</v>
      </c>
      <c r="R783" s="89">
        <v>0.04</v>
      </c>
      <c r="S783" s="89">
        <v>0.02</v>
      </c>
      <c r="T783" s="89">
        <v>0.02</v>
      </c>
      <c r="U783" s="89">
        <v>0.01</v>
      </c>
      <c r="V783" s="89">
        <v>0.01</v>
      </c>
      <c r="W783" s="89">
        <v>0.01</v>
      </c>
      <c r="X783" s="89">
        <v>0.02</v>
      </c>
      <c r="Y783" s="89">
        <v>1.1200000000000001</v>
      </c>
    </row>
    <row r="784" spans="1:25">
      <c r="A784" s="88" t="s">
        <v>850</v>
      </c>
      <c r="B784" s="89">
        <v>0</v>
      </c>
      <c r="C784" s="89">
        <v>0</v>
      </c>
      <c r="D784" s="89">
        <v>0</v>
      </c>
      <c r="E784" s="89">
        <v>0</v>
      </c>
      <c r="F784" s="89">
        <v>0</v>
      </c>
      <c r="G784" s="89">
        <v>0.01</v>
      </c>
      <c r="H784" s="89">
        <v>0.02</v>
      </c>
      <c r="I784" s="89">
        <v>0.03</v>
      </c>
      <c r="J784" s="89">
        <v>0.05</v>
      </c>
      <c r="K784" s="89">
        <v>0.04</v>
      </c>
      <c r="L784" s="89">
        <v>0.04</v>
      </c>
      <c r="M784" s="89">
        <v>0.02</v>
      </c>
      <c r="N784" s="89">
        <v>0.01</v>
      </c>
      <c r="O784" s="89">
        <v>0.03</v>
      </c>
      <c r="P784" s="89">
        <v>0.04</v>
      </c>
      <c r="Q784" s="89">
        <v>0.01</v>
      </c>
      <c r="R784" s="89">
        <v>0.04</v>
      </c>
      <c r="S784" s="89">
        <v>0.03</v>
      </c>
      <c r="T784" s="89">
        <v>0.01</v>
      </c>
      <c r="U784" s="89">
        <v>0</v>
      </c>
      <c r="V784" s="89">
        <v>0</v>
      </c>
      <c r="W784" s="89">
        <v>0</v>
      </c>
      <c r="X784" s="89">
        <v>0</v>
      </c>
      <c r="Y784" s="89">
        <v>1.74</v>
      </c>
    </row>
    <row r="785" spans="1:25">
      <c r="A785" s="88" t="s">
        <v>851</v>
      </c>
      <c r="B785" s="89">
        <v>0.17</v>
      </c>
      <c r="C785" s="89">
        <v>0</v>
      </c>
      <c r="D785" s="89">
        <v>0</v>
      </c>
      <c r="E785" s="89">
        <v>0</v>
      </c>
      <c r="F785" s="89">
        <v>0</v>
      </c>
      <c r="G785" s="89">
        <v>0</v>
      </c>
      <c r="H785" s="89">
        <v>0.01</v>
      </c>
      <c r="I785" s="89">
        <v>0</v>
      </c>
      <c r="J785" s="89">
        <v>0.03</v>
      </c>
      <c r="K785" s="89">
        <v>0.05</v>
      </c>
      <c r="L785" s="89">
        <v>7.0000000000000007E-2</v>
      </c>
      <c r="M785" s="89">
        <v>0</v>
      </c>
      <c r="N785" s="89">
        <v>0.01</v>
      </c>
      <c r="O785" s="89">
        <v>0.01</v>
      </c>
      <c r="P785" s="89">
        <v>0.02</v>
      </c>
      <c r="Q785" s="89">
        <v>0.02</v>
      </c>
      <c r="R785" s="89">
        <v>0.02</v>
      </c>
      <c r="S785" s="89">
        <v>0.98</v>
      </c>
      <c r="T785" s="89">
        <v>0.09</v>
      </c>
      <c r="U785" s="89">
        <v>0.02</v>
      </c>
      <c r="V785" s="89">
        <v>0</v>
      </c>
      <c r="W785" s="89">
        <v>0</v>
      </c>
      <c r="X785" s="89">
        <v>0.01</v>
      </c>
      <c r="Y785" s="89">
        <v>0.01</v>
      </c>
    </row>
    <row r="786" spans="1:25">
      <c r="A786" s="88" t="s">
        <v>852</v>
      </c>
      <c r="B786" s="89">
        <v>0</v>
      </c>
      <c r="C786" s="89">
        <v>0</v>
      </c>
      <c r="D786" s="89">
        <v>0</v>
      </c>
      <c r="E786" s="89">
        <v>0</v>
      </c>
      <c r="F786" s="89">
        <v>0</v>
      </c>
      <c r="G786" s="89">
        <v>0</v>
      </c>
      <c r="H786" s="89">
        <v>0</v>
      </c>
      <c r="I786" s="89">
        <v>0</v>
      </c>
      <c r="J786" s="89">
        <v>0</v>
      </c>
      <c r="K786" s="89">
        <v>0</v>
      </c>
      <c r="L786" s="89">
        <v>0.01</v>
      </c>
      <c r="M786" s="89">
        <v>0</v>
      </c>
      <c r="N786" s="89">
        <v>0</v>
      </c>
      <c r="O786" s="89">
        <v>0</v>
      </c>
      <c r="P786" s="89">
        <v>0</v>
      </c>
      <c r="Q786" s="89">
        <v>0</v>
      </c>
      <c r="R786" s="89">
        <v>0</v>
      </c>
      <c r="S786" s="89">
        <v>0</v>
      </c>
      <c r="T786" s="89">
        <v>0</v>
      </c>
      <c r="U786" s="89">
        <v>0</v>
      </c>
      <c r="V786" s="89">
        <v>0</v>
      </c>
      <c r="W786" s="89">
        <v>0</v>
      </c>
      <c r="X786" s="89">
        <v>0.88</v>
      </c>
      <c r="Y786" s="89">
        <v>0</v>
      </c>
    </row>
    <row r="787" spans="1:25">
      <c r="A787" s="88" t="s">
        <v>853</v>
      </c>
      <c r="B787" s="89">
        <v>0</v>
      </c>
      <c r="C787" s="89">
        <v>0</v>
      </c>
      <c r="D787" s="89">
        <v>0</v>
      </c>
      <c r="E787" s="89">
        <v>0</v>
      </c>
      <c r="F787" s="89">
        <v>0</v>
      </c>
      <c r="G787" s="89">
        <v>0.01</v>
      </c>
      <c r="H787" s="89">
        <v>0.01</v>
      </c>
      <c r="I787" s="89">
        <v>0.04</v>
      </c>
      <c r="J787" s="89">
        <v>0.01</v>
      </c>
      <c r="K787" s="89">
        <v>0.04</v>
      </c>
      <c r="L787" s="89">
        <v>0.04</v>
      </c>
      <c r="M787" s="89">
        <v>0.02</v>
      </c>
      <c r="N787" s="89">
        <v>0.01</v>
      </c>
      <c r="O787" s="89">
        <v>0.02</v>
      </c>
      <c r="P787" s="89">
        <v>0.04</v>
      </c>
      <c r="Q787" s="89">
        <v>0.04</v>
      </c>
      <c r="R787" s="89">
        <v>0.02</v>
      </c>
      <c r="S787" s="89">
        <v>0.04</v>
      </c>
      <c r="T787" s="89">
        <v>0.01</v>
      </c>
      <c r="U787" s="89">
        <v>0</v>
      </c>
      <c r="V787" s="89">
        <v>0</v>
      </c>
      <c r="W787" s="89">
        <v>0.04</v>
      </c>
      <c r="X787" s="89">
        <v>0.05</v>
      </c>
      <c r="Y787" s="89">
        <v>0</v>
      </c>
    </row>
    <row r="788" spans="1:25">
      <c r="A788" s="88" t="s">
        <v>854</v>
      </c>
      <c r="B788" s="89">
        <v>0</v>
      </c>
      <c r="C788" s="89">
        <v>0</v>
      </c>
      <c r="D788" s="89">
        <v>0</v>
      </c>
      <c r="E788" s="89">
        <v>0</v>
      </c>
      <c r="F788" s="89">
        <v>0.01</v>
      </c>
      <c r="G788" s="89">
        <v>0.69</v>
      </c>
      <c r="H788" s="89">
        <v>0.02</v>
      </c>
      <c r="I788" s="89">
        <v>7.0000000000000007E-2</v>
      </c>
      <c r="J788" s="89">
        <v>0.04</v>
      </c>
      <c r="K788" s="89">
        <v>0.05</v>
      </c>
      <c r="L788" s="89">
        <v>0.02</v>
      </c>
      <c r="M788" s="89">
        <v>0.03</v>
      </c>
      <c r="N788" s="89">
        <v>0.01</v>
      </c>
      <c r="O788" s="89">
        <v>7.0000000000000007E-2</v>
      </c>
      <c r="P788" s="89">
        <v>0.02</v>
      </c>
      <c r="Q788" s="89">
        <v>0.04</v>
      </c>
      <c r="R788" s="89">
        <v>0.05</v>
      </c>
      <c r="S788" s="89">
        <v>0.03</v>
      </c>
      <c r="T788" s="89">
        <v>0.06</v>
      </c>
      <c r="U788" s="89">
        <v>0.04</v>
      </c>
      <c r="V788" s="89">
        <v>0.03</v>
      </c>
      <c r="W788" s="89">
        <v>0.02</v>
      </c>
      <c r="X788" s="89">
        <v>0.01</v>
      </c>
      <c r="Y788" s="89">
        <v>0.71</v>
      </c>
    </row>
    <row r="789" spans="1:25">
      <c r="A789" s="88" t="s">
        <v>855</v>
      </c>
      <c r="B789" s="89">
        <v>0</v>
      </c>
      <c r="C789" s="89">
        <v>0</v>
      </c>
      <c r="D789" s="89">
        <v>0</v>
      </c>
      <c r="E789" s="89">
        <v>0</v>
      </c>
      <c r="F789" s="89">
        <v>0</v>
      </c>
      <c r="G789" s="89">
        <v>0.01</v>
      </c>
      <c r="H789" s="89">
        <v>0</v>
      </c>
      <c r="I789" s="89">
        <v>0.01</v>
      </c>
      <c r="J789" s="89">
        <v>0.08</v>
      </c>
      <c r="K789" s="89">
        <v>0.03</v>
      </c>
      <c r="L789" s="89">
        <v>0.05</v>
      </c>
      <c r="M789" s="89">
        <v>0.04</v>
      </c>
      <c r="N789" s="89">
        <v>0.01</v>
      </c>
      <c r="O789" s="89">
        <v>0.01</v>
      </c>
      <c r="P789" s="89">
        <v>0.01</v>
      </c>
      <c r="Q789" s="89">
        <v>0.06</v>
      </c>
      <c r="R789" s="89">
        <v>0.08</v>
      </c>
      <c r="S789" s="89">
        <v>0.04</v>
      </c>
      <c r="T789" s="89">
        <v>0.14000000000000001</v>
      </c>
      <c r="U789" s="89">
        <v>0.1</v>
      </c>
      <c r="V789" s="89">
        <v>0.02</v>
      </c>
      <c r="W789" s="89">
        <v>0.83</v>
      </c>
      <c r="X789" s="89">
        <v>0</v>
      </c>
      <c r="Y789" s="89">
        <v>0</v>
      </c>
    </row>
    <row r="790" spans="1:25">
      <c r="A790" s="88" t="s">
        <v>856</v>
      </c>
      <c r="B790" s="89">
        <v>0</v>
      </c>
      <c r="C790" s="89">
        <v>0</v>
      </c>
      <c r="D790" s="89">
        <v>0</v>
      </c>
      <c r="E790" s="89">
        <v>0</v>
      </c>
      <c r="F790" s="89">
        <v>0.03</v>
      </c>
      <c r="G790" s="89">
        <v>0.02</v>
      </c>
      <c r="H790" s="89">
        <v>0.02</v>
      </c>
      <c r="I790" s="89">
        <v>0.03</v>
      </c>
      <c r="J790" s="89">
        <v>0.6</v>
      </c>
      <c r="K790" s="89">
        <v>0.04</v>
      </c>
      <c r="L790" s="89">
        <v>0.03</v>
      </c>
      <c r="M790" s="89">
        <v>0.01</v>
      </c>
      <c r="N790" s="89">
        <v>0.66</v>
      </c>
      <c r="O790" s="89">
        <v>0.06</v>
      </c>
      <c r="P790" s="89">
        <v>0.02</v>
      </c>
      <c r="Q790" s="89">
        <v>0.41</v>
      </c>
      <c r="R790" s="89">
        <v>0.04</v>
      </c>
      <c r="S790" s="89">
        <v>0.03</v>
      </c>
      <c r="T790" s="89">
        <v>0.68</v>
      </c>
      <c r="U790" s="89">
        <v>0.04</v>
      </c>
      <c r="V790" s="89">
        <v>0.01</v>
      </c>
      <c r="W790" s="89">
        <v>0.09</v>
      </c>
      <c r="X790" s="89">
        <v>0.01</v>
      </c>
      <c r="Y790" s="89">
        <v>0</v>
      </c>
    </row>
    <row r="791" spans="1:25">
      <c r="A791" s="88" t="s">
        <v>857</v>
      </c>
      <c r="B791" s="89">
        <v>0.57999999999999996</v>
      </c>
      <c r="C791" s="89">
        <v>0</v>
      </c>
      <c r="D791" s="89">
        <v>0</v>
      </c>
      <c r="E791" s="89">
        <v>0</v>
      </c>
      <c r="F791" s="89">
        <v>0</v>
      </c>
      <c r="G791" s="89">
        <v>0.9</v>
      </c>
      <c r="H791" s="89">
        <v>0.03</v>
      </c>
      <c r="I791" s="89">
        <v>0.02</v>
      </c>
      <c r="J791" s="89">
        <v>0.04</v>
      </c>
      <c r="K791" s="89">
        <v>0.08</v>
      </c>
      <c r="L791" s="89">
        <v>0.08</v>
      </c>
      <c r="M791" s="89">
        <v>0.04</v>
      </c>
      <c r="N791" s="89">
        <v>0.03</v>
      </c>
      <c r="O791" s="89">
        <v>0.03</v>
      </c>
      <c r="P791" s="89">
        <v>0.03</v>
      </c>
      <c r="Q791" s="89">
        <v>0.05</v>
      </c>
      <c r="R791" s="89">
        <v>0.05</v>
      </c>
      <c r="S791" s="89">
        <v>0.05</v>
      </c>
      <c r="T791" s="89">
        <v>7.0000000000000007E-2</v>
      </c>
      <c r="U791" s="89">
        <v>0.05</v>
      </c>
      <c r="V791" s="89">
        <v>0.02</v>
      </c>
      <c r="W791" s="89">
        <v>0.03</v>
      </c>
      <c r="X791" s="89">
        <v>0.01</v>
      </c>
      <c r="Y791" s="89">
        <v>0.44</v>
      </c>
    </row>
    <row r="792" spans="1:25">
      <c r="A792" s="88" t="s">
        <v>858</v>
      </c>
      <c r="B792" s="89">
        <v>0</v>
      </c>
      <c r="C792" s="89">
        <v>0</v>
      </c>
      <c r="D792" s="89">
        <v>0</v>
      </c>
      <c r="E792" s="89">
        <v>0</v>
      </c>
      <c r="F792" s="89">
        <v>0.74</v>
      </c>
      <c r="G792" s="89">
        <v>0.01</v>
      </c>
      <c r="H792" s="89">
        <v>0</v>
      </c>
      <c r="I792" s="89">
        <v>0.02</v>
      </c>
      <c r="J792" s="89">
        <v>0.03</v>
      </c>
      <c r="K792" s="89">
        <v>0.04</v>
      </c>
      <c r="L792" s="89">
        <v>0.11</v>
      </c>
      <c r="M792" s="89">
        <v>0.1</v>
      </c>
      <c r="N792" s="89">
        <v>0.01</v>
      </c>
      <c r="O792" s="89">
        <v>0.04</v>
      </c>
      <c r="P792" s="89">
        <v>0.14000000000000001</v>
      </c>
      <c r="Q792" s="89">
        <v>0.16</v>
      </c>
      <c r="R792" s="89">
        <v>0.01</v>
      </c>
      <c r="S792" s="89">
        <v>0.03</v>
      </c>
      <c r="T792" s="89">
        <v>0.03</v>
      </c>
      <c r="U792" s="89">
        <v>0.01</v>
      </c>
      <c r="V792" s="89">
        <v>0</v>
      </c>
      <c r="W792" s="89">
        <v>0.01</v>
      </c>
      <c r="X792" s="89">
        <v>0.01</v>
      </c>
      <c r="Y792" s="89">
        <v>0.74</v>
      </c>
    </row>
    <row r="793" spans="1:25">
      <c r="A793" s="88" t="s">
        <v>859</v>
      </c>
      <c r="B793" s="89">
        <v>0.01</v>
      </c>
      <c r="C793" s="89">
        <v>0.01</v>
      </c>
      <c r="D793" s="89">
        <v>0.01</v>
      </c>
      <c r="E793" s="89">
        <v>0.1</v>
      </c>
      <c r="F793" s="89">
        <v>0.95</v>
      </c>
      <c r="G793" s="89">
        <v>0.01</v>
      </c>
      <c r="H793" s="89">
        <v>0.02</v>
      </c>
      <c r="I793" s="89">
        <v>0.06</v>
      </c>
      <c r="J793" s="89">
        <v>0.08</v>
      </c>
      <c r="K793" s="89">
        <v>0.06</v>
      </c>
      <c r="L793" s="89">
        <v>0.05</v>
      </c>
      <c r="M793" s="89">
        <v>0.03</v>
      </c>
      <c r="N793" s="89">
        <v>0.02</v>
      </c>
      <c r="O793" s="89">
        <v>0.03</v>
      </c>
      <c r="P793" s="89">
        <v>0.03</v>
      </c>
      <c r="Q793" s="89">
        <v>0.02</v>
      </c>
      <c r="R793" s="89">
        <v>0.04</v>
      </c>
      <c r="S793" s="89">
        <v>0.04</v>
      </c>
      <c r="T793" s="89">
        <v>0.06</v>
      </c>
      <c r="U793" s="89">
        <v>0.01</v>
      </c>
      <c r="V793" s="89">
        <v>0.02</v>
      </c>
      <c r="W793" s="89">
        <v>0.72</v>
      </c>
      <c r="X793" s="89">
        <v>0.37</v>
      </c>
      <c r="Y793" s="89">
        <v>0.01</v>
      </c>
    </row>
    <row r="794" spans="1:25">
      <c r="A794" s="88" t="s">
        <v>860</v>
      </c>
      <c r="B794" s="89">
        <v>0</v>
      </c>
      <c r="C794" s="89">
        <v>0</v>
      </c>
      <c r="D794" s="89">
        <v>0</v>
      </c>
      <c r="E794" s="89">
        <v>0.02</v>
      </c>
      <c r="F794" s="89">
        <v>0.24</v>
      </c>
      <c r="G794" s="89">
        <v>0</v>
      </c>
      <c r="H794" s="89">
        <v>0.01</v>
      </c>
      <c r="I794" s="89">
        <v>0.01</v>
      </c>
      <c r="J794" s="89">
        <v>0.02</v>
      </c>
      <c r="K794" s="89">
        <v>0.04</v>
      </c>
      <c r="L794" s="89">
        <v>0.03</v>
      </c>
      <c r="M794" s="89">
        <v>0.03</v>
      </c>
      <c r="N794" s="89">
        <v>0.02</v>
      </c>
      <c r="O794" s="89">
        <v>0.03</v>
      </c>
      <c r="P794" s="89">
        <v>0.02</v>
      </c>
      <c r="Q794" s="89">
        <v>0.02</v>
      </c>
      <c r="R794" s="89">
        <v>0.02</v>
      </c>
      <c r="S794" s="89">
        <v>0.03</v>
      </c>
      <c r="T794" s="89">
        <v>0.03</v>
      </c>
      <c r="U794" s="89">
        <v>0.01</v>
      </c>
      <c r="V794" s="89">
        <v>0.03</v>
      </c>
      <c r="W794" s="89">
        <v>0.27</v>
      </c>
      <c r="X794" s="89">
        <v>0.01</v>
      </c>
      <c r="Y794" s="89">
        <v>0</v>
      </c>
    </row>
    <row r="795" spans="1:25">
      <c r="A795" s="88" t="s">
        <v>861</v>
      </c>
      <c r="B795" s="89">
        <v>0.02</v>
      </c>
      <c r="C795" s="89">
        <v>0.01</v>
      </c>
      <c r="D795" s="89">
        <v>0.01</v>
      </c>
      <c r="E795" s="89">
        <v>0</v>
      </c>
      <c r="F795" s="89">
        <v>0</v>
      </c>
      <c r="G795" s="89">
        <v>1.24</v>
      </c>
      <c r="H795" s="89">
        <v>0</v>
      </c>
      <c r="I795" s="89">
        <v>0</v>
      </c>
      <c r="J795" s="89">
        <v>0</v>
      </c>
      <c r="K795" s="89">
        <v>0.01</v>
      </c>
      <c r="L795" s="89">
        <v>0.08</v>
      </c>
      <c r="M795" s="89">
        <v>0.01</v>
      </c>
      <c r="N795" s="89">
        <v>0.01</v>
      </c>
      <c r="O795" s="89">
        <v>0.05</v>
      </c>
      <c r="P795" s="89">
        <v>0.05</v>
      </c>
      <c r="Q795" s="89">
        <v>0.1</v>
      </c>
      <c r="R795" s="89">
        <v>0.05</v>
      </c>
      <c r="S795" s="89">
        <v>0.01</v>
      </c>
      <c r="T795" s="89">
        <v>0.02</v>
      </c>
      <c r="U795" s="89">
        <v>0.02</v>
      </c>
      <c r="V795" s="89">
        <v>0</v>
      </c>
      <c r="W795" s="89">
        <v>0</v>
      </c>
      <c r="X795" s="89">
        <v>0</v>
      </c>
      <c r="Y795" s="89">
        <v>1.54</v>
      </c>
    </row>
    <row r="796" spans="1:25">
      <c r="A796" s="88" t="s">
        <v>862</v>
      </c>
      <c r="B796" s="89">
        <v>0.01</v>
      </c>
      <c r="C796" s="89">
        <v>0.01</v>
      </c>
      <c r="D796" s="89">
        <v>0.01</v>
      </c>
      <c r="E796" s="89">
        <v>0.01</v>
      </c>
      <c r="F796" s="89">
        <v>0.26</v>
      </c>
      <c r="G796" s="89">
        <v>0.01</v>
      </c>
      <c r="H796" s="89">
        <v>0.02</v>
      </c>
      <c r="I796" s="89">
        <v>0.05</v>
      </c>
      <c r="J796" s="89">
        <v>0.05</v>
      </c>
      <c r="K796" s="89">
        <v>0.04</v>
      </c>
      <c r="L796" s="89">
        <v>7.0000000000000007E-2</v>
      </c>
      <c r="M796" s="89">
        <v>0.03</v>
      </c>
      <c r="N796" s="89">
        <v>0.02</v>
      </c>
      <c r="O796" s="89">
        <v>0.02</v>
      </c>
      <c r="P796" s="89">
        <v>0.03</v>
      </c>
      <c r="Q796" s="89">
        <v>0.04</v>
      </c>
      <c r="R796" s="89">
        <v>0.04</v>
      </c>
      <c r="S796" s="89">
        <v>0.06</v>
      </c>
      <c r="T796" s="89">
        <v>0.03</v>
      </c>
      <c r="U796" s="89">
        <v>0.03</v>
      </c>
      <c r="V796" s="89">
        <v>0.02</v>
      </c>
      <c r="W796" s="89">
        <v>0.28999999999999998</v>
      </c>
      <c r="X796" s="89">
        <v>1.67</v>
      </c>
      <c r="Y796" s="89">
        <v>0.42</v>
      </c>
    </row>
    <row r="797" spans="1:25">
      <c r="A797" s="88" t="s">
        <v>863</v>
      </c>
      <c r="B797" s="89">
        <v>0</v>
      </c>
      <c r="C797" s="89">
        <v>0</v>
      </c>
      <c r="D797" s="89">
        <v>0</v>
      </c>
      <c r="E797" s="89">
        <v>0</v>
      </c>
      <c r="F797" s="89">
        <v>0</v>
      </c>
      <c r="G797" s="89">
        <v>0</v>
      </c>
      <c r="H797" s="89">
        <v>7.0000000000000007E-2</v>
      </c>
      <c r="I797" s="89">
        <v>0.01</v>
      </c>
      <c r="J797" s="89">
        <v>0.01</v>
      </c>
      <c r="K797" s="89">
        <v>0.01</v>
      </c>
      <c r="L797" s="89">
        <v>0.01</v>
      </c>
      <c r="M797" s="89">
        <v>0</v>
      </c>
      <c r="N797" s="89">
        <v>0.01</v>
      </c>
      <c r="O797" s="89">
        <v>0.01</v>
      </c>
      <c r="P797" s="89">
        <v>0</v>
      </c>
      <c r="Q797" s="89">
        <v>0.01</v>
      </c>
      <c r="R797" s="89">
        <v>0.01</v>
      </c>
      <c r="S797" s="89">
        <v>0.01</v>
      </c>
      <c r="T797" s="89">
        <v>0.01</v>
      </c>
      <c r="U797" s="89">
        <v>0.03</v>
      </c>
      <c r="V797" s="89">
        <v>7.0000000000000007E-2</v>
      </c>
      <c r="W797" s="89">
        <v>0.01</v>
      </c>
      <c r="X797" s="89">
        <v>0.01</v>
      </c>
      <c r="Y797" s="89">
        <v>0.32</v>
      </c>
    </row>
    <row r="798" spans="1:25">
      <c r="A798" s="88" t="s">
        <v>864</v>
      </c>
      <c r="B798" s="89">
        <v>0.01</v>
      </c>
      <c r="C798" s="89">
        <v>0.02</v>
      </c>
      <c r="D798" s="89">
        <v>0.02</v>
      </c>
      <c r="E798" s="89">
        <v>0.01</v>
      </c>
      <c r="F798" s="89">
        <v>1.1200000000000001</v>
      </c>
      <c r="G798" s="89">
        <v>0.01</v>
      </c>
      <c r="H798" s="89">
        <v>0.01</v>
      </c>
      <c r="I798" s="89">
        <v>0.01</v>
      </c>
      <c r="J798" s="89">
        <v>0.02</v>
      </c>
      <c r="K798" s="89">
        <v>0.06</v>
      </c>
      <c r="L798" s="89">
        <v>0.06</v>
      </c>
      <c r="M798" s="89">
        <v>0.03</v>
      </c>
      <c r="N798" s="89">
        <v>0.03</v>
      </c>
      <c r="O798" s="89">
        <v>0.04</v>
      </c>
      <c r="P798" s="89">
        <v>0.03</v>
      </c>
      <c r="Q798" s="89">
        <v>0.03</v>
      </c>
      <c r="R798" s="89">
        <v>0.02</v>
      </c>
      <c r="S798" s="89">
        <v>0.03</v>
      </c>
      <c r="T798" s="89">
        <v>0.02</v>
      </c>
      <c r="U798" s="89">
        <v>0.02</v>
      </c>
      <c r="V798" s="89">
        <v>1.33</v>
      </c>
      <c r="W798" s="89">
        <v>0.02</v>
      </c>
      <c r="X798" s="89">
        <v>0</v>
      </c>
      <c r="Y798" s="89">
        <v>0</v>
      </c>
    </row>
    <row r="799" spans="1:25">
      <c r="A799" s="88" t="s">
        <v>865</v>
      </c>
      <c r="B799" s="89">
        <v>0</v>
      </c>
      <c r="C799" s="89">
        <v>0</v>
      </c>
      <c r="D799" s="89">
        <v>0</v>
      </c>
      <c r="E799" s="89">
        <v>0.04</v>
      </c>
      <c r="F799" s="89">
        <v>0.75</v>
      </c>
      <c r="G799" s="89">
        <v>0.53</v>
      </c>
      <c r="H799" s="89">
        <v>0.01</v>
      </c>
      <c r="I799" s="89">
        <v>0.01</v>
      </c>
      <c r="J799" s="89">
        <v>0.01</v>
      </c>
      <c r="K799" s="89">
        <v>0.03</v>
      </c>
      <c r="L799" s="89">
        <v>0.02</v>
      </c>
      <c r="M799" s="89">
        <v>0.01</v>
      </c>
      <c r="N799" s="89">
        <v>0.01</v>
      </c>
      <c r="O799" s="89">
        <v>0.02</v>
      </c>
      <c r="P799" s="89">
        <v>0.01</v>
      </c>
      <c r="Q799" s="89">
        <v>0</v>
      </c>
      <c r="R799" s="89">
        <v>0.01</v>
      </c>
      <c r="S799" s="89">
        <v>0.03</v>
      </c>
      <c r="T799" s="89">
        <v>0.02</v>
      </c>
      <c r="U799" s="89">
        <v>0.01</v>
      </c>
      <c r="V799" s="89">
        <v>0.11</v>
      </c>
      <c r="W799" s="89">
        <v>1.35</v>
      </c>
      <c r="X799" s="89">
        <v>0</v>
      </c>
      <c r="Y799" s="89">
        <v>0</v>
      </c>
    </row>
    <row r="800" spans="1:25">
      <c r="A800" s="88" t="s">
        <v>866</v>
      </c>
      <c r="B800" s="89">
        <v>0.35</v>
      </c>
      <c r="C800" s="89">
        <v>0</v>
      </c>
      <c r="D800" s="89">
        <v>0.05</v>
      </c>
      <c r="E800" s="89">
        <v>0.42</v>
      </c>
      <c r="F800" s="89">
        <v>0</v>
      </c>
      <c r="G800" s="89">
        <v>0</v>
      </c>
      <c r="H800" s="89">
        <v>0.04</v>
      </c>
      <c r="I800" s="89">
        <v>0.05</v>
      </c>
      <c r="J800" s="89">
        <v>7.0000000000000007E-2</v>
      </c>
      <c r="K800" s="89">
        <v>0.05</v>
      </c>
      <c r="L800" s="89">
        <v>0.04</v>
      </c>
      <c r="M800" s="89">
        <v>0.05</v>
      </c>
      <c r="N800" s="89">
        <v>0.05</v>
      </c>
      <c r="O800" s="89">
        <v>0.03</v>
      </c>
      <c r="P800" s="89">
        <v>0.04</v>
      </c>
      <c r="Q800" s="89">
        <v>0.03</v>
      </c>
      <c r="R800" s="89">
        <v>0.05</v>
      </c>
      <c r="S800" s="89">
        <v>0.06</v>
      </c>
      <c r="T800" s="89">
        <v>0.09</v>
      </c>
      <c r="U800" s="89">
        <v>7.0000000000000007E-2</v>
      </c>
      <c r="V800" s="89">
        <v>0.04</v>
      </c>
      <c r="W800" s="89">
        <v>0.04</v>
      </c>
      <c r="X800" s="89">
        <v>0.03</v>
      </c>
      <c r="Y800" s="89">
        <v>0.04</v>
      </c>
    </row>
    <row r="801" spans="1:25">
      <c r="A801" s="88" t="s">
        <v>867</v>
      </c>
      <c r="B801" s="89">
        <v>0</v>
      </c>
      <c r="C801" s="89">
        <v>0.01</v>
      </c>
      <c r="D801" s="89">
        <v>0.01</v>
      </c>
      <c r="E801" s="89">
        <v>0</v>
      </c>
      <c r="F801" s="89">
        <v>0</v>
      </c>
      <c r="G801" s="89">
        <v>0.01</v>
      </c>
      <c r="H801" s="89">
        <v>0.02</v>
      </c>
      <c r="I801" s="89">
        <v>0.06</v>
      </c>
      <c r="J801" s="89">
        <v>7.0000000000000007E-2</v>
      </c>
      <c r="K801" s="89">
        <v>7.0000000000000007E-2</v>
      </c>
      <c r="L801" s="89">
        <v>0.08</v>
      </c>
      <c r="M801" s="89">
        <v>0.05</v>
      </c>
      <c r="N801" s="89">
        <v>0.08</v>
      </c>
      <c r="O801" s="89">
        <v>0.08</v>
      </c>
      <c r="P801" s="89">
        <v>0.05</v>
      </c>
      <c r="Q801" s="89">
        <v>0.06</v>
      </c>
      <c r="R801" s="89">
        <v>0.08</v>
      </c>
      <c r="S801" s="89">
        <v>0.06</v>
      </c>
      <c r="T801" s="89">
        <v>0.1</v>
      </c>
      <c r="U801" s="89">
        <v>0.05</v>
      </c>
      <c r="V801" s="89">
        <v>0.03</v>
      </c>
      <c r="W801" s="89">
        <v>0.02</v>
      </c>
      <c r="X801" s="89">
        <v>0.01</v>
      </c>
      <c r="Y801" s="89">
        <v>0.56000000000000005</v>
      </c>
    </row>
    <row r="802" spans="1:25">
      <c r="A802" s="88" t="s">
        <v>868</v>
      </c>
      <c r="B802" s="89">
        <v>0.09</v>
      </c>
      <c r="C802" s="89">
        <v>0</v>
      </c>
      <c r="D802" s="89">
        <v>0</v>
      </c>
      <c r="E802" s="89">
        <v>0</v>
      </c>
      <c r="F802" s="89">
        <v>0</v>
      </c>
      <c r="G802" s="89">
        <v>0.7</v>
      </c>
      <c r="H802" s="89">
        <v>0.01</v>
      </c>
      <c r="I802" s="89">
        <v>0.01</v>
      </c>
      <c r="J802" s="89">
        <v>0.02</v>
      </c>
      <c r="K802" s="89">
        <v>0.01</v>
      </c>
      <c r="L802" s="89">
        <v>0.03</v>
      </c>
      <c r="M802" s="89">
        <v>0</v>
      </c>
      <c r="N802" s="89">
        <v>0.01</v>
      </c>
      <c r="O802" s="89">
        <v>0.04</v>
      </c>
      <c r="P802" s="89">
        <v>0.03</v>
      </c>
      <c r="Q802" s="89">
        <v>0.04</v>
      </c>
      <c r="R802" s="89">
        <v>0.01</v>
      </c>
      <c r="S802" s="89">
        <v>0.03</v>
      </c>
      <c r="T802" s="89">
        <v>0.01</v>
      </c>
      <c r="U802" s="89">
        <v>0</v>
      </c>
      <c r="V802" s="89">
        <v>0</v>
      </c>
      <c r="W802" s="89">
        <v>0</v>
      </c>
      <c r="X802" s="89">
        <v>0</v>
      </c>
      <c r="Y802" s="89">
        <v>0.68</v>
      </c>
    </row>
    <row r="803" spans="1:25">
      <c r="A803" s="88" t="s">
        <v>869</v>
      </c>
      <c r="B803" s="89">
        <v>0</v>
      </c>
      <c r="C803" s="89">
        <v>0</v>
      </c>
      <c r="D803" s="89">
        <v>0</v>
      </c>
      <c r="E803" s="89">
        <v>0</v>
      </c>
      <c r="F803" s="89">
        <v>0</v>
      </c>
      <c r="G803" s="89">
        <v>0.86</v>
      </c>
      <c r="H803" s="89">
        <v>0</v>
      </c>
      <c r="I803" s="89">
        <v>0</v>
      </c>
      <c r="J803" s="89">
        <v>0</v>
      </c>
      <c r="K803" s="89">
        <v>0</v>
      </c>
      <c r="L803" s="89">
        <v>0</v>
      </c>
      <c r="M803" s="89">
        <v>0</v>
      </c>
      <c r="N803" s="89">
        <v>0</v>
      </c>
      <c r="O803" s="89">
        <v>0</v>
      </c>
      <c r="P803" s="89">
        <v>0</v>
      </c>
      <c r="Q803" s="89">
        <v>0</v>
      </c>
      <c r="R803" s="89">
        <v>0</v>
      </c>
      <c r="S803" s="89">
        <v>0</v>
      </c>
      <c r="T803" s="89">
        <v>0</v>
      </c>
      <c r="U803" s="89">
        <v>0</v>
      </c>
      <c r="V803" s="89">
        <v>0</v>
      </c>
      <c r="W803" s="89">
        <v>0</v>
      </c>
      <c r="X803" s="89">
        <v>0</v>
      </c>
      <c r="Y803" s="89">
        <v>0</v>
      </c>
    </row>
    <row r="804" spans="1:25">
      <c r="A804" s="88" t="s">
        <v>870</v>
      </c>
      <c r="B804" s="89">
        <v>0.01</v>
      </c>
      <c r="C804" s="89">
        <v>0</v>
      </c>
      <c r="D804" s="89">
        <v>0</v>
      </c>
      <c r="E804" s="89">
        <v>0</v>
      </c>
      <c r="F804" s="89">
        <v>0</v>
      </c>
      <c r="G804" s="89">
        <v>0.62</v>
      </c>
      <c r="H804" s="89">
        <v>0</v>
      </c>
      <c r="I804" s="89">
        <v>0</v>
      </c>
      <c r="J804" s="89">
        <v>0.01</v>
      </c>
      <c r="K804" s="89">
        <v>0.01</v>
      </c>
      <c r="L804" s="89">
        <v>0.01</v>
      </c>
      <c r="M804" s="89">
        <v>0.01</v>
      </c>
      <c r="N804" s="89">
        <v>0.02</v>
      </c>
      <c r="O804" s="89">
        <v>0.02</v>
      </c>
      <c r="P804" s="89">
        <v>0.01</v>
      </c>
      <c r="Q804" s="89">
        <v>0.01</v>
      </c>
      <c r="R804" s="89">
        <v>0.02</v>
      </c>
      <c r="S804" s="89">
        <v>0.11</v>
      </c>
      <c r="T804" s="89">
        <v>0.06</v>
      </c>
      <c r="U804" s="89">
        <v>0</v>
      </c>
      <c r="V804" s="89">
        <v>0</v>
      </c>
      <c r="W804" s="89">
        <v>0.02</v>
      </c>
      <c r="X804" s="89">
        <v>0.01</v>
      </c>
      <c r="Y804" s="89">
        <v>0.01</v>
      </c>
    </row>
    <row r="805" spans="1:25">
      <c r="A805" s="88" t="s">
        <v>871</v>
      </c>
      <c r="B805" s="89">
        <v>0.22</v>
      </c>
      <c r="C805" s="89">
        <v>0.24</v>
      </c>
      <c r="D805" s="89">
        <v>0.24</v>
      </c>
      <c r="E805" s="89">
        <v>0.22</v>
      </c>
      <c r="F805" s="89">
        <v>0.19</v>
      </c>
      <c r="G805" s="89">
        <v>1.67</v>
      </c>
      <c r="H805" s="89">
        <v>0.49</v>
      </c>
      <c r="I805" s="89">
        <v>0.21</v>
      </c>
      <c r="J805" s="89">
        <v>0.2</v>
      </c>
      <c r="K805" s="89">
        <v>0.22</v>
      </c>
      <c r="L805" s="89">
        <v>0.26</v>
      </c>
      <c r="M805" s="89">
        <v>0.27</v>
      </c>
      <c r="N805" s="89">
        <v>0.18</v>
      </c>
      <c r="O805" s="89">
        <v>0.18</v>
      </c>
      <c r="P805" s="89">
        <v>0.18</v>
      </c>
      <c r="Q805" s="89">
        <v>0.22</v>
      </c>
      <c r="R805" s="89">
        <v>0.24</v>
      </c>
      <c r="S805" s="89">
        <v>0.27</v>
      </c>
      <c r="T805" s="89">
        <v>0.26</v>
      </c>
      <c r="U805" s="89">
        <v>0.24</v>
      </c>
      <c r="V805" s="89">
        <v>0.23</v>
      </c>
      <c r="W805" s="89">
        <v>1.83</v>
      </c>
      <c r="X805" s="89">
        <v>0.52</v>
      </c>
      <c r="Y805" s="89">
        <v>0.2</v>
      </c>
    </row>
    <row r="806" spans="1:25">
      <c r="A806" s="88" t="s">
        <v>872</v>
      </c>
      <c r="B806" s="89">
        <v>0.02</v>
      </c>
      <c r="C806" s="89">
        <v>0.01</v>
      </c>
      <c r="D806" s="89">
        <v>0.01</v>
      </c>
      <c r="E806" s="89">
        <v>0</v>
      </c>
      <c r="F806" s="89">
        <v>0.02</v>
      </c>
      <c r="G806" s="89">
        <v>0.94</v>
      </c>
      <c r="H806" s="89">
        <v>0.03</v>
      </c>
      <c r="I806" s="89">
        <v>0.03</v>
      </c>
      <c r="J806" s="89">
        <v>0.05</v>
      </c>
      <c r="K806" s="89">
        <v>0.06</v>
      </c>
      <c r="L806" s="89">
        <v>0.06</v>
      </c>
      <c r="M806" s="89">
        <v>7.0000000000000007E-2</v>
      </c>
      <c r="N806" s="89">
        <v>0.09</v>
      </c>
      <c r="O806" s="89">
        <v>0.09</v>
      </c>
      <c r="P806" s="89">
        <v>0.16</v>
      </c>
      <c r="Q806" s="89">
        <v>0.22</v>
      </c>
      <c r="R806" s="89">
        <v>0.18</v>
      </c>
      <c r="S806" s="89">
        <v>0.06</v>
      </c>
      <c r="T806" s="89">
        <v>0.09</v>
      </c>
      <c r="U806" s="89">
        <v>0.11</v>
      </c>
      <c r="V806" s="89">
        <v>0.12</v>
      </c>
      <c r="W806" s="89">
        <v>0.02</v>
      </c>
      <c r="X806" s="89">
        <v>0.02</v>
      </c>
      <c r="Y806" s="89">
        <v>1.01</v>
      </c>
    </row>
    <row r="807" spans="1:25">
      <c r="A807" s="88" t="s">
        <v>873</v>
      </c>
      <c r="B807" s="89">
        <v>0.33</v>
      </c>
      <c r="C807" s="89">
        <v>0</v>
      </c>
      <c r="D807" s="89">
        <v>0</v>
      </c>
      <c r="E807" s="89">
        <v>0</v>
      </c>
      <c r="F807" s="89">
        <v>0</v>
      </c>
      <c r="G807" s="89">
        <v>0.4</v>
      </c>
      <c r="H807" s="89">
        <v>0</v>
      </c>
      <c r="I807" s="89">
        <v>0.02</v>
      </c>
      <c r="J807" s="89">
        <v>0.04</v>
      </c>
      <c r="K807" s="89">
        <v>0.05</v>
      </c>
      <c r="L807" s="89">
        <v>0.05</v>
      </c>
      <c r="M807" s="89">
        <v>0.05</v>
      </c>
      <c r="N807" s="89">
        <v>0.04</v>
      </c>
      <c r="O807" s="89">
        <v>0.04</v>
      </c>
      <c r="P807" s="89">
        <v>0.03</v>
      </c>
      <c r="Q807" s="89">
        <v>0.01</v>
      </c>
      <c r="R807" s="89">
        <v>0.01</v>
      </c>
      <c r="S807" s="89">
        <v>7.0000000000000007E-2</v>
      </c>
      <c r="T807" s="89">
        <v>0.11</v>
      </c>
      <c r="U807" s="89">
        <v>7.0000000000000007E-2</v>
      </c>
      <c r="V807" s="89">
        <v>0.02</v>
      </c>
      <c r="W807" s="89">
        <v>0.02</v>
      </c>
      <c r="X807" s="89">
        <v>0.02</v>
      </c>
      <c r="Y807" s="89">
        <v>0.12</v>
      </c>
    </row>
    <row r="808" spans="1:25">
      <c r="A808" s="88" t="s">
        <v>874</v>
      </c>
      <c r="B808" s="89">
        <v>0.11</v>
      </c>
      <c r="C808" s="89">
        <v>0.01</v>
      </c>
      <c r="D808" s="89">
        <v>0.01</v>
      </c>
      <c r="E808" s="89">
        <v>0.01</v>
      </c>
      <c r="F808" s="89">
        <v>0.01</v>
      </c>
      <c r="G808" s="89">
        <v>2.17</v>
      </c>
      <c r="H808" s="89">
        <v>0</v>
      </c>
      <c r="I808" s="89">
        <v>0.04</v>
      </c>
      <c r="J808" s="89">
        <v>0.05</v>
      </c>
      <c r="K808" s="89">
        <v>0.04</v>
      </c>
      <c r="L808" s="89">
        <v>0.04</v>
      </c>
      <c r="M808" s="89">
        <v>0.04</v>
      </c>
      <c r="N808" s="89">
        <v>0.02</v>
      </c>
      <c r="O808" s="89">
        <v>0.17</v>
      </c>
      <c r="P808" s="89">
        <v>0.23</v>
      </c>
      <c r="Q808" s="89">
        <v>0.2</v>
      </c>
      <c r="R808" s="89">
        <v>7.0000000000000007E-2</v>
      </c>
      <c r="S808" s="89">
        <v>0.04</v>
      </c>
      <c r="T808" s="89">
        <v>0.04</v>
      </c>
      <c r="U808" s="89">
        <v>0.04</v>
      </c>
      <c r="V808" s="89">
        <v>0.03</v>
      </c>
      <c r="W808" s="89">
        <v>0.03</v>
      </c>
      <c r="X808" s="89">
        <v>0.01</v>
      </c>
      <c r="Y808" s="89">
        <v>2.25</v>
      </c>
    </row>
    <row r="809" spans="1:25">
      <c r="A809" s="88" t="s">
        <v>875</v>
      </c>
      <c r="B809" s="89">
        <v>0.14000000000000001</v>
      </c>
      <c r="C809" s="89">
        <v>2.0699999999999998</v>
      </c>
      <c r="D809" s="89">
        <v>0</v>
      </c>
      <c r="E809" s="89">
        <v>1.43</v>
      </c>
      <c r="F809" s="89">
        <v>0.5</v>
      </c>
      <c r="G809" s="89">
        <v>0.01</v>
      </c>
      <c r="H809" s="89">
        <v>0.01</v>
      </c>
      <c r="I809" s="89">
        <v>0.03</v>
      </c>
      <c r="J809" s="89">
        <v>0.05</v>
      </c>
      <c r="K809" s="89">
        <v>0.04</v>
      </c>
      <c r="L809" s="89">
        <v>0.02</v>
      </c>
      <c r="M809" s="89">
        <v>0.01</v>
      </c>
      <c r="N809" s="89">
        <v>0.01</v>
      </c>
      <c r="O809" s="89">
        <v>0.01</v>
      </c>
      <c r="P809" s="89">
        <v>0</v>
      </c>
      <c r="Q809" s="89">
        <v>0.01</v>
      </c>
      <c r="R809" s="89">
        <v>0.06</v>
      </c>
      <c r="S809" s="89">
        <v>0.08</v>
      </c>
      <c r="T809" s="89">
        <v>7.0000000000000007E-2</v>
      </c>
      <c r="U809" s="89">
        <v>0.01</v>
      </c>
      <c r="V809" s="89">
        <v>0</v>
      </c>
      <c r="W809" s="89">
        <v>0.01</v>
      </c>
      <c r="X809" s="89">
        <v>0.01</v>
      </c>
      <c r="Y809" s="89">
        <v>0</v>
      </c>
    </row>
    <row r="810" spans="1:25">
      <c r="A810" s="88" t="s">
        <v>876</v>
      </c>
      <c r="B810" s="89">
        <v>0</v>
      </c>
      <c r="C810" s="89">
        <v>0</v>
      </c>
      <c r="D810" s="89">
        <v>0</v>
      </c>
      <c r="E810" s="89">
        <v>0</v>
      </c>
      <c r="F810" s="89">
        <v>0.69</v>
      </c>
      <c r="G810" s="89">
        <v>0</v>
      </c>
      <c r="H810" s="89">
        <v>0</v>
      </c>
      <c r="I810" s="89">
        <v>0</v>
      </c>
      <c r="J810" s="89">
        <v>0.02</v>
      </c>
      <c r="K810" s="89">
        <v>0.02</v>
      </c>
      <c r="L810" s="89">
        <v>0.01</v>
      </c>
      <c r="M810" s="89">
        <v>0.01</v>
      </c>
      <c r="N810" s="89">
        <v>0.01</v>
      </c>
      <c r="O810" s="89">
        <v>0.01</v>
      </c>
      <c r="P810" s="89">
        <v>0.01</v>
      </c>
      <c r="Q810" s="89">
        <v>0</v>
      </c>
      <c r="R810" s="89">
        <v>0.01</v>
      </c>
      <c r="S810" s="89">
        <v>0.03</v>
      </c>
      <c r="T810" s="89">
        <v>0.02</v>
      </c>
      <c r="U810" s="89">
        <v>0.02</v>
      </c>
      <c r="V810" s="89">
        <v>0.01</v>
      </c>
      <c r="W810" s="89">
        <v>0.43</v>
      </c>
      <c r="X810" s="89">
        <v>0.28000000000000003</v>
      </c>
      <c r="Y810" s="89">
        <v>0</v>
      </c>
    </row>
    <row r="811" spans="1:25">
      <c r="A811" s="88" t="s">
        <v>877</v>
      </c>
      <c r="B811" s="89">
        <v>0.55000000000000004</v>
      </c>
      <c r="C811" s="89">
        <v>0</v>
      </c>
      <c r="D811" s="89">
        <v>0</v>
      </c>
      <c r="E811" s="89">
        <v>0</v>
      </c>
      <c r="F811" s="89">
        <v>0.03</v>
      </c>
      <c r="G811" s="89">
        <v>0.49</v>
      </c>
      <c r="H811" s="89">
        <v>0.01</v>
      </c>
      <c r="I811" s="89">
        <v>0.02</v>
      </c>
      <c r="J811" s="89">
        <v>0.02</v>
      </c>
      <c r="K811" s="89">
        <v>0.04</v>
      </c>
      <c r="L811" s="89">
        <v>0.03</v>
      </c>
      <c r="M811" s="89">
        <v>0.02</v>
      </c>
      <c r="N811" s="89">
        <v>0.02</v>
      </c>
      <c r="O811" s="89">
        <v>0.03</v>
      </c>
      <c r="P811" s="89">
        <v>7.0000000000000007E-2</v>
      </c>
      <c r="Q811" s="89">
        <v>0.04</v>
      </c>
      <c r="R811" s="89">
        <v>0.04</v>
      </c>
      <c r="S811" s="89">
        <v>0.03</v>
      </c>
      <c r="T811" s="89">
        <v>0.03</v>
      </c>
      <c r="U811" s="89">
        <v>0.05</v>
      </c>
      <c r="V811" s="89">
        <v>0.01</v>
      </c>
      <c r="W811" s="89">
        <v>0.02</v>
      </c>
      <c r="X811" s="89">
        <v>0.01</v>
      </c>
      <c r="Y811" s="89">
        <v>0.04</v>
      </c>
    </row>
    <row r="812" spans="1:25">
      <c r="A812" s="88" t="s">
        <v>878</v>
      </c>
      <c r="B812" s="89">
        <v>0</v>
      </c>
      <c r="C812" s="89">
        <v>0</v>
      </c>
      <c r="D812" s="89">
        <v>0</v>
      </c>
      <c r="E812" s="89">
        <v>0</v>
      </c>
      <c r="F812" s="89">
        <v>0.99</v>
      </c>
      <c r="G812" s="89">
        <v>0.62</v>
      </c>
      <c r="H812" s="89">
        <v>0.03</v>
      </c>
      <c r="I812" s="89">
        <v>0.02</v>
      </c>
      <c r="J812" s="89">
        <v>0.02</v>
      </c>
      <c r="K812" s="89">
        <v>0.1</v>
      </c>
      <c r="L812" s="89">
        <v>0.01</v>
      </c>
      <c r="M812" s="89">
        <v>0.01</v>
      </c>
      <c r="N812" s="89">
        <v>0.01</v>
      </c>
      <c r="O812" s="89">
        <v>0.01</v>
      </c>
      <c r="P812" s="89">
        <v>0</v>
      </c>
      <c r="Q812" s="89">
        <v>0</v>
      </c>
      <c r="R812" s="89">
        <v>0.06</v>
      </c>
      <c r="S812" s="89">
        <v>0.02</v>
      </c>
      <c r="T812" s="89">
        <v>0.02</v>
      </c>
      <c r="U812" s="89">
        <v>0.01</v>
      </c>
      <c r="V812" s="89">
        <v>0</v>
      </c>
      <c r="W812" s="89">
        <v>0.91</v>
      </c>
      <c r="X812" s="89">
        <v>0.28000000000000003</v>
      </c>
      <c r="Y812" s="89">
        <v>0.01</v>
      </c>
    </row>
    <row r="813" spans="1:25">
      <c r="A813" s="88" t="s">
        <v>879</v>
      </c>
      <c r="B813" s="89">
        <v>0</v>
      </c>
      <c r="C813" s="89">
        <v>0.01</v>
      </c>
      <c r="D813" s="89">
        <v>0</v>
      </c>
      <c r="E813" s="89">
        <v>0.01</v>
      </c>
      <c r="F813" s="89">
        <v>0.92</v>
      </c>
      <c r="G813" s="89">
        <v>0.11</v>
      </c>
      <c r="H813" s="89">
        <v>0.01</v>
      </c>
      <c r="I813" s="89">
        <v>0</v>
      </c>
      <c r="J813" s="89">
        <v>0.02</v>
      </c>
      <c r="K813" s="89">
        <v>0.03</v>
      </c>
      <c r="L813" s="89">
        <v>0.03</v>
      </c>
      <c r="M813" s="89">
        <v>0.05</v>
      </c>
      <c r="N813" s="89">
        <v>0.02</v>
      </c>
      <c r="O813" s="89">
        <v>0.1</v>
      </c>
      <c r="P813" s="89">
        <v>0.08</v>
      </c>
      <c r="Q813" s="89">
        <v>0.02</v>
      </c>
      <c r="R813" s="89">
        <v>0.09</v>
      </c>
      <c r="S813" s="89">
        <v>0.06</v>
      </c>
      <c r="T813" s="89">
        <v>0.03</v>
      </c>
      <c r="U813" s="89">
        <v>0.01</v>
      </c>
      <c r="V813" s="89">
        <v>0.01</v>
      </c>
      <c r="W813" s="89">
        <v>0.01</v>
      </c>
      <c r="X813" s="89">
        <v>0.57999999999999996</v>
      </c>
      <c r="Y813" s="89">
        <v>0.48</v>
      </c>
    </row>
    <row r="814" spans="1:25">
      <c r="A814" s="88" t="s">
        <v>880</v>
      </c>
      <c r="B814" s="89">
        <v>0.1</v>
      </c>
      <c r="C814" s="89">
        <v>0.1</v>
      </c>
      <c r="D814" s="89">
        <v>0.11</v>
      </c>
      <c r="E814" s="89">
        <v>0.1</v>
      </c>
      <c r="F814" s="89">
        <v>0.17</v>
      </c>
      <c r="G814" s="89">
        <v>0.55000000000000004</v>
      </c>
      <c r="H814" s="89">
        <v>0.08</v>
      </c>
      <c r="I814" s="89">
        <v>0.09</v>
      </c>
      <c r="J814" s="89">
        <v>0.11</v>
      </c>
      <c r="K814" s="89">
        <v>0.13</v>
      </c>
      <c r="L814" s="89">
        <v>0.1</v>
      </c>
      <c r="M814" s="89">
        <v>0.12</v>
      </c>
      <c r="N814" s="89">
        <v>0.08</v>
      </c>
      <c r="O814" s="89">
        <v>0.09</v>
      </c>
      <c r="P814" s="89">
        <v>0.09</v>
      </c>
      <c r="Q814" s="89">
        <v>0.1</v>
      </c>
      <c r="R814" s="89">
        <v>0.12</v>
      </c>
      <c r="S814" s="89">
        <v>0.17</v>
      </c>
      <c r="T814" s="89">
        <v>0.13</v>
      </c>
      <c r="U814" s="89">
        <v>0.09</v>
      </c>
      <c r="V814" s="89">
        <v>0.08</v>
      </c>
      <c r="W814" s="89">
        <v>0.09</v>
      </c>
      <c r="X814" s="89">
        <v>0.18</v>
      </c>
      <c r="Y814" s="89">
        <v>0.57999999999999996</v>
      </c>
    </row>
    <row r="815" spans="1:25">
      <c r="A815" s="88" t="s">
        <v>881</v>
      </c>
      <c r="B815" s="89">
        <v>0.79</v>
      </c>
      <c r="C815" s="89">
        <v>0.71</v>
      </c>
      <c r="D815" s="89">
        <v>0.03</v>
      </c>
      <c r="E815" s="89">
        <v>0.03</v>
      </c>
      <c r="F815" s="89">
        <v>0.02</v>
      </c>
      <c r="G815" s="89">
        <v>0.02</v>
      </c>
      <c r="H815" s="89">
        <v>0.02</v>
      </c>
      <c r="I815" s="89">
        <v>0.04</v>
      </c>
      <c r="J815" s="89">
        <v>0.05</v>
      </c>
      <c r="K815" s="89">
        <v>0.05</v>
      </c>
      <c r="L815" s="89">
        <v>0.09</v>
      </c>
      <c r="M815" s="89">
        <v>0.25</v>
      </c>
      <c r="N815" s="89">
        <v>0.63</v>
      </c>
      <c r="O815" s="89">
        <v>0.13</v>
      </c>
      <c r="P815" s="89">
        <v>0.03</v>
      </c>
      <c r="Q815" s="89">
        <v>0.03</v>
      </c>
      <c r="R815" s="89">
        <v>0.03</v>
      </c>
      <c r="S815" s="89">
        <v>0.06</v>
      </c>
      <c r="T815" s="89">
        <v>0.04</v>
      </c>
      <c r="U815" s="89">
        <v>0.03</v>
      </c>
      <c r="V815" s="89">
        <v>0.03</v>
      </c>
      <c r="W815" s="89">
        <v>0.03</v>
      </c>
      <c r="X815" s="89">
        <v>0.02</v>
      </c>
      <c r="Y815" s="89">
        <v>0.02</v>
      </c>
    </row>
    <row r="816" spans="1:25">
      <c r="A816" s="88" t="s">
        <v>882</v>
      </c>
      <c r="B816" s="89">
        <v>0.02</v>
      </c>
      <c r="C816" s="89">
        <v>0.02</v>
      </c>
      <c r="D816" s="89">
        <v>0.02</v>
      </c>
      <c r="E816" s="89">
        <v>0.02</v>
      </c>
      <c r="F816" s="89">
        <v>0.01</v>
      </c>
      <c r="G816" s="89">
        <v>0.01</v>
      </c>
      <c r="H816" s="89">
        <v>0.01</v>
      </c>
      <c r="I816" s="89">
        <v>0.01</v>
      </c>
      <c r="J816" s="89">
        <v>0.03</v>
      </c>
      <c r="K816" s="89">
        <v>0.06</v>
      </c>
      <c r="L816" s="89">
        <v>0.06</v>
      </c>
      <c r="M816" s="89">
        <v>0.01</v>
      </c>
      <c r="N816" s="89">
        <v>1.82</v>
      </c>
      <c r="O816" s="89">
        <v>0.01</v>
      </c>
      <c r="P816" s="89">
        <v>0.01</v>
      </c>
      <c r="Q816" s="89">
        <v>7.0000000000000007E-2</v>
      </c>
      <c r="R816" s="89">
        <v>7.0000000000000007E-2</v>
      </c>
      <c r="S816" s="89">
        <v>1.94</v>
      </c>
      <c r="T816" s="89">
        <v>0.02</v>
      </c>
      <c r="U816" s="89">
        <v>0.02</v>
      </c>
      <c r="V816" s="89">
        <v>0.02</v>
      </c>
      <c r="W816" s="89">
        <v>0.02</v>
      </c>
      <c r="X816" s="89">
        <v>0.01</v>
      </c>
      <c r="Y816" s="89">
        <v>0.01</v>
      </c>
    </row>
    <row r="817" spans="1:25">
      <c r="A817" s="88" t="s">
        <v>1103</v>
      </c>
      <c r="B817" s="89">
        <v>0</v>
      </c>
      <c r="C817" s="89">
        <v>0</v>
      </c>
      <c r="D817" s="89">
        <v>0</v>
      </c>
      <c r="E817" s="89">
        <v>0</v>
      </c>
      <c r="F817" s="89">
        <v>0</v>
      </c>
      <c r="G817" s="89">
        <v>0</v>
      </c>
      <c r="H817" s="89">
        <v>0</v>
      </c>
      <c r="I817" s="89">
        <v>0</v>
      </c>
      <c r="J817" s="89">
        <v>0</v>
      </c>
      <c r="K817" s="89">
        <v>0</v>
      </c>
      <c r="L817" s="89">
        <v>0</v>
      </c>
      <c r="M817" s="89">
        <v>0</v>
      </c>
      <c r="N817" s="89">
        <v>0</v>
      </c>
      <c r="O817" s="89">
        <v>0</v>
      </c>
      <c r="P817" s="89">
        <v>0</v>
      </c>
      <c r="Q817" s="89">
        <v>0</v>
      </c>
      <c r="R817" s="89">
        <v>0</v>
      </c>
      <c r="S817" s="89">
        <v>0</v>
      </c>
      <c r="T817" s="89">
        <v>0</v>
      </c>
      <c r="U817" s="89">
        <v>0</v>
      </c>
      <c r="V817" s="89">
        <v>0</v>
      </c>
      <c r="W817" s="89">
        <v>0</v>
      </c>
      <c r="X817" s="89">
        <v>0</v>
      </c>
      <c r="Y817" s="89">
        <v>0</v>
      </c>
    </row>
    <row r="818" spans="1:25">
      <c r="A818" s="88" t="s">
        <v>1104</v>
      </c>
      <c r="B818" s="89">
        <v>0.13</v>
      </c>
      <c r="C818" s="89">
        <v>0.13</v>
      </c>
      <c r="D818" s="89">
        <v>0.13</v>
      </c>
      <c r="E818" s="89">
        <v>0.12</v>
      </c>
      <c r="F818" s="89">
        <v>0.12</v>
      </c>
      <c r="G818" s="89">
        <v>1.47</v>
      </c>
      <c r="H818" s="89">
        <v>1.87</v>
      </c>
      <c r="I818" s="89">
        <v>0.5</v>
      </c>
      <c r="J818" s="89">
        <v>0.17</v>
      </c>
      <c r="K818" s="89">
        <v>0.15</v>
      </c>
      <c r="L818" s="89">
        <v>0.14000000000000001</v>
      </c>
      <c r="M818" s="89">
        <v>0.18</v>
      </c>
      <c r="N818" s="89">
        <v>0.21</v>
      </c>
      <c r="O818" s="89">
        <v>1.22</v>
      </c>
      <c r="P818" s="89">
        <v>1.38</v>
      </c>
      <c r="Q818" s="89">
        <v>0.37</v>
      </c>
      <c r="R818" s="89">
        <v>0.2</v>
      </c>
      <c r="S818" s="89">
        <v>0.16</v>
      </c>
      <c r="T818" s="89">
        <v>0.16</v>
      </c>
      <c r="U818" s="89">
        <v>1.57</v>
      </c>
      <c r="V818" s="89">
        <v>1.84</v>
      </c>
      <c r="W818" s="89">
        <v>0.47</v>
      </c>
      <c r="X818" s="89">
        <v>0.18</v>
      </c>
      <c r="Y818" s="89">
        <v>0.15</v>
      </c>
    </row>
    <row r="819" spans="1:25">
      <c r="A819" s="88" t="s">
        <v>1105</v>
      </c>
      <c r="B819" s="89">
        <v>0</v>
      </c>
      <c r="C819" s="89">
        <v>0</v>
      </c>
      <c r="D819" s="89">
        <v>0</v>
      </c>
      <c r="E819" s="89">
        <v>0</v>
      </c>
      <c r="F819" s="89">
        <v>0.56999999999999995</v>
      </c>
      <c r="G819" s="89">
        <v>1.2</v>
      </c>
      <c r="H819" s="89">
        <v>0</v>
      </c>
      <c r="I819" s="89">
        <v>0</v>
      </c>
      <c r="J819" s="89">
        <v>0</v>
      </c>
      <c r="K819" s="89">
        <v>0.09</v>
      </c>
      <c r="L819" s="89">
        <v>0.01</v>
      </c>
      <c r="M819" s="89">
        <v>0.08</v>
      </c>
      <c r="N819" s="89">
        <v>0.04</v>
      </c>
      <c r="O819" s="89">
        <v>0.18</v>
      </c>
      <c r="P819" s="89">
        <v>0.1</v>
      </c>
      <c r="Q819" s="89">
        <v>0.1</v>
      </c>
      <c r="R819" s="89">
        <v>0.13</v>
      </c>
      <c r="S819" s="89">
        <v>0.03</v>
      </c>
      <c r="T819" s="89">
        <v>0</v>
      </c>
      <c r="U819" s="89">
        <v>0.34</v>
      </c>
      <c r="V819" s="89">
        <v>0.06</v>
      </c>
      <c r="W819" s="89">
        <v>0.71</v>
      </c>
      <c r="X819" s="89">
        <v>0.13</v>
      </c>
      <c r="Y819" s="89">
        <v>0</v>
      </c>
    </row>
    <row r="820" spans="1:25">
      <c r="A820" s="88" t="s">
        <v>1106</v>
      </c>
      <c r="B820" s="89">
        <v>0.06</v>
      </c>
      <c r="C820" s="89">
        <v>0.06</v>
      </c>
      <c r="D820" s="89">
        <v>0.06</v>
      </c>
      <c r="E820" s="89">
        <v>0.06</v>
      </c>
      <c r="F820" s="89">
        <v>2.4700000000000002</v>
      </c>
      <c r="G820" s="89">
        <v>1.56</v>
      </c>
      <c r="H820" s="89">
        <v>0.28999999999999998</v>
      </c>
      <c r="I820" s="89">
        <v>0.16</v>
      </c>
      <c r="J820" s="89">
        <v>0.06</v>
      </c>
      <c r="K820" s="89">
        <v>0.06</v>
      </c>
      <c r="L820" s="89">
        <v>0.06</v>
      </c>
      <c r="M820" s="89">
        <v>0.06</v>
      </c>
      <c r="N820" s="89">
        <v>0.06</v>
      </c>
      <c r="O820" s="89">
        <v>0.08</v>
      </c>
      <c r="P820" s="89">
        <v>0.12</v>
      </c>
      <c r="Q820" s="89">
        <v>0.24</v>
      </c>
      <c r="R820" s="89">
        <v>0.15</v>
      </c>
      <c r="S820" s="89">
        <v>0.12</v>
      </c>
      <c r="T820" s="89">
        <v>0.11</v>
      </c>
      <c r="U820" s="89">
        <v>0.06</v>
      </c>
      <c r="V820" s="89">
        <v>0.06</v>
      </c>
      <c r="W820" s="89">
        <v>0.06</v>
      </c>
      <c r="X820" s="89">
        <v>0.06</v>
      </c>
      <c r="Y820" s="89">
        <v>0.06</v>
      </c>
    </row>
    <row r="821" spans="1:25">
      <c r="A821" s="88" t="s">
        <v>1107</v>
      </c>
      <c r="B821" s="89">
        <v>0.02</v>
      </c>
      <c r="C821" s="89">
        <v>0.01</v>
      </c>
      <c r="D821" s="89">
        <v>0.02</v>
      </c>
      <c r="E821" s="89">
        <v>0.02</v>
      </c>
      <c r="F821" s="89">
        <v>0.01</v>
      </c>
      <c r="G821" s="89">
        <v>0</v>
      </c>
      <c r="H821" s="89">
        <v>0.01</v>
      </c>
      <c r="I821" s="89">
        <v>2.27</v>
      </c>
      <c r="J821" s="89">
        <v>0.42</v>
      </c>
      <c r="K821" s="89">
        <v>0.08</v>
      </c>
      <c r="L821" s="89">
        <v>0.06</v>
      </c>
      <c r="M821" s="89">
        <v>0.08</v>
      </c>
      <c r="N821" s="89">
        <v>0.02</v>
      </c>
      <c r="O821" s="89">
        <v>7.0000000000000007E-2</v>
      </c>
      <c r="P821" s="89">
        <v>0.02</v>
      </c>
      <c r="Q821" s="89">
        <v>0.02</v>
      </c>
      <c r="R821" s="89">
        <v>0.06</v>
      </c>
      <c r="S821" s="89">
        <v>0.06</v>
      </c>
      <c r="T821" s="89">
        <v>0.02</v>
      </c>
      <c r="U821" s="89">
        <v>0.01</v>
      </c>
      <c r="V821" s="89">
        <v>0.01</v>
      </c>
      <c r="W821" s="89">
        <v>0</v>
      </c>
      <c r="X821" s="89">
        <v>2.15</v>
      </c>
      <c r="Y821" s="89">
        <v>0.41</v>
      </c>
    </row>
    <row r="822" spans="1:25">
      <c r="A822" s="88" t="s">
        <v>1108</v>
      </c>
      <c r="B822" s="89">
        <v>0</v>
      </c>
      <c r="C822" s="89">
        <v>1.51</v>
      </c>
      <c r="D822" s="89">
        <v>2.62</v>
      </c>
      <c r="E822" s="89">
        <v>3.02</v>
      </c>
      <c r="F822" s="89">
        <v>0</v>
      </c>
      <c r="G822" s="89">
        <v>0</v>
      </c>
      <c r="H822" s="89">
        <v>0</v>
      </c>
      <c r="I822" s="89">
        <v>0.54</v>
      </c>
      <c r="J822" s="89">
        <v>0.96</v>
      </c>
      <c r="K822" s="89">
        <v>0.13</v>
      </c>
      <c r="L822" s="89">
        <v>0.38</v>
      </c>
      <c r="M822" s="89">
        <v>5.14</v>
      </c>
      <c r="N822" s="89">
        <v>0.32</v>
      </c>
      <c r="O822" s="89">
        <v>0.41</v>
      </c>
      <c r="P822" s="89">
        <v>0.28999999999999998</v>
      </c>
      <c r="Q822" s="89">
        <v>0.36</v>
      </c>
      <c r="R822" s="89">
        <v>0.1</v>
      </c>
      <c r="S822" s="89">
        <v>0.11</v>
      </c>
      <c r="T822" s="89">
        <v>0.21</v>
      </c>
      <c r="U822" s="89">
        <v>0.06</v>
      </c>
      <c r="V822" s="89">
        <v>0.01</v>
      </c>
      <c r="W822" s="89">
        <v>0.01</v>
      </c>
      <c r="X822" s="89">
        <v>0.01</v>
      </c>
      <c r="Y822" s="89">
        <v>0</v>
      </c>
    </row>
    <row r="823" spans="1:25">
      <c r="A823" s="88" t="s">
        <v>1109</v>
      </c>
      <c r="B823" s="89">
        <v>0</v>
      </c>
      <c r="C823" s="89">
        <v>0</v>
      </c>
      <c r="D823" s="89">
        <v>0</v>
      </c>
      <c r="E823" s="89">
        <v>2.63</v>
      </c>
      <c r="F823" s="89">
        <v>0.71</v>
      </c>
      <c r="G823" s="89">
        <v>0.01</v>
      </c>
      <c r="H823" s="89">
        <v>0.03</v>
      </c>
      <c r="I823" s="89">
        <v>0.04</v>
      </c>
      <c r="J823" s="89">
        <v>0.08</v>
      </c>
      <c r="K823" s="89">
        <v>0.05</v>
      </c>
      <c r="L823" s="89">
        <v>0.11</v>
      </c>
      <c r="M823" s="89">
        <v>0.13</v>
      </c>
      <c r="N823" s="89">
        <v>7.0000000000000007E-2</v>
      </c>
      <c r="O823" s="89">
        <v>0.08</v>
      </c>
      <c r="P823" s="89">
        <v>0.05</v>
      </c>
      <c r="Q823" s="89">
        <v>0.02</v>
      </c>
      <c r="R823" s="89">
        <v>7.0000000000000007E-2</v>
      </c>
      <c r="S823" s="89">
        <v>0.06</v>
      </c>
      <c r="T823" s="89">
        <v>0.03</v>
      </c>
      <c r="U823" s="89">
        <v>0.01</v>
      </c>
      <c r="V823" s="89">
        <v>1.53</v>
      </c>
      <c r="W823" s="89">
        <v>1.27</v>
      </c>
      <c r="X823" s="89">
        <v>1</v>
      </c>
      <c r="Y823" s="89">
        <v>0.8</v>
      </c>
    </row>
    <row r="824" spans="1:25">
      <c r="A824" s="88" t="s">
        <v>1110</v>
      </c>
      <c r="B824" s="89">
        <v>2.4</v>
      </c>
      <c r="C824" s="89">
        <v>0.14000000000000001</v>
      </c>
      <c r="D824" s="89">
        <v>0.14000000000000001</v>
      </c>
      <c r="E824" s="89">
        <v>0.13</v>
      </c>
      <c r="F824" s="89">
        <v>0.13</v>
      </c>
      <c r="G824" s="89">
        <v>0.14000000000000001</v>
      </c>
      <c r="H824" s="89">
        <v>0.13</v>
      </c>
      <c r="I824" s="89">
        <v>0.22</v>
      </c>
      <c r="J824" s="89">
        <v>0.16</v>
      </c>
      <c r="K824" s="89">
        <v>0.14000000000000001</v>
      </c>
      <c r="L824" s="89">
        <v>0.18</v>
      </c>
      <c r="M824" s="89">
        <v>0.16</v>
      </c>
      <c r="N824" s="89">
        <v>0.18</v>
      </c>
      <c r="O824" s="89">
        <v>0.14000000000000001</v>
      </c>
      <c r="P824" s="89">
        <v>0.18</v>
      </c>
      <c r="Q824" s="89">
        <v>0.24</v>
      </c>
      <c r="R824" s="89">
        <v>0.14000000000000001</v>
      </c>
      <c r="S824" s="89">
        <v>0.12</v>
      </c>
      <c r="T824" s="89">
        <v>0.12</v>
      </c>
      <c r="U824" s="89">
        <v>0.12</v>
      </c>
      <c r="V824" s="89">
        <v>0.12</v>
      </c>
      <c r="W824" s="89">
        <v>0.13</v>
      </c>
      <c r="X824" s="89">
        <v>0.14000000000000001</v>
      </c>
      <c r="Y824" s="89">
        <v>0.13</v>
      </c>
    </row>
    <row r="825" spans="1:25">
      <c r="A825" s="88" t="s">
        <v>1111</v>
      </c>
      <c r="B825" s="89">
        <v>0.01</v>
      </c>
      <c r="C825" s="89">
        <v>0</v>
      </c>
      <c r="D825" s="89">
        <v>3.27</v>
      </c>
      <c r="E825" s="89">
        <v>3.96</v>
      </c>
      <c r="F825" s="89">
        <v>0.64</v>
      </c>
      <c r="G825" s="89">
        <v>2.93</v>
      </c>
      <c r="H825" s="89">
        <v>1.44</v>
      </c>
      <c r="I825" s="89">
        <v>0.02</v>
      </c>
      <c r="J825" s="89">
        <v>0.03</v>
      </c>
      <c r="K825" s="89">
        <v>0.02</v>
      </c>
      <c r="L825" s="89">
        <v>0.04</v>
      </c>
      <c r="M825" s="89">
        <v>0.04</v>
      </c>
      <c r="N825" s="89">
        <v>2.4500000000000002</v>
      </c>
      <c r="O825" s="89">
        <v>0.04</v>
      </c>
      <c r="P825" s="89">
        <v>0.04</v>
      </c>
      <c r="Q825" s="89">
        <v>0.03</v>
      </c>
      <c r="R825" s="89">
        <v>0.02</v>
      </c>
      <c r="S825" s="89">
        <v>0.01</v>
      </c>
      <c r="T825" s="89">
        <v>0.01</v>
      </c>
      <c r="U825" s="89">
        <v>0</v>
      </c>
      <c r="V825" s="89">
        <v>0</v>
      </c>
      <c r="W825" s="89">
        <v>0</v>
      </c>
      <c r="X825" s="89">
        <v>3.05</v>
      </c>
      <c r="Y825" s="89">
        <v>1.44</v>
      </c>
    </row>
    <row r="826" spans="1:25">
      <c r="A826" s="88" t="s">
        <v>1112</v>
      </c>
      <c r="B826" s="89">
        <v>0.24</v>
      </c>
      <c r="C826" s="89">
        <v>0.1</v>
      </c>
      <c r="D826" s="89">
        <v>3.4</v>
      </c>
      <c r="E826" s="89">
        <v>0</v>
      </c>
      <c r="F826" s="89">
        <v>0</v>
      </c>
      <c r="G826" s="89">
        <v>7.0000000000000007E-2</v>
      </c>
      <c r="H826" s="89">
        <v>0.02</v>
      </c>
      <c r="I826" s="89">
        <v>0.1</v>
      </c>
      <c r="J826" s="89">
        <v>0.13</v>
      </c>
      <c r="K826" s="89">
        <v>0.26</v>
      </c>
      <c r="L826" s="89">
        <v>0.45</v>
      </c>
      <c r="M826" s="89">
        <v>7.0000000000000007E-2</v>
      </c>
      <c r="N826" s="89">
        <v>0.32</v>
      </c>
      <c r="O826" s="89">
        <v>0.12</v>
      </c>
      <c r="P826" s="89">
        <v>0.1</v>
      </c>
      <c r="Q826" s="89">
        <v>0.2</v>
      </c>
      <c r="R826" s="89">
        <v>0</v>
      </c>
      <c r="S826" s="89">
        <v>0</v>
      </c>
      <c r="T826" s="89">
        <v>0.09</v>
      </c>
      <c r="U826" s="89">
        <v>0.04</v>
      </c>
      <c r="V826" s="89">
        <v>0.01</v>
      </c>
      <c r="W826" s="89">
        <v>0.15</v>
      </c>
      <c r="X826" s="89">
        <v>1.45</v>
      </c>
      <c r="Y826" s="89">
        <v>0.06</v>
      </c>
    </row>
    <row r="827" spans="1:25">
      <c r="A827" s="88" t="s">
        <v>1113</v>
      </c>
      <c r="B827" s="89">
        <v>0.01</v>
      </c>
      <c r="C827" s="89">
        <v>0.01</v>
      </c>
      <c r="D827" s="89">
        <v>0</v>
      </c>
      <c r="E827" s="89">
        <v>0.01</v>
      </c>
      <c r="F827" s="89">
        <v>0.01</v>
      </c>
      <c r="G827" s="89">
        <v>0.02</v>
      </c>
      <c r="H827" s="89">
        <v>0.05</v>
      </c>
      <c r="I827" s="89">
        <v>0.09</v>
      </c>
      <c r="J827" s="89">
        <v>0.08</v>
      </c>
      <c r="K827" s="89">
        <v>0.08</v>
      </c>
      <c r="L827" s="89">
        <v>7.0000000000000007E-2</v>
      </c>
      <c r="M827" s="89">
        <v>0.04</v>
      </c>
      <c r="N827" s="89">
        <v>0.02</v>
      </c>
      <c r="O827" s="89">
        <v>0.01</v>
      </c>
      <c r="P827" s="89">
        <v>0.04</v>
      </c>
      <c r="Q827" s="89">
        <v>0.06</v>
      </c>
      <c r="R827" s="89">
        <v>0.08</v>
      </c>
      <c r="S827" s="89">
        <v>0.09</v>
      </c>
      <c r="T827" s="89">
        <v>0.03</v>
      </c>
      <c r="U827" s="89">
        <v>0.02</v>
      </c>
      <c r="V827" s="89">
        <v>3.95</v>
      </c>
      <c r="W827" s="89">
        <v>2.17</v>
      </c>
      <c r="X827" s="89">
        <v>0.03</v>
      </c>
      <c r="Y827" s="89">
        <v>0.02</v>
      </c>
    </row>
    <row r="828" spans="1:25">
      <c r="A828" s="88" t="s">
        <v>1114</v>
      </c>
      <c r="B828" s="89">
        <v>0.06</v>
      </c>
      <c r="C828" s="89">
        <v>7.0000000000000007E-2</v>
      </c>
      <c r="D828" s="89">
        <v>0.24</v>
      </c>
      <c r="E828" s="89">
        <v>0.1</v>
      </c>
      <c r="F828" s="89">
        <v>0.06</v>
      </c>
      <c r="G828" s="89">
        <v>0.2</v>
      </c>
      <c r="H828" s="89">
        <v>0.13</v>
      </c>
      <c r="I828" s="89">
        <v>0.15</v>
      </c>
      <c r="J828" s="89">
        <v>0.15</v>
      </c>
      <c r="K828" s="89">
        <v>0.17</v>
      </c>
      <c r="L828" s="89">
        <v>1.92</v>
      </c>
      <c r="M828" s="89">
        <v>1.52</v>
      </c>
      <c r="N828" s="89">
        <v>0.11</v>
      </c>
      <c r="O828" s="89">
        <v>0.24</v>
      </c>
      <c r="P828" s="89">
        <v>0.14000000000000001</v>
      </c>
      <c r="Q828" s="89">
        <v>0.13</v>
      </c>
      <c r="R828" s="89">
        <v>0.68</v>
      </c>
      <c r="S828" s="89">
        <v>2.67</v>
      </c>
      <c r="T828" s="89">
        <v>0.22</v>
      </c>
      <c r="U828" s="89">
        <v>0.09</v>
      </c>
      <c r="V828" s="89">
        <v>0.08</v>
      </c>
      <c r="W828" s="89">
        <v>0.12</v>
      </c>
      <c r="X828" s="89">
        <v>0.14000000000000001</v>
      </c>
      <c r="Y828" s="89">
        <v>0.06</v>
      </c>
    </row>
    <row r="829" spans="1:25">
      <c r="A829" s="88" t="s">
        <v>1115</v>
      </c>
      <c r="B829" s="89">
        <v>3.34</v>
      </c>
      <c r="C829" s="89">
        <v>1.36</v>
      </c>
      <c r="D829" s="89">
        <v>0.1</v>
      </c>
      <c r="E829" s="89">
        <v>0.03</v>
      </c>
      <c r="F829" s="89">
        <v>0.01</v>
      </c>
      <c r="G829" s="89">
        <v>0</v>
      </c>
      <c r="H829" s="89">
        <v>0.03</v>
      </c>
      <c r="I829" s="89">
        <v>0.11</v>
      </c>
      <c r="J829" s="89">
        <v>0.08</v>
      </c>
      <c r="K829" s="89">
        <v>0.03</v>
      </c>
      <c r="L829" s="89">
        <v>0.02</v>
      </c>
      <c r="M829" s="89">
        <v>0.02</v>
      </c>
      <c r="N829" s="89">
        <v>0.11</v>
      </c>
      <c r="O829" s="89">
        <v>0.02</v>
      </c>
      <c r="P829" s="89">
        <v>0.05</v>
      </c>
      <c r="Q829" s="89">
        <v>0.01</v>
      </c>
      <c r="R829" s="89">
        <v>0.01</v>
      </c>
      <c r="S829" s="89">
        <v>0.05</v>
      </c>
      <c r="T829" s="89">
        <v>0.05</v>
      </c>
      <c r="U829" s="89">
        <v>0.02</v>
      </c>
      <c r="V829" s="89">
        <v>0.01</v>
      </c>
      <c r="W829" s="89">
        <v>0.01</v>
      </c>
      <c r="X829" s="89">
        <v>0.01</v>
      </c>
      <c r="Y829" s="89">
        <v>0.48</v>
      </c>
    </row>
    <row r="830" spans="1:25">
      <c r="A830" s="88" t="s">
        <v>1116</v>
      </c>
      <c r="B830" s="89">
        <v>0.08</v>
      </c>
      <c r="C830" s="89">
        <v>0.08</v>
      </c>
      <c r="D830" s="89">
        <v>0.08</v>
      </c>
      <c r="E830" s="89">
        <v>3.08</v>
      </c>
      <c r="F830" s="89">
        <v>2.25</v>
      </c>
      <c r="G830" s="89">
        <v>7.0000000000000007E-2</v>
      </c>
      <c r="H830" s="89">
        <v>3.17</v>
      </c>
      <c r="I830" s="89">
        <v>2.1800000000000002</v>
      </c>
      <c r="J830" s="89">
        <v>0.18</v>
      </c>
      <c r="K830" s="89">
        <v>0.23</v>
      </c>
      <c r="L830" s="89">
        <v>0.18</v>
      </c>
      <c r="M830" s="89">
        <v>0.14000000000000001</v>
      </c>
      <c r="N830" s="89">
        <v>0.19</v>
      </c>
      <c r="O830" s="89">
        <v>0.19</v>
      </c>
      <c r="P830" s="89">
        <v>0.18</v>
      </c>
      <c r="Q830" s="89">
        <v>0.18</v>
      </c>
      <c r="R830" s="89">
        <v>0.16</v>
      </c>
      <c r="S830" s="89">
        <v>0.17</v>
      </c>
      <c r="T830" s="89">
        <v>0.17</v>
      </c>
      <c r="U830" s="89">
        <v>0.15</v>
      </c>
      <c r="V830" s="89">
        <v>0.11</v>
      </c>
      <c r="W830" s="89">
        <v>0.11</v>
      </c>
      <c r="X830" s="89">
        <v>0.09</v>
      </c>
      <c r="Y830" s="89">
        <v>0.09</v>
      </c>
    </row>
    <row r="831" spans="1:25">
      <c r="A831" s="88" t="s">
        <v>1117</v>
      </c>
      <c r="B831" s="89">
        <v>0.01</v>
      </c>
      <c r="C831" s="89">
        <v>0.01</v>
      </c>
      <c r="D831" s="89">
        <v>0.02</v>
      </c>
      <c r="E831" s="89">
        <v>0.02</v>
      </c>
      <c r="F831" s="89">
        <v>2.4500000000000002</v>
      </c>
      <c r="G831" s="89">
        <v>0.54</v>
      </c>
      <c r="H831" s="89">
        <v>0.04</v>
      </c>
      <c r="I831" s="89">
        <v>0.05</v>
      </c>
      <c r="J831" s="89">
        <v>0.15</v>
      </c>
      <c r="K831" s="89">
        <v>0.26</v>
      </c>
      <c r="L831" s="89">
        <v>0.15</v>
      </c>
      <c r="M831" s="89">
        <v>7.0000000000000007E-2</v>
      </c>
      <c r="N831" s="89">
        <v>0.17</v>
      </c>
      <c r="O831" s="89">
        <v>0.21</v>
      </c>
      <c r="P831" s="89">
        <v>7.0000000000000007E-2</v>
      </c>
      <c r="Q831" s="89">
        <v>0.04</v>
      </c>
      <c r="R831" s="89">
        <v>0.04</v>
      </c>
      <c r="S831" s="89">
        <v>0.05</v>
      </c>
      <c r="T831" s="89">
        <v>0.02</v>
      </c>
      <c r="U831" s="89">
        <v>0.02</v>
      </c>
      <c r="V831" s="89">
        <v>0.02</v>
      </c>
      <c r="W831" s="89">
        <v>0.02</v>
      </c>
      <c r="X831" s="89">
        <v>0.01</v>
      </c>
      <c r="Y831" s="89">
        <v>0.01</v>
      </c>
    </row>
    <row r="832" spans="1:25">
      <c r="A832" s="88" t="s">
        <v>1118</v>
      </c>
      <c r="B832" s="89">
        <v>7.0000000000000007E-2</v>
      </c>
      <c r="C832" s="89">
        <v>0.04</v>
      </c>
      <c r="D832" s="89">
        <v>0.04</v>
      </c>
      <c r="E832" s="89">
        <v>0.03</v>
      </c>
      <c r="F832" s="89">
        <v>0.03</v>
      </c>
      <c r="G832" s="89">
        <v>0.03</v>
      </c>
      <c r="H832" s="89">
        <v>0.08</v>
      </c>
      <c r="I832" s="89">
        <v>0.09</v>
      </c>
      <c r="J832" s="89">
        <v>0.06</v>
      </c>
      <c r="K832" s="89">
        <v>0.15</v>
      </c>
      <c r="L832" s="89">
        <v>0.17</v>
      </c>
      <c r="M832" s="89">
        <v>0.16</v>
      </c>
      <c r="N832" s="89">
        <v>0.16</v>
      </c>
      <c r="O832" s="89">
        <v>0.08</v>
      </c>
      <c r="P832" s="89">
        <v>0.11</v>
      </c>
      <c r="Q832" s="89">
        <v>0.06</v>
      </c>
      <c r="R832" s="89">
        <v>0.04</v>
      </c>
      <c r="S832" s="89">
        <v>0.06</v>
      </c>
      <c r="T832" s="89">
        <v>2</v>
      </c>
      <c r="U832" s="89">
        <v>0.62</v>
      </c>
      <c r="V832" s="89">
        <v>0.17</v>
      </c>
      <c r="W832" s="89">
        <v>0.17</v>
      </c>
      <c r="X832" s="89">
        <v>0.12</v>
      </c>
      <c r="Y832" s="89">
        <v>0.41</v>
      </c>
    </row>
    <row r="833" spans="1:25">
      <c r="A833" s="88" t="s">
        <v>1119</v>
      </c>
      <c r="B833" s="89">
        <v>0.02</v>
      </c>
      <c r="C833" s="89">
        <v>2.85</v>
      </c>
      <c r="D833" s="89">
        <v>3.39</v>
      </c>
      <c r="E833" s="89">
        <v>0.71</v>
      </c>
      <c r="F833" s="89">
        <v>0.04</v>
      </c>
      <c r="G833" s="89">
        <v>0.03</v>
      </c>
      <c r="H833" s="89">
        <v>7.0000000000000007E-2</v>
      </c>
      <c r="I833" s="89">
        <v>0.08</v>
      </c>
      <c r="J833" s="89">
        <v>7.0000000000000007E-2</v>
      </c>
      <c r="K833" s="89">
        <v>0.08</v>
      </c>
      <c r="L833" s="89">
        <v>7.0000000000000007E-2</v>
      </c>
      <c r="M833" s="89">
        <v>0.03</v>
      </c>
      <c r="N833" s="89">
        <v>0.04</v>
      </c>
      <c r="O833" s="89">
        <v>0.02</v>
      </c>
      <c r="P833" s="89">
        <v>0.04</v>
      </c>
      <c r="Q833" s="89">
        <v>7.0000000000000007E-2</v>
      </c>
      <c r="R833" s="89">
        <v>0.06</v>
      </c>
      <c r="S833" s="89">
        <v>0.05</v>
      </c>
      <c r="T833" s="89">
        <v>0.09</v>
      </c>
      <c r="U833" s="89">
        <v>0.02</v>
      </c>
      <c r="V833" s="89">
        <v>0.06</v>
      </c>
      <c r="W833" s="89">
        <v>0.05</v>
      </c>
      <c r="X833" s="89">
        <v>0.03</v>
      </c>
      <c r="Y833" s="89">
        <v>0.03</v>
      </c>
    </row>
    <row r="834" spans="1:25">
      <c r="A834" s="88" t="s">
        <v>1120</v>
      </c>
      <c r="B834" s="89">
        <v>7.0000000000000007E-2</v>
      </c>
      <c r="C834" s="89">
        <v>7.0000000000000007E-2</v>
      </c>
      <c r="D834" s="89">
        <v>7.0000000000000007E-2</v>
      </c>
      <c r="E834" s="89">
        <v>7.0000000000000007E-2</v>
      </c>
      <c r="F834" s="89">
        <v>0.08</v>
      </c>
      <c r="G834" s="89">
        <v>2.91</v>
      </c>
      <c r="H834" s="89">
        <v>0.28000000000000003</v>
      </c>
      <c r="I834" s="89">
        <v>0.1</v>
      </c>
      <c r="J834" s="89">
        <v>0.13</v>
      </c>
      <c r="K834" s="89">
        <v>0.1</v>
      </c>
      <c r="L834" s="89">
        <v>0.09</v>
      </c>
      <c r="M834" s="89">
        <v>0.09</v>
      </c>
      <c r="N834" s="89">
        <v>0.09</v>
      </c>
      <c r="O834" s="89">
        <v>0.09</v>
      </c>
      <c r="P834" s="89">
        <v>0.08</v>
      </c>
      <c r="Q834" s="89">
        <v>0.08</v>
      </c>
      <c r="R834" s="89">
        <v>0.11</v>
      </c>
      <c r="S834" s="89">
        <v>0.11</v>
      </c>
      <c r="T834" s="89">
        <v>0.08</v>
      </c>
      <c r="U834" s="89">
        <v>0.09</v>
      </c>
      <c r="V834" s="89">
        <v>0.1</v>
      </c>
      <c r="W834" s="89">
        <v>2.96</v>
      </c>
      <c r="X834" s="89">
        <v>0.2</v>
      </c>
      <c r="Y834" s="89">
        <v>0.09</v>
      </c>
    </row>
    <row r="835" spans="1:25">
      <c r="A835" s="88" t="s">
        <v>1121</v>
      </c>
      <c r="B835" s="89">
        <v>0.02</v>
      </c>
      <c r="C835" s="89">
        <v>0.17</v>
      </c>
      <c r="D835" s="89">
        <v>0.16</v>
      </c>
      <c r="E835" s="89">
        <v>0.02</v>
      </c>
      <c r="F835" s="89">
        <v>0.02</v>
      </c>
      <c r="G835" s="89">
        <v>0.03</v>
      </c>
      <c r="H835" s="89">
        <v>0.35</v>
      </c>
      <c r="I835" s="89">
        <v>0.08</v>
      </c>
      <c r="J835" s="89">
        <v>0.05</v>
      </c>
      <c r="K835" s="89">
        <v>0.13</v>
      </c>
      <c r="L835" s="89">
        <v>0.21</v>
      </c>
      <c r="M835" s="89">
        <v>0.22</v>
      </c>
      <c r="N835" s="89">
        <v>0.23</v>
      </c>
      <c r="O835" s="89">
        <v>0.21</v>
      </c>
      <c r="P835" s="89">
        <v>0.14000000000000001</v>
      </c>
      <c r="Q835" s="89">
        <v>0.11</v>
      </c>
      <c r="R835" s="89">
        <v>0.05</v>
      </c>
      <c r="S835" s="89">
        <v>0.05</v>
      </c>
      <c r="T835" s="89">
        <v>0.04</v>
      </c>
      <c r="U835" s="89">
        <v>0.04</v>
      </c>
      <c r="V835" s="89">
        <v>0.03</v>
      </c>
      <c r="W835" s="89">
        <v>0.04</v>
      </c>
      <c r="X835" s="89">
        <v>2.9</v>
      </c>
      <c r="Y835" s="89">
        <v>0.1</v>
      </c>
    </row>
    <row r="836" spans="1:25">
      <c r="A836" s="88" t="s">
        <v>1122</v>
      </c>
      <c r="B836" s="89">
        <v>0.02</v>
      </c>
      <c r="C836" s="89">
        <v>0.01</v>
      </c>
      <c r="D836" s="89">
        <v>0.01</v>
      </c>
      <c r="E836" s="89">
        <v>0.01</v>
      </c>
      <c r="F836" s="89">
        <v>0.01</v>
      </c>
      <c r="G836" s="89">
        <v>0.01</v>
      </c>
      <c r="H836" s="89">
        <v>0.03</v>
      </c>
      <c r="I836" s="89">
        <v>7.0000000000000007E-2</v>
      </c>
      <c r="J836" s="89">
        <v>0.12</v>
      </c>
      <c r="K836" s="89">
        <v>0.08</v>
      </c>
      <c r="L836" s="89">
        <v>7.0000000000000007E-2</v>
      </c>
      <c r="M836" s="89">
        <v>0.06</v>
      </c>
      <c r="N836" s="89">
        <v>0.05</v>
      </c>
      <c r="O836" s="89">
        <v>0.03</v>
      </c>
      <c r="P836" s="89">
        <v>0.03</v>
      </c>
      <c r="Q836" s="89">
        <v>0.03</v>
      </c>
      <c r="R836" s="89">
        <v>0.05</v>
      </c>
      <c r="S836" s="89">
        <v>0.09</v>
      </c>
      <c r="T836" s="89">
        <v>0.05</v>
      </c>
      <c r="U836" s="89">
        <v>1.87</v>
      </c>
      <c r="V836" s="89">
        <v>0.04</v>
      </c>
      <c r="W836" s="89">
        <v>0.03</v>
      </c>
      <c r="X836" s="89">
        <v>0.04</v>
      </c>
      <c r="Y836" s="89">
        <v>0.02</v>
      </c>
    </row>
    <row r="837" spans="1:25">
      <c r="A837" s="88" t="s">
        <v>1123</v>
      </c>
      <c r="B837" s="89">
        <v>3.38</v>
      </c>
      <c r="C837" s="89">
        <v>1.51</v>
      </c>
      <c r="D837" s="89">
        <v>0.06</v>
      </c>
      <c r="E837" s="89">
        <v>0.03</v>
      </c>
      <c r="F837" s="89">
        <v>0.02</v>
      </c>
      <c r="G837" s="89">
        <v>0.02</v>
      </c>
      <c r="H837" s="89">
        <v>0.03</v>
      </c>
      <c r="I837" s="89">
        <v>0.03</v>
      </c>
      <c r="J837" s="89">
        <v>0.05</v>
      </c>
      <c r="K837" s="89">
        <v>0.15</v>
      </c>
      <c r="L837" s="89">
        <v>0.04</v>
      </c>
      <c r="M837" s="89">
        <v>0.24</v>
      </c>
      <c r="N837" s="89">
        <v>0.04</v>
      </c>
      <c r="O837" s="89">
        <v>0.09</v>
      </c>
      <c r="P837" s="89">
        <v>0.05</v>
      </c>
      <c r="Q837" s="89">
        <v>0.03</v>
      </c>
      <c r="R837" s="89">
        <v>0.02</v>
      </c>
      <c r="S837" s="89">
        <v>0.03</v>
      </c>
      <c r="T837" s="89">
        <v>0.03</v>
      </c>
      <c r="U837" s="89">
        <v>0.03</v>
      </c>
      <c r="V837" s="89">
        <v>0.03</v>
      </c>
      <c r="W837" s="89">
        <v>0.02</v>
      </c>
      <c r="X837" s="89">
        <v>0.02</v>
      </c>
      <c r="Y837" s="89">
        <v>0.02</v>
      </c>
    </row>
    <row r="838" spans="1:25">
      <c r="A838" s="88" t="s">
        <v>1124</v>
      </c>
      <c r="B838" s="89">
        <v>0</v>
      </c>
      <c r="C838" s="89">
        <v>0</v>
      </c>
      <c r="D838" s="89">
        <v>0.56999999999999995</v>
      </c>
      <c r="E838" s="89">
        <v>7.0000000000000007E-2</v>
      </c>
      <c r="F838" s="89">
        <v>0</v>
      </c>
      <c r="G838" s="89">
        <v>1.89</v>
      </c>
      <c r="H838" s="89">
        <v>0.02</v>
      </c>
      <c r="I838" s="89">
        <v>0.05</v>
      </c>
      <c r="J838" s="89">
        <v>7.0000000000000007E-2</v>
      </c>
      <c r="K838" s="89">
        <v>0.06</v>
      </c>
      <c r="L838" s="89">
        <v>0.05</v>
      </c>
      <c r="M838" s="89">
        <v>0.21</v>
      </c>
      <c r="N838" s="89">
        <v>0.1</v>
      </c>
      <c r="O838" s="89">
        <v>0.05</v>
      </c>
      <c r="P838" s="89">
        <v>0.12</v>
      </c>
      <c r="Q838" s="89">
        <v>7.0000000000000007E-2</v>
      </c>
      <c r="R838" s="89">
        <v>0.05</v>
      </c>
      <c r="S838" s="89">
        <v>0.12</v>
      </c>
      <c r="T838" s="89">
        <v>0.08</v>
      </c>
      <c r="U838" s="89">
        <v>0.01</v>
      </c>
      <c r="V838" s="89">
        <v>0.02</v>
      </c>
      <c r="W838" s="89">
        <v>0.03</v>
      </c>
      <c r="X838" s="89">
        <v>2</v>
      </c>
      <c r="Y838" s="89">
        <v>0.01</v>
      </c>
    </row>
    <row r="839" spans="1:25">
      <c r="A839" s="88" t="s">
        <v>1125</v>
      </c>
      <c r="B839" s="89">
        <v>0.12</v>
      </c>
      <c r="C839" s="89">
        <v>0.1</v>
      </c>
      <c r="D839" s="89">
        <v>0.09</v>
      </c>
      <c r="E839" s="89">
        <v>0.08</v>
      </c>
      <c r="F839" s="89">
        <v>7.0000000000000007E-2</v>
      </c>
      <c r="G839" s="89">
        <v>0.71</v>
      </c>
      <c r="H839" s="89">
        <v>0.64</v>
      </c>
      <c r="I839" s="89">
        <v>0.36</v>
      </c>
      <c r="J839" s="89">
        <v>0.25</v>
      </c>
      <c r="K839" s="89">
        <v>0.21</v>
      </c>
      <c r="L839" s="89">
        <v>0.18</v>
      </c>
      <c r="M839" s="89">
        <v>0.14000000000000001</v>
      </c>
      <c r="N839" s="89">
        <v>0.12</v>
      </c>
      <c r="O839" s="89">
        <v>0.11</v>
      </c>
      <c r="P839" s="89">
        <v>0.15</v>
      </c>
      <c r="Q839" s="89">
        <v>0.19</v>
      </c>
      <c r="R839" s="89">
        <v>0.21</v>
      </c>
      <c r="S839" s="89">
        <v>0.14000000000000001</v>
      </c>
      <c r="T839" s="89">
        <v>0.1</v>
      </c>
      <c r="U839" s="89">
        <v>1.04</v>
      </c>
      <c r="V839" s="89">
        <v>0.51</v>
      </c>
      <c r="W839" s="89">
        <v>0.27</v>
      </c>
      <c r="X839" s="89">
        <v>0.17</v>
      </c>
      <c r="Y839" s="89">
        <v>0.15</v>
      </c>
    </row>
    <row r="840" spans="1:25">
      <c r="A840" s="88" t="s">
        <v>1126</v>
      </c>
      <c r="B840" s="89">
        <v>0.39</v>
      </c>
      <c r="C840" s="89">
        <v>0.36</v>
      </c>
      <c r="D840" s="89">
        <v>0.27</v>
      </c>
      <c r="E840" s="89">
        <v>0.27</v>
      </c>
      <c r="F840" s="89">
        <v>0.61</v>
      </c>
      <c r="G840" s="89">
        <v>2.5099999999999998</v>
      </c>
      <c r="H840" s="89">
        <v>1.1000000000000001</v>
      </c>
      <c r="I840" s="89">
        <v>0.28000000000000003</v>
      </c>
      <c r="J840" s="89">
        <v>0.3</v>
      </c>
      <c r="K840" s="89">
        <v>0.3</v>
      </c>
      <c r="L840" s="89">
        <v>0.13</v>
      </c>
      <c r="M840" s="89">
        <v>0.09</v>
      </c>
      <c r="N840" s="89">
        <v>0.04</v>
      </c>
      <c r="O840" s="89">
        <v>7.0000000000000007E-2</v>
      </c>
      <c r="P840" s="89">
        <v>0.09</v>
      </c>
      <c r="Q840" s="89">
        <v>0.1</v>
      </c>
      <c r="R840" s="89">
        <v>0.06</v>
      </c>
      <c r="S840" s="89">
        <v>0.04</v>
      </c>
      <c r="T840" s="89">
        <v>0.11</v>
      </c>
      <c r="U840" s="89">
        <v>0.28999999999999998</v>
      </c>
      <c r="V840" s="89">
        <v>0.27</v>
      </c>
      <c r="W840" s="89">
        <v>0.27</v>
      </c>
      <c r="X840" s="89">
        <v>0.76</v>
      </c>
      <c r="Y840" s="89">
        <v>2.92</v>
      </c>
    </row>
    <row r="841" spans="1:25">
      <c r="A841" s="88" t="s">
        <v>1127</v>
      </c>
      <c r="B841" s="89">
        <v>0.08</v>
      </c>
      <c r="C841" s="89">
        <v>0.06</v>
      </c>
      <c r="D841" s="89">
        <v>0.72</v>
      </c>
      <c r="E841" s="89">
        <v>0.88</v>
      </c>
      <c r="F841" s="89">
        <v>0.14000000000000001</v>
      </c>
      <c r="G841" s="89">
        <v>0.6</v>
      </c>
      <c r="H841" s="89">
        <v>0.21</v>
      </c>
      <c r="I841" s="89">
        <v>0.22</v>
      </c>
      <c r="J841" s="89">
        <v>0.33</v>
      </c>
      <c r="K841" s="89">
        <v>0.35</v>
      </c>
      <c r="L841" s="89">
        <v>0.34</v>
      </c>
      <c r="M841" s="89">
        <v>0.24</v>
      </c>
      <c r="N841" s="89">
        <v>0.24</v>
      </c>
      <c r="O841" s="89">
        <v>0.19</v>
      </c>
      <c r="P841" s="89">
        <v>0.1</v>
      </c>
      <c r="Q841" s="89">
        <v>0.11</v>
      </c>
      <c r="R841" s="89">
        <v>0.05</v>
      </c>
      <c r="S841" s="89">
        <v>0.1</v>
      </c>
      <c r="T841" s="89">
        <v>0.15</v>
      </c>
      <c r="U841" s="89">
        <v>0.54</v>
      </c>
      <c r="V841" s="89">
        <v>0.13</v>
      </c>
      <c r="W841" s="89">
        <v>0.79</v>
      </c>
      <c r="X841" s="89">
        <v>1.36</v>
      </c>
      <c r="Y841" s="89">
        <v>0.32</v>
      </c>
    </row>
    <row r="842" spans="1:25">
      <c r="A842" s="88" t="s">
        <v>1128</v>
      </c>
      <c r="B842" s="89">
        <v>1.89</v>
      </c>
      <c r="C842" s="89">
        <v>0.09</v>
      </c>
      <c r="D842" s="89">
        <v>0.01</v>
      </c>
      <c r="E842" s="89">
        <v>0</v>
      </c>
      <c r="F842" s="89">
        <v>2.95</v>
      </c>
      <c r="G842" s="89">
        <v>1.31</v>
      </c>
      <c r="H842" s="89">
        <v>0.04</v>
      </c>
      <c r="I842" s="89">
        <v>0.15</v>
      </c>
      <c r="J842" s="89">
        <v>0.02</v>
      </c>
      <c r="K842" s="89">
        <v>7.0000000000000007E-2</v>
      </c>
      <c r="L842" s="89">
        <v>0.03</v>
      </c>
      <c r="M842" s="89">
        <v>0.14000000000000001</v>
      </c>
      <c r="N842" s="89">
        <v>0.08</v>
      </c>
      <c r="O842" s="89">
        <v>0.03</v>
      </c>
      <c r="P842" s="89">
        <v>0.03</v>
      </c>
      <c r="Q842" s="89">
        <v>0.03</v>
      </c>
      <c r="R842" s="89">
        <v>0.02</v>
      </c>
      <c r="S842" s="89">
        <v>0.05</v>
      </c>
      <c r="T842" s="89">
        <v>0.01</v>
      </c>
      <c r="U842" s="89">
        <v>0.01</v>
      </c>
      <c r="V842" s="89">
        <v>0.01</v>
      </c>
      <c r="W842" s="89">
        <v>0.01</v>
      </c>
      <c r="X842" s="89">
        <v>2.92</v>
      </c>
      <c r="Y842" s="89">
        <v>1.95</v>
      </c>
    </row>
    <row r="843" spans="1:25">
      <c r="A843" s="88" t="s">
        <v>1129</v>
      </c>
      <c r="B843" s="89">
        <v>0</v>
      </c>
      <c r="C843" s="89">
        <v>0</v>
      </c>
      <c r="D843" s="89">
        <v>0</v>
      </c>
      <c r="E843" s="89">
        <v>0</v>
      </c>
      <c r="F843" s="89">
        <v>1.44</v>
      </c>
      <c r="G843" s="89">
        <v>2.15</v>
      </c>
      <c r="H843" s="89">
        <v>0.4</v>
      </c>
      <c r="I843" s="89">
        <v>0.09</v>
      </c>
      <c r="J843" s="89">
        <v>7.0000000000000007E-2</v>
      </c>
      <c r="K843" s="89">
        <v>0.05</v>
      </c>
      <c r="L843" s="89">
        <v>0.2</v>
      </c>
      <c r="M843" s="89">
        <v>0.17</v>
      </c>
      <c r="N843" s="89">
        <v>0.04</v>
      </c>
      <c r="O843" s="89">
        <v>0.09</v>
      </c>
      <c r="P843" s="89">
        <v>0.1</v>
      </c>
      <c r="Q843" s="89">
        <v>0.01</v>
      </c>
      <c r="R843" s="89">
        <v>1.72</v>
      </c>
      <c r="S843" s="89">
        <v>0.08</v>
      </c>
      <c r="T843" s="89">
        <v>0.12</v>
      </c>
      <c r="U843" s="89">
        <v>1.5</v>
      </c>
      <c r="V843" s="89">
        <v>0.86</v>
      </c>
      <c r="W843" s="89">
        <v>0.06</v>
      </c>
      <c r="X843" s="89">
        <v>7.0000000000000007E-2</v>
      </c>
      <c r="Y843" s="89">
        <v>0.01</v>
      </c>
    </row>
    <row r="844" spans="1:25">
      <c r="A844" s="88" t="s">
        <v>1130</v>
      </c>
      <c r="B844" s="89">
        <v>0</v>
      </c>
      <c r="C844" s="89">
        <v>0</v>
      </c>
      <c r="D844" s="89">
        <v>0</v>
      </c>
      <c r="E844" s="89">
        <v>0</v>
      </c>
      <c r="F844" s="89">
        <v>0</v>
      </c>
      <c r="G844" s="89">
        <v>0</v>
      </c>
      <c r="H844" s="89">
        <v>0</v>
      </c>
      <c r="I844" s="89">
        <v>0</v>
      </c>
      <c r="J844" s="89">
        <v>0</v>
      </c>
      <c r="K844" s="89">
        <v>0.13</v>
      </c>
      <c r="L844" s="89">
        <v>0.19</v>
      </c>
      <c r="M844" s="89">
        <v>0.06</v>
      </c>
      <c r="N844" s="89">
        <v>0</v>
      </c>
      <c r="O844" s="89">
        <v>7.0000000000000007E-2</v>
      </c>
      <c r="P844" s="89">
        <v>0</v>
      </c>
      <c r="Q844" s="89">
        <v>0.01</v>
      </c>
      <c r="R844" s="89">
        <v>0.06</v>
      </c>
      <c r="S844" s="89">
        <v>0.21</v>
      </c>
      <c r="T844" s="89">
        <v>0.1</v>
      </c>
      <c r="U844" s="89">
        <v>0</v>
      </c>
      <c r="V844" s="89">
        <v>0</v>
      </c>
      <c r="W844" s="89">
        <v>1.69</v>
      </c>
      <c r="X844" s="89">
        <v>1.95</v>
      </c>
      <c r="Y844" s="89">
        <v>0</v>
      </c>
    </row>
    <row r="845" spans="1:25">
      <c r="A845" s="88" t="s">
        <v>1131</v>
      </c>
      <c r="B845" s="89">
        <v>0</v>
      </c>
      <c r="C845" s="89">
        <v>0</v>
      </c>
      <c r="D845" s="89">
        <v>0.01</v>
      </c>
      <c r="E845" s="89">
        <v>0.46</v>
      </c>
      <c r="F845" s="89">
        <v>2.17</v>
      </c>
      <c r="G845" s="89">
        <v>0</v>
      </c>
      <c r="H845" s="89">
        <v>0.03</v>
      </c>
      <c r="I845" s="89">
        <v>0.05</v>
      </c>
      <c r="J845" s="89">
        <v>0.05</v>
      </c>
      <c r="K845" s="89">
        <v>0.06</v>
      </c>
      <c r="L845" s="89">
        <v>0.03</v>
      </c>
      <c r="M845" s="89">
        <v>0.04</v>
      </c>
      <c r="N845" s="89">
        <v>0.02</v>
      </c>
      <c r="O845" s="89">
        <v>0.01</v>
      </c>
      <c r="P845" s="89">
        <v>0.15</v>
      </c>
      <c r="Q845" s="89">
        <v>0.04</v>
      </c>
      <c r="R845" s="89">
        <v>0.02</v>
      </c>
      <c r="S845" s="89">
        <v>0.02</v>
      </c>
      <c r="T845" s="89">
        <v>0.01</v>
      </c>
      <c r="U845" s="89">
        <v>0.01</v>
      </c>
      <c r="V845" s="89">
        <v>0.01</v>
      </c>
      <c r="W845" s="89">
        <v>0.48</v>
      </c>
      <c r="X845" s="89">
        <v>2.2000000000000002</v>
      </c>
      <c r="Y845" s="89">
        <v>0</v>
      </c>
    </row>
    <row r="846" spans="1:25">
      <c r="A846" s="88" t="s">
        <v>1132</v>
      </c>
      <c r="B846" s="89">
        <v>0</v>
      </c>
      <c r="C846" s="89">
        <v>0</v>
      </c>
      <c r="D846" s="89">
        <v>0.01</v>
      </c>
      <c r="E846" s="89">
        <v>0</v>
      </c>
      <c r="F846" s="89">
        <v>0</v>
      </c>
      <c r="G846" s="89">
        <v>0</v>
      </c>
      <c r="H846" s="89">
        <v>2.63</v>
      </c>
      <c r="I846" s="89">
        <v>0.33</v>
      </c>
      <c r="J846" s="89">
        <v>7.0000000000000007E-2</v>
      </c>
      <c r="K846" s="89">
        <v>0.03</v>
      </c>
      <c r="L846" s="89">
        <v>0.03</v>
      </c>
      <c r="M846" s="89">
        <v>0.06</v>
      </c>
      <c r="N846" s="89">
        <v>0.01</v>
      </c>
      <c r="O846" s="89">
        <v>0.1</v>
      </c>
      <c r="P846" s="89">
        <v>0.13</v>
      </c>
      <c r="Q846" s="89">
        <v>7.0000000000000007E-2</v>
      </c>
      <c r="R846" s="89">
        <v>0.06</v>
      </c>
      <c r="S846" s="89">
        <v>2.7</v>
      </c>
      <c r="T846" s="89">
        <v>0.25</v>
      </c>
      <c r="U846" s="89">
        <v>0.03</v>
      </c>
      <c r="V846" s="89">
        <v>0.01</v>
      </c>
      <c r="W846" s="89">
        <v>0.01</v>
      </c>
      <c r="X846" s="89">
        <v>0</v>
      </c>
      <c r="Y846" s="89">
        <v>0</v>
      </c>
    </row>
    <row r="847" spans="1:25">
      <c r="A847" s="88" t="s">
        <v>1133</v>
      </c>
      <c r="B847" s="89">
        <v>0.01</v>
      </c>
      <c r="C847" s="89">
        <v>3.7</v>
      </c>
      <c r="D847" s="89">
        <v>0.74</v>
      </c>
      <c r="E847" s="89">
        <v>0.01</v>
      </c>
      <c r="F847" s="89">
        <v>0.01</v>
      </c>
      <c r="G847" s="89">
        <v>0.02</v>
      </c>
      <c r="H847" s="89">
        <v>0.04</v>
      </c>
      <c r="I847" s="89">
        <v>0.18</v>
      </c>
      <c r="J847" s="89">
        <v>0.18</v>
      </c>
      <c r="K847" s="89">
        <v>7.0000000000000007E-2</v>
      </c>
      <c r="L847" s="89">
        <v>0.08</v>
      </c>
      <c r="M847" s="89">
        <v>7.0000000000000007E-2</v>
      </c>
      <c r="N847" s="89">
        <v>0.05</v>
      </c>
      <c r="O847" s="89">
        <v>0.03</v>
      </c>
      <c r="P847" s="89">
        <v>0.03</v>
      </c>
      <c r="Q847" s="89">
        <v>0.02</v>
      </c>
      <c r="R847" s="89">
        <v>0.05</v>
      </c>
      <c r="S847" s="89">
        <v>0.03</v>
      </c>
      <c r="T847" s="89">
        <v>0.01</v>
      </c>
      <c r="U847" s="89">
        <v>0.01</v>
      </c>
      <c r="V847" s="89">
        <v>0.03</v>
      </c>
      <c r="W847" s="89">
        <v>0.04</v>
      </c>
      <c r="X847" s="89">
        <v>0.02</v>
      </c>
      <c r="Y847" s="89">
        <v>0.01</v>
      </c>
    </row>
    <row r="848" spans="1:25">
      <c r="A848" s="88" t="s">
        <v>1134</v>
      </c>
      <c r="B848" s="89">
        <v>0</v>
      </c>
      <c r="C848" s="89">
        <v>0</v>
      </c>
      <c r="D848" s="89">
        <v>0</v>
      </c>
      <c r="E848" s="89">
        <v>0</v>
      </c>
      <c r="F848" s="89">
        <v>0</v>
      </c>
      <c r="G848" s="89">
        <v>0.05</v>
      </c>
      <c r="H848" s="89">
        <v>0</v>
      </c>
      <c r="I848" s="89">
        <v>0</v>
      </c>
      <c r="J848" s="89">
        <v>0</v>
      </c>
      <c r="K848" s="89">
        <v>0</v>
      </c>
      <c r="L848" s="89">
        <v>0</v>
      </c>
      <c r="M848" s="89">
        <v>0</v>
      </c>
      <c r="N848" s="89">
        <v>0</v>
      </c>
      <c r="O848" s="89">
        <v>0</v>
      </c>
      <c r="P848" s="89">
        <v>0.01</v>
      </c>
      <c r="Q848" s="89">
        <v>0</v>
      </c>
      <c r="R848" s="89">
        <v>0</v>
      </c>
      <c r="S848" s="89">
        <v>0</v>
      </c>
      <c r="T848" s="89">
        <v>0</v>
      </c>
      <c r="U848" s="89">
        <v>0</v>
      </c>
      <c r="V848" s="89">
        <v>0</v>
      </c>
      <c r="W848" s="89">
        <v>0</v>
      </c>
      <c r="X848" s="89">
        <v>0</v>
      </c>
      <c r="Y848" s="89">
        <v>0.05</v>
      </c>
    </row>
    <row r="849" spans="1:25">
      <c r="A849" s="88" t="s">
        <v>1135</v>
      </c>
      <c r="B849" s="89">
        <v>0</v>
      </c>
      <c r="C849" s="89">
        <v>1.48</v>
      </c>
      <c r="D849" s="89">
        <v>0.02</v>
      </c>
      <c r="E849" s="89">
        <v>1.48</v>
      </c>
      <c r="F849" s="89">
        <v>0.01</v>
      </c>
      <c r="G849" s="89">
        <v>0.97</v>
      </c>
      <c r="H849" s="89">
        <v>0.54</v>
      </c>
      <c r="I849" s="89">
        <v>0.01</v>
      </c>
      <c r="J849" s="89">
        <v>0.01</v>
      </c>
      <c r="K849" s="89">
        <v>0</v>
      </c>
      <c r="L849" s="89">
        <v>0.01</v>
      </c>
      <c r="M849" s="89">
        <v>0.02</v>
      </c>
      <c r="N849" s="89">
        <v>0.04</v>
      </c>
      <c r="O849" s="89">
        <v>0.06</v>
      </c>
      <c r="P849" s="89">
        <v>0.02</v>
      </c>
      <c r="Q849" s="89">
        <v>0.02</v>
      </c>
      <c r="R849" s="89">
        <v>0.02</v>
      </c>
      <c r="S849" s="89">
        <v>0.02</v>
      </c>
      <c r="T849" s="89">
        <v>0.01</v>
      </c>
      <c r="U849" s="89">
        <v>0.01</v>
      </c>
      <c r="V849" s="89">
        <v>0.01</v>
      </c>
      <c r="W849" s="89">
        <v>0.01</v>
      </c>
      <c r="X849" s="89">
        <v>0.01</v>
      </c>
      <c r="Y849" s="89">
        <v>0</v>
      </c>
    </row>
    <row r="850" spans="1:25">
      <c r="A850" s="88" t="s">
        <v>1136</v>
      </c>
      <c r="B850" s="89">
        <v>0.01</v>
      </c>
      <c r="C850" s="89">
        <v>0</v>
      </c>
      <c r="D850" s="89">
        <v>1.76</v>
      </c>
      <c r="E850" s="89">
        <v>1.88</v>
      </c>
      <c r="F850" s="89">
        <v>0.08</v>
      </c>
      <c r="G850" s="89">
        <v>0.03</v>
      </c>
      <c r="H850" s="89">
        <v>0.05</v>
      </c>
      <c r="I850" s="89">
        <v>0.05</v>
      </c>
      <c r="J850" s="89">
        <v>0.05</v>
      </c>
      <c r="K850" s="89">
        <v>0.1</v>
      </c>
      <c r="L850" s="89">
        <v>0.04</v>
      </c>
      <c r="M850" s="89">
        <v>0.01</v>
      </c>
      <c r="N850" s="89">
        <v>0.02</v>
      </c>
      <c r="O850" s="89">
        <v>0.02</v>
      </c>
      <c r="P850" s="89">
        <v>0.02</v>
      </c>
      <c r="Q850" s="89">
        <v>0.02</v>
      </c>
      <c r="R850" s="89">
        <v>0.03</v>
      </c>
      <c r="S850" s="89">
        <v>0.05</v>
      </c>
      <c r="T850" s="89">
        <v>0.02</v>
      </c>
      <c r="U850" s="89">
        <v>0.06</v>
      </c>
      <c r="V850" s="89">
        <v>0.09</v>
      </c>
      <c r="W850" s="89">
        <v>0.04</v>
      </c>
      <c r="X850" s="89">
        <v>0.02</v>
      </c>
      <c r="Y850" s="89">
        <v>0.01</v>
      </c>
    </row>
    <row r="851" spans="1:25">
      <c r="A851" s="88" t="s">
        <v>1137</v>
      </c>
      <c r="B851" s="89">
        <v>0.09</v>
      </c>
      <c r="C851" s="89">
        <v>0.16</v>
      </c>
      <c r="D851" s="89">
        <v>0.14000000000000001</v>
      </c>
      <c r="E851" s="89">
        <v>0.06</v>
      </c>
      <c r="F851" s="89">
        <v>0.03</v>
      </c>
      <c r="G851" s="89">
        <v>0.02</v>
      </c>
      <c r="H851" s="89">
        <v>0.05</v>
      </c>
      <c r="I851" s="89">
        <v>0.19</v>
      </c>
      <c r="J851" s="89">
        <v>0.15</v>
      </c>
      <c r="K851" s="89">
        <v>0.09</v>
      </c>
      <c r="L851" s="89">
        <v>0.09</v>
      </c>
      <c r="M851" s="89">
        <v>0.09</v>
      </c>
      <c r="N851" s="89">
        <v>0.1</v>
      </c>
      <c r="O851" s="89">
        <v>0.14000000000000001</v>
      </c>
      <c r="P851" s="89">
        <v>0.13</v>
      </c>
      <c r="Q851" s="89">
        <v>7.0000000000000007E-2</v>
      </c>
      <c r="R851" s="89">
        <v>0.1</v>
      </c>
      <c r="S851" s="89">
        <v>0.11</v>
      </c>
      <c r="T851" s="89">
        <v>0.04</v>
      </c>
      <c r="U851" s="89">
        <v>1.19</v>
      </c>
      <c r="V851" s="89">
        <v>0.86</v>
      </c>
      <c r="W851" s="89">
        <v>0.36</v>
      </c>
      <c r="X851" s="89">
        <v>0.14000000000000001</v>
      </c>
      <c r="Y851" s="89">
        <v>0.14000000000000001</v>
      </c>
    </row>
    <row r="852" spans="1:25">
      <c r="A852" s="88" t="s">
        <v>1138</v>
      </c>
      <c r="B852" s="89">
        <v>0.42</v>
      </c>
      <c r="C852" s="89">
        <v>0.43</v>
      </c>
      <c r="D852" s="89">
        <v>0.44</v>
      </c>
      <c r="E852" s="89">
        <v>0.42</v>
      </c>
      <c r="F852" s="89">
        <v>0.41</v>
      </c>
      <c r="G852" s="89">
        <v>0.39</v>
      </c>
      <c r="H852" s="89">
        <v>0.44</v>
      </c>
      <c r="I852" s="89">
        <v>0.64</v>
      </c>
      <c r="J852" s="89">
        <v>0.31</v>
      </c>
      <c r="K852" s="89">
        <v>0.3</v>
      </c>
      <c r="L852" s="89">
        <v>0.3</v>
      </c>
      <c r="M852" s="89">
        <v>0.24</v>
      </c>
      <c r="N852" s="89">
        <v>0.23</v>
      </c>
      <c r="O852" s="89">
        <v>0.25</v>
      </c>
      <c r="P852" s="89">
        <v>0.27</v>
      </c>
      <c r="Q852" s="89">
        <v>0.25</v>
      </c>
      <c r="R852" s="89">
        <v>0.24</v>
      </c>
      <c r="S852" s="89">
        <v>0.27</v>
      </c>
      <c r="T852" s="89">
        <v>0.26</v>
      </c>
      <c r="U852" s="89">
        <v>0.68</v>
      </c>
      <c r="V852" s="89">
        <v>0.35</v>
      </c>
      <c r="W852" s="89">
        <v>0.41</v>
      </c>
      <c r="X852" s="89">
        <v>0.5</v>
      </c>
      <c r="Y852" s="89">
        <v>0.48</v>
      </c>
    </row>
    <row r="853" spans="1:25">
      <c r="A853" s="88" t="s">
        <v>1139</v>
      </c>
      <c r="B853" s="89">
        <v>0.01</v>
      </c>
      <c r="C853" s="89">
        <v>0.01</v>
      </c>
      <c r="D853" s="89">
        <v>0.01</v>
      </c>
      <c r="E853" s="89">
        <v>0.01</v>
      </c>
      <c r="F853" s="89">
        <v>0</v>
      </c>
      <c r="G853" s="89">
        <v>0.01</v>
      </c>
      <c r="H853" s="89">
        <v>0.01</v>
      </c>
      <c r="I853" s="89">
        <v>0.02</v>
      </c>
      <c r="J853" s="89">
        <v>0.03</v>
      </c>
      <c r="K853" s="89">
        <v>0.06</v>
      </c>
      <c r="L853" s="89">
        <v>0.03</v>
      </c>
      <c r="M853" s="89">
        <v>0.02</v>
      </c>
      <c r="N853" s="89">
        <v>0.02</v>
      </c>
      <c r="O853" s="89">
        <v>0.09</v>
      </c>
      <c r="P853" s="89">
        <v>0.21</v>
      </c>
      <c r="Q853" s="89">
        <v>0.09</v>
      </c>
      <c r="R853" s="89">
        <v>0.05</v>
      </c>
      <c r="S853" s="89">
        <v>0.06</v>
      </c>
      <c r="T853" s="89">
        <v>0.03</v>
      </c>
      <c r="U853" s="89">
        <v>0.01</v>
      </c>
      <c r="V853" s="89">
        <v>0.02</v>
      </c>
      <c r="W853" s="89">
        <v>0.89</v>
      </c>
      <c r="X853" s="89">
        <v>1.75</v>
      </c>
      <c r="Y853" s="89">
        <v>0.14000000000000001</v>
      </c>
    </row>
    <row r="854" spans="1:25">
      <c r="A854" s="88" t="s">
        <v>1140</v>
      </c>
      <c r="B854" s="89">
        <v>0</v>
      </c>
      <c r="C854" s="89">
        <v>0</v>
      </c>
      <c r="D854" s="89">
        <v>0</v>
      </c>
      <c r="E854" s="89">
        <v>0</v>
      </c>
      <c r="F854" s="89">
        <v>1.46</v>
      </c>
      <c r="G854" s="89">
        <v>3.86</v>
      </c>
      <c r="H854" s="89">
        <v>0.47</v>
      </c>
      <c r="I854" s="89">
        <v>0.04</v>
      </c>
      <c r="J854" s="89">
        <v>0.04</v>
      </c>
      <c r="K854" s="89">
        <v>0.04</v>
      </c>
      <c r="L854" s="89">
        <v>0.08</v>
      </c>
      <c r="M854" s="89">
        <v>0.08</v>
      </c>
      <c r="N854" s="89">
        <v>0.04</v>
      </c>
      <c r="O854" s="89">
        <v>0.05</v>
      </c>
      <c r="P854" s="89">
        <v>0.03</v>
      </c>
      <c r="Q854" s="89">
        <v>0.02</v>
      </c>
      <c r="R854" s="89">
        <v>0.03</v>
      </c>
      <c r="S854" s="89">
        <v>0.05</v>
      </c>
      <c r="T854" s="89">
        <v>0.03</v>
      </c>
      <c r="U854" s="89">
        <v>0.04</v>
      </c>
      <c r="V854" s="89">
        <v>0.02</v>
      </c>
      <c r="W854" s="89">
        <v>0.02</v>
      </c>
      <c r="X854" s="89">
        <v>0.01</v>
      </c>
      <c r="Y854" s="89">
        <v>0.01</v>
      </c>
    </row>
    <row r="855" spans="1:25">
      <c r="A855" s="88" t="s">
        <v>1141</v>
      </c>
      <c r="B855" s="89">
        <v>0</v>
      </c>
      <c r="C855" s="89">
        <v>0</v>
      </c>
      <c r="D855" s="89">
        <v>0</v>
      </c>
      <c r="E855" s="89">
        <v>3.06</v>
      </c>
      <c r="F855" s="89">
        <v>2.12</v>
      </c>
      <c r="G855" s="89">
        <v>0.1</v>
      </c>
      <c r="H855" s="89">
        <v>0.06</v>
      </c>
      <c r="I855" s="89">
        <v>0.04</v>
      </c>
      <c r="J855" s="89">
        <v>0.04</v>
      </c>
      <c r="K855" s="89">
        <v>0.02</v>
      </c>
      <c r="L855" s="89">
        <v>0.02</v>
      </c>
      <c r="M855" s="89">
        <v>0.01</v>
      </c>
      <c r="N855" s="89">
        <v>0.01</v>
      </c>
      <c r="O855" s="89">
        <v>7.0000000000000007E-2</v>
      </c>
      <c r="P855" s="89">
        <v>7.0000000000000007E-2</v>
      </c>
      <c r="Q855" s="89">
        <v>0.04</v>
      </c>
      <c r="R855" s="89">
        <v>7.0000000000000007E-2</v>
      </c>
      <c r="S855" s="89">
        <v>0.02</v>
      </c>
      <c r="T855" s="89">
        <v>0</v>
      </c>
      <c r="U855" s="89">
        <v>0</v>
      </c>
      <c r="V855" s="89">
        <v>0</v>
      </c>
      <c r="W855" s="89">
        <v>0</v>
      </c>
      <c r="X855" s="89">
        <v>0</v>
      </c>
      <c r="Y855" s="89">
        <v>0</v>
      </c>
    </row>
    <row r="856" spans="1:25">
      <c r="A856" s="88" t="s">
        <v>1142</v>
      </c>
      <c r="B856" s="89">
        <v>2.02</v>
      </c>
      <c r="C856" s="89">
        <v>3.21</v>
      </c>
      <c r="D856" s="89">
        <v>0.05</v>
      </c>
      <c r="E856" s="89">
        <v>0.02</v>
      </c>
      <c r="F856" s="89">
        <v>0.02</v>
      </c>
      <c r="G856" s="89">
        <v>0.02</v>
      </c>
      <c r="H856" s="89">
        <v>0.02</v>
      </c>
      <c r="I856" s="89">
        <v>0.02</v>
      </c>
      <c r="J856" s="89">
        <v>0.13</v>
      </c>
      <c r="K856" s="89">
        <v>0.09</v>
      </c>
      <c r="L856" s="89">
        <v>0.05</v>
      </c>
      <c r="M856" s="89">
        <v>0.04</v>
      </c>
      <c r="N856" s="89">
        <v>0.13</v>
      </c>
      <c r="O856" s="89">
        <v>0.22</v>
      </c>
      <c r="P856" s="89">
        <v>0.1</v>
      </c>
      <c r="Q856" s="89">
        <v>0.11</v>
      </c>
      <c r="R856" s="89">
        <v>0.14000000000000001</v>
      </c>
      <c r="S856" s="89">
        <v>0.04</v>
      </c>
      <c r="T856" s="89">
        <v>7.0000000000000007E-2</v>
      </c>
      <c r="U856" s="89">
        <v>0.03</v>
      </c>
      <c r="V856" s="89">
        <v>0.04</v>
      </c>
      <c r="W856" s="89">
        <v>0.03</v>
      </c>
      <c r="X856" s="89">
        <v>0.03</v>
      </c>
      <c r="Y856" s="89">
        <v>0.03</v>
      </c>
    </row>
    <row r="857" spans="1:25">
      <c r="A857" s="88" t="s">
        <v>1143</v>
      </c>
      <c r="B857" s="89">
        <v>0</v>
      </c>
      <c r="C857" s="89">
        <v>0</v>
      </c>
      <c r="D857" s="89">
        <v>0</v>
      </c>
      <c r="E857" s="89">
        <v>0.2</v>
      </c>
      <c r="F857" s="89">
        <v>0</v>
      </c>
      <c r="G857" s="89">
        <v>0</v>
      </c>
      <c r="H857" s="89">
        <v>0</v>
      </c>
      <c r="I857" s="89">
        <v>0.03</v>
      </c>
      <c r="J857" s="89">
        <v>0.04</v>
      </c>
      <c r="K857" s="89">
        <v>0.05</v>
      </c>
      <c r="L857" s="89">
        <v>0.02</v>
      </c>
      <c r="M857" s="89">
        <v>0.01</v>
      </c>
      <c r="N857" s="89">
        <v>0.01</v>
      </c>
      <c r="O857" s="89">
        <v>0.01</v>
      </c>
      <c r="P857" s="89">
        <v>0.05</v>
      </c>
      <c r="Q857" s="89">
        <v>0.05</v>
      </c>
      <c r="R857" s="89">
        <v>0.03</v>
      </c>
      <c r="S857" s="89">
        <v>0.12</v>
      </c>
      <c r="T857" s="89">
        <v>0.01</v>
      </c>
      <c r="U857" s="89">
        <v>0.03</v>
      </c>
      <c r="V857" s="89">
        <v>0.01</v>
      </c>
      <c r="W857" s="89">
        <v>0.01</v>
      </c>
      <c r="X857" s="89">
        <v>1.36</v>
      </c>
      <c r="Y857" s="89">
        <v>1.38</v>
      </c>
    </row>
    <row r="858" spans="1:25">
      <c r="A858" s="88" t="s">
        <v>1144</v>
      </c>
      <c r="B858" s="89">
        <v>0.1</v>
      </c>
      <c r="C858" s="89">
        <v>0.1</v>
      </c>
      <c r="D858" s="89">
        <v>0.1</v>
      </c>
      <c r="E858" s="89">
        <v>0.1</v>
      </c>
      <c r="F858" s="89">
        <v>0.1</v>
      </c>
      <c r="G858" s="89">
        <v>0.11</v>
      </c>
      <c r="H858" s="89">
        <v>0.18</v>
      </c>
      <c r="I858" s="89">
        <v>0.23</v>
      </c>
      <c r="J858" s="89">
        <v>0.31</v>
      </c>
      <c r="K858" s="89">
        <v>0.2</v>
      </c>
      <c r="L858" s="89">
        <v>0.19</v>
      </c>
      <c r="M858" s="89">
        <v>0.15</v>
      </c>
      <c r="N858" s="89">
        <v>0.13</v>
      </c>
      <c r="O858" s="89">
        <v>0.19</v>
      </c>
      <c r="P858" s="89">
        <v>0.27</v>
      </c>
      <c r="Q858" s="89">
        <v>0.16</v>
      </c>
      <c r="R858" s="89">
        <v>0.28000000000000003</v>
      </c>
      <c r="S858" s="89">
        <v>0.21</v>
      </c>
      <c r="T858" s="89">
        <v>0.16</v>
      </c>
      <c r="U858" s="89">
        <v>0.13</v>
      </c>
      <c r="V858" s="89">
        <v>0.13</v>
      </c>
      <c r="W858" s="89">
        <v>0.13</v>
      </c>
      <c r="X858" s="89">
        <v>0.12</v>
      </c>
      <c r="Y858" s="89">
        <v>0.12</v>
      </c>
    </row>
    <row r="859" spans="1:25">
      <c r="A859" s="88" t="s">
        <v>1145</v>
      </c>
      <c r="B859" s="89">
        <v>2.96</v>
      </c>
      <c r="C859" s="89">
        <v>0.01</v>
      </c>
      <c r="D859" s="89">
        <v>0.01</v>
      </c>
      <c r="E859" s="89">
        <v>0.01</v>
      </c>
      <c r="F859" s="89">
        <v>0.01</v>
      </c>
      <c r="G859" s="89">
        <v>0.01</v>
      </c>
      <c r="H859" s="89">
        <v>0.02</v>
      </c>
      <c r="I859" s="89">
        <v>0.02</v>
      </c>
      <c r="J859" s="89">
        <v>0.18</v>
      </c>
      <c r="K859" s="89">
        <v>0.19</v>
      </c>
      <c r="L859" s="89">
        <v>0.26</v>
      </c>
      <c r="M859" s="89">
        <v>0.05</v>
      </c>
      <c r="N859" s="89">
        <v>0.04</v>
      </c>
      <c r="O859" s="89">
        <v>0.11</v>
      </c>
      <c r="P859" s="89">
        <v>0.17</v>
      </c>
      <c r="Q859" s="89">
        <v>0.11</v>
      </c>
      <c r="R859" s="89">
        <v>0.05</v>
      </c>
      <c r="S859" s="89">
        <v>0.04</v>
      </c>
      <c r="T859" s="89">
        <v>0.03</v>
      </c>
      <c r="U859" s="89">
        <v>0.04</v>
      </c>
      <c r="V859" s="89">
        <v>0.03</v>
      </c>
      <c r="W859" s="89">
        <v>0.04</v>
      </c>
      <c r="X859" s="89">
        <v>0.03</v>
      </c>
      <c r="Y859" s="89">
        <v>7.0000000000000007E-2</v>
      </c>
    </row>
    <row r="860" spans="1:25">
      <c r="A860" s="88" t="s">
        <v>1146</v>
      </c>
      <c r="B860" s="89">
        <v>3.04</v>
      </c>
      <c r="C860" s="89">
        <v>0.18</v>
      </c>
      <c r="D860" s="89">
        <v>0.02</v>
      </c>
      <c r="E860" s="89">
        <v>0.02</v>
      </c>
      <c r="F860" s="89">
        <v>1.26</v>
      </c>
      <c r="G860" s="89">
        <v>1.89</v>
      </c>
      <c r="H860" s="89">
        <v>0.03</v>
      </c>
      <c r="I860" s="89">
        <v>0.05</v>
      </c>
      <c r="J860" s="89">
        <v>0.03</v>
      </c>
      <c r="K860" s="89">
        <v>0.03</v>
      </c>
      <c r="L860" s="89">
        <v>0.09</v>
      </c>
      <c r="M860" s="89">
        <v>0.03</v>
      </c>
      <c r="N860" s="89">
        <v>0.02</v>
      </c>
      <c r="O860" s="89">
        <v>0.03</v>
      </c>
      <c r="P860" s="89">
        <v>0.03</v>
      </c>
      <c r="Q860" s="89">
        <v>0.05</v>
      </c>
      <c r="R860" s="89">
        <v>0.03</v>
      </c>
      <c r="S860" s="89">
        <v>0.04</v>
      </c>
      <c r="T860" s="89">
        <v>0.03</v>
      </c>
      <c r="U860" s="89">
        <v>0.02</v>
      </c>
      <c r="V860" s="89">
        <v>0.03</v>
      </c>
      <c r="W860" s="89">
        <v>0.02</v>
      </c>
      <c r="X860" s="89">
        <v>0.02</v>
      </c>
      <c r="Y860" s="89">
        <v>0.02</v>
      </c>
    </row>
    <row r="861" spans="1:25">
      <c r="A861" s="88" t="s">
        <v>1147</v>
      </c>
      <c r="B861" s="89">
        <v>0.05</v>
      </c>
      <c r="C861" s="89">
        <v>0.03</v>
      </c>
      <c r="D861" s="89">
        <v>2.29</v>
      </c>
      <c r="E861" s="89">
        <v>0.36</v>
      </c>
      <c r="F861" s="89">
        <v>0.02</v>
      </c>
      <c r="G861" s="89">
        <v>0.72</v>
      </c>
      <c r="H861" s="89">
        <v>0</v>
      </c>
      <c r="I861" s="89">
        <v>0.01</v>
      </c>
      <c r="J861" s="89">
        <v>0.01</v>
      </c>
      <c r="K861" s="89">
        <v>0.01</v>
      </c>
      <c r="L861" s="89">
        <v>0.04</v>
      </c>
      <c r="M861" s="89">
        <v>0.01</v>
      </c>
      <c r="N861" s="89">
        <v>0.01</v>
      </c>
      <c r="O861" s="89">
        <v>0.13</v>
      </c>
      <c r="P861" s="89">
        <v>0.14000000000000001</v>
      </c>
      <c r="Q861" s="89">
        <v>0.03</v>
      </c>
      <c r="R861" s="89">
        <v>0.01</v>
      </c>
      <c r="S861" s="89">
        <v>0</v>
      </c>
      <c r="T861" s="89">
        <v>0</v>
      </c>
      <c r="U861" s="89">
        <v>0</v>
      </c>
      <c r="V861" s="89">
        <v>0</v>
      </c>
      <c r="W861" s="89">
        <v>0.02</v>
      </c>
      <c r="X861" s="89">
        <v>0.74</v>
      </c>
      <c r="Y861" s="89">
        <v>0</v>
      </c>
    </row>
    <row r="862" spans="1:25">
      <c r="A862" s="88" t="s">
        <v>1148</v>
      </c>
      <c r="B862" s="89">
        <v>0.87</v>
      </c>
      <c r="C862" s="89">
        <v>2.0699999999999998</v>
      </c>
      <c r="D862" s="89">
        <v>0.11</v>
      </c>
      <c r="E862" s="89">
        <v>0.02</v>
      </c>
      <c r="F862" s="89">
        <v>0.01</v>
      </c>
      <c r="G862" s="89">
        <v>0</v>
      </c>
      <c r="H862" s="89">
        <v>0</v>
      </c>
      <c r="I862" s="89">
        <v>0</v>
      </c>
      <c r="J862" s="89">
        <v>0.01</v>
      </c>
      <c r="K862" s="89">
        <v>0.01</v>
      </c>
      <c r="L862" s="89">
        <v>0.01</v>
      </c>
      <c r="M862" s="89">
        <v>0</v>
      </c>
      <c r="N862" s="89">
        <v>0</v>
      </c>
      <c r="O862" s="89">
        <v>0</v>
      </c>
      <c r="P862" s="89">
        <v>0</v>
      </c>
      <c r="Q862" s="89">
        <v>0.01</v>
      </c>
      <c r="R862" s="89">
        <v>0.17</v>
      </c>
      <c r="S862" s="89">
        <v>0.02</v>
      </c>
      <c r="T862" s="89">
        <v>0</v>
      </c>
      <c r="U862" s="89">
        <v>0</v>
      </c>
      <c r="V862" s="89">
        <v>0</v>
      </c>
      <c r="W862" s="89">
        <v>0</v>
      </c>
      <c r="X862" s="89">
        <v>0</v>
      </c>
      <c r="Y862" s="89">
        <v>0</v>
      </c>
    </row>
    <row r="863" spans="1:25">
      <c r="A863" s="88" t="s">
        <v>1149</v>
      </c>
      <c r="B863" s="89">
        <v>0</v>
      </c>
      <c r="C863" s="89">
        <v>0</v>
      </c>
      <c r="D863" s="89">
        <v>0</v>
      </c>
      <c r="E863" s="89">
        <v>0</v>
      </c>
      <c r="F863" s="89">
        <v>0</v>
      </c>
      <c r="G863" s="89">
        <v>0</v>
      </c>
      <c r="H863" s="89">
        <v>0</v>
      </c>
      <c r="I863" s="89">
        <v>0</v>
      </c>
      <c r="J863" s="89">
        <v>0</v>
      </c>
      <c r="K863" s="89">
        <v>0</v>
      </c>
      <c r="L863" s="89">
        <v>0</v>
      </c>
      <c r="M863" s="89">
        <v>0</v>
      </c>
      <c r="N863" s="89">
        <v>0</v>
      </c>
      <c r="O863" s="89">
        <v>0</v>
      </c>
      <c r="P863" s="89">
        <v>0</v>
      </c>
      <c r="Q863" s="89">
        <v>0</v>
      </c>
      <c r="R863" s="89">
        <v>0</v>
      </c>
      <c r="S863" s="89">
        <v>0</v>
      </c>
      <c r="T863" s="89">
        <v>0</v>
      </c>
      <c r="U863" s="89">
        <v>0</v>
      </c>
      <c r="V863" s="89">
        <v>0</v>
      </c>
      <c r="W863" s="89">
        <v>0</v>
      </c>
      <c r="X863" s="89">
        <v>0</v>
      </c>
      <c r="Y863" s="89">
        <v>0</v>
      </c>
    </row>
    <row r="864" spans="1:25">
      <c r="A864" s="88" t="s">
        <v>1150</v>
      </c>
      <c r="B864" s="89">
        <v>0</v>
      </c>
      <c r="C864" s="89">
        <v>0</v>
      </c>
      <c r="D864" s="89">
        <v>0</v>
      </c>
      <c r="E864" s="89">
        <v>0</v>
      </c>
      <c r="F864" s="89">
        <v>0</v>
      </c>
      <c r="G864" s="89">
        <v>0</v>
      </c>
      <c r="H864" s="89">
        <v>0</v>
      </c>
      <c r="I864" s="89">
        <v>0</v>
      </c>
      <c r="J864" s="89">
        <v>0</v>
      </c>
      <c r="K864" s="89">
        <v>0</v>
      </c>
      <c r="L864" s="89">
        <v>0</v>
      </c>
      <c r="M864" s="89">
        <v>0</v>
      </c>
      <c r="N864" s="89">
        <v>0</v>
      </c>
      <c r="O864" s="89">
        <v>0</v>
      </c>
      <c r="P864" s="89">
        <v>0</v>
      </c>
      <c r="Q864" s="89">
        <v>0</v>
      </c>
      <c r="R864" s="89">
        <v>0</v>
      </c>
      <c r="S864" s="89">
        <v>0</v>
      </c>
      <c r="T864" s="89">
        <v>0</v>
      </c>
      <c r="U864" s="89">
        <v>0</v>
      </c>
      <c r="V864" s="89">
        <v>0</v>
      </c>
      <c r="W864" s="89">
        <v>0</v>
      </c>
      <c r="X864" s="89">
        <v>0</v>
      </c>
      <c r="Y864" s="89">
        <v>0</v>
      </c>
    </row>
    <row r="865" spans="1:25">
      <c r="A865" s="88" t="s">
        <v>1151</v>
      </c>
      <c r="B865" s="89">
        <v>0</v>
      </c>
      <c r="C865" s="89">
        <v>0</v>
      </c>
      <c r="D865" s="89">
        <v>0</v>
      </c>
      <c r="E865" s="89">
        <v>0</v>
      </c>
      <c r="F865" s="89">
        <v>0</v>
      </c>
      <c r="G865" s="89">
        <v>0</v>
      </c>
      <c r="H865" s="89">
        <v>0</v>
      </c>
      <c r="I865" s="89">
        <v>0</v>
      </c>
      <c r="J865" s="89">
        <v>0</v>
      </c>
      <c r="K865" s="89">
        <v>0</v>
      </c>
      <c r="L865" s="89">
        <v>0</v>
      </c>
      <c r="M865" s="89">
        <v>0</v>
      </c>
      <c r="N865" s="89">
        <v>0</v>
      </c>
      <c r="O865" s="89">
        <v>0</v>
      </c>
      <c r="P865" s="89">
        <v>0</v>
      </c>
      <c r="Q865" s="89">
        <v>0</v>
      </c>
      <c r="R865" s="89">
        <v>0</v>
      </c>
      <c r="S865" s="89">
        <v>0</v>
      </c>
      <c r="T865" s="89">
        <v>0</v>
      </c>
      <c r="U865" s="89">
        <v>0</v>
      </c>
      <c r="V865" s="89">
        <v>0</v>
      </c>
      <c r="W865" s="89">
        <v>0</v>
      </c>
      <c r="X865" s="89">
        <v>0</v>
      </c>
      <c r="Y865" s="89">
        <v>0</v>
      </c>
    </row>
    <row r="866" spans="1:25">
      <c r="A866" s="88" t="s">
        <v>1152</v>
      </c>
      <c r="B866" s="89">
        <v>0</v>
      </c>
      <c r="C866" s="89">
        <v>0</v>
      </c>
      <c r="D866" s="89">
        <v>0</v>
      </c>
      <c r="E866" s="89">
        <v>0</v>
      </c>
      <c r="F866" s="89">
        <v>0</v>
      </c>
      <c r="G866" s="89">
        <v>0</v>
      </c>
      <c r="H866" s="89">
        <v>0</v>
      </c>
      <c r="I866" s="89">
        <v>0.08</v>
      </c>
      <c r="J866" s="89">
        <v>0.06</v>
      </c>
      <c r="K866" s="89">
        <v>0.01</v>
      </c>
      <c r="L866" s="89">
        <v>0.01</v>
      </c>
      <c r="M866" s="89">
        <v>0.01</v>
      </c>
      <c r="N866" s="89">
        <v>0.09</v>
      </c>
      <c r="O866" s="89">
        <v>0.08</v>
      </c>
      <c r="P866" s="89">
        <v>0</v>
      </c>
      <c r="Q866" s="89">
        <v>0</v>
      </c>
      <c r="R866" s="89">
        <v>0.04</v>
      </c>
      <c r="S866" s="89">
        <v>0.06</v>
      </c>
      <c r="T866" s="89">
        <v>0.01</v>
      </c>
      <c r="U866" s="89">
        <v>0.01</v>
      </c>
      <c r="V866" s="89">
        <v>0.01</v>
      </c>
      <c r="W866" s="89">
        <v>0</v>
      </c>
      <c r="X866" s="89">
        <v>0</v>
      </c>
      <c r="Y866" s="89">
        <v>0</v>
      </c>
    </row>
    <row r="867" spans="1:25">
      <c r="A867" s="88" t="s">
        <v>1153</v>
      </c>
      <c r="B867" s="89">
        <v>0</v>
      </c>
      <c r="C867" s="89">
        <v>0</v>
      </c>
      <c r="D867" s="89">
        <v>0</v>
      </c>
      <c r="E867" s="89">
        <v>0</v>
      </c>
      <c r="F867" s="89">
        <v>0</v>
      </c>
      <c r="G867" s="89">
        <v>0</v>
      </c>
      <c r="H867" s="89">
        <v>0</v>
      </c>
      <c r="I867" s="89">
        <v>0</v>
      </c>
      <c r="J867" s="89">
        <v>0</v>
      </c>
      <c r="K867" s="89">
        <v>0</v>
      </c>
      <c r="L867" s="89">
        <v>0</v>
      </c>
      <c r="M867" s="89">
        <v>0</v>
      </c>
      <c r="N867" s="89">
        <v>0</v>
      </c>
      <c r="O867" s="89">
        <v>0</v>
      </c>
      <c r="P867" s="89">
        <v>0</v>
      </c>
      <c r="Q867" s="89">
        <v>0</v>
      </c>
      <c r="R867" s="89">
        <v>0</v>
      </c>
      <c r="S867" s="89">
        <v>0</v>
      </c>
      <c r="T867" s="89">
        <v>0</v>
      </c>
      <c r="U867" s="89">
        <v>0</v>
      </c>
      <c r="V867" s="89">
        <v>0</v>
      </c>
      <c r="W867" s="89">
        <v>0</v>
      </c>
      <c r="X867" s="89">
        <v>0</v>
      </c>
      <c r="Y867" s="89">
        <v>0</v>
      </c>
    </row>
    <row r="868" spans="1:25">
      <c r="A868" s="88" t="s">
        <v>1154</v>
      </c>
      <c r="B868" s="89">
        <v>0</v>
      </c>
      <c r="C868" s="89">
        <v>0</v>
      </c>
      <c r="D868" s="89">
        <v>0</v>
      </c>
      <c r="E868" s="89">
        <v>0</v>
      </c>
      <c r="F868" s="89">
        <v>0</v>
      </c>
      <c r="G868" s="89">
        <v>0</v>
      </c>
      <c r="H868" s="89">
        <v>0</v>
      </c>
      <c r="I868" s="89">
        <v>0</v>
      </c>
      <c r="J868" s="89">
        <v>0</v>
      </c>
      <c r="K868" s="89">
        <v>0</v>
      </c>
      <c r="L868" s="89">
        <v>0</v>
      </c>
      <c r="M868" s="89">
        <v>0</v>
      </c>
      <c r="N868" s="89">
        <v>0</v>
      </c>
      <c r="O868" s="89">
        <v>0</v>
      </c>
      <c r="P868" s="89">
        <v>0</v>
      </c>
      <c r="Q868" s="89">
        <v>0</v>
      </c>
      <c r="R868" s="89">
        <v>0</v>
      </c>
      <c r="S868" s="89">
        <v>0</v>
      </c>
      <c r="T868" s="89">
        <v>0</v>
      </c>
      <c r="U868" s="89">
        <v>0</v>
      </c>
      <c r="V868" s="89">
        <v>0</v>
      </c>
      <c r="W868" s="89">
        <v>0</v>
      </c>
      <c r="X868" s="89">
        <v>0</v>
      </c>
      <c r="Y868" s="89">
        <v>0</v>
      </c>
    </row>
    <row r="869" spans="1:25">
      <c r="A869" s="88" t="s">
        <v>1155</v>
      </c>
      <c r="B869" s="89">
        <v>0</v>
      </c>
      <c r="C869" s="89">
        <v>0</v>
      </c>
      <c r="D869" s="89">
        <v>0</v>
      </c>
      <c r="E869" s="89">
        <v>0</v>
      </c>
      <c r="F869" s="89">
        <v>0</v>
      </c>
      <c r="G869" s="89">
        <v>0</v>
      </c>
      <c r="H869" s="89">
        <v>0</v>
      </c>
      <c r="I869" s="89">
        <v>0</v>
      </c>
      <c r="J869" s="89">
        <v>0</v>
      </c>
      <c r="K869" s="89">
        <v>0</v>
      </c>
      <c r="L869" s="89">
        <v>0</v>
      </c>
      <c r="M869" s="89">
        <v>0</v>
      </c>
      <c r="N869" s="89">
        <v>0</v>
      </c>
      <c r="O869" s="89">
        <v>0</v>
      </c>
      <c r="P869" s="89">
        <v>0</v>
      </c>
      <c r="Q869" s="89">
        <v>0</v>
      </c>
      <c r="R869" s="89">
        <v>0</v>
      </c>
      <c r="S869" s="89">
        <v>0</v>
      </c>
      <c r="T869" s="89">
        <v>0</v>
      </c>
      <c r="U869" s="89">
        <v>0</v>
      </c>
      <c r="V869" s="89">
        <v>0</v>
      </c>
      <c r="W869" s="89">
        <v>0</v>
      </c>
      <c r="X869" s="89">
        <v>0</v>
      </c>
      <c r="Y869" s="89">
        <v>0</v>
      </c>
    </row>
    <row r="870" spans="1:25">
      <c r="A870" s="88" t="s">
        <v>1156</v>
      </c>
      <c r="B870" s="89">
        <v>0.09</v>
      </c>
      <c r="C870" s="89">
        <v>0.04</v>
      </c>
      <c r="D870" s="89">
        <v>0.04</v>
      </c>
      <c r="E870" s="89">
        <v>0.04</v>
      </c>
      <c r="F870" s="89">
        <v>0.04</v>
      </c>
      <c r="G870" s="89">
        <v>1.67</v>
      </c>
      <c r="H870" s="89">
        <v>7.0000000000000007E-2</v>
      </c>
      <c r="I870" s="89">
        <v>0.09</v>
      </c>
      <c r="J870" s="89">
        <v>0.09</v>
      </c>
      <c r="K870" s="89">
        <v>0.33</v>
      </c>
      <c r="L870" s="89">
        <v>0.17</v>
      </c>
      <c r="M870" s="89">
        <v>0.12</v>
      </c>
      <c r="N870" s="89">
        <v>0.12</v>
      </c>
      <c r="O870" s="89">
        <v>0.19</v>
      </c>
      <c r="P870" s="89">
        <v>0.2</v>
      </c>
      <c r="Q870" s="89">
        <v>0.1</v>
      </c>
      <c r="R870" s="89">
        <v>0.1</v>
      </c>
      <c r="S870" s="89">
        <v>0.1</v>
      </c>
      <c r="T870" s="89">
        <v>0.13</v>
      </c>
      <c r="U870" s="89">
        <v>0.12</v>
      </c>
      <c r="V870" s="89">
        <v>0.12</v>
      </c>
      <c r="W870" s="89">
        <v>0.11</v>
      </c>
      <c r="X870" s="89">
        <v>0.8</v>
      </c>
      <c r="Y870" s="89">
        <v>1.03</v>
      </c>
    </row>
    <row r="871" spans="1:25">
      <c r="A871" s="88" t="s">
        <v>1157</v>
      </c>
      <c r="B871" s="89">
        <v>0.01</v>
      </c>
      <c r="C871" s="89">
        <v>0.31</v>
      </c>
      <c r="D871" s="89">
        <v>1.82</v>
      </c>
      <c r="E871" s="89">
        <v>0.5</v>
      </c>
      <c r="F871" s="89">
        <v>0.27</v>
      </c>
      <c r="G871" s="89">
        <v>0.44</v>
      </c>
      <c r="H871" s="89">
        <v>0.02</v>
      </c>
      <c r="I871" s="89">
        <v>0.03</v>
      </c>
      <c r="J871" s="89">
        <v>0.06</v>
      </c>
      <c r="K871" s="89">
        <v>0.05</v>
      </c>
      <c r="L871" s="89">
        <v>0.04</v>
      </c>
      <c r="M871" s="89">
        <v>0.02</v>
      </c>
      <c r="N871" s="89">
        <v>7.0000000000000007E-2</v>
      </c>
      <c r="O871" s="89">
        <v>7.0000000000000007E-2</v>
      </c>
      <c r="P871" s="89">
        <v>0.04</v>
      </c>
      <c r="Q871" s="89">
        <v>0.08</v>
      </c>
      <c r="R871" s="89">
        <v>0.02</v>
      </c>
      <c r="S871" s="89">
        <v>0.04</v>
      </c>
      <c r="T871" s="89">
        <v>7.0000000000000007E-2</v>
      </c>
      <c r="U871" s="89">
        <v>0.05</v>
      </c>
      <c r="V871" s="89">
        <v>0.02</v>
      </c>
      <c r="W871" s="89">
        <v>0.3</v>
      </c>
      <c r="X871" s="89">
        <v>0.46</v>
      </c>
      <c r="Y871" s="89">
        <v>0.02</v>
      </c>
    </row>
    <row r="872" spans="1:25">
      <c r="A872" s="88" t="s">
        <v>1158</v>
      </c>
      <c r="B872" s="89">
        <v>0</v>
      </c>
      <c r="C872" s="89">
        <v>0</v>
      </c>
      <c r="D872" s="89">
        <v>0</v>
      </c>
      <c r="E872" s="89">
        <v>0</v>
      </c>
      <c r="F872" s="89">
        <v>0</v>
      </c>
      <c r="G872" s="89">
        <v>0</v>
      </c>
      <c r="H872" s="89">
        <v>0</v>
      </c>
      <c r="I872" s="89">
        <v>0</v>
      </c>
      <c r="J872" s="89">
        <v>0</v>
      </c>
      <c r="K872" s="89">
        <v>0</v>
      </c>
      <c r="L872" s="89">
        <v>0</v>
      </c>
      <c r="M872" s="89">
        <v>0</v>
      </c>
      <c r="N872" s="89">
        <v>0</v>
      </c>
      <c r="O872" s="89">
        <v>0</v>
      </c>
      <c r="P872" s="89">
        <v>0</v>
      </c>
      <c r="Q872" s="89">
        <v>0</v>
      </c>
      <c r="R872" s="89">
        <v>0</v>
      </c>
      <c r="S872" s="89">
        <v>0</v>
      </c>
      <c r="T872" s="89">
        <v>0</v>
      </c>
      <c r="U872" s="89">
        <v>0</v>
      </c>
      <c r="V872" s="89">
        <v>0</v>
      </c>
      <c r="W872" s="89">
        <v>0</v>
      </c>
      <c r="X872" s="89">
        <v>0</v>
      </c>
      <c r="Y872" s="89">
        <v>0</v>
      </c>
    </row>
    <row r="873" spans="1:25">
      <c r="A873" s="88" t="s">
        <v>1159</v>
      </c>
      <c r="B873" s="89">
        <v>0</v>
      </c>
      <c r="C873" s="89">
        <v>0</v>
      </c>
      <c r="D873" s="89">
        <v>0</v>
      </c>
      <c r="E873" s="89">
        <v>0</v>
      </c>
      <c r="F873" s="89">
        <v>0</v>
      </c>
      <c r="G873" s="89">
        <v>0</v>
      </c>
      <c r="H873" s="89">
        <v>0</v>
      </c>
      <c r="I873" s="89">
        <v>0</v>
      </c>
      <c r="J873" s="89">
        <v>0</v>
      </c>
      <c r="K873" s="89">
        <v>0</v>
      </c>
      <c r="L873" s="89">
        <v>0</v>
      </c>
      <c r="M873" s="89">
        <v>0</v>
      </c>
      <c r="N873" s="89">
        <v>0</v>
      </c>
      <c r="O873" s="89">
        <v>0</v>
      </c>
      <c r="P873" s="89">
        <v>0</v>
      </c>
      <c r="Q873" s="89">
        <v>0</v>
      </c>
      <c r="R873" s="89">
        <v>0</v>
      </c>
      <c r="S873" s="89">
        <v>0</v>
      </c>
      <c r="T873" s="89">
        <v>0</v>
      </c>
      <c r="U873" s="89">
        <v>0</v>
      </c>
      <c r="V873" s="89">
        <v>0</v>
      </c>
      <c r="W873" s="89">
        <v>0</v>
      </c>
      <c r="X873" s="89">
        <v>0</v>
      </c>
      <c r="Y873" s="89">
        <v>0</v>
      </c>
    </row>
    <row r="874" spans="1:25">
      <c r="A874" s="88" t="s">
        <v>883</v>
      </c>
      <c r="B874" s="89">
        <v>0</v>
      </c>
      <c r="C874" s="89">
        <v>0.02</v>
      </c>
      <c r="D874" s="89">
        <v>0</v>
      </c>
      <c r="E874" s="89">
        <v>0</v>
      </c>
      <c r="F874" s="89">
        <v>0.13</v>
      </c>
      <c r="G874" s="89">
        <v>0</v>
      </c>
      <c r="H874" s="89">
        <v>0</v>
      </c>
      <c r="I874" s="89">
        <v>0.01</v>
      </c>
      <c r="J874" s="89">
        <v>0</v>
      </c>
      <c r="K874" s="89">
        <v>0.02</v>
      </c>
      <c r="L874" s="89">
        <v>0</v>
      </c>
      <c r="M874" s="89">
        <v>0.02</v>
      </c>
      <c r="N874" s="89">
        <v>0.06</v>
      </c>
      <c r="O874" s="89">
        <v>0</v>
      </c>
      <c r="P874" s="89">
        <v>0</v>
      </c>
      <c r="Q874" s="89">
        <v>0</v>
      </c>
      <c r="R874" s="89">
        <v>0</v>
      </c>
      <c r="S874" s="89">
        <v>0</v>
      </c>
      <c r="T874" s="89">
        <v>0.03</v>
      </c>
      <c r="U874" s="89">
        <v>0</v>
      </c>
      <c r="V874" s="89">
        <v>0.03</v>
      </c>
      <c r="W874" s="89">
        <v>0.02</v>
      </c>
      <c r="X874" s="89">
        <v>0.14000000000000001</v>
      </c>
      <c r="Y874" s="89">
        <v>0</v>
      </c>
    </row>
    <row r="875" spans="1:25">
      <c r="A875" s="88" t="s">
        <v>884</v>
      </c>
      <c r="B875" s="89">
        <v>0.05</v>
      </c>
      <c r="C875" s="89">
        <v>0.02</v>
      </c>
      <c r="D875" s="89">
        <v>0.01</v>
      </c>
      <c r="E875" s="89">
        <v>0.05</v>
      </c>
      <c r="F875" s="89">
        <v>0.04</v>
      </c>
      <c r="G875" s="89">
        <v>2.98</v>
      </c>
      <c r="H875" s="89">
        <v>7.0000000000000007E-2</v>
      </c>
      <c r="I875" s="89">
        <v>0.09</v>
      </c>
      <c r="J875" s="89">
        <v>0.04</v>
      </c>
      <c r="K875" s="89">
        <v>0.09</v>
      </c>
      <c r="L875" s="89">
        <v>0.14000000000000001</v>
      </c>
      <c r="M875" s="89">
        <v>0.05</v>
      </c>
      <c r="N875" s="89">
        <v>0.08</v>
      </c>
      <c r="O875" s="89">
        <v>0.03</v>
      </c>
      <c r="P875" s="89">
        <v>0.09</v>
      </c>
      <c r="Q875" s="89">
        <v>0.1</v>
      </c>
      <c r="R875" s="89">
        <v>0.11</v>
      </c>
      <c r="S875" s="89">
        <v>0.04</v>
      </c>
      <c r="T875" s="89">
        <v>7.0000000000000007E-2</v>
      </c>
      <c r="U875" s="89">
        <v>0.03</v>
      </c>
      <c r="V875" s="89">
        <v>0.03</v>
      </c>
      <c r="W875" s="89">
        <v>0.02</v>
      </c>
      <c r="X875" s="89">
        <v>0.01</v>
      </c>
      <c r="Y875" s="89">
        <v>0.06</v>
      </c>
    </row>
    <row r="876" spans="1:25">
      <c r="A876" s="88" t="s">
        <v>885</v>
      </c>
      <c r="B876" s="89">
        <v>0</v>
      </c>
      <c r="C876" s="89">
        <v>0</v>
      </c>
      <c r="D876" s="89">
        <v>0</v>
      </c>
      <c r="E876" s="89">
        <v>0</v>
      </c>
      <c r="F876" s="89">
        <v>0.39</v>
      </c>
      <c r="G876" s="89">
        <v>0.01</v>
      </c>
      <c r="H876" s="89">
        <v>0.01</v>
      </c>
      <c r="I876" s="89">
        <v>0.01</v>
      </c>
      <c r="J876" s="89">
        <v>0.01</v>
      </c>
      <c r="K876" s="89">
        <v>0</v>
      </c>
      <c r="L876" s="89">
        <v>0</v>
      </c>
      <c r="M876" s="89">
        <v>0.01</v>
      </c>
      <c r="N876" s="89">
        <v>0</v>
      </c>
      <c r="O876" s="89">
        <v>0</v>
      </c>
      <c r="P876" s="89">
        <v>0</v>
      </c>
      <c r="Q876" s="89">
        <v>0</v>
      </c>
      <c r="R876" s="89">
        <v>0</v>
      </c>
      <c r="S876" s="89">
        <v>0.01</v>
      </c>
      <c r="T876" s="89">
        <v>0</v>
      </c>
      <c r="U876" s="89">
        <v>0.4</v>
      </c>
      <c r="V876" s="89">
        <v>0</v>
      </c>
      <c r="W876" s="89">
        <v>0.01</v>
      </c>
      <c r="X876" s="89">
        <v>0.01</v>
      </c>
      <c r="Y876" s="89">
        <v>0</v>
      </c>
    </row>
    <row r="877" spans="1:25">
      <c r="A877" s="88" t="s">
        <v>886</v>
      </c>
      <c r="B877" s="89">
        <v>0</v>
      </c>
      <c r="C877" s="89">
        <v>0</v>
      </c>
      <c r="D877" s="89">
        <v>0</v>
      </c>
      <c r="E877" s="89">
        <v>0</v>
      </c>
      <c r="F877" s="89">
        <v>0.04</v>
      </c>
      <c r="G877" s="89">
        <v>0.02</v>
      </c>
      <c r="H877" s="89">
        <v>0.01</v>
      </c>
      <c r="I877" s="89">
        <v>0.02</v>
      </c>
      <c r="J877" s="89">
        <v>0.04</v>
      </c>
      <c r="K877" s="89">
        <v>0.05</v>
      </c>
      <c r="L877" s="89">
        <v>0.05</v>
      </c>
      <c r="M877" s="89">
        <v>0.04</v>
      </c>
      <c r="N877" s="89">
        <v>0.04</v>
      </c>
      <c r="O877" s="89">
        <v>0.06</v>
      </c>
      <c r="P877" s="89">
        <v>0.02</v>
      </c>
      <c r="Q877" s="89">
        <v>0.02</v>
      </c>
      <c r="R877" s="89">
        <v>0.04</v>
      </c>
      <c r="S877" s="89">
        <v>0.02</v>
      </c>
      <c r="T877" s="89">
        <v>0.02</v>
      </c>
      <c r="U877" s="89">
        <v>0.02</v>
      </c>
      <c r="V877" s="89">
        <v>0.01</v>
      </c>
      <c r="W877" s="89">
        <v>0.01</v>
      </c>
      <c r="X877" s="89">
        <v>0.01</v>
      </c>
      <c r="Y877" s="89">
        <v>0.01</v>
      </c>
    </row>
    <row r="878" spans="1:25">
      <c r="A878" s="88" t="s">
        <v>887</v>
      </c>
      <c r="B878" s="89">
        <v>0</v>
      </c>
      <c r="C878" s="89">
        <v>0</v>
      </c>
      <c r="D878" s="89">
        <v>0.11</v>
      </c>
      <c r="E878" s="89">
        <v>0.7</v>
      </c>
      <c r="F878" s="89">
        <v>0</v>
      </c>
      <c r="G878" s="89">
        <v>0</v>
      </c>
      <c r="H878" s="89">
        <v>0</v>
      </c>
      <c r="I878" s="89">
        <v>0</v>
      </c>
      <c r="J878" s="89">
        <v>0</v>
      </c>
      <c r="K878" s="89">
        <v>0</v>
      </c>
      <c r="L878" s="89">
        <v>0</v>
      </c>
      <c r="M878" s="89">
        <v>0</v>
      </c>
      <c r="N878" s="89">
        <v>0.01</v>
      </c>
      <c r="O878" s="89">
        <v>0.01</v>
      </c>
      <c r="P878" s="89">
        <v>0.01</v>
      </c>
      <c r="Q878" s="89">
        <v>0</v>
      </c>
      <c r="R878" s="89">
        <v>0</v>
      </c>
      <c r="S878" s="89">
        <v>0</v>
      </c>
      <c r="T878" s="89">
        <v>0.01</v>
      </c>
      <c r="U878" s="89">
        <v>0</v>
      </c>
      <c r="V878" s="89">
        <v>0</v>
      </c>
      <c r="W878" s="89">
        <v>0</v>
      </c>
      <c r="X878" s="89">
        <v>0</v>
      </c>
      <c r="Y878" s="89">
        <v>0</v>
      </c>
    </row>
    <row r="879" spans="1:25">
      <c r="A879" s="88" t="s">
        <v>888</v>
      </c>
      <c r="B879" s="89">
        <v>0.01</v>
      </c>
      <c r="C879" s="89">
        <v>0.02</v>
      </c>
      <c r="D879" s="89">
        <v>0.02</v>
      </c>
      <c r="E879" s="89">
        <v>0.28000000000000003</v>
      </c>
      <c r="F879" s="89">
        <v>0.01</v>
      </c>
      <c r="G879" s="89">
        <v>0.02</v>
      </c>
      <c r="H879" s="89">
        <v>0.04</v>
      </c>
      <c r="I879" s="89">
        <v>0.05</v>
      </c>
      <c r="J879" s="89">
        <v>0.08</v>
      </c>
      <c r="K879" s="89">
        <v>0.06</v>
      </c>
      <c r="L879" s="89">
        <v>0.05</v>
      </c>
      <c r="M879" s="89">
        <v>0.04</v>
      </c>
      <c r="N879" s="89">
        <v>0.03</v>
      </c>
      <c r="O879" s="89">
        <v>0.04</v>
      </c>
      <c r="P879" s="89">
        <v>0.03</v>
      </c>
      <c r="Q879" s="89">
        <v>0.01</v>
      </c>
      <c r="R879" s="89">
        <v>0.02</v>
      </c>
      <c r="S879" s="89">
        <v>0.02</v>
      </c>
      <c r="T879" s="89">
        <v>0.03</v>
      </c>
      <c r="U879" s="89">
        <v>0.03</v>
      </c>
      <c r="V879" s="89">
        <v>0.02</v>
      </c>
      <c r="W879" s="89">
        <v>0.02</v>
      </c>
      <c r="X879" s="89">
        <v>0.03</v>
      </c>
      <c r="Y879" s="89">
        <v>0.02</v>
      </c>
    </row>
    <row r="880" spans="1:25">
      <c r="A880" s="88" t="s">
        <v>889</v>
      </c>
      <c r="B880" s="89">
        <v>0</v>
      </c>
      <c r="C880" s="89">
        <v>0</v>
      </c>
      <c r="D880" s="89">
        <v>0.22</v>
      </c>
      <c r="E880" s="89">
        <v>0</v>
      </c>
      <c r="F880" s="89">
        <v>0</v>
      </c>
      <c r="G880" s="89">
        <v>0</v>
      </c>
      <c r="H880" s="89">
        <v>0</v>
      </c>
      <c r="I880" s="89">
        <v>0</v>
      </c>
      <c r="J880" s="89">
        <v>0</v>
      </c>
      <c r="K880" s="89">
        <v>0</v>
      </c>
      <c r="L880" s="89">
        <v>0</v>
      </c>
      <c r="M880" s="89">
        <v>0</v>
      </c>
      <c r="N880" s="89">
        <v>0</v>
      </c>
      <c r="O880" s="89">
        <v>0</v>
      </c>
      <c r="P880" s="89">
        <v>0</v>
      </c>
      <c r="Q880" s="89">
        <v>0</v>
      </c>
      <c r="R880" s="89">
        <v>0</v>
      </c>
      <c r="S880" s="89">
        <v>0</v>
      </c>
      <c r="T880" s="89">
        <v>0</v>
      </c>
      <c r="U880" s="89">
        <v>0</v>
      </c>
      <c r="V880" s="89">
        <v>0</v>
      </c>
      <c r="W880" s="89">
        <v>0</v>
      </c>
      <c r="X880" s="89">
        <v>0</v>
      </c>
      <c r="Y880" s="89">
        <v>0</v>
      </c>
    </row>
    <row r="881" spans="1:25">
      <c r="A881" s="88" t="s">
        <v>890</v>
      </c>
      <c r="B881" s="89">
        <v>0</v>
      </c>
      <c r="C881" s="89">
        <v>0</v>
      </c>
      <c r="D881" s="89">
        <v>0</v>
      </c>
      <c r="E881" s="89">
        <v>0</v>
      </c>
      <c r="F881" s="89">
        <v>0</v>
      </c>
      <c r="G881" s="89">
        <v>0</v>
      </c>
      <c r="H881" s="89">
        <v>0</v>
      </c>
      <c r="I881" s="89">
        <v>0</v>
      </c>
      <c r="J881" s="89">
        <v>0</v>
      </c>
      <c r="K881" s="89">
        <v>0</v>
      </c>
      <c r="L881" s="89">
        <v>0</v>
      </c>
      <c r="M881" s="89">
        <v>0</v>
      </c>
      <c r="N881" s="89">
        <v>0</v>
      </c>
      <c r="O881" s="89">
        <v>0</v>
      </c>
      <c r="P881" s="89">
        <v>0</v>
      </c>
      <c r="Q881" s="89">
        <v>0</v>
      </c>
      <c r="R881" s="89">
        <v>0</v>
      </c>
      <c r="S881" s="89">
        <v>0</v>
      </c>
      <c r="T881" s="89">
        <v>0</v>
      </c>
      <c r="U881" s="89">
        <v>0</v>
      </c>
      <c r="V881" s="89">
        <v>0</v>
      </c>
      <c r="W881" s="89">
        <v>0</v>
      </c>
      <c r="X881" s="89">
        <v>0</v>
      </c>
      <c r="Y881" s="89">
        <v>0</v>
      </c>
    </row>
    <row r="882" spans="1:25">
      <c r="A882" s="88" t="s">
        <v>891</v>
      </c>
      <c r="B882" s="89">
        <v>0.01</v>
      </c>
      <c r="C882" s="89">
        <v>0.01</v>
      </c>
      <c r="D882" s="89">
        <v>0.01</v>
      </c>
      <c r="E882" s="89">
        <v>0</v>
      </c>
      <c r="F882" s="89">
        <v>0</v>
      </c>
      <c r="G882" s="89">
        <v>0</v>
      </c>
      <c r="H882" s="89">
        <v>0</v>
      </c>
      <c r="I882" s="89">
        <v>0.01</v>
      </c>
      <c r="J882" s="89">
        <v>0.03</v>
      </c>
      <c r="K882" s="89">
        <v>0.02</v>
      </c>
      <c r="L882" s="89">
        <v>0.02</v>
      </c>
      <c r="M882" s="89">
        <v>0.02</v>
      </c>
      <c r="N882" s="89">
        <v>0.02</v>
      </c>
      <c r="O882" s="89">
        <v>0.01</v>
      </c>
      <c r="P882" s="89">
        <v>0.01</v>
      </c>
      <c r="Q882" s="89">
        <v>0.01</v>
      </c>
      <c r="R882" s="89">
        <v>0.01</v>
      </c>
      <c r="S882" s="89">
        <v>0</v>
      </c>
      <c r="T882" s="89">
        <v>0.01</v>
      </c>
      <c r="U882" s="89">
        <v>0.01</v>
      </c>
      <c r="V882" s="89">
        <v>0.01</v>
      </c>
      <c r="W882" s="89">
        <v>0</v>
      </c>
      <c r="X882" s="89">
        <v>0</v>
      </c>
      <c r="Y882" s="89">
        <v>0.01</v>
      </c>
    </row>
    <row r="883" spans="1:25">
      <c r="A883" s="88" t="s">
        <v>892</v>
      </c>
      <c r="B883" s="89">
        <v>0</v>
      </c>
      <c r="C883" s="89">
        <v>0</v>
      </c>
      <c r="D883" s="89">
        <v>0</v>
      </c>
      <c r="E883" s="89">
        <v>0</v>
      </c>
      <c r="F883" s="89">
        <v>0</v>
      </c>
      <c r="G883" s="89">
        <v>0</v>
      </c>
      <c r="H883" s="89">
        <v>0</v>
      </c>
      <c r="I883" s="89">
        <v>0</v>
      </c>
      <c r="J883" s="89">
        <v>0.01</v>
      </c>
      <c r="K883" s="89">
        <v>0.01</v>
      </c>
      <c r="L883" s="89">
        <v>0</v>
      </c>
      <c r="M883" s="89">
        <v>0</v>
      </c>
      <c r="N883" s="89">
        <v>0</v>
      </c>
      <c r="O883" s="89">
        <v>0</v>
      </c>
      <c r="P883" s="89">
        <v>0</v>
      </c>
      <c r="Q883" s="89">
        <v>0</v>
      </c>
      <c r="R883" s="89">
        <v>0</v>
      </c>
      <c r="S883" s="89">
        <v>0</v>
      </c>
      <c r="T883" s="89">
        <v>0</v>
      </c>
      <c r="U883" s="89">
        <v>0</v>
      </c>
      <c r="V883" s="89">
        <v>0</v>
      </c>
      <c r="W883" s="89">
        <v>0</v>
      </c>
      <c r="X883" s="89">
        <v>0</v>
      </c>
      <c r="Y883" s="89">
        <v>0</v>
      </c>
    </row>
    <row r="884" spans="1:25">
      <c r="A884" s="88" t="s">
        <v>893</v>
      </c>
      <c r="B884" s="89">
        <v>0</v>
      </c>
      <c r="C884" s="89">
        <v>0</v>
      </c>
      <c r="D884" s="89">
        <v>0.01</v>
      </c>
      <c r="E884" s="89">
        <v>0</v>
      </c>
      <c r="F884" s="89">
        <v>0</v>
      </c>
      <c r="G884" s="89">
        <v>0</v>
      </c>
      <c r="H884" s="89">
        <v>0.02</v>
      </c>
      <c r="I884" s="89">
        <v>0.02</v>
      </c>
      <c r="J884" s="89">
        <v>0.01</v>
      </c>
      <c r="K884" s="89">
        <v>0.02</v>
      </c>
      <c r="L884" s="89">
        <v>0.01</v>
      </c>
      <c r="M884" s="89">
        <v>0.01</v>
      </c>
      <c r="N884" s="89">
        <v>0.01</v>
      </c>
      <c r="O884" s="89">
        <v>0.01</v>
      </c>
      <c r="P884" s="89">
        <v>0.01</v>
      </c>
      <c r="Q884" s="89">
        <v>0.01</v>
      </c>
      <c r="R884" s="89">
        <v>0.01</v>
      </c>
      <c r="S884" s="89">
        <v>0.01</v>
      </c>
      <c r="T884" s="89">
        <v>0.02</v>
      </c>
      <c r="U884" s="89">
        <v>0.01</v>
      </c>
      <c r="V884" s="89">
        <v>0.01</v>
      </c>
      <c r="W884" s="89">
        <v>0.01</v>
      </c>
      <c r="X884" s="89">
        <v>0.01</v>
      </c>
      <c r="Y884" s="89">
        <v>0</v>
      </c>
    </row>
    <row r="885" spans="1:25">
      <c r="A885" s="88" t="s">
        <v>894</v>
      </c>
      <c r="B885" s="89">
        <v>0.01</v>
      </c>
      <c r="C885" s="89">
        <v>0.01</v>
      </c>
      <c r="D885" s="89">
        <v>0</v>
      </c>
      <c r="E885" s="89">
        <v>0</v>
      </c>
      <c r="F885" s="89">
        <v>0</v>
      </c>
      <c r="G885" s="89">
        <v>0.01</v>
      </c>
      <c r="H885" s="89">
        <v>0.01</v>
      </c>
      <c r="I885" s="89">
        <v>0.02</v>
      </c>
      <c r="J885" s="89">
        <v>0.04</v>
      </c>
      <c r="K885" s="89">
        <v>7.0000000000000007E-2</v>
      </c>
      <c r="L885" s="89">
        <v>0.06</v>
      </c>
      <c r="M885" s="89">
        <v>7.0000000000000007E-2</v>
      </c>
      <c r="N885" s="89">
        <v>0.04</v>
      </c>
      <c r="O885" s="89">
        <v>0.06</v>
      </c>
      <c r="P885" s="89">
        <v>0.04</v>
      </c>
      <c r="Q885" s="89">
        <v>0.03</v>
      </c>
      <c r="R885" s="89">
        <v>0.02</v>
      </c>
      <c r="S885" s="89">
        <v>0.03</v>
      </c>
      <c r="T885" s="89">
        <v>0.09</v>
      </c>
      <c r="U885" s="89">
        <v>0.06</v>
      </c>
      <c r="V885" s="89">
        <v>7.0000000000000007E-2</v>
      </c>
      <c r="W885" s="89">
        <v>0.08</v>
      </c>
      <c r="X885" s="89">
        <v>0.05</v>
      </c>
      <c r="Y885" s="89">
        <v>0.02</v>
      </c>
    </row>
    <row r="886" spans="1:25">
      <c r="A886" s="88" t="s">
        <v>895</v>
      </c>
      <c r="B886" s="89">
        <v>0</v>
      </c>
      <c r="C886" s="89">
        <v>0</v>
      </c>
      <c r="D886" s="89">
        <v>0</v>
      </c>
      <c r="E886" s="89">
        <v>0</v>
      </c>
      <c r="F886" s="89">
        <v>0.65</v>
      </c>
      <c r="G886" s="89">
        <v>0</v>
      </c>
      <c r="H886" s="89">
        <v>0</v>
      </c>
      <c r="I886" s="89">
        <v>0</v>
      </c>
      <c r="J886" s="89">
        <v>0</v>
      </c>
      <c r="K886" s="89">
        <v>0</v>
      </c>
      <c r="L886" s="89">
        <v>0.01</v>
      </c>
      <c r="M886" s="89">
        <v>0.03</v>
      </c>
      <c r="N886" s="89">
        <v>0.02</v>
      </c>
      <c r="O886" s="89">
        <v>0.01</v>
      </c>
      <c r="P886" s="89">
        <v>0.03</v>
      </c>
      <c r="Q886" s="89">
        <v>0.04</v>
      </c>
      <c r="R886" s="89">
        <v>0.01</v>
      </c>
      <c r="S886" s="89">
        <v>0</v>
      </c>
      <c r="T886" s="89">
        <v>0</v>
      </c>
      <c r="U886" s="89">
        <v>0</v>
      </c>
      <c r="V886" s="89">
        <v>0</v>
      </c>
      <c r="W886" s="89">
        <v>0</v>
      </c>
      <c r="X886" s="89">
        <v>0</v>
      </c>
      <c r="Y886" s="89">
        <v>0</v>
      </c>
    </row>
    <row r="887" spans="1:25">
      <c r="A887" s="88" t="s">
        <v>896</v>
      </c>
      <c r="B887" s="89">
        <v>0</v>
      </c>
      <c r="C887" s="89">
        <v>0</v>
      </c>
      <c r="D887" s="89">
        <v>0</v>
      </c>
      <c r="E887" s="89">
        <v>0</v>
      </c>
      <c r="F887" s="89">
        <v>0</v>
      </c>
      <c r="G887" s="89">
        <v>0</v>
      </c>
      <c r="H887" s="89">
        <v>0</v>
      </c>
      <c r="I887" s="89">
        <v>0</v>
      </c>
      <c r="J887" s="89">
        <v>0</v>
      </c>
      <c r="K887" s="89">
        <v>0</v>
      </c>
      <c r="L887" s="89">
        <v>0</v>
      </c>
      <c r="M887" s="89">
        <v>0</v>
      </c>
      <c r="N887" s="89">
        <v>0</v>
      </c>
      <c r="O887" s="89">
        <v>0</v>
      </c>
      <c r="P887" s="89">
        <v>0</v>
      </c>
      <c r="Q887" s="89">
        <v>0</v>
      </c>
      <c r="R887" s="89">
        <v>0</v>
      </c>
      <c r="S887" s="89">
        <v>0</v>
      </c>
      <c r="T887" s="89">
        <v>0</v>
      </c>
      <c r="U887" s="89">
        <v>0</v>
      </c>
      <c r="V887" s="89">
        <v>0</v>
      </c>
      <c r="W887" s="89">
        <v>0</v>
      </c>
      <c r="X887" s="89">
        <v>0</v>
      </c>
      <c r="Y887" s="89">
        <v>0</v>
      </c>
    </row>
    <row r="888" spans="1:25">
      <c r="A888" s="88" t="s">
        <v>897</v>
      </c>
      <c r="B888" s="89">
        <v>0</v>
      </c>
      <c r="C888" s="89">
        <v>0</v>
      </c>
      <c r="D888" s="89">
        <v>0</v>
      </c>
      <c r="E888" s="89">
        <v>0</v>
      </c>
      <c r="F888" s="89">
        <v>0</v>
      </c>
      <c r="G888" s="89">
        <v>0.56999999999999995</v>
      </c>
      <c r="H888" s="89">
        <v>0</v>
      </c>
      <c r="I888" s="89">
        <v>0</v>
      </c>
      <c r="J888" s="89">
        <v>0</v>
      </c>
      <c r="K888" s="89">
        <v>0</v>
      </c>
      <c r="L888" s="89">
        <v>0</v>
      </c>
      <c r="M888" s="89">
        <v>0</v>
      </c>
      <c r="N888" s="89">
        <v>0</v>
      </c>
      <c r="O888" s="89">
        <v>0</v>
      </c>
      <c r="P888" s="89">
        <v>0</v>
      </c>
      <c r="Q888" s="89">
        <v>0</v>
      </c>
      <c r="R888" s="89">
        <v>0</v>
      </c>
      <c r="S888" s="89">
        <v>0</v>
      </c>
      <c r="T888" s="89">
        <v>0</v>
      </c>
      <c r="U888" s="89">
        <v>0</v>
      </c>
      <c r="V888" s="89">
        <v>0</v>
      </c>
      <c r="W888" s="89">
        <v>0.49</v>
      </c>
      <c r="X888" s="89">
        <v>0.12</v>
      </c>
      <c r="Y888" s="89">
        <v>0</v>
      </c>
    </row>
    <row r="889" spans="1:25">
      <c r="A889" s="88" t="s">
        <v>898</v>
      </c>
      <c r="B889" s="89">
        <v>0</v>
      </c>
      <c r="C889" s="89">
        <v>0</v>
      </c>
      <c r="D889" s="89">
        <v>0</v>
      </c>
      <c r="E889" s="89">
        <v>0</v>
      </c>
      <c r="F889" s="89">
        <v>0</v>
      </c>
      <c r="G889" s="89">
        <v>0.02</v>
      </c>
      <c r="H889" s="89">
        <v>0.51</v>
      </c>
      <c r="I889" s="89">
        <v>0.04</v>
      </c>
      <c r="J889" s="89">
        <v>0.01</v>
      </c>
      <c r="K889" s="89">
        <v>0</v>
      </c>
      <c r="L889" s="89">
        <v>0</v>
      </c>
      <c r="M889" s="89">
        <v>0.01</v>
      </c>
      <c r="N889" s="89">
        <v>0.01</v>
      </c>
      <c r="O889" s="89">
        <v>0</v>
      </c>
      <c r="P889" s="89">
        <v>0</v>
      </c>
      <c r="Q889" s="89">
        <v>0.01</v>
      </c>
      <c r="R889" s="89">
        <v>0.01</v>
      </c>
      <c r="S889" s="89">
        <v>0.01</v>
      </c>
      <c r="T889" s="89">
        <v>0.01</v>
      </c>
      <c r="U889" s="89">
        <v>0.02</v>
      </c>
      <c r="V889" s="89">
        <v>0.02</v>
      </c>
      <c r="W889" s="89">
        <v>0.01</v>
      </c>
      <c r="X889" s="89">
        <v>0.49</v>
      </c>
      <c r="Y889" s="89">
        <v>0</v>
      </c>
    </row>
    <row r="890" spans="1:25">
      <c r="A890" s="88" t="s">
        <v>899</v>
      </c>
      <c r="B890" s="89">
        <v>0.45</v>
      </c>
      <c r="C890" s="89">
        <v>0.01</v>
      </c>
      <c r="D890" s="89">
        <v>0</v>
      </c>
      <c r="E890" s="89">
        <v>0.73</v>
      </c>
      <c r="F890" s="89">
        <v>0</v>
      </c>
      <c r="G890" s="89">
        <v>0</v>
      </c>
      <c r="H890" s="89">
        <v>0</v>
      </c>
      <c r="I890" s="89">
        <v>0</v>
      </c>
      <c r="J890" s="89">
        <v>0.02</v>
      </c>
      <c r="K890" s="89">
        <v>0.03</v>
      </c>
      <c r="L890" s="89">
        <v>0.03</v>
      </c>
      <c r="M890" s="89">
        <v>7.0000000000000007E-2</v>
      </c>
      <c r="N890" s="89">
        <v>0.06</v>
      </c>
      <c r="O890" s="89">
        <v>0.01</v>
      </c>
      <c r="P890" s="89">
        <v>0.05</v>
      </c>
      <c r="Q890" s="89">
        <v>0.01</v>
      </c>
      <c r="R890" s="89">
        <v>0.03</v>
      </c>
      <c r="S890" s="89">
        <v>0.04</v>
      </c>
      <c r="T890" s="89">
        <v>0.09</v>
      </c>
      <c r="U890" s="89">
        <v>0.1</v>
      </c>
      <c r="V890" s="89">
        <v>0.05</v>
      </c>
      <c r="W890" s="89">
        <v>0.04</v>
      </c>
      <c r="X890" s="89">
        <v>0.01</v>
      </c>
      <c r="Y890" s="89">
        <v>0.01</v>
      </c>
    </row>
    <row r="891" spans="1:25">
      <c r="A891" s="88" t="s">
        <v>900</v>
      </c>
      <c r="B891" s="89">
        <v>0</v>
      </c>
      <c r="C891" s="89">
        <v>0</v>
      </c>
      <c r="D891" s="89">
        <v>0</v>
      </c>
      <c r="E891" s="89">
        <v>0</v>
      </c>
      <c r="F891" s="89">
        <v>0</v>
      </c>
      <c r="G891" s="89">
        <v>0</v>
      </c>
      <c r="H891" s="89">
        <v>0</v>
      </c>
      <c r="I891" s="89">
        <v>0.02</v>
      </c>
      <c r="J891" s="89">
        <v>0.02</v>
      </c>
      <c r="K891" s="89">
        <v>0.01</v>
      </c>
      <c r="L891" s="89">
        <v>0.02</v>
      </c>
      <c r="M891" s="89">
        <v>0.02</v>
      </c>
      <c r="N891" s="89">
        <v>0.01</v>
      </c>
      <c r="O891" s="89">
        <v>0.01</v>
      </c>
      <c r="P891" s="89">
        <v>0</v>
      </c>
      <c r="Q891" s="89">
        <v>0.02</v>
      </c>
      <c r="R891" s="89">
        <v>0.03</v>
      </c>
      <c r="S891" s="89">
        <v>0.01</v>
      </c>
      <c r="T891" s="89">
        <v>0.02</v>
      </c>
      <c r="U891" s="89">
        <v>0.02</v>
      </c>
      <c r="V891" s="89">
        <v>0.06</v>
      </c>
      <c r="W891" s="89">
        <v>0.05</v>
      </c>
      <c r="X891" s="89">
        <v>0.01</v>
      </c>
      <c r="Y891" s="89">
        <v>0</v>
      </c>
    </row>
    <row r="892" spans="1:25">
      <c r="A892" s="88" t="s">
        <v>901</v>
      </c>
      <c r="B892" s="89">
        <v>0</v>
      </c>
      <c r="C892" s="89">
        <v>0</v>
      </c>
      <c r="D892" s="89">
        <v>0</v>
      </c>
      <c r="E892" s="89">
        <v>0.7</v>
      </c>
      <c r="F892" s="89">
        <v>0</v>
      </c>
      <c r="G892" s="89">
        <v>0</v>
      </c>
      <c r="H892" s="89">
        <v>0</v>
      </c>
      <c r="I892" s="89">
        <v>0</v>
      </c>
      <c r="J892" s="89">
        <v>0.01</v>
      </c>
      <c r="K892" s="89">
        <v>0</v>
      </c>
      <c r="L892" s="89">
        <v>0</v>
      </c>
      <c r="M892" s="89">
        <v>0</v>
      </c>
      <c r="N892" s="89">
        <v>0</v>
      </c>
      <c r="O892" s="89">
        <v>0.01</v>
      </c>
      <c r="P892" s="89">
        <v>0</v>
      </c>
      <c r="Q892" s="89">
        <v>0</v>
      </c>
      <c r="R892" s="89">
        <v>0</v>
      </c>
      <c r="S892" s="89">
        <v>0</v>
      </c>
      <c r="T892" s="89">
        <v>0</v>
      </c>
      <c r="U892" s="89">
        <v>0</v>
      </c>
      <c r="V892" s="89">
        <v>0</v>
      </c>
      <c r="W892" s="89">
        <v>0</v>
      </c>
      <c r="X892" s="89">
        <v>0</v>
      </c>
      <c r="Y892" s="89">
        <v>0</v>
      </c>
    </row>
    <row r="893" spans="1:25">
      <c r="A893" s="88" t="s">
        <v>902</v>
      </c>
      <c r="B893" s="89">
        <v>0</v>
      </c>
      <c r="C893" s="89">
        <v>0</v>
      </c>
      <c r="D893" s="89">
        <v>0</v>
      </c>
      <c r="E893" s="89">
        <v>0</v>
      </c>
      <c r="F893" s="89">
        <v>0.47</v>
      </c>
      <c r="G893" s="89">
        <v>0</v>
      </c>
      <c r="H893" s="89">
        <v>0.01</v>
      </c>
      <c r="I893" s="89">
        <v>0.01</v>
      </c>
      <c r="J893" s="89">
        <v>0.01</v>
      </c>
      <c r="K893" s="89">
        <v>0.01</v>
      </c>
      <c r="L893" s="89">
        <v>0</v>
      </c>
      <c r="M893" s="89">
        <v>0.01</v>
      </c>
      <c r="N893" s="89">
        <v>0</v>
      </c>
      <c r="O893" s="89">
        <v>0</v>
      </c>
      <c r="P893" s="89">
        <v>0</v>
      </c>
      <c r="Q893" s="89">
        <v>0.01</v>
      </c>
      <c r="R893" s="89">
        <v>0.01</v>
      </c>
      <c r="S893" s="89">
        <v>0</v>
      </c>
      <c r="T893" s="89">
        <v>0</v>
      </c>
      <c r="U893" s="89">
        <v>0</v>
      </c>
      <c r="V893" s="89">
        <v>0</v>
      </c>
      <c r="W893" s="89">
        <v>0</v>
      </c>
      <c r="X893" s="89">
        <v>0</v>
      </c>
      <c r="Y893" s="89">
        <v>0</v>
      </c>
    </row>
    <row r="894" spans="1:25">
      <c r="A894" s="88" t="s">
        <v>903</v>
      </c>
      <c r="B894" s="89">
        <v>0</v>
      </c>
      <c r="C894" s="89">
        <v>0</v>
      </c>
      <c r="D894" s="89">
        <v>0</v>
      </c>
      <c r="E894" s="89">
        <v>0</v>
      </c>
      <c r="F894" s="89">
        <v>0</v>
      </c>
      <c r="G894" s="89">
        <v>0.15</v>
      </c>
      <c r="H894" s="89">
        <v>0</v>
      </c>
      <c r="I894" s="89">
        <v>0</v>
      </c>
      <c r="J894" s="89">
        <v>0</v>
      </c>
      <c r="K894" s="89">
        <v>0</v>
      </c>
      <c r="L894" s="89">
        <v>0.03</v>
      </c>
      <c r="M894" s="89">
        <v>0.03</v>
      </c>
      <c r="N894" s="89">
        <v>0</v>
      </c>
      <c r="O894" s="89">
        <v>0</v>
      </c>
      <c r="P894" s="89">
        <v>0</v>
      </c>
      <c r="Q894" s="89">
        <v>0.01</v>
      </c>
      <c r="R894" s="89">
        <v>0.02</v>
      </c>
      <c r="S894" s="89">
        <v>0</v>
      </c>
      <c r="T894" s="89">
        <v>0</v>
      </c>
      <c r="U894" s="89">
        <v>0.2</v>
      </c>
      <c r="V894" s="89">
        <v>0.03</v>
      </c>
      <c r="W894" s="89">
        <v>0</v>
      </c>
      <c r="X894" s="89">
        <v>0</v>
      </c>
      <c r="Y894" s="89">
        <v>0</v>
      </c>
    </row>
    <row r="895" spans="1:25">
      <c r="A895" s="88" t="s">
        <v>904</v>
      </c>
      <c r="B895" s="89">
        <v>0</v>
      </c>
      <c r="C895" s="89">
        <v>0.01</v>
      </c>
      <c r="D895" s="89">
        <v>0</v>
      </c>
      <c r="E895" s="89">
        <v>0</v>
      </c>
      <c r="F895" s="89">
        <v>0</v>
      </c>
      <c r="G895" s="89">
        <v>0.01</v>
      </c>
      <c r="H895" s="89">
        <v>0</v>
      </c>
      <c r="I895" s="89">
        <v>0.01</v>
      </c>
      <c r="J895" s="89">
        <v>0.01</v>
      </c>
      <c r="K895" s="89">
        <v>0.02</v>
      </c>
      <c r="L895" s="89">
        <v>0.01</v>
      </c>
      <c r="M895" s="89">
        <v>0.02</v>
      </c>
      <c r="N895" s="89">
        <v>0.02</v>
      </c>
      <c r="O895" s="89">
        <v>0.03</v>
      </c>
      <c r="P895" s="89">
        <v>0.03</v>
      </c>
      <c r="Q895" s="89">
        <v>0.01</v>
      </c>
      <c r="R895" s="89">
        <v>0.01</v>
      </c>
      <c r="S895" s="89">
        <v>0.04</v>
      </c>
      <c r="T895" s="89">
        <v>0.03</v>
      </c>
      <c r="U895" s="89">
        <v>0.01</v>
      </c>
      <c r="V895" s="89">
        <v>0.01</v>
      </c>
      <c r="W895" s="89">
        <v>0.01</v>
      </c>
      <c r="X895" s="89">
        <v>0.01</v>
      </c>
      <c r="Y895" s="89">
        <v>0.01</v>
      </c>
    </row>
    <row r="896" spans="1:25">
      <c r="A896" s="88" t="s">
        <v>905</v>
      </c>
      <c r="B896" s="89">
        <v>0</v>
      </c>
      <c r="C896" s="89">
        <v>0</v>
      </c>
      <c r="D896" s="89">
        <v>0</v>
      </c>
      <c r="E896" s="89">
        <v>0</v>
      </c>
      <c r="F896" s="89">
        <v>0</v>
      </c>
      <c r="G896" s="89">
        <v>0</v>
      </c>
      <c r="H896" s="89">
        <v>0.02</v>
      </c>
      <c r="I896" s="89">
        <v>0.56999999999999995</v>
      </c>
      <c r="J896" s="89">
        <v>0.64</v>
      </c>
      <c r="K896" s="89">
        <v>0.09</v>
      </c>
      <c r="L896" s="89">
        <v>0.02</v>
      </c>
      <c r="M896" s="89">
        <v>0.04</v>
      </c>
      <c r="N896" s="89">
        <v>0.06</v>
      </c>
      <c r="O896" s="89">
        <v>7.0000000000000007E-2</v>
      </c>
      <c r="P896" s="89">
        <v>0.03</v>
      </c>
      <c r="Q896" s="89">
        <v>0.02</v>
      </c>
      <c r="R896" s="89">
        <v>0.02</v>
      </c>
      <c r="S896" s="89">
        <v>0.03</v>
      </c>
      <c r="T896" s="89">
        <v>0.01</v>
      </c>
      <c r="U896" s="89">
        <v>1.02</v>
      </c>
      <c r="V896" s="89">
        <v>0.12</v>
      </c>
      <c r="W896" s="89">
        <v>0.02</v>
      </c>
      <c r="X896" s="89">
        <v>0</v>
      </c>
      <c r="Y896" s="89">
        <v>0</v>
      </c>
    </row>
    <row r="897" spans="1:25">
      <c r="A897" s="88" t="s">
        <v>906</v>
      </c>
      <c r="B897" s="89">
        <v>0</v>
      </c>
      <c r="C897" s="89">
        <v>0</v>
      </c>
      <c r="D897" s="89">
        <v>0.61</v>
      </c>
      <c r="E897" s="89">
        <v>1.63</v>
      </c>
      <c r="F897" s="89">
        <v>0</v>
      </c>
      <c r="G897" s="89">
        <v>0.18</v>
      </c>
      <c r="H897" s="89">
        <v>0</v>
      </c>
      <c r="I897" s="89">
        <v>0</v>
      </c>
      <c r="J897" s="89">
        <v>0</v>
      </c>
      <c r="K897" s="89">
        <v>0</v>
      </c>
      <c r="L897" s="89">
        <v>0.01</v>
      </c>
      <c r="M897" s="89">
        <v>0.04</v>
      </c>
      <c r="N897" s="89">
        <v>0.05</v>
      </c>
      <c r="O897" s="89">
        <v>0.03</v>
      </c>
      <c r="P897" s="89">
        <v>0.02</v>
      </c>
      <c r="Q897" s="89">
        <v>0.03</v>
      </c>
      <c r="R897" s="89">
        <v>0.61</v>
      </c>
      <c r="S897" s="89">
        <v>1.98</v>
      </c>
      <c r="T897" s="89">
        <v>1.03</v>
      </c>
      <c r="U897" s="89">
        <v>0.05</v>
      </c>
      <c r="V897" s="89">
        <v>0</v>
      </c>
      <c r="W897" s="89">
        <v>0</v>
      </c>
      <c r="X897" s="89">
        <v>0</v>
      </c>
      <c r="Y897" s="89">
        <v>0</v>
      </c>
    </row>
    <row r="898" spans="1:25">
      <c r="A898" s="88" t="s">
        <v>907</v>
      </c>
      <c r="B898" s="89">
        <v>0</v>
      </c>
      <c r="C898" s="89">
        <v>0</v>
      </c>
      <c r="D898" s="89">
        <v>0</v>
      </c>
      <c r="E898" s="89">
        <v>0</v>
      </c>
      <c r="F898" s="89">
        <v>0</v>
      </c>
      <c r="G898" s="89">
        <v>1.33</v>
      </c>
      <c r="H898" s="89">
        <v>1.47</v>
      </c>
      <c r="I898" s="89">
        <v>1.57</v>
      </c>
      <c r="J898" s="89">
        <v>0.37</v>
      </c>
      <c r="K898" s="89">
        <v>0.02</v>
      </c>
      <c r="L898" s="89">
        <v>7.0000000000000007E-2</v>
      </c>
      <c r="M898" s="89">
        <v>0.1</v>
      </c>
      <c r="N898" s="89">
        <v>1.1299999999999999</v>
      </c>
      <c r="O898" s="89">
        <v>0.49</v>
      </c>
      <c r="P898" s="89">
        <v>0.35</v>
      </c>
      <c r="Q898" s="89">
        <v>0.28000000000000003</v>
      </c>
      <c r="R898" s="89">
        <v>0.02</v>
      </c>
      <c r="S898" s="89">
        <v>0.01</v>
      </c>
      <c r="T898" s="89">
        <v>0.01</v>
      </c>
      <c r="U898" s="89">
        <v>0.77</v>
      </c>
      <c r="V898" s="89">
        <v>1.48</v>
      </c>
      <c r="W898" s="89">
        <v>1.49</v>
      </c>
      <c r="X898" s="89">
        <v>1.07</v>
      </c>
      <c r="Y898" s="89">
        <v>0</v>
      </c>
    </row>
    <row r="899" spans="1:25">
      <c r="A899" s="88" t="s">
        <v>908</v>
      </c>
      <c r="B899" s="89">
        <v>0.01</v>
      </c>
      <c r="C899" s="89">
        <v>0.01</v>
      </c>
      <c r="D899" s="89">
        <v>0.01</v>
      </c>
      <c r="E899" s="89">
        <v>0.01</v>
      </c>
      <c r="F899" s="89">
        <v>0</v>
      </c>
      <c r="G899" s="89">
        <v>0.01</v>
      </c>
      <c r="H899" s="89">
        <v>0.02</v>
      </c>
      <c r="I899" s="89">
        <v>0.04</v>
      </c>
      <c r="J899" s="89">
        <v>0.05</v>
      </c>
      <c r="K899" s="89">
        <v>7.0000000000000007E-2</v>
      </c>
      <c r="L899" s="89">
        <v>0.09</v>
      </c>
      <c r="M899" s="89">
        <v>0.03</v>
      </c>
      <c r="N899" s="89">
        <v>0.03</v>
      </c>
      <c r="O899" s="89">
        <v>0.05</v>
      </c>
      <c r="P899" s="89">
        <v>0.03</v>
      </c>
      <c r="Q899" s="89">
        <v>0.38</v>
      </c>
      <c r="R899" s="89">
        <v>0.43</v>
      </c>
      <c r="S899" s="89">
        <v>0.05</v>
      </c>
      <c r="T899" s="89">
        <v>0.05</v>
      </c>
      <c r="U899" s="89">
        <v>0.02</v>
      </c>
      <c r="V899" s="89">
        <v>0.02</v>
      </c>
      <c r="W899" s="89">
        <v>0.02</v>
      </c>
      <c r="X899" s="89">
        <v>0.06</v>
      </c>
      <c r="Y899" s="89">
        <v>0</v>
      </c>
    </row>
    <row r="900" spans="1:25">
      <c r="A900" s="88" t="s">
        <v>909</v>
      </c>
      <c r="B900" s="89">
        <v>0</v>
      </c>
      <c r="C900" s="89">
        <v>0</v>
      </c>
      <c r="D900" s="89">
        <v>0</v>
      </c>
      <c r="E900" s="89">
        <v>0</v>
      </c>
      <c r="F900" s="89">
        <v>0.23</v>
      </c>
      <c r="G900" s="89">
        <v>1.83</v>
      </c>
      <c r="H900" s="89">
        <v>0.52</v>
      </c>
      <c r="I900" s="89">
        <v>1.96</v>
      </c>
      <c r="J900" s="89">
        <v>0.19</v>
      </c>
      <c r="K900" s="89">
        <v>0.04</v>
      </c>
      <c r="L900" s="89">
        <v>0.08</v>
      </c>
      <c r="M900" s="89">
        <v>0.08</v>
      </c>
      <c r="N900" s="89">
        <v>0.13</v>
      </c>
      <c r="O900" s="89">
        <v>0.04</v>
      </c>
      <c r="P900" s="89">
        <v>0.1</v>
      </c>
      <c r="Q900" s="89">
        <v>0.04</v>
      </c>
      <c r="R900" s="89">
        <v>0.03</v>
      </c>
      <c r="S900" s="89">
        <v>0.03</v>
      </c>
      <c r="T900" s="89">
        <v>0.03</v>
      </c>
      <c r="U900" s="89">
        <v>0.28000000000000003</v>
      </c>
      <c r="V900" s="89">
        <v>2.09</v>
      </c>
      <c r="W900" s="89">
        <v>0.22</v>
      </c>
      <c r="X900" s="89">
        <v>1.84</v>
      </c>
      <c r="Y900" s="89">
        <v>0.15</v>
      </c>
    </row>
    <row r="901" spans="1:25">
      <c r="A901" s="88" t="s">
        <v>910</v>
      </c>
      <c r="B901" s="89">
        <v>0.25</v>
      </c>
      <c r="C901" s="89">
        <v>1.55</v>
      </c>
      <c r="D901" s="89">
        <v>0.03</v>
      </c>
      <c r="E901" s="89">
        <v>1.5</v>
      </c>
      <c r="F901" s="89">
        <v>0.05</v>
      </c>
      <c r="G901" s="89">
        <v>1.33</v>
      </c>
      <c r="H901" s="89">
        <v>0.28000000000000003</v>
      </c>
      <c r="I901" s="89">
        <v>0.02</v>
      </c>
      <c r="J901" s="89">
        <v>0.01</v>
      </c>
      <c r="K901" s="89">
        <v>0.02</v>
      </c>
      <c r="L901" s="89">
        <v>0.02</v>
      </c>
      <c r="M901" s="89">
        <v>0.03</v>
      </c>
      <c r="N901" s="89">
        <v>1.51</v>
      </c>
      <c r="O901" s="89">
        <v>0.06</v>
      </c>
      <c r="P901" s="89">
        <v>1.53</v>
      </c>
      <c r="Q901" s="89">
        <v>0.03</v>
      </c>
      <c r="R901" s="89">
        <v>1.6</v>
      </c>
      <c r="S901" s="89">
        <v>0.04</v>
      </c>
      <c r="T901" s="89">
        <v>0.02</v>
      </c>
      <c r="U901" s="89">
        <v>1.55</v>
      </c>
      <c r="V901" s="89">
        <v>0.02</v>
      </c>
      <c r="W901" s="89">
        <v>1.41</v>
      </c>
      <c r="X901" s="89">
        <v>0.15</v>
      </c>
      <c r="Y901" s="89">
        <v>1.37</v>
      </c>
    </row>
    <row r="902" spans="1:25">
      <c r="A902" s="88" t="s">
        <v>911</v>
      </c>
      <c r="B902" s="89">
        <v>0.05</v>
      </c>
      <c r="C902" s="89">
        <v>0.05</v>
      </c>
      <c r="D902" s="89">
        <v>0.05</v>
      </c>
      <c r="E902" s="89">
        <v>0.04</v>
      </c>
      <c r="F902" s="89">
        <v>1.1499999999999999</v>
      </c>
      <c r="G902" s="89">
        <v>0.04</v>
      </c>
      <c r="H902" s="89">
        <v>0.05</v>
      </c>
      <c r="I902" s="89">
        <v>1.21</v>
      </c>
      <c r="J902" s="89">
        <v>0.28000000000000003</v>
      </c>
      <c r="K902" s="89">
        <v>0.44</v>
      </c>
      <c r="L902" s="89">
        <v>0.45</v>
      </c>
      <c r="M902" s="89">
        <v>0.44</v>
      </c>
      <c r="N902" s="89">
        <v>0.23</v>
      </c>
      <c r="O902" s="89">
        <v>0.18</v>
      </c>
      <c r="P902" s="89">
        <v>0.28000000000000003</v>
      </c>
      <c r="Q902" s="89">
        <v>0.25</v>
      </c>
      <c r="R902" s="89">
        <v>0.13</v>
      </c>
      <c r="S902" s="89">
        <v>0.1</v>
      </c>
      <c r="T902" s="89">
        <v>0.09</v>
      </c>
      <c r="U902" s="89">
        <v>0.08</v>
      </c>
      <c r="V902" s="89">
        <v>1.38</v>
      </c>
      <c r="W902" s="89">
        <v>0.05</v>
      </c>
      <c r="X902" s="89">
        <v>1.29</v>
      </c>
      <c r="Y902" s="89">
        <v>0.91</v>
      </c>
    </row>
    <row r="903" spans="1:25">
      <c r="A903" s="88" t="s">
        <v>912</v>
      </c>
      <c r="B903" s="89">
        <v>0</v>
      </c>
      <c r="C903" s="89">
        <v>0</v>
      </c>
      <c r="D903" s="89">
        <v>0</v>
      </c>
      <c r="E903" s="89">
        <v>0</v>
      </c>
      <c r="F903" s="89">
        <v>0</v>
      </c>
      <c r="G903" s="89">
        <v>0</v>
      </c>
      <c r="H903" s="89">
        <v>0</v>
      </c>
      <c r="I903" s="89">
        <v>0</v>
      </c>
      <c r="J903" s="89">
        <v>0</v>
      </c>
      <c r="K903" s="89">
        <v>0.01</v>
      </c>
      <c r="L903" s="89">
        <v>0.02</v>
      </c>
      <c r="M903" s="89">
        <v>0.02</v>
      </c>
      <c r="N903" s="89">
        <v>0.02</v>
      </c>
      <c r="O903" s="89">
        <v>0.03</v>
      </c>
      <c r="P903" s="89">
        <v>0.01</v>
      </c>
      <c r="Q903" s="89">
        <v>0.01</v>
      </c>
      <c r="R903" s="89">
        <v>0.01</v>
      </c>
      <c r="S903" s="89">
        <v>0.01</v>
      </c>
      <c r="T903" s="89">
        <v>0.02</v>
      </c>
      <c r="U903" s="89">
        <v>0.01</v>
      </c>
      <c r="V903" s="89">
        <v>0</v>
      </c>
      <c r="W903" s="89">
        <v>0</v>
      </c>
      <c r="X903" s="89">
        <v>0.01</v>
      </c>
      <c r="Y903" s="89">
        <v>0.01</v>
      </c>
    </row>
    <row r="904" spans="1:25">
      <c r="A904" s="88" t="s">
        <v>913</v>
      </c>
      <c r="B904" s="89">
        <v>0</v>
      </c>
      <c r="C904" s="89">
        <v>0</v>
      </c>
      <c r="D904" s="89">
        <v>0</v>
      </c>
      <c r="E904" s="89">
        <v>0</v>
      </c>
      <c r="F904" s="89">
        <v>0</v>
      </c>
      <c r="G904" s="89">
        <v>0</v>
      </c>
      <c r="H904" s="89">
        <v>0.01</v>
      </c>
      <c r="I904" s="89">
        <v>0</v>
      </c>
      <c r="J904" s="89">
        <v>0</v>
      </c>
      <c r="K904" s="89">
        <v>0.01</v>
      </c>
      <c r="L904" s="89">
        <v>0.01</v>
      </c>
      <c r="M904" s="89">
        <v>0.01</v>
      </c>
      <c r="N904" s="89">
        <v>0</v>
      </c>
      <c r="O904" s="89">
        <v>0</v>
      </c>
      <c r="P904" s="89">
        <v>0</v>
      </c>
      <c r="Q904" s="89">
        <v>0</v>
      </c>
      <c r="R904" s="89">
        <v>0</v>
      </c>
      <c r="S904" s="89">
        <v>0.01</v>
      </c>
      <c r="T904" s="89">
        <v>0.01</v>
      </c>
      <c r="U904" s="89">
        <v>0.01</v>
      </c>
      <c r="V904" s="89">
        <v>0.01</v>
      </c>
      <c r="W904" s="89">
        <v>0.01</v>
      </c>
      <c r="X904" s="89">
        <v>0</v>
      </c>
      <c r="Y904" s="89">
        <v>0</v>
      </c>
    </row>
    <row r="905" spans="1:25">
      <c r="A905" s="88" t="s">
        <v>914</v>
      </c>
      <c r="B905" s="89">
        <v>1.96</v>
      </c>
      <c r="C905" s="89">
        <v>1.1499999999999999</v>
      </c>
      <c r="D905" s="89">
        <v>0.02</v>
      </c>
      <c r="E905" s="89">
        <v>0.03</v>
      </c>
      <c r="F905" s="89">
        <v>0.35</v>
      </c>
      <c r="G905" s="89">
        <v>7.0000000000000007E-2</v>
      </c>
      <c r="H905" s="89">
        <v>0.24</v>
      </c>
      <c r="I905" s="89">
        <v>0.92</v>
      </c>
      <c r="J905" s="89">
        <v>0.96</v>
      </c>
      <c r="K905" s="89">
        <v>0.71</v>
      </c>
      <c r="L905" s="89">
        <v>0.51</v>
      </c>
      <c r="M905" s="89">
        <v>0.4</v>
      </c>
      <c r="N905" s="89">
        <v>0.19</v>
      </c>
      <c r="O905" s="89">
        <v>0.1</v>
      </c>
      <c r="P905" s="89">
        <v>0.04</v>
      </c>
      <c r="Q905" s="89">
        <v>0.05</v>
      </c>
      <c r="R905" s="89">
        <v>0.15</v>
      </c>
      <c r="S905" s="89">
        <v>0.22</v>
      </c>
      <c r="T905" s="89">
        <v>0.15</v>
      </c>
      <c r="U905" s="89">
        <v>0.06</v>
      </c>
      <c r="V905" s="89">
        <v>0.04</v>
      </c>
      <c r="W905" s="89">
        <v>0.01</v>
      </c>
      <c r="X905" s="89">
        <v>0.01</v>
      </c>
      <c r="Y905" s="89">
        <v>0.32</v>
      </c>
    </row>
    <row r="906" spans="1:25">
      <c r="A906" s="88" t="s">
        <v>915</v>
      </c>
      <c r="B906" s="89">
        <v>0.01</v>
      </c>
      <c r="C906" s="89">
        <v>0.01</v>
      </c>
      <c r="D906" s="89">
        <v>0.05</v>
      </c>
      <c r="E906" s="89">
        <v>0.01</v>
      </c>
      <c r="F906" s="89">
        <v>0.01</v>
      </c>
      <c r="G906" s="89">
        <v>0.21</v>
      </c>
      <c r="H906" s="89">
        <v>0.34</v>
      </c>
      <c r="I906" s="89">
        <v>7.0000000000000007E-2</v>
      </c>
      <c r="J906" s="89">
        <v>0.08</v>
      </c>
      <c r="K906" s="89">
        <v>0.06</v>
      </c>
      <c r="L906" s="89">
        <v>0.03</v>
      </c>
      <c r="M906" s="89">
        <v>0.03</v>
      </c>
      <c r="N906" s="89">
        <v>7.0000000000000007E-2</v>
      </c>
      <c r="O906" s="89">
        <v>0.12</v>
      </c>
      <c r="P906" s="89">
        <v>0.16</v>
      </c>
      <c r="Q906" s="89">
        <v>0.13</v>
      </c>
      <c r="R906" s="89">
        <v>0.1</v>
      </c>
      <c r="S906" s="89">
        <v>0.12</v>
      </c>
      <c r="T906" s="89">
        <v>0.04</v>
      </c>
      <c r="U906" s="89">
        <v>7.0000000000000007E-2</v>
      </c>
      <c r="V906" s="89">
        <v>0.04</v>
      </c>
      <c r="W906" s="89">
        <v>0.05</v>
      </c>
      <c r="X906" s="89">
        <v>0.02</v>
      </c>
      <c r="Y906" s="89">
        <v>0.04</v>
      </c>
    </row>
    <row r="907" spans="1:25">
      <c r="A907" s="88" t="s">
        <v>916</v>
      </c>
      <c r="B907" s="89">
        <v>0</v>
      </c>
      <c r="C907" s="89">
        <v>0</v>
      </c>
      <c r="D907" s="89">
        <v>0</v>
      </c>
      <c r="E907" s="89">
        <v>0</v>
      </c>
      <c r="F907" s="89">
        <v>0</v>
      </c>
      <c r="G907" s="89">
        <v>0.02</v>
      </c>
      <c r="H907" s="89">
        <v>0</v>
      </c>
      <c r="I907" s="89">
        <v>0.02</v>
      </c>
      <c r="J907" s="89">
        <v>0.04</v>
      </c>
      <c r="K907" s="89">
        <v>0.03</v>
      </c>
      <c r="L907" s="89">
        <v>0</v>
      </c>
      <c r="M907" s="89">
        <v>0</v>
      </c>
      <c r="N907" s="89">
        <v>0</v>
      </c>
      <c r="O907" s="89">
        <v>0.06</v>
      </c>
      <c r="P907" s="89">
        <v>0.05</v>
      </c>
      <c r="Q907" s="89">
        <v>0.08</v>
      </c>
      <c r="R907" s="89">
        <v>0.05</v>
      </c>
      <c r="S907" s="89">
        <v>0</v>
      </c>
      <c r="T907" s="89">
        <v>0</v>
      </c>
      <c r="U907" s="89">
        <v>0</v>
      </c>
      <c r="V907" s="89">
        <v>0</v>
      </c>
      <c r="W907" s="89">
        <v>0.01</v>
      </c>
      <c r="X907" s="89">
        <v>0.02</v>
      </c>
      <c r="Y907" s="89">
        <v>0</v>
      </c>
    </row>
    <row r="908" spans="1:25">
      <c r="A908" s="88" t="s">
        <v>917</v>
      </c>
      <c r="B908" s="89">
        <v>0.01</v>
      </c>
      <c r="C908" s="89">
        <v>0.02</v>
      </c>
      <c r="D908" s="89">
        <v>0.02</v>
      </c>
      <c r="E908" s="89">
        <v>0.01</v>
      </c>
      <c r="F908" s="89">
        <v>0</v>
      </c>
      <c r="G908" s="89">
        <v>3.92</v>
      </c>
      <c r="H908" s="89">
        <v>5.2</v>
      </c>
      <c r="I908" s="89">
        <v>1.39</v>
      </c>
      <c r="J908" s="89">
        <v>0.01</v>
      </c>
      <c r="K908" s="89">
        <v>0.02</v>
      </c>
      <c r="L908" s="89">
        <v>0.03</v>
      </c>
      <c r="M908" s="89">
        <v>0.06</v>
      </c>
      <c r="N908" s="89">
        <v>0.02</v>
      </c>
      <c r="O908" s="89">
        <v>0.03</v>
      </c>
      <c r="P908" s="89">
        <v>0.02</v>
      </c>
      <c r="Q908" s="89">
        <v>0.02</v>
      </c>
      <c r="R908" s="89">
        <v>0.02</v>
      </c>
      <c r="S908" s="89">
        <v>0.02</v>
      </c>
      <c r="T908" s="89">
        <v>0.02</v>
      </c>
      <c r="U908" s="89">
        <v>0.02</v>
      </c>
      <c r="V908" s="89">
        <v>0.01</v>
      </c>
      <c r="W908" s="89">
        <v>0</v>
      </c>
      <c r="X908" s="89">
        <v>0</v>
      </c>
      <c r="Y908" s="89">
        <v>0</v>
      </c>
    </row>
    <row r="909" spans="1:25">
      <c r="A909" s="88" t="s">
        <v>918</v>
      </c>
      <c r="B909" s="89">
        <v>0.03</v>
      </c>
      <c r="C909" s="89">
        <v>0.08</v>
      </c>
      <c r="D909" s="89">
        <v>0</v>
      </c>
      <c r="E909" s="89">
        <v>0</v>
      </c>
      <c r="F909" s="89">
        <v>0</v>
      </c>
      <c r="G909" s="89">
        <v>0</v>
      </c>
      <c r="H909" s="89">
        <v>0.02</v>
      </c>
      <c r="I909" s="89">
        <v>0.09</v>
      </c>
      <c r="J909" s="89">
        <v>0.13</v>
      </c>
      <c r="K909" s="89">
        <v>0.06</v>
      </c>
      <c r="L909" s="89">
        <v>0.06</v>
      </c>
      <c r="M909" s="89">
        <v>0.04</v>
      </c>
      <c r="N909" s="89">
        <v>0</v>
      </c>
      <c r="O909" s="89">
        <v>0.06</v>
      </c>
      <c r="P909" s="89">
        <v>0.01</v>
      </c>
      <c r="Q909" s="89">
        <v>0.03</v>
      </c>
      <c r="R909" s="89">
        <v>0.06</v>
      </c>
      <c r="S909" s="89">
        <v>0.04</v>
      </c>
      <c r="T909" s="89">
        <v>0.05</v>
      </c>
      <c r="U909" s="89">
        <v>0.01</v>
      </c>
      <c r="V909" s="89">
        <v>0.01</v>
      </c>
      <c r="W909" s="89">
        <v>0.02</v>
      </c>
      <c r="X909" s="89">
        <v>0</v>
      </c>
      <c r="Y909" s="89">
        <v>0</v>
      </c>
    </row>
    <row r="910" spans="1:25">
      <c r="A910" s="88" t="s">
        <v>1160</v>
      </c>
      <c r="B910" s="89">
        <v>6.68</v>
      </c>
      <c r="C910" s="89">
        <v>6.46</v>
      </c>
      <c r="D910" s="89">
        <v>3.57</v>
      </c>
      <c r="E910" s="89">
        <v>0.64</v>
      </c>
      <c r="F910" s="89">
        <v>0.24</v>
      </c>
      <c r="G910" s="89">
        <v>0.2</v>
      </c>
      <c r="H910" s="89">
        <v>0.28000000000000003</v>
      </c>
      <c r="I910" s="89">
        <v>0.57999999999999996</v>
      </c>
      <c r="J910" s="89">
        <v>1.05</v>
      </c>
      <c r="K910" s="89">
        <v>1.06</v>
      </c>
      <c r="L910" s="89">
        <v>0.86</v>
      </c>
      <c r="M910" s="89">
        <v>0.79</v>
      </c>
      <c r="N910" s="89">
        <v>0.63</v>
      </c>
      <c r="O910" s="89">
        <v>0.61</v>
      </c>
      <c r="P910" s="89">
        <v>0.51</v>
      </c>
      <c r="Q910" s="89">
        <v>0.56000000000000005</v>
      </c>
      <c r="R910" s="89">
        <v>0.6</v>
      </c>
      <c r="S910" s="89">
        <v>0.62</v>
      </c>
      <c r="T910" s="89">
        <v>0.55000000000000004</v>
      </c>
      <c r="U910" s="89">
        <v>0.42</v>
      </c>
      <c r="V910" s="89">
        <v>0.43</v>
      </c>
      <c r="W910" s="89">
        <v>0.4</v>
      </c>
      <c r="X910" s="89">
        <v>0.32</v>
      </c>
      <c r="Y910" s="89">
        <v>2.5</v>
      </c>
    </row>
    <row r="911" spans="1:25">
      <c r="A911" s="88" t="s">
        <v>1161</v>
      </c>
      <c r="B911" s="89">
        <v>0</v>
      </c>
      <c r="C911" s="89">
        <v>0</v>
      </c>
      <c r="D911" s="89">
        <v>0.31</v>
      </c>
      <c r="E911" s="89">
        <v>0.95</v>
      </c>
      <c r="F911" s="89">
        <v>0</v>
      </c>
      <c r="G911" s="89">
        <v>0</v>
      </c>
      <c r="H911" s="89">
        <v>0.01</v>
      </c>
      <c r="I911" s="89">
        <v>0.02</v>
      </c>
      <c r="J911" s="89">
        <v>0.01</v>
      </c>
      <c r="K911" s="89">
        <v>0.02</v>
      </c>
      <c r="L911" s="89">
        <v>0.01</v>
      </c>
      <c r="M911" s="89">
        <v>0.02</v>
      </c>
      <c r="N911" s="89">
        <v>0.01</v>
      </c>
      <c r="O911" s="89">
        <v>0.04</v>
      </c>
      <c r="P911" s="89">
        <v>0.02</v>
      </c>
      <c r="Q911" s="89">
        <v>0.03</v>
      </c>
      <c r="R911" s="89">
        <v>0.01</v>
      </c>
      <c r="S911" s="89">
        <v>0.01</v>
      </c>
      <c r="T911" s="89">
        <v>0.01</v>
      </c>
      <c r="U911" s="89">
        <v>0.01</v>
      </c>
      <c r="V911" s="89">
        <v>0.01</v>
      </c>
      <c r="W911" s="89">
        <v>0.01</v>
      </c>
      <c r="X911" s="89">
        <v>0.01</v>
      </c>
      <c r="Y911" s="89">
        <v>0</v>
      </c>
    </row>
    <row r="912" spans="1:25">
      <c r="A912" s="88" t="s">
        <v>1162</v>
      </c>
      <c r="B912" s="89">
        <v>1.84</v>
      </c>
      <c r="C912" s="89">
        <v>1</v>
      </c>
      <c r="D912" s="89">
        <v>0.17</v>
      </c>
      <c r="E912" s="89">
        <v>0.02</v>
      </c>
      <c r="F912" s="89">
        <v>0</v>
      </c>
      <c r="G912" s="89">
        <v>0</v>
      </c>
      <c r="H912" s="89">
        <v>0</v>
      </c>
      <c r="I912" s="89">
        <v>0.03</v>
      </c>
      <c r="J912" s="89">
        <v>0.09</v>
      </c>
      <c r="K912" s="89">
        <v>0.05</v>
      </c>
      <c r="L912" s="89">
        <v>0.15</v>
      </c>
      <c r="M912" s="89">
        <v>0.01</v>
      </c>
      <c r="N912" s="89">
        <v>0</v>
      </c>
      <c r="O912" s="89">
        <v>0</v>
      </c>
      <c r="P912" s="89">
        <v>0.04</v>
      </c>
      <c r="Q912" s="89">
        <v>0.03</v>
      </c>
      <c r="R912" s="89">
        <v>0.05</v>
      </c>
      <c r="S912" s="89">
        <v>0</v>
      </c>
      <c r="T912" s="89">
        <v>0</v>
      </c>
      <c r="U912" s="89">
        <v>0</v>
      </c>
      <c r="V912" s="89">
        <v>0</v>
      </c>
      <c r="W912" s="89">
        <v>0</v>
      </c>
      <c r="X912" s="89">
        <v>1.01</v>
      </c>
      <c r="Y912" s="89">
        <v>2.4500000000000002</v>
      </c>
    </row>
    <row r="913" spans="1:25">
      <c r="A913" s="88" t="s">
        <v>1163</v>
      </c>
      <c r="B913" s="89">
        <v>0.18</v>
      </c>
      <c r="C913" s="89">
        <v>1.46</v>
      </c>
      <c r="D913" s="89">
        <v>0.26</v>
      </c>
      <c r="E913" s="89">
        <v>0.12</v>
      </c>
      <c r="F913" s="89">
        <v>0.06</v>
      </c>
      <c r="G913" s="89">
        <v>0.05</v>
      </c>
      <c r="H913" s="89">
        <v>0.05</v>
      </c>
      <c r="I913" s="89">
        <v>0.12</v>
      </c>
      <c r="J913" s="89">
        <v>0.06</v>
      </c>
      <c r="K913" s="89">
        <v>0.05</v>
      </c>
      <c r="L913" s="89">
        <v>0.16</v>
      </c>
      <c r="M913" s="89">
        <v>7.0000000000000007E-2</v>
      </c>
      <c r="N913" s="89">
        <v>0.05</v>
      </c>
      <c r="O913" s="89">
        <v>0.03</v>
      </c>
      <c r="P913" s="89">
        <v>0.04</v>
      </c>
      <c r="Q913" s="89">
        <v>0.13</v>
      </c>
      <c r="R913" s="89">
        <v>0.13</v>
      </c>
      <c r="S913" s="89">
        <v>0.1</v>
      </c>
      <c r="T913" s="89">
        <v>0.08</v>
      </c>
      <c r="U913" s="89">
        <v>0.05</v>
      </c>
      <c r="V913" s="89">
        <v>0.03</v>
      </c>
      <c r="W913" s="89">
        <v>0.03</v>
      </c>
      <c r="X913" s="89">
        <v>0.03</v>
      </c>
      <c r="Y913" s="89">
        <v>0.86</v>
      </c>
    </row>
    <row r="914" spans="1:25">
      <c r="A914" s="88" t="s">
        <v>1164</v>
      </c>
      <c r="B914" s="89">
        <v>0.11</v>
      </c>
      <c r="C914" s="89">
        <v>0.02</v>
      </c>
      <c r="D914" s="89">
        <v>0.02</v>
      </c>
      <c r="E914" s="89">
        <v>1.31</v>
      </c>
      <c r="F914" s="89">
        <v>0.24</v>
      </c>
      <c r="G914" s="89">
        <v>0.02</v>
      </c>
      <c r="H914" s="89">
        <v>0.02</v>
      </c>
      <c r="I914" s="89">
        <v>0.04</v>
      </c>
      <c r="J914" s="89">
        <v>0.02</v>
      </c>
      <c r="K914" s="89">
        <v>0.02</v>
      </c>
      <c r="L914" s="89">
        <v>0.03</v>
      </c>
      <c r="M914" s="89">
        <v>0.03</v>
      </c>
      <c r="N914" s="89">
        <v>0.02</v>
      </c>
      <c r="O914" s="89">
        <v>0.02</v>
      </c>
      <c r="P914" s="89">
        <v>0.03</v>
      </c>
      <c r="Q914" s="89">
        <v>0.03</v>
      </c>
      <c r="R914" s="89">
        <v>0.06</v>
      </c>
      <c r="S914" s="89">
        <v>0.02</v>
      </c>
      <c r="T914" s="89">
        <v>0.02</v>
      </c>
      <c r="U914" s="89">
        <v>0.01</v>
      </c>
      <c r="V914" s="89">
        <v>0.02</v>
      </c>
      <c r="W914" s="89">
        <v>0.02</v>
      </c>
      <c r="X914" s="89">
        <v>0.19</v>
      </c>
      <c r="Y914" s="89">
        <v>1.26</v>
      </c>
    </row>
    <row r="915" spans="1:25">
      <c r="A915" s="88" t="s">
        <v>1165</v>
      </c>
      <c r="B915" s="89">
        <v>0</v>
      </c>
      <c r="C915" s="89">
        <v>0</v>
      </c>
      <c r="D915" s="89">
        <v>0</v>
      </c>
      <c r="E915" s="89">
        <v>0</v>
      </c>
      <c r="F915" s="89">
        <v>0.01</v>
      </c>
      <c r="G915" s="89">
        <v>0.01</v>
      </c>
      <c r="H915" s="89">
        <v>0</v>
      </c>
      <c r="I915" s="89">
        <v>0</v>
      </c>
      <c r="J915" s="89">
        <v>0</v>
      </c>
      <c r="K915" s="89">
        <v>0</v>
      </c>
      <c r="L915" s="89">
        <v>0</v>
      </c>
      <c r="M915" s="89">
        <v>0</v>
      </c>
      <c r="N915" s="89">
        <v>0</v>
      </c>
      <c r="O915" s="89">
        <v>0</v>
      </c>
      <c r="P915" s="89">
        <v>0</v>
      </c>
      <c r="Q915" s="89">
        <v>0</v>
      </c>
      <c r="R915" s="89">
        <v>0</v>
      </c>
      <c r="S915" s="89">
        <v>0</v>
      </c>
      <c r="T915" s="89">
        <v>0</v>
      </c>
      <c r="U915" s="89">
        <v>0</v>
      </c>
      <c r="V915" s="89">
        <v>0</v>
      </c>
      <c r="W915" s="89">
        <v>0.02</v>
      </c>
      <c r="X915" s="89">
        <v>0</v>
      </c>
      <c r="Y915" s="89">
        <v>0</v>
      </c>
    </row>
    <row r="916" spans="1:25">
      <c r="A916" s="88" t="s">
        <v>1166</v>
      </c>
      <c r="B916" s="89">
        <v>1.7</v>
      </c>
      <c r="C916" s="89">
        <v>0.03</v>
      </c>
      <c r="D916" s="89">
        <v>0.02</v>
      </c>
      <c r="E916" s="89">
        <v>0.03</v>
      </c>
      <c r="F916" s="89">
        <v>0.03</v>
      </c>
      <c r="G916" s="89">
        <v>1.73</v>
      </c>
      <c r="H916" s="89">
        <v>1.71</v>
      </c>
      <c r="I916" s="89">
        <v>0.09</v>
      </c>
      <c r="J916" s="89">
        <v>0.17</v>
      </c>
      <c r="K916" s="89">
        <v>0.23</v>
      </c>
      <c r="L916" s="89">
        <v>0.15</v>
      </c>
      <c r="M916" s="89">
        <v>0.13</v>
      </c>
      <c r="N916" s="89">
        <v>0.06</v>
      </c>
      <c r="O916" s="89">
        <v>0.05</v>
      </c>
      <c r="P916" s="89">
        <v>0.05</v>
      </c>
      <c r="Q916" s="89">
        <v>0.06</v>
      </c>
      <c r="R916" s="89">
        <v>7.0000000000000007E-2</v>
      </c>
      <c r="S916" s="89">
        <v>0.36</v>
      </c>
      <c r="T916" s="89">
        <v>7.0000000000000007E-2</v>
      </c>
      <c r="U916" s="89">
        <v>0.04</v>
      </c>
      <c r="V916" s="89">
        <v>0.03</v>
      </c>
      <c r="W916" s="89">
        <v>0.05</v>
      </c>
      <c r="X916" s="89">
        <v>0.04</v>
      </c>
      <c r="Y916" s="89">
        <v>1.97</v>
      </c>
    </row>
    <row r="917" spans="1:25">
      <c r="A917" s="88" t="s">
        <v>1167</v>
      </c>
      <c r="B917" s="89">
        <v>0.98</v>
      </c>
      <c r="C917" s="89">
        <v>0.95</v>
      </c>
      <c r="D917" s="89">
        <v>0.42</v>
      </c>
      <c r="E917" s="89">
        <v>1.68</v>
      </c>
      <c r="F917" s="89">
        <v>0.17</v>
      </c>
      <c r="G917" s="89">
        <v>1.39</v>
      </c>
      <c r="H917" s="89">
        <v>1.25</v>
      </c>
      <c r="I917" s="89">
        <v>0.01</v>
      </c>
      <c r="J917" s="89">
        <v>0.08</v>
      </c>
      <c r="K917" s="89">
        <v>0.01</v>
      </c>
      <c r="L917" s="89">
        <v>0.16</v>
      </c>
      <c r="M917" s="89">
        <v>0.23</v>
      </c>
      <c r="N917" s="89">
        <v>0.02</v>
      </c>
      <c r="O917" s="89">
        <v>0.17</v>
      </c>
      <c r="P917" s="89">
        <v>0.01</v>
      </c>
      <c r="Q917" s="89">
        <v>0.03</v>
      </c>
      <c r="R917" s="89">
        <v>0.09</v>
      </c>
      <c r="S917" s="89">
        <v>0.01</v>
      </c>
      <c r="T917" s="89">
        <v>0.06</v>
      </c>
      <c r="U917" s="89">
        <v>0</v>
      </c>
      <c r="V917" s="89">
        <v>0</v>
      </c>
      <c r="W917" s="89">
        <v>0</v>
      </c>
      <c r="X917" s="89">
        <v>0</v>
      </c>
      <c r="Y917" s="89">
        <v>0.02</v>
      </c>
    </row>
    <row r="918" spans="1:25">
      <c r="A918" s="88" t="s">
        <v>1168</v>
      </c>
      <c r="B918" s="89">
        <v>0.01</v>
      </c>
      <c r="C918" s="89">
        <v>0.01</v>
      </c>
      <c r="D918" s="89">
        <v>0.01</v>
      </c>
      <c r="E918" s="89">
        <v>0.01</v>
      </c>
      <c r="F918" s="89">
        <v>0.49</v>
      </c>
      <c r="G918" s="89">
        <v>0.28000000000000003</v>
      </c>
      <c r="H918" s="89">
        <v>0.02</v>
      </c>
      <c r="I918" s="89">
        <v>7.0000000000000007E-2</v>
      </c>
      <c r="J918" s="89">
        <v>0.14000000000000001</v>
      </c>
      <c r="K918" s="89">
        <v>0.1</v>
      </c>
      <c r="L918" s="89">
        <v>7.0000000000000007E-2</v>
      </c>
      <c r="M918" s="89">
        <v>0.05</v>
      </c>
      <c r="N918" s="89">
        <v>7.0000000000000007E-2</v>
      </c>
      <c r="O918" s="89">
        <v>7.0000000000000007E-2</v>
      </c>
      <c r="P918" s="89">
        <v>0.02</v>
      </c>
      <c r="Q918" s="89">
        <v>7.0000000000000007E-2</v>
      </c>
      <c r="R918" s="89">
        <v>0.11</v>
      </c>
      <c r="S918" s="89">
        <v>0.09</v>
      </c>
      <c r="T918" s="89">
        <v>0.38</v>
      </c>
      <c r="U918" s="89">
        <v>0.47</v>
      </c>
      <c r="V918" s="89">
        <v>0.12</v>
      </c>
      <c r="W918" s="89">
        <v>0.03</v>
      </c>
      <c r="X918" s="89">
        <v>0.03</v>
      </c>
      <c r="Y918" s="89">
        <v>0.01</v>
      </c>
    </row>
    <row r="919" spans="1:25">
      <c r="A919" s="88" t="s">
        <v>1169</v>
      </c>
      <c r="B919" s="89">
        <v>0.38</v>
      </c>
      <c r="C919" s="89">
        <v>0.03</v>
      </c>
      <c r="D919" s="89">
        <v>0.02</v>
      </c>
      <c r="E919" s="89">
        <v>0.01</v>
      </c>
      <c r="F919" s="89">
        <v>0.01</v>
      </c>
      <c r="G919" s="89">
        <v>0.01</v>
      </c>
      <c r="H919" s="89">
        <v>0.5</v>
      </c>
      <c r="I919" s="89">
        <v>0.56999999999999995</v>
      </c>
      <c r="J919" s="89">
        <v>0.35</v>
      </c>
      <c r="K919" s="89">
        <v>0.19</v>
      </c>
      <c r="L919" s="89">
        <v>0.2</v>
      </c>
      <c r="M919" s="89">
        <v>0.19</v>
      </c>
      <c r="N919" s="89">
        <v>0.12</v>
      </c>
      <c r="O919" s="89">
        <v>0.03</v>
      </c>
      <c r="P919" s="89">
        <v>0.03</v>
      </c>
      <c r="Q919" s="89">
        <v>0.05</v>
      </c>
      <c r="R919" s="89">
        <v>0.08</v>
      </c>
      <c r="S919" s="89">
        <v>0.1</v>
      </c>
      <c r="T919" s="89">
        <v>0.04</v>
      </c>
      <c r="U919" s="89">
        <v>0.04</v>
      </c>
      <c r="V919" s="89">
        <v>0.03</v>
      </c>
      <c r="W919" s="89">
        <v>0.04</v>
      </c>
      <c r="X919" s="89">
        <v>0.44</v>
      </c>
      <c r="Y919" s="89">
        <v>2.1800000000000002</v>
      </c>
    </row>
    <row r="920" spans="1:25">
      <c r="A920" s="88" t="s">
        <v>1170</v>
      </c>
      <c r="B920" s="89">
        <v>0.01</v>
      </c>
      <c r="C920" s="89">
        <v>0.01</v>
      </c>
      <c r="D920" s="89">
        <v>0.01</v>
      </c>
      <c r="E920" s="89">
        <v>0.01</v>
      </c>
      <c r="F920" s="89">
        <v>1.1299999999999999</v>
      </c>
      <c r="G920" s="89">
        <v>0.4</v>
      </c>
      <c r="H920" s="89">
        <v>0.08</v>
      </c>
      <c r="I920" s="89">
        <v>0.12</v>
      </c>
      <c r="J920" s="89">
        <v>0.08</v>
      </c>
      <c r="K920" s="89">
        <v>0.09</v>
      </c>
      <c r="L920" s="89">
        <v>0.05</v>
      </c>
      <c r="M920" s="89">
        <v>0.02</v>
      </c>
      <c r="N920" s="89">
        <v>0.01</v>
      </c>
      <c r="O920" s="89">
        <v>0.01</v>
      </c>
      <c r="P920" s="89">
        <v>0.02</v>
      </c>
      <c r="Q920" s="89">
        <v>0.02</v>
      </c>
      <c r="R920" s="89">
        <v>0.01</v>
      </c>
      <c r="S920" s="89">
        <v>0.02</v>
      </c>
      <c r="T920" s="89">
        <v>0.03</v>
      </c>
      <c r="U920" s="89">
        <v>0.02</v>
      </c>
      <c r="V920" s="89">
        <v>0.02</v>
      </c>
      <c r="W920" s="89">
        <v>0.02</v>
      </c>
      <c r="X920" s="89">
        <v>1.18</v>
      </c>
      <c r="Y920" s="89">
        <v>0.41</v>
      </c>
    </row>
    <row r="921" spans="1:25">
      <c r="A921" s="88" t="s">
        <v>1171</v>
      </c>
      <c r="B921" s="89">
        <v>0</v>
      </c>
      <c r="C921" s="89">
        <v>0</v>
      </c>
      <c r="D921" s="89">
        <v>0</v>
      </c>
      <c r="E921" s="89">
        <v>0</v>
      </c>
      <c r="F921" s="89">
        <v>0</v>
      </c>
      <c r="G921" s="89">
        <v>0</v>
      </c>
      <c r="H921" s="89">
        <v>0</v>
      </c>
      <c r="I921" s="89">
        <v>0</v>
      </c>
      <c r="J921" s="89">
        <v>0</v>
      </c>
      <c r="K921" s="89">
        <v>0</v>
      </c>
      <c r="L921" s="89">
        <v>0</v>
      </c>
      <c r="M921" s="89">
        <v>0</v>
      </c>
      <c r="N921" s="89">
        <v>0</v>
      </c>
      <c r="O921" s="89">
        <v>0</v>
      </c>
      <c r="P921" s="89">
        <v>0</v>
      </c>
      <c r="Q921" s="89">
        <v>0</v>
      </c>
      <c r="R921" s="89">
        <v>0</v>
      </c>
      <c r="S921" s="89">
        <v>0</v>
      </c>
      <c r="T921" s="89">
        <v>0</v>
      </c>
      <c r="U921" s="89">
        <v>0</v>
      </c>
      <c r="V921" s="89">
        <v>0</v>
      </c>
      <c r="W921" s="89">
        <v>0</v>
      </c>
      <c r="X921" s="89">
        <v>0</v>
      </c>
      <c r="Y921" s="89">
        <v>0</v>
      </c>
    </row>
    <row r="922" spans="1:25">
      <c r="A922" s="88" t="s">
        <v>1172</v>
      </c>
      <c r="B922" s="89">
        <v>0.21</v>
      </c>
      <c r="C922" s="89">
        <v>0</v>
      </c>
      <c r="D922" s="89">
        <v>0</v>
      </c>
      <c r="E922" s="89">
        <v>0</v>
      </c>
      <c r="F922" s="89">
        <v>1.03</v>
      </c>
      <c r="G922" s="89">
        <v>0</v>
      </c>
      <c r="H922" s="89">
        <v>0.01</v>
      </c>
      <c r="I922" s="89">
        <v>0.05</v>
      </c>
      <c r="J922" s="89">
        <v>0.08</v>
      </c>
      <c r="K922" s="89">
        <v>7.0000000000000007E-2</v>
      </c>
      <c r="L922" s="89">
        <v>7.0000000000000007E-2</v>
      </c>
      <c r="M922" s="89">
        <v>0.01</v>
      </c>
      <c r="N922" s="89">
        <v>0.02</v>
      </c>
      <c r="O922" s="89">
        <v>0.04</v>
      </c>
      <c r="P922" s="89">
        <v>0.03</v>
      </c>
      <c r="Q922" s="89">
        <v>0.04</v>
      </c>
      <c r="R922" s="89">
        <v>0.03</v>
      </c>
      <c r="S922" s="89">
        <v>0.06</v>
      </c>
      <c r="T922" s="89">
        <v>0.05</v>
      </c>
      <c r="U922" s="89">
        <v>0.01</v>
      </c>
      <c r="V922" s="89">
        <v>0.01</v>
      </c>
      <c r="W922" s="89">
        <v>0.02</v>
      </c>
      <c r="X922" s="89">
        <v>0.01</v>
      </c>
      <c r="Y922" s="89">
        <v>0.11</v>
      </c>
    </row>
    <row r="923" spans="1:25">
      <c r="A923" s="88" t="s">
        <v>1173</v>
      </c>
      <c r="B923" s="89">
        <v>0</v>
      </c>
      <c r="C923" s="89">
        <v>0</v>
      </c>
      <c r="D923" s="89">
        <v>0</v>
      </c>
      <c r="E923" s="89">
        <v>0</v>
      </c>
      <c r="F923" s="89">
        <v>1.1100000000000001</v>
      </c>
      <c r="G923" s="89">
        <v>0.75</v>
      </c>
      <c r="H923" s="89">
        <v>0.01</v>
      </c>
      <c r="I923" s="89">
        <v>0.04</v>
      </c>
      <c r="J923" s="89">
        <v>0.08</v>
      </c>
      <c r="K923" s="89">
        <v>0.03</v>
      </c>
      <c r="L923" s="89">
        <v>0.01</v>
      </c>
      <c r="M923" s="89">
        <v>0.01</v>
      </c>
      <c r="N923" s="89">
        <v>0.1</v>
      </c>
      <c r="O923" s="89">
        <v>0.19</v>
      </c>
      <c r="P923" s="89">
        <v>0.08</v>
      </c>
      <c r="Q923" s="89">
        <v>0.01</v>
      </c>
      <c r="R923" s="89">
        <v>0.01</v>
      </c>
      <c r="S923" s="89">
        <v>0.06</v>
      </c>
      <c r="T923" s="89">
        <v>0.02</v>
      </c>
      <c r="U923" s="89">
        <v>0.01</v>
      </c>
      <c r="V923" s="89">
        <v>0.01</v>
      </c>
      <c r="W923" s="89">
        <v>0</v>
      </c>
      <c r="X923" s="89">
        <v>0.5</v>
      </c>
      <c r="Y923" s="89">
        <v>1.41</v>
      </c>
    </row>
    <row r="924" spans="1:25">
      <c r="A924" s="88" t="s">
        <v>1174</v>
      </c>
      <c r="B924" s="89">
        <v>0</v>
      </c>
      <c r="C924" s="89">
        <v>0</v>
      </c>
      <c r="D924" s="89">
        <v>0</v>
      </c>
      <c r="E924" s="89">
        <v>0</v>
      </c>
      <c r="F924" s="89">
        <v>0</v>
      </c>
      <c r="G924" s="89">
        <v>0</v>
      </c>
      <c r="H924" s="89">
        <v>0</v>
      </c>
      <c r="I924" s="89">
        <v>0</v>
      </c>
      <c r="J924" s="89">
        <v>0</v>
      </c>
      <c r="K924" s="89">
        <v>0</v>
      </c>
      <c r="L924" s="89">
        <v>0</v>
      </c>
      <c r="M924" s="89">
        <v>0</v>
      </c>
      <c r="N924" s="89">
        <v>0</v>
      </c>
      <c r="O924" s="89">
        <v>0</v>
      </c>
      <c r="P924" s="89">
        <v>0</v>
      </c>
      <c r="Q924" s="89">
        <v>0</v>
      </c>
      <c r="R924" s="89">
        <v>0</v>
      </c>
      <c r="S924" s="89">
        <v>0</v>
      </c>
      <c r="T924" s="89">
        <v>0</v>
      </c>
      <c r="U924" s="89">
        <v>0</v>
      </c>
      <c r="V924" s="89">
        <v>0</v>
      </c>
      <c r="W924" s="89">
        <v>0</v>
      </c>
      <c r="X924" s="89">
        <v>0</v>
      </c>
      <c r="Y924" s="89">
        <v>0</v>
      </c>
    </row>
    <row r="925" spans="1:25">
      <c r="A925" s="88" t="s">
        <v>1175</v>
      </c>
      <c r="B925" s="89">
        <v>1.92</v>
      </c>
      <c r="C925" s="89">
        <v>1.78</v>
      </c>
      <c r="D925" s="89">
        <v>1.81</v>
      </c>
      <c r="E925" s="89">
        <v>1.79</v>
      </c>
      <c r="F925" s="89">
        <v>1.92</v>
      </c>
      <c r="G925" s="89">
        <v>1.5</v>
      </c>
      <c r="H925" s="89">
        <v>0.03</v>
      </c>
      <c r="I925" s="89">
        <v>0.04</v>
      </c>
      <c r="J925" s="89">
        <v>0.03</v>
      </c>
      <c r="K925" s="89">
        <v>0.03</v>
      </c>
      <c r="L925" s="89">
        <v>0.1</v>
      </c>
      <c r="M925" s="89">
        <v>0.1</v>
      </c>
      <c r="N925" s="89">
        <v>7.0000000000000007E-2</v>
      </c>
      <c r="O925" s="89">
        <v>0.16</v>
      </c>
      <c r="P925" s="89">
        <v>0.18</v>
      </c>
      <c r="Q925" s="89">
        <v>0.05</v>
      </c>
      <c r="R925" s="89">
        <v>0.03</v>
      </c>
      <c r="S925" s="89">
        <v>0.06</v>
      </c>
      <c r="T925" s="89">
        <v>0.05</v>
      </c>
      <c r="U925" s="89">
        <v>0.02</v>
      </c>
      <c r="V925" s="89">
        <v>0.02</v>
      </c>
      <c r="W925" s="89">
        <v>0.02</v>
      </c>
      <c r="X925" s="89">
        <v>0.01</v>
      </c>
      <c r="Y925" s="89">
        <v>0.03</v>
      </c>
    </row>
    <row r="926" spans="1:25">
      <c r="A926" s="88" t="s">
        <v>1176</v>
      </c>
      <c r="B926" s="89">
        <v>0</v>
      </c>
      <c r="C926" s="89">
        <v>0</v>
      </c>
      <c r="D926" s="89">
        <v>0</v>
      </c>
      <c r="E926" s="89">
        <v>0</v>
      </c>
      <c r="F926" s="89">
        <v>0.01</v>
      </c>
      <c r="G926" s="89">
        <v>0</v>
      </c>
      <c r="H926" s="89">
        <v>0.57999999999999996</v>
      </c>
      <c r="I926" s="89">
        <v>0.27</v>
      </c>
      <c r="J926" s="89">
        <v>0.17</v>
      </c>
      <c r="K926" s="89">
        <v>0.11</v>
      </c>
      <c r="L926" s="89">
        <v>0.04</v>
      </c>
      <c r="M926" s="89">
        <v>0.01</v>
      </c>
      <c r="N926" s="89">
        <v>0.04</v>
      </c>
      <c r="O926" s="89">
        <v>0.11</v>
      </c>
      <c r="P926" s="89">
        <v>0.13</v>
      </c>
      <c r="Q926" s="89">
        <v>0.16</v>
      </c>
      <c r="R926" s="89">
        <v>7.0000000000000007E-2</v>
      </c>
      <c r="S926" s="89">
        <v>0.01</v>
      </c>
      <c r="T926" s="89">
        <v>0.01</v>
      </c>
      <c r="U926" s="89">
        <v>0.01</v>
      </c>
      <c r="V926" s="89">
        <v>0</v>
      </c>
      <c r="W926" s="89">
        <v>0</v>
      </c>
      <c r="X926" s="89">
        <v>0</v>
      </c>
      <c r="Y926" s="89">
        <v>0</v>
      </c>
    </row>
    <row r="927" spans="1:25">
      <c r="A927" s="88" t="s">
        <v>1177</v>
      </c>
      <c r="B927" s="89">
        <v>0.67</v>
      </c>
      <c r="C927" s="89">
        <v>0</v>
      </c>
      <c r="D927" s="89">
        <v>0</v>
      </c>
      <c r="E927" s="89">
        <v>0</v>
      </c>
      <c r="F927" s="89">
        <v>0.01</v>
      </c>
      <c r="G927" s="89">
        <v>1</v>
      </c>
      <c r="H927" s="89">
        <v>0.01</v>
      </c>
      <c r="I927" s="89">
        <v>0.03</v>
      </c>
      <c r="J927" s="89">
        <v>0.35</v>
      </c>
      <c r="K927" s="89">
        <v>0.15</v>
      </c>
      <c r="L927" s="89">
        <v>7.0000000000000007E-2</v>
      </c>
      <c r="M927" s="89">
        <v>0.86</v>
      </c>
      <c r="N927" s="89">
        <v>0.06</v>
      </c>
      <c r="O927" s="89">
        <v>7.0000000000000007E-2</v>
      </c>
      <c r="P927" s="89">
        <v>0.15</v>
      </c>
      <c r="Q927" s="89">
        <v>0.14000000000000001</v>
      </c>
      <c r="R927" s="89">
        <v>0.12</v>
      </c>
      <c r="S927" s="89">
        <v>0.01</v>
      </c>
      <c r="T927" s="89">
        <v>0.03</v>
      </c>
      <c r="U927" s="89">
        <v>0.39</v>
      </c>
      <c r="V927" s="89">
        <v>0</v>
      </c>
      <c r="W927" s="89">
        <v>0.01</v>
      </c>
      <c r="X927" s="89">
        <v>0.42</v>
      </c>
      <c r="Y927" s="89">
        <v>0.02</v>
      </c>
    </row>
    <row r="928" spans="1:25">
      <c r="A928" s="88" t="s">
        <v>1178</v>
      </c>
      <c r="B928" s="89">
        <v>0</v>
      </c>
      <c r="C928" s="89">
        <v>0</v>
      </c>
      <c r="D928" s="89">
        <v>0</v>
      </c>
      <c r="E928" s="89">
        <v>0.87</v>
      </c>
      <c r="F928" s="89">
        <v>0.49</v>
      </c>
      <c r="G928" s="89">
        <v>7.0000000000000007E-2</v>
      </c>
      <c r="H928" s="89">
        <v>0.09</v>
      </c>
      <c r="I928" s="89">
        <v>0.09</v>
      </c>
      <c r="J928" s="89">
        <v>0.1</v>
      </c>
      <c r="K928" s="89">
        <v>0.15</v>
      </c>
      <c r="L928" s="89">
        <v>0.08</v>
      </c>
      <c r="M928" s="89">
        <v>0.06</v>
      </c>
      <c r="N928" s="89">
        <v>0.1</v>
      </c>
      <c r="O928" s="89">
        <v>0.11</v>
      </c>
      <c r="P928" s="89">
        <v>0.03</v>
      </c>
      <c r="Q928" s="89">
        <v>0.06</v>
      </c>
      <c r="R928" s="89">
        <v>0.04</v>
      </c>
      <c r="S928" s="89">
        <v>0.01</v>
      </c>
      <c r="T928" s="89">
        <v>0.01</v>
      </c>
      <c r="U928" s="89">
        <v>0.03</v>
      </c>
      <c r="V928" s="89">
        <v>0.02</v>
      </c>
      <c r="W928" s="89">
        <v>0.01</v>
      </c>
      <c r="X928" s="89">
        <v>0</v>
      </c>
      <c r="Y928" s="89">
        <v>0</v>
      </c>
    </row>
    <row r="929" spans="1:25">
      <c r="A929" s="88" t="s">
        <v>1179</v>
      </c>
      <c r="B929" s="89">
        <v>0.5</v>
      </c>
      <c r="C929" s="89">
        <v>1.75</v>
      </c>
      <c r="D929" s="89">
        <v>0.16</v>
      </c>
      <c r="E929" s="89">
        <v>0.02</v>
      </c>
      <c r="F929" s="89">
        <v>1.74</v>
      </c>
      <c r="G929" s="89">
        <v>0.55000000000000004</v>
      </c>
      <c r="H929" s="89">
        <v>0.02</v>
      </c>
      <c r="I929" s="89">
        <v>0.06</v>
      </c>
      <c r="J929" s="89">
        <v>0.08</v>
      </c>
      <c r="K929" s="89">
        <v>0.12</v>
      </c>
      <c r="L929" s="89">
        <v>0.21</v>
      </c>
      <c r="M929" s="89">
        <v>0.17</v>
      </c>
      <c r="N929" s="89">
        <v>0.1</v>
      </c>
      <c r="O929" s="89">
        <v>0.13</v>
      </c>
      <c r="P929" s="89">
        <v>0.12</v>
      </c>
      <c r="Q929" s="89">
        <v>0.1</v>
      </c>
      <c r="R929" s="89">
        <v>0.12</v>
      </c>
      <c r="S929" s="89">
        <v>0.1</v>
      </c>
      <c r="T929" s="89">
        <v>0.1</v>
      </c>
      <c r="U929" s="89">
        <v>7.0000000000000007E-2</v>
      </c>
      <c r="V929" s="89">
        <v>0.02</v>
      </c>
      <c r="W929" s="89">
        <v>0.02</v>
      </c>
      <c r="X929" s="89">
        <v>0.02</v>
      </c>
      <c r="Y929" s="89">
        <v>0.02</v>
      </c>
    </row>
    <row r="930" spans="1:25">
      <c r="A930" s="88" t="s">
        <v>1180</v>
      </c>
      <c r="B930" s="89">
        <v>0.04</v>
      </c>
      <c r="C930" s="89">
        <v>0.03</v>
      </c>
      <c r="D930" s="89">
        <v>0.02</v>
      </c>
      <c r="E930" s="89">
        <v>0.02</v>
      </c>
      <c r="F930" s="89">
        <v>0.01</v>
      </c>
      <c r="G930" s="89">
        <v>0.01</v>
      </c>
      <c r="H930" s="89">
        <v>1.31</v>
      </c>
      <c r="I930" s="89">
        <v>0.94</v>
      </c>
      <c r="J930" s="89">
        <v>0.05</v>
      </c>
      <c r="K930" s="89">
        <v>7.0000000000000007E-2</v>
      </c>
      <c r="L930" s="89">
        <v>0.12</v>
      </c>
      <c r="M930" s="89">
        <v>0.09</v>
      </c>
      <c r="N930" s="89">
        <v>0.11</v>
      </c>
      <c r="O930" s="89">
        <v>0.13</v>
      </c>
      <c r="P930" s="89">
        <v>0.12</v>
      </c>
      <c r="Q930" s="89">
        <v>0.17</v>
      </c>
      <c r="R930" s="89">
        <v>7.0000000000000007E-2</v>
      </c>
      <c r="S930" s="89">
        <v>0.03</v>
      </c>
      <c r="T930" s="89">
        <v>0.02</v>
      </c>
      <c r="U930" s="89">
        <v>0.02</v>
      </c>
      <c r="V930" s="89">
        <v>0.02</v>
      </c>
      <c r="W930" s="89">
        <v>0.02</v>
      </c>
      <c r="X930" s="89">
        <v>1.28</v>
      </c>
      <c r="Y930" s="89">
        <v>0.92</v>
      </c>
    </row>
    <row r="931" spans="1:25">
      <c r="A931" s="88" t="s">
        <v>1181</v>
      </c>
      <c r="B931" s="89">
        <v>0</v>
      </c>
      <c r="C931" s="89">
        <v>0</v>
      </c>
      <c r="D931" s="89">
        <v>0</v>
      </c>
      <c r="E931" s="89">
        <v>0</v>
      </c>
      <c r="F931" s="89">
        <v>0</v>
      </c>
      <c r="G931" s="89">
        <v>0.28999999999999998</v>
      </c>
      <c r="H931" s="89">
        <v>0.36</v>
      </c>
      <c r="I931" s="89">
        <v>0</v>
      </c>
      <c r="J931" s="89">
        <v>0</v>
      </c>
      <c r="K931" s="89">
        <v>0.05</v>
      </c>
      <c r="L931" s="89">
        <v>0</v>
      </c>
      <c r="M931" s="89">
        <v>0</v>
      </c>
      <c r="N931" s="89">
        <v>0</v>
      </c>
      <c r="O931" s="89">
        <v>0</v>
      </c>
      <c r="P931" s="89">
        <v>0.02</v>
      </c>
      <c r="Q931" s="89">
        <v>0</v>
      </c>
      <c r="R931" s="89">
        <v>0</v>
      </c>
      <c r="S931" s="89">
        <v>0</v>
      </c>
      <c r="T931" s="89">
        <v>0</v>
      </c>
      <c r="U931" s="89">
        <v>0</v>
      </c>
      <c r="V931" s="89">
        <v>0</v>
      </c>
      <c r="W931" s="89">
        <v>0.33</v>
      </c>
      <c r="X931" s="89">
        <v>0.33</v>
      </c>
      <c r="Y931" s="89">
        <v>0</v>
      </c>
    </row>
    <row r="932" spans="1:25">
      <c r="A932" s="88" t="s">
        <v>1182</v>
      </c>
      <c r="B932" s="89">
        <v>0</v>
      </c>
      <c r="C932" s="89">
        <v>0</v>
      </c>
      <c r="D932" s="89">
        <v>0</v>
      </c>
      <c r="E932" s="89">
        <v>0</v>
      </c>
      <c r="F932" s="89">
        <v>0</v>
      </c>
      <c r="G932" s="89">
        <v>0</v>
      </c>
      <c r="H932" s="89">
        <v>0</v>
      </c>
      <c r="I932" s="89">
        <v>0</v>
      </c>
      <c r="J932" s="89">
        <v>0</v>
      </c>
      <c r="K932" s="89">
        <v>0</v>
      </c>
      <c r="L932" s="89">
        <v>0</v>
      </c>
      <c r="M932" s="89">
        <v>0</v>
      </c>
      <c r="N932" s="89">
        <v>0</v>
      </c>
      <c r="O932" s="89">
        <v>0</v>
      </c>
      <c r="P932" s="89">
        <v>0</v>
      </c>
      <c r="Q932" s="89">
        <v>0</v>
      </c>
      <c r="R932" s="89">
        <v>0</v>
      </c>
      <c r="S932" s="89">
        <v>0</v>
      </c>
      <c r="T932" s="89">
        <v>0</v>
      </c>
      <c r="U932" s="89">
        <v>0</v>
      </c>
      <c r="V932" s="89">
        <v>0</v>
      </c>
      <c r="W932" s="89">
        <v>0</v>
      </c>
      <c r="X932" s="89">
        <v>0</v>
      </c>
      <c r="Y932" s="89">
        <v>0</v>
      </c>
    </row>
    <row r="933" spans="1:25">
      <c r="A933" s="88" t="s">
        <v>1183</v>
      </c>
      <c r="B933" s="89">
        <v>0</v>
      </c>
      <c r="C933" s="89">
        <v>0</v>
      </c>
      <c r="D933" s="89">
        <v>0</v>
      </c>
      <c r="E933" s="89">
        <v>0</v>
      </c>
      <c r="F933" s="89">
        <v>0</v>
      </c>
      <c r="G933" s="89">
        <v>0</v>
      </c>
      <c r="H933" s="89">
        <v>0</v>
      </c>
      <c r="I933" s="89">
        <v>0</v>
      </c>
      <c r="J933" s="89">
        <v>0</v>
      </c>
      <c r="K933" s="89">
        <v>0</v>
      </c>
      <c r="L933" s="89">
        <v>0</v>
      </c>
      <c r="M933" s="89">
        <v>0</v>
      </c>
      <c r="N933" s="89">
        <v>0</v>
      </c>
      <c r="O933" s="89">
        <v>0</v>
      </c>
      <c r="P933" s="89">
        <v>0</v>
      </c>
      <c r="Q933" s="89">
        <v>0</v>
      </c>
      <c r="R933" s="89">
        <v>0</v>
      </c>
      <c r="S933" s="89">
        <v>0</v>
      </c>
      <c r="T933" s="89">
        <v>0</v>
      </c>
      <c r="U933" s="89">
        <v>0</v>
      </c>
      <c r="V933" s="89">
        <v>0</v>
      </c>
      <c r="W933" s="89">
        <v>0</v>
      </c>
      <c r="X933" s="89">
        <v>0</v>
      </c>
      <c r="Y933" s="89">
        <v>0</v>
      </c>
    </row>
    <row r="934" spans="1:25">
      <c r="A934" s="88" t="s">
        <v>1184</v>
      </c>
      <c r="B934" s="89">
        <v>0.32</v>
      </c>
      <c r="C934" s="89">
        <v>0.25</v>
      </c>
      <c r="D934" s="89">
        <v>0.01</v>
      </c>
      <c r="E934" s="89">
        <v>0.01</v>
      </c>
      <c r="F934" s="89">
        <v>0.34</v>
      </c>
      <c r="G934" s="89">
        <v>2.61</v>
      </c>
      <c r="H934" s="89">
        <v>1.6</v>
      </c>
      <c r="I934" s="89">
        <v>0.23</v>
      </c>
      <c r="J934" s="89">
        <v>0.01</v>
      </c>
      <c r="K934" s="89">
        <v>0.02</v>
      </c>
      <c r="L934" s="89">
        <v>0.03</v>
      </c>
      <c r="M934" s="89">
        <v>0.01</v>
      </c>
      <c r="N934" s="89">
        <v>0.02</v>
      </c>
      <c r="O934" s="89">
        <v>0.01</v>
      </c>
      <c r="P934" s="89">
        <v>0.02</v>
      </c>
      <c r="Q934" s="89">
        <v>0.01</v>
      </c>
      <c r="R934" s="89">
        <v>0.01</v>
      </c>
      <c r="S934" s="89">
        <v>0.03</v>
      </c>
      <c r="T934" s="89">
        <v>0.09</v>
      </c>
      <c r="U934" s="89">
        <v>0.12</v>
      </c>
      <c r="V934" s="89">
        <v>0.04</v>
      </c>
      <c r="W934" s="89">
        <v>0.01</v>
      </c>
      <c r="X934" s="89">
        <v>0.01</v>
      </c>
      <c r="Y934" s="89">
        <v>0.15</v>
      </c>
    </row>
    <row r="935" spans="1:25">
      <c r="A935" s="88" t="s">
        <v>1185</v>
      </c>
      <c r="B935" s="89">
        <v>0.01</v>
      </c>
      <c r="C935" s="89">
        <v>0</v>
      </c>
      <c r="D935" s="89">
        <v>0</v>
      </c>
      <c r="E935" s="89">
        <v>0</v>
      </c>
      <c r="F935" s="89">
        <v>0</v>
      </c>
      <c r="G935" s="89">
        <v>0</v>
      </c>
      <c r="H935" s="89">
        <v>0</v>
      </c>
      <c r="I935" s="89">
        <v>0.01</v>
      </c>
      <c r="J935" s="89">
        <v>0.05</v>
      </c>
      <c r="K935" s="89">
        <v>0.03</v>
      </c>
      <c r="L935" s="89">
        <v>0.03</v>
      </c>
      <c r="M935" s="89">
        <v>0.03</v>
      </c>
      <c r="N935" s="89">
        <v>0.02</v>
      </c>
      <c r="O935" s="89">
        <v>0.01</v>
      </c>
      <c r="P935" s="89">
        <v>0.02</v>
      </c>
      <c r="Q935" s="89">
        <v>0.03</v>
      </c>
      <c r="R935" s="89">
        <v>7.0000000000000007E-2</v>
      </c>
      <c r="S935" s="89">
        <v>0.04</v>
      </c>
      <c r="T935" s="89">
        <v>0.02</v>
      </c>
      <c r="U935" s="89">
        <v>0.01</v>
      </c>
      <c r="V935" s="89">
        <v>0.03</v>
      </c>
      <c r="W935" s="89">
        <v>0.03</v>
      </c>
      <c r="X935" s="89">
        <v>0.01</v>
      </c>
      <c r="Y935" s="89">
        <v>0.01</v>
      </c>
    </row>
    <row r="936" spans="1:25">
      <c r="A936" s="88" t="s">
        <v>1186</v>
      </c>
      <c r="B936" s="89">
        <v>0.01</v>
      </c>
      <c r="C936" s="89">
        <v>0.01</v>
      </c>
      <c r="D936" s="89">
        <v>0.01</v>
      </c>
      <c r="E936" s="89">
        <v>0.01</v>
      </c>
      <c r="F936" s="89">
        <v>0.01</v>
      </c>
      <c r="G936" s="89">
        <v>0.02</v>
      </c>
      <c r="H936" s="89">
        <v>0.02</v>
      </c>
      <c r="I936" s="89">
        <v>0.04</v>
      </c>
      <c r="J936" s="89">
        <v>0.03</v>
      </c>
      <c r="K936" s="89">
        <v>0.03</v>
      </c>
      <c r="L936" s="89">
        <v>0.02</v>
      </c>
      <c r="M936" s="89">
        <v>0.02</v>
      </c>
      <c r="N936" s="89">
        <v>0.02</v>
      </c>
      <c r="O936" s="89">
        <v>0.02</v>
      </c>
      <c r="P936" s="89">
        <v>0.03</v>
      </c>
      <c r="Q936" s="89">
        <v>0.02</v>
      </c>
      <c r="R936" s="89">
        <v>0.02</v>
      </c>
      <c r="S936" s="89">
        <v>0.02</v>
      </c>
      <c r="T936" s="89">
        <v>0.05</v>
      </c>
      <c r="U936" s="89">
        <v>0.03</v>
      </c>
      <c r="V936" s="89">
        <v>0.02</v>
      </c>
      <c r="W936" s="89">
        <v>0.02</v>
      </c>
      <c r="X936" s="89">
        <v>0.02</v>
      </c>
      <c r="Y936" s="89">
        <v>0.02</v>
      </c>
    </row>
    <row r="937" spans="1:25">
      <c r="A937" s="88" t="s">
        <v>1187</v>
      </c>
      <c r="B937" s="89">
        <v>2.14</v>
      </c>
      <c r="C937" s="89">
        <v>0.04</v>
      </c>
      <c r="D937" s="89">
        <v>0.04</v>
      </c>
      <c r="E937" s="89">
        <v>0.03</v>
      </c>
      <c r="F937" s="89">
        <v>0.09</v>
      </c>
      <c r="G937" s="89">
        <v>2.61</v>
      </c>
      <c r="H937" s="89">
        <v>1.89</v>
      </c>
      <c r="I937" s="89">
        <v>0.02</v>
      </c>
      <c r="J937" s="89">
        <v>0.05</v>
      </c>
      <c r="K937" s="89">
        <v>0.05</v>
      </c>
      <c r="L937" s="89">
        <v>0.03</v>
      </c>
      <c r="M937" s="89">
        <v>0.05</v>
      </c>
      <c r="N937" s="89">
        <v>0.04</v>
      </c>
      <c r="O937" s="89">
        <v>0.04</v>
      </c>
      <c r="P937" s="89">
        <v>0.06</v>
      </c>
      <c r="Q937" s="89">
        <v>0.06</v>
      </c>
      <c r="R937" s="89">
        <v>0.15</v>
      </c>
      <c r="S937" s="89">
        <v>0.1</v>
      </c>
      <c r="T937" s="89">
        <v>0.03</v>
      </c>
      <c r="U937" s="89">
        <v>0.04</v>
      </c>
      <c r="V937" s="89">
        <v>0.03</v>
      </c>
      <c r="W937" s="89">
        <v>0.03</v>
      </c>
      <c r="X937" s="89">
        <v>0.06</v>
      </c>
      <c r="Y937" s="89">
        <v>3.1</v>
      </c>
    </row>
    <row r="938" spans="1:25">
      <c r="A938" s="88" t="s">
        <v>1188</v>
      </c>
      <c r="B938" s="89">
        <v>0.04</v>
      </c>
      <c r="C938" s="89">
        <v>0.05</v>
      </c>
      <c r="D938" s="89">
        <v>0.04</v>
      </c>
      <c r="E938" s="89">
        <v>0.16</v>
      </c>
      <c r="F938" s="89">
        <v>1.32</v>
      </c>
      <c r="G938" s="89">
        <v>3.54</v>
      </c>
      <c r="H938" s="89">
        <v>1.31</v>
      </c>
      <c r="I938" s="89">
        <v>0.11</v>
      </c>
      <c r="J938" s="89">
        <v>0.11</v>
      </c>
      <c r="K938" s="89">
        <v>0.16</v>
      </c>
      <c r="L938" s="89">
        <v>0.13</v>
      </c>
      <c r="M938" s="89">
        <v>1.08</v>
      </c>
      <c r="N938" s="89">
        <v>0.12</v>
      </c>
      <c r="O938" s="89">
        <v>0.16</v>
      </c>
      <c r="P938" s="89">
        <v>0.1</v>
      </c>
      <c r="Q938" s="89">
        <v>0.09</v>
      </c>
      <c r="R938" s="89">
        <v>0.11</v>
      </c>
      <c r="S938" s="89">
        <v>0.16</v>
      </c>
      <c r="T938" s="89">
        <v>0.1</v>
      </c>
      <c r="U938" s="89">
        <v>0.06</v>
      </c>
      <c r="V938" s="89">
        <v>7.0000000000000007E-2</v>
      </c>
      <c r="W938" s="89">
        <v>7.0000000000000007E-2</v>
      </c>
      <c r="X938" s="89">
        <v>0.04</v>
      </c>
      <c r="Y938" s="89">
        <v>0.04</v>
      </c>
    </row>
    <row r="939" spans="1:25">
      <c r="A939" s="88" t="s">
        <v>1189</v>
      </c>
      <c r="B939" s="89">
        <v>0.02</v>
      </c>
      <c r="C939" s="89">
        <v>0.4</v>
      </c>
      <c r="D939" s="89">
        <v>1.4</v>
      </c>
      <c r="E939" s="89">
        <v>0.16</v>
      </c>
      <c r="F939" s="89">
        <v>0.05</v>
      </c>
      <c r="G939" s="89">
        <v>0.04</v>
      </c>
      <c r="H939" s="89">
        <v>0.04</v>
      </c>
      <c r="I939" s="89">
        <v>0.04</v>
      </c>
      <c r="J939" s="89">
        <v>0.05</v>
      </c>
      <c r="K939" s="89">
        <v>7.0000000000000007E-2</v>
      </c>
      <c r="L939" s="89">
        <v>0.08</v>
      </c>
      <c r="M939" s="89">
        <v>7.0000000000000007E-2</v>
      </c>
      <c r="N939" s="89">
        <v>0.04</v>
      </c>
      <c r="O939" s="89">
        <v>0.06</v>
      </c>
      <c r="P939" s="89">
        <v>7.0000000000000007E-2</v>
      </c>
      <c r="Q939" s="89">
        <v>0.06</v>
      </c>
      <c r="R939" s="89">
        <v>0.04</v>
      </c>
      <c r="S939" s="89">
        <v>0.08</v>
      </c>
      <c r="T939" s="89">
        <v>0.1</v>
      </c>
      <c r="U939" s="89">
        <v>0.04</v>
      </c>
      <c r="V939" s="89">
        <v>0.03</v>
      </c>
      <c r="W939" s="89">
        <v>0.03</v>
      </c>
      <c r="X939" s="89">
        <v>0.03</v>
      </c>
      <c r="Y939" s="89">
        <v>0.02</v>
      </c>
    </row>
    <row r="940" spans="1:25">
      <c r="A940" s="88" t="s">
        <v>1190</v>
      </c>
      <c r="B940" s="89">
        <v>0.01</v>
      </c>
      <c r="C940" s="89">
        <v>0</v>
      </c>
      <c r="D940" s="89">
        <v>0.01</v>
      </c>
      <c r="E940" s="89">
        <v>0</v>
      </c>
      <c r="F940" s="89">
        <v>1.21</v>
      </c>
      <c r="G940" s="89">
        <v>0.79</v>
      </c>
      <c r="H940" s="89">
        <v>0.03</v>
      </c>
      <c r="I940" s="89">
        <v>0.08</v>
      </c>
      <c r="J940" s="89">
        <v>7.0000000000000007E-2</v>
      </c>
      <c r="K940" s="89">
        <v>7.0000000000000007E-2</v>
      </c>
      <c r="L940" s="89">
        <v>0.13</v>
      </c>
      <c r="M940" s="89">
        <v>0.14000000000000001</v>
      </c>
      <c r="N940" s="89">
        <v>0.12</v>
      </c>
      <c r="O940" s="89">
        <v>0.06</v>
      </c>
      <c r="P940" s="89">
        <v>0.02</v>
      </c>
      <c r="Q940" s="89">
        <v>0.03</v>
      </c>
      <c r="R940" s="89">
        <v>0.11</v>
      </c>
      <c r="S940" s="89">
        <v>0.08</v>
      </c>
      <c r="T940" s="89">
        <v>0.01</v>
      </c>
      <c r="U940" s="89">
        <v>0</v>
      </c>
      <c r="V940" s="89">
        <v>0</v>
      </c>
      <c r="W940" s="89">
        <v>0.01</v>
      </c>
      <c r="X940" s="89">
        <v>1.78</v>
      </c>
      <c r="Y940" s="89">
        <v>0.22</v>
      </c>
    </row>
    <row r="941" spans="1:25">
      <c r="A941" s="88" t="s">
        <v>1191</v>
      </c>
      <c r="B941" s="89">
        <v>0</v>
      </c>
      <c r="C941" s="89">
        <v>0</v>
      </c>
      <c r="D941" s="89">
        <v>0</v>
      </c>
      <c r="E941" s="89">
        <v>0</v>
      </c>
      <c r="F941" s="89">
        <v>0</v>
      </c>
      <c r="G941" s="89">
        <v>0</v>
      </c>
      <c r="H941" s="89">
        <v>0.02</v>
      </c>
      <c r="I941" s="89">
        <v>0.02</v>
      </c>
      <c r="J941" s="89">
        <v>0.01</v>
      </c>
      <c r="K941" s="89">
        <v>0.04</v>
      </c>
      <c r="L941" s="89">
        <v>0.05</v>
      </c>
      <c r="M941" s="89">
        <v>0.08</v>
      </c>
      <c r="N941" s="89">
        <v>0.03</v>
      </c>
      <c r="O941" s="89">
        <v>0.05</v>
      </c>
      <c r="P941" s="89">
        <v>0.01</v>
      </c>
      <c r="Q941" s="89">
        <v>0.04</v>
      </c>
      <c r="R941" s="89">
        <v>0.04</v>
      </c>
      <c r="S941" s="89">
        <v>0.04</v>
      </c>
      <c r="T941" s="89">
        <v>0.01</v>
      </c>
      <c r="U941" s="89">
        <v>0.05</v>
      </c>
      <c r="V941" s="89">
        <v>0.04</v>
      </c>
      <c r="W941" s="89">
        <v>0.03</v>
      </c>
      <c r="X941" s="89">
        <v>0.04</v>
      </c>
      <c r="Y941" s="89">
        <v>0.01</v>
      </c>
    </row>
    <row r="942" spans="1:25">
      <c r="A942" s="88" t="s">
        <v>1192</v>
      </c>
      <c r="B942" s="89">
        <v>0.45</v>
      </c>
      <c r="C942" s="89">
        <v>0</v>
      </c>
      <c r="D942" s="89">
        <v>0</v>
      </c>
      <c r="E942" s="89">
        <v>0.02</v>
      </c>
      <c r="F942" s="89">
        <v>1.81</v>
      </c>
      <c r="G942" s="89">
        <v>0.01</v>
      </c>
      <c r="H942" s="89">
        <v>0.02</v>
      </c>
      <c r="I942" s="89">
        <v>0.01</v>
      </c>
      <c r="J942" s="89">
        <v>0.13</v>
      </c>
      <c r="K942" s="89">
        <v>0.11</v>
      </c>
      <c r="L942" s="89">
        <v>0.09</v>
      </c>
      <c r="M942" s="89">
        <v>7.0000000000000007E-2</v>
      </c>
      <c r="N942" s="89">
        <v>0.06</v>
      </c>
      <c r="O942" s="89">
        <v>0.02</v>
      </c>
      <c r="P942" s="89">
        <v>0.02</v>
      </c>
      <c r="Q942" s="89">
        <v>0.01</v>
      </c>
      <c r="R942" s="89">
        <v>0.01</v>
      </c>
      <c r="S942" s="89">
        <v>0.02</v>
      </c>
      <c r="T942" s="89">
        <v>0.01</v>
      </c>
      <c r="U942" s="89">
        <v>0.14000000000000001</v>
      </c>
      <c r="V942" s="89">
        <v>0.01</v>
      </c>
      <c r="W942" s="89">
        <v>0</v>
      </c>
      <c r="X942" s="89">
        <v>0.01</v>
      </c>
      <c r="Y942" s="89">
        <v>1.48</v>
      </c>
    </row>
    <row r="943" spans="1:25">
      <c r="A943" s="88" t="s">
        <v>1193</v>
      </c>
      <c r="B943" s="89">
        <v>7.0000000000000007E-2</v>
      </c>
      <c r="C943" s="89">
        <v>0.08</v>
      </c>
      <c r="D943" s="89">
        <v>0.09</v>
      </c>
      <c r="E943" s="89">
        <v>1.1399999999999999</v>
      </c>
      <c r="F943" s="89">
        <v>0.98</v>
      </c>
      <c r="G943" s="89">
        <v>7.0000000000000007E-2</v>
      </c>
      <c r="H943" s="89">
        <v>0.1</v>
      </c>
      <c r="I943" s="89">
        <v>0.15</v>
      </c>
      <c r="J943" s="89">
        <v>0.12</v>
      </c>
      <c r="K943" s="89">
        <v>0.15</v>
      </c>
      <c r="L943" s="89">
        <v>0.13</v>
      </c>
      <c r="M943" s="89">
        <v>0.11</v>
      </c>
      <c r="N943" s="89">
        <v>0.1</v>
      </c>
      <c r="O943" s="89">
        <v>0.1</v>
      </c>
      <c r="P943" s="89">
        <v>0.14000000000000001</v>
      </c>
      <c r="Q943" s="89">
        <v>0.16</v>
      </c>
      <c r="R943" s="89">
        <v>0.12</v>
      </c>
      <c r="S943" s="89">
        <v>0.11</v>
      </c>
      <c r="T943" s="89">
        <v>0.1</v>
      </c>
      <c r="U943" s="89">
        <v>0.09</v>
      </c>
      <c r="V943" s="89">
        <v>0.09</v>
      </c>
      <c r="W943" s="89">
        <v>2.15</v>
      </c>
      <c r="X943" s="89">
        <v>0.08</v>
      </c>
      <c r="Y943" s="89">
        <v>7.0000000000000007E-2</v>
      </c>
    </row>
    <row r="944" spans="1:25">
      <c r="A944" s="88" t="s">
        <v>1194</v>
      </c>
      <c r="B944" s="89">
        <v>0</v>
      </c>
      <c r="C944" s="89">
        <v>0</v>
      </c>
      <c r="D944" s="89">
        <v>0</v>
      </c>
      <c r="E944" s="89">
        <v>1.1499999999999999</v>
      </c>
      <c r="F944" s="89">
        <v>1.21</v>
      </c>
      <c r="G944" s="89">
        <v>0</v>
      </c>
      <c r="H944" s="89">
        <v>0.01</v>
      </c>
      <c r="I944" s="89">
        <v>0.06</v>
      </c>
      <c r="J944" s="89">
        <v>0.09</v>
      </c>
      <c r="K944" s="89">
        <v>0.06</v>
      </c>
      <c r="L944" s="89">
        <v>0.02</v>
      </c>
      <c r="M944" s="89">
        <v>0.02</v>
      </c>
      <c r="N944" s="89">
        <v>0.04</v>
      </c>
      <c r="O944" s="89">
        <v>0.06</v>
      </c>
      <c r="P944" s="89">
        <v>0.05</v>
      </c>
      <c r="Q944" s="89">
        <v>0.06</v>
      </c>
      <c r="R944" s="89">
        <v>0.04</v>
      </c>
      <c r="S944" s="89">
        <v>0.06</v>
      </c>
      <c r="T944" s="89">
        <v>0.05</v>
      </c>
      <c r="U944" s="89">
        <v>0.02</v>
      </c>
      <c r="V944" s="89">
        <v>0.01</v>
      </c>
      <c r="W944" s="89">
        <v>0.01</v>
      </c>
      <c r="X944" s="89">
        <v>0.02</v>
      </c>
      <c r="Y944" s="89">
        <v>0.01</v>
      </c>
    </row>
    <row r="945" spans="1:25">
      <c r="A945" s="88" t="s">
        <v>1195</v>
      </c>
      <c r="B945" s="89">
        <v>0.01</v>
      </c>
      <c r="C945" s="89">
        <v>0.01</v>
      </c>
      <c r="D945" s="89">
        <v>0.01</v>
      </c>
      <c r="E945" s="89">
        <v>0.06</v>
      </c>
      <c r="F945" s="89">
        <v>0.76</v>
      </c>
      <c r="G945" s="89">
        <v>0.01</v>
      </c>
      <c r="H945" s="89">
        <v>0.03</v>
      </c>
      <c r="I945" s="89">
        <v>0.03</v>
      </c>
      <c r="J945" s="89">
        <v>0.03</v>
      </c>
      <c r="K945" s="89">
        <v>0.04</v>
      </c>
      <c r="L945" s="89">
        <v>0.04</v>
      </c>
      <c r="M945" s="89">
        <v>0.1</v>
      </c>
      <c r="N945" s="89">
        <v>0.04</v>
      </c>
      <c r="O945" s="89">
        <v>0.03</v>
      </c>
      <c r="P945" s="89">
        <v>0.05</v>
      </c>
      <c r="Q945" s="89">
        <v>0.02</v>
      </c>
      <c r="R945" s="89">
        <v>0.13</v>
      </c>
      <c r="S945" s="89">
        <v>0.09</v>
      </c>
      <c r="T945" s="89">
        <v>0.05</v>
      </c>
      <c r="U945" s="89">
        <v>0.34</v>
      </c>
      <c r="V945" s="89">
        <v>0.02</v>
      </c>
      <c r="W945" s="89">
        <v>0.02</v>
      </c>
      <c r="X945" s="89">
        <v>0.02</v>
      </c>
      <c r="Y945" s="89">
        <v>0.01</v>
      </c>
    </row>
    <row r="946" spans="1:25">
      <c r="A946" s="88" t="s">
        <v>1196</v>
      </c>
      <c r="B946" s="89">
        <v>0.02</v>
      </c>
      <c r="C946" s="89">
        <v>0.03</v>
      </c>
      <c r="D946" s="89">
        <v>0.03</v>
      </c>
      <c r="E946" s="89">
        <v>0.03</v>
      </c>
      <c r="F946" s="89">
        <v>0.03</v>
      </c>
      <c r="G946" s="89">
        <v>0.02</v>
      </c>
      <c r="H946" s="89">
        <v>0.01</v>
      </c>
      <c r="I946" s="89">
        <v>0.02</v>
      </c>
      <c r="J946" s="89">
        <v>0.12</v>
      </c>
      <c r="K946" s="89">
        <v>0.15</v>
      </c>
      <c r="L946" s="89">
        <v>0.1</v>
      </c>
      <c r="M946" s="89">
        <v>0.08</v>
      </c>
      <c r="N946" s="89">
        <v>0.08</v>
      </c>
      <c r="O946" s="89">
        <v>0.05</v>
      </c>
      <c r="P946" s="89">
        <v>0.04</v>
      </c>
      <c r="Q946" s="89">
        <v>0.03</v>
      </c>
      <c r="R946" s="89">
        <v>0.05</v>
      </c>
      <c r="S946" s="89">
        <v>0.02</v>
      </c>
      <c r="T946" s="89">
        <v>0.02</v>
      </c>
      <c r="U946" s="89">
        <v>0.04</v>
      </c>
      <c r="V946" s="89">
        <v>0.04</v>
      </c>
      <c r="W946" s="89">
        <v>0.04</v>
      </c>
      <c r="X946" s="89">
        <v>0.06</v>
      </c>
      <c r="Y946" s="89">
        <v>0.04</v>
      </c>
    </row>
    <row r="947" spans="1:25">
      <c r="A947" s="88" t="s">
        <v>1197</v>
      </c>
      <c r="B947" s="89">
        <v>0</v>
      </c>
      <c r="C947" s="89">
        <v>0</v>
      </c>
      <c r="D947" s="89">
        <v>0.04</v>
      </c>
      <c r="E947" s="89">
        <v>1.1399999999999999</v>
      </c>
      <c r="F947" s="89">
        <v>1.91</v>
      </c>
      <c r="G947" s="89">
        <v>1.04</v>
      </c>
      <c r="H947" s="89">
        <v>0</v>
      </c>
      <c r="I947" s="89">
        <v>0.05</v>
      </c>
      <c r="J947" s="89">
        <v>0.02</v>
      </c>
      <c r="K947" s="89">
        <v>0.02</v>
      </c>
      <c r="L947" s="89">
        <v>0.01</v>
      </c>
      <c r="M947" s="89">
        <v>0.12</v>
      </c>
      <c r="N947" s="89">
        <v>0.08</v>
      </c>
      <c r="O947" s="89">
        <v>0.09</v>
      </c>
      <c r="P947" s="89">
        <v>0.26</v>
      </c>
      <c r="Q947" s="89">
        <v>0.38</v>
      </c>
      <c r="R947" s="89">
        <v>0.19</v>
      </c>
      <c r="S947" s="89">
        <v>0</v>
      </c>
      <c r="T947" s="89">
        <v>0</v>
      </c>
      <c r="U947" s="89">
        <v>0.01</v>
      </c>
      <c r="V947" s="89">
        <v>0.02</v>
      </c>
      <c r="W947" s="89">
        <v>0.09</v>
      </c>
      <c r="X947" s="89">
        <v>4.01</v>
      </c>
      <c r="Y947" s="89">
        <v>3.07</v>
      </c>
    </row>
    <row r="948" spans="1:25">
      <c r="A948" s="88" t="s">
        <v>1198</v>
      </c>
      <c r="B948" s="89">
        <v>1.47</v>
      </c>
      <c r="C948" s="89">
        <v>1.66</v>
      </c>
      <c r="D948" s="89">
        <v>1.7</v>
      </c>
      <c r="E948" s="89">
        <v>1.49</v>
      </c>
      <c r="F948" s="89">
        <v>0.15</v>
      </c>
      <c r="G948" s="89">
        <v>0.01</v>
      </c>
      <c r="H948" s="89">
        <v>0.01</v>
      </c>
      <c r="I948" s="89">
        <v>0.03</v>
      </c>
      <c r="J948" s="89">
        <v>7.0000000000000007E-2</v>
      </c>
      <c r="K948" s="89">
        <v>0.1</v>
      </c>
      <c r="L948" s="89">
        <v>0.09</v>
      </c>
      <c r="M948" s="89">
        <v>0.08</v>
      </c>
      <c r="N948" s="89">
        <v>0.06</v>
      </c>
      <c r="O948" s="89">
        <v>0.05</v>
      </c>
      <c r="P948" s="89">
        <v>0.06</v>
      </c>
      <c r="Q948" s="89">
        <v>0.05</v>
      </c>
      <c r="R948" s="89">
        <v>7.0000000000000007E-2</v>
      </c>
      <c r="S948" s="89">
        <v>0.5</v>
      </c>
      <c r="T948" s="89">
        <v>0.31</v>
      </c>
      <c r="U948" s="89">
        <v>0.23</v>
      </c>
      <c r="V948" s="89">
        <v>7.0000000000000007E-2</v>
      </c>
      <c r="W948" s="89">
        <v>7.0000000000000007E-2</v>
      </c>
      <c r="X948" s="89">
        <v>0.04</v>
      </c>
      <c r="Y948" s="89">
        <v>0.21</v>
      </c>
    </row>
    <row r="949" spans="1:25">
      <c r="A949" s="88" t="s">
        <v>1199</v>
      </c>
      <c r="B949" s="89">
        <v>0</v>
      </c>
      <c r="C949" s="89">
        <v>0</v>
      </c>
      <c r="D949" s="89">
        <v>0</v>
      </c>
      <c r="E949" s="89">
        <v>0</v>
      </c>
      <c r="F949" s="89">
        <v>0</v>
      </c>
      <c r="G949" s="89">
        <v>0</v>
      </c>
      <c r="H949" s="89">
        <v>0</v>
      </c>
      <c r="I949" s="89">
        <v>0</v>
      </c>
      <c r="J949" s="89">
        <v>0</v>
      </c>
      <c r="K949" s="89">
        <v>0</v>
      </c>
      <c r="L949" s="89">
        <v>0</v>
      </c>
      <c r="M949" s="89">
        <v>0</v>
      </c>
      <c r="N949" s="89">
        <v>0</v>
      </c>
      <c r="O949" s="89">
        <v>0</v>
      </c>
      <c r="P949" s="89">
        <v>0</v>
      </c>
      <c r="Q949" s="89">
        <v>0</v>
      </c>
      <c r="R949" s="89">
        <v>0</v>
      </c>
      <c r="S949" s="89">
        <v>0</v>
      </c>
      <c r="T949" s="89">
        <v>0</v>
      </c>
      <c r="U949" s="89">
        <v>0</v>
      </c>
      <c r="V949" s="89">
        <v>0</v>
      </c>
      <c r="W949" s="89">
        <v>0</v>
      </c>
      <c r="X949" s="89">
        <v>0</v>
      </c>
      <c r="Y949" s="89">
        <v>0</v>
      </c>
    </row>
    <row r="950" spans="1:25">
      <c r="A950" s="88" t="s">
        <v>1200</v>
      </c>
      <c r="B950" s="89">
        <v>0.47</v>
      </c>
      <c r="C950" s="89">
        <v>2.08</v>
      </c>
      <c r="D950" s="89">
        <v>0.19</v>
      </c>
      <c r="E950" s="89">
        <v>0.05</v>
      </c>
      <c r="F950" s="89">
        <v>0.04</v>
      </c>
      <c r="G950" s="89">
        <v>1.02</v>
      </c>
      <c r="H950" s="89">
        <v>1.61</v>
      </c>
      <c r="I950" s="89">
        <v>0.13</v>
      </c>
      <c r="J950" s="89">
        <v>0.08</v>
      </c>
      <c r="K950" s="89">
        <v>0.13</v>
      </c>
      <c r="L950" s="89">
        <v>0.08</v>
      </c>
      <c r="M950" s="89">
        <v>0.06</v>
      </c>
      <c r="N950" s="89">
        <v>0.06</v>
      </c>
      <c r="O950" s="89">
        <v>7.0000000000000007E-2</v>
      </c>
      <c r="P950" s="89">
        <v>0.09</v>
      </c>
      <c r="Q950" s="89">
        <v>0.16</v>
      </c>
      <c r="R950" s="89">
        <v>0.08</v>
      </c>
      <c r="S950" s="89">
        <v>0.08</v>
      </c>
      <c r="T950" s="89">
        <v>0.09</v>
      </c>
      <c r="U950" s="89">
        <v>7.0000000000000007E-2</v>
      </c>
      <c r="V950" s="89">
        <v>7.0000000000000007E-2</v>
      </c>
      <c r="W950" s="89">
        <v>0.06</v>
      </c>
      <c r="X950" s="89">
        <v>0.05</v>
      </c>
      <c r="Y950" s="89">
        <v>0.05</v>
      </c>
    </row>
    <row r="951" spans="1:25">
      <c r="A951" s="88" t="s">
        <v>1201</v>
      </c>
      <c r="B951" s="89">
        <v>2.2400000000000002</v>
      </c>
      <c r="C951" s="89">
        <v>1.51</v>
      </c>
      <c r="D951" s="89">
        <v>0.13</v>
      </c>
      <c r="E951" s="89">
        <v>0.04</v>
      </c>
      <c r="F951" s="89">
        <v>1.17</v>
      </c>
      <c r="G951" s="89">
        <v>2.1800000000000002</v>
      </c>
      <c r="H951" s="89">
        <v>1.74</v>
      </c>
      <c r="I951" s="89">
        <v>0.23</v>
      </c>
      <c r="J951" s="89">
        <v>0.08</v>
      </c>
      <c r="K951" s="89">
        <v>0.19</v>
      </c>
      <c r="L951" s="89">
        <v>0.23</v>
      </c>
      <c r="M951" s="89">
        <v>0.2</v>
      </c>
      <c r="N951" s="89">
        <v>0.08</v>
      </c>
      <c r="O951" s="89">
        <v>7.0000000000000007E-2</v>
      </c>
      <c r="P951" s="89">
        <v>0.12</v>
      </c>
      <c r="Q951" s="89">
        <v>0.09</v>
      </c>
      <c r="R951" s="89">
        <v>0.09</v>
      </c>
      <c r="S951" s="89">
        <v>0.08</v>
      </c>
      <c r="T951" s="89">
        <v>0.09</v>
      </c>
      <c r="U951" s="89">
        <v>0.01</v>
      </c>
      <c r="V951" s="89">
        <v>0.01</v>
      </c>
      <c r="W951" s="89">
        <v>0.01</v>
      </c>
      <c r="X951" s="89">
        <v>0.01</v>
      </c>
      <c r="Y951" s="89">
        <v>1.42</v>
      </c>
    </row>
    <row r="952" spans="1:25">
      <c r="A952" s="88" t="s">
        <v>1202</v>
      </c>
      <c r="B952" s="89">
        <v>0</v>
      </c>
      <c r="C952" s="89">
        <v>0</v>
      </c>
      <c r="D952" s="89">
        <v>0.01</v>
      </c>
      <c r="E952" s="89">
        <v>0.16</v>
      </c>
      <c r="F952" s="89">
        <v>1.66</v>
      </c>
      <c r="G952" s="89">
        <v>1.17</v>
      </c>
      <c r="H952" s="89">
        <v>0.38</v>
      </c>
      <c r="I952" s="89">
        <v>0.2</v>
      </c>
      <c r="J952" s="89">
        <v>0.05</v>
      </c>
      <c r="K952" s="89">
        <v>0.06</v>
      </c>
      <c r="L952" s="89">
        <v>0.04</v>
      </c>
      <c r="M952" s="89">
        <v>0.08</v>
      </c>
      <c r="N952" s="89">
        <v>0.12</v>
      </c>
      <c r="O952" s="89">
        <v>0.08</v>
      </c>
      <c r="P952" s="89">
        <v>0.04</v>
      </c>
      <c r="Q952" s="89">
        <v>0.04</v>
      </c>
      <c r="R952" s="89">
        <v>0.06</v>
      </c>
      <c r="S952" s="89">
        <v>0.12</v>
      </c>
      <c r="T952" s="89">
        <v>0.14000000000000001</v>
      </c>
      <c r="U952" s="89">
        <v>0.03</v>
      </c>
      <c r="V952" s="89">
        <v>0.17</v>
      </c>
      <c r="W952" s="89">
        <v>2</v>
      </c>
      <c r="X952" s="89">
        <v>1.1299999999999999</v>
      </c>
      <c r="Y952" s="89">
        <v>0.01</v>
      </c>
    </row>
    <row r="953" spans="1:25">
      <c r="A953" s="88" t="s">
        <v>1203</v>
      </c>
      <c r="B953" s="89">
        <v>0.01</v>
      </c>
      <c r="C953" s="89">
        <v>0.03</v>
      </c>
      <c r="D953" s="89">
        <v>0</v>
      </c>
      <c r="E953" s="89">
        <v>0</v>
      </c>
      <c r="F953" s="89">
        <v>0.01</v>
      </c>
      <c r="G953" s="89">
        <v>1.22</v>
      </c>
      <c r="H953" s="89">
        <v>0.02</v>
      </c>
      <c r="I953" s="89">
        <v>0.05</v>
      </c>
      <c r="J953" s="89">
        <v>0.04</v>
      </c>
      <c r="K953" s="89">
        <v>7.0000000000000007E-2</v>
      </c>
      <c r="L953" s="89">
        <v>0.21</v>
      </c>
      <c r="M953" s="89">
        <v>0.02</v>
      </c>
      <c r="N953" s="89">
        <v>0.02</v>
      </c>
      <c r="O953" s="89">
        <v>0.15</v>
      </c>
      <c r="P953" s="89">
        <v>0.03</v>
      </c>
      <c r="Q953" s="89">
        <v>0.05</v>
      </c>
      <c r="R953" s="89">
        <v>0.08</v>
      </c>
      <c r="S953" s="89">
        <v>7.0000000000000007E-2</v>
      </c>
      <c r="T953" s="89">
        <v>0.01</v>
      </c>
      <c r="U953" s="89">
        <v>0.01</v>
      </c>
      <c r="V953" s="89">
        <v>0.01</v>
      </c>
      <c r="W953" s="89">
        <v>1.05</v>
      </c>
      <c r="X953" s="89">
        <v>0.48</v>
      </c>
      <c r="Y953" s="89">
        <v>0.01</v>
      </c>
    </row>
    <row r="954" spans="1:25">
      <c r="A954" s="88" t="s">
        <v>1204</v>
      </c>
      <c r="B954" s="89">
        <v>0</v>
      </c>
      <c r="C954" s="89">
        <v>0</v>
      </c>
      <c r="D954" s="89">
        <v>0</v>
      </c>
      <c r="E954" s="89">
        <v>0</v>
      </c>
      <c r="F954" s="89">
        <v>0</v>
      </c>
      <c r="G954" s="89">
        <v>0</v>
      </c>
      <c r="H954" s="89">
        <v>0</v>
      </c>
      <c r="I954" s="89">
        <v>0</v>
      </c>
      <c r="J954" s="89">
        <v>0.01</v>
      </c>
      <c r="K954" s="89">
        <v>0.01</v>
      </c>
      <c r="L954" s="89">
        <v>0</v>
      </c>
      <c r="M954" s="89">
        <v>0</v>
      </c>
      <c r="N954" s="89">
        <v>0</v>
      </c>
      <c r="O954" s="89">
        <v>0</v>
      </c>
      <c r="P954" s="89">
        <v>0</v>
      </c>
      <c r="Q954" s="89">
        <v>0</v>
      </c>
      <c r="R954" s="89">
        <v>0</v>
      </c>
      <c r="S954" s="89">
        <v>0</v>
      </c>
      <c r="T954" s="89">
        <v>0</v>
      </c>
      <c r="U954" s="89">
        <v>0</v>
      </c>
      <c r="V954" s="89">
        <v>0</v>
      </c>
      <c r="W954" s="89">
        <v>0</v>
      </c>
      <c r="X954" s="89">
        <v>0</v>
      </c>
      <c r="Y954" s="89">
        <v>0</v>
      </c>
    </row>
    <row r="955" spans="1:25">
      <c r="A955" s="88" t="s">
        <v>1205</v>
      </c>
      <c r="B955" s="89">
        <v>0.3</v>
      </c>
      <c r="C955" s="89">
        <v>0.99</v>
      </c>
      <c r="D955" s="89">
        <v>0</v>
      </c>
      <c r="E955" s="89">
        <v>0</v>
      </c>
      <c r="F955" s="89">
        <v>1.07</v>
      </c>
      <c r="G955" s="89">
        <v>0.14000000000000001</v>
      </c>
      <c r="H955" s="89">
        <v>0.02</v>
      </c>
      <c r="I955" s="89">
        <v>0.06</v>
      </c>
      <c r="J955" s="89">
        <v>0.13</v>
      </c>
      <c r="K955" s="89">
        <v>0.08</v>
      </c>
      <c r="L955" s="89">
        <v>0.17</v>
      </c>
      <c r="M955" s="89">
        <v>0.12</v>
      </c>
      <c r="N955" s="89">
        <v>0.03</v>
      </c>
      <c r="O955" s="89">
        <v>0.06</v>
      </c>
      <c r="P955" s="89">
        <v>0.06</v>
      </c>
      <c r="Q955" s="89">
        <v>7.0000000000000007E-2</v>
      </c>
      <c r="R955" s="89">
        <v>0.05</v>
      </c>
      <c r="S955" s="89">
        <v>0.04</v>
      </c>
      <c r="T955" s="89">
        <v>0.03</v>
      </c>
      <c r="U955" s="89">
        <v>0.02</v>
      </c>
      <c r="V955" s="89">
        <v>0.02</v>
      </c>
      <c r="W955" s="89">
        <v>0.05</v>
      </c>
      <c r="X955" s="89">
        <v>0.01</v>
      </c>
      <c r="Y955" s="89">
        <v>0.02</v>
      </c>
    </row>
    <row r="956" spans="1:25">
      <c r="A956" s="88" t="s">
        <v>1206</v>
      </c>
      <c r="B956" s="89">
        <v>0.21</v>
      </c>
      <c r="C956" s="89">
        <v>0.22</v>
      </c>
      <c r="D956" s="89">
        <v>0.05</v>
      </c>
      <c r="E956" s="89">
        <v>1.1000000000000001</v>
      </c>
      <c r="F956" s="89">
        <v>0.64</v>
      </c>
      <c r="G956" s="89">
        <v>0.09</v>
      </c>
      <c r="H956" s="89">
        <v>0.11</v>
      </c>
      <c r="I956" s="89">
        <v>0.11</v>
      </c>
      <c r="J956" s="89">
        <v>0.1</v>
      </c>
      <c r="K956" s="89">
        <v>0.19</v>
      </c>
      <c r="L956" s="89">
        <v>0.32</v>
      </c>
      <c r="M956" s="89">
        <v>0.27</v>
      </c>
      <c r="N956" s="89">
        <v>7.0000000000000007E-2</v>
      </c>
      <c r="O956" s="89">
        <v>0.11</v>
      </c>
      <c r="P956" s="89">
        <v>0.34</v>
      </c>
      <c r="Q956" s="89">
        <v>0.66</v>
      </c>
      <c r="R956" s="89">
        <v>0.32</v>
      </c>
      <c r="S956" s="89">
        <v>0.22</v>
      </c>
      <c r="T956" s="89">
        <v>0.22</v>
      </c>
      <c r="U956" s="89">
        <v>0.1</v>
      </c>
      <c r="V956" s="89">
        <v>0.2</v>
      </c>
      <c r="W956" s="89">
        <v>0.18</v>
      </c>
      <c r="X956" s="89">
        <v>0.04</v>
      </c>
      <c r="Y956" s="89">
        <v>7.0000000000000007E-2</v>
      </c>
    </row>
    <row r="957" spans="1:25">
      <c r="A957" s="88" t="s">
        <v>1207</v>
      </c>
      <c r="B957" s="89">
        <v>0.56000000000000005</v>
      </c>
      <c r="C957" s="89">
        <v>0.08</v>
      </c>
      <c r="D957" s="89">
        <v>0.03</v>
      </c>
      <c r="E957" s="89">
        <v>0.01</v>
      </c>
      <c r="F957" s="89">
        <v>0</v>
      </c>
      <c r="G957" s="89">
        <v>0.01</v>
      </c>
      <c r="H957" s="89">
        <v>0.52</v>
      </c>
      <c r="I957" s="89">
        <v>0.36</v>
      </c>
      <c r="J957" s="89">
        <v>0.1</v>
      </c>
      <c r="K957" s="89">
        <v>0.23</v>
      </c>
      <c r="L957" s="89">
        <v>0.4</v>
      </c>
      <c r="M957" s="89">
        <v>0.22</v>
      </c>
      <c r="N957" s="89">
        <v>0.2</v>
      </c>
      <c r="O957" s="89">
        <v>0.27</v>
      </c>
      <c r="P957" s="89">
        <v>0.06</v>
      </c>
      <c r="Q957" s="89">
        <v>0.1</v>
      </c>
      <c r="R957" s="89">
        <v>0.27</v>
      </c>
      <c r="S957" s="89">
        <v>0.27</v>
      </c>
      <c r="T957" s="89">
        <v>0.28000000000000003</v>
      </c>
      <c r="U957" s="89">
        <v>0.51</v>
      </c>
      <c r="V957" s="89">
        <v>0.53</v>
      </c>
      <c r="W957" s="89">
        <v>0.25</v>
      </c>
      <c r="X957" s="89">
        <v>1.97</v>
      </c>
      <c r="Y957" s="89">
        <v>1.37</v>
      </c>
    </row>
    <row r="958" spans="1:25">
      <c r="A958" s="88" t="s">
        <v>1208</v>
      </c>
      <c r="B958" s="89">
        <v>0.94</v>
      </c>
      <c r="C958" s="89">
        <v>0.66</v>
      </c>
      <c r="D958" s="89">
        <v>0.5</v>
      </c>
      <c r="E958" s="89">
        <v>0.38</v>
      </c>
      <c r="F958" s="89">
        <v>0.14000000000000001</v>
      </c>
      <c r="G958" s="89">
        <v>0.5</v>
      </c>
      <c r="H958" s="89">
        <v>0.61</v>
      </c>
      <c r="I958" s="89">
        <v>0.33</v>
      </c>
      <c r="J958" s="89">
        <v>0.06</v>
      </c>
      <c r="K958" s="89">
        <v>0.05</v>
      </c>
      <c r="L958" s="89">
        <v>0.08</v>
      </c>
      <c r="M958" s="89">
        <v>7.0000000000000007E-2</v>
      </c>
      <c r="N958" s="89">
        <v>7.0000000000000007E-2</v>
      </c>
      <c r="O958" s="89">
        <v>0.05</v>
      </c>
      <c r="P958" s="89">
        <v>0.09</v>
      </c>
      <c r="Q958" s="89">
        <v>7.0000000000000007E-2</v>
      </c>
      <c r="R958" s="89">
        <v>7.0000000000000007E-2</v>
      </c>
      <c r="S958" s="89">
        <v>0.06</v>
      </c>
      <c r="T958" s="89">
        <v>0.08</v>
      </c>
      <c r="U958" s="89">
        <v>7.0000000000000007E-2</v>
      </c>
      <c r="V958" s="89">
        <v>0.04</v>
      </c>
      <c r="W958" s="89">
        <v>0.03</v>
      </c>
      <c r="X958" s="89">
        <v>0.08</v>
      </c>
      <c r="Y958" s="89">
        <v>0.92</v>
      </c>
    </row>
    <row r="959" spans="1:25">
      <c r="A959" s="88" t="s">
        <v>1209</v>
      </c>
      <c r="B959" s="89">
        <v>0.1</v>
      </c>
      <c r="C959" s="89">
        <v>0</v>
      </c>
      <c r="D959" s="89">
        <v>0.17</v>
      </c>
      <c r="E959" s="89">
        <v>0</v>
      </c>
      <c r="F959" s="89">
        <v>0.08</v>
      </c>
      <c r="G959" s="89">
        <v>0</v>
      </c>
      <c r="H959" s="89">
        <v>0</v>
      </c>
      <c r="I959" s="89">
        <v>0.05</v>
      </c>
      <c r="J959" s="89">
        <v>0.04</v>
      </c>
      <c r="K959" s="89">
        <v>0.04</v>
      </c>
      <c r="L959" s="89">
        <v>0.08</v>
      </c>
      <c r="M959" s="89">
        <v>0.04</v>
      </c>
      <c r="N959" s="89">
        <v>0.02</v>
      </c>
      <c r="O959" s="89">
        <v>0.06</v>
      </c>
      <c r="P959" s="89">
        <v>0.1</v>
      </c>
      <c r="Q959" s="89">
        <v>0.14000000000000001</v>
      </c>
      <c r="R959" s="89">
        <v>0.26</v>
      </c>
      <c r="S959" s="89">
        <v>0.14000000000000001</v>
      </c>
      <c r="T959" s="89">
        <v>0.13</v>
      </c>
      <c r="U959" s="89">
        <v>0.19</v>
      </c>
      <c r="V959" s="89">
        <v>0.22</v>
      </c>
      <c r="W959" s="89">
        <v>0.21</v>
      </c>
      <c r="X959" s="89">
        <v>0.05</v>
      </c>
      <c r="Y959" s="89">
        <v>0.01</v>
      </c>
    </row>
    <row r="960" spans="1:25">
      <c r="A960" s="88" t="s">
        <v>1210</v>
      </c>
      <c r="B960" s="89">
        <v>0.35</v>
      </c>
      <c r="C960" s="89">
        <v>0.02</v>
      </c>
      <c r="D960" s="89">
        <v>0.36</v>
      </c>
      <c r="E960" s="89">
        <v>0.31</v>
      </c>
      <c r="F960" s="89">
        <v>0.35</v>
      </c>
      <c r="G960" s="89">
        <v>0.02</v>
      </c>
      <c r="H960" s="89">
        <v>0.02</v>
      </c>
      <c r="I960" s="89">
        <v>0.02</v>
      </c>
      <c r="J960" s="89">
        <v>0.03</v>
      </c>
      <c r="K960" s="89">
        <v>0.03</v>
      </c>
      <c r="L960" s="89">
        <v>0.03</v>
      </c>
      <c r="M960" s="89">
        <v>0.02</v>
      </c>
      <c r="N960" s="89">
        <v>0.01</v>
      </c>
      <c r="O960" s="89">
        <v>0.02</v>
      </c>
      <c r="P960" s="89">
        <v>0.03</v>
      </c>
      <c r="Q960" s="89">
        <v>0.01</v>
      </c>
      <c r="R960" s="89">
        <v>0.02</v>
      </c>
      <c r="S960" s="89">
        <v>0.02</v>
      </c>
      <c r="T960" s="89">
        <v>0.01</v>
      </c>
      <c r="U960" s="89">
        <v>0.01</v>
      </c>
      <c r="V960" s="89">
        <v>0.01</v>
      </c>
      <c r="W960" s="89">
        <v>0.01</v>
      </c>
      <c r="X960" s="89">
        <v>0.43</v>
      </c>
      <c r="Y960" s="89">
        <v>0.38</v>
      </c>
    </row>
    <row r="961" spans="1:25">
      <c r="A961" s="88" t="s">
        <v>1211</v>
      </c>
      <c r="B961" s="89">
        <v>0</v>
      </c>
      <c r="C961" s="89">
        <v>0</v>
      </c>
      <c r="D961" s="89">
        <v>0</v>
      </c>
      <c r="E961" s="89">
        <v>0</v>
      </c>
      <c r="F961" s="89">
        <v>0</v>
      </c>
      <c r="G961" s="89">
        <v>0</v>
      </c>
      <c r="H961" s="89">
        <v>0</v>
      </c>
      <c r="I961" s="89">
        <v>0</v>
      </c>
      <c r="J961" s="89">
        <v>0</v>
      </c>
      <c r="K961" s="89">
        <v>0</v>
      </c>
      <c r="L961" s="89">
        <v>0</v>
      </c>
      <c r="M961" s="89">
        <v>0</v>
      </c>
      <c r="N961" s="89">
        <v>0</v>
      </c>
      <c r="O961" s="89">
        <v>0</v>
      </c>
      <c r="P961" s="89">
        <v>0</v>
      </c>
      <c r="Q961" s="89">
        <v>0</v>
      </c>
      <c r="R961" s="89">
        <v>0</v>
      </c>
      <c r="S961" s="89">
        <v>0</v>
      </c>
      <c r="T961" s="89">
        <v>0</v>
      </c>
      <c r="U961" s="89">
        <v>0</v>
      </c>
      <c r="V961" s="89">
        <v>0</v>
      </c>
      <c r="W961" s="89">
        <v>0</v>
      </c>
      <c r="X961" s="89">
        <v>0</v>
      </c>
      <c r="Y961" s="89">
        <v>0</v>
      </c>
    </row>
    <row r="962" spans="1:25">
      <c r="A962" s="88" t="s">
        <v>1212</v>
      </c>
      <c r="B962" s="89">
        <v>0</v>
      </c>
      <c r="C962" s="89">
        <v>0</v>
      </c>
      <c r="D962" s="89">
        <v>0</v>
      </c>
      <c r="E962" s="89">
        <v>0</v>
      </c>
      <c r="F962" s="89">
        <v>0</v>
      </c>
      <c r="G962" s="89">
        <v>0</v>
      </c>
      <c r="H962" s="89">
        <v>0</v>
      </c>
      <c r="I962" s="89">
        <v>0</v>
      </c>
      <c r="J962" s="89">
        <v>0.02</v>
      </c>
      <c r="K962" s="89">
        <v>0.02</v>
      </c>
      <c r="L962" s="89">
        <v>0.02</v>
      </c>
      <c r="M962" s="89">
        <v>0.02</v>
      </c>
      <c r="N962" s="89">
        <v>0.03</v>
      </c>
      <c r="O962" s="89">
        <v>0.02</v>
      </c>
      <c r="P962" s="89">
        <v>0.02</v>
      </c>
      <c r="Q962" s="89">
        <v>0.02</v>
      </c>
      <c r="R962" s="89">
        <v>0.02</v>
      </c>
      <c r="S962" s="89">
        <v>0.03</v>
      </c>
      <c r="T962" s="89">
        <v>0</v>
      </c>
      <c r="U962" s="89">
        <v>0</v>
      </c>
      <c r="V962" s="89">
        <v>0</v>
      </c>
      <c r="W962" s="89">
        <v>0.18</v>
      </c>
      <c r="X962" s="89">
        <v>0.06</v>
      </c>
      <c r="Y962" s="89">
        <v>0</v>
      </c>
    </row>
    <row r="963" spans="1:25">
      <c r="A963" s="88" t="s">
        <v>1213</v>
      </c>
      <c r="B963" s="89">
        <v>0</v>
      </c>
      <c r="C963" s="89">
        <v>0</v>
      </c>
      <c r="D963" s="89">
        <v>0</v>
      </c>
      <c r="E963" s="89">
        <v>0</v>
      </c>
      <c r="F963" s="89">
        <v>0</v>
      </c>
      <c r="G963" s="89">
        <v>0</v>
      </c>
      <c r="H963" s="89">
        <v>0</v>
      </c>
      <c r="I963" s="89">
        <v>0</v>
      </c>
      <c r="J963" s="89">
        <v>0</v>
      </c>
      <c r="K963" s="89">
        <v>0</v>
      </c>
      <c r="L963" s="89">
        <v>0</v>
      </c>
      <c r="M963" s="89">
        <v>0</v>
      </c>
      <c r="N963" s="89">
        <v>0</v>
      </c>
      <c r="O963" s="89">
        <v>0</v>
      </c>
      <c r="P963" s="89">
        <v>0</v>
      </c>
      <c r="Q963" s="89">
        <v>0</v>
      </c>
      <c r="R963" s="89">
        <v>0</v>
      </c>
      <c r="S963" s="89">
        <v>0</v>
      </c>
      <c r="T963" s="89">
        <v>0</v>
      </c>
      <c r="U963" s="89">
        <v>0</v>
      </c>
      <c r="V963" s="89">
        <v>0</v>
      </c>
      <c r="W963" s="89">
        <v>0</v>
      </c>
      <c r="X963" s="89">
        <v>0</v>
      </c>
      <c r="Y963" s="89">
        <v>0</v>
      </c>
    </row>
    <row r="964" spans="1:25">
      <c r="A964" s="88" t="s">
        <v>1214</v>
      </c>
      <c r="B964" s="89">
        <v>0</v>
      </c>
      <c r="C964" s="89">
        <v>0</v>
      </c>
      <c r="D964" s="89">
        <v>0</v>
      </c>
      <c r="E964" s="89">
        <v>0</v>
      </c>
      <c r="F964" s="89">
        <v>0</v>
      </c>
      <c r="G964" s="89">
        <v>0</v>
      </c>
      <c r="H964" s="89">
        <v>0.01</v>
      </c>
      <c r="I964" s="89">
        <v>0.02</v>
      </c>
      <c r="J964" s="89">
        <v>0.01</v>
      </c>
      <c r="K964" s="89">
        <v>0.01</v>
      </c>
      <c r="L964" s="89">
        <v>0</v>
      </c>
      <c r="M964" s="89">
        <v>0</v>
      </c>
      <c r="N964" s="89">
        <v>0</v>
      </c>
      <c r="O964" s="89">
        <v>0</v>
      </c>
      <c r="P964" s="89">
        <v>0.01</v>
      </c>
      <c r="Q964" s="89">
        <v>0</v>
      </c>
      <c r="R964" s="89">
        <v>0.02</v>
      </c>
      <c r="S964" s="89">
        <v>0</v>
      </c>
      <c r="T964" s="89">
        <v>0.02</v>
      </c>
      <c r="U964" s="89">
        <v>7.0000000000000007E-2</v>
      </c>
      <c r="V964" s="89">
        <v>0.06</v>
      </c>
      <c r="W964" s="89">
        <v>0.06</v>
      </c>
      <c r="X964" s="89">
        <v>0.02</v>
      </c>
      <c r="Y964" s="89">
        <v>0</v>
      </c>
    </row>
    <row r="965" spans="1:25">
      <c r="A965" s="88" t="s">
        <v>1215</v>
      </c>
      <c r="B965" s="89">
        <v>0.08</v>
      </c>
      <c r="C965" s="89">
        <v>0.08</v>
      </c>
      <c r="D965" s="89">
        <v>0.09</v>
      </c>
      <c r="E965" s="89">
        <v>0.08</v>
      </c>
      <c r="F965" s="89">
        <v>0.08</v>
      </c>
      <c r="G965" s="89">
        <v>0.08</v>
      </c>
      <c r="H965" s="89">
        <v>0.11</v>
      </c>
      <c r="I965" s="89">
        <v>0.09</v>
      </c>
      <c r="J965" s="89">
        <v>0.17</v>
      </c>
      <c r="K965" s="89">
        <v>0.26</v>
      </c>
      <c r="L965" s="89">
        <v>0.25</v>
      </c>
      <c r="M965" s="89">
        <v>0.22</v>
      </c>
      <c r="N965" s="89">
        <v>0.21</v>
      </c>
      <c r="O965" s="89">
        <v>0.22</v>
      </c>
      <c r="P965" s="89">
        <v>0.3</v>
      </c>
      <c r="Q965" s="89">
        <v>0.22</v>
      </c>
      <c r="R965" s="89">
        <v>0.19</v>
      </c>
      <c r="S965" s="89">
        <v>0.21</v>
      </c>
      <c r="T965" s="89">
        <v>0.19</v>
      </c>
      <c r="U965" s="89">
        <v>0.18</v>
      </c>
      <c r="V965" s="89">
        <v>0.12</v>
      </c>
      <c r="W965" s="89">
        <v>0.12</v>
      </c>
      <c r="X965" s="89">
        <v>0.11</v>
      </c>
      <c r="Y965" s="89">
        <v>0.28000000000000003</v>
      </c>
    </row>
    <row r="966" spans="1:25">
      <c r="A966" s="88" t="s">
        <v>1216</v>
      </c>
      <c r="B966" s="89">
        <v>0.01</v>
      </c>
      <c r="C966" s="89">
        <v>0.01</v>
      </c>
      <c r="D966" s="89">
        <v>0.01</v>
      </c>
      <c r="E966" s="89">
        <v>0.01</v>
      </c>
      <c r="F966" s="89">
        <v>0.01</v>
      </c>
      <c r="G966" s="89">
        <v>0.01</v>
      </c>
      <c r="H966" s="89">
        <v>0.01</v>
      </c>
      <c r="I966" s="89">
        <v>0.01</v>
      </c>
      <c r="J966" s="89">
        <v>0.04</v>
      </c>
      <c r="K966" s="89">
        <v>0.06</v>
      </c>
      <c r="L966" s="89">
        <v>0.04</v>
      </c>
      <c r="M966" s="89">
        <v>0.02</v>
      </c>
      <c r="N966" s="89">
        <v>0.01</v>
      </c>
      <c r="O966" s="89">
        <v>0.03</v>
      </c>
      <c r="P966" s="89">
        <v>0.1</v>
      </c>
      <c r="Q966" s="89">
        <v>0.05</v>
      </c>
      <c r="R966" s="89">
        <v>0.12</v>
      </c>
      <c r="S966" s="89">
        <v>0.08</v>
      </c>
      <c r="T966" s="89">
        <v>0.13</v>
      </c>
      <c r="U966" s="89">
        <v>0.04</v>
      </c>
      <c r="V966" s="89">
        <v>0.01</v>
      </c>
      <c r="W966" s="89">
        <v>0.01</v>
      </c>
      <c r="X966" s="89">
        <v>0.01</v>
      </c>
      <c r="Y966" s="89">
        <v>0.01</v>
      </c>
    </row>
    <row r="967" spans="1:25">
      <c r="A967" s="88" t="s">
        <v>1217</v>
      </c>
      <c r="B967" s="89">
        <v>0</v>
      </c>
      <c r="C967" s="89">
        <v>0</v>
      </c>
      <c r="D967" s="89">
        <v>0</v>
      </c>
      <c r="E967" s="89">
        <v>0</v>
      </c>
      <c r="F967" s="89">
        <v>0</v>
      </c>
      <c r="G967" s="89">
        <v>0</v>
      </c>
      <c r="H967" s="89">
        <v>0</v>
      </c>
      <c r="I967" s="89">
        <v>0</v>
      </c>
      <c r="J967" s="89">
        <v>0</v>
      </c>
      <c r="K967" s="89">
        <v>0</v>
      </c>
      <c r="L967" s="89">
        <v>0</v>
      </c>
      <c r="M967" s="89">
        <v>0</v>
      </c>
      <c r="N967" s="89">
        <v>0</v>
      </c>
      <c r="O967" s="89">
        <v>0</v>
      </c>
      <c r="P967" s="89">
        <v>0</v>
      </c>
      <c r="Q967" s="89">
        <v>0</v>
      </c>
      <c r="R967" s="89">
        <v>0</v>
      </c>
      <c r="S967" s="89">
        <v>0</v>
      </c>
      <c r="T967" s="89">
        <v>0</v>
      </c>
      <c r="U967" s="89">
        <v>0</v>
      </c>
      <c r="V967" s="89">
        <v>0</v>
      </c>
      <c r="W967" s="89">
        <v>0</v>
      </c>
      <c r="X967" s="89">
        <v>0</v>
      </c>
      <c r="Y967" s="89">
        <v>0</v>
      </c>
    </row>
    <row r="968" spans="1:25">
      <c r="A968" s="88" t="s">
        <v>1218</v>
      </c>
      <c r="B968" s="89">
        <v>0</v>
      </c>
      <c r="C968" s="89">
        <v>0</v>
      </c>
      <c r="D968" s="89">
        <v>0</v>
      </c>
      <c r="E968" s="89">
        <v>0</v>
      </c>
      <c r="F968" s="89">
        <v>0</v>
      </c>
      <c r="G968" s="89">
        <v>0</v>
      </c>
      <c r="H968" s="89">
        <v>0</v>
      </c>
      <c r="I968" s="89">
        <v>0</v>
      </c>
      <c r="J968" s="89">
        <v>0</v>
      </c>
      <c r="K968" s="89">
        <v>0</v>
      </c>
      <c r="L968" s="89">
        <v>0</v>
      </c>
      <c r="M968" s="89">
        <v>0</v>
      </c>
      <c r="N968" s="89">
        <v>0</v>
      </c>
      <c r="O968" s="89">
        <v>0</v>
      </c>
      <c r="P968" s="89">
        <v>0</v>
      </c>
      <c r="Q968" s="89">
        <v>0</v>
      </c>
      <c r="R968" s="89">
        <v>0</v>
      </c>
      <c r="S968" s="89">
        <v>0</v>
      </c>
      <c r="T968" s="89">
        <v>0</v>
      </c>
      <c r="U968" s="89">
        <v>0</v>
      </c>
      <c r="V968" s="89">
        <v>0</v>
      </c>
      <c r="W968" s="89">
        <v>0</v>
      </c>
      <c r="X968" s="89">
        <v>0</v>
      </c>
      <c r="Y968" s="89">
        <v>0</v>
      </c>
    </row>
    <row r="969" spans="1:25">
      <c r="A969" s="88" t="s">
        <v>1219</v>
      </c>
      <c r="B969" s="89">
        <v>0.06</v>
      </c>
      <c r="C969" s="89">
        <v>0.04</v>
      </c>
      <c r="D969" s="89">
        <v>0.04</v>
      </c>
      <c r="E969" s="89">
        <v>0.04</v>
      </c>
      <c r="F969" s="89">
        <v>0.14000000000000001</v>
      </c>
      <c r="G969" s="89">
        <v>0.22</v>
      </c>
      <c r="H969" s="89">
        <v>0.09</v>
      </c>
      <c r="I969" s="89">
        <v>1.88</v>
      </c>
      <c r="J969" s="89">
        <v>0.87</v>
      </c>
      <c r="K969" s="89">
        <v>7.0000000000000007E-2</v>
      </c>
      <c r="L969" s="89">
        <v>0.08</v>
      </c>
      <c r="M969" s="89">
        <v>0.06</v>
      </c>
      <c r="N969" s="89">
        <v>0.06</v>
      </c>
      <c r="O969" s="89">
        <v>0.06</v>
      </c>
      <c r="P969" s="89">
        <v>0.06</v>
      </c>
      <c r="Q969" s="89">
        <v>7.0000000000000007E-2</v>
      </c>
      <c r="R969" s="89">
        <v>0.26</v>
      </c>
      <c r="S969" s="89">
        <v>0.24</v>
      </c>
      <c r="T969" s="89">
        <v>7.0000000000000007E-2</v>
      </c>
      <c r="U969" s="89">
        <v>1.96</v>
      </c>
      <c r="V969" s="89">
        <v>1.04</v>
      </c>
      <c r="W969" s="89">
        <v>0.06</v>
      </c>
      <c r="X969" s="89">
        <v>7.0000000000000007E-2</v>
      </c>
      <c r="Y969" s="89">
        <v>0.06</v>
      </c>
    </row>
    <row r="970" spans="1:25">
      <c r="A970" s="88" t="s">
        <v>1220</v>
      </c>
      <c r="B970" s="89">
        <v>0</v>
      </c>
      <c r="C970" s="89">
        <v>0.01</v>
      </c>
      <c r="D970" s="89">
        <v>0</v>
      </c>
      <c r="E970" s="89">
        <v>0.01</v>
      </c>
      <c r="F970" s="89">
        <v>0.01</v>
      </c>
      <c r="G970" s="89">
        <v>0.04</v>
      </c>
      <c r="H970" s="89">
        <v>7.0000000000000007E-2</v>
      </c>
      <c r="I970" s="89">
        <v>0.04</v>
      </c>
      <c r="J970" s="89">
        <v>0.05</v>
      </c>
      <c r="K970" s="89">
        <v>0.03</v>
      </c>
      <c r="L970" s="89">
        <v>0.06</v>
      </c>
      <c r="M970" s="89">
        <v>0.05</v>
      </c>
      <c r="N970" s="89">
        <v>0.05</v>
      </c>
      <c r="O970" s="89">
        <v>0.02</v>
      </c>
      <c r="P970" s="89">
        <v>0.02</v>
      </c>
      <c r="Q970" s="89">
        <v>0.01</v>
      </c>
      <c r="R970" s="89">
        <v>0.02</v>
      </c>
      <c r="S970" s="89">
        <v>0.06</v>
      </c>
      <c r="T970" s="89">
        <v>7.0000000000000007E-2</v>
      </c>
      <c r="U970" s="89">
        <v>0.03</v>
      </c>
      <c r="V970" s="89">
        <v>0.02</v>
      </c>
      <c r="W970" s="89">
        <v>0.02</v>
      </c>
      <c r="X970" s="89">
        <v>0.02</v>
      </c>
      <c r="Y970" s="89">
        <v>0.01</v>
      </c>
    </row>
    <row r="971" spans="1:25">
      <c r="A971" s="88" t="s">
        <v>1221</v>
      </c>
      <c r="B971" s="89">
        <v>0.08</v>
      </c>
      <c r="C971" s="89">
        <v>0.08</v>
      </c>
      <c r="D971" s="89">
        <v>0.08</v>
      </c>
      <c r="E971" s="89">
        <v>0.08</v>
      </c>
      <c r="F971" s="89">
        <v>7.0000000000000007E-2</v>
      </c>
      <c r="G971" s="89">
        <v>7.0000000000000007E-2</v>
      </c>
      <c r="H971" s="89">
        <v>0.08</v>
      </c>
      <c r="I971" s="89">
        <v>0.12</v>
      </c>
      <c r="J971" s="89">
        <v>0.06</v>
      </c>
      <c r="K971" s="89">
        <v>0.06</v>
      </c>
      <c r="L971" s="89">
        <v>0.06</v>
      </c>
      <c r="M971" s="89">
        <v>0.03</v>
      </c>
      <c r="N971" s="89">
        <v>0.04</v>
      </c>
      <c r="O971" s="89">
        <v>0.11</v>
      </c>
      <c r="P971" s="89">
        <v>0.11</v>
      </c>
      <c r="Q971" s="89">
        <v>0.13</v>
      </c>
      <c r="R971" s="89">
        <v>7.0000000000000007E-2</v>
      </c>
      <c r="S971" s="89">
        <v>0.1</v>
      </c>
      <c r="T971" s="89">
        <v>0.14000000000000001</v>
      </c>
      <c r="U971" s="89">
        <v>0.17</v>
      </c>
      <c r="V971" s="89">
        <v>0.1</v>
      </c>
      <c r="W971" s="89">
        <v>0.08</v>
      </c>
      <c r="X971" s="89">
        <v>0.08</v>
      </c>
      <c r="Y971" s="89">
        <v>0.08</v>
      </c>
    </row>
    <row r="972" spans="1:25">
      <c r="A972" s="88" t="s">
        <v>1222</v>
      </c>
      <c r="B972" s="89">
        <v>0.04</v>
      </c>
      <c r="C972" s="89">
        <v>0.04</v>
      </c>
      <c r="D972" s="89">
        <v>0.04</v>
      </c>
      <c r="E972" s="89">
        <v>0.04</v>
      </c>
      <c r="F972" s="89">
        <v>0.96</v>
      </c>
      <c r="G972" s="89">
        <v>0.8</v>
      </c>
      <c r="H972" s="89">
        <v>0.04</v>
      </c>
      <c r="I972" s="89">
        <v>0.05</v>
      </c>
      <c r="J972" s="89">
        <v>0.03</v>
      </c>
      <c r="K972" s="89">
        <v>0.06</v>
      </c>
      <c r="L972" s="89">
        <v>0.06</v>
      </c>
      <c r="M972" s="89">
        <v>0.03</v>
      </c>
      <c r="N972" s="89">
        <v>0.09</v>
      </c>
      <c r="O972" s="89">
        <v>0.05</v>
      </c>
      <c r="P972" s="89">
        <v>0.05</v>
      </c>
      <c r="Q972" s="89">
        <v>7.0000000000000007E-2</v>
      </c>
      <c r="R972" s="89">
        <v>0.09</v>
      </c>
      <c r="S972" s="89">
        <v>0.03</v>
      </c>
      <c r="T972" s="89">
        <v>0.03</v>
      </c>
      <c r="U972" s="89">
        <v>0.03</v>
      </c>
      <c r="V972" s="89">
        <v>0.25</v>
      </c>
      <c r="W972" s="89">
        <v>0.03</v>
      </c>
      <c r="X972" s="89">
        <v>0.03</v>
      </c>
      <c r="Y972" s="89">
        <v>0.03</v>
      </c>
    </row>
    <row r="973" spans="1:25">
      <c r="A973" s="88" t="s">
        <v>919</v>
      </c>
      <c r="B973" s="89">
        <v>0.18</v>
      </c>
      <c r="C973" s="89">
        <v>0.18</v>
      </c>
      <c r="D973" s="89">
        <v>0.34</v>
      </c>
      <c r="E973" s="89">
        <v>0.19</v>
      </c>
      <c r="F973" s="89">
        <v>0.19</v>
      </c>
      <c r="G973" s="89">
        <v>0.21</v>
      </c>
      <c r="H973" s="89">
        <v>0.28000000000000003</v>
      </c>
      <c r="I973" s="89">
        <v>0.23</v>
      </c>
      <c r="J973" s="89">
        <v>0.25</v>
      </c>
      <c r="K973" s="89">
        <v>0.26</v>
      </c>
      <c r="L973" s="89">
        <v>0.26</v>
      </c>
      <c r="M973" s="89">
        <v>0.27</v>
      </c>
      <c r="N973" s="89">
        <v>0.27</v>
      </c>
      <c r="O973" s="89">
        <v>0.27</v>
      </c>
      <c r="P973" s="89">
        <v>0.24</v>
      </c>
      <c r="Q973" s="89">
        <v>0.25</v>
      </c>
      <c r="R973" s="89">
        <v>0.23</v>
      </c>
      <c r="S973" s="89">
        <v>0.2</v>
      </c>
      <c r="T973" s="89">
        <v>0.17</v>
      </c>
      <c r="U973" s="89">
        <v>0.17</v>
      </c>
      <c r="V973" s="89">
        <v>0.17</v>
      </c>
      <c r="W973" s="89">
        <v>0.17</v>
      </c>
      <c r="X973" s="89">
        <v>0.17</v>
      </c>
      <c r="Y973" s="89">
        <v>0.2</v>
      </c>
    </row>
    <row r="974" spans="1:25">
      <c r="A974" s="88" t="s">
        <v>920</v>
      </c>
      <c r="B974" s="89">
        <v>0</v>
      </c>
      <c r="C974" s="89">
        <v>0</v>
      </c>
      <c r="D974" s="89">
        <v>0</v>
      </c>
      <c r="E974" s="89">
        <v>0</v>
      </c>
      <c r="F974" s="89">
        <v>0</v>
      </c>
      <c r="G974" s="89">
        <v>0.02</v>
      </c>
      <c r="H974" s="89">
        <v>0.02</v>
      </c>
      <c r="I974" s="89">
        <v>0.02</v>
      </c>
      <c r="J974" s="89">
        <v>0.05</v>
      </c>
      <c r="K974" s="89">
        <v>0.04</v>
      </c>
      <c r="L974" s="89">
        <v>0.05</v>
      </c>
      <c r="M974" s="89">
        <v>0.05</v>
      </c>
      <c r="N974" s="89">
        <v>0.06</v>
      </c>
      <c r="O974" s="89">
        <v>0.06</v>
      </c>
      <c r="P974" s="89">
        <v>0.01</v>
      </c>
      <c r="Q974" s="89">
        <v>0.02</v>
      </c>
      <c r="R974" s="89">
        <v>0.01</v>
      </c>
      <c r="S974" s="89">
        <v>0.01</v>
      </c>
      <c r="T974" s="89">
        <v>0</v>
      </c>
      <c r="U974" s="89">
        <v>0</v>
      </c>
      <c r="V974" s="89">
        <v>0</v>
      </c>
      <c r="W974" s="89">
        <v>0</v>
      </c>
      <c r="X974" s="89">
        <v>0</v>
      </c>
      <c r="Y974" s="89">
        <v>0</v>
      </c>
    </row>
    <row r="975" spans="1:25">
      <c r="A975" s="88" t="s">
        <v>921</v>
      </c>
      <c r="B975" s="89">
        <v>0</v>
      </c>
      <c r="C975" s="89">
        <v>0</v>
      </c>
      <c r="D975" s="89">
        <v>0</v>
      </c>
      <c r="E975" s="89">
        <v>0</v>
      </c>
      <c r="F975" s="89">
        <v>0</v>
      </c>
      <c r="G975" s="89">
        <v>0</v>
      </c>
      <c r="H975" s="89">
        <v>0.01</v>
      </c>
      <c r="I975" s="89">
        <v>0.05</v>
      </c>
      <c r="J975" s="89">
        <v>7.0000000000000007E-2</v>
      </c>
      <c r="K975" s="89">
        <v>0.05</v>
      </c>
      <c r="L975" s="89">
        <v>0.05</v>
      </c>
      <c r="M975" s="89">
        <v>0.03</v>
      </c>
      <c r="N975" s="89">
        <v>0.04</v>
      </c>
      <c r="O975" s="89">
        <v>0.04</v>
      </c>
      <c r="P975" s="89">
        <v>0.06</v>
      </c>
      <c r="Q975" s="89">
        <v>0.02</v>
      </c>
      <c r="R975" s="89">
        <v>0</v>
      </c>
      <c r="S975" s="89">
        <v>0</v>
      </c>
      <c r="T975" s="89">
        <v>0</v>
      </c>
      <c r="U975" s="89">
        <v>0</v>
      </c>
      <c r="V975" s="89">
        <v>0</v>
      </c>
      <c r="W975" s="89">
        <v>0</v>
      </c>
      <c r="X975" s="89">
        <v>0</v>
      </c>
      <c r="Y975" s="89">
        <v>0</v>
      </c>
    </row>
    <row r="976" spans="1:25">
      <c r="A976" s="88" t="s">
        <v>922</v>
      </c>
      <c r="B976" s="89">
        <v>0</v>
      </c>
      <c r="C976" s="89">
        <v>0</v>
      </c>
      <c r="D976" s="89">
        <v>0</v>
      </c>
      <c r="E976" s="89">
        <v>0</v>
      </c>
      <c r="F976" s="89">
        <v>0</v>
      </c>
      <c r="G976" s="89">
        <v>0</v>
      </c>
      <c r="H976" s="89">
        <v>0</v>
      </c>
      <c r="I976" s="89">
        <v>0.01</v>
      </c>
      <c r="J976" s="89">
        <v>0.01</v>
      </c>
      <c r="K976" s="89">
        <v>0.01</v>
      </c>
      <c r="L976" s="89">
        <v>0.01</v>
      </c>
      <c r="M976" s="89">
        <v>0.01</v>
      </c>
      <c r="N976" s="89">
        <v>0.01</v>
      </c>
      <c r="O976" s="89">
        <v>0.01</v>
      </c>
      <c r="P976" s="89">
        <v>0.01</v>
      </c>
      <c r="Q976" s="89">
        <v>0.01</v>
      </c>
      <c r="R976" s="89">
        <v>0.01</v>
      </c>
      <c r="S976" s="89">
        <v>0.01</v>
      </c>
      <c r="T976" s="89">
        <v>0.01</v>
      </c>
      <c r="U976" s="89">
        <v>0.01</v>
      </c>
      <c r="V976" s="89">
        <v>0.01</v>
      </c>
      <c r="W976" s="89">
        <v>0.01</v>
      </c>
      <c r="X976" s="89">
        <v>0</v>
      </c>
      <c r="Y976" s="89">
        <v>0</v>
      </c>
    </row>
    <row r="977" spans="1:25">
      <c r="A977" s="88" t="s">
        <v>923</v>
      </c>
      <c r="B977" s="89">
        <v>0</v>
      </c>
      <c r="C977" s="89">
        <v>0</v>
      </c>
      <c r="D977" s="89">
        <v>0</v>
      </c>
      <c r="E977" s="89">
        <v>0</v>
      </c>
      <c r="F977" s="89">
        <v>0</v>
      </c>
      <c r="G977" s="89">
        <v>0</v>
      </c>
      <c r="H977" s="89">
        <v>0</v>
      </c>
      <c r="I977" s="89">
        <v>0</v>
      </c>
      <c r="J977" s="89">
        <v>0</v>
      </c>
      <c r="K977" s="89">
        <v>0</v>
      </c>
      <c r="L977" s="89">
        <v>0</v>
      </c>
      <c r="M977" s="89">
        <v>0</v>
      </c>
      <c r="N977" s="89">
        <v>0</v>
      </c>
      <c r="O977" s="89">
        <v>0</v>
      </c>
      <c r="P977" s="89">
        <v>0</v>
      </c>
      <c r="Q977" s="89">
        <v>0</v>
      </c>
      <c r="R977" s="89">
        <v>0</v>
      </c>
      <c r="S977" s="89">
        <v>0</v>
      </c>
      <c r="T977" s="89">
        <v>0</v>
      </c>
      <c r="U977" s="89">
        <v>0</v>
      </c>
      <c r="V977" s="89">
        <v>0</v>
      </c>
      <c r="W977" s="89">
        <v>0</v>
      </c>
      <c r="X977" s="89">
        <v>0</v>
      </c>
      <c r="Y977" s="89">
        <v>0</v>
      </c>
    </row>
    <row r="978" spans="1:25">
      <c r="A978" s="88" t="s">
        <v>924</v>
      </c>
      <c r="B978" s="89">
        <v>1.58</v>
      </c>
      <c r="C978" s="89">
        <v>0.22</v>
      </c>
      <c r="D978" s="89">
        <v>0.75</v>
      </c>
      <c r="E978" s="89">
        <v>0.12</v>
      </c>
      <c r="F978" s="89">
        <v>0.11</v>
      </c>
      <c r="G978" s="89">
        <v>1.1100000000000001</v>
      </c>
      <c r="H978" s="89">
        <v>0.93</v>
      </c>
      <c r="I978" s="89">
        <v>0.49</v>
      </c>
      <c r="J978" s="89">
        <v>0.96</v>
      </c>
      <c r="K978" s="89">
        <v>0.53</v>
      </c>
      <c r="L978" s="89">
        <v>0.41</v>
      </c>
      <c r="M978" s="89">
        <v>0.35</v>
      </c>
      <c r="N978" s="89">
        <v>1.36</v>
      </c>
      <c r="O978" s="89">
        <v>0.5</v>
      </c>
      <c r="P978" s="89">
        <v>0.44</v>
      </c>
      <c r="Q978" s="89">
        <v>0.6</v>
      </c>
      <c r="R978" s="89">
        <v>0.41</v>
      </c>
      <c r="S978" s="89">
        <v>0.43</v>
      </c>
      <c r="T978" s="89">
        <v>0.36</v>
      </c>
      <c r="U978" s="89">
        <v>0.45</v>
      </c>
      <c r="V978" s="89">
        <v>0.53</v>
      </c>
      <c r="W978" s="89">
        <v>0.55000000000000004</v>
      </c>
      <c r="X978" s="89">
        <v>0.94</v>
      </c>
      <c r="Y978" s="89">
        <v>1.37</v>
      </c>
    </row>
    <row r="979" spans="1:25">
      <c r="A979" s="88" t="s">
        <v>925</v>
      </c>
      <c r="B979" s="89">
        <v>0.03</v>
      </c>
      <c r="C979" s="89">
        <v>0.03</v>
      </c>
      <c r="D979" s="89">
        <v>0.03</v>
      </c>
      <c r="E979" s="89">
        <v>0.03</v>
      </c>
      <c r="F979" s="89">
        <v>0.02</v>
      </c>
      <c r="G979" s="89">
        <v>0.03</v>
      </c>
      <c r="H979" s="89">
        <v>0.04</v>
      </c>
      <c r="I979" s="89">
        <v>0.03</v>
      </c>
      <c r="J979" s="89">
        <v>0.04</v>
      </c>
      <c r="K979" s="89">
        <v>0.06</v>
      </c>
      <c r="L979" s="89">
        <v>0.08</v>
      </c>
      <c r="M979" s="89">
        <v>0.06</v>
      </c>
      <c r="N979" s="89">
        <v>7.0000000000000007E-2</v>
      </c>
      <c r="O979" s="89">
        <v>7.0000000000000007E-2</v>
      </c>
      <c r="P979" s="89">
        <v>0.08</v>
      </c>
      <c r="Q979" s="89">
        <v>0.08</v>
      </c>
      <c r="R979" s="89">
        <v>7.0000000000000007E-2</v>
      </c>
      <c r="S979" s="89">
        <v>0.06</v>
      </c>
      <c r="T979" s="89">
        <v>7.0000000000000007E-2</v>
      </c>
      <c r="U979" s="89">
        <v>7.0000000000000007E-2</v>
      </c>
      <c r="V979" s="89">
        <v>0.06</v>
      </c>
      <c r="W979" s="89">
        <v>0.05</v>
      </c>
      <c r="X979" s="89">
        <v>0.03</v>
      </c>
      <c r="Y979" s="89">
        <v>0.03</v>
      </c>
    </row>
    <row r="980" spans="1:25">
      <c r="A980" s="88" t="s">
        <v>926</v>
      </c>
      <c r="B980" s="89">
        <v>0.04</v>
      </c>
      <c r="C980" s="89">
        <v>0.05</v>
      </c>
      <c r="D980" s="89">
        <v>0.05</v>
      </c>
      <c r="E980" s="89">
        <v>0.04</v>
      </c>
      <c r="F980" s="89">
        <v>0.02</v>
      </c>
      <c r="G980" s="89">
        <v>0.02</v>
      </c>
      <c r="H980" s="89">
        <v>0.02</v>
      </c>
      <c r="I980" s="89">
        <v>0.03</v>
      </c>
      <c r="J980" s="89">
        <v>0.03</v>
      </c>
      <c r="K980" s="89">
        <v>0.05</v>
      </c>
      <c r="L980" s="89">
        <v>0.06</v>
      </c>
      <c r="M980" s="89">
        <v>0.06</v>
      </c>
      <c r="N980" s="89">
        <v>0.06</v>
      </c>
      <c r="O980" s="89">
        <v>7.0000000000000007E-2</v>
      </c>
      <c r="P980" s="89">
        <v>7.0000000000000007E-2</v>
      </c>
      <c r="Q980" s="89">
        <v>0.06</v>
      </c>
      <c r="R980" s="89">
        <v>7.0000000000000007E-2</v>
      </c>
      <c r="S980" s="89">
        <v>0.06</v>
      </c>
      <c r="T980" s="89">
        <v>0.06</v>
      </c>
      <c r="U980" s="89">
        <v>0.06</v>
      </c>
      <c r="V980" s="89">
        <v>0.04</v>
      </c>
      <c r="W980" s="89">
        <v>0.03</v>
      </c>
      <c r="X980" s="89">
        <v>0.02</v>
      </c>
      <c r="Y980" s="89">
        <v>0.02</v>
      </c>
    </row>
    <row r="981" spans="1:25">
      <c r="A981" s="88" t="s">
        <v>1223</v>
      </c>
      <c r="B981" s="89">
        <v>0</v>
      </c>
      <c r="C981" s="89">
        <v>0</v>
      </c>
      <c r="D981" s="89">
        <v>0</v>
      </c>
      <c r="E981" s="89">
        <v>0</v>
      </c>
      <c r="F981" s="89">
        <v>0</v>
      </c>
      <c r="G981" s="89">
        <v>0</v>
      </c>
      <c r="H981" s="89">
        <v>0</v>
      </c>
      <c r="I981" s="89">
        <v>0</v>
      </c>
      <c r="J981" s="89">
        <v>0</v>
      </c>
      <c r="K981" s="89">
        <v>0</v>
      </c>
      <c r="L981" s="89">
        <v>0</v>
      </c>
      <c r="M981" s="89">
        <v>0</v>
      </c>
      <c r="N981" s="89">
        <v>0</v>
      </c>
      <c r="O981" s="89">
        <v>0</v>
      </c>
      <c r="P981" s="89">
        <v>0</v>
      </c>
      <c r="Q981" s="89">
        <v>0</v>
      </c>
      <c r="R981" s="89">
        <v>0</v>
      </c>
      <c r="S981" s="89">
        <v>0</v>
      </c>
      <c r="T981" s="89">
        <v>0</v>
      </c>
      <c r="U981" s="89">
        <v>0</v>
      </c>
      <c r="V981" s="89">
        <v>0</v>
      </c>
      <c r="W981" s="89">
        <v>0</v>
      </c>
      <c r="X981" s="89">
        <v>0</v>
      </c>
      <c r="Y981" s="89">
        <v>0</v>
      </c>
    </row>
    <row r="982" spans="1:25">
      <c r="A982" s="88" t="s">
        <v>927</v>
      </c>
      <c r="B982" s="89">
        <v>0</v>
      </c>
      <c r="C982" s="89">
        <v>0</v>
      </c>
      <c r="D982" s="89">
        <v>0</v>
      </c>
      <c r="E982" s="89">
        <v>0</v>
      </c>
      <c r="F982" s="89">
        <v>0</v>
      </c>
      <c r="G982" s="89">
        <v>0</v>
      </c>
      <c r="H982" s="89">
        <v>0</v>
      </c>
      <c r="I982" s="89">
        <v>0</v>
      </c>
      <c r="J982" s="89">
        <v>0</v>
      </c>
      <c r="K982" s="89">
        <v>0</v>
      </c>
      <c r="L982" s="89">
        <v>0</v>
      </c>
      <c r="M982" s="89">
        <v>0</v>
      </c>
      <c r="N982" s="89">
        <v>0</v>
      </c>
      <c r="O982" s="89">
        <v>0</v>
      </c>
      <c r="P982" s="89">
        <v>0</v>
      </c>
      <c r="Q982" s="89">
        <v>0</v>
      </c>
      <c r="R982" s="89">
        <v>0</v>
      </c>
      <c r="S982" s="89">
        <v>0</v>
      </c>
      <c r="T982" s="89">
        <v>0</v>
      </c>
      <c r="U982" s="89">
        <v>0</v>
      </c>
      <c r="V982" s="89">
        <v>0</v>
      </c>
      <c r="W982" s="89">
        <v>0</v>
      </c>
      <c r="X982" s="89">
        <v>0</v>
      </c>
      <c r="Y982" s="89">
        <v>0</v>
      </c>
    </row>
    <row r="983" spans="1:25">
      <c r="A983" s="88" t="s">
        <v>928</v>
      </c>
      <c r="B983" s="89">
        <v>1.27</v>
      </c>
      <c r="C983" s="89">
        <v>1.82</v>
      </c>
      <c r="D983" s="89">
        <v>1.05</v>
      </c>
      <c r="E983" s="89">
        <v>2.91</v>
      </c>
      <c r="F983" s="89">
        <v>4.2699999999999996</v>
      </c>
      <c r="G983" s="89">
        <v>1.44</v>
      </c>
      <c r="H983" s="89">
        <v>3.86</v>
      </c>
      <c r="I983" s="89">
        <v>5.45</v>
      </c>
      <c r="J983" s="89">
        <v>6.27</v>
      </c>
      <c r="K983" s="89">
        <v>3.89</v>
      </c>
      <c r="L983" s="89">
        <v>5.91</v>
      </c>
      <c r="M983" s="89">
        <v>4.7</v>
      </c>
      <c r="N983" s="89">
        <v>7.2</v>
      </c>
      <c r="O983" s="89">
        <v>4.3099999999999996</v>
      </c>
      <c r="P983" s="89">
        <v>3.68</v>
      </c>
      <c r="Q983" s="89">
        <v>6.64</v>
      </c>
      <c r="R983" s="89">
        <v>4.5</v>
      </c>
      <c r="S983" s="89">
        <v>6.16</v>
      </c>
      <c r="T983" s="89">
        <v>8.1999999999999993</v>
      </c>
      <c r="U983" s="89">
        <v>2.67</v>
      </c>
      <c r="V983" s="89">
        <v>3.28</v>
      </c>
      <c r="W983" s="89">
        <v>3.74</v>
      </c>
      <c r="X983" s="89">
        <v>1.36</v>
      </c>
      <c r="Y983" s="89">
        <v>3.85</v>
      </c>
    </row>
    <row r="984" spans="1:25">
      <c r="A984" s="88" t="s">
        <v>929</v>
      </c>
      <c r="B984" s="89">
        <v>0</v>
      </c>
      <c r="C984" s="89">
        <v>0</v>
      </c>
      <c r="D984" s="89">
        <v>0</v>
      </c>
      <c r="E984" s="89">
        <v>0</v>
      </c>
      <c r="F984" s="89">
        <v>0</v>
      </c>
      <c r="G984" s="89">
        <v>0.01</v>
      </c>
      <c r="H984" s="89">
        <v>0.01</v>
      </c>
      <c r="I984" s="89">
        <v>0.01</v>
      </c>
      <c r="J984" s="89">
        <v>0.01</v>
      </c>
      <c r="K984" s="89">
        <v>0.01</v>
      </c>
      <c r="L984" s="89">
        <v>0.01</v>
      </c>
      <c r="M984" s="89">
        <v>0.01</v>
      </c>
      <c r="N984" s="89">
        <v>0.01</v>
      </c>
      <c r="O984" s="89">
        <v>0.01</v>
      </c>
      <c r="P984" s="89">
        <v>0.01</v>
      </c>
      <c r="Q984" s="89">
        <v>0.02</v>
      </c>
      <c r="R984" s="89">
        <v>0</v>
      </c>
      <c r="S984" s="89">
        <v>0.01</v>
      </c>
      <c r="T984" s="89">
        <v>0</v>
      </c>
      <c r="U984" s="89">
        <v>0</v>
      </c>
      <c r="V984" s="89">
        <v>0</v>
      </c>
      <c r="W984" s="89">
        <v>0</v>
      </c>
      <c r="X984" s="89">
        <v>0</v>
      </c>
      <c r="Y984" s="89">
        <v>0</v>
      </c>
    </row>
    <row r="985" spans="1:25">
      <c r="A985" s="88" t="s">
        <v>930</v>
      </c>
      <c r="B985" s="89">
        <v>0</v>
      </c>
      <c r="C985" s="89">
        <v>0</v>
      </c>
      <c r="D985" s="89">
        <v>0</v>
      </c>
      <c r="E985" s="89">
        <v>0</v>
      </c>
      <c r="F985" s="89">
        <v>0</v>
      </c>
      <c r="G985" s="89">
        <v>0</v>
      </c>
      <c r="H985" s="89">
        <v>0</v>
      </c>
      <c r="I985" s="89">
        <v>0</v>
      </c>
      <c r="J985" s="89">
        <v>0.01</v>
      </c>
      <c r="K985" s="89">
        <v>0.02</v>
      </c>
      <c r="L985" s="89">
        <v>0.03</v>
      </c>
      <c r="M985" s="89">
        <v>0.02</v>
      </c>
      <c r="N985" s="89">
        <v>0.02</v>
      </c>
      <c r="O985" s="89">
        <v>0.02</v>
      </c>
      <c r="P985" s="89">
        <v>0.01</v>
      </c>
      <c r="Q985" s="89">
        <v>0.01</v>
      </c>
      <c r="R985" s="89">
        <v>0</v>
      </c>
      <c r="S985" s="89">
        <v>0</v>
      </c>
      <c r="T985" s="89">
        <v>0</v>
      </c>
      <c r="U985" s="89">
        <v>0</v>
      </c>
      <c r="V985" s="89">
        <v>0</v>
      </c>
      <c r="W985" s="89">
        <v>0</v>
      </c>
      <c r="X985" s="89">
        <v>0</v>
      </c>
      <c r="Y985" s="89">
        <v>0</v>
      </c>
    </row>
    <row r="986" spans="1:25">
      <c r="A986" s="88" t="s">
        <v>931</v>
      </c>
      <c r="B986" s="89">
        <v>0</v>
      </c>
      <c r="C986" s="89">
        <v>0</v>
      </c>
      <c r="D986" s="89">
        <v>0</v>
      </c>
      <c r="E986" s="89">
        <v>0</v>
      </c>
      <c r="F986" s="89">
        <v>0</v>
      </c>
      <c r="G986" s="89">
        <v>0</v>
      </c>
      <c r="H986" s="89">
        <v>0</v>
      </c>
      <c r="I986" s="89">
        <v>0</v>
      </c>
      <c r="J986" s="89">
        <v>0</v>
      </c>
      <c r="K986" s="89">
        <v>0</v>
      </c>
      <c r="L986" s="89">
        <v>0</v>
      </c>
      <c r="M986" s="89">
        <v>0</v>
      </c>
      <c r="N986" s="89">
        <v>0</v>
      </c>
      <c r="O986" s="89">
        <v>0</v>
      </c>
      <c r="P986" s="89">
        <v>0</v>
      </c>
      <c r="Q986" s="89">
        <v>0</v>
      </c>
      <c r="R986" s="89">
        <v>0</v>
      </c>
      <c r="S986" s="89">
        <v>0</v>
      </c>
      <c r="T986" s="89">
        <v>0</v>
      </c>
      <c r="U986" s="89">
        <v>0</v>
      </c>
      <c r="V986" s="89">
        <v>0</v>
      </c>
      <c r="W986" s="89">
        <v>0</v>
      </c>
      <c r="X986" s="89">
        <v>0</v>
      </c>
      <c r="Y986" s="89">
        <v>0</v>
      </c>
    </row>
    <row r="987" spans="1:25">
      <c r="A987" s="88" t="s">
        <v>932</v>
      </c>
      <c r="B987" s="89">
        <v>0.33</v>
      </c>
      <c r="C987" s="89">
        <v>0.41</v>
      </c>
      <c r="D987" s="89">
        <v>0.39</v>
      </c>
      <c r="E987" s="89">
        <v>0.32</v>
      </c>
      <c r="F987" s="89">
        <v>0.23</v>
      </c>
      <c r="G987" s="89">
        <v>0.13</v>
      </c>
      <c r="H987" s="89">
        <v>0.16</v>
      </c>
      <c r="I987" s="89">
        <v>0.67</v>
      </c>
      <c r="J987" s="89">
        <v>0.92</v>
      </c>
      <c r="K987" s="89">
        <v>0.98</v>
      </c>
      <c r="L987" s="89">
        <v>1.1299999999999999</v>
      </c>
      <c r="M987" s="89">
        <v>0.75</v>
      </c>
      <c r="N987" s="89">
        <v>0.7</v>
      </c>
      <c r="O987" s="89">
        <v>0.66</v>
      </c>
      <c r="P987" s="89">
        <v>0.62</v>
      </c>
      <c r="Q987" s="89">
        <v>0.68</v>
      </c>
      <c r="R987" s="89">
        <v>0.49</v>
      </c>
      <c r="S987" s="89">
        <v>0.37</v>
      </c>
      <c r="T987" s="89">
        <v>0.34</v>
      </c>
      <c r="U987" s="89">
        <v>0.28000000000000003</v>
      </c>
      <c r="V987" s="89">
        <v>0.15</v>
      </c>
      <c r="W987" s="89">
        <v>0.06</v>
      </c>
      <c r="X987" s="89">
        <v>0.03</v>
      </c>
      <c r="Y987" s="89">
        <v>7.0000000000000007E-2</v>
      </c>
    </row>
    <row r="988" spans="1:25">
      <c r="A988" s="88" t="s">
        <v>933</v>
      </c>
      <c r="B988" s="89">
        <v>1.47</v>
      </c>
      <c r="C988" s="89">
        <v>7.83</v>
      </c>
      <c r="D988" s="89">
        <v>5.77</v>
      </c>
      <c r="E988" s="89">
        <v>16.829999999999998</v>
      </c>
      <c r="F988" s="89">
        <v>18.100000000000001</v>
      </c>
      <c r="G988" s="89">
        <v>24.28</v>
      </c>
      <c r="H988" s="89">
        <v>22.05</v>
      </c>
      <c r="I988" s="89">
        <v>6.77</v>
      </c>
      <c r="J988" s="89">
        <v>2.09</v>
      </c>
      <c r="K988" s="89">
        <v>1.93</v>
      </c>
      <c r="L988" s="89">
        <v>2.57</v>
      </c>
      <c r="M988" s="89">
        <v>1.96</v>
      </c>
      <c r="N988" s="89">
        <v>1.69</v>
      </c>
      <c r="O988" s="89">
        <v>2.41</v>
      </c>
      <c r="P988" s="89">
        <v>2.7</v>
      </c>
      <c r="Q988" s="89">
        <v>1.74</v>
      </c>
      <c r="R988" s="89">
        <v>1.1100000000000001</v>
      </c>
      <c r="S988" s="89">
        <v>10.24</v>
      </c>
      <c r="T988" s="89">
        <v>6.76</v>
      </c>
      <c r="U988" s="89">
        <v>0.18</v>
      </c>
      <c r="V988" s="89">
        <v>0.17</v>
      </c>
      <c r="W988" s="89">
        <v>6.82</v>
      </c>
      <c r="X988" s="89">
        <v>7.9</v>
      </c>
      <c r="Y988" s="89">
        <v>4.18</v>
      </c>
    </row>
    <row r="989" spans="1:25">
      <c r="A989" s="88" t="s">
        <v>934</v>
      </c>
      <c r="B989" s="89">
        <v>0</v>
      </c>
      <c r="C989" s="89">
        <v>0</v>
      </c>
      <c r="D989" s="89">
        <v>0</v>
      </c>
      <c r="E989" s="89">
        <v>0</v>
      </c>
      <c r="F989" s="89">
        <v>0</v>
      </c>
      <c r="G989" s="89">
        <v>0</v>
      </c>
      <c r="H989" s="89">
        <v>0</v>
      </c>
      <c r="I989" s="89">
        <v>0.02</v>
      </c>
      <c r="J989" s="89">
        <v>0</v>
      </c>
      <c r="K989" s="89">
        <v>0.01</v>
      </c>
      <c r="L989" s="89">
        <v>0.01</v>
      </c>
      <c r="M989" s="89">
        <v>0.02</v>
      </c>
      <c r="N989" s="89">
        <v>0.05</v>
      </c>
      <c r="O989" s="89">
        <v>0.01</v>
      </c>
      <c r="P989" s="89">
        <v>0</v>
      </c>
      <c r="Q989" s="89">
        <v>0.02</v>
      </c>
      <c r="R989" s="89">
        <v>0.02</v>
      </c>
      <c r="S989" s="89">
        <v>0</v>
      </c>
      <c r="T989" s="89">
        <v>0</v>
      </c>
      <c r="U989" s="89">
        <v>0</v>
      </c>
      <c r="V989" s="89">
        <v>0</v>
      </c>
      <c r="W989" s="89">
        <v>0</v>
      </c>
      <c r="X989" s="89">
        <v>0</v>
      </c>
      <c r="Y989" s="89">
        <v>0</v>
      </c>
    </row>
    <row r="990" spans="1:25">
      <c r="A990" s="88" t="s">
        <v>1224</v>
      </c>
      <c r="B990" s="89">
        <v>0</v>
      </c>
      <c r="C990" s="89">
        <v>0</v>
      </c>
      <c r="D990" s="89">
        <v>0</v>
      </c>
      <c r="E990" s="89">
        <v>0</v>
      </c>
      <c r="F990" s="89">
        <v>0</v>
      </c>
      <c r="G990" s="89">
        <v>0</v>
      </c>
      <c r="H990" s="89">
        <v>0</v>
      </c>
      <c r="I990" s="89">
        <v>0</v>
      </c>
      <c r="J990" s="89">
        <v>0</v>
      </c>
      <c r="K990" s="89">
        <v>0</v>
      </c>
      <c r="L990" s="89">
        <v>0</v>
      </c>
      <c r="M990" s="89">
        <v>0</v>
      </c>
      <c r="N990" s="89">
        <v>0</v>
      </c>
      <c r="O990" s="89">
        <v>0</v>
      </c>
      <c r="P990" s="89">
        <v>0</v>
      </c>
      <c r="Q990" s="89">
        <v>0</v>
      </c>
      <c r="R990" s="89">
        <v>0</v>
      </c>
      <c r="S990" s="89">
        <v>0</v>
      </c>
      <c r="T990" s="89">
        <v>0</v>
      </c>
      <c r="U990" s="89">
        <v>0</v>
      </c>
      <c r="V990" s="89">
        <v>0</v>
      </c>
      <c r="W990" s="89">
        <v>0</v>
      </c>
      <c r="X990" s="89">
        <v>0</v>
      </c>
      <c r="Y990" s="89">
        <v>0</v>
      </c>
    </row>
    <row r="991" spans="1:25">
      <c r="A991" s="88" t="s">
        <v>935</v>
      </c>
      <c r="B991" s="89">
        <v>5.55</v>
      </c>
      <c r="C991" s="89">
        <v>1.22</v>
      </c>
      <c r="D991" s="89">
        <v>3.85</v>
      </c>
      <c r="E991" s="89">
        <v>2.77</v>
      </c>
      <c r="F991" s="89">
        <v>10.7</v>
      </c>
      <c r="G991" s="89">
        <v>9.16</v>
      </c>
      <c r="H991" s="89">
        <v>1.21</v>
      </c>
      <c r="I991" s="89">
        <v>0.64</v>
      </c>
      <c r="J991" s="89">
        <v>0.65</v>
      </c>
      <c r="K991" s="89">
        <v>0.56000000000000005</v>
      </c>
      <c r="L991" s="89">
        <v>0.88</v>
      </c>
      <c r="M991" s="89">
        <v>1.02</v>
      </c>
      <c r="N991" s="89">
        <v>0.63</v>
      </c>
      <c r="O991" s="89">
        <v>1.18</v>
      </c>
      <c r="P991" s="89">
        <v>0.79</v>
      </c>
      <c r="Q991" s="89">
        <v>0.74</v>
      </c>
      <c r="R991" s="89">
        <v>0.82</v>
      </c>
      <c r="S991" s="89">
        <v>0.71</v>
      </c>
      <c r="T991" s="89">
        <v>3.91</v>
      </c>
      <c r="U991" s="89">
        <v>1.08</v>
      </c>
      <c r="V991" s="89">
        <v>2.0299999999999998</v>
      </c>
      <c r="W991" s="89">
        <v>9.48</v>
      </c>
      <c r="X991" s="89">
        <v>3.73</v>
      </c>
      <c r="Y991" s="89">
        <v>1.1499999999999999</v>
      </c>
    </row>
    <row r="992" spans="1:25">
      <c r="A992" s="88" t="s">
        <v>936</v>
      </c>
      <c r="B992" s="89">
        <v>0</v>
      </c>
      <c r="C992" s="89">
        <v>0</v>
      </c>
      <c r="D992" s="89">
        <v>0</v>
      </c>
      <c r="E992" s="89">
        <v>0</v>
      </c>
      <c r="F992" s="89">
        <v>0</v>
      </c>
      <c r="G992" s="89">
        <v>0</v>
      </c>
      <c r="H992" s="89">
        <v>0.01</v>
      </c>
      <c r="I992" s="89">
        <v>3.76</v>
      </c>
      <c r="J992" s="89">
        <v>35.89</v>
      </c>
      <c r="K992" s="89">
        <v>21.24</v>
      </c>
      <c r="L992" s="89">
        <v>8.9600000000000009</v>
      </c>
      <c r="M992" s="89">
        <v>5.28</v>
      </c>
      <c r="N992" s="89">
        <v>2.16</v>
      </c>
      <c r="O992" s="89">
        <v>1.45</v>
      </c>
      <c r="P992" s="89">
        <v>0</v>
      </c>
      <c r="Q992" s="89">
        <v>0</v>
      </c>
      <c r="R992" s="89">
        <v>0.84</v>
      </c>
      <c r="S992" s="89">
        <v>0.62</v>
      </c>
      <c r="T992" s="89">
        <v>0</v>
      </c>
      <c r="U992" s="89">
        <v>1.38</v>
      </c>
      <c r="V992" s="89">
        <v>1.63</v>
      </c>
      <c r="W992" s="89">
        <v>0.2</v>
      </c>
      <c r="X992" s="89">
        <v>0</v>
      </c>
      <c r="Y992" s="89">
        <v>0</v>
      </c>
    </row>
    <row r="993" spans="1:25">
      <c r="A993" s="88" t="s">
        <v>937</v>
      </c>
      <c r="B993" s="89">
        <v>0</v>
      </c>
      <c r="C993" s="89">
        <v>0</v>
      </c>
      <c r="D993" s="89">
        <v>0</v>
      </c>
      <c r="E993" s="89">
        <v>0</v>
      </c>
      <c r="F993" s="89">
        <v>0</v>
      </c>
      <c r="G993" s="89">
        <v>0</v>
      </c>
      <c r="H993" s="89">
        <v>0</v>
      </c>
      <c r="I993" s="89">
        <v>0.01</v>
      </c>
      <c r="J993" s="89">
        <v>0.01</v>
      </c>
      <c r="K993" s="89">
        <v>0.01</v>
      </c>
      <c r="L993" s="89">
        <v>0.01</v>
      </c>
      <c r="M993" s="89">
        <v>0</v>
      </c>
      <c r="N993" s="89">
        <v>0.01</v>
      </c>
      <c r="O993" s="89">
        <v>0.01</v>
      </c>
      <c r="P993" s="89">
        <v>0</v>
      </c>
      <c r="Q993" s="89">
        <v>0.01</v>
      </c>
      <c r="R993" s="89">
        <v>0</v>
      </c>
      <c r="S993" s="89">
        <v>0</v>
      </c>
      <c r="T993" s="89">
        <v>0</v>
      </c>
      <c r="U993" s="89">
        <v>0</v>
      </c>
      <c r="V993" s="89">
        <v>0</v>
      </c>
      <c r="W993" s="89">
        <v>0</v>
      </c>
      <c r="X993" s="89">
        <v>0</v>
      </c>
      <c r="Y993" s="89">
        <v>0</v>
      </c>
    </row>
    <row r="994" spans="1:25">
      <c r="A994" s="88" t="s">
        <v>938</v>
      </c>
      <c r="B994" s="89">
        <v>0.05</v>
      </c>
      <c r="C994" s="89">
        <v>1.24</v>
      </c>
      <c r="D994" s="89">
        <v>0.04</v>
      </c>
      <c r="E994" s="89">
        <v>0.88</v>
      </c>
      <c r="F994" s="89">
        <v>0</v>
      </c>
      <c r="G994" s="89">
        <v>0</v>
      </c>
      <c r="H994" s="89">
        <v>0</v>
      </c>
      <c r="I994" s="89">
        <v>0.05</v>
      </c>
      <c r="J994" s="89">
        <v>1.07</v>
      </c>
      <c r="K994" s="89">
        <v>0</v>
      </c>
      <c r="L994" s="89">
        <v>0.15</v>
      </c>
      <c r="M994" s="89">
        <v>0.17</v>
      </c>
      <c r="N994" s="89">
        <v>0</v>
      </c>
      <c r="O994" s="89">
        <v>0</v>
      </c>
      <c r="P994" s="89">
        <v>0</v>
      </c>
      <c r="Q994" s="89">
        <v>0</v>
      </c>
      <c r="R994" s="89">
        <v>0</v>
      </c>
      <c r="S994" s="89">
        <v>0</v>
      </c>
      <c r="T994" s="89">
        <v>0</v>
      </c>
      <c r="U994" s="89">
        <v>0</v>
      </c>
      <c r="V994" s="89">
        <v>0</v>
      </c>
      <c r="W994" s="89">
        <v>0</v>
      </c>
      <c r="X994" s="89">
        <v>0</v>
      </c>
      <c r="Y994" s="89">
        <v>0</v>
      </c>
    </row>
    <row r="995" spans="1:25">
      <c r="A995" s="88" t="s">
        <v>939</v>
      </c>
      <c r="B995" s="89">
        <v>7.0000000000000007E-2</v>
      </c>
      <c r="C995" s="89">
        <v>0.04</v>
      </c>
      <c r="D995" s="89">
        <v>0.03</v>
      </c>
      <c r="E995" s="89">
        <v>0.03</v>
      </c>
      <c r="F995" s="89">
        <v>0.03</v>
      </c>
      <c r="G995" s="89">
        <v>0.03</v>
      </c>
      <c r="H995" s="89">
        <v>0.04</v>
      </c>
      <c r="I995" s="89">
        <v>0.04</v>
      </c>
      <c r="J995" s="89">
        <v>0.06</v>
      </c>
      <c r="K995" s="89">
        <v>0.14000000000000001</v>
      </c>
      <c r="L995" s="89">
        <v>0.21</v>
      </c>
      <c r="M995" s="89">
        <v>0.23</v>
      </c>
      <c r="N995" s="89">
        <v>0.28999999999999998</v>
      </c>
      <c r="O995" s="89">
        <v>0.37</v>
      </c>
      <c r="P995" s="89">
        <v>0.34</v>
      </c>
      <c r="Q995" s="89">
        <v>0.28999999999999998</v>
      </c>
      <c r="R995" s="89">
        <v>0.25</v>
      </c>
      <c r="S995" s="89">
        <v>0.26</v>
      </c>
      <c r="T995" s="89">
        <v>0.26</v>
      </c>
      <c r="U995" s="89">
        <v>0.28999999999999998</v>
      </c>
      <c r="V995" s="89">
        <v>0.34</v>
      </c>
      <c r="W995" s="89">
        <v>0.19</v>
      </c>
      <c r="X995" s="89">
        <v>0.09</v>
      </c>
      <c r="Y995" s="89">
        <v>0.86</v>
      </c>
    </row>
    <row r="996" spans="1:25">
      <c r="A996" s="88" t="s">
        <v>940</v>
      </c>
      <c r="B996" s="89">
        <v>0</v>
      </c>
      <c r="C996" s="89">
        <v>0</v>
      </c>
      <c r="D996" s="89">
        <v>0</v>
      </c>
      <c r="E996" s="89">
        <v>0</v>
      </c>
      <c r="F996" s="89">
        <v>0</v>
      </c>
      <c r="G996" s="89">
        <v>0</v>
      </c>
      <c r="H996" s="89">
        <v>0</v>
      </c>
      <c r="I996" s="89">
        <v>0</v>
      </c>
      <c r="J996" s="89">
        <v>0</v>
      </c>
      <c r="K996" s="89">
        <v>0</v>
      </c>
      <c r="L996" s="89">
        <v>0</v>
      </c>
      <c r="M996" s="89">
        <v>0</v>
      </c>
      <c r="N996" s="89">
        <v>0</v>
      </c>
      <c r="O996" s="89">
        <v>0</v>
      </c>
      <c r="P996" s="89">
        <v>0</v>
      </c>
      <c r="Q996" s="89">
        <v>0</v>
      </c>
      <c r="R996" s="89">
        <v>0</v>
      </c>
      <c r="S996" s="89">
        <v>0</v>
      </c>
      <c r="T996" s="89">
        <v>0</v>
      </c>
      <c r="U996" s="89">
        <v>0</v>
      </c>
      <c r="V996" s="89">
        <v>0</v>
      </c>
      <c r="W996" s="89">
        <v>0</v>
      </c>
      <c r="X996" s="89">
        <v>0</v>
      </c>
      <c r="Y996" s="89">
        <v>0</v>
      </c>
    </row>
    <row r="997" spans="1:25">
      <c r="A997" s="88" t="s">
        <v>941</v>
      </c>
      <c r="B997" s="89">
        <v>0.02</v>
      </c>
      <c r="C997" s="89">
        <v>0</v>
      </c>
      <c r="D997" s="89">
        <v>0</v>
      </c>
      <c r="E997" s="89">
        <v>0</v>
      </c>
      <c r="F997" s="89">
        <v>0</v>
      </c>
      <c r="G997" s="89">
        <v>0</v>
      </c>
      <c r="H997" s="89">
        <v>0.01</v>
      </c>
      <c r="I997" s="89">
        <v>0.02</v>
      </c>
      <c r="J997" s="89">
        <v>0.01</v>
      </c>
      <c r="K997" s="89">
        <v>0.02</v>
      </c>
      <c r="L997" s="89">
        <v>0.01</v>
      </c>
      <c r="M997" s="89">
        <v>0.03</v>
      </c>
      <c r="N997" s="89">
        <v>0.02</v>
      </c>
      <c r="O997" s="89">
        <v>0.03</v>
      </c>
      <c r="P997" s="89">
        <v>0.06</v>
      </c>
      <c r="Q997" s="89">
        <v>0.05</v>
      </c>
      <c r="R997" s="89">
        <v>0.03</v>
      </c>
      <c r="S997" s="89">
        <v>0.02</v>
      </c>
      <c r="T997" s="89">
        <v>0.01</v>
      </c>
      <c r="U997" s="89">
        <v>0.02</v>
      </c>
      <c r="V997" s="89">
        <v>0.01</v>
      </c>
      <c r="W997" s="89">
        <v>0.01</v>
      </c>
      <c r="X997" s="89">
        <v>0.05</v>
      </c>
      <c r="Y997" s="89">
        <v>0.02</v>
      </c>
    </row>
    <row r="998" spans="1:25">
      <c r="A998" s="88" t="s">
        <v>942</v>
      </c>
      <c r="B998" s="89">
        <v>0.02</v>
      </c>
      <c r="C998" s="89">
        <v>0</v>
      </c>
      <c r="D998" s="89">
        <v>0</v>
      </c>
      <c r="E998" s="89">
        <v>0</v>
      </c>
      <c r="F998" s="89">
        <v>0</v>
      </c>
      <c r="G998" s="89">
        <v>0</v>
      </c>
      <c r="H998" s="89">
        <v>0.09</v>
      </c>
      <c r="I998" s="89">
        <v>0.22</v>
      </c>
      <c r="J998" s="89">
        <v>0.12</v>
      </c>
      <c r="K998" s="89">
        <v>0.18</v>
      </c>
      <c r="L998" s="89">
        <v>0.16</v>
      </c>
      <c r="M998" s="89">
        <v>0.18</v>
      </c>
      <c r="N998" s="89">
        <v>0.18</v>
      </c>
      <c r="O998" s="89">
        <v>0.11</v>
      </c>
      <c r="P998" s="89">
        <v>0.03</v>
      </c>
      <c r="Q998" s="89">
        <v>0.02</v>
      </c>
      <c r="R998" s="89">
        <v>0.06</v>
      </c>
      <c r="S998" s="89">
        <v>0.04</v>
      </c>
      <c r="T998" s="89">
        <v>0.01</v>
      </c>
      <c r="U998" s="89">
        <v>0</v>
      </c>
      <c r="V998" s="89">
        <v>0</v>
      </c>
      <c r="W998" s="89">
        <v>0</v>
      </c>
      <c r="X998" s="89">
        <v>0</v>
      </c>
      <c r="Y998" s="89">
        <v>0.05</v>
      </c>
    </row>
    <row r="999" spans="1:25">
      <c r="A999" s="88" t="s">
        <v>943</v>
      </c>
      <c r="B999" s="89">
        <v>0.05</v>
      </c>
      <c r="C999" s="89">
        <v>0.02</v>
      </c>
      <c r="D999" s="89">
        <v>0.02</v>
      </c>
      <c r="E999" s="89">
        <v>0.02</v>
      </c>
      <c r="F999" s="89">
        <v>0.01</v>
      </c>
      <c r="G999" s="89">
        <v>0.01</v>
      </c>
      <c r="H999" s="89">
        <v>0.01</v>
      </c>
      <c r="I999" s="89">
        <v>0.01</v>
      </c>
      <c r="J999" s="89">
        <v>0.01</v>
      </c>
      <c r="K999" s="89">
        <v>0.02</v>
      </c>
      <c r="L999" s="89">
        <v>0.02</v>
      </c>
      <c r="M999" s="89">
        <v>0.02</v>
      </c>
      <c r="N999" s="89">
        <v>0.05</v>
      </c>
      <c r="O999" s="89">
        <v>0.02</v>
      </c>
      <c r="P999" s="89">
        <v>0.02</v>
      </c>
      <c r="Q999" s="89">
        <v>0.02</v>
      </c>
      <c r="R999" s="89">
        <v>0.02</v>
      </c>
      <c r="S999" s="89">
        <v>0.03</v>
      </c>
      <c r="T999" s="89">
        <v>0.02</v>
      </c>
      <c r="U999" s="89">
        <v>0.02</v>
      </c>
      <c r="V999" s="89">
        <v>0.02</v>
      </c>
      <c r="W999" s="89">
        <v>0.02</v>
      </c>
      <c r="X999" s="89">
        <v>0.01</v>
      </c>
      <c r="Y999" s="89">
        <v>0.01</v>
      </c>
    </row>
    <row r="1000" spans="1:25">
      <c r="A1000" s="88" t="s">
        <v>944</v>
      </c>
      <c r="B1000" s="89">
        <v>0</v>
      </c>
      <c r="C1000" s="89">
        <v>0</v>
      </c>
      <c r="D1000" s="89">
        <v>0</v>
      </c>
      <c r="E1000" s="89">
        <v>0</v>
      </c>
      <c r="F1000" s="89">
        <v>0</v>
      </c>
      <c r="G1000" s="89">
        <v>0.3</v>
      </c>
      <c r="H1000" s="89">
        <v>0.45</v>
      </c>
      <c r="I1000" s="89">
        <v>0</v>
      </c>
      <c r="J1000" s="89">
        <v>0</v>
      </c>
      <c r="K1000" s="89">
        <v>0</v>
      </c>
      <c r="L1000" s="89">
        <v>0</v>
      </c>
      <c r="M1000" s="89">
        <v>0</v>
      </c>
      <c r="N1000" s="89">
        <v>0</v>
      </c>
      <c r="O1000" s="89">
        <v>0</v>
      </c>
      <c r="P1000" s="89">
        <v>0</v>
      </c>
      <c r="Q1000" s="89">
        <v>0</v>
      </c>
      <c r="R1000" s="89">
        <v>0</v>
      </c>
      <c r="S1000" s="89">
        <v>0</v>
      </c>
      <c r="T1000" s="89">
        <v>0</v>
      </c>
      <c r="U1000" s="89">
        <v>0</v>
      </c>
      <c r="V1000" s="89">
        <v>0</v>
      </c>
      <c r="W1000" s="89">
        <v>0</v>
      </c>
      <c r="X1000" s="89">
        <v>0</v>
      </c>
      <c r="Y1000" s="89">
        <v>0.01</v>
      </c>
    </row>
    <row r="1001" spans="1:25">
      <c r="A1001" s="88" t="s">
        <v>945</v>
      </c>
      <c r="B1001" s="89">
        <v>0</v>
      </c>
      <c r="C1001" s="89">
        <v>0</v>
      </c>
      <c r="D1001" s="89">
        <v>0</v>
      </c>
      <c r="E1001" s="89">
        <v>0</v>
      </c>
      <c r="F1001" s="89">
        <v>0</v>
      </c>
      <c r="G1001" s="89">
        <v>0.02</v>
      </c>
      <c r="H1001" s="89">
        <v>0.03</v>
      </c>
      <c r="I1001" s="89">
        <v>0.05</v>
      </c>
      <c r="J1001" s="89">
        <v>0.08</v>
      </c>
      <c r="K1001" s="89">
        <v>0.09</v>
      </c>
      <c r="L1001" s="89">
        <v>0.05</v>
      </c>
      <c r="M1001" s="89">
        <v>0.03</v>
      </c>
      <c r="N1001" s="89">
        <v>0.05</v>
      </c>
      <c r="O1001" s="89">
        <v>0.03</v>
      </c>
      <c r="P1001" s="89">
        <v>0.03</v>
      </c>
      <c r="Q1001" s="89">
        <v>0.04</v>
      </c>
      <c r="R1001" s="89">
        <v>7.0000000000000007E-2</v>
      </c>
      <c r="S1001" s="89">
        <v>0.08</v>
      </c>
      <c r="T1001" s="89">
        <v>0.1</v>
      </c>
      <c r="U1001" s="89">
        <v>0.02</v>
      </c>
      <c r="V1001" s="89">
        <v>0.03</v>
      </c>
      <c r="W1001" s="89">
        <v>0.03</v>
      </c>
      <c r="X1001" s="89">
        <v>0.02</v>
      </c>
      <c r="Y1001" s="89">
        <v>0</v>
      </c>
    </row>
    <row r="1002" spans="1:25">
      <c r="A1002" s="88" t="s">
        <v>946</v>
      </c>
      <c r="B1002" s="89">
        <v>0</v>
      </c>
      <c r="C1002" s="89">
        <v>0</v>
      </c>
      <c r="D1002" s="89">
        <v>0</v>
      </c>
      <c r="E1002" s="89">
        <v>0</v>
      </c>
      <c r="F1002" s="89">
        <v>0</v>
      </c>
      <c r="G1002" s="89">
        <v>0</v>
      </c>
      <c r="H1002" s="89">
        <v>0.01</v>
      </c>
      <c r="I1002" s="89">
        <v>0.02</v>
      </c>
      <c r="J1002" s="89">
        <v>0.01</v>
      </c>
      <c r="K1002" s="89">
        <v>0.01</v>
      </c>
      <c r="L1002" s="89">
        <v>0.01</v>
      </c>
      <c r="M1002" s="89">
        <v>0.01</v>
      </c>
      <c r="N1002" s="89">
        <v>0.01</v>
      </c>
      <c r="O1002" s="89">
        <v>0</v>
      </c>
      <c r="P1002" s="89">
        <v>0</v>
      </c>
      <c r="Q1002" s="89">
        <v>0.01</v>
      </c>
      <c r="R1002" s="89">
        <v>0.01</v>
      </c>
      <c r="S1002" s="89">
        <v>0.02</v>
      </c>
      <c r="T1002" s="89">
        <v>0.02</v>
      </c>
      <c r="U1002" s="89">
        <v>0.01</v>
      </c>
      <c r="V1002" s="89">
        <v>0</v>
      </c>
      <c r="W1002" s="89">
        <v>0</v>
      </c>
      <c r="X1002" s="89">
        <v>0</v>
      </c>
      <c r="Y1002" s="89">
        <v>0</v>
      </c>
    </row>
    <row r="1003" spans="1:25">
      <c r="A1003" s="88" t="s">
        <v>1225</v>
      </c>
      <c r="B1003" s="89">
        <v>0</v>
      </c>
      <c r="C1003" s="89">
        <v>0</v>
      </c>
      <c r="D1003" s="89">
        <v>0</v>
      </c>
      <c r="E1003" s="89">
        <v>0</v>
      </c>
      <c r="F1003" s="89">
        <v>0</v>
      </c>
      <c r="G1003" s="89">
        <v>0</v>
      </c>
      <c r="H1003" s="89">
        <v>0</v>
      </c>
      <c r="I1003" s="89">
        <v>0</v>
      </c>
      <c r="J1003" s="89">
        <v>0</v>
      </c>
      <c r="K1003" s="89">
        <v>0</v>
      </c>
      <c r="L1003" s="89">
        <v>0</v>
      </c>
      <c r="M1003" s="89">
        <v>0</v>
      </c>
      <c r="N1003" s="89">
        <v>0</v>
      </c>
      <c r="O1003" s="89">
        <v>0</v>
      </c>
      <c r="P1003" s="89">
        <v>0</v>
      </c>
      <c r="Q1003" s="89">
        <v>0</v>
      </c>
      <c r="R1003" s="89">
        <v>0</v>
      </c>
      <c r="S1003" s="89">
        <v>0</v>
      </c>
      <c r="T1003" s="89">
        <v>0</v>
      </c>
      <c r="U1003" s="89">
        <v>0</v>
      </c>
      <c r="V1003" s="89">
        <v>0</v>
      </c>
      <c r="W1003" s="89">
        <v>0</v>
      </c>
      <c r="X1003" s="89">
        <v>0</v>
      </c>
      <c r="Y1003" s="89">
        <v>0</v>
      </c>
    </row>
    <row r="1004" spans="1:25">
      <c r="A1004" s="88" t="s">
        <v>947</v>
      </c>
      <c r="B1004" s="89">
        <v>0</v>
      </c>
      <c r="C1004" s="89">
        <v>0</v>
      </c>
      <c r="D1004" s="89">
        <v>0</v>
      </c>
      <c r="E1004" s="89">
        <v>0</v>
      </c>
      <c r="F1004" s="89">
        <v>0</v>
      </c>
      <c r="G1004" s="89">
        <v>0</v>
      </c>
      <c r="H1004" s="89">
        <v>0.02</v>
      </c>
      <c r="I1004" s="89">
        <v>0.03</v>
      </c>
      <c r="J1004" s="89">
        <v>0.04</v>
      </c>
      <c r="K1004" s="89">
        <v>0.02</v>
      </c>
      <c r="L1004" s="89">
        <v>0.01</v>
      </c>
      <c r="M1004" s="89">
        <v>0.01</v>
      </c>
      <c r="N1004" s="89">
        <v>0.01</v>
      </c>
      <c r="O1004" s="89">
        <v>0.01</v>
      </c>
      <c r="P1004" s="89">
        <v>0.01</v>
      </c>
      <c r="Q1004" s="89">
        <v>0.02</v>
      </c>
      <c r="R1004" s="89">
        <v>0.01</v>
      </c>
      <c r="S1004" s="89">
        <v>0.01</v>
      </c>
      <c r="T1004" s="89">
        <v>0.02</v>
      </c>
      <c r="U1004" s="89">
        <v>0.01</v>
      </c>
      <c r="V1004" s="89">
        <v>0.01</v>
      </c>
      <c r="W1004" s="89">
        <v>0.01</v>
      </c>
      <c r="X1004" s="89">
        <v>0.01</v>
      </c>
      <c r="Y1004" s="89">
        <v>0</v>
      </c>
    </row>
    <row r="1005" spans="1:25">
      <c r="A1005" s="88" t="s">
        <v>948</v>
      </c>
      <c r="B1005" s="89">
        <v>0</v>
      </c>
      <c r="C1005" s="89">
        <v>0</v>
      </c>
      <c r="D1005" s="89">
        <v>0</v>
      </c>
      <c r="E1005" s="89">
        <v>0</v>
      </c>
      <c r="F1005" s="89">
        <v>0</v>
      </c>
      <c r="G1005" s="89">
        <v>0</v>
      </c>
      <c r="H1005" s="89">
        <v>0</v>
      </c>
      <c r="I1005" s="89">
        <v>0</v>
      </c>
      <c r="J1005" s="89">
        <v>0</v>
      </c>
      <c r="K1005" s="89">
        <v>0.01</v>
      </c>
      <c r="L1005" s="89">
        <v>0</v>
      </c>
      <c r="M1005" s="89">
        <v>0.01</v>
      </c>
      <c r="N1005" s="89">
        <v>0.01</v>
      </c>
      <c r="O1005" s="89">
        <v>0.01</v>
      </c>
      <c r="P1005" s="89">
        <v>0</v>
      </c>
      <c r="Q1005" s="89">
        <v>0</v>
      </c>
      <c r="R1005" s="89">
        <v>0</v>
      </c>
      <c r="S1005" s="89">
        <v>0</v>
      </c>
      <c r="T1005" s="89">
        <v>0.02</v>
      </c>
      <c r="U1005" s="89">
        <v>0.01</v>
      </c>
      <c r="V1005" s="89">
        <v>0</v>
      </c>
      <c r="W1005" s="89">
        <v>0</v>
      </c>
      <c r="X1005" s="89">
        <v>0</v>
      </c>
      <c r="Y1005" s="89">
        <v>0</v>
      </c>
    </row>
    <row r="1006" spans="1:25">
      <c r="A1006" s="88" t="s">
        <v>949</v>
      </c>
      <c r="B1006" s="89">
        <v>0</v>
      </c>
      <c r="C1006" s="89">
        <v>0</v>
      </c>
      <c r="D1006" s="89">
        <v>0</v>
      </c>
      <c r="E1006" s="89">
        <v>0</v>
      </c>
      <c r="F1006" s="89">
        <v>0</v>
      </c>
      <c r="G1006" s="89">
        <v>0</v>
      </c>
      <c r="H1006" s="89">
        <v>0.01</v>
      </c>
      <c r="I1006" s="89">
        <v>0.01</v>
      </c>
      <c r="J1006" s="89">
        <v>0.01</v>
      </c>
      <c r="K1006" s="89">
        <v>0.03</v>
      </c>
      <c r="L1006" s="89">
        <v>0.03</v>
      </c>
      <c r="M1006" s="89">
        <v>0.02</v>
      </c>
      <c r="N1006" s="89">
        <v>0.01</v>
      </c>
      <c r="O1006" s="89">
        <v>0.01</v>
      </c>
      <c r="P1006" s="89">
        <v>0.01</v>
      </c>
      <c r="Q1006" s="89">
        <v>0.01</v>
      </c>
      <c r="R1006" s="89">
        <v>0.01</v>
      </c>
      <c r="S1006" s="89">
        <v>0.01</v>
      </c>
      <c r="T1006" s="89">
        <v>0.02</v>
      </c>
      <c r="U1006" s="89">
        <v>0.01</v>
      </c>
      <c r="V1006" s="89">
        <v>0.01</v>
      </c>
      <c r="W1006" s="89">
        <v>0.01</v>
      </c>
      <c r="X1006" s="89">
        <v>0</v>
      </c>
      <c r="Y1006" s="89">
        <v>0</v>
      </c>
    </row>
    <row r="1007" spans="1:25">
      <c r="A1007" s="88" t="s">
        <v>950</v>
      </c>
      <c r="B1007" s="89">
        <v>0</v>
      </c>
      <c r="C1007" s="89">
        <v>0</v>
      </c>
      <c r="D1007" s="89">
        <v>0</v>
      </c>
      <c r="E1007" s="89">
        <v>0</v>
      </c>
      <c r="F1007" s="89">
        <v>0</v>
      </c>
      <c r="G1007" s="89">
        <v>0</v>
      </c>
      <c r="H1007" s="89">
        <v>0</v>
      </c>
      <c r="I1007" s="89">
        <v>0.01</v>
      </c>
      <c r="J1007" s="89">
        <v>0.01</v>
      </c>
      <c r="K1007" s="89">
        <v>0.01</v>
      </c>
      <c r="L1007" s="89">
        <v>0.01</v>
      </c>
      <c r="M1007" s="89">
        <v>0.01</v>
      </c>
      <c r="N1007" s="89">
        <v>0.02</v>
      </c>
      <c r="O1007" s="89">
        <v>0.02</v>
      </c>
      <c r="P1007" s="89">
        <v>0</v>
      </c>
      <c r="Q1007" s="89">
        <v>0.01</v>
      </c>
      <c r="R1007" s="89">
        <v>0.01</v>
      </c>
      <c r="S1007" s="89">
        <v>0.01</v>
      </c>
      <c r="T1007" s="89">
        <v>0.01</v>
      </c>
      <c r="U1007" s="89">
        <v>0.01</v>
      </c>
      <c r="V1007" s="89">
        <v>0</v>
      </c>
      <c r="W1007" s="89">
        <v>0</v>
      </c>
      <c r="X1007" s="89">
        <v>0</v>
      </c>
      <c r="Y1007" s="89">
        <v>0</v>
      </c>
    </row>
    <row r="1008" spans="1:25">
      <c r="A1008" s="88" t="s">
        <v>951</v>
      </c>
      <c r="B1008" s="89">
        <v>0</v>
      </c>
      <c r="C1008" s="89">
        <v>0</v>
      </c>
      <c r="D1008" s="89">
        <v>0</v>
      </c>
      <c r="E1008" s="89">
        <v>0</v>
      </c>
      <c r="F1008" s="89">
        <v>0</v>
      </c>
      <c r="G1008" s="89">
        <v>0</v>
      </c>
      <c r="H1008" s="89">
        <v>0</v>
      </c>
      <c r="I1008" s="89">
        <v>0.02</v>
      </c>
      <c r="J1008" s="89">
        <v>0</v>
      </c>
      <c r="K1008" s="89">
        <v>0</v>
      </c>
      <c r="L1008" s="89">
        <v>0</v>
      </c>
      <c r="M1008" s="89">
        <v>0</v>
      </c>
      <c r="N1008" s="89">
        <v>0</v>
      </c>
      <c r="O1008" s="89">
        <v>0</v>
      </c>
      <c r="P1008" s="89">
        <v>0</v>
      </c>
      <c r="Q1008" s="89">
        <v>0.01</v>
      </c>
      <c r="R1008" s="89">
        <v>0.01</v>
      </c>
      <c r="S1008" s="89">
        <v>0</v>
      </c>
      <c r="T1008" s="89">
        <v>0</v>
      </c>
      <c r="U1008" s="89">
        <v>0</v>
      </c>
      <c r="V1008" s="89">
        <v>0</v>
      </c>
      <c r="W1008" s="89">
        <v>0</v>
      </c>
      <c r="X1008" s="89">
        <v>0</v>
      </c>
      <c r="Y1008" s="89">
        <v>0</v>
      </c>
    </row>
    <row r="1009" spans="1:25">
      <c r="A1009" s="88" t="s">
        <v>952</v>
      </c>
      <c r="B1009" s="89">
        <v>0</v>
      </c>
      <c r="C1009" s="89">
        <v>0</v>
      </c>
      <c r="D1009" s="89">
        <v>0</v>
      </c>
      <c r="E1009" s="89">
        <v>0</v>
      </c>
      <c r="F1009" s="89">
        <v>0</v>
      </c>
      <c r="G1009" s="89">
        <v>0</v>
      </c>
      <c r="H1009" s="89">
        <v>0.01</v>
      </c>
      <c r="I1009" s="89">
        <v>0.01</v>
      </c>
      <c r="J1009" s="89">
        <v>0.02</v>
      </c>
      <c r="K1009" s="89">
        <v>0.01</v>
      </c>
      <c r="L1009" s="89">
        <v>0.02</v>
      </c>
      <c r="M1009" s="89">
        <v>0</v>
      </c>
      <c r="N1009" s="89">
        <v>0.01</v>
      </c>
      <c r="O1009" s="89">
        <v>0.02</v>
      </c>
      <c r="P1009" s="89">
        <v>0</v>
      </c>
      <c r="Q1009" s="89">
        <v>0.02</v>
      </c>
      <c r="R1009" s="89">
        <v>0.03</v>
      </c>
      <c r="S1009" s="89">
        <v>0.02</v>
      </c>
      <c r="T1009" s="89">
        <v>0.03</v>
      </c>
      <c r="U1009" s="89">
        <v>0.02</v>
      </c>
      <c r="V1009" s="89">
        <v>0.02</v>
      </c>
      <c r="W1009" s="89">
        <v>0.02</v>
      </c>
      <c r="X1009" s="89">
        <v>0.02</v>
      </c>
      <c r="Y1009" s="89">
        <v>0</v>
      </c>
    </row>
    <row r="1010" spans="1:25">
      <c r="A1010" s="88" t="s">
        <v>953</v>
      </c>
      <c r="B1010" s="89">
        <v>0.01</v>
      </c>
      <c r="C1010" s="89">
        <v>0</v>
      </c>
      <c r="D1010" s="89">
        <v>0</v>
      </c>
      <c r="E1010" s="89">
        <v>0</v>
      </c>
      <c r="F1010" s="89">
        <v>0</v>
      </c>
      <c r="G1010" s="89">
        <v>0</v>
      </c>
      <c r="H1010" s="89">
        <v>0</v>
      </c>
      <c r="I1010" s="89">
        <v>0</v>
      </c>
      <c r="J1010" s="89">
        <v>0</v>
      </c>
      <c r="K1010" s="89">
        <v>0.01</v>
      </c>
      <c r="L1010" s="89">
        <v>0</v>
      </c>
      <c r="M1010" s="89">
        <v>0.01</v>
      </c>
      <c r="N1010" s="89">
        <v>0.01</v>
      </c>
      <c r="O1010" s="89">
        <v>0.01</v>
      </c>
      <c r="P1010" s="89">
        <v>0</v>
      </c>
      <c r="Q1010" s="89">
        <v>0</v>
      </c>
      <c r="R1010" s="89">
        <v>0</v>
      </c>
      <c r="S1010" s="89">
        <v>0</v>
      </c>
      <c r="T1010" s="89">
        <v>0.01</v>
      </c>
      <c r="U1010" s="89">
        <v>0.01</v>
      </c>
      <c r="V1010" s="89">
        <v>0</v>
      </c>
      <c r="W1010" s="89">
        <v>0</v>
      </c>
      <c r="X1010" s="89">
        <v>0</v>
      </c>
      <c r="Y1010" s="89">
        <v>0</v>
      </c>
    </row>
    <row r="1011" spans="1:25">
      <c r="A1011" s="88" t="s">
        <v>954</v>
      </c>
      <c r="B1011" s="89">
        <v>0.01</v>
      </c>
      <c r="C1011" s="89">
        <v>0.01</v>
      </c>
      <c r="D1011" s="89">
        <v>0.01</v>
      </c>
      <c r="E1011" s="89">
        <v>0</v>
      </c>
      <c r="F1011" s="89">
        <v>0</v>
      </c>
      <c r="G1011" s="89">
        <v>0</v>
      </c>
      <c r="H1011" s="89">
        <v>0</v>
      </c>
      <c r="I1011" s="89">
        <v>0.01</v>
      </c>
      <c r="J1011" s="89">
        <v>0.01</v>
      </c>
      <c r="K1011" s="89">
        <v>0.03</v>
      </c>
      <c r="L1011" s="89">
        <v>0.02</v>
      </c>
      <c r="M1011" s="89">
        <v>0.02</v>
      </c>
      <c r="N1011" s="89">
        <v>0.01</v>
      </c>
      <c r="O1011" s="89">
        <v>0.03</v>
      </c>
      <c r="P1011" s="89">
        <v>0.02</v>
      </c>
      <c r="Q1011" s="89">
        <v>0.01</v>
      </c>
      <c r="R1011" s="89">
        <v>0.02</v>
      </c>
      <c r="S1011" s="89">
        <v>0.01</v>
      </c>
      <c r="T1011" s="89">
        <v>0.02</v>
      </c>
      <c r="U1011" s="89">
        <v>0.01</v>
      </c>
      <c r="V1011" s="89">
        <v>0.03</v>
      </c>
      <c r="W1011" s="89">
        <v>0.01</v>
      </c>
      <c r="X1011" s="89">
        <v>0</v>
      </c>
      <c r="Y1011" s="89">
        <v>0</v>
      </c>
    </row>
    <row r="1012" spans="1:25">
      <c r="A1012" s="88" t="s">
        <v>955</v>
      </c>
      <c r="B1012" s="89">
        <v>0.01</v>
      </c>
      <c r="C1012" s="89">
        <v>0</v>
      </c>
      <c r="D1012" s="89">
        <v>0</v>
      </c>
      <c r="E1012" s="89">
        <v>0</v>
      </c>
      <c r="F1012" s="89">
        <v>0</v>
      </c>
      <c r="G1012" s="89">
        <v>0</v>
      </c>
      <c r="H1012" s="89">
        <v>0</v>
      </c>
      <c r="I1012" s="89">
        <v>0.01</v>
      </c>
      <c r="J1012" s="89">
        <v>0.01</v>
      </c>
      <c r="K1012" s="89">
        <v>0.02</v>
      </c>
      <c r="L1012" s="89">
        <v>0.01</v>
      </c>
      <c r="M1012" s="89">
        <v>0</v>
      </c>
      <c r="N1012" s="89">
        <v>0.01</v>
      </c>
      <c r="O1012" s="89">
        <v>0</v>
      </c>
      <c r="P1012" s="89">
        <v>0</v>
      </c>
      <c r="Q1012" s="89">
        <v>0</v>
      </c>
      <c r="R1012" s="89">
        <v>0</v>
      </c>
      <c r="S1012" s="89">
        <v>0</v>
      </c>
      <c r="T1012" s="89">
        <v>0.01</v>
      </c>
      <c r="U1012" s="89">
        <v>0.03</v>
      </c>
      <c r="V1012" s="89">
        <v>0</v>
      </c>
      <c r="W1012" s="89">
        <v>0.01</v>
      </c>
      <c r="X1012" s="89">
        <v>0</v>
      </c>
      <c r="Y1012" s="89">
        <v>0.01</v>
      </c>
    </row>
    <row r="1013" spans="1:25">
      <c r="A1013" s="88" t="s">
        <v>956</v>
      </c>
      <c r="B1013" s="89">
        <v>0.01</v>
      </c>
      <c r="C1013" s="89">
        <v>0</v>
      </c>
      <c r="D1013" s="89">
        <v>0.01</v>
      </c>
      <c r="E1013" s="89">
        <v>0</v>
      </c>
      <c r="F1013" s="89">
        <v>0</v>
      </c>
      <c r="G1013" s="89">
        <v>0.01</v>
      </c>
      <c r="H1013" s="89">
        <v>0.01</v>
      </c>
      <c r="I1013" s="89">
        <v>0.02</v>
      </c>
      <c r="J1013" s="89">
        <v>0.03</v>
      </c>
      <c r="K1013" s="89">
        <v>0.02</v>
      </c>
      <c r="L1013" s="89">
        <v>0.02</v>
      </c>
      <c r="M1013" s="89">
        <v>0.02</v>
      </c>
      <c r="N1013" s="89">
        <v>0.03</v>
      </c>
      <c r="O1013" s="89">
        <v>0.02</v>
      </c>
      <c r="P1013" s="89">
        <v>0.01</v>
      </c>
      <c r="Q1013" s="89">
        <v>0.02</v>
      </c>
      <c r="R1013" s="89">
        <v>0.01</v>
      </c>
      <c r="S1013" s="89">
        <v>0.04</v>
      </c>
      <c r="T1013" s="89">
        <v>0.02</v>
      </c>
      <c r="U1013" s="89">
        <v>0.01</v>
      </c>
      <c r="V1013" s="89">
        <v>0.01</v>
      </c>
      <c r="W1013" s="89">
        <v>0.01</v>
      </c>
      <c r="X1013" s="89">
        <v>0.01</v>
      </c>
      <c r="Y1013" s="89">
        <v>0.01</v>
      </c>
    </row>
    <row r="1014" spans="1:25">
      <c r="A1014" s="88" t="s">
        <v>957</v>
      </c>
      <c r="B1014" s="89">
        <v>0.02</v>
      </c>
      <c r="C1014" s="89">
        <v>0.02</v>
      </c>
      <c r="D1014" s="89">
        <v>0.02</v>
      </c>
      <c r="E1014" s="89">
        <v>0.02</v>
      </c>
      <c r="F1014" s="89">
        <v>0.02</v>
      </c>
      <c r="G1014" s="89">
        <v>0.02</v>
      </c>
      <c r="H1014" s="89">
        <v>0.02</v>
      </c>
      <c r="I1014" s="89">
        <v>0.05</v>
      </c>
      <c r="J1014" s="89">
        <v>0.05</v>
      </c>
      <c r="K1014" s="89">
        <v>0.04</v>
      </c>
      <c r="L1014" s="89">
        <v>0.03</v>
      </c>
      <c r="M1014" s="89">
        <v>0.03</v>
      </c>
      <c r="N1014" s="89">
        <v>0.03</v>
      </c>
      <c r="O1014" s="89">
        <v>0.05</v>
      </c>
      <c r="P1014" s="89">
        <v>0.03</v>
      </c>
      <c r="Q1014" s="89">
        <v>0.04</v>
      </c>
      <c r="R1014" s="89">
        <v>0.04</v>
      </c>
      <c r="S1014" s="89">
        <v>0.05</v>
      </c>
      <c r="T1014" s="89">
        <v>7.0000000000000007E-2</v>
      </c>
      <c r="U1014" s="89">
        <v>0.03</v>
      </c>
      <c r="V1014" s="89">
        <v>0.02</v>
      </c>
      <c r="W1014" s="89">
        <v>0.02</v>
      </c>
      <c r="X1014" s="89">
        <v>0.03</v>
      </c>
      <c r="Y1014" s="89">
        <v>0.02</v>
      </c>
    </row>
    <row r="1015" spans="1:25">
      <c r="A1015" s="88" t="s">
        <v>958</v>
      </c>
      <c r="B1015" s="89">
        <v>0</v>
      </c>
      <c r="C1015" s="89">
        <v>0</v>
      </c>
      <c r="D1015" s="89">
        <v>0</v>
      </c>
      <c r="E1015" s="89">
        <v>0</v>
      </c>
      <c r="F1015" s="89">
        <v>0</v>
      </c>
      <c r="G1015" s="89">
        <v>0</v>
      </c>
      <c r="H1015" s="89">
        <v>0.01</v>
      </c>
      <c r="I1015" s="89">
        <v>0.03</v>
      </c>
      <c r="J1015" s="89">
        <v>0.04</v>
      </c>
      <c r="K1015" s="89">
        <v>0.03</v>
      </c>
      <c r="L1015" s="89">
        <v>0.01</v>
      </c>
      <c r="M1015" s="89">
        <v>0.03</v>
      </c>
      <c r="N1015" s="89">
        <v>0.01</v>
      </c>
      <c r="O1015" s="89">
        <v>0.03</v>
      </c>
      <c r="P1015" s="89">
        <v>0</v>
      </c>
      <c r="Q1015" s="89">
        <v>0.03</v>
      </c>
      <c r="R1015" s="89">
        <v>0.03</v>
      </c>
      <c r="S1015" s="89">
        <v>0.02</v>
      </c>
      <c r="T1015" s="89">
        <v>0.05</v>
      </c>
      <c r="U1015" s="89">
        <v>0.05</v>
      </c>
      <c r="V1015" s="89">
        <v>0.03</v>
      </c>
      <c r="W1015" s="89">
        <v>0.02</v>
      </c>
      <c r="X1015" s="89">
        <v>0.02</v>
      </c>
      <c r="Y1015" s="89">
        <v>0</v>
      </c>
    </row>
    <row r="1016" spans="1:25">
      <c r="A1016" s="88" t="s">
        <v>959</v>
      </c>
      <c r="B1016" s="89">
        <v>0.01</v>
      </c>
      <c r="C1016" s="89">
        <v>0</v>
      </c>
      <c r="D1016" s="89">
        <v>0</v>
      </c>
      <c r="E1016" s="89">
        <v>0</v>
      </c>
      <c r="F1016" s="89">
        <v>0</v>
      </c>
      <c r="G1016" s="89">
        <v>0.01</v>
      </c>
      <c r="H1016" s="89">
        <v>0.02</v>
      </c>
      <c r="I1016" s="89">
        <v>0.08</v>
      </c>
      <c r="J1016" s="89">
        <v>0.06</v>
      </c>
      <c r="K1016" s="89">
        <v>0.05</v>
      </c>
      <c r="L1016" s="89">
        <v>0.05</v>
      </c>
      <c r="M1016" s="89">
        <v>0.03</v>
      </c>
      <c r="N1016" s="89">
        <v>0.03</v>
      </c>
      <c r="O1016" s="89">
        <v>0.02</v>
      </c>
      <c r="P1016" s="89">
        <v>0.02</v>
      </c>
      <c r="Q1016" s="89">
        <v>0.02</v>
      </c>
      <c r="R1016" s="89">
        <v>0.06</v>
      </c>
      <c r="S1016" s="89">
        <v>0.08</v>
      </c>
      <c r="T1016" s="89">
        <v>7.0000000000000007E-2</v>
      </c>
      <c r="U1016" s="89">
        <v>0.02</v>
      </c>
      <c r="V1016" s="89">
        <v>0.06</v>
      </c>
      <c r="W1016" s="89">
        <v>0.04</v>
      </c>
      <c r="X1016" s="89">
        <v>0.01</v>
      </c>
      <c r="Y1016" s="89">
        <v>0.02</v>
      </c>
    </row>
    <row r="1017" spans="1:25">
      <c r="A1017" s="88" t="s">
        <v>960</v>
      </c>
      <c r="B1017" s="89">
        <v>0.01</v>
      </c>
      <c r="C1017" s="89">
        <v>0.01</v>
      </c>
      <c r="D1017" s="89">
        <v>0.01</v>
      </c>
      <c r="E1017" s="89">
        <v>0</v>
      </c>
      <c r="F1017" s="89">
        <v>0</v>
      </c>
      <c r="G1017" s="89">
        <v>0</v>
      </c>
      <c r="H1017" s="89">
        <v>0.02</v>
      </c>
      <c r="I1017" s="89">
        <v>0.02</v>
      </c>
      <c r="J1017" s="89">
        <v>0.01</v>
      </c>
      <c r="K1017" s="89">
        <v>0.01</v>
      </c>
      <c r="L1017" s="89">
        <v>0.01</v>
      </c>
      <c r="M1017" s="89">
        <v>0.04</v>
      </c>
      <c r="N1017" s="89">
        <v>0.03</v>
      </c>
      <c r="O1017" s="89">
        <v>0.02</v>
      </c>
      <c r="P1017" s="89">
        <v>0.02</v>
      </c>
      <c r="Q1017" s="89">
        <v>0.02</v>
      </c>
      <c r="R1017" s="89">
        <v>0.02</v>
      </c>
      <c r="S1017" s="89">
        <v>0.01</v>
      </c>
      <c r="T1017" s="89">
        <v>0.02</v>
      </c>
      <c r="U1017" s="89">
        <v>0.06</v>
      </c>
      <c r="V1017" s="89">
        <v>0.02</v>
      </c>
      <c r="W1017" s="89">
        <v>0.01</v>
      </c>
      <c r="X1017" s="89">
        <v>0</v>
      </c>
      <c r="Y1017" s="89">
        <v>0.01</v>
      </c>
    </row>
    <row r="1018" spans="1:25">
      <c r="A1018" s="88" t="s">
        <v>961</v>
      </c>
      <c r="B1018" s="89">
        <v>0.01</v>
      </c>
      <c r="C1018" s="89">
        <v>0.01</v>
      </c>
      <c r="D1018" s="89">
        <v>0.01</v>
      </c>
      <c r="E1018" s="89">
        <v>0</v>
      </c>
      <c r="F1018" s="89">
        <v>0</v>
      </c>
      <c r="G1018" s="89">
        <v>0</v>
      </c>
      <c r="H1018" s="89">
        <v>0.02</v>
      </c>
      <c r="I1018" s="89">
        <v>0.03</v>
      </c>
      <c r="J1018" s="89">
        <v>0.04</v>
      </c>
      <c r="K1018" s="89">
        <v>0.06</v>
      </c>
      <c r="L1018" s="89">
        <v>0.04</v>
      </c>
      <c r="M1018" s="89">
        <v>0.03</v>
      </c>
      <c r="N1018" s="89">
        <v>0.03</v>
      </c>
      <c r="O1018" s="89">
        <v>0.02</v>
      </c>
      <c r="P1018" s="89">
        <v>0.02</v>
      </c>
      <c r="Q1018" s="89">
        <v>0.02</v>
      </c>
      <c r="R1018" s="89">
        <v>0.02</v>
      </c>
      <c r="S1018" s="89">
        <v>0.04</v>
      </c>
      <c r="T1018" s="89">
        <v>0.1</v>
      </c>
      <c r="U1018" s="89">
        <v>0.04</v>
      </c>
      <c r="V1018" s="89">
        <v>0.02</v>
      </c>
      <c r="W1018" s="89">
        <v>0.02</v>
      </c>
      <c r="X1018" s="89">
        <v>0.02</v>
      </c>
      <c r="Y1018" s="89">
        <v>0.02</v>
      </c>
    </row>
    <row r="1019" spans="1:25">
      <c r="A1019" s="88" t="s">
        <v>962</v>
      </c>
      <c r="B1019" s="89">
        <v>0</v>
      </c>
      <c r="C1019" s="89">
        <v>0</v>
      </c>
      <c r="D1019" s="89">
        <v>0</v>
      </c>
      <c r="E1019" s="89">
        <v>0</v>
      </c>
      <c r="F1019" s="89">
        <v>0</v>
      </c>
      <c r="G1019" s="89">
        <v>0.01</v>
      </c>
      <c r="H1019" s="89">
        <v>0.01</v>
      </c>
      <c r="I1019" s="89">
        <v>0.04</v>
      </c>
      <c r="J1019" s="89">
        <v>0.03</v>
      </c>
      <c r="K1019" s="89">
        <v>0.05</v>
      </c>
      <c r="L1019" s="89">
        <v>0.04</v>
      </c>
      <c r="M1019" s="89">
        <v>0.03</v>
      </c>
      <c r="N1019" s="89">
        <v>0.03</v>
      </c>
      <c r="O1019" s="89">
        <v>0.02</v>
      </c>
      <c r="P1019" s="89">
        <v>0.02</v>
      </c>
      <c r="Q1019" s="89">
        <v>0.03</v>
      </c>
      <c r="R1019" s="89">
        <v>0.01</v>
      </c>
      <c r="S1019" s="89">
        <v>0.03</v>
      </c>
      <c r="T1019" s="89">
        <v>0.04</v>
      </c>
      <c r="U1019" s="89">
        <v>0.04</v>
      </c>
      <c r="V1019" s="89">
        <v>0.02</v>
      </c>
      <c r="W1019" s="89">
        <v>0.03</v>
      </c>
      <c r="X1019" s="89">
        <v>0.01</v>
      </c>
      <c r="Y1019" s="89">
        <v>0</v>
      </c>
    </row>
    <row r="1020" spans="1:25">
      <c r="A1020" s="88" t="s">
        <v>963</v>
      </c>
      <c r="B1020" s="89">
        <v>0</v>
      </c>
      <c r="C1020" s="89">
        <v>0</v>
      </c>
      <c r="D1020" s="89">
        <v>0</v>
      </c>
      <c r="E1020" s="89">
        <v>0</v>
      </c>
      <c r="F1020" s="89">
        <v>0</v>
      </c>
      <c r="G1020" s="89">
        <v>0.01</v>
      </c>
      <c r="H1020" s="89">
        <v>0.01</v>
      </c>
      <c r="I1020" s="89">
        <v>0.03</v>
      </c>
      <c r="J1020" s="89">
        <v>0.02</v>
      </c>
      <c r="K1020" s="89">
        <v>0.02</v>
      </c>
      <c r="L1020" s="89">
        <v>0.02</v>
      </c>
      <c r="M1020" s="89">
        <v>0</v>
      </c>
      <c r="N1020" s="89">
        <v>0</v>
      </c>
      <c r="O1020" s="89">
        <v>0</v>
      </c>
      <c r="P1020" s="89">
        <v>0.01</v>
      </c>
      <c r="Q1020" s="89">
        <v>0.01</v>
      </c>
      <c r="R1020" s="89">
        <v>0.01</v>
      </c>
      <c r="S1020" s="89">
        <v>0.03</v>
      </c>
      <c r="T1020" s="89">
        <v>0.05</v>
      </c>
      <c r="U1020" s="89">
        <v>0.03</v>
      </c>
      <c r="V1020" s="89">
        <v>0</v>
      </c>
      <c r="W1020" s="89">
        <v>0.02</v>
      </c>
      <c r="X1020" s="89">
        <v>0</v>
      </c>
      <c r="Y1020" s="89">
        <v>0</v>
      </c>
    </row>
    <row r="1021" spans="1:25">
      <c r="A1021" s="88" t="s">
        <v>964</v>
      </c>
      <c r="B1021" s="89">
        <v>0</v>
      </c>
      <c r="C1021" s="89">
        <v>0</v>
      </c>
      <c r="D1021" s="89">
        <v>0</v>
      </c>
      <c r="E1021" s="89">
        <v>0</v>
      </c>
      <c r="F1021" s="89">
        <v>0</v>
      </c>
      <c r="G1021" s="89">
        <v>0</v>
      </c>
      <c r="H1021" s="89">
        <v>0</v>
      </c>
      <c r="I1021" s="89">
        <v>0.01</v>
      </c>
      <c r="J1021" s="89">
        <v>0.04</v>
      </c>
      <c r="K1021" s="89">
        <v>0.03</v>
      </c>
      <c r="L1021" s="89">
        <v>0.02</v>
      </c>
      <c r="M1021" s="89">
        <v>0.01</v>
      </c>
      <c r="N1021" s="89">
        <v>0.01</v>
      </c>
      <c r="O1021" s="89">
        <v>0.02</v>
      </c>
      <c r="P1021" s="89">
        <v>0.01</v>
      </c>
      <c r="Q1021" s="89">
        <v>0</v>
      </c>
      <c r="R1021" s="89">
        <v>0.01</v>
      </c>
      <c r="S1021" s="89">
        <v>0.03</v>
      </c>
      <c r="T1021" s="89">
        <v>0.02</v>
      </c>
      <c r="U1021" s="89">
        <v>0</v>
      </c>
      <c r="V1021" s="89">
        <v>0.01</v>
      </c>
      <c r="W1021" s="89">
        <v>0.01</v>
      </c>
      <c r="X1021" s="89">
        <v>0.01</v>
      </c>
      <c r="Y1021" s="89">
        <v>0</v>
      </c>
    </row>
    <row r="1022" spans="1:25">
      <c r="A1022" s="88" t="s">
        <v>965</v>
      </c>
      <c r="B1022" s="89">
        <v>0</v>
      </c>
      <c r="C1022" s="89">
        <v>0</v>
      </c>
      <c r="D1022" s="89">
        <v>0</v>
      </c>
      <c r="E1022" s="89">
        <v>0</v>
      </c>
      <c r="F1022" s="89">
        <v>0</v>
      </c>
      <c r="G1022" s="89">
        <v>0</v>
      </c>
      <c r="H1022" s="89">
        <v>0.02</v>
      </c>
      <c r="I1022" s="89">
        <v>0.02</v>
      </c>
      <c r="J1022" s="89">
        <v>0.03</v>
      </c>
      <c r="K1022" s="89">
        <v>0.02</v>
      </c>
      <c r="L1022" s="89">
        <v>0</v>
      </c>
      <c r="M1022" s="89">
        <v>0</v>
      </c>
      <c r="N1022" s="89">
        <v>0</v>
      </c>
      <c r="O1022" s="89">
        <v>0.01</v>
      </c>
      <c r="P1022" s="89">
        <v>0.02</v>
      </c>
      <c r="Q1022" s="89">
        <v>0.02</v>
      </c>
      <c r="R1022" s="89">
        <v>0.04</v>
      </c>
      <c r="S1022" s="89">
        <v>0.03</v>
      </c>
      <c r="T1022" s="89">
        <v>0.01</v>
      </c>
      <c r="U1022" s="89">
        <v>0.01</v>
      </c>
      <c r="V1022" s="89">
        <v>0.02</v>
      </c>
      <c r="W1022" s="89">
        <v>0.01</v>
      </c>
      <c r="X1022" s="89">
        <v>0</v>
      </c>
      <c r="Y1022" s="89">
        <v>0</v>
      </c>
    </row>
    <row r="1023" spans="1:25">
      <c r="A1023" s="88" t="s">
        <v>966</v>
      </c>
      <c r="B1023" s="89">
        <v>0.01</v>
      </c>
      <c r="C1023" s="89">
        <v>0.01</v>
      </c>
      <c r="D1023" s="89">
        <v>0.01</v>
      </c>
      <c r="E1023" s="89">
        <v>0.01</v>
      </c>
      <c r="F1023" s="89">
        <v>0</v>
      </c>
      <c r="G1023" s="89">
        <v>0</v>
      </c>
      <c r="H1023" s="89">
        <v>0.02</v>
      </c>
      <c r="I1023" s="89">
        <v>0.04</v>
      </c>
      <c r="J1023" s="89">
        <v>0.03</v>
      </c>
      <c r="K1023" s="89">
        <v>0.02</v>
      </c>
      <c r="L1023" s="89">
        <v>0.03</v>
      </c>
      <c r="M1023" s="89">
        <v>0.04</v>
      </c>
      <c r="N1023" s="89">
        <v>0.03</v>
      </c>
      <c r="O1023" s="89">
        <v>0.02</v>
      </c>
      <c r="P1023" s="89">
        <v>0.01</v>
      </c>
      <c r="Q1023" s="89">
        <v>0.02</v>
      </c>
      <c r="R1023" s="89">
        <v>0.02</v>
      </c>
      <c r="S1023" s="89">
        <v>0.03</v>
      </c>
      <c r="T1023" s="89">
        <v>0.04</v>
      </c>
      <c r="U1023" s="89">
        <v>0.02</v>
      </c>
      <c r="V1023" s="89">
        <v>0.01</v>
      </c>
      <c r="W1023" s="89">
        <v>0.02</v>
      </c>
      <c r="X1023" s="89">
        <v>0.01</v>
      </c>
      <c r="Y1023" s="89">
        <v>0.01</v>
      </c>
    </row>
    <row r="1024" spans="1:25">
      <c r="A1024" s="88" t="s">
        <v>967</v>
      </c>
      <c r="B1024" s="89">
        <v>0</v>
      </c>
      <c r="C1024" s="89">
        <v>0</v>
      </c>
      <c r="D1024" s="89">
        <v>0</v>
      </c>
      <c r="E1024" s="89">
        <v>0</v>
      </c>
      <c r="F1024" s="89">
        <v>0</v>
      </c>
      <c r="G1024" s="89">
        <v>0</v>
      </c>
      <c r="H1024" s="89">
        <v>0.01</v>
      </c>
      <c r="I1024" s="89">
        <v>0.06</v>
      </c>
      <c r="J1024" s="89">
        <v>0.01</v>
      </c>
      <c r="K1024" s="89">
        <v>0.01</v>
      </c>
      <c r="L1024" s="89">
        <v>0</v>
      </c>
      <c r="M1024" s="89">
        <v>0</v>
      </c>
      <c r="N1024" s="89">
        <v>0.02</v>
      </c>
      <c r="O1024" s="89">
        <v>0.01</v>
      </c>
      <c r="P1024" s="89">
        <v>0.01</v>
      </c>
      <c r="Q1024" s="89">
        <v>0</v>
      </c>
      <c r="R1024" s="89">
        <v>0.01</v>
      </c>
      <c r="S1024" s="89">
        <v>0.01</v>
      </c>
      <c r="T1024" s="89">
        <v>0.01</v>
      </c>
      <c r="U1024" s="89">
        <v>0.05</v>
      </c>
      <c r="V1024" s="89">
        <v>0.06</v>
      </c>
      <c r="W1024" s="89">
        <v>0.03</v>
      </c>
      <c r="X1024" s="89">
        <v>0.01</v>
      </c>
      <c r="Y1024" s="89">
        <v>0.01</v>
      </c>
    </row>
    <row r="1025" spans="1:25">
      <c r="A1025" s="88" t="s">
        <v>968</v>
      </c>
      <c r="B1025" s="89">
        <v>0</v>
      </c>
      <c r="C1025" s="89">
        <v>0</v>
      </c>
      <c r="D1025" s="89">
        <v>0</v>
      </c>
      <c r="E1025" s="89">
        <v>0</v>
      </c>
      <c r="F1025" s="89">
        <v>0</v>
      </c>
      <c r="G1025" s="89">
        <v>0</v>
      </c>
      <c r="H1025" s="89">
        <v>0</v>
      </c>
      <c r="I1025" s="89">
        <v>0.01</v>
      </c>
      <c r="J1025" s="89">
        <v>0.01</v>
      </c>
      <c r="K1025" s="89">
        <v>0.01</v>
      </c>
      <c r="L1025" s="89">
        <v>0.01</v>
      </c>
      <c r="M1025" s="89">
        <v>0</v>
      </c>
      <c r="N1025" s="89">
        <v>0.01</v>
      </c>
      <c r="O1025" s="89">
        <v>0.01</v>
      </c>
      <c r="P1025" s="89">
        <v>0.01</v>
      </c>
      <c r="Q1025" s="89">
        <v>0.01</v>
      </c>
      <c r="R1025" s="89">
        <v>0.01</v>
      </c>
      <c r="S1025" s="89">
        <v>0.03</v>
      </c>
      <c r="T1025" s="89">
        <v>0.02</v>
      </c>
      <c r="U1025" s="89">
        <v>0.01</v>
      </c>
      <c r="V1025" s="89">
        <v>0.01</v>
      </c>
      <c r="W1025" s="89">
        <v>0.01</v>
      </c>
      <c r="X1025" s="89">
        <v>0</v>
      </c>
      <c r="Y1025" s="89">
        <v>0</v>
      </c>
    </row>
    <row r="1026" spans="1:25">
      <c r="A1026" s="88" t="s">
        <v>969</v>
      </c>
      <c r="B1026" s="89">
        <v>0</v>
      </c>
      <c r="C1026" s="89">
        <v>0</v>
      </c>
      <c r="D1026" s="89">
        <v>0</v>
      </c>
      <c r="E1026" s="89">
        <v>0.01</v>
      </c>
      <c r="F1026" s="89">
        <v>0</v>
      </c>
      <c r="G1026" s="89">
        <v>0</v>
      </c>
      <c r="H1026" s="89">
        <v>0</v>
      </c>
      <c r="I1026" s="89">
        <v>0.01</v>
      </c>
      <c r="J1026" s="89">
        <v>0.03</v>
      </c>
      <c r="K1026" s="89">
        <v>0.03</v>
      </c>
      <c r="L1026" s="89">
        <v>0.03</v>
      </c>
      <c r="M1026" s="89">
        <v>0.02</v>
      </c>
      <c r="N1026" s="89">
        <v>0.02</v>
      </c>
      <c r="O1026" s="89">
        <v>0.01</v>
      </c>
      <c r="P1026" s="89">
        <v>0.01</v>
      </c>
      <c r="Q1026" s="89">
        <v>0</v>
      </c>
      <c r="R1026" s="89">
        <v>0.01</v>
      </c>
      <c r="S1026" s="89">
        <v>0.03</v>
      </c>
      <c r="T1026" s="89">
        <v>0.04</v>
      </c>
      <c r="U1026" s="89">
        <v>0.03</v>
      </c>
      <c r="V1026" s="89">
        <v>0.01</v>
      </c>
      <c r="W1026" s="89">
        <v>0</v>
      </c>
      <c r="X1026" s="89">
        <v>0</v>
      </c>
      <c r="Y1026" s="89">
        <v>0</v>
      </c>
    </row>
    <row r="1027" spans="1:25">
      <c r="A1027" s="88" t="s">
        <v>970</v>
      </c>
      <c r="B1027" s="89">
        <v>0</v>
      </c>
      <c r="C1027" s="89">
        <v>0</v>
      </c>
      <c r="D1027" s="89">
        <v>0</v>
      </c>
      <c r="E1027" s="89">
        <v>0</v>
      </c>
      <c r="F1027" s="89">
        <v>0</v>
      </c>
      <c r="G1027" s="89">
        <v>0</v>
      </c>
      <c r="H1027" s="89">
        <v>0</v>
      </c>
      <c r="I1027" s="89">
        <v>0.02</v>
      </c>
      <c r="J1027" s="89">
        <v>0.02</v>
      </c>
      <c r="K1027" s="89">
        <v>0.01</v>
      </c>
      <c r="L1027" s="89">
        <v>0.01</v>
      </c>
      <c r="M1027" s="89">
        <v>0.02</v>
      </c>
      <c r="N1027" s="89">
        <v>0.01</v>
      </c>
      <c r="O1027" s="89">
        <v>0.01</v>
      </c>
      <c r="P1027" s="89">
        <v>0.01</v>
      </c>
      <c r="Q1027" s="89">
        <v>0</v>
      </c>
      <c r="R1027" s="89">
        <v>0.01</v>
      </c>
      <c r="S1027" s="89">
        <v>0.01</v>
      </c>
      <c r="T1027" s="89">
        <v>0.03</v>
      </c>
      <c r="U1027" s="89">
        <v>0.02</v>
      </c>
      <c r="V1027" s="89">
        <v>0.01</v>
      </c>
      <c r="W1027" s="89">
        <v>0.02</v>
      </c>
      <c r="X1027" s="89">
        <v>0</v>
      </c>
      <c r="Y1027" s="89">
        <v>0.01</v>
      </c>
    </row>
    <row r="1028" spans="1:25">
      <c r="A1028" s="88" t="s">
        <v>971</v>
      </c>
      <c r="B1028" s="89">
        <v>0</v>
      </c>
      <c r="C1028" s="89">
        <v>0</v>
      </c>
      <c r="D1028" s="89">
        <v>0</v>
      </c>
      <c r="E1028" s="89">
        <v>0</v>
      </c>
      <c r="F1028" s="89">
        <v>0</v>
      </c>
      <c r="G1028" s="89">
        <v>0.01</v>
      </c>
      <c r="H1028" s="89">
        <v>0.01</v>
      </c>
      <c r="I1028" s="89">
        <v>0.01</v>
      </c>
      <c r="J1028" s="89">
        <v>0.01</v>
      </c>
      <c r="K1028" s="89">
        <v>0.03</v>
      </c>
      <c r="L1028" s="89">
        <v>0.02</v>
      </c>
      <c r="M1028" s="89">
        <v>0.01</v>
      </c>
      <c r="N1028" s="89">
        <v>0.02</v>
      </c>
      <c r="O1028" s="89">
        <v>0.01</v>
      </c>
      <c r="P1028" s="89">
        <v>0.02</v>
      </c>
      <c r="Q1028" s="89">
        <v>0</v>
      </c>
      <c r="R1028" s="89">
        <v>0.01</v>
      </c>
      <c r="S1028" s="89">
        <v>0.01</v>
      </c>
      <c r="T1028" s="89">
        <v>0.04</v>
      </c>
      <c r="U1028" s="89">
        <v>0.01</v>
      </c>
      <c r="V1028" s="89">
        <v>0</v>
      </c>
      <c r="W1028" s="89">
        <v>0.01</v>
      </c>
      <c r="X1028" s="89">
        <v>0</v>
      </c>
      <c r="Y1028" s="89">
        <v>0</v>
      </c>
    </row>
    <row r="1029" spans="1:25">
      <c r="A1029" s="88" t="s">
        <v>972</v>
      </c>
      <c r="B1029" s="89">
        <v>0.01</v>
      </c>
      <c r="C1029" s="89">
        <v>0</v>
      </c>
      <c r="D1029" s="89">
        <v>0.01</v>
      </c>
      <c r="E1029" s="89">
        <v>0</v>
      </c>
      <c r="F1029" s="89">
        <v>0</v>
      </c>
      <c r="G1029" s="89">
        <v>0</v>
      </c>
      <c r="H1029" s="89">
        <v>0.02</v>
      </c>
      <c r="I1029" s="89">
        <v>0.02</v>
      </c>
      <c r="J1029" s="89">
        <v>0.04</v>
      </c>
      <c r="K1029" s="89">
        <v>0.03</v>
      </c>
      <c r="L1029" s="89">
        <v>0.02</v>
      </c>
      <c r="M1029" s="89">
        <v>0.02</v>
      </c>
      <c r="N1029" s="89">
        <v>0.02</v>
      </c>
      <c r="O1029" s="89">
        <v>0.02</v>
      </c>
      <c r="P1029" s="89">
        <v>0.02</v>
      </c>
      <c r="Q1029" s="89">
        <v>0</v>
      </c>
      <c r="R1029" s="89">
        <v>0.02</v>
      </c>
      <c r="S1029" s="89">
        <v>0.02</v>
      </c>
      <c r="T1029" s="89">
        <v>0.02</v>
      </c>
      <c r="U1029" s="89">
        <v>0.02</v>
      </c>
      <c r="V1029" s="89">
        <v>0.03</v>
      </c>
      <c r="W1029" s="89">
        <v>0.02</v>
      </c>
      <c r="X1029" s="89">
        <v>0.01</v>
      </c>
      <c r="Y1029" s="89">
        <v>0.01</v>
      </c>
    </row>
    <row r="1030" spans="1:25">
      <c r="A1030" s="88" t="s">
        <v>973</v>
      </c>
      <c r="B1030" s="89">
        <v>0</v>
      </c>
      <c r="C1030" s="89">
        <v>0</v>
      </c>
      <c r="D1030" s="89">
        <v>0</v>
      </c>
      <c r="E1030" s="89">
        <v>0</v>
      </c>
      <c r="F1030" s="89">
        <v>0</v>
      </c>
      <c r="G1030" s="89">
        <v>0.01</v>
      </c>
      <c r="H1030" s="89">
        <v>0.02</v>
      </c>
      <c r="I1030" s="89">
        <v>0.03</v>
      </c>
      <c r="J1030" s="89">
        <v>0.04</v>
      </c>
      <c r="K1030" s="89">
        <v>0.02</v>
      </c>
      <c r="L1030" s="89">
        <v>0.01</v>
      </c>
      <c r="M1030" s="89">
        <v>0.01</v>
      </c>
      <c r="N1030" s="89">
        <v>0.02</v>
      </c>
      <c r="O1030" s="89">
        <v>0.02</v>
      </c>
      <c r="P1030" s="89">
        <v>0.01</v>
      </c>
      <c r="Q1030" s="89">
        <v>0.02</v>
      </c>
      <c r="R1030" s="89">
        <v>0.04</v>
      </c>
      <c r="S1030" s="89">
        <v>0.04</v>
      </c>
      <c r="T1030" s="89">
        <v>0.04</v>
      </c>
      <c r="U1030" s="89">
        <v>0.02</v>
      </c>
      <c r="V1030" s="89">
        <v>0</v>
      </c>
      <c r="W1030" s="89">
        <v>0.01</v>
      </c>
      <c r="X1030" s="89">
        <v>0</v>
      </c>
      <c r="Y1030" s="89">
        <v>0</v>
      </c>
    </row>
    <row r="1031" spans="1:25">
      <c r="A1031" s="88" t="s">
        <v>974</v>
      </c>
      <c r="B1031" s="89">
        <v>0</v>
      </c>
      <c r="C1031" s="89">
        <v>0</v>
      </c>
      <c r="D1031" s="89">
        <v>0</v>
      </c>
      <c r="E1031" s="89">
        <v>0</v>
      </c>
      <c r="F1031" s="89">
        <v>0</v>
      </c>
      <c r="G1031" s="89">
        <v>0</v>
      </c>
      <c r="H1031" s="89">
        <v>0</v>
      </c>
      <c r="I1031" s="89">
        <v>0.02</v>
      </c>
      <c r="J1031" s="89">
        <v>0.02</v>
      </c>
      <c r="K1031" s="89">
        <v>0.02</v>
      </c>
      <c r="L1031" s="89">
        <v>0.03</v>
      </c>
      <c r="M1031" s="89">
        <v>0.01</v>
      </c>
      <c r="N1031" s="89">
        <v>0.01</v>
      </c>
      <c r="O1031" s="89">
        <v>0.01</v>
      </c>
      <c r="P1031" s="89">
        <v>0.01</v>
      </c>
      <c r="Q1031" s="89">
        <v>0.01</v>
      </c>
      <c r="R1031" s="89">
        <v>0.02</v>
      </c>
      <c r="S1031" s="89">
        <v>0</v>
      </c>
      <c r="T1031" s="89">
        <v>0</v>
      </c>
      <c r="U1031" s="89">
        <v>0</v>
      </c>
      <c r="V1031" s="89">
        <v>0</v>
      </c>
      <c r="W1031" s="89">
        <v>0</v>
      </c>
      <c r="X1031" s="89">
        <v>0</v>
      </c>
      <c r="Y1031" s="89">
        <v>0</v>
      </c>
    </row>
    <row r="1032" spans="1:25">
      <c r="A1032" s="88" t="s">
        <v>975</v>
      </c>
      <c r="B1032" s="89">
        <v>0</v>
      </c>
      <c r="C1032" s="89">
        <v>0</v>
      </c>
      <c r="D1032" s="89">
        <v>0</v>
      </c>
      <c r="E1032" s="89">
        <v>0</v>
      </c>
      <c r="F1032" s="89">
        <v>0</v>
      </c>
      <c r="G1032" s="89">
        <v>0</v>
      </c>
      <c r="H1032" s="89">
        <v>0</v>
      </c>
      <c r="I1032" s="89">
        <v>0</v>
      </c>
      <c r="J1032" s="89">
        <v>0.01</v>
      </c>
      <c r="K1032" s="89">
        <v>0.01</v>
      </c>
      <c r="L1032" s="89">
        <v>0.01</v>
      </c>
      <c r="M1032" s="89">
        <v>0.01</v>
      </c>
      <c r="N1032" s="89">
        <v>0</v>
      </c>
      <c r="O1032" s="89">
        <v>0</v>
      </c>
      <c r="P1032" s="89">
        <v>0.01</v>
      </c>
      <c r="Q1032" s="89">
        <v>0.02</v>
      </c>
      <c r="R1032" s="89">
        <v>0.01</v>
      </c>
      <c r="S1032" s="89">
        <v>0</v>
      </c>
      <c r="T1032" s="89">
        <v>0</v>
      </c>
      <c r="U1032" s="89">
        <v>0</v>
      </c>
      <c r="V1032" s="89">
        <v>0</v>
      </c>
      <c r="W1032" s="89">
        <v>0</v>
      </c>
      <c r="X1032" s="89">
        <v>0</v>
      </c>
      <c r="Y1032" s="89">
        <v>0</v>
      </c>
    </row>
    <row r="1033" spans="1:25">
      <c r="A1033" s="88" t="s">
        <v>976</v>
      </c>
      <c r="B1033" s="89">
        <v>0.02</v>
      </c>
      <c r="C1033" s="89">
        <v>0.02</v>
      </c>
      <c r="D1033" s="89">
        <v>0.02</v>
      </c>
      <c r="E1033" s="89">
        <v>0.02</v>
      </c>
      <c r="F1033" s="89">
        <v>0.01</v>
      </c>
      <c r="G1033" s="89">
        <v>0.01</v>
      </c>
      <c r="H1033" s="89">
        <v>0.02</v>
      </c>
      <c r="I1033" s="89">
        <v>0.03</v>
      </c>
      <c r="J1033" s="89">
        <v>0.03</v>
      </c>
      <c r="K1033" s="89">
        <v>0.04</v>
      </c>
      <c r="L1033" s="89">
        <v>0.03</v>
      </c>
      <c r="M1033" s="89">
        <v>0.02</v>
      </c>
      <c r="N1033" s="89">
        <v>0.02</v>
      </c>
      <c r="O1033" s="89">
        <v>0.02</v>
      </c>
      <c r="P1033" s="89">
        <v>0.03</v>
      </c>
      <c r="Q1033" s="89">
        <v>0.04</v>
      </c>
      <c r="R1033" s="89">
        <v>0.02</v>
      </c>
      <c r="S1033" s="89">
        <v>0.04</v>
      </c>
      <c r="T1033" s="89">
        <v>0.08</v>
      </c>
      <c r="U1033" s="89">
        <v>0.06</v>
      </c>
      <c r="V1033" s="89">
        <v>0.03</v>
      </c>
      <c r="W1033" s="89">
        <v>0.03</v>
      </c>
      <c r="X1033" s="89">
        <v>0.02</v>
      </c>
      <c r="Y1033" s="89">
        <v>0.02</v>
      </c>
    </row>
    <row r="1034" spans="1:25">
      <c r="A1034" s="88" t="s">
        <v>977</v>
      </c>
      <c r="B1034" s="89">
        <v>0</v>
      </c>
      <c r="C1034" s="89">
        <v>0</v>
      </c>
      <c r="D1034" s="89">
        <v>0</v>
      </c>
      <c r="E1034" s="89">
        <v>0</v>
      </c>
      <c r="F1034" s="89">
        <v>0</v>
      </c>
      <c r="G1034" s="89">
        <v>0.01</v>
      </c>
      <c r="H1034" s="89">
        <v>0.02</v>
      </c>
      <c r="I1034" s="89">
        <v>0.02</v>
      </c>
      <c r="J1034" s="89">
        <v>0.03</v>
      </c>
      <c r="K1034" s="89">
        <v>0.03</v>
      </c>
      <c r="L1034" s="89">
        <v>0.04</v>
      </c>
      <c r="M1034" s="89">
        <v>0.01</v>
      </c>
      <c r="N1034" s="89">
        <v>0.01</v>
      </c>
      <c r="O1034" s="89">
        <v>0.01</v>
      </c>
      <c r="P1034" s="89">
        <v>0.02</v>
      </c>
      <c r="Q1034" s="89">
        <v>0.01</v>
      </c>
      <c r="R1034" s="89">
        <v>0.04</v>
      </c>
      <c r="S1034" s="89">
        <v>0.02</v>
      </c>
      <c r="T1034" s="89">
        <v>7.0000000000000007E-2</v>
      </c>
      <c r="U1034" s="89">
        <v>0.05</v>
      </c>
      <c r="V1034" s="89">
        <v>0.02</v>
      </c>
      <c r="W1034" s="89">
        <v>0.02</v>
      </c>
      <c r="X1034" s="89">
        <v>0.01</v>
      </c>
      <c r="Y1034" s="89">
        <v>0.01</v>
      </c>
    </row>
    <row r="1035" spans="1:25">
      <c r="A1035" s="88" t="s">
        <v>978</v>
      </c>
      <c r="B1035" s="89">
        <v>0</v>
      </c>
      <c r="C1035" s="89">
        <v>0</v>
      </c>
      <c r="D1035" s="89">
        <v>0</v>
      </c>
      <c r="E1035" s="89">
        <v>0</v>
      </c>
      <c r="F1035" s="89">
        <v>0</v>
      </c>
      <c r="G1035" s="89">
        <v>0</v>
      </c>
      <c r="H1035" s="89">
        <v>0</v>
      </c>
      <c r="I1035" s="89">
        <v>0.02</v>
      </c>
      <c r="J1035" s="89">
        <v>0.03</v>
      </c>
      <c r="K1035" s="89">
        <v>0.03</v>
      </c>
      <c r="L1035" s="89">
        <v>0.03</v>
      </c>
      <c r="M1035" s="89">
        <v>0.01</v>
      </c>
      <c r="N1035" s="89">
        <v>0.02</v>
      </c>
      <c r="O1035" s="89">
        <v>0.01</v>
      </c>
      <c r="P1035" s="89">
        <v>0.01</v>
      </c>
      <c r="Q1035" s="89">
        <v>0.01</v>
      </c>
      <c r="R1035" s="89">
        <v>0.02</v>
      </c>
      <c r="S1035" s="89">
        <v>0.04</v>
      </c>
      <c r="T1035" s="89">
        <v>0.06</v>
      </c>
      <c r="U1035" s="89">
        <v>0.01</v>
      </c>
      <c r="V1035" s="89">
        <v>0.01</v>
      </c>
      <c r="W1035" s="89">
        <v>0</v>
      </c>
      <c r="X1035" s="89">
        <v>0</v>
      </c>
      <c r="Y1035" s="89">
        <v>0</v>
      </c>
    </row>
    <row r="1036" spans="1:25">
      <c r="A1036" s="88" t="s">
        <v>979</v>
      </c>
      <c r="B1036" s="89">
        <v>0</v>
      </c>
      <c r="C1036" s="89">
        <v>0</v>
      </c>
      <c r="D1036" s="89">
        <v>0</v>
      </c>
      <c r="E1036" s="89">
        <v>0</v>
      </c>
      <c r="F1036" s="89">
        <v>0</v>
      </c>
      <c r="G1036" s="89">
        <v>0</v>
      </c>
      <c r="H1036" s="89">
        <v>0</v>
      </c>
      <c r="I1036" s="89">
        <v>0.05</v>
      </c>
      <c r="J1036" s="89">
        <v>0.06</v>
      </c>
      <c r="K1036" s="89">
        <v>0.03</v>
      </c>
      <c r="L1036" s="89">
        <v>0.02</v>
      </c>
      <c r="M1036" s="89">
        <v>0</v>
      </c>
      <c r="N1036" s="89">
        <v>0.02</v>
      </c>
      <c r="O1036" s="89">
        <v>0.03</v>
      </c>
      <c r="P1036" s="89">
        <v>0.01</v>
      </c>
      <c r="Q1036" s="89">
        <v>0.02</v>
      </c>
      <c r="R1036" s="89">
        <v>0.01</v>
      </c>
      <c r="S1036" s="89">
        <v>0.01</v>
      </c>
      <c r="T1036" s="89">
        <v>0.01</v>
      </c>
      <c r="U1036" s="89">
        <v>0.02</v>
      </c>
      <c r="V1036" s="89">
        <v>0.01</v>
      </c>
      <c r="W1036" s="89">
        <v>0.01</v>
      </c>
      <c r="X1036" s="89">
        <v>0</v>
      </c>
      <c r="Y1036" s="89">
        <v>0</v>
      </c>
    </row>
    <row r="1037" spans="1:25">
      <c r="A1037" s="88" t="s">
        <v>980</v>
      </c>
      <c r="B1037" s="89">
        <v>0.01</v>
      </c>
      <c r="C1037" s="89">
        <v>0.01</v>
      </c>
      <c r="D1037" s="89">
        <v>0.01</v>
      </c>
      <c r="E1037" s="89">
        <v>0.01</v>
      </c>
      <c r="F1037" s="89">
        <v>0.01</v>
      </c>
      <c r="G1037" s="89">
        <v>0</v>
      </c>
      <c r="H1037" s="89">
        <v>0.01</v>
      </c>
      <c r="I1037" s="89">
        <v>0.01</v>
      </c>
      <c r="J1037" s="89">
        <v>0</v>
      </c>
      <c r="K1037" s="89">
        <v>0.01</v>
      </c>
      <c r="L1037" s="89">
        <v>0.02</v>
      </c>
      <c r="M1037" s="89">
        <v>0.01</v>
      </c>
      <c r="N1037" s="89">
        <v>0.01</v>
      </c>
      <c r="O1037" s="89">
        <v>0</v>
      </c>
      <c r="P1037" s="89">
        <v>0</v>
      </c>
      <c r="Q1037" s="89">
        <v>0.01</v>
      </c>
      <c r="R1037" s="89">
        <v>0.01</v>
      </c>
      <c r="S1037" s="89">
        <v>0.01</v>
      </c>
      <c r="T1037" s="89">
        <v>0.01</v>
      </c>
      <c r="U1037" s="89">
        <v>0.01</v>
      </c>
      <c r="V1037" s="89">
        <v>0.01</v>
      </c>
      <c r="W1037" s="89">
        <v>0.01</v>
      </c>
      <c r="X1037" s="89">
        <v>0.01</v>
      </c>
      <c r="Y1037" s="89">
        <v>0.01</v>
      </c>
    </row>
    <row r="1038" spans="1:25">
      <c r="A1038" s="88" t="s">
        <v>981</v>
      </c>
      <c r="B1038" s="89">
        <v>0</v>
      </c>
      <c r="C1038" s="89">
        <v>0</v>
      </c>
      <c r="D1038" s="89">
        <v>0</v>
      </c>
      <c r="E1038" s="89">
        <v>0</v>
      </c>
      <c r="F1038" s="89">
        <v>0</v>
      </c>
      <c r="G1038" s="89">
        <v>0</v>
      </c>
      <c r="H1038" s="89">
        <v>0</v>
      </c>
      <c r="I1038" s="89">
        <v>0</v>
      </c>
      <c r="J1038" s="89">
        <v>0</v>
      </c>
      <c r="K1038" s="89">
        <v>0</v>
      </c>
      <c r="L1038" s="89">
        <v>0</v>
      </c>
      <c r="M1038" s="89">
        <v>0</v>
      </c>
      <c r="N1038" s="89">
        <v>0</v>
      </c>
      <c r="O1038" s="89">
        <v>0</v>
      </c>
      <c r="P1038" s="89">
        <v>0</v>
      </c>
      <c r="Q1038" s="89">
        <v>0</v>
      </c>
      <c r="R1038" s="89">
        <v>0</v>
      </c>
      <c r="S1038" s="89">
        <v>0</v>
      </c>
      <c r="T1038" s="89">
        <v>0</v>
      </c>
      <c r="U1038" s="89">
        <v>0</v>
      </c>
      <c r="V1038" s="89">
        <v>0</v>
      </c>
      <c r="W1038" s="89">
        <v>0</v>
      </c>
      <c r="X1038" s="89">
        <v>0</v>
      </c>
      <c r="Y1038" s="89">
        <v>0</v>
      </c>
    </row>
    <row r="1039" spans="1:25">
      <c r="A1039" s="88" t="s">
        <v>982</v>
      </c>
      <c r="B1039" s="89">
        <v>0</v>
      </c>
      <c r="C1039" s="89">
        <v>0</v>
      </c>
      <c r="D1039" s="89">
        <v>0</v>
      </c>
      <c r="E1039" s="89">
        <v>0</v>
      </c>
      <c r="F1039" s="89">
        <v>0</v>
      </c>
      <c r="G1039" s="89">
        <v>0</v>
      </c>
      <c r="H1039" s="89">
        <v>0.01</v>
      </c>
      <c r="I1039" s="89">
        <v>0.01</v>
      </c>
      <c r="J1039" s="89">
        <v>0.02</v>
      </c>
      <c r="K1039" s="89">
        <v>0.02</v>
      </c>
      <c r="L1039" s="89">
        <v>0.01</v>
      </c>
      <c r="M1039" s="89">
        <v>0</v>
      </c>
      <c r="N1039" s="89">
        <v>0</v>
      </c>
      <c r="O1039" s="89">
        <v>0.01</v>
      </c>
      <c r="P1039" s="89">
        <v>0</v>
      </c>
      <c r="Q1039" s="89">
        <v>0</v>
      </c>
      <c r="R1039" s="89">
        <v>0.01</v>
      </c>
      <c r="S1039" s="89">
        <v>0.02</v>
      </c>
      <c r="T1039" s="89">
        <v>0.01</v>
      </c>
      <c r="U1039" s="89">
        <v>0.01</v>
      </c>
      <c r="V1039" s="89">
        <v>0</v>
      </c>
      <c r="W1039" s="89">
        <v>0</v>
      </c>
      <c r="X1039" s="89">
        <v>0</v>
      </c>
      <c r="Y1039" s="89">
        <v>0</v>
      </c>
    </row>
    <row r="1040" spans="1:25">
      <c r="A1040" s="88" t="s">
        <v>983</v>
      </c>
      <c r="B1040" s="89">
        <v>0</v>
      </c>
      <c r="C1040" s="89">
        <v>0.01</v>
      </c>
      <c r="D1040" s="89">
        <v>0</v>
      </c>
      <c r="E1040" s="89">
        <v>0</v>
      </c>
      <c r="F1040" s="89">
        <v>0.01</v>
      </c>
      <c r="G1040" s="89">
        <v>0.01</v>
      </c>
      <c r="H1040" s="89">
        <v>0.02</v>
      </c>
      <c r="I1040" s="89">
        <v>0.04</v>
      </c>
      <c r="J1040" s="89">
        <v>0.04</v>
      </c>
      <c r="K1040" s="89">
        <v>0.04</v>
      </c>
      <c r="L1040" s="89">
        <v>0.04</v>
      </c>
      <c r="M1040" s="89">
        <v>0.04</v>
      </c>
      <c r="N1040" s="89">
        <v>0.02</v>
      </c>
      <c r="O1040" s="89">
        <v>0.01</v>
      </c>
      <c r="P1040" s="89">
        <v>0</v>
      </c>
      <c r="Q1040" s="89">
        <v>0.02</v>
      </c>
      <c r="R1040" s="89">
        <v>0.04</v>
      </c>
      <c r="S1040" s="89">
        <v>0.14000000000000001</v>
      </c>
      <c r="T1040" s="89">
        <v>0.09</v>
      </c>
      <c r="U1040" s="89">
        <v>0.02</v>
      </c>
      <c r="V1040" s="89">
        <v>0.01</v>
      </c>
      <c r="W1040" s="89">
        <v>0.01</v>
      </c>
      <c r="X1040" s="89">
        <v>0.02</v>
      </c>
      <c r="Y1040" s="89">
        <v>0.01</v>
      </c>
    </row>
    <row r="1041" spans="1:25">
      <c r="A1041" s="88" t="s">
        <v>984</v>
      </c>
      <c r="B1041" s="89">
        <v>0</v>
      </c>
      <c r="C1041" s="89">
        <v>0</v>
      </c>
      <c r="D1041" s="89">
        <v>0</v>
      </c>
      <c r="E1041" s="89">
        <v>0</v>
      </c>
      <c r="F1041" s="89">
        <v>0</v>
      </c>
      <c r="G1041" s="89">
        <v>0</v>
      </c>
      <c r="H1041" s="89">
        <v>0</v>
      </c>
      <c r="I1041" s="89">
        <v>0.01</v>
      </c>
      <c r="J1041" s="89">
        <v>0</v>
      </c>
      <c r="K1041" s="89">
        <v>0</v>
      </c>
      <c r="L1041" s="89">
        <v>0</v>
      </c>
      <c r="M1041" s="89">
        <v>0.01</v>
      </c>
      <c r="N1041" s="89">
        <v>0.02</v>
      </c>
      <c r="O1041" s="89">
        <v>0.01</v>
      </c>
      <c r="P1041" s="89">
        <v>0.02</v>
      </c>
      <c r="Q1041" s="89">
        <v>0</v>
      </c>
      <c r="R1041" s="89">
        <v>0</v>
      </c>
      <c r="S1041" s="89">
        <v>0.06</v>
      </c>
      <c r="T1041" s="89">
        <v>0.05</v>
      </c>
      <c r="U1041" s="89">
        <v>0.01</v>
      </c>
      <c r="V1041" s="89">
        <v>0</v>
      </c>
      <c r="W1041" s="89">
        <v>0</v>
      </c>
      <c r="X1041" s="89">
        <v>0</v>
      </c>
      <c r="Y1041" s="89">
        <v>0</v>
      </c>
    </row>
    <row r="1042" spans="1:25">
      <c r="A1042" s="88" t="s">
        <v>985</v>
      </c>
      <c r="B1042" s="89">
        <v>0.01</v>
      </c>
      <c r="C1042" s="89">
        <v>0.01</v>
      </c>
      <c r="D1042" s="89">
        <v>0.01</v>
      </c>
      <c r="E1042" s="89">
        <v>0.01</v>
      </c>
      <c r="F1042" s="89">
        <v>0.01</v>
      </c>
      <c r="G1042" s="89">
        <v>0.01</v>
      </c>
      <c r="H1042" s="89">
        <v>0.01</v>
      </c>
      <c r="I1042" s="89">
        <v>0.01</v>
      </c>
      <c r="J1042" s="89">
        <v>0.03</v>
      </c>
      <c r="K1042" s="89">
        <v>0.04</v>
      </c>
      <c r="L1042" s="89">
        <v>0.02</v>
      </c>
      <c r="M1042" s="89">
        <v>0.02</v>
      </c>
      <c r="N1042" s="89">
        <v>0.03</v>
      </c>
      <c r="O1042" s="89">
        <v>0.01</v>
      </c>
      <c r="P1042" s="89">
        <v>0.02</v>
      </c>
      <c r="Q1042" s="89">
        <v>0.01</v>
      </c>
      <c r="R1042" s="89">
        <v>0.02</v>
      </c>
      <c r="S1042" s="89">
        <v>0.05</v>
      </c>
      <c r="T1042" s="89">
        <v>0.03</v>
      </c>
      <c r="U1042" s="89">
        <v>0.04</v>
      </c>
      <c r="V1042" s="89">
        <v>0.02</v>
      </c>
      <c r="W1042" s="89">
        <v>0.02</v>
      </c>
      <c r="X1042" s="89">
        <v>0.02</v>
      </c>
      <c r="Y1042" s="89">
        <v>0.01</v>
      </c>
    </row>
    <row r="1043" spans="1:25">
      <c r="A1043" s="88" t="s">
        <v>986</v>
      </c>
      <c r="B1043" s="89">
        <v>0</v>
      </c>
      <c r="C1043" s="89">
        <v>0</v>
      </c>
      <c r="D1043" s="89">
        <v>0</v>
      </c>
      <c r="E1043" s="89">
        <v>0</v>
      </c>
      <c r="F1043" s="89">
        <v>0</v>
      </c>
      <c r="G1043" s="89">
        <v>0</v>
      </c>
      <c r="H1043" s="89">
        <v>0</v>
      </c>
      <c r="I1043" s="89">
        <v>0.01</v>
      </c>
      <c r="J1043" s="89">
        <v>0.01</v>
      </c>
      <c r="K1043" s="89">
        <v>0.02</v>
      </c>
      <c r="L1043" s="89">
        <v>0</v>
      </c>
      <c r="M1043" s="89">
        <v>0.01</v>
      </c>
      <c r="N1043" s="89">
        <v>0</v>
      </c>
      <c r="O1043" s="89">
        <v>0</v>
      </c>
      <c r="P1043" s="89">
        <v>0.01</v>
      </c>
      <c r="Q1043" s="89">
        <v>0</v>
      </c>
      <c r="R1043" s="89">
        <v>0</v>
      </c>
      <c r="S1043" s="89">
        <v>0</v>
      </c>
      <c r="T1043" s="89">
        <v>0</v>
      </c>
      <c r="U1043" s="89">
        <v>0.01</v>
      </c>
      <c r="V1043" s="89">
        <v>0</v>
      </c>
      <c r="W1043" s="89">
        <v>0.01</v>
      </c>
      <c r="X1043" s="89">
        <v>0</v>
      </c>
      <c r="Y1043" s="89">
        <v>0</v>
      </c>
    </row>
    <row r="1044" spans="1:25">
      <c r="A1044" s="88" t="s">
        <v>987</v>
      </c>
      <c r="B1044" s="89">
        <v>0.01</v>
      </c>
      <c r="C1044" s="89">
        <v>0</v>
      </c>
      <c r="D1044" s="89">
        <v>0</v>
      </c>
      <c r="E1044" s="89">
        <v>0</v>
      </c>
      <c r="F1044" s="89">
        <v>0</v>
      </c>
      <c r="G1044" s="89">
        <v>0</v>
      </c>
      <c r="H1044" s="89">
        <v>0.01</v>
      </c>
      <c r="I1044" s="89">
        <v>0.02</v>
      </c>
      <c r="J1044" s="89">
        <v>0.03</v>
      </c>
      <c r="K1044" s="89">
        <v>0.03</v>
      </c>
      <c r="L1044" s="89">
        <v>0.04</v>
      </c>
      <c r="M1044" s="89">
        <v>0.03</v>
      </c>
      <c r="N1044" s="89">
        <v>0.01</v>
      </c>
      <c r="O1044" s="89">
        <v>0.02</v>
      </c>
      <c r="P1044" s="89">
        <v>0.02</v>
      </c>
      <c r="Q1044" s="89">
        <v>0.02</v>
      </c>
      <c r="R1044" s="89">
        <v>0.03</v>
      </c>
      <c r="S1044" s="89">
        <v>0.03</v>
      </c>
      <c r="T1044" s="89">
        <v>0.03</v>
      </c>
      <c r="U1044" s="89">
        <v>0.02</v>
      </c>
      <c r="V1044" s="89">
        <v>0.03</v>
      </c>
      <c r="W1044" s="89">
        <v>0.01</v>
      </c>
      <c r="X1044" s="89">
        <v>0.01</v>
      </c>
      <c r="Y1044" s="89">
        <v>0.02</v>
      </c>
    </row>
    <row r="1045" spans="1:25">
      <c r="A1045" s="88" t="s">
        <v>988</v>
      </c>
      <c r="B1045" s="89">
        <v>0.01</v>
      </c>
      <c r="C1045" s="89">
        <v>0.01</v>
      </c>
      <c r="D1045" s="89">
        <v>0</v>
      </c>
      <c r="E1045" s="89">
        <v>0</v>
      </c>
      <c r="F1045" s="89">
        <v>0</v>
      </c>
      <c r="G1045" s="89">
        <v>0</v>
      </c>
      <c r="H1045" s="89">
        <v>0.01</v>
      </c>
      <c r="I1045" s="89">
        <v>0.01</v>
      </c>
      <c r="J1045" s="89">
        <v>0.04</v>
      </c>
      <c r="K1045" s="89">
        <v>0.05</v>
      </c>
      <c r="L1045" s="89">
        <v>0.03</v>
      </c>
      <c r="M1045" s="89">
        <v>0.03</v>
      </c>
      <c r="N1045" s="89">
        <v>0.05</v>
      </c>
      <c r="O1045" s="89">
        <v>0.04</v>
      </c>
      <c r="P1045" s="89">
        <v>0.04</v>
      </c>
      <c r="Q1045" s="89">
        <v>0.08</v>
      </c>
      <c r="R1045" s="89">
        <v>0.02</v>
      </c>
      <c r="S1045" s="89">
        <v>0.04</v>
      </c>
      <c r="T1045" s="89">
        <v>0.03</v>
      </c>
      <c r="U1045" s="89">
        <v>0.03</v>
      </c>
      <c r="V1045" s="89">
        <v>0.02</v>
      </c>
      <c r="W1045" s="89">
        <v>0.02</v>
      </c>
      <c r="X1045" s="89">
        <v>0.02</v>
      </c>
      <c r="Y1045" s="89">
        <v>0.02</v>
      </c>
    </row>
    <row r="1046" spans="1:25">
      <c r="A1046" s="88" t="s">
        <v>989</v>
      </c>
      <c r="B1046" s="89">
        <v>0.02</v>
      </c>
      <c r="C1046" s="89">
        <v>0</v>
      </c>
      <c r="D1046" s="89">
        <v>0</v>
      </c>
      <c r="E1046" s="89">
        <v>0</v>
      </c>
      <c r="F1046" s="89">
        <v>0</v>
      </c>
      <c r="G1046" s="89">
        <v>0</v>
      </c>
      <c r="H1046" s="89">
        <v>0</v>
      </c>
      <c r="I1046" s="89">
        <v>0.04</v>
      </c>
      <c r="J1046" s="89">
        <v>0.09</v>
      </c>
      <c r="K1046" s="89">
        <v>0.05</v>
      </c>
      <c r="L1046" s="89">
        <v>0.03</v>
      </c>
      <c r="M1046" s="89">
        <v>0.03</v>
      </c>
      <c r="N1046" s="89">
        <v>0.01</v>
      </c>
      <c r="O1046" s="89">
        <v>0.01</v>
      </c>
      <c r="P1046" s="89">
        <v>0.01</v>
      </c>
      <c r="Q1046" s="89">
        <v>0.02</v>
      </c>
      <c r="R1046" s="89">
        <v>0.04</v>
      </c>
      <c r="S1046" s="89">
        <v>0.02</v>
      </c>
      <c r="T1046" s="89">
        <v>0.02</v>
      </c>
      <c r="U1046" s="89">
        <v>0.02</v>
      </c>
      <c r="V1046" s="89">
        <v>0.02</v>
      </c>
      <c r="W1046" s="89">
        <v>0.01</v>
      </c>
      <c r="X1046" s="89">
        <v>0.01</v>
      </c>
      <c r="Y1046" s="89">
        <v>0.01</v>
      </c>
    </row>
    <row r="1047" spans="1:25">
      <c r="A1047" s="88" t="s">
        <v>990</v>
      </c>
      <c r="B1047" s="89">
        <v>0</v>
      </c>
      <c r="C1047" s="89">
        <v>0</v>
      </c>
      <c r="D1047" s="89">
        <v>0</v>
      </c>
      <c r="E1047" s="89">
        <v>0</v>
      </c>
      <c r="F1047" s="89">
        <v>0</v>
      </c>
      <c r="G1047" s="89">
        <v>0</v>
      </c>
      <c r="H1047" s="89">
        <v>0.01</v>
      </c>
      <c r="I1047" s="89">
        <v>0.02</v>
      </c>
      <c r="J1047" s="89">
        <v>7.0000000000000007E-2</v>
      </c>
      <c r="K1047" s="89">
        <v>0.02</v>
      </c>
      <c r="L1047" s="89">
        <v>0.02</v>
      </c>
      <c r="M1047" s="89">
        <v>0.02</v>
      </c>
      <c r="N1047" s="89">
        <v>0.02</v>
      </c>
      <c r="O1047" s="89">
        <v>0.02</v>
      </c>
      <c r="P1047" s="89">
        <v>0.01</v>
      </c>
      <c r="Q1047" s="89">
        <v>0.02</v>
      </c>
      <c r="R1047" s="89">
        <v>0.02</v>
      </c>
      <c r="S1047" s="89">
        <v>0.02</v>
      </c>
      <c r="T1047" s="89">
        <v>0.02</v>
      </c>
      <c r="U1047" s="89">
        <v>0.02</v>
      </c>
      <c r="V1047" s="89">
        <v>0.02</v>
      </c>
      <c r="W1047" s="89">
        <v>0.02</v>
      </c>
      <c r="X1047" s="89">
        <v>0.04</v>
      </c>
      <c r="Y1047" s="89">
        <v>0.01</v>
      </c>
    </row>
    <row r="1048" spans="1:25">
      <c r="A1048" s="88" t="s">
        <v>991</v>
      </c>
      <c r="B1048" s="89">
        <v>0</v>
      </c>
      <c r="C1048" s="89">
        <v>0</v>
      </c>
      <c r="D1048" s="89">
        <v>0</v>
      </c>
      <c r="E1048" s="89">
        <v>0</v>
      </c>
      <c r="F1048" s="89">
        <v>0</v>
      </c>
      <c r="G1048" s="89">
        <v>0</v>
      </c>
      <c r="H1048" s="89">
        <v>0.01</v>
      </c>
      <c r="I1048" s="89">
        <v>0.04</v>
      </c>
      <c r="J1048" s="89">
        <v>0.09</v>
      </c>
      <c r="K1048" s="89">
        <v>0.04</v>
      </c>
      <c r="L1048" s="89">
        <v>0.02</v>
      </c>
      <c r="M1048" s="89">
        <v>0.02</v>
      </c>
      <c r="N1048" s="89">
        <v>0.01</v>
      </c>
      <c r="O1048" s="89">
        <v>0.02</v>
      </c>
      <c r="P1048" s="89">
        <v>0.01</v>
      </c>
      <c r="Q1048" s="89">
        <v>0.02</v>
      </c>
      <c r="R1048" s="89">
        <v>0.06</v>
      </c>
      <c r="S1048" s="89">
        <v>0.05</v>
      </c>
      <c r="T1048" s="89">
        <v>7.0000000000000007E-2</v>
      </c>
      <c r="U1048" s="89">
        <v>0.02</v>
      </c>
      <c r="V1048" s="89">
        <v>0.02</v>
      </c>
      <c r="W1048" s="89">
        <v>0.02</v>
      </c>
      <c r="X1048" s="89">
        <v>0.02</v>
      </c>
      <c r="Y1048" s="89">
        <v>0.01</v>
      </c>
    </row>
    <row r="1049" spans="1:25">
      <c r="A1049" s="88" t="s">
        <v>992</v>
      </c>
      <c r="B1049" s="89">
        <v>0.04</v>
      </c>
      <c r="C1049" s="89">
        <v>0.04</v>
      </c>
      <c r="D1049" s="89">
        <v>0.04</v>
      </c>
      <c r="E1049" s="89">
        <v>0.04</v>
      </c>
      <c r="F1049" s="89">
        <v>0.04</v>
      </c>
      <c r="G1049" s="89">
        <v>0.21</v>
      </c>
      <c r="H1049" s="89">
        <v>7.0000000000000007E-2</v>
      </c>
      <c r="I1049" s="89">
        <v>0.1</v>
      </c>
      <c r="J1049" s="89">
        <v>0.06</v>
      </c>
      <c r="K1049" s="89">
        <v>0.09</v>
      </c>
      <c r="L1049" s="89">
        <v>0.05</v>
      </c>
      <c r="M1049" s="89">
        <v>0.04</v>
      </c>
      <c r="N1049" s="89">
        <v>0.02</v>
      </c>
      <c r="O1049" s="89">
        <v>0.02</v>
      </c>
      <c r="P1049" s="89">
        <v>0.02</v>
      </c>
      <c r="Q1049" s="89">
        <v>0.02</v>
      </c>
      <c r="R1049" s="89">
        <v>0.03</v>
      </c>
      <c r="S1049" s="89">
        <v>0.03</v>
      </c>
      <c r="T1049" s="89">
        <v>0.02</v>
      </c>
      <c r="U1049" s="89">
        <v>0.04</v>
      </c>
      <c r="V1049" s="89">
        <v>0.04</v>
      </c>
      <c r="W1049" s="89">
        <v>0.12</v>
      </c>
      <c r="X1049" s="89">
        <v>0.22</v>
      </c>
      <c r="Y1049" s="89">
        <v>0.03</v>
      </c>
    </row>
    <row r="1050" spans="1:25">
      <c r="A1050" s="88" t="s">
        <v>993</v>
      </c>
      <c r="B1050" s="89">
        <v>0</v>
      </c>
      <c r="C1050" s="89">
        <v>0</v>
      </c>
      <c r="D1050" s="89">
        <v>0</v>
      </c>
      <c r="E1050" s="89">
        <v>0</v>
      </c>
      <c r="F1050" s="89">
        <v>0</v>
      </c>
      <c r="G1050" s="89">
        <v>0</v>
      </c>
      <c r="H1050" s="89">
        <v>0</v>
      </c>
      <c r="I1050" s="89">
        <v>0.01</v>
      </c>
      <c r="J1050" s="89">
        <v>0.2</v>
      </c>
      <c r="K1050" s="89">
        <v>0.2</v>
      </c>
      <c r="L1050" s="89">
        <v>0.09</v>
      </c>
      <c r="M1050" s="89">
        <v>0</v>
      </c>
      <c r="N1050" s="89">
        <v>0</v>
      </c>
      <c r="O1050" s="89">
        <v>0</v>
      </c>
      <c r="P1050" s="89">
        <v>0</v>
      </c>
      <c r="Q1050" s="89">
        <v>0</v>
      </c>
      <c r="R1050" s="89">
        <v>0</v>
      </c>
      <c r="S1050" s="89">
        <v>0</v>
      </c>
      <c r="T1050" s="89">
        <v>0</v>
      </c>
      <c r="U1050" s="89">
        <v>0</v>
      </c>
      <c r="V1050" s="89">
        <v>0</v>
      </c>
      <c r="W1050" s="89">
        <v>0</v>
      </c>
      <c r="X1050" s="89">
        <v>0</v>
      </c>
      <c r="Y1050" s="89">
        <v>0</v>
      </c>
    </row>
    <row r="1051" spans="1:25">
      <c r="A1051" s="88" t="s">
        <v>994</v>
      </c>
      <c r="B1051" s="89">
        <v>0.01</v>
      </c>
      <c r="C1051" s="89">
        <v>0</v>
      </c>
      <c r="D1051" s="89">
        <v>0</v>
      </c>
      <c r="E1051" s="89">
        <v>0</v>
      </c>
      <c r="F1051" s="89">
        <v>0</v>
      </c>
      <c r="G1051" s="89">
        <v>0</v>
      </c>
      <c r="H1051" s="89">
        <v>0.01</v>
      </c>
      <c r="I1051" s="89">
        <v>0.02</v>
      </c>
      <c r="J1051" s="89">
        <v>0.03</v>
      </c>
      <c r="K1051" s="89">
        <v>0.12</v>
      </c>
      <c r="L1051" s="89">
        <v>0.04</v>
      </c>
      <c r="M1051" s="89">
        <v>0.02</v>
      </c>
      <c r="N1051" s="89">
        <v>0.02</v>
      </c>
      <c r="O1051" s="89">
        <v>0.03</v>
      </c>
      <c r="P1051" s="89">
        <v>0.02</v>
      </c>
      <c r="Q1051" s="89">
        <v>0.01</v>
      </c>
      <c r="R1051" s="89">
        <v>0.02</v>
      </c>
      <c r="S1051" s="89">
        <v>0.02</v>
      </c>
      <c r="T1051" s="89">
        <v>0.02</v>
      </c>
      <c r="U1051" s="89">
        <v>0.05</v>
      </c>
      <c r="V1051" s="89">
        <v>0.05</v>
      </c>
      <c r="W1051" s="89">
        <v>0.03</v>
      </c>
      <c r="X1051" s="89">
        <v>0.01</v>
      </c>
      <c r="Y1051" s="89">
        <v>0.01</v>
      </c>
    </row>
    <row r="1052" spans="1:25">
      <c r="A1052" s="88" t="s">
        <v>995</v>
      </c>
      <c r="B1052" s="89">
        <v>0</v>
      </c>
      <c r="C1052" s="89">
        <v>0</v>
      </c>
      <c r="D1052" s="89">
        <v>0</v>
      </c>
      <c r="E1052" s="89">
        <v>0</v>
      </c>
      <c r="F1052" s="89">
        <v>0</v>
      </c>
      <c r="G1052" s="89">
        <v>0</v>
      </c>
      <c r="H1052" s="89">
        <v>0.01</v>
      </c>
      <c r="I1052" s="89">
        <v>7.0000000000000007E-2</v>
      </c>
      <c r="J1052" s="89">
        <v>0.1</v>
      </c>
      <c r="K1052" s="89">
        <v>0.13</v>
      </c>
      <c r="L1052" s="89">
        <v>0.14000000000000001</v>
      </c>
      <c r="M1052" s="89">
        <v>0.12</v>
      </c>
      <c r="N1052" s="89">
        <v>0.13</v>
      </c>
      <c r="O1052" s="89">
        <v>0.15</v>
      </c>
      <c r="P1052" s="89">
        <v>0.13</v>
      </c>
      <c r="Q1052" s="89">
        <v>0.1</v>
      </c>
      <c r="R1052" s="89">
        <v>0.04</v>
      </c>
      <c r="S1052" s="89">
        <v>0.01</v>
      </c>
      <c r="T1052" s="89">
        <v>0</v>
      </c>
      <c r="U1052" s="89">
        <v>0</v>
      </c>
      <c r="V1052" s="89">
        <v>0</v>
      </c>
      <c r="W1052" s="89">
        <v>0</v>
      </c>
      <c r="X1052" s="89">
        <v>0</v>
      </c>
      <c r="Y1052" s="89">
        <v>0</v>
      </c>
    </row>
    <row r="1053" spans="1:25">
      <c r="A1053" s="88" t="s">
        <v>996</v>
      </c>
      <c r="B1053" s="89">
        <v>0</v>
      </c>
      <c r="C1053" s="89">
        <v>0</v>
      </c>
      <c r="D1053" s="89">
        <v>0</v>
      </c>
      <c r="E1053" s="89">
        <v>0</v>
      </c>
      <c r="F1053" s="89">
        <v>0</v>
      </c>
      <c r="G1053" s="89">
        <v>0</v>
      </c>
      <c r="H1053" s="89">
        <v>0</v>
      </c>
      <c r="I1053" s="89">
        <v>0.21</v>
      </c>
      <c r="J1053" s="89">
        <v>0.02</v>
      </c>
      <c r="K1053" s="89">
        <v>0.01</v>
      </c>
      <c r="L1053" s="89">
        <v>0.01</v>
      </c>
      <c r="M1053" s="89">
        <v>0.03</v>
      </c>
      <c r="N1053" s="89">
        <v>0</v>
      </c>
      <c r="O1053" s="89">
        <v>0</v>
      </c>
      <c r="P1053" s="89">
        <v>0.01</v>
      </c>
      <c r="Q1053" s="89">
        <v>0.1</v>
      </c>
      <c r="R1053" s="89">
        <v>0.01</v>
      </c>
      <c r="S1053" s="89">
        <v>0</v>
      </c>
      <c r="T1053" s="89">
        <v>0.03</v>
      </c>
      <c r="U1053" s="89">
        <v>0</v>
      </c>
      <c r="V1053" s="89">
        <v>0.11</v>
      </c>
      <c r="W1053" s="89">
        <v>0</v>
      </c>
      <c r="X1053" s="89">
        <v>0.03</v>
      </c>
      <c r="Y1053" s="89">
        <v>0</v>
      </c>
    </row>
    <row r="1054" spans="1:25">
      <c r="A1054" s="88" t="s">
        <v>997</v>
      </c>
      <c r="B1054" s="89">
        <v>0</v>
      </c>
      <c r="C1054" s="89">
        <v>0</v>
      </c>
      <c r="D1054" s="89">
        <v>0</v>
      </c>
      <c r="E1054" s="89">
        <v>0.1</v>
      </c>
      <c r="F1054" s="89">
        <v>0</v>
      </c>
      <c r="G1054" s="89">
        <v>0</v>
      </c>
      <c r="H1054" s="89">
        <v>0.01</v>
      </c>
      <c r="I1054" s="89">
        <v>0</v>
      </c>
      <c r="J1054" s="89">
        <v>0.01</v>
      </c>
      <c r="K1054" s="89">
        <v>0.01</v>
      </c>
      <c r="L1054" s="89">
        <v>0.01</v>
      </c>
      <c r="M1054" s="89">
        <v>0.01</v>
      </c>
      <c r="N1054" s="89">
        <v>0</v>
      </c>
      <c r="O1054" s="89">
        <v>0</v>
      </c>
      <c r="P1054" s="89">
        <v>0</v>
      </c>
      <c r="Q1054" s="89">
        <v>0.01</v>
      </c>
      <c r="R1054" s="89">
        <v>0</v>
      </c>
      <c r="S1054" s="89">
        <v>0</v>
      </c>
      <c r="T1054" s="89">
        <v>0.02</v>
      </c>
      <c r="U1054" s="89">
        <v>0.02</v>
      </c>
      <c r="V1054" s="89">
        <v>0</v>
      </c>
      <c r="W1054" s="89">
        <v>0.11</v>
      </c>
      <c r="X1054" s="89">
        <v>0</v>
      </c>
      <c r="Y1054" s="89">
        <v>0</v>
      </c>
    </row>
    <row r="1055" spans="1:25">
      <c r="A1055" s="88" t="s">
        <v>998</v>
      </c>
      <c r="B1055" s="89">
        <v>0.03</v>
      </c>
      <c r="C1055" s="89">
        <v>0.03</v>
      </c>
      <c r="D1055" s="89">
        <v>0.03</v>
      </c>
      <c r="E1055" s="89">
        <v>0.03</v>
      </c>
      <c r="F1055" s="89">
        <v>0.03</v>
      </c>
      <c r="G1055" s="89">
        <v>0.02</v>
      </c>
      <c r="H1055" s="89">
        <v>0.03</v>
      </c>
      <c r="I1055" s="89">
        <v>0.11</v>
      </c>
      <c r="J1055" s="89">
        <v>0.09</v>
      </c>
      <c r="K1055" s="89">
        <v>0.09</v>
      </c>
      <c r="L1055" s="89">
        <v>0.1</v>
      </c>
      <c r="M1055" s="89">
        <v>0.04</v>
      </c>
      <c r="N1055" s="89">
        <v>0.04</v>
      </c>
      <c r="O1055" s="89">
        <v>7.0000000000000007E-2</v>
      </c>
      <c r="P1055" s="89">
        <v>0.13</v>
      </c>
      <c r="Q1055" s="89">
        <v>0.12</v>
      </c>
      <c r="R1055" s="89">
        <v>0.04</v>
      </c>
      <c r="S1055" s="89">
        <v>0.03</v>
      </c>
      <c r="T1055" s="89">
        <v>0.04</v>
      </c>
      <c r="U1055" s="89">
        <v>0.04</v>
      </c>
      <c r="V1055" s="89">
        <v>0.03</v>
      </c>
      <c r="W1055" s="89">
        <v>0.03</v>
      </c>
      <c r="X1055" s="89">
        <v>0.03</v>
      </c>
      <c r="Y1055" s="89">
        <v>0.03</v>
      </c>
    </row>
    <row r="1056" spans="1:25">
      <c r="A1056" s="88" t="s">
        <v>999</v>
      </c>
      <c r="B1056" s="89">
        <v>0</v>
      </c>
      <c r="C1056" s="89">
        <v>0</v>
      </c>
      <c r="D1056" s="89">
        <v>0</v>
      </c>
      <c r="E1056" s="89">
        <v>0</v>
      </c>
      <c r="F1056" s="89">
        <v>0</v>
      </c>
      <c r="G1056" s="89">
        <v>0</v>
      </c>
      <c r="H1056" s="89">
        <v>0</v>
      </c>
      <c r="I1056" s="89">
        <v>0</v>
      </c>
      <c r="J1056" s="89">
        <v>0.05</v>
      </c>
      <c r="K1056" s="89">
        <v>0.04</v>
      </c>
      <c r="L1056" s="89">
        <v>0</v>
      </c>
      <c r="M1056" s="89">
        <v>0</v>
      </c>
      <c r="N1056" s="89">
        <v>0</v>
      </c>
      <c r="O1056" s="89">
        <v>0</v>
      </c>
      <c r="P1056" s="89">
        <v>0</v>
      </c>
      <c r="Q1056" s="89">
        <v>0</v>
      </c>
      <c r="R1056" s="89">
        <v>0</v>
      </c>
      <c r="S1056" s="89">
        <v>0</v>
      </c>
      <c r="T1056" s="89">
        <v>0.01</v>
      </c>
      <c r="U1056" s="89">
        <v>0</v>
      </c>
      <c r="V1056" s="89">
        <v>0</v>
      </c>
      <c r="W1056" s="89">
        <v>0</v>
      </c>
      <c r="X1056" s="89">
        <v>0</v>
      </c>
      <c r="Y1056" s="89">
        <v>0</v>
      </c>
    </row>
    <row r="1057" spans="1:25">
      <c r="A1057" s="88" t="s">
        <v>1000</v>
      </c>
      <c r="B1057" s="89">
        <v>0</v>
      </c>
      <c r="C1057" s="89">
        <v>0.01</v>
      </c>
      <c r="D1057" s="89">
        <v>0.01</v>
      </c>
      <c r="E1057" s="89">
        <v>0</v>
      </c>
      <c r="F1057" s="89">
        <v>0.01</v>
      </c>
      <c r="G1057" s="89">
        <v>0.01</v>
      </c>
      <c r="H1057" s="89">
        <v>0.01</v>
      </c>
      <c r="I1057" s="89">
        <v>0.01</v>
      </c>
      <c r="J1057" s="89">
        <v>0.03</v>
      </c>
      <c r="K1057" s="89">
        <v>0.02</v>
      </c>
      <c r="L1057" s="89">
        <v>0.02</v>
      </c>
      <c r="M1057" s="89">
        <v>0.02</v>
      </c>
      <c r="N1057" s="89">
        <v>0.02</v>
      </c>
      <c r="O1057" s="89">
        <v>7.0000000000000007E-2</v>
      </c>
      <c r="P1057" s="89">
        <v>0.15</v>
      </c>
      <c r="Q1057" s="89">
        <v>0.1</v>
      </c>
      <c r="R1057" s="89">
        <v>0.08</v>
      </c>
      <c r="S1057" s="89">
        <v>0.02</v>
      </c>
      <c r="T1057" s="89">
        <v>0.01</v>
      </c>
      <c r="U1057" s="89">
        <v>0.01</v>
      </c>
      <c r="V1057" s="89">
        <v>0.67</v>
      </c>
      <c r="W1057" s="89">
        <v>0.01</v>
      </c>
      <c r="X1057" s="89">
        <v>0.01</v>
      </c>
      <c r="Y1057" s="89">
        <v>0.01</v>
      </c>
    </row>
    <row r="1058" spans="1:25">
      <c r="A1058" s="88" t="s">
        <v>1226</v>
      </c>
      <c r="B1058" s="89">
        <v>0.02</v>
      </c>
      <c r="C1058" s="89">
        <v>0.02</v>
      </c>
      <c r="D1058" s="89">
        <v>0.05</v>
      </c>
      <c r="E1058" s="89">
        <v>0.2</v>
      </c>
      <c r="F1058" s="89">
        <v>5.57</v>
      </c>
      <c r="G1058" s="89">
        <v>4.4000000000000004</v>
      </c>
      <c r="H1058" s="89">
        <v>0.16</v>
      </c>
      <c r="I1058" s="89">
        <v>0.11</v>
      </c>
      <c r="J1058" s="89">
        <v>0.15</v>
      </c>
      <c r="K1058" s="89">
        <v>0.38</v>
      </c>
      <c r="L1058" s="89">
        <v>0.28999999999999998</v>
      </c>
      <c r="M1058" s="89">
        <v>0.08</v>
      </c>
      <c r="N1058" s="89">
        <v>0.08</v>
      </c>
      <c r="O1058" s="89">
        <v>7.0000000000000007E-2</v>
      </c>
      <c r="P1058" s="89">
        <v>0.11</v>
      </c>
      <c r="Q1058" s="89">
        <v>0.15</v>
      </c>
      <c r="R1058" s="89">
        <v>0.12</v>
      </c>
      <c r="S1058" s="89">
        <v>0.08</v>
      </c>
      <c r="T1058" s="89">
        <v>7.0000000000000007E-2</v>
      </c>
      <c r="U1058" s="89">
        <v>0.06</v>
      </c>
      <c r="V1058" s="89">
        <v>0.05</v>
      </c>
      <c r="W1058" s="89">
        <v>2.91</v>
      </c>
      <c r="X1058" s="89">
        <v>5.91</v>
      </c>
      <c r="Y1058" s="89">
        <v>1.47</v>
      </c>
    </row>
    <row r="1059" spans="1:25">
      <c r="A1059" s="88" t="s">
        <v>1227</v>
      </c>
      <c r="B1059" s="89">
        <v>0</v>
      </c>
      <c r="C1059" s="89">
        <v>0</v>
      </c>
      <c r="D1059" s="89">
        <v>0</v>
      </c>
      <c r="E1059" s="89">
        <v>0.02</v>
      </c>
      <c r="F1059" s="89">
        <v>4.79</v>
      </c>
      <c r="G1059" s="89">
        <v>4.67</v>
      </c>
      <c r="H1059" s="89">
        <v>4.07</v>
      </c>
      <c r="I1059" s="89">
        <v>0.19</v>
      </c>
      <c r="J1059" s="89">
        <v>0.02</v>
      </c>
      <c r="K1059" s="89">
        <v>0.02</v>
      </c>
      <c r="L1059" s="89">
        <v>0.19</v>
      </c>
      <c r="M1059" s="89">
        <v>0.01</v>
      </c>
      <c r="N1059" s="89">
        <v>0.09</v>
      </c>
      <c r="O1059" s="89">
        <v>0.02</v>
      </c>
      <c r="P1059" s="89">
        <v>0.01</v>
      </c>
      <c r="Q1059" s="89">
        <v>0.1</v>
      </c>
      <c r="R1059" s="89">
        <v>0.01</v>
      </c>
      <c r="S1059" s="89">
        <v>0.04</v>
      </c>
      <c r="T1059" s="89">
        <v>0.01</v>
      </c>
      <c r="U1059" s="89">
        <v>0.02</v>
      </c>
      <c r="V1059" s="89">
        <v>5.4</v>
      </c>
      <c r="W1059" s="89">
        <v>5.48</v>
      </c>
      <c r="X1059" s="89">
        <v>2.78</v>
      </c>
      <c r="Y1059" s="89">
        <v>0.03</v>
      </c>
    </row>
    <row r="1060" spans="1:25">
      <c r="A1060" s="88" t="s">
        <v>1228</v>
      </c>
      <c r="B1060" s="89">
        <v>0.01</v>
      </c>
      <c r="C1060" s="89">
        <v>0.01</v>
      </c>
      <c r="D1060" s="89">
        <v>0.01</v>
      </c>
      <c r="E1060" s="89">
        <v>0.01</v>
      </c>
      <c r="F1060" s="89">
        <v>2.5499999999999998</v>
      </c>
      <c r="G1060" s="89">
        <v>2.1800000000000002</v>
      </c>
      <c r="H1060" s="89">
        <v>0.19</v>
      </c>
      <c r="I1060" s="89">
        <v>0.09</v>
      </c>
      <c r="J1060" s="89">
        <v>0.06</v>
      </c>
      <c r="K1060" s="89">
        <v>0.06</v>
      </c>
      <c r="L1060" s="89">
        <v>0.05</v>
      </c>
      <c r="M1060" s="89">
        <v>0.06</v>
      </c>
      <c r="N1060" s="89">
        <v>0.04</v>
      </c>
      <c r="O1060" s="89">
        <v>0.05</v>
      </c>
      <c r="P1060" s="89">
        <v>0.02</v>
      </c>
      <c r="Q1060" s="89">
        <v>7.0000000000000007E-2</v>
      </c>
      <c r="R1060" s="89">
        <v>0.06</v>
      </c>
      <c r="S1060" s="89">
        <v>0.1</v>
      </c>
      <c r="T1060" s="89">
        <v>0.01</v>
      </c>
      <c r="U1060" s="89">
        <v>0.02</v>
      </c>
      <c r="V1060" s="89">
        <v>0.03</v>
      </c>
      <c r="W1060" s="89">
        <v>0.02</v>
      </c>
      <c r="X1060" s="89">
        <v>0.01</v>
      </c>
      <c r="Y1060" s="89">
        <v>0.01</v>
      </c>
    </row>
    <row r="1061" spans="1:25">
      <c r="A1061" s="88" t="s">
        <v>1229</v>
      </c>
      <c r="B1061" s="89">
        <v>0.03</v>
      </c>
      <c r="C1061" s="89">
        <v>2.76</v>
      </c>
      <c r="D1061" s="89">
        <v>0.16</v>
      </c>
      <c r="E1061" s="89">
        <v>0.03</v>
      </c>
      <c r="F1061" s="89">
        <v>0.03</v>
      </c>
      <c r="G1061" s="89">
        <v>0.05</v>
      </c>
      <c r="H1061" s="89">
        <v>3.99</v>
      </c>
      <c r="I1061" s="89">
        <v>2.4700000000000002</v>
      </c>
      <c r="J1061" s="89">
        <v>0.2</v>
      </c>
      <c r="K1061" s="89">
        <v>0.18</v>
      </c>
      <c r="L1061" s="89">
        <v>0.09</v>
      </c>
      <c r="M1061" s="89">
        <v>0.06</v>
      </c>
      <c r="N1061" s="89">
        <v>0.05</v>
      </c>
      <c r="O1061" s="89">
        <v>0.13</v>
      </c>
      <c r="P1061" s="89">
        <v>0.06</v>
      </c>
      <c r="Q1061" s="89">
        <v>0.06</v>
      </c>
      <c r="R1061" s="89">
        <v>0.09</v>
      </c>
      <c r="S1061" s="89">
        <v>0.08</v>
      </c>
      <c r="T1061" s="89">
        <v>0.08</v>
      </c>
      <c r="U1061" s="89">
        <v>0.08</v>
      </c>
      <c r="V1061" s="89">
        <v>0.05</v>
      </c>
      <c r="W1061" s="89">
        <v>4.28</v>
      </c>
      <c r="X1061" s="89">
        <v>2.0699999999999998</v>
      </c>
      <c r="Y1061" s="89">
        <v>0.03</v>
      </c>
    </row>
    <row r="1062" spans="1:25">
      <c r="A1062" s="88" t="s">
        <v>1230</v>
      </c>
      <c r="B1062" s="89">
        <v>0</v>
      </c>
      <c r="C1062" s="89">
        <v>0</v>
      </c>
      <c r="D1062" s="89">
        <v>0</v>
      </c>
      <c r="E1062" s="89">
        <v>0.13</v>
      </c>
      <c r="F1062" s="89">
        <v>1.53</v>
      </c>
      <c r="G1062" s="89">
        <v>2.94</v>
      </c>
      <c r="H1062" s="89">
        <v>0.74</v>
      </c>
      <c r="I1062" s="89">
        <v>0.05</v>
      </c>
      <c r="J1062" s="89">
        <v>0.04</v>
      </c>
      <c r="K1062" s="89">
        <v>0.03</v>
      </c>
      <c r="L1062" s="89">
        <v>0.06</v>
      </c>
      <c r="M1062" s="89">
        <v>0.01</v>
      </c>
      <c r="N1062" s="89">
        <v>0.01</v>
      </c>
      <c r="O1062" s="89">
        <v>0.1</v>
      </c>
      <c r="P1062" s="89">
        <v>0.06</v>
      </c>
      <c r="Q1062" s="89">
        <v>0.22</v>
      </c>
      <c r="R1062" s="89">
        <v>7.0000000000000007E-2</v>
      </c>
      <c r="S1062" s="89">
        <v>0.05</v>
      </c>
      <c r="T1062" s="89">
        <v>0.06</v>
      </c>
      <c r="U1062" s="89">
        <v>0.02</v>
      </c>
      <c r="V1062" s="89">
        <v>0.01</v>
      </c>
      <c r="W1062" s="89">
        <v>0.02</v>
      </c>
      <c r="X1062" s="89">
        <v>0.02</v>
      </c>
      <c r="Y1062" s="89">
        <v>0.02</v>
      </c>
    </row>
    <row r="1063" spans="1:25">
      <c r="A1063" s="88" t="s">
        <v>1231</v>
      </c>
      <c r="B1063" s="89">
        <v>0</v>
      </c>
      <c r="C1063" s="89">
        <v>0</v>
      </c>
      <c r="D1063" s="89">
        <v>0</v>
      </c>
      <c r="E1063" s="89">
        <v>0</v>
      </c>
      <c r="F1063" s="89">
        <v>1.51</v>
      </c>
      <c r="G1063" s="89">
        <v>0.18</v>
      </c>
      <c r="H1063" s="89">
        <v>0.01</v>
      </c>
      <c r="I1063" s="89">
        <v>0.02</v>
      </c>
      <c r="J1063" s="89">
        <v>0.09</v>
      </c>
      <c r="K1063" s="89">
        <v>0.89</v>
      </c>
      <c r="L1063" s="89">
        <v>0.04</v>
      </c>
      <c r="M1063" s="89">
        <v>0.02</v>
      </c>
      <c r="N1063" s="89">
        <v>0.08</v>
      </c>
      <c r="O1063" s="89">
        <v>0.01</v>
      </c>
      <c r="P1063" s="89">
        <v>0.02</v>
      </c>
      <c r="Q1063" s="89">
        <v>0.03</v>
      </c>
      <c r="R1063" s="89">
        <v>0.05</v>
      </c>
      <c r="S1063" s="89">
        <v>0.01</v>
      </c>
      <c r="T1063" s="89">
        <v>0.01</v>
      </c>
      <c r="U1063" s="89">
        <v>0.01</v>
      </c>
      <c r="V1063" s="89">
        <v>1.32</v>
      </c>
      <c r="W1063" s="89">
        <v>3.2</v>
      </c>
      <c r="X1063" s="89">
        <v>0.19</v>
      </c>
      <c r="Y1063" s="89">
        <v>0</v>
      </c>
    </row>
    <row r="1064" spans="1:25">
      <c r="A1064" s="88" t="s">
        <v>1232</v>
      </c>
      <c r="B1064" s="89">
        <v>0.1</v>
      </c>
      <c r="C1064" s="89">
        <v>5.49</v>
      </c>
      <c r="D1064" s="89">
        <v>4.7</v>
      </c>
      <c r="E1064" s="89">
        <v>2.56</v>
      </c>
      <c r="F1064" s="89">
        <v>0</v>
      </c>
      <c r="G1064" s="89">
        <v>0.01</v>
      </c>
      <c r="H1064" s="89">
        <v>0.03</v>
      </c>
      <c r="I1064" s="89">
        <v>0.02</v>
      </c>
      <c r="J1064" s="89">
        <v>0.03</v>
      </c>
      <c r="K1064" s="89">
        <v>0.04</v>
      </c>
      <c r="L1064" s="89">
        <v>0.02</v>
      </c>
      <c r="M1064" s="89">
        <v>0.01</v>
      </c>
      <c r="N1064" s="89">
        <v>0.01</v>
      </c>
      <c r="O1064" s="89">
        <v>0</v>
      </c>
      <c r="P1064" s="89">
        <v>0.06</v>
      </c>
      <c r="Q1064" s="89">
        <v>0</v>
      </c>
      <c r="R1064" s="89">
        <v>0</v>
      </c>
      <c r="S1064" s="89">
        <v>0.02</v>
      </c>
      <c r="T1064" s="89">
        <v>0.01</v>
      </c>
      <c r="U1064" s="89">
        <v>0</v>
      </c>
      <c r="V1064" s="89">
        <v>0</v>
      </c>
      <c r="W1064" s="89">
        <v>0.02</v>
      </c>
      <c r="X1064" s="89">
        <v>0</v>
      </c>
      <c r="Y1064" s="89">
        <v>0</v>
      </c>
    </row>
    <row r="1065" spans="1:25">
      <c r="A1065" s="88" t="s">
        <v>1233</v>
      </c>
      <c r="B1065" s="89">
        <v>2.59</v>
      </c>
      <c r="C1065" s="89">
        <v>2.65</v>
      </c>
      <c r="D1065" s="89">
        <v>2.74</v>
      </c>
      <c r="E1065" s="89">
        <v>1.1399999999999999</v>
      </c>
      <c r="F1065" s="89">
        <v>0</v>
      </c>
      <c r="G1065" s="89">
        <v>0.03</v>
      </c>
      <c r="H1065" s="89">
        <v>1.61</v>
      </c>
      <c r="I1065" s="89">
        <v>1.56</v>
      </c>
      <c r="J1065" s="89">
        <v>0.08</v>
      </c>
      <c r="K1065" s="89">
        <v>0.11</v>
      </c>
      <c r="L1065" s="89">
        <v>7.0000000000000007E-2</v>
      </c>
      <c r="M1065" s="89">
        <v>0.01</v>
      </c>
      <c r="N1065" s="89">
        <v>0</v>
      </c>
      <c r="O1065" s="89">
        <v>0</v>
      </c>
      <c r="P1065" s="89">
        <v>0.01</v>
      </c>
      <c r="Q1065" s="89">
        <v>0.01</v>
      </c>
      <c r="R1065" s="89">
        <v>0.01</v>
      </c>
      <c r="S1065" s="89">
        <v>0.03</v>
      </c>
      <c r="T1065" s="89">
        <v>0.02</v>
      </c>
      <c r="U1065" s="89">
        <v>0.01</v>
      </c>
      <c r="V1065" s="89">
        <v>0.01</v>
      </c>
      <c r="W1065" s="89">
        <v>0</v>
      </c>
      <c r="X1065" s="89">
        <v>0</v>
      </c>
      <c r="Y1065" s="89">
        <v>0.06</v>
      </c>
    </row>
    <row r="1066" spans="1:25">
      <c r="A1066" s="88" t="s">
        <v>1234</v>
      </c>
      <c r="B1066" s="89">
        <v>0.01</v>
      </c>
      <c r="C1066" s="89">
        <v>0.01</v>
      </c>
      <c r="D1066" s="89">
        <v>0.01</v>
      </c>
      <c r="E1066" s="89">
        <v>0.01</v>
      </c>
      <c r="F1066" s="89">
        <v>0.01</v>
      </c>
      <c r="G1066" s="89">
        <v>2.29</v>
      </c>
      <c r="H1066" s="89">
        <v>0.14000000000000001</v>
      </c>
      <c r="I1066" s="89">
        <v>0.09</v>
      </c>
      <c r="J1066" s="89">
        <v>0.28000000000000003</v>
      </c>
      <c r="K1066" s="89">
        <v>0.12</v>
      </c>
      <c r="L1066" s="89">
        <v>0.06</v>
      </c>
      <c r="M1066" s="89">
        <v>0.03</v>
      </c>
      <c r="N1066" s="89">
        <v>0.05</v>
      </c>
      <c r="O1066" s="89">
        <v>0.09</v>
      </c>
      <c r="P1066" s="89">
        <v>0.09</v>
      </c>
      <c r="Q1066" s="89">
        <v>0.02</v>
      </c>
      <c r="R1066" s="89">
        <v>0.02</v>
      </c>
      <c r="S1066" s="89">
        <v>0.02</v>
      </c>
      <c r="T1066" s="89">
        <v>0.01</v>
      </c>
      <c r="U1066" s="89">
        <v>0.03</v>
      </c>
      <c r="V1066" s="89">
        <v>0.02</v>
      </c>
      <c r="W1066" s="89">
        <v>0.02</v>
      </c>
      <c r="X1066" s="89">
        <v>2.7</v>
      </c>
      <c r="Y1066" s="89">
        <v>0.22</v>
      </c>
    </row>
    <row r="1067" spans="1:25">
      <c r="A1067" s="88" t="s">
        <v>1235</v>
      </c>
      <c r="B1067" s="89">
        <v>1.03</v>
      </c>
      <c r="C1067" s="89">
        <v>2.87</v>
      </c>
      <c r="D1067" s="89">
        <v>0.84</v>
      </c>
      <c r="E1067" s="89">
        <v>0.02</v>
      </c>
      <c r="F1067" s="89">
        <v>0.56999999999999995</v>
      </c>
      <c r="G1067" s="89">
        <v>2.4500000000000002</v>
      </c>
      <c r="H1067" s="89">
        <v>2.33</v>
      </c>
      <c r="I1067" s="89">
        <v>0</v>
      </c>
      <c r="J1067" s="89">
        <v>0</v>
      </c>
      <c r="K1067" s="89">
        <v>0</v>
      </c>
      <c r="L1067" s="89">
        <v>0</v>
      </c>
      <c r="M1067" s="89">
        <v>0</v>
      </c>
      <c r="N1067" s="89">
        <v>0</v>
      </c>
      <c r="O1067" s="89">
        <v>0</v>
      </c>
      <c r="P1067" s="89">
        <v>0.17</v>
      </c>
      <c r="Q1067" s="89">
        <v>0.1</v>
      </c>
      <c r="R1067" s="89">
        <v>0.02</v>
      </c>
      <c r="S1067" s="89">
        <v>0</v>
      </c>
      <c r="T1067" s="89">
        <v>0</v>
      </c>
      <c r="U1067" s="89">
        <v>0</v>
      </c>
      <c r="V1067" s="89">
        <v>0</v>
      </c>
      <c r="W1067" s="89">
        <v>0</v>
      </c>
      <c r="X1067" s="89">
        <v>0</v>
      </c>
      <c r="Y1067" s="89">
        <v>0</v>
      </c>
    </row>
    <row r="1068" spans="1:25">
      <c r="A1068" s="88" t="s">
        <v>1236</v>
      </c>
      <c r="B1068" s="89">
        <v>3.82</v>
      </c>
      <c r="C1068" s="89">
        <v>4.79</v>
      </c>
      <c r="D1068" s="89">
        <v>5.0199999999999996</v>
      </c>
      <c r="E1068" s="89">
        <v>1.1599999999999999</v>
      </c>
      <c r="F1068" s="89">
        <v>0.13</v>
      </c>
      <c r="G1068" s="89">
        <v>0.13</v>
      </c>
      <c r="H1068" s="89">
        <v>0.17</v>
      </c>
      <c r="I1068" s="89">
        <v>0.25</v>
      </c>
      <c r="J1068" s="89">
        <v>0.31</v>
      </c>
      <c r="K1068" s="89">
        <v>0.28999999999999998</v>
      </c>
      <c r="L1068" s="89">
        <v>0.31</v>
      </c>
      <c r="M1068" s="89">
        <v>0.23</v>
      </c>
      <c r="N1068" s="89">
        <v>0.32</v>
      </c>
      <c r="O1068" s="89">
        <v>0.28999999999999998</v>
      </c>
      <c r="P1068" s="89">
        <v>0.23</v>
      </c>
      <c r="Q1068" s="89">
        <v>0.22</v>
      </c>
      <c r="R1068" s="89">
        <v>0.21</v>
      </c>
      <c r="S1068" s="89">
        <v>0.19</v>
      </c>
      <c r="T1068" s="89">
        <v>0.2</v>
      </c>
      <c r="U1068" s="89">
        <v>0.19</v>
      </c>
      <c r="V1068" s="89">
        <v>0.18</v>
      </c>
      <c r="W1068" s="89">
        <v>0.17</v>
      </c>
      <c r="X1068" s="89">
        <v>0.15</v>
      </c>
      <c r="Y1068" s="89">
        <v>0.14000000000000001</v>
      </c>
    </row>
    <row r="1069" spans="1:25">
      <c r="A1069" s="88" t="s">
        <v>1237</v>
      </c>
      <c r="B1069" s="89">
        <v>2.86</v>
      </c>
      <c r="C1069" s="89">
        <v>2.11</v>
      </c>
      <c r="D1069" s="89">
        <v>0.6</v>
      </c>
      <c r="E1069" s="89">
        <v>0.08</v>
      </c>
      <c r="F1069" s="89">
        <v>0</v>
      </c>
      <c r="G1069" s="89">
        <v>0</v>
      </c>
      <c r="H1069" s="89">
        <v>0.01</v>
      </c>
      <c r="I1069" s="89">
        <v>0.02</v>
      </c>
      <c r="J1069" s="89">
        <v>0.02</v>
      </c>
      <c r="K1069" s="89">
        <v>0.06</v>
      </c>
      <c r="L1069" s="89">
        <v>0.04</v>
      </c>
      <c r="M1069" s="89">
        <v>0.06</v>
      </c>
      <c r="N1069" s="89">
        <v>0.01</v>
      </c>
      <c r="O1069" s="89">
        <v>0.04</v>
      </c>
      <c r="P1069" s="89">
        <v>0</v>
      </c>
      <c r="Q1069" s="89">
        <v>0</v>
      </c>
      <c r="R1069" s="89">
        <v>0.04</v>
      </c>
      <c r="S1069" s="89">
        <v>0.04</v>
      </c>
      <c r="T1069" s="89">
        <v>0.11</v>
      </c>
      <c r="U1069" s="89">
        <v>0.06</v>
      </c>
      <c r="V1069" s="89">
        <v>0</v>
      </c>
      <c r="W1069" s="89">
        <v>0</v>
      </c>
      <c r="X1069" s="89">
        <v>0</v>
      </c>
      <c r="Y1069" s="89">
        <v>1.21</v>
      </c>
    </row>
    <row r="1070" spans="1:25">
      <c r="A1070" s="88" t="s">
        <v>1238</v>
      </c>
      <c r="B1070" s="89">
        <v>0.17</v>
      </c>
      <c r="C1070" s="89">
        <v>0.01</v>
      </c>
      <c r="D1070" s="89">
        <v>0.01</v>
      </c>
      <c r="E1070" s="89">
        <v>2.44</v>
      </c>
      <c r="F1070" s="89">
        <v>1.45</v>
      </c>
      <c r="G1070" s="89">
        <v>0.8</v>
      </c>
      <c r="H1070" s="89">
        <v>0.3</v>
      </c>
      <c r="I1070" s="89">
        <v>0.06</v>
      </c>
      <c r="J1070" s="89">
        <v>0.19</v>
      </c>
      <c r="K1070" s="89">
        <v>0.3</v>
      </c>
      <c r="L1070" s="89">
        <v>0.5</v>
      </c>
      <c r="M1070" s="89">
        <v>0.62</v>
      </c>
      <c r="N1070" s="89">
        <v>0.14000000000000001</v>
      </c>
      <c r="O1070" s="89">
        <v>0.08</v>
      </c>
      <c r="P1070" s="89">
        <v>0.13</v>
      </c>
      <c r="Q1070" s="89">
        <v>0.09</v>
      </c>
      <c r="R1070" s="89">
        <v>0.1</v>
      </c>
      <c r="S1070" s="89">
        <v>0.1</v>
      </c>
      <c r="T1070" s="89">
        <v>0.1</v>
      </c>
      <c r="U1070" s="89">
        <v>0.09</v>
      </c>
      <c r="V1070" s="89">
        <v>0.09</v>
      </c>
      <c r="W1070" s="89">
        <v>0.17</v>
      </c>
      <c r="X1070" s="89">
        <v>2.2599999999999998</v>
      </c>
      <c r="Y1070" s="89">
        <v>1.06</v>
      </c>
    </row>
    <row r="1071" spans="1:25">
      <c r="A1071" s="88" t="s">
        <v>1239</v>
      </c>
      <c r="B1071" s="89">
        <v>0</v>
      </c>
      <c r="C1071" s="89">
        <v>0</v>
      </c>
      <c r="D1071" s="89">
        <v>0</v>
      </c>
      <c r="E1071" s="89">
        <v>0.01</v>
      </c>
      <c r="F1071" s="89">
        <v>0.01</v>
      </c>
      <c r="G1071" s="89">
        <v>0.01</v>
      </c>
      <c r="H1071" s="89">
        <v>0.05</v>
      </c>
      <c r="I1071" s="89">
        <v>0.04</v>
      </c>
      <c r="J1071" s="89">
        <v>0.04</v>
      </c>
      <c r="K1071" s="89">
        <v>0.14000000000000001</v>
      </c>
      <c r="L1071" s="89">
        <v>0.01</v>
      </c>
      <c r="M1071" s="89">
        <v>0.01</v>
      </c>
      <c r="N1071" s="89">
        <v>0.02</v>
      </c>
      <c r="O1071" s="89">
        <v>0.08</v>
      </c>
      <c r="P1071" s="89">
        <v>0.13</v>
      </c>
      <c r="Q1071" s="89">
        <v>0.06</v>
      </c>
      <c r="R1071" s="89">
        <v>0.02</v>
      </c>
      <c r="S1071" s="89">
        <v>0.03</v>
      </c>
      <c r="T1071" s="89">
        <v>0.01</v>
      </c>
      <c r="U1071" s="89">
        <v>0</v>
      </c>
      <c r="V1071" s="89">
        <v>1.79</v>
      </c>
      <c r="W1071" s="89">
        <v>2.89</v>
      </c>
      <c r="X1071" s="89">
        <v>4.47</v>
      </c>
      <c r="Y1071" s="89">
        <v>0.09</v>
      </c>
    </row>
    <row r="1072" spans="1:25">
      <c r="A1072" s="88" t="s">
        <v>1240</v>
      </c>
      <c r="B1072" s="89">
        <v>0.01</v>
      </c>
      <c r="C1072" s="89">
        <v>0.01</v>
      </c>
      <c r="D1072" s="89">
        <v>0.01</v>
      </c>
      <c r="E1072" s="89">
        <v>0.01</v>
      </c>
      <c r="F1072" s="89">
        <v>2.23</v>
      </c>
      <c r="G1072" s="89">
        <v>2.14</v>
      </c>
      <c r="H1072" s="89">
        <v>0.88</v>
      </c>
      <c r="I1072" s="89">
        <v>0.01</v>
      </c>
      <c r="J1072" s="89">
        <v>0.09</v>
      </c>
      <c r="K1072" s="89">
        <v>0.12</v>
      </c>
      <c r="L1072" s="89">
        <v>0.18</v>
      </c>
      <c r="M1072" s="89">
        <v>0.04</v>
      </c>
      <c r="N1072" s="89">
        <v>0.05</v>
      </c>
      <c r="O1072" s="89">
        <v>7.0000000000000007E-2</v>
      </c>
      <c r="P1072" s="89">
        <v>0.06</v>
      </c>
      <c r="Q1072" s="89">
        <v>0.1</v>
      </c>
      <c r="R1072" s="89">
        <v>0.04</v>
      </c>
      <c r="S1072" s="89">
        <v>0.04</v>
      </c>
      <c r="T1072" s="89">
        <v>0.03</v>
      </c>
      <c r="U1072" s="89">
        <v>0.08</v>
      </c>
      <c r="V1072" s="89">
        <v>0.04</v>
      </c>
      <c r="W1072" s="89">
        <v>0.03</v>
      </c>
      <c r="X1072" s="89">
        <v>0.02</v>
      </c>
      <c r="Y1072" s="89">
        <v>0.01</v>
      </c>
    </row>
    <row r="1073" spans="1:25">
      <c r="A1073" s="88" t="s">
        <v>1241</v>
      </c>
      <c r="B1073" s="89">
        <v>2.57</v>
      </c>
      <c r="C1073" s="89">
        <v>0.1</v>
      </c>
      <c r="D1073" s="89">
        <v>0.01</v>
      </c>
      <c r="E1073" s="89">
        <v>0.02</v>
      </c>
      <c r="F1073" s="89">
        <v>0.01</v>
      </c>
      <c r="G1073" s="89">
        <v>2.02</v>
      </c>
      <c r="H1073" s="89">
        <v>0.6</v>
      </c>
      <c r="I1073" s="89">
        <v>0.06</v>
      </c>
      <c r="J1073" s="89">
        <v>0.13</v>
      </c>
      <c r="K1073" s="89">
        <v>0.26</v>
      </c>
      <c r="L1073" s="89">
        <v>0.14000000000000001</v>
      </c>
      <c r="M1073" s="89">
        <v>7.0000000000000007E-2</v>
      </c>
      <c r="N1073" s="89">
        <v>0.08</v>
      </c>
      <c r="O1073" s="89">
        <v>0.16</v>
      </c>
      <c r="P1073" s="89">
        <v>0.14000000000000001</v>
      </c>
      <c r="Q1073" s="89">
        <v>0.06</v>
      </c>
      <c r="R1073" s="89">
        <v>0.03</v>
      </c>
      <c r="S1073" s="89">
        <v>0.05</v>
      </c>
      <c r="T1073" s="89">
        <v>0.03</v>
      </c>
      <c r="U1073" s="89">
        <v>0.03</v>
      </c>
      <c r="V1073" s="89">
        <v>0.02</v>
      </c>
      <c r="W1073" s="89">
        <v>0.02</v>
      </c>
      <c r="X1073" s="89">
        <v>0.02</v>
      </c>
      <c r="Y1073" s="89">
        <v>1.79</v>
      </c>
    </row>
    <row r="1074" spans="1:25">
      <c r="A1074" s="88" t="s">
        <v>1242</v>
      </c>
      <c r="B1074" s="89">
        <v>0.12</v>
      </c>
      <c r="C1074" s="89">
        <v>0.13</v>
      </c>
      <c r="D1074" s="89">
        <v>1.82</v>
      </c>
      <c r="E1074" s="89">
        <v>4.0599999999999996</v>
      </c>
      <c r="F1074" s="89">
        <v>3.14</v>
      </c>
      <c r="G1074" s="89">
        <v>0.17</v>
      </c>
      <c r="H1074" s="89">
        <v>0.15</v>
      </c>
      <c r="I1074" s="89">
        <v>0.16</v>
      </c>
      <c r="J1074" s="89">
        <v>0.21</v>
      </c>
      <c r="K1074" s="89">
        <v>0.3</v>
      </c>
      <c r="L1074" s="89">
        <v>0.35</v>
      </c>
      <c r="M1074" s="89">
        <v>0.19</v>
      </c>
      <c r="N1074" s="89">
        <v>0.18</v>
      </c>
      <c r="O1074" s="89">
        <v>0.18</v>
      </c>
      <c r="P1074" s="89">
        <v>0.13</v>
      </c>
      <c r="Q1074" s="89">
        <v>0.18</v>
      </c>
      <c r="R1074" s="89">
        <v>0.3</v>
      </c>
      <c r="S1074" s="89">
        <v>0.35</v>
      </c>
      <c r="T1074" s="89">
        <v>0.27</v>
      </c>
      <c r="U1074" s="89">
        <v>0.13</v>
      </c>
      <c r="V1074" s="89">
        <v>0.13</v>
      </c>
      <c r="W1074" s="89">
        <v>0.12</v>
      </c>
      <c r="X1074" s="89">
        <v>0.1</v>
      </c>
      <c r="Y1074" s="89">
        <v>0.12</v>
      </c>
    </row>
    <row r="1075" spans="1:25">
      <c r="A1075" s="88" t="s">
        <v>1243</v>
      </c>
      <c r="B1075" s="89">
        <v>0.03</v>
      </c>
      <c r="C1075" s="89">
        <v>0.03</v>
      </c>
      <c r="D1075" s="89">
        <v>0.03</v>
      </c>
      <c r="E1075" s="89">
        <v>0.04</v>
      </c>
      <c r="F1075" s="89">
        <v>0.03</v>
      </c>
      <c r="G1075" s="89">
        <v>0.7</v>
      </c>
      <c r="H1075" s="89">
        <v>0.57999999999999996</v>
      </c>
      <c r="I1075" s="89">
        <v>0.13</v>
      </c>
      <c r="J1075" s="89">
        <v>0.09</v>
      </c>
      <c r="K1075" s="89">
        <v>0.09</v>
      </c>
      <c r="L1075" s="89">
        <v>0.09</v>
      </c>
      <c r="M1075" s="89">
        <v>0.31</v>
      </c>
      <c r="N1075" s="89">
        <v>1.1100000000000001</v>
      </c>
      <c r="O1075" s="89">
        <v>0.17</v>
      </c>
      <c r="P1075" s="89">
        <v>0.1</v>
      </c>
      <c r="Q1075" s="89">
        <v>0.1</v>
      </c>
      <c r="R1075" s="89">
        <v>0.7</v>
      </c>
      <c r="S1075" s="89">
        <v>0.66</v>
      </c>
      <c r="T1075" s="89">
        <v>0.22</v>
      </c>
      <c r="U1075" s="89">
        <v>0.09</v>
      </c>
      <c r="V1075" s="89">
        <v>0.08</v>
      </c>
      <c r="W1075" s="89">
        <v>0.05</v>
      </c>
      <c r="X1075" s="89">
        <v>0.04</v>
      </c>
      <c r="Y1075" s="89">
        <v>0.03</v>
      </c>
    </row>
    <row r="1076" spans="1:25">
      <c r="A1076" s="88" t="s">
        <v>1244</v>
      </c>
      <c r="B1076" s="89">
        <v>1.79</v>
      </c>
      <c r="C1076" s="89">
        <v>0.01</v>
      </c>
      <c r="D1076" s="89">
        <v>0.01</v>
      </c>
      <c r="E1076" s="89">
        <v>0.01</v>
      </c>
      <c r="F1076" s="89">
        <v>2.99</v>
      </c>
      <c r="G1076" s="89">
        <v>2.59</v>
      </c>
      <c r="H1076" s="89">
        <v>1.72</v>
      </c>
      <c r="I1076" s="89">
        <v>0.03</v>
      </c>
      <c r="J1076" s="89">
        <v>0.03</v>
      </c>
      <c r="K1076" s="89">
        <v>0.05</v>
      </c>
      <c r="L1076" s="89">
        <v>0.06</v>
      </c>
      <c r="M1076" s="89">
        <v>0.06</v>
      </c>
      <c r="N1076" s="89">
        <v>7.0000000000000007E-2</v>
      </c>
      <c r="O1076" s="89">
        <v>7.0000000000000007E-2</v>
      </c>
      <c r="P1076" s="89">
        <v>0.06</v>
      </c>
      <c r="Q1076" s="89">
        <v>0.06</v>
      </c>
      <c r="R1076" s="89">
        <v>0.04</v>
      </c>
      <c r="S1076" s="89">
        <v>0.06</v>
      </c>
      <c r="T1076" s="89">
        <v>0.04</v>
      </c>
      <c r="U1076" s="89">
        <v>0.04</v>
      </c>
      <c r="V1076" s="89">
        <v>0.03</v>
      </c>
      <c r="W1076" s="89">
        <v>0.04</v>
      </c>
      <c r="X1076" s="89">
        <v>3.01</v>
      </c>
      <c r="Y1076" s="89">
        <v>2.9</v>
      </c>
    </row>
    <row r="1077" spans="1:25">
      <c r="A1077" s="88" t="s">
        <v>1245</v>
      </c>
      <c r="B1077" s="89">
        <v>0.4</v>
      </c>
      <c r="C1077" s="89">
        <v>0.41</v>
      </c>
      <c r="D1077" s="89">
        <v>0.05</v>
      </c>
      <c r="E1077" s="89">
        <v>0.4</v>
      </c>
      <c r="F1077" s="89">
        <v>0.32</v>
      </c>
      <c r="G1077" s="89">
        <v>0.94</v>
      </c>
      <c r="H1077" s="89">
        <v>0.83</v>
      </c>
      <c r="I1077" s="89">
        <v>0.34</v>
      </c>
      <c r="J1077" s="89">
        <v>0.31</v>
      </c>
      <c r="K1077" s="89">
        <v>0.43</v>
      </c>
      <c r="L1077" s="89">
        <v>0.3</v>
      </c>
      <c r="M1077" s="89">
        <v>0.62</v>
      </c>
      <c r="N1077" s="89">
        <v>0.53</v>
      </c>
      <c r="O1077" s="89">
        <v>0.4</v>
      </c>
      <c r="P1077" s="89">
        <v>0.42</v>
      </c>
      <c r="Q1077" s="89">
        <v>0.38</v>
      </c>
      <c r="R1077" s="89">
        <v>0.4</v>
      </c>
      <c r="S1077" s="89">
        <v>0.47</v>
      </c>
      <c r="T1077" s="89">
        <v>0.74</v>
      </c>
      <c r="U1077" s="89">
        <v>0.96</v>
      </c>
      <c r="V1077" s="89">
        <v>0.37</v>
      </c>
      <c r="W1077" s="89">
        <v>0.13</v>
      </c>
      <c r="X1077" s="89">
        <v>0.15</v>
      </c>
      <c r="Y1077" s="89">
        <v>0.57999999999999996</v>
      </c>
    </row>
    <row r="1078" spans="1:25">
      <c r="A1078" s="88" t="s">
        <v>1246</v>
      </c>
      <c r="B1078" s="89">
        <v>0</v>
      </c>
      <c r="C1078" s="89">
        <v>0</v>
      </c>
      <c r="D1078" s="89">
        <v>0.02</v>
      </c>
      <c r="E1078" s="89">
        <v>0.03</v>
      </c>
      <c r="F1078" s="89">
        <v>1.1499999999999999</v>
      </c>
      <c r="G1078" s="89">
        <v>1.1599999999999999</v>
      </c>
      <c r="H1078" s="89">
        <v>0.48</v>
      </c>
      <c r="I1078" s="89">
        <v>0.05</v>
      </c>
      <c r="J1078" s="89">
        <v>0.08</v>
      </c>
      <c r="K1078" s="89">
        <v>0.03</v>
      </c>
      <c r="L1078" s="89">
        <v>0.03</v>
      </c>
      <c r="M1078" s="89">
        <v>0.02</v>
      </c>
      <c r="N1078" s="89">
        <v>0.02</v>
      </c>
      <c r="O1078" s="89">
        <v>0.03</v>
      </c>
      <c r="P1078" s="89">
        <v>7.0000000000000007E-2</v>
      </c>
      <c r="Q1078" s="89">
        <v>0.03</v>
      </c>
      <c r="R1078" s="89">
        <v>0.04</v>
      </c>
      <c r="S1078" s="89">
        <v>0.05</v>
      </c>
      <c r="T1078" s="89">
        <v>0.06</v>
      </c>
      <c r="U1078" s="89">
        <v>0.01</v>
      </c>
      <c r="V1078" s="89">
        <v>0</v>
      </c>
      <c r="W1078" s="89">
        <v>0.01</v>
      </c>
      <c r="X1078" s="89">
        <v>0</v>
      </c>
      <c r="Y1078" s="89">
        <v>0</v>
      </c>
    </row>
    <row r="1079" spans="1:25">
      <c r="A1079" s="88" t="s">
        <v>1247</v>
      </c>
      <c r="B1079" s="89">
        <v>1.86</v>
      </c>
      <c r="C1079" s="89">
        <v>0.17</v>
      </c>
      <c r="D1079" s="89">
        <v>0.2</v>
      </c>
      <c r="E1079" s="89">
        <v>0.19</v>
      </c>
      <c r="F1079" s="89">
        <v>0.16</v>
      </c>
      <c r="G1079" s="89">
        <v>0.14000000000000001</v>
      </c>
      <c r="H1079" s="89">
        <v>0.16</v>
      </c>
      <c r="I1079" s="89">
        <v>0.26</v>
      </c>
      <c r="J1079" s="89">
        <v>0.36</v>
      </c>
      <c r="K1079" s="89">
        <v>0.32</v>
      </c>
      <c r="L1079" s="89">
        <v>0.27</v>
      </c>
      <c r="M1079" s="89">
        <v>0.12</v>
      </c>
      <c r="N1079" s="89">
        <v>0.09</v>
      </c>
      <c r="O1079" s="89">
        <v>0.09</v>
      </c>
      <c r="P1079" s="89">
        <v>0.11</v>
      </c>
      <c r="Q1079" s="89">
        <v>0.15</v>
      </c>
      <c r="R1079" s="89">
        <v>0.31</v>
      </c>
      <c r="S1079" s="89">
        <v>0.38</v>
      </c>
      <c r="T1079" s="89">
        <v>0.34</v>
      </c>
      <c r="U1079" s="89">
        <v>0.27</v>
      </c>
      <c r="V1079" s="89">
        <v>0.24</v>
      </c>
      <c r="W1079" s="89">
        <v>0.21</v>
      </c>
      <c r="X1079" s="89">
        <v>0.48</v>
      </c>
      <c r="Y1079" s="89">
        <v>3.65</v>
      </c>
    </row>
    <row r="1080" spans="1:25">
      <c r="A1080" s="88" t="s">
        <v>1248</v>
      </c>
      <c r="B1080" s="89">
        <v>1.1399999999999999</v>
      </c>
      <c r="C1080" s="89">
        <v>0.02</v>
      </c>
      <c r="D1080" s="89">
        <v>0</v>
      </c>
      <c r="E1080" s="89">
        <v>0.01</v>
      </c>
      <c r="F1080" s="89">
        <v>0</v>
      </c>
      <c r="G1080" s="89">
        <v>0.01</v>
      </c>
      <c r="H1080" s="89">
        <v>3.28</v>
      </c>
      <c r="I1080" s="89">
        <v>1.06</v>
      </c>
      <c r="J1080" s="89">
        <v>0.08</v>
      </c>
      <c r="K1080" s="89">
        <v>0.11</v>
      </c>
      <c r="L1080" s="89">
        <v>7.0000000000000007E-2</v>
      </c>
      <c r="M1080" s="89">
        <v>7.0000000000000007E-2</v>
      </c>
      <c r="N1080" s="89">
        <v>0.1</v>
      </c>
      <c r="O1080" s="89">
        <v>0.18</v>
      </c>
      <c r="P1080" s="89">
        <v>0.17</v>
      </c>
      <c r="Q1080" s="89">
        <v>0.16</v>
      </c>
      <c r="R1080" s="89">
        <v>0.03</v>
      </c>
      <c r="S1080" s="89">
        <v>0.05</v>
      </c>
      <c r="T1080" s="89">
        <v>0.06</v>
      </c>
      <c r="U1080" s="89">
        <v>0</v>
      </c>
      <c r="V1080" s="89">
        <v>0</v>
      </c>
      <c r="W1080" s="89">
        <v>0.01</v>
      </c>
      <c r="X1080" s="89">
        <v>0.01</v>
      </c>
      <c r="Y1080" s="89">
        <v>3.09</v>
      </c>
    </row>
    <row r="1081" spans="1:25">
      <c r="A1081" s="88" t="s">
        <v>1249</v>
      </c>
      <c r="B1081" s="89">
        <v>5.39</v>
      </c>
      <c r="C1081" s="89">
        <v>0.71</v>
      </c>
      <c r="D1081" s="89">
        <v>2.85</v>
      </c>
      <c r="E1081" s="89">
        <v>0</v>
      </c>
      <c r="F1081" s="89">
        <v>3.36</v>
      </c>
      <c r="G1081" s="89">
        <v>2.64</v>
      </c>
      <c r="H1081" s="89">
        <v>3.57</v>
      </c>
      <c r="I1081" s="89">
        <v>0.02</v>
      </c>
      <c r="J1081" s="89">
        <v>2.0499999999999998</v>
      </c>
      <c r="K1081" s="89">
        <v>1.82</v>
      </c>
      <c r="L1081" s="89">
        <v>0.33</v>
      </c>
      <c r="M1081" s="89">
        <v>7.0000000000000007E-2</v>
      </c>
      <c r="N1081" s="89">
        <v>0.05</v>
      </c>
      <c r="O1081" s="89">
        <v>0.03</v>
      </c>
      <c r="P1081" s="89">
        <v>0.02</v>
      </c>
      <c r="Q1081" s="89">
        <v>0.02</v>
      </c>
      <c r="R1081" s="89">
        <v>0.01</v>
      </c>
      <c r="S1081" s="89">
        <v>0.04</v>
      </c>
      <c r="T1081" s="89">
        <v>0.03</v>
      </c>
      <c r="U1081" s="89">
        <v>0.03</v>
      </c>
      <c r="V1081" s="89">
        <v>0.02</v>
      </c>
      <c r="W1081" s="89">
        <v>0.02</v>
      </c>
      <c r="X1081" s="89">
        <v>0.53</v>
      </c>
      <c r="Y1081" s="89">
        <v>3.24</v>
      </c>
    </row>
    <row r="1082" spans="1:25">
      <c r="A1082" s="88" t="s">
        <v>1250</v>
      </c>
      <c r="B1082" s="89">
        <v>0.16</v>
      </c>
      <c r="C1082" s="89">
        <v>2.7</v>
      </c>
      <c r="D1082" s="89">
        <v>2.27</v>
      </c>
      <c r="E1082" s="89">
        <v>0.71</v>
      </c>
      <c r="F1082" s="89">
        <v>0.06</v>
      </c>
      <c r="G1082" s="89">
        <v>2.1800000000000002</v>
      </c>
      <c r="H1082" s="89">
        <v>1.31</v>
      </c>
      <c r="I1082" s="89">
        <v>0.43</v>
      </c>
      <c r="J1082" s="89">
        <v>0.18</v>
      </c>
      <c r="K1082" s="89">
        <v>0.08</v>
      </c>
      <c r="L1082" s="89">
        <v>0.14000000000000001</v>
      </c>
      <c r="M1082" s="89">
        <v>0.2</v>
      </c>
      <c r="N1082" s="89">
        <v>0.2</v>
      </c>
      <c r="O1082" s="89">
        <v>0.04</v>
      </c>
      <c r="P1082" s="89">
        <v>0.04</v>
      </c>
      <c r="Q1082" s="89">
        <v>0.17</v>
      </c>
      <c r="R1082" s="89">
        <v>0.22</v>
      </c>
      <c r="S1082" s="89">
        <v>0.04</v>
      </c>
      <c r="T1082" s="89">
        <v>0.01</v>
      </c>
      <c r="U1082" s="89">
        <v>0</v>
      </c>
      <c r="V1082" s="89">
        <v>0</v>
      </c>
      <c r="W1082" s="89">
        <v>0</v>
      </c>
      <c r="X1082" s="89">
        <v>2.3199999999999998</v>
      </c>
      <c r="Y1082" s="89">
        <v>1.02</v>
      </c>
    </row>
    <row r="1083" spans="1:25">
      <c r="A1083" s="88" t="s">
        <v>1251</v>
      </c>
      <c r="B1083" s="89">
        <v>0.06</v>
      </c>
      <c r="C1083" s="89">
        <v>0.03</v>
      </c>
      <c r="D1083" s="89">
        <v>0.61</v>
      </c>
      <c r="E1083" s="89">
        <v>0.2</v>
      </c>
      <c r="F1083" s="89">
        <v>0.16</v>
      </c>
      <c r="G1083" s="89">
        <v>0.05</v>
      </c>
      <c r="H1083" s="89">
        <v>0.02</v>
      </c>
      <c r="I1083" s="89">
        <v>0.15</v>
      </c>
      <c r="J1083" s="89">
        <v>0.16</v>
      </c>
      <c r="K1083" s="89">
        <v>0.18</v>
      </c>
      <c r="L1083" s="89">
        <v>0.26</v>
      </c>
      <c r="M1083" s="89">
        <v>0.13</v>
      </c>
      <c r="N1083" s="89">
        <v>0.09</v>
      </c>
      <c r="O1083" s="89">
        <v>0.09</v>
      </c>
      <c r="P1083" s="89">
        <v>0.1</v>
      </c>
      <c r="Q1083" s="89">
        <v>7.0000000000000007E-2</v>
      </c>
      <c r="R1083" s="89">
        <v>0.06</v>
      </c>
      <c r="S1083" s="89">
        <v>0.04</v>
      </c>
      <c r="T1083" s="89">
        <v>0.04</v>
      </c>
      <c r="U1083" s="89">
        <v>0.03</v>
      </c>
      <c r="V1083" s="89">
        <v>0.03</v>
      </c>
      <c r="W1083" s="89">
        <v>0.03</v>
      </c>
      <c r="X1083" s="89">
        <v>0.52</v>
      </c>
      <c r="Y1083" s="89">
        <v>0.15</v>
      </c>
    </row>
    <row r="1084" spans="1:25">
      <c r="A1084" s="88" t="s">
        <v>1252</v>
      </c>
      <c r="B1084" s="89">
        <v>4.93</v>
      </c>
      <c r="C1084" s="89">
        <v>2.21</v>
      </c>
      <c r="D1084" s="89">
        <v>0</v>
      </c>
      <c r="E1084" s="89">
        <v>0</v>
      </c>
      <c r="F1084" s="89">
        <v>0</v>
      </c>
      <c r="G1084" s="89">
        <v>3.96</v>
      </c>
      <c r="H1084" s="89">
        <v>4.8499999999999996</v>
      </c>
      <c r="I1084" s="89">
        <v>2.87</v>
      </c>
      <c r="J1084" s="89">
        <v>0</v>
      </c>
      <c r="K1084" s="89">
        <v>0</v>
      </c>
      <c r="L1084" s="89">
        <v>0</v>
      </c>
      <c r="M1084" s="89">
        <v>0</v>
      </c>
      <c r="N1084" s="89">
        <v>0</v>
      </c>
      <c r="O1084" s="89">
        <v>0</v>
      </c>
      <c r="P1084" s="89">
        <v>0</v>
      </c>
      <c r="Q1084" s="89">
        <v>0.16</v>
      </c>
      <c r="R1084" s="89">
        <v>0.09</v>
      </c>
      <c r="S1084" s="89">
        <v>0</v>
      </c>
      <c r="T1084" s="89">
        <v>0</v>
      </c>
      <c r="U1084" s="89">
        <v>0</v>
      </c>
      <c r="V1084" s="89">
        <v>0</v>
      </c>
      <c r="W1084" s="89">
        <v>0</v>
      </c>
      <c r="X1084" s="89">
        <v>0.6</v>
      </c>
      <c r="Y1084" s="89">
        <v>4.9000000000000004</v>
      </c>
    </row>
    <row r="1085" spans="1:25">
      <c r="A1085" s="88" t="s">
        <v>1253</v>
      </c>
      <c r="B1085" s="89">
        <v>0</v>
      </c>
      <c r="C1085" s="89">
        <v>0</v>
      </c>
      <c r="D1085" s="89">
        <v>0.01</v>
      </c>
      <c r="E1085" s="89">
        <v>3.56</v>
      </c>
      <c r="F1085" s="89">
        <v>0.48</v>
      </c>
      <c r="G1085" s="89">
        <v>0.02</v>
      </c>
      <c r="H1085" s="89">
        <v>0.05</v>
      </c>
      <c r="I1085" s="89">
        <v>7.0000000000000007E-2</v>
      </c>
      <c r="J1085" s="89">
        <v>0.14000000000000001</v>
      </c>
      <c r="K1085" s="89">
        <v>0.11</v>
      </c>
      <c r="L1085" s="89">
        <v>0.04</v>
      </c>
      <c r="M1085" s="89">
        <v>0.1</v>
      </c>
      <c r="N1085" s="89">
        <v>0.1</v>
      </c>
      <c r="O1085" s="89">
        <v>0.08</v>
      </c>
      <c r="P1085" s="89">
        <v>0.2</v>
      </c>
      <c r="Q1085" s="89">
        <v>0.1</v>
      </c>
      <c r="R1085" s="89">
        <v>0.61</v>
      </c>
      <c r="S1085" s="89">
        <v>7.0000000000000007E-2</v>
      </c>
      <c r="T1085" s="89">
        <v>0.04</v>
      </c>
      <c r="U1085" s="89">
        <v>0.02</v>
      </c>
      <c r="V1085" s="89">
        <v>0.02</v>
      </c>
      <c r="W1085" s="89">
        <v>0.03</v>
      </c>
      <c r="X1085" s="89">
        <v>0.02</v>
      </c>
      <c r="Y1085" s="89">
        <v>0.01</v>
      </c>
    </row>
    <row r="1086" spans="1:25">
      <c r="A1086" s="88" t="s">
        <v>1254</v>
      </c>
      <c r="B1086" s="89">
        <v>0.4</v>
      </c>
      <c r="C1086" s="89">
        <v>0.43</v>
      </c>
      <c r="D1086" s="89">
        <v>0.26</v>
      </c>
      <c r="E1086" s="89">
        <v>0.03</v>
      </c>
      <c r="F1086" s="89">
        <v>0.02</v>
      </c>
      <c r="G1086" s="89">
        <v>0.78</v>
      </c>
      <c r="H1086" s="89">
        <v>2.0099999999999998</v>
      </c>
      <c r="I1086" s="89">
        <v>2.64</v>
      </c>
      <c r="J1086" s="89">
        <v>1.03</v>
      </c>
      <c r="K1086" s="89">
        <v>0.2</v>
      </c>
      <c r="L1086" s="89">
        <v>0.41</v>
      </c>
      <c r="M1086" s="89">
        <v>1.89</v>
      </c>
      <c r="N1086" s="89">
        <v>3.27</v>
      </c>
      <c r="O1086" s="89">
        <v>3.25</v>
      </c>
      <c r="P1086" s="89">
        <v>0.3</v>
      </c>
      <c r="Q1086" s="89">
        <v>0.28000000000000003</v>
      </c>
      <c r="R1086" s="89">
        <v>0.16</v>
      </c>
      <c r="S1086" s="89">
        <v>0.17</v>
      </c>
      <c r="T1086" s="89">
        <v>0.15</v>
      </c>
      <c r="U1086" s="89">
        <v>0.13</v>
      </c>
      <c r="V1086" s="89">
        <v>0.12</v>
      </c>
      <c r="W1086" s="89">
        <v>0.08</v>
      </c>
      <c r="X1086" s="89">
        <v>0.05</v>
      </c>
      <c r="Y1086" s="89">
        <v>0.13</v>
      </c>
    </row>
    <row r="1087" spans="1:25">
      <c r="A1087" s="88" t="s">
        <v>1255</v>
      </c>
      <c r="B1087" s="89">
        <v>4.71</v>
      </c>
      <c r="C1087" s="89">
        <v>0.19</v>
      </c>
      <c r="D1087" s="89">
        <v>0.02</v>
      </c>
      <c r="E1087" s="89">
        <v>0.04</v>
      </c>
      <c r="F1087" s="89">
        <v>0.02</v>
      </c>
      <c r="G1087" s="89">
        <v>3.84</v>
      </c>
      <c r="H1087" s="89">
        <v>4.63</v>
      </c>
      <c r="I1087" s="89">
        <v>0.87</v>
      </c>
      <c r="J1087" s="89">
        <v>0.17</v>
      </c>
      <c r="K1087" s="89">
        <v>0.19</v>
      </c>
      <c r="L1087" s="89">
        <v>0.12</v>
      </c>
      <c r="M1087" s="89">
        <v>0.16</v>
      </c>
      <c r="N1087" s="89">
        <v>0.25</v>
      </c>
      <c r="O1087" s="89">
        <v>0.18</v>
      </c>
      <c r="P1087" s="89">
        <v>0.32</v>
      </c>
      <c r="Q1087" s="89">
        <v>0.26</v>
      </c>
      <c r="R1087" s="89">
        <v>0.25</v>
      </c>
      <c r="S1087" s="89">
        <v>0.24</v>
      </c>
      <c r="T1087" s="89">
        <v>0.18</v>
      </c>
      <c r="U1087" s="89">
        <v>0.1</v>
      </c>
      <c r="V1087" s="89">
        <v>7.0000000000000007E-2</v>
      </c>
      <c r="W1087" s="89">
        <v>0.11</v>
      </c>
      <c r="X1087" s="89">
        <v>0.04</v>
      </c>
      <c r="Y1087" s="89">
        <v>4.45</v>
      </c>
    </row>
    <row r="1088" spans="1:25">
      <c r="A1088" s="88" t="s">
        <v>1256</v>
      </c>
      <c r="B1088" s="89">
        <v>0</v>
      </c>
      <c r="C1088" s="89">
        <v>0</v>
      </c>
      <c r="D1088" s="89">
        <v>0</v>
      </c>
      <c r="E1088" s="89">
        <v>0</v>
      </c>
      <c r="F1088" s="89">
        <v>1.76</v>
      </c>
      <c r="G1088" s="89">
        <v>3.17</v>
      </c>
      <c r="H1088" s="89">
        <v>1.69</v>
      </c>
      <c r="I1088" s="89">
        <v>0.09</v>
      </c>
      <c r="J1088" s="89">
        <v>0.17</v>
      </c>
      <c r="K1088" s="89">
        <v>0.14000000000000001</v>
      </c>
      <c r="L1088" s="89">
        <v>0.15</v>
      </c>
      <c r="M1088" s="89">
        <v>0.04</v>
      </c>
      <c r="N1088" s="89">
        <v>0.09</v>
      </c>
      <c r="O1088" s="89">
        <v>0.11</v>
      </c>
      <c r="P1088" s="89">
        <v>0.04</v>
      </c>
      <c r="Q1088" s="89">
        <v>0.06</v>
      </c>
      <c r="R1088" s="89">
        <v>0.03</v>
      </c>
      <c r="S1088" s="89">
        <v>0.03</v>
      </c>
      <c r="T1088" s="89">
        <v>0.01</v>
      </c>
      <c r="U1088" s="89">
        <v>0.04</v>
      </c>
      <c r="V1088" s="89">
        <v>0.06</v>
      </c>
      <c r="W1088" s="89">
        <v>0.04</v>
      </c>
      <c r="X1088" s="89">
        <v>0</v>
      </c>
      <c r="Y1088" s="89">
        <v>0</v>
      </c>
    </row>
    <row r="1089" spans="1:25">
      <c r="A1089" s="88" t="s">
        <v>1257</v>
      </c>
      <c r="B1089" s="89">
        <v>3.36</v>
      </c>
      <c r="C1089" s="89">
        <v>0.28000000000000003</v>
      </c>
      <c r="D1089" s="89">
        <v>0.22</v>
      </c>
      <c r="E1089" s="89">
        <v>0.23</v>
      </c>
      <c r="F1089" s="89">
        <v>0.2</v>
      </c>
      <c r="G1089" s="89">
        <v>4.66</v>
      </c>
      <c r="H1089" s="89">
        <v>1.8</v>
      </c>
      <c r="I1089" s="89">
        <v>0.28000000000000003</v>
      </c>
      <c r="J1089" s="89">
        <v>0.64</v>
      </c>
      <c r="K1089" s="89">
        <v>0.41</v>
      </c>
      <c r="L1089" s="89">
        <v>0.28999999999999998</v>
      </c>
      <c r="M1089" s="89">
        <v>0.25</v>
      </c>
      <c r="N1089" s="89">
        <v>0.26</v>
      </c>
      <c r="O1089" s="89">
        <v>0.27</v>
      </c>
      <c r="P1089" s="89">
        <v>0.28999999999999998</v>
      </c>
      <c r="Q1089" s="89">
        <v>0.26</v>
      </c>
      <c r="R1089" s="89">
        <v>0.27</v>
      </c>
      <c r="S1089" s="89">
        <v>0.32</v>
      </c>
      <c r="T1089" s="89">
        <v>0.36</v>
      </c>
      <c r="U1089" s="89">
        <v>0.34</v>
      </c>
      <c r="V1089" s="89">
        <v>0.26</v>
      </c>
      <c r="W1089" s="89">
        <v>0.22</v>
      </c>
      <c r="X1089" s="89">
        <v>0.2</v>
      </c>
      <c r="Y1089" s="89">
        <v>5.2</v>
      </c>
    </row>
    <row r="1090" spans="1:25">
      <c r="A1090" s="88" t="s">
        <v>1258</v>
      </c>
      <c r="B1090" s="89">
        <v>1.45</v>
      </c>
      <c r="C1090" s="89">
        <v>0</v>
      </c>
      <c r="D1090" s="89">
        <v>0</v>
      </c>
      <c r="E1090" s="89">
        <v>0</v>
      </c>
      <c r="F1090" s="89">
        <v>2.0499999999999998</v>
      </c>
      <c r="G1090" s="89">
        <v>0.28999999999999998</v>
      </c>
      <c r="H1090" s="89">
        <v>0.02</v>
      </c>
      <c r="I1090" s="89">
        <v>0.04</v>
      </c>
      <c r="J1090" s="89">
        <v>0.04</v>
      </c>
      <c r="K1090" s="89">
        <v>0.04</v>
      </c>
      <c r="L1090" s="89">
        <v>0.18</v>
      </c>
      <c r="M1090" s="89">
        <v>0.28999999999999998</v>
      </c>
      <c r="N1090" s="89">
        <v>0.39</v>
      </c>
      <c r="O1090" s="89">
        <v>0.39</v>
      </c>
      <c r="P1090" s="89">
        <v>0.19</v>
      </c>
      <c r="Q1090" s="89">
        <v>0.01</v>
      </c>
      <c r="R1090" s="89">
        <v>0.1</v>
      </c>
      <c r="S1090" s="89">
        <v>0.09</v>
      </c>
      <c r="T1090" s="89">
        <v>0.02</v>
      </c>
      <c r="U1090" s="89">
        <v>0.02</v>
      </c>
      <c r="V1090" s="89">
        <v>0.02</v>
      </c>
      <c r="W1090" s="89">
        <v>1.92</v>
      </c>
      <c r="X1090" s="89">
        <v>0.54</v>
      </c>
      <c r="Y1090" s="89">
        <v>0.01</v>
      </c>
    </row>
    <row r="1091" spans="1:25">
      <c r="A1091" s="88" t="s">
        <v>1259</v>
      </c>
      <c r="B1091" s="89">
        <v>0.01</v>
      </c>
      <c r="C1091" s="89">
        <v>0.08</v>
      </c>
      <c r="D1091" s="89">
        <v>0.09</v>
      </c>
      <c r="E1091" s="89">
        <v>0.01</v>
      </c>
      <c r="F1091" s="89">
        <v>0.01</v>
      </c>
      <c r="G1091" s="89">
        <v>0</v>
      </c>
      <c r="H1091" s="89">
        <v>0.01</v>
      </c>
      <c r="I1091" s="89">
        <v>0.02</v>
      </c>
      <c r="J1091" s="89">
        <v>0.03</v>
      </c>
      <c r="K1091" s="89">
        <v>0.04</v>
      </c>
      <c r="L1091" s="89">
        <v>0.06</v>
      </c>
      <c r="M1091" s="89">
        <v>7.0000000000000007E-2</v>
      </c>
      <c r="N1091" s="89">
        <v>0.03</v>
      </c>
      <c r="O1091" s="89">
        <v>0.03</v>
      </c>
      <c r="P1091" s="89">
        <v>0.04</v>
      </c>
      <c r="Q1091" s="89">
        <v>0.04</v>
      </c>
      <c r="R1091" s="89">
        <v>0.05</v>
      </c>
      <c r="S1091" s="89">
        <v>0.56000000000000005</v>
      </c>
      <c r="T1091" s="89">
        <v>2.84</v>
      </c>
      <c r="U1091" s="89">
        <v>1.56</v>
      </c>
      <c r="V1091" s="89">
        <v>0.04</v>
      </c>
      <c r="W1091" s="89">
        <v>0.03</v>
      </c>
      <c r="X1091" s="89">
        <v>0.01</v>
      </c>
      <c r="Y1091" s="89">
        <v>0.01</v>
      </c>
    </row>
    <row r="1092" spans="1:25">
      <c r="A1092" s="88" t="s">
        <v>1260</v>
      </c>
      <c r="B1092" s="89">
        <v>3.61</v>
      </c>
      <c r="C1092" s="89">
        <v>4.12</v>
      </c>
      <c r="D1092" s="89">
        <v>1.68</v>
      </c>
      <c r="E1092" s="89">
        <v>0</v>
      </c>
      <c r="F1092" s="89">
        <v>3.53</v>
      </c>
      <c r="G1092" s="89">
        <v>3.76</v>
      </c>
      <c r="H1092" s="89">
        <v>1.93</v>
      </c>
      <c r="I1092" s="89">
        <v>0</v>
      </c>
      <c r="J1092" s="89">
        <v>0.02</v>
      </c>
      <c r="K1092" s="89">
        <v>0.04</v>
      </c>
      <c r="L1092" s="89">
        <v>0.03</v>
      </c>
      <c r="M1092" s="89">
        <v>0.03</v>
      </c>
      <c r="N1092" s="89">
        <v>0.03</v>
      </c>
      <c r="O1092" s="89">
        <v>0.13</v>
      </c>
      <c r="P1092" s="89">
        <v>0.21</v>
      </c>
      <c r="Q1092" s="89">
        <v>0.12</v>
      </c>
      <c r="R1092" s="89">
        <v>0.01</v>
      </c>
      <c r="S1092" s="89">
        <v>0.01</v>
      </c>
      <c r="T1092" s="89">
        <v>0.01</v>
      </c>
      <c r="U1092" s="89">
        <v>0.01</v>
      </c>
      <c r="V1092" s="89">
        <v>0.01</v>
      </c>
      <c r="W1092" s="89">
        <v>0</v>
      </c>
      <c r="X1092" s="89">
        <v>0</v>
      </c>
      <c r="Y1092" s="89">
        <v>0</v>
      </c>
    </row>
    <row r="1093" spans="1:25">
      <c r="A1093" s="88" t="s">
        <v>1261</v>
      </c>
      <c r="B1093" s="89">
        <v>0.16</v>
      </c>
      <c r="C1093" s="89">
        <v>0.16</v>
      </c>
      <c r="D1093" s="89">
        <v>0.17</v>
      </c>
      <c r="E1093" s="89">
        <v>0.18</v>
      </c>
      <c r="F1093" s="89">
        <v>0.21</v>
      </c>
      <c r="G1093" s="89">
        <v>2.72</v>
      </c>
      <c r="H1093" s="89">
        <v>0.16</v>
      </c>
      <c r="I1093" s="89">
        <v>0.19</v>
      </c>
      <c r="J1093" s="89">
        <v>0.15</v>
      </c>
      <c r="K1093" s="89">
        <v>0.15</v>
      </c>
      <c r="L1093" s="89">
        <v>0.21</v>
      </c>
      <c r="M1093" s="89">
        <v>0.28999999999999998</v>
      </c>
      <c r="N1093" s="89">
        <v>0.41</v>
      </c>
      <c r="O1093" s="89">
        <v>0.28000000000000003</v>
      </c>
      <c r="P1093" s="89">
        <v>0.3</v>
      </c>
      <c r="Q1093" s="89">
        <v>0.37</v>
      </c>
      <c r="R1093" s="89">
        <v>0.23</v>
      </c>
      <c r="S1093" s="89">
        <v>0.2</v>
      </c>
      <c r="T1093" s="89">
        <v>0.2</v>
      </c>
      <c r="U1093" s="89">
        <v>0.2</v>
      </c>
      <c r="V1093" s="89">
        <v>0.19</v>
      </c>
      <c r="W1093" s="89">
        <v>2.09</v>
      </c>
      <c r="X1093" s="89">
        <v>1.32</v>
      </c>
      <c r="Y1093" s="89">
        <v>0.17</v>
      </c>
    </row>
    <row r="1094" spans="1:25">
      <c r="A1094" s="88" t="s">
        <v>1262</v>
      </c>
      <c r="B1094" s="89">
        <v>0.06</v>
      </c>
      <c r="C1094" s="89">
        <v>0.06</v>
      </c>
      <c r="D1094" s="89">
        <v>0.06</v>
      </c>
      <c r="E1094" s="89">
        <v>0.8</v>
      </c>
      <c r="F1094" s="89">
        <v>2.88</v>
      </c>
      <c r="G1094" s="89">
        <v>2.6</v>
      </c>
      <c r="H1094" s="89">
        <v>0.88</v>
      </c>
      <c r="I1094" s="89">
        <v>0.09</v>
      </c>
      <c r="J1094" s="89">
        <v>0.17</v>
      </c>
      <c r="K1094" s="89">
        <v>0.18</v>
      </c>
      <c r="L1094" s="89">
        <v>0.14000000000000001</v>
      </c>
      <c r="M1094" s="89">
        <v>0.12</v>
      </c>
      <c r="N1094" s="89">
        <v>0.08</v>
      </c>
      <c r="O1094" s="89">
        <v>0.09</v>
      </c>
      <c r="P1094" s="89">
        <v>0.17</v>
      </c>
      <c r="Q1094" s="89">
        <v>0.23</v>
      </c>
      <c r="R1094" s="89">
        <v>0.31</v>
      </c>
      <c r="S1094" s="89">
        <v>0.17</v>
      </c>
      <c r="T1094" s="89">
        <v>0.08</v>
      </c>
      <c r="U1094" s="89">
        <v>0.08</v>
      </c>
      <c r="V1094" s="89">
        <v>0.09</v>
      </c>
      <c r="W1094" s="89">
        <v>1.24</v>
      </c>
      <c r="X1094" s="89">
        <v>1.64</v>
      </c>
      <c r="Y1094" s="89">
        <v>0.08</v>
      </c>
    </row>
    <row r="1095" spans="1:25">
      <c r="A1095" s="88" t="s">
        <v>1263</v>
      </c>
      <c r="B1095" s="89">
        <v>0</v>
      </c>
      <c r="C1095" s="89">
        <v>0</v>
      </c>
      <c r="D1095" s="89">
        <v>0</v>
      </c>
      <c r="E1095" s="89">
        <v>0</v>
      </c>
      <c r="F1095" s="89">
        <v>0</v>
      </c>
      <c r="G1095" s="89">
        <v>0.01</v>
      </c>
      <c r="H1095" s="89">
        <v>0</v>
      </c>
      <c r="I1095" s="89">
        <v>0.03</v>
      </c>
      <c r="J1095" s="89">
        <v>0.02</v>
      </c>
      <c r="K1095" s="89">
        <v>0.03</v>
      </c>
      <c r="L1095" s="89">
        <v>0.02</v>
      </c>
      <c r="M1095" s="89">
        <v>0.02</v>
      </c>
      <c r="N1095" s="89">
        <v>0.02</v>
      </c>
      <c r="O1095" s="89">
        <v>0.02</v>
      </c>
      <c r="P1095" s="89">
        <v>0.02</v>
      </c>
      <c r="Q1095" s="89">
        <v>0.03</v>
      </c>
      <c r="R1095" s="89">
        <v>0.03</v>
      </c>
      <c r="S1095" s="89">
        <v>0.02</v>
      </c>
      <c r="T1095" s="89">
        <v>0</v>
      </c>
      <c r="U1095" s="89">
        <v>0</v>
      </c>
      <c r="V1095" s="89">
        <v>0</v>
      </c>
      <c r="W1095" s="89">
        <v>0</v>
      </c>
      <c r="X1095" s="89">
        <v>0</v>
      </c>
      <c r="Y1095" s="89">
        <v>0</v>
      </c>
    </row>
    <row r="1096" spans="1:25">
      <c r="A1096" s="88" t="s">
        <v>1264</v>
      </c>
      <c r="B1096" s="89">
        <v>0</v>
      </c>
      <c r="C1096" s="89">
        <v>0</v>
      </c>
      <c r="D1096" s="89">
        <v>0</v>
      </c>
      <c r="E1096" s="89">
        <v>0</v>
      </c>
      <c r="F1096" s="89">
        <v>0</v>
      </c>
      <c r="G1096" s="89">
        <v>0.03</v>
      </c>
      <c r="H1096" s="89">
        <v>4.43</v>
      </c>
      <c r="I1096" s="89">
        <v>0</v>
      </c>
      <c r="J1096" s="89">
        <v>0</v>
      </c>
      <c r="K1096" s="89">
        <v>0</v>
      </c>
      <c r="L1096" s="89">
        <v>0.24</v>
      </c>
      <c r="M1096" s="89">
        <v>0.17</v>
      </c>
      <c r="N1096" s="89">
        <v>0.03</v>
      </c>
      <c r="O1096" s="89">
        <v>0.02</v>
      </c>
      <c r="P1096" s="89">
        <v>0.01</v>
      </c>
      <c r="Q1096" s="89">
        <v>0</v>
      </c>
      <c r="R1096" s="89">
        <v>0</v>
      </c>
      <c r="S1096" s="89">
        <v>0</v>
      </c>
      <c r="T1096" s="89">
        <v>0</v>
      </c>
      <c r="U1096" s="89">
        <v>0</v>
      </c>
      <c r="V1096" s="89">
        <v>0</v>
      </c>
      <c r="W1096" s="89">
        <v>0</v>
      </c>
      <c r="X1096" s="89">
        <v>0</v>
      </c>
      <c r="Y1096" s="89">
        <v>0</v>
      </c>
    </row>
    <row r="1097" spans="1:25">
      <c r="A1097" s="88" t="s">
        <v>1265</v>
      </c>
      <c r="B1097" s="89">
        <v>0.01</v>
      </c>
      <c r="C1097" s="89">
        <v>0</v>
      </c>
      <c r="D1097" s="89">
        <v>0</v>
      </c>
      <c r="E1097" s="89">
        <v>0</v>
      </c>
      <c r="F1097" s="89">
        <v>5.88</v>
      </c>
      <c r="G1097" s="89">
        <v>6.34</v>
      </c>
      <c r="H1097" s="89">
        <v>3.13</v>
      </c>
      <c r="I1097" s="89">
        <v>0.21</v>
      </c>
      <c r="J1097" s="89">
        <v>0.05</v>
      </c>
      <c r="K1097" s="89">
        <v>0.12</v>
      </c>
      <c r="L1097" s="89">
        <v>0.11</v>
      </c>
      <c r="M1097" s="89">
        <v>0.06</v>
      </c>
      <c r="N1097" s="89">
        <v>0.06</v>
      </c>
      <c r="O1097" s="89">
        <v>0.06</v>
      </c>
      <c r="P1097" s="89">
        <v>7.0000000000000007E-2</v>
      </c>
      <c r="Q1097" s="89">
        <v>0.23</v>
      </c>
      <c r="R1097" s="89">
        <v>7.0000000000000007E-2</v>
      </c>
      <c r="S1097" s="89">
        <v>0.03</v>
      </c>
      <c r="T1097" s="89">
        <v>0.21</v>
      </c>
      <c r="U1097" s="89">
        <v>0.11</v>
      </c>
      <c r="V1097" s="89">
        <v>0.03</v>
      </c>
      <c r="W1097" s="89">
        <v>0.01</v>
      </c>
      <c r="X1097" s="89">
        <v>0.01</v>
      </c>
      <c r="Y1097" s="89">
        <v>0.02</v>
      </c>
    </row>
    <row r="1098" spans="1:25">
      <c r="A1098" s="88" t="s">
        <v>1266</v>
      </c>
      <c r="B1098" s="89">
        <v>0.09</v>
      </c>
      <c r="C1098" s="89">
        <v>0.03</v>
      </c>
      <c r="D1098" s="89">
        <v>0.03</v>
      </c>
      <c r="E1098" s="89">
        <v>0.04</v>
      </c>
      <c r="F1098" s="89">
        <v>0.03</v>
      </c>
      <c r="G1098" s="89">
        <v>1.1000000000000001</v>
      </c>
      <c r="H1098" s="89">
        <v>0.17</v>
      </c>
      <c r="I1098" s="89">
        <v>0.1</v>
      </c>
      <c r="J1098" s="89">
        <v>0.08</v>
      </c>
      <c r="K1098" s="89">
        <v>0.1</v>
      </c>
      <c r="L1098" s="89">
        <v>0.12</v>
      </c>
      <c r="M1098" s="89">
        <v>0.09</v>
      </c>
      <c r="N1098" s="89">
        <v>0.1</v>
      </c>
      <c r="O1098" s="89">
        <v>0.11</v>
      </c>
      <c r="P1098" s="89">
        <v>0.11</v>
      </c>
      <c r="Q1098" s="89">
        <v>1.17</v>
      </c>
      <c r="R1098" s="89">
        <v>0.19</v>
      </c>
      <c r="S1098" s="89">
        <v>0.13</v>
      </c>
      <c r="T1098" s="89">
        <v>0.08</v>
      </c>
      <c r="U1098" s="89">
        <v>7.0000000000000007E-2</v>
      </c>
      <c r="V1098" s="89">
        <v>0.05</v>
      </c>
      <c r="W1098" s="89">
        <v>0.04</v>
      </c>
      <c r="X1098" s="89">
        <v>0.02</v>
      </c>
      <c r="Y1098" s="89">
        <v>1.1000000000000001</v>
      </c>
    </row>
    <row r="1099" spans="1:25">
      <c r="A1099" s="88" t="s">
        <v>1267</v>
      </c>
      <c r="B1099" s="89">
        <v>7.0000000000000007E-2</v>
      </c>
      <c r="C1099" s="89">
        <v>0.05</v>
      </c>
      <c r="D1099" s="89">
        <v>0.06</v>
      </c>
      <c r="E1099" s="89">
        <v>0.05</v>
      </c>
      <c r="F1099" s="89">
        <v>0.04</v>
      </c>
      <c r="G1099" s="89">
        <v>1.2</v>
      </c>
      <c r="H1099" s="89">
        <v>0.17</v>
      </c>
      <c r="I1099" s="89">
        <v>0.15</v>
      </c>
      <c r="J1099" s="89">
        <v>0.21</v>
      </c>
      <c r="K1099" s="89">
        <v>0.17</v>
      </c>
      <c r="L1099" s="89">
        <v>0.12</v>
      </c>
      <c r="M1099" s="89">
        <v>0.08</v>
      </c>
      <c r="N1099" s="89">
        <v>0.06</v>
      </c>
      <c r="O1099" s="89">
        <v>0.05</v>
      </c>
      <c r="P1099" s="89">
        <v>0.05</v>
      </c>
      <c r="Q1099" s="89">
        <v>0.11</v>
      </c>
      <c r="R1099" s="89">
        <v>7.0000000000000007E-2</v>
      </c>
      <c r="S1099" s="89">
        <v>7.0000000000000007E-2</v>
      </c>
      <c r="T1099" s="89">
        <v>0.05</v>
      </c>
      <c r="U1099" s="89">
        <v>0.05</v>
      </c>
      <c r="V1099" s="89">
        <v>0.05</v>
      </c>
      <c r="W1099" s="89">
        <v>1.75</v>
      </c>
      <c r="X1099" s="89">
        <v>2.25</v>
      </c>
      <c r="Y1099" s="89">
        <v>1.21</v>
      </c>
    </row>
    <row r="1100" spans="1:25">
      <c r="A1100" s="88" t="s">
        <v>1268</v>
      </c>
      <c r="B1100" s="89">
        <v>0.03</v>
      </c>
      <c r="C1100" s="89">
        <v>0.03</v>
      </c>
      <c r="D1100" s="89">
        <v>0.04</v>
      </c>
      <c r="E1100" s="89">
        <v>0.03</v>
      </c>
      <c r="F1100" s="89">
        <v>3.07</v>
      </c>
      <c r="G1100" s="89">
        <v>1.54</v>
      </c>
      <c r="H1100" s="89">
        <v>0.1</v>
      </c>
      <c r="I1100" s="89">
        <v>0.12</v>
      </c>
      <c r="J1100" s="89">
        <v>0.11</v>
      </c>
      <c r="K1100" s="89">
        <v>7.0000000000000007E-2</v>
      </c>
      <c r="L1100" s="89">
        <v>7.0000000000000007E-2</v>
      </c>
      <c r="M1100" s="89">
        <v>0.05</v>
      </c>
      <c r="N1100" s="89">
        <v>0.05</v>
      </c>
      <c r="O1100" s="89">
        <v>0.06</v>
      </c>
      <c r="P1100" s="89">
        <v>0.06</v>
      </c>
      <c r="Q1100" s="89">
        <v>0.08</v>
      </c>
      <c r="R1100" s="89">
        <v>0.25</v>
      </c>
      <c r="S1100" s="89">
        <v>0.08</v>
      </c>
      <c r="T1100" s="89">
        <v>0.08</v>
      </c>
      <c r="U1100" s="89">
        <v>0.05</v>
      </c>
      <c r="V1100" s="89">
        <v>0.05</v>
      </c>
      <c r="W1100" s="89">
        <v>0.04</v>
      </c>
      <c r="X1100" s="89">
        <v>0.04</v>
      </c>
      <c r="Y1100" s="89">
        <v>0.04</v>
      </c>
    </row>
    <row r="1101" spans="1:25">
      <c r="A1101" s="88" t="s">
        <v>1269</v>
      </c>
      <c r="B1101" s="89">
        <v>0</v>
      </c>
      <c r="C1101" s="89">
        <v>0</v>
      </c>
      <c r="D1101" s="89">
        <v>0</v>
      </c>
      <c r="E1101" s="89">
        <v>0.01</v>
      </c>
      <c r="F1101" s="89">
        <v>0</v>
      </c>
      <c r="G1101" s="89">
        <v>2.27</v>
      </c>
      <c r="H1101" s="89">
        <v>0.12</v>
      </c>
      <c r="I1101" s="89">
        <v>0.04</v>
      </c>
      <c r="J1101" s="89">
        <v>0.04</v>
      </c>
      <c r="K1101" s="89">
        <v>0.02</v>
      </c>
      <c r="L1101" s="89">
        <v>7.0000000000000007E-2</v>
      </c>
      <c r="M1101" s="89">
        <v>7.0000000000000007E-2</v>
      </c>
      <c r="N1101" s="89">
        <v>0.03</v>
      </c>
      <c r="O1101" s="89">
        <v>0.59</v>
      </c>
      <c r="P1101" s="89">
        <v>0.37</v>
      </c>
      <c r="Q1101" s="89">
        <v>0.08</v>
      </c>
      <c r="R1101" s="89">
        <v>0.01</v>
      </c>
      <c r="S1101" s="89">
        <v>0.01</v>
      </c>
      <c r="T1101" s="89">
        <v>0.02</v>
      </c>
      <c r="U1101" s="89">
        <v>0.01</v>
      </c>
      <c r="V1101" s="89">
        <v>1.1200000000000001</v>
      </c>
      <c r="W1101" s="89">
        <v>1.23</v>
      </c>
      <c r="X1101" s="89">
        <v>0.02</v>
      </c>
      <c r="Y1101" s="89">
        <v>0.01</v>
      </c>
    </row>
    <row r="1102" spans="1:25">
      <c r="A1102" s="88" t="s">
        <v>1270</v>
      </c>
      <c r="B1102" s="89">
        <v>1.55</v>
      </c>
      <c r="C1102" s="89">
        <v>0.12</v>
      </c>
      <c r="D1102" s="89">
        <v>0.01</v>
      </c>
      <c r="E1102" s="89">
        <v>0.01</v>
      </c>
      <c r="F1102" s="89">
        <v>1.62</v>
      </c>
      <c r="G1102" s="89">
        <v>3.49</v>
      </c>
      <c r="H1102" s="89">
        <v>2.4900000000000002</v>
      </c>
      <c r="I1102" s="89">
        <v>1.02</v>
      </c>
      <c r="J1102" s="89">
        <v>0.11</v>
      </c>
      <c r="K1102" s="89">
        <v>7.0000000000000007E-2</v>
      </c>
      <c r="L1102" s="89">
        <v>0.05</v>
      </c>
      <c r="M1102" s="89">
        <v>0.05</v>
      </c>
      <c r="N1102" s="89">
        <v>0.03</v>
      </c>
      <c r="O1102" s="89">
        <v>0.04</v>
      </c>
      <c r="P1102" s="89">
        <v>0.08</v>
      </c>
      <c r="Q1102" s="89">
        <v>0.08</v>
      </c>
      <c r="R1102" s="89">
        <v>0.04</v>
      </c>
      <c r="S1102" s="89">
        <v>0.06</v>
      </c>
      <c r="T1102" s="89">
        <v>0.04</v>
      </c>
      <c r="U1102" s="89">
        <v>0.04</v>
      </c>
      <c r="V1102" s="89">
        <v>0.03</v>
      </c>
      <c r="W1102" s="89">
        <v>0.02</v>
      </c>
      <c r="X1102" s="89">
        <v>3.56</v>
      </c>
      <c r="Y1102" s="89">
        <v>3.06</v>
      </c>
    </row>
    <row r="1103" spans="1:25">
      <c r="A1103" s="88" t="s">
        <v>1271</v>
      </c>
      <c r="B1103" s="89">
        <v>0.01</v>
      </c>
      <c r="C1103" s="89">
        <v>0</v>
      </c>
      <c r="D1103" s="89">
        <v>0</v>
      </c>
      <c r="E1103" s="89">
        <v>0</v>
      </c>
      <c r="F1103" s="89">
        <v>0</v>
      </c>
      <c r="G1103" s="89">
        <v>0</v>
      </c>
      <c r="H1103" s="89">
        <v>0</v>
      </c>
      <c r="I1103" s="89">
        <v>0</v>
      </c>
      <c r="J1103" s="89">
        <v>0</v>
      </c>
      <c r="K1103" s="89">
        <v>0</v>
      </c>
      <c r="L1103" s="89">
        <v>0.01</v>
      </c>
      <c r="M1103" s="89">
        <v>0</v>
      </c>
      <c r="N1103" s="89">
        <v>0</v>
      </c>
      <c r="O1103" s="89">
        <v>0</v>
      </c>
      <c r="P1103" s="89">
        <v>0</v>
      </c>
      <c r="Q1103" s="89">
        <v>0</v>
      </c>
      <c r="R1103" s="89">
        <v>0</v>
      </c>
      <c r="S1103" s="89">
        <v>0</v>
      </c>
      <c r="T1103" s="89">
        <v>0</v>
      </c>
      <c r="U1103" s="89">
        <v>0</v>
      </c>
      <c r="V1103" s="89">
        <v>0</v>
      </c>
      <c r="W1103" s="89">
        <v>0</v>
      </c>
      <c r="X1103" s="89">
        <v>0.01</v>
      </c>
      <c r="Y1103" s="89">
        <v>0</v>
      </c>
    </row>
    <row r="1104" spans="1:25">
      <c r="A1104" s="88" t="s">
        <v>1272</v>
      </c>
      <c r="B1104" s="89">
        <v>0.47</v>
      </c>
      <c r="C1104" s="89">
        <v>0.05</v>
      </c>
      <c r="D1104" s="89">
        <v>0.05</v>
      </c>
      <c r="E1104" s="89">
        <v>0.05</v>
      </c>
      <c r="F1104" s="89">
        <v>0.28000000000000003</v>
      </c>
      <c r="G1104" s="89">
        <v>0.28999999999999998</v>
      </c>
      <c r="H1104" s="89">
        <v>0.06</v>
      </c>
      <c r="I1104" s="89">
        <v>0.08</v>
      </c>
      <c r="J1104" s="89">
        <v>0.09</v>
      </c>
      <c r="K1104" s="89">
        <v>0.09</v>
      </c>
      <c r="L1104" s="89">
        <v>0.08</v>
      </c>
      <c r="M1104" s="89">
        <v>0.15</v>
      </c>
      <c r="N1104" s="89">
        <v>0.26</v>
      </c>
      <c r="O1104" s="89">
        <v>0.09</v>
      </c>
      <c r="P1104" s="89">
        <v>0.1</v>
      </c>
      <c r="Q1104" s="89">
        <v>7.0000000000000007E-2</v>
      </c>
      <c r="R1104" s="89">
        <v>0.09</v>
      </c>
      <c r="S1104" s="89">
        <v>0.13</v>
      </c>
      <c r="T1104" s="89">
        <v>0.08</v>
      </c>
      <c r="U1104" s="89">
        <v>0.06</v>
      </c>
      <c r="V1104" s="89">
        <v>0.08</v>
      </c>
      <c r="W1104" s="89">
        <v>0.71</v>
      </c>
      <c r="X1104" s="89">
        <v>5.45</v>
      </c>
      <c r="Y1104" s="89">
        <v>1.23</v>
      </c>
    </row>
    <row r="1105" spans="1:25">
      <c r="A1105" s="88" t="s">
        <v>1273</v>
      </c>
      <c r="B1105" s="89">
        <v>0.11</v>
      </c>
      <c r="C1105" s="89">
        <v>0.11</v>
      </c>
      <c r="D1105" s="89">
        <v>0.11</v>
      </c>
      <c r="E1105" s="89">
        <v>0.12</v>
      </c>
      <c r="F1105" s="89">
        <v>0.1</v>
      </c>
      <c r="G1105" s="89">
        <v>1.63</v>
      </c>
      <c r="H1105" s="89">
        <v>0.38</v>
      </c>
      <c r="I1105" s="89">
        <v>0.19</v>
      </c>
      <c r="J1105" s="89">
        <v>0.2</v>
      </c>
      <c r="K1105" s="89">
        <v>0.2</v>
      </c>
      <c r="L1105" s="89">
        <v>0.16</v>
      </c>
      <c r="M1105" s="89">
        <v>0.13</v>
      </c>
      <c r="N1105" s="89">
        <v>0.28999999999999998</v>
      </c>
      <c r="O1105" s="89">
        <v>1.82</v>
      </c>
      <c r="P1105" s="89">
        <v>0.19</v>
      </c>
      <c r="Q1105" s="89">
        <v>0.14000000000000001</v>
      </c>
      <c r="R1105" s="89">
        <v>0.13</v>
      </c>
      <c r="S1105" s="89">
        <v>0.12</v>
      </c>
      <c r="T1105" s="89">
        <v>0.12</v>
      </c>
      <c r="U1105" s="89">
        <v>0.28000000000000003</v>
      </c>
      <c r="V1105" s="89">
        <v>1.8</v>
      </c>
      <c r="W1105" s="89">
        <v>0.16</v>
      </c>
      <c r="X1105" s="89">
        <v>0.11</v>
      </c>
      <c r="Y1105" s="89">
        <v>0.11</v>
      </c>
    </row>
    <row r="1106" spans="1:25">
      <c r="A1106" s="88" t="s">
        <v>1274</v>
      </c>
      <c r="B1106" s="89">
        <v>7.0000000000000007E-2</v>
      </c>
      <c r="C1106" s="89">
        <v>7.0000000000000007E-2</v>
      </c>
      <c r="D1106" s="89">
        <v>7.0000000000000007E-2</v>
      </c>
      <c r="E1106" s="89">
        <v>0.08</v>
      </c>
      <c r="F1106" s="89">
        <v>2.09</v>
      </c>
      <c r="G1106" s="89">
        <v>1.24</v>
      </c>
      <c r="H1106" s="89">
        <v>0.14000000000000001</v>
      </c>
      <c r="I1106" s="89">
        <v>0.15</v>
      </c>
      <c r="J1106" s="89">
        <v>0.24</v>
      </c>
      <c r="K1106" s="89">
        <v>0.27</v>
      </c>
      <c r="L1106" s="89">
        <v>0.12</v>
      </c>
      <c r="M1106" s="89">
        <v>0.11</v>
      </c>
      <c r="N1106" s="89">
        <v>0.13</v>
      </c>
      <c r="O1106" s="89">
        <v>0.09</v>
      </c>
      <c r="P1106" s="89">
        <v>0.09</v>
      </c>
      <c r="Q1106" s="89">
        <v>0.1</v>
      </c>
      <c r="R1106" s="89">
        <v>0.09</v>
      </c>
      <c r="S1106" s="89">
        <v>0.09</v>
      </c>
      <c r="T1106" s="89">
        <v>0.14000000000000001</v>
      </c>
      <c r="U1106" s="89">
        <v>0.19</v>
      </c>
      <c r="V1106" s="89">
        <v>0.09</v>
      </c>
      <c r="W1106" s="89">
        <v>2.2999999999999998</v>
      </c>
      <c r="X1106" s="89">
        <v>1.28</v>
      </c>
      <c r="Y1106" s="89">
        <v>0.09</v>
      </c>
    </row>
    <row r="1107" spans="1:25">
      <c r="A1107" s="88" t="s">
        <v>1275</v>
      </c>
      <c r="B1107" s="89">
        <v>0.02</v>
      </c>
      <c r="C1107" s="89">
        <v>0.02</v>
      </c>
      <c r="D1107" s="89">
        <v>0.03</v>
      </c>
      <c r="E1107" s="89">
        <v>0.04</v>
      </c>
      <c r="F1107" s="89">
        <v>0.02</v>
      </c>
      <c r="G1107" s="89">
        <v>3.93</v>
      </c>
      <c r="H1107" s="89">
        <v>0.73</v>
      </c>
      <c r="I1107" s="89">
        <v>0.17</v>
      </c>
      <c r="J1107" s="89">
        <v>0.15</v>
      </c>
      <c r="K1107" s="89">
        <v>0.13</v>
      </c>
      <c r="L1107" s="89">
        <v>0.12</v>
      </c>
      <c r="M1107" s="89">
        <v>0.11</v>
      </c>
      <c r="N1107" s="89">
        <v>0.1</v>
      </c>
      <c r="O1107" s="89">
        <v>0.19</v>
      </c>
      <c r="P1107" s="89">
        <v>0.08</v>
      </c>
      <c r="Q1107" s="89">
        <v>0.08</v>
      </c>
      <c r="R1107" s="89">
        <v>0.08</v>
      </c>
      <c r="S1107" s="89">
        <v>0.15</v>
      </c>
      <c r="T1107" s="89">
        <v>0.13</v>
      </c>
      <c r="U1107" s="89">
        <v>0.06</v>
      </c>
      <c r="V1107" s="89">
        <v>0.06</v>
      </c>
      <c r="W1107" s="89">
        <v>4.29</v>
      </c>
      <c r="X1107" s="89">
        <v>0.31</v>
      </c>
      <c r="Y1107" s="89">
        <v>0.04</v>
      </c>
    </row>
    <row r="1108" spans="1:25">
      <c r="A1108" s="88" t="s">
        <v>1276</v>
      </c>
      <c r="B1108" s="89">
        <v>0</v>
      </c>
      <c r="C1108" s="89">
        <v>0.01</v>
      </c>
      <c r="D1108" s="89">
        <v>0.01</v>
      </c>
      <c r="E1108" s="89">
        <v>0.01</v>
      </c>
      <c r="F1108" s="89">
        <v>3.12</v>
      </c>
      <c r="G1108" s="89">
        <v>0.99</v>
      </c>
      <c r="H1108" s="89">
        <v>0.02</v>
      </c>
      <c r="I1108" s="89">
        <v>0.05</v>
      </c>
      <c r="J1108" s="89">
        <v>0.09</v>
      </c>
      <c r="K1108" s="89">
        <v>0.08</v>
      </c>
      <c r="L1108" s="89">
        <v>7.0000000000000007E-2</v>
      </c>
      <c r="M1108" s="89">
        <v>7.0000000000000007E-2</v>
      </c>
      <c r="N1108" s="89">
        <v>0.03</v>
      </c>
      <c r="O1108" s="89">
        <v>0.02</v>
      </c>
      <c r="P1108" s="89">
        <v>0.01</v>
      </c>
      <c r="Q1108" s="89">
        <v>0.01</v>
      </c>
      <c r="R1108" s="89">
        <v>0.01</v>
      </c>
      <c r="S1108" s="89">
        <v>0.03</v>
      </c>
      <c r="T1108" s="89">
        <v>0.01</v>
      </c>
      <c r="U1108" s="89">
        <v>0.01</v>
      </c>
      <c r="V1108" s="89">
        <v>0.01</v>
      </c>
      <c r="W1108" s="89">
        <v>3.49</v>
      </c>
      <c r="X1108" s="89">
        <v>0.69</v>
      </c>
      <c r="Y1108" s="89">
        <v>0</v>
      </c>
    </row>
    <row r="1109" spans="1:25">
      <c r="A1109" s="88" t="s">
        <v>1277</v>
      </c>
      <c r="B1109" s="89">
        <v>0.03</v>
      </c>
      <c r="C1109" s="89">
        <v>0.02</v>
      </c>
      <c r="D1109" s="89">
        <v>0.02</v>
      </c>
      <c r="E1109" s="89">
        <v>0.01</v>
      </c>
      <c r="F1109" s="89">
        <v>0.48</v>
      </c>
      <c r="G1109" s="89">
        <v>2.59</v>
      </c>
      <c r="H1109" s="89">
        <v>2.48</v>
      </c>
      <c r="I1109" s="89">
        <v>0.41</v>
      </c>
      <c r="J1109" s="89">
        <v>0.08</v>
      </c>
      <c r="K1109" s="89">
        <v>0.11</v>
      </c>
      <c r="L1109" s="89">
        <v>0.09</v>
      </c>
      <c r="M1109" s="89">
        <v>0.06</v>
      </c>
      <c r="N1109" s="89">
        <v>7.0000000000000007E-2</v>
      </c>
      <c r="O1109" s="89">
        <v>0.06</v>
      </c>
      <c r="P1109" s="89">
        <v>0.06</v>
      </c>
      <c r="Q1109" s="89">
        <v>0.05</v>
      </c>
      <c r="R1109" s="89">
        <v>0.04</v>
      </c>
      <c r="S1109" s="89">
        <v>0.05</v>
      </c>
      <c r="T1109" s="89">
        <v>0.04</v>
      </c>
      <c r="U1109" s="89">
        <v>0.03</v>
      </c>
      <c r="V1109" s="89">
        <v>0.03</v>
      </c>
      <c r="W1109" s="89">
        <v>0.05</v>
      </c>
      <c r="X1109" s="89">
        <v>0.19</v>
      </c>
      <c r="Y1109" s="89">
        <v>0.19</v>
      </c>
    </row>
    <row r="1110" spans="1:25">
      <c r="A1110" s="88" t="s">
        <v>1278</v>
      </c>
      <c r="B1110" s="89">
        <v>1.37</v>
      </c>
      <c r="C1110" s="89">
        <v>1.08</v>
      </c>
      <c r="D1110" s="89">
        <v>7.0000000000000007E-2</v>
      </c>
      <c r="E1110" s="89">
        <v>0.06</v>
      </c>
      <c r="F1110" s="89">
        <v>1.36</v>
      </c>
      <c r="G1110" s="89">
        <v>1.03</v>
      </c>
      <c r="H1110" s="89">
        <v>0.1</v>
      </c>
      <c r="I1110" s="89">
        <v>7.0000000000000007E-2</v>
      </c>
      <c r="J1110" s="89">
        <v>0.12</v>
      </c>
      <c r="K1110" s="89">
        <v>0.09</v>
      </c>
      <c r="L1110" s="89">
        <v>0.08</v>
      </c>
      <c r="M1110" s="89">
        <v>0.09</v>
      </c>
      <c r="N1110" s="89">
        <v>0.09</v>
      </c>
      <c r="O1110" s="89">
        <v>0.05</v>
      </c>
      <c r="P1110" s="89">
        <v>0.11</v>
      </c>
      <c r="Q1110" s="89">
        <v>0.13</v>
      </c>
      <c r="R1110" s="89">
        <v>0.1</v>
      </c>
      <c r="S1110" s="89">
        <v>0.06</v>
      </c>
      <c r="T1110" s="89">
        <v>0.05</v>
      </c>
      <c r="U1110" s="89">
        <v>0.03</v>
      </c>
      <c r="V1110" s="89">
        <v>0.04</v>
      </c>
      <c r="W1110" s="89">
        <v>1.53</v>
      </c>
      <c r="X1110" s="89">
        <v>0.8</v>
      </c>
      <c r="Y1110" s="89">
        <v>0.09</v>
      </c>
    </row>
    <row r="1111" spans="1:25">
      <c r="A1111" s="88" t="s">
        <v>1279</v>
      </c>
      <c r="B1111" s="89">
        <v>0.66</v>
      </c>
      <c r="C1111" s="89">
        <v>2.65</v>
      </c>
      <c r="D1111" s="89">
        <v>0.56999999999999995</v>
      </c>
      <c r="E1111" s="89">
        <v>1</v>
      </c>
      <c r="F1111" s="89">
        <v>0.67</v>
      </c>
      <c r="G1111" s="89">
        <v>0.16</v>
      </c>
      <c r="H1111" s="89">
        <v>0.06</v>
      </c>
      <c r="I1111" s="89">
        <v>0.1</v>
      </c>
      <c r="J1111" s="89">
        <v>0.27</v>
      </c>
      <c r="K1111" s="89">
        <v>0.44</v>
      </c>
      <c r="L1111" s="89">
        <v>0.21</v>
      </c>
      <c r="M1111" s="89">
        <v>0.08</v>
      </c>
      <c r="N1111" s="89">
        <v>0.08</v>
      </c>
      <c r="O1111" s="89">
        <v>0.03</v>
      </c>
      <c r="P1111" s="89">
        <v>0.02</v>
      </c>
      <c r="Q1111" s="89">
        <v>0.02</v>
      </c>
      <c r="R1111" s="89">
        <v>7.0000000000000007E-2</v>
      </c>
      <c r="S1111" s="89">
        <v>0.04</v>
      </c>
      <c r="T1111" s="89">
        <v>0.02</v>
      </c>
      <c r="U1111" s="89">
        <v>0.02</v>
      </c>
      <c r="V1111" s="89">
        <v>0.02</v>
      </c>
      <c r="W1111" s="89">
        <v>0.01</v>
      </c>
      <c r="X1111" s="89">
        <v>0.01</v>
      </c>
      <c r="Y1111" s="89">
        <v>0.03</v>
      </c>
    </row>
    <row r="1112" spans="1:25">
      <c r="A1112" s="88" t="s">
        <v>1280</v>
      </c>
      <c r="B1112" s="89">
        <v>0.02</v>
      </c>
      <c r="C1112" s="89">
        <v>0.04</v>
      </c>
      <c r="D1112" s="89">
        <v>0.04</v>
      </c>
      <c r="E1112" s="89">
        <v>0.72</v>
      </c>
      <c r="F1112" s="89">
        <v>4.47</v>
      </c>
      <c r="G1112" s="89">
        <v>1.32</v>
      </c>
      <c r="H1112" s="89">
        <v>0.21</v>
      </c>
      <c r="I1112" s="89">
        <v>0.12</v>
      </c>
      <c r="J1112" s="89">
        <v>0.02</v>
      </c>
      <c r="K1112" s="89">
        <v>0.01</v>
      </c>
      <c r="L1112" s="89">
        <v>0.01</v>
      </c>
      <c r="M1112" s="89">
        <v>0.01</v>
      </c>
      <c r="N1112" s="89">
        <v>0.01</v>
      </c>
      <c r="O1112" s="89">
        <v>0.01</v>
      </c>
      <c r="P1112" s="89">
        <v>0.02</v>
      </c>
      <c r="Q1112" s="89">
        <v>0.01</v>
      </c>
      <c r="R1112" s="89">
        <v>0.02</v>
      </c>
      <c r="S1112" s="89">
        <v>0.02</v>
      </c>
      <c r="T1112" s="89">
        <v>0.01</v>
      </c>
      <c r="U1112" s="89">
        <v>0.01</v>
      </c>
      <c r="V1112" s="89">
        <v>0.01</v>
      </c>
      <c r="W1112" s="89">
        <v>0.68</v>
      </c>
      <c r="X1112" s="89">
        <v>4.32</v>
      </c>
      <c r="Y1112" s="89">
        <v>1.26</v>
      </c>
    </row>
    <row r="1113" spans="1:25">
      <c r="A1113" s="88" t="s">
        <v>1281</v>
      </c>
      <c r="B1113" s="89">
        <v>1.52</v>
      </c>
      <c r="C1113" s="89">
        <v>0.15</v>
      </c>
      <c r="D1113" s="89">
        <v>0.09</v>
      </c>
      <c r="E1113" s="89">
        <v>0.09</v>
      </c>
      <c r="F1113" s="89">
        <v>0.64</v>
      </c>
      <c r="G1113" s="89">
        <v>1.32</v>
      </c>
      <c r="H1113" s="89">
        <v>0.4</v>
      </c>
      <c r="I1113" s="89">
        <v>0.54</v>
      </c>
      <c r="J1113" s="89">
        <v>0.44</v>
      </c>
      <c r="K1113" s="89">
        <v>0.13</v>
      </c>
      <c r="L1113" s="89">
        <v>0.11</v>
      </c>
      <c r="M1113" s="89">
        <v>0.1</v>
      </c>
      <c r="N1113" s="89">
        <v>0.56999999999999995</v>
      </c>
      <c r="O1113" s="89">
        <v>2.14</v>
      </c>
      <c r="P1113" s="89">
        <v>1.28</v>
      </c>
      <c r="Q1113" s="89">
        <v>0.18</v>
      </c>
      <c r="R1113" s="89">
        <v>0.1</v>
      </c>
      <c r="S1113" s="89">
        <v>0.1</v>
      </c>
      <c r="T1113" s="89">
        <v>0.1</v>
      </c>
      <c r="U1113" s="89">
        <v>0.09</v>
      </c>
      <c r="V1113" s="89">
        <v>0.08</v>
      </c>
      <c r="W1113" s="89">
        <v>0.09</v>
      </c>
      <c r="X1113" s="89">
        <v>0.17</v>
      </c>
      <c r="Y1113" s="89">
        <v>1.54</v>
      </c>
    </row>
    <row r="1114" spans="1:25">
      <c r="A1114" s="88" t="s">
        <v>1282</v>
      </c>
      <c r="B1114" s="89">
        <v>0</v>
      </c>
      <c r="C1114" s="89">
        <v>0.01</v>
      </c>
      <c r="D1114" s="89">
        <v>0.01</v>
      </c>
      <c r="E1114" s="89">
        <v>0</v>
      </c>
      <c r="F1114" s="89">
        <v>0</v>
      </c>
      <c r="G1114" s="89">
        <v>0.02</v>
      </c>
      <c r="H1114" s="89">
        <v>0.01</v>
      </c>
      <c r="I1114" s="89">
        <v>0.04</v>
      </c>
      <c r="J1114" s="89">
        <v>0.14000000000000001</v>
      </c>
      <c r="K1114" s="89">
        <v>0.11</v>
      </c>
      <c r="L1114" s="89">
        <v>7.0000000000000007E-2</v>
      </c>
      <c r="M1114" s="89">
        <v>0</v>
      </c>
      <c r="N1114" s="89">
        <v>0</v>
      </c>
      <c r="O1114" s="89">
        <v>0</v>
      </c>
      <c r="P1114" s="89">
        <v>0</v>
      </c>
      <c r="Q1114" s="89">
        <v>0</v>
      </c>
      <c r="R1114" s="89">
        <v>0</v>
      </c>
      <c r="S1114" s="89">
        <v>0</v>
      </c>
      <c r="T1114" s="89">
        <v>0</v>
      </c>
      <c r="U1114" s="89">
        <v>0</v>
      </c>
      <c r="V1114" s="89">
        <v>0</v>
      </c>
      <c r="W1114" s="89">
        <v>0</v>
      </c>
      <c r="X1114" s="89">
        <v>0</v>
      </c>
      <c r="Y1114" s="89">
        <v>0</v>
      </c>
    </row>
    <row r="1115" spans="1:25">
      <c r="A1115" s="88" t="s">
        <v>1283</v>
      </c>
      <c r="B1115" s="89">
        <v>1.71</v>
      </c>
      <c r="C1115" s="89">
        <v>1.58</v>
      </c>
      <c r="D1115" s="89">
        <v>1.52</v>
      </c>
      <c r="E1115" s="89">
        <v>0.52</v>
      </c>
      <c r="F1115" s="89">
        <v>0.01</v>
      </c>
      <c r="G1115" s="89">
        <v>0.02</v>
      </c>
      <c r="H1115" s="89">
        <v>0.01</v>
      </c>
      <c r="I1115" s="89">
        <v>7.0000000000000007E-2</v>
      </c>
      <c r="J1115" s="89">
        <v>0.15</v>
      </c>
      <c r="K1115" s="89">
        <v>0.14000000000000001</v>
      </c>
      <c r="L1115" s="89">
        <v>0.06</v>
      </c>
      <c r="M1115" s="89">
        <v>0.01</v>
      </c>
      <c r="N1115" s="89">
        <v>0.01</v>
      </c>
      <c r="O1115" s="89">
        <v>0.01</v>
      </c>
      <c r="P1115" s="89">
        <v>0.02</v>
      </c>
      <c r="Q1115" s="89">
        <v>0</v>
      </c>
      <c r="R1115" s="89">
        <v>0</v>
      </c>
      <c r="S1115" s="89">
        <v>0</v>
      </c>
      <c r="T1115" s="89">
        <v>0</v>
      </c>
      <c r="U1115" s="89">
        <v>0</v>
      </c>
      <c r="V1115" s="89">
        <v>0</v>
      </c>
      <c r="W1115" s="89">
        <v>0.05</v>
      </c>
      <c r="X1115" s="89">
        <v>2.1</v>
      </c>
      <c r="Y1115" s="89">
        <v>2.13</v>
      </c>
    </row>
    <row r="1116" spans="1:25">
      <c r="A1116" s="88" t="s">
        <v>1284</v>
      </c>
      <c r="B1116" s="89">
        <v>1.81</v>
      </c>
      <c r="C1116" s="89">
        <v>0.19</v>
      </c>
      <c r="D1116" s="89">
        <v>0.15</v>
      </c>
      <c r="E1116" s="89">
        <v>0.15</v>
      </c>
      <c r="F1116" s="89">
        <v>0.42</v>
      </c>
      <c r="G1116" s="89">
        <v>1.22</v>
      </c>
      <c r="H1116" s="89">
        <v>0.34</v>
      </c>
      <c r="I1116" s="89">
        <v>0.17</v>
      </c>
      <c r="J1116" s="89">
        <v>0.22</v>
      </c>
      <c r="K1116" s="89">
        <v>0.27</v>
      </c>
      <c r="L1116" s="89">
        <v>0.35</v>
      </c>
      <c r="M1116" s="89">
        <v>0.39</v>
      </c>
      <c r="N1116" s="89">
        <v>0.47</v>
      </c>
      <c r="O1116" s="89">
        <v>0.31</v>
      </c>
      <c r="P1116" s="89">
        <v>0.32</v>
      </c>
      <c r="Q1116" s="89">
        <v>0.18</v>
      </c>
      <c r="R1116" s="89">
        <v>0.18</v>
      </c>
      <c r="S1116" s="89">
        <v>0.19</v>
      </c>
      <c r="T1116" s="89">
        <v>0.18</v>
      </c>
      <c r="U1116" s="89">
        <v>0.17</v>
      </c>
      <c r="V1116" s="89">
        <v>0.16</v>
      </c>
      <c r="W1116" s="89">
        <v>0.14000000000000001</v>
      </c>
      <c r="X1116" s="89">
        <v>0.12</v>
      </c>
      <c r="Y1116" s="89">
        <v>0.91</v>
      </c>
    </row>
    <row r="1117" spans="1:25">
      <c r="A1117" s="88" t="s">
        <v>1285</v>
      </c>
      <c r="B1117" s="89">
        <v>0.52</v>
      </c>
      <c r="C1117" s="89">
        <v>0.09</v>
      </c>
      <c r="D1117" s="89">
        <v>0.06</v>
      </c>
      <c r="E1117" s="89">
        <v>0.03</v>
      </c>
      <c r="F1117" s="89">
        <v>1.59</v>
      </c>
      <c r="G1117" s="89">
        <v>1.7</v>
      </c>
      <c r="H1117" s="89">
        <v>0.79</v>
      </c>
      <c r="I1117" s="89">
        <v>0.21</v>
      </c>
      <c r="J1117" s="89">
        <v>0.17</v>
      </c>
      <c r="K1117" s="89">
        <v>0.12</v>
      </c>
      <c r="L1117" s="89">
        <v>7.0000000000000007E-2</v>
      </c>
      <c r="M1117" s="89">
        <v>7.0000000000000007E-2</v>
      </c>
      <c r="N1117" s="89">
        <v>0.06</v>
      </c>
      <c r="O1117" s="89">
        <v>0.06</v>
      </c>
      <c r="P1117" s="89">
        <v>0.05</v>
      </c>
      <c r="Q1117" s="89">
        <v>0.04</v>
      </c>
      <c r="R1117" s="89">
        <v>0.06</v>
      </c>
      <c r="S1117" s="89">
        <v>0.05</v>
      </c>
      <c r="T1117" s="89">
        <v>0.04</v>
      </c>
      <c r="U1117" s="89">
        <v>0.03</v>
      </c>
      <c r="V1117" s="89">
        <v>0.03</v>
      </c>
      <c r="W1117" s="89">
        <v>0.03</v>
      </c>
      <c r="X1117" s="89">
        <v>1.64</v>
      </c>
      <c r="Y1117" s="89">
        <v>1.95</v>
      </c>
    </row>
    <row r="1118" spans="1:25">
      <c r="A1118" s="88" t="s">
        <v>1286</v>
      </c>
      <c r="B1118" s="89">
        <v>0.01</v>
      </c>
      <c r="C1118" s="89">
        <v>0.01</v>
      </c>
      <c r="D1118" s="89">
        <v>0.02</v>
      </c>
      <c r="E1118" s="89">
        <v>0.01</v>
      </c>
      <c r="F1118" s="89">
        <v>0.01</v>
      </c>
      <c r="G1118" s="89">
        <v>2.62</v>
      </c>
      <c r="H1118" s="89">
        <v>2.02</v>
      </c>
      <c r="I1118" s="89">
        <v>0.16</v>
      </c>
      <c r="J1118" s="89">
        <v>0.11</v>
      </c>
      <c r="K1118" s="89">
        <v>0.28000000000000003</v>
      </c>
      <c r="L1118" s="89">
        <v>0.3</v>
      </c>
      <c r="M1118" s="89">
        <v>1.26</v>
      </c>
      <c r="N1118" s="89">
        <v>0.23</v>
      </c>
      <c r="O1118" s="89">
        <v>0.21</v>
      </c>
      <c r="P1118" s="89">
        <v>0.23</v>
      </c>
      <c r="Q1118" s="89">
        <v>0.1</v>
      </c>
      <c r="R1118" s="89">
        <v>0.02</v>
      </c>
      <c r="S1118" s="89">
        <v>0.02</v>
      </c>
      <c r="T1118" s="89">
        <v>0</v>
      </c>
      <c r="U1118" s="89">
        <v>0</v>
      </c>
      <c r="V1118" s="89">
        <v>3.46</v>
      </c>
      <c r="W1118" s="89">
        <v>1.1499999999999999</v>
      </c>
      <c r="X1118" s="89">
        <v>0.06</v>
      </c>
      <c r="Y1118" s="89">
        <v>0.02</v>
      </c>
    </row>
    <row r="1119" spans="1:25">
      <c r="A1119" s="88" t="s">
        <v>1287</v>
      </c>
      <c r="B1119" s="89">
        <v>1.03</v>
      </c>
      <c r="C1119" s="89">
        <v>0.9</v>
      </c>
      <c r="D1119" s="89">
        <v>0.87</v>
      </c>
      <c r="E1119" s="89">
        <v>0.91</v>
      </c>
      <c r="F1119" s="89">
        <v>0.91</v>
      </c>
      <c r="G1119" s="89">
        <v>0.9</v>
      </c>
      <c r="H1119" s="89">
        <v>1.02</v>
      </c>
      <c r="I1119" s="89">
        <v>1.06</v>
      </c>
      <c r="J1119" s="89">
        <v>1.1100000000000001</v>
      </c>
      <c r="K1119" s="89">
        <v>1.1499999999999999</v>
      </c>
      <c r="L1119" s="89">
        <v>1.0900000000000001</v>
      </c>
      <c r="M1119" s="89">
        <v>0.95</v>
      </c>
      <c r="N1119" s="89">
        <v>0.8</v>
      </c>
      <c r="O1119" s="89">
        <v>0.35</v>
      </c>
      <c r="P1119" s="89">
        <v>0.13</v>
      </c>
      <c r="Q1119" s="89">
        <v>0.13</v>
      </c>
      <c r="R1119" s="89">
        <v>0.14000000000000001</v>
      </c>
      <c r="S1119" s="89">
        <v>0.14000000000000001</v>
      </c>
      <c r="T1119" s="89">
        <v>0.11</v>
      </c>
      <c r="U1119" s="89">
        <v>0.08</v>
      </c>
      <c r="V1119" s="89">
        <v>0.05</v>
      </c>
      <c r="W1119" s="89">
        <v>0.11</v>
      </c>
      <c r="X1119" s="89">
        <v>1.02</v>
      </c>
      <c r="Y1119" s="89">
        <v>1.02</v>
      </c>
    </row>
    <row r="1120" spans="1:25">
      <c r="A1120" s="88" t="s">
        <v>1288</v>
      </c>
      <c r="B1120" s="89">
        <v>0.06</v>
      </c>
      <c r="C1120" s="89">
        <v>0.08</v>
      </c>
      <c r="D1120" s="89">
        <v>0.08</v>
      </c>
      <c r="E1120" s="89">
        <v>0.08</v>
      </c>
      <c r="F1120" s="89">
        <v>0.06</v>
      </c>
      <c r="G1120" s="89">
        <v>0.06</v>
      </c>
      <c r="H1120" s="89">
        <v>7.0000000000000007E-2</v>
      </c>
      <c r="I1120" s="89">
        <v>0.08</v>
      </c>
      <c r="J1120" s="89">
        <v>0.08</v>
      </c>
      <c r="K1120" s="89">
        <v>0.08</v>
      </c>
      <c r="L1120" s="89">
        <v>0.28000000000000003</v>
      </c>
      <c r="M1120" s="89">
        <v>0.15</v>
      </c>
      <c r="N1120" s="89">
        <v>0.08</v>
      </c>
      <c r="O1120" s="89">
        <v>0.08</v>
      </c>
      <c r="P1120" s="89">
        <v>0.09</v>
      </c>
      <c r="Q1120" s="89">
        <v>0.09</v>
      </c>
      <c r="R1120" s="89">
        <v>0.08</v>
      </c>
      <c r="S1120" s="89">
        <v>0.08</v>
      </c>
      <c r="T1120" s="89">
        <v>0.4</v>
      </c>
      <c r="U1120" s="89">
        <v>0.08</v>
      </c>
      <c r="V1120" s="89">
        <v>0.08</v>
      </c>
      <c r="W1120" s="89">
        <v>0.08</v>
      </c>
      <c r="X1120" s="89">
        <v>7.0000000000000007E-2</v>
      </c>
      <c r="Y1120" s="89">
        <v>7.0000000000000007E-2</v>
      </c>
    </row>
    <row r="1121" spans="1:25">
      <c r="A1121" s="88" t="s">
        <v>1289</v>
      </c>
      <c r="B1121" s="89">
        <v>0.02</v>
      </c>
      <c r="C1121" s="89">
        <v>0.02</v>
      </c>
      <c r="D1121" s="89">
        <v>0.06</v>
      </c>
      <c r="E1121" s="89">
        <v>0.02</v>
      </c>
      <c r="F1121" s="89">
        <v>3.14</v>
      </c>
      <c r="G1121" s="89">
        <v>2.04</v>
      </c>
      <c r="H1121" s="89">
        <v>0.31</v>
      </c>
      <c r="I1121" s="89">
        <v>0.17</v>
      </c>
      <c r="J1121" s="89">
        <v>0.16</v>
      </c>
      <c r="K1121" s="89">
        <v>0.11</v>
      </c>
      <c r="L1121" s="89">
        <v>0.1</v>
      </c>
      <c r="M1121" s="89">
        <v>0.09</v>
      </c>
      <c r="N1121" s="89">
        <v>7.0000000000000007E-2</v>
      </c>
      <c r="O1121" s="89">
        <v>0.1</v>
      </c>
      <c r="P1121" s="89">
        <v>0.08</v>
      </c>
      <c r="Q1121" s="89">
        <v>0.18</v>
      </c>
      <c r="R1121" s="89">
        <v>0.21</v>
      </c>
      <c r="S1121" s="89">
        <v>0.14000000000000001</v>
      </c>
      <c r="T1121" s="89">
        <v>0.1</v>
      </c>
      <c r="U1121" s="89">
        <v>0.04</v>
      </c>
      <c r="V1121" s="89">
        <v>0.04</v>
      </c>
      <c r="W1121" s="89">
        <v>0.03</v>
      </c>
      <c r="X1121" s="89">
        <v>0.02</v>
      </c>
      <c r="Y1121" s="89">
        <v>0.01</v>
      </c>
    </row>
    <row r="1122" spans="1:25">
      <c r="A1122" s="88" t="s">
        <v>1290</v>
      </c>
      <c r="B1122" s="89">
        <v>0.22</v>
      </c>
      <c r="C1122" s="89">
        <v>0.02</v>
      </c>
      <c r="D1122" s="89">
        <v>0.01</v>
      </c>
      <c r="E1122" s="89">
        <v>3.59</v>
      </c>
      <c r="F1122" s="89">
        <v>0.7</v>
      </c>
      <c r="G1122" s="89">
        <v>0</v>
      </c>
      <c r="H1122" s="89">
        <v>0.01</v>
      </c>
      <c r="I1122" s="89">
        <v>0.04</v>
      </c>
      <c r="J1122" s="89">
        <v>0.05</v>
      </c>
      <c r="K1122" s="89">
        <v>0.05</v>
      </c>
      <c r="L1122" s="89">
        <v>0.08</v>
      </c>
      <c r="M1122" s="89">
        <v>3.75</v>
      </c>
      <c r="N1122" s="89">
        <v>0.57999999999999996</v>
      </c>
      <c r="O1122" s="89">
        <v>0.04</v>
      </c>
      <c r="P1122" s="89">
        <v>0.03</v>
      </c>
      <c r="Q1122" s="89">
        <v>0.03</v>
      </c>
      <c r="R1122" s="89">
        <v>0.03</v>
      </c>
      <c r="S1122" s="89">
        <v>0.03</v>
      </c>
      <c r="T1122" s="89">
        <v>0.03</v>
      </c>
      <c r="U1122" s="89">
        <v>0.03</v>
      </c>
      <c r="V1122" s="89">
        <v>0.03</v>
      </c>
      <c r="W1122" s="89">
        <v>0.02</v>
      </c>
      <c r="X1122" s="89">
        <v>3.38</v>
      </c>
      <c r="Y1122" s="89">
        <v>4.38</v>
      </c>
    </row>
    <row r="1123" spans="1:25">
      <c r="A1123" s="88" t="s">
        <v>1291</v>
      </c>
      <c r="B1123" s="89">
        <v>0.05</v>
      </c>
      <c r="C1123" s="89">
        <v>0.05</v>
      </c>
      <c r="D1123" s="89">
        <v>0.05</v>
      </c>
      <c r="E1123" s="89">
        <v>0.06</v>
      </c>
      <c r="F1123" s="89">
        <v>0.08</v>
      </c>
      <c r="G1123" s="89">
        <v>1.04</v>
      </c>
      <c r="H1123" s="89">
        <v>1.1000000000000001</v>
      </c>
      <c r="I1123" s="89">
        <v>1.05</v>
      </c>
      <c r="J1123" s="89">
        <v>0.21</v>
      </c>
      <c r="K1123" s="89">
        <v>0.14000000000000001</v>
      </c>
      <c r="L1123" s="89">
        <v>0.09</v>
      </c>
      <c r="M1123" s="89">
        <v>7.0000000000000007E-2</v>
      </c>
      <c r="N1123" s="89">
        <v>0.08</v>
      </c>
      <c r="O1123" s="89">
        <v>7.0000000000000007E-2</v>
      </c>
      <c r="P1123" s="89">
        <v>0.09</v>
      </c>
      <c r="Q1123" s="89">
        <v>0.17</v>
      </c>
      <c r="R1123" s="89">
        <v>0.12</v>
      </c>
      <c r="S1123" s="89">
        <v>0.12</v>
      </c>
      <c r="T1123" s="89">
        <v>1.37</v>
      </c>
      <c r="U1123" s="89">
        <v>1.33</v>
      </c>
      <c r="V1123" s="89">
        <v>0.75</v>
      </c>
      <c r="W1123" s="89">
        <v>7.0000000000000007E-2</v>
      </c>
      <c r="X1123" s="89">
        <v>0.06</v>
      </c>
      <c r="Y1123" s="89">
        <v>0.06</v>
      </c>
    </row>
    <row r="1124" spans="1:25">
      <c r="A1124" s="88" t="s">
        <v>1292</v>
      </c>
      <c r="B1124" s="89">
        <v>0.02</v>
      </c>
      <c r="C1124" s="89">
        <v>0.02</v>
      </c>
      <c r="D1124" s="89">
        <v>0.01</v>
      </c>
      <c r="E1124" s="89">
        <v>0.02</v>
      </c>
      <c r="F1124" s="89">
        <v>0.01</v>
      </c>
      <c r="G1124" s="89">
        <v>0.01</v>
      </c>
      <c r="H1124" s="89">
        <v>0.03</v>
      </c>
      <c r="I1124" s="89">
        <v>0.04</v>
      </c>
      <c r="J1124" s="89">
        <v>0.06</v>
      </c>
      <c r="K1124" s="89">
        <v>0.12</v>
      </c>
      <c r="L1124" s="89">
        <v>0.05</v>
      </c>
      <c r="M1124" s="89">
        <v>0.03</v>
      </c>
      <c r="N1124" s="89">
        <v>0.17</v>
      </c>
      <c r="O1124" s="89">
        <v>0.19</v>
      </c>
      <c r="P1124" s="89">
        <v>0.24</v>
      </c>
      <c r="Q1124" s="89">
        <v>0.3</v>
      </c>
      <c r="R1124" s="89">
        <v>0.2</v>
      </c>
      <c r="S1124" s="89">
        <v>0.17</v>
      </c>
      <c r="T1124" s="89">
        <v>0.04</v>
      </c>
      <c r="U1124" s="89">
        <v>0.02</v>
      </c>
      <c r="V1124" s="89">
        <v>0.06</v>
      </c>
      <c r="W1124" s="89">
        <v>2.25</v>
      </c>
      <c r="X1124" s="89">
        <v>1.31</v>
      </c>
      <c r="Y1124" s="89">
        <v>0.06</v>
      </c>
    </row>
    <row r="1125" spans="1:25">
      <c r="A1125" s="88" t="s">
        <v>1293</v>
      </c>
      <c r="B1125" s="89">
        <v>0</v>
      </c>
      <c r="C1125" s="89">
        <v>0.01</v>
      </c>
      <c r="D1125" s="89">
        <v>0.01</v>
      </c>
      <c r="E1125" s="89">
        <v>0</v>
      </c>
      <c r="F1125" s="89">
        <v>0</v>
      </c>
      <c r="G1125" s="89">
        <v>0</v>
      </c>
      <c r="H1125" s="89">
        <v>0</v>
      </c>
      <c r="I1125" s="89">
        <v>0.15</v>
      </c>
      <c r="J1125" s="89">
        <v>0.05</v>
      </c>
      <c r="K1125" s="89">
        <v>7.0000000000000007E-2</v>
      </c>
      <c r="L1125" s="89">
        <v>0.06</v>
      </c>
      <c r="M1125" s="89">
        <v>0.03</v>
      </c>
      <c r="N1125" s="89">
        <v>0.03</v>
      </c>
      <c r="O1125" s="89">
        <v>0.02</v>
      </c>
      <c r="P1125" s="89">
        <v>0.05</v>
      </c>
      <c r="Q1125" s="89">
        <v>0.02</v>
      </c>
      <c r="R1125" s="89">
        <v>0.04</v>
      </c>
      <c r="S1125" s="89">
        <v>0.01</v>
      </c>
      <c r="T1125" s="89">
        <v>0.08</v>
      </c>
      <c r="U1125" s="89">
        <v>0.11</v>
      </c>
      <c r="V1125" s="89">
        <v>0.11</v>
      </c>
      <c r="W1125" s="89">
        <v>0.11</v>
      </c>
      <c r="X1125" s="89">
        <v>0.1</v>
      </c>
      <c r="Y1125" s="89">
        <v>0</v>
      </c>
    </row>
    <row r="1126" spans="1:25">
      <c r="A1126" s="88" t="s">
        <v>1294</v>
      </c>
      <c r="B1126" s="89">
        <v>0.05</v>
      </c>
      <c r="C1126" s="89">
        <v>0.02</v>
      </c>
      <c r="D1126" s="89">
        <v>0.03</v>
      </c>
      <c r="E1126" s="89">
        <v>7.0000000000000007E-2</v>
      </c>
      <c r="F1126" s="89">
        <v>0.05</v>
      </c>
      <c r="G1126" s="89">
        <v>1.69</v>
      </c>
      <c r="H1126" s="89">
        <v>2.59</v>
      </c>
      <c r="I1126" s="89">
        <v>0.62</v>
      </c>
      <c r="J1126" s="89">
        <v>0.09</v>
      </c>
      <c r="K1126" s="89">
        <v>0.1</v>
      </c>
      <c r="L1126" s="89">
        <v>0.11</v>
      </c>
      <c r="M1126" s="89">
        <v>0.11</v>
      </c>
      <c r="N1126" s="89">
        <v>0.06</v>
      </c>
      <c r="O1126" s="89">
        <v>0.06</v>
      </c>
      <c r="P1126" s="89">
        <v>0.05</v>
      </c>
      <c r="Q1126" s="89">
        <v>0.05</v>
      </c>
      <c r="R1126" s="89">
        <v>0.03</v>
      </c>
      <c r="S1126" s="89">
        <v>0.03</v>
      </c>
      <c r="T1126" s="89">
        <v>0.01</v>
      </c>
      <c r="U1126" s="89">
        <v>0.02</v>
      </c>
      <c r="V1126" s="89">
        <v>0.03</v>
      </c>
      <c r="W1126" s="89">
        <v>2</v>
      </c>
      <c r="X1126" s="89">
        <v>2.63</v>
      </c>
      <c r="Y1126" s="89">
        <v>0.27</v>
      </c>
    </row>
    <row r="1127" spans="1:25">
      <c r="A1127" s="88" t="s">
        <v>1295</v>
      </c>
      <c r="B1127" s="89">
        <v>0</v>
      </c>
      <c r="C1127" s="89">
        <v>0</v>
      </c>
      <c r="D1127" s="89">
        <v>0</v>
      </c>
      <c r="E1127" s="89">
        <v>0</v>
      </c>
      <c r="F1127" s="89">
        <v>0</v>
      </c>
      <c r="G1127" s="89">
        <v>0.02</v>
      </c>
      <c r="H1127" s="89">
        <v>2.63</v>
      </c>
      <c r="I1127" s="89">
        <v>3.48</v>
      </c>
      <c r="J1127" s="89">
        <v>0.8</v>
      </c>
      <c r="K1127" s="89">
        <v>0.15</v>
      </c>
      <c r="L1127" s="89">
        <v>0.17</v>
      </c>
      <c r="M1127" s="89">
        <v>0.01</v>
      </c>
      <c r="N1127" s="89">
        <v>0.01</v>
      </c>
      <c r="O1127" s="89">
        <v>0.06</v>
      </c>
      <c r="P1127" s="89">
        <v>0.04</v>
      </c>
      <c r="Q1127" s="89">
        <v>0.04</v>
      </c>
      <c r="R1127" s="89">
        <v>0.05</v>
      </c>
      <c r="S1127" s="89">
        <v>0.03</v>
      </c>
      <c r="T1127" s="89">
        <v>0.01</v>
      </c>
      <c r="U1127" s="89">
        <v>0.01</v>
      </c>
      <c r="V1127" s="89">
        <v>0.01</v>
      </c>
      <c r="W1127" s="89">
        <v>2.63</v>
      </c>
      <c r="X1127" s="89">
        <v>3.33</v>
      </c>
      <c r="Y1127" s="89">
        <v>0.53</v>
      </c>
    </row>
    <row r="1128" spans="1:25">
      <c r="A1128" s="88" t="s">
        <v>1296</v>
      </c>
      <c r="B1128" s="89">
        <v>0.05</v>
      </c>
      <c r="C1128" s="89">
        <v>0.06</v>
      </c>
      <c r="D1128" s="89">
        <v>0.08</v>
      </c>
      <c r="E1128" s="89">
        <v>0.14000000000000001</v>
      </c>
      <c r="F1128" s="89">
        <v>1.19</v>
      </c>
      <c r="G1128" s="89">
        <v>1.91</v>
      </c>
      <c r="H1128" s="89">
        <v>0.7</v>
      </c>
      <c r="I1128" s="89">
        <v>0.18</v>
      </c>
      <c r="J1128" s="89">
        <v>0.13</v>
      </c>
      <c r="K1128" s="89">
        <v>0.18</v>
      </c>
      <c r="L1128" s="89">
        <v>0.24</v>
      </c>
      <c r="M1128" s="89">
        <v>0.25</v>
      </c>
      <c r="N1128" s="89">
        <v>0.08</v>
      </c>
      <c r="O1128" s="89">
        <v>0.11</v>
      </c>
      <c r="P1128" s="89">
        <v>0.06</v>
      </c>
      <c r="Q1128" s="89">
        <v>0.15</v>
      </c>
      <c r="R1128" s="89">
        <v>0.1</v>
      </c>
      <c r="S1128" s="89">
        <v>0.04</v>
      </c>
      <c r="T1128" s="89">
        <v>7.0000000000000007E-2</v>
      </c>
      <c r="U1128" s="89">
        <v>0.13</v>
      </c>
      <c r="V1128" s="89">
        <v>0.31</v>
      </c>
      <c r="W1128" s="89">
        <v>2.0099999999999998</v>
      </c>
      <c r="X1128" s="89">
        <v>1.28</v>
      </c>
      <c r="Y1128" s="89">
        <v>0.28999999999999998</v>
      </c>
    </row>
    <row r="1129" spans="1:25">
      <c r="A1129" s="88" t="s">
        <v>1297</v>
      </c>
      <c r="B1129" s="89">
        <v>0</v>
      </c>
      <c r="C1129" s="89">
        <v>0</v>
      </c>
      <c r="D1129" s="89">
        <v>0</v>
      </c>
      <c r="E1129" s="89">
        <v>0</v>
      </c>
      <c r="F1129" s="89">
        <v>0</v>
      </c>
      <c r="G1129" s="89">
        <v>0</v>
      </c>
      <c r="H1129" s="89">
        <v>0</v>
      </c>
      <c r="I1129" s="89">
        <v>0</v>
      </c>
      <c r="J1129" s="89">
        <v>0</v>
      </c>
      <c r="K1129" s="89">
        <v>0</v>
      </c>
      <c r="L1129" s="89">
        <v>0.01</v>
      </c>
      <c r="M1129" s="89">
        <v>0</v>
      </c>
      <c r="N1129" s="89">
        <v>0</v>
      </c>
      <c r="O1129" s="89">
        <v>0.01</v>
      </c>
      <c r="P1129" s="89">
        <v>0.13</v>
      </c>
      <c r="Q1129" s="89">
        <v>0.14000000000000001</v>
      </c>
      <c r="R1129" s="89">
        <v>2.94</v>
      </c>
      <c r="S1129" s="89">
        <v>2.2599999999999998</v>
      </c>
      <c r="T1129" s="89">
        <v>0</v>
      </c>
      <c r="U1129" s="89">
        <v>0.23</v>
      </c>
      <c r="V1129" s="89">
        <v>0.42</v>
      </c>
      <c r="W1129" s="89">
        <v>0</v>
      </c>
      <c r="X1129" s="89">
        <v>0</v>
      </c>
      <c r="Y1129" s="89">
        <v>0</v>
      </c>
    </row>
    <row r="1130" spans="1:25">
      <c r="A1130" s="88" t="s">
        <v>1298</v>
      </c>
      <c r="B1130" s="89">
        <v>0</v>
      </c>
      <c r="C1130" s="89">
        <v>0</v>
      </c>
      <c r="D1130" s="89">
        <v>0</v>
      </c>
      <c r="E1130" s="89">
        <v>2.85</v>
      </c>
      <c r="F1130" s="89">
        <v>0.2</v>
      </c>
      <c r="G1130" s="89">
        <v>0</v>
      </c>
      <c r="H1130" s="89">
        <v>0</v>
      </c>
      <c r="I1130" s="89">
        <v>0</v>
      </c>
      <c r="J1130" s="89">
        <v>0.01</v>
      </c>
      <c r="K1130" s="89">
        <v>0.05</v>
      </c>
      <c r="L1130" s="89">
        <v>0.14000000000000001</v>
      </c>
      <c r="M1130" s="89">
        <v>0.06</v>
      </c>
      <c r="N1130" s="89">
        <v>0.02</v>
      </c>
      <c r="O1130" s="89">
        <v>0.01</v>
      </c>
      <c r="P1130" s="89">
        <v>0.04</v>
      </c>
      <c r="Q1130" s="89">
        <v>0.03</v>
      </c>
      <c r="R1130" s="89">
        <v>0</v>
      </c>
      <c r="S1130" s="89">
        <v>0</v>
      </c>
      <c r="T1130" s="89">
        <v>0</v>
      </c>
      <c r="U1130" s="89">
        <v>0</v>
      </c>
      <c r="V1130" s="89">
        <v>0</v>
      </c>
      <c r="W1130" s="89">
        <v>0</v>
      </c>
      <c r="X1130" s="89">
        <v>0</v>
      </c>
      <c r="Y1130" s="89">
        <v>0</v>
      </c>
    </row>
    <row r="1131" spans="1:25">
      <c r="A1131" s="88" t="s">
        <v>1299</v>
      </c>
      <c r="B1131" s="89">
        <v>0.01</v>
      </c>
      <c r="C1131" s="89">
        <v>0.71</v>
      </c>
      <c r="D1131" s="89">
        <v>5.04</v>
      </c>
      <c r="E1131" s="89">
        <v>5.22</v>
      </c>
      <c r="F1131" s="89">
        <v>4.26</v>
      </c>
      <c r="G1131" s="89">
        <v>0.59</v>
      </c>
      <c r="H1131" s="89">
        <v>0</v>
      </c>
      <c r="I1131" s="89">
        <v>0.01</v>
      </c>
      <c r="J1131" s="89">
        <v>0.06</v>
      </c>
      <c r="K1131" s="89">
        <v>0.17</v>
      </c>
      <c r="L1131" s="89">
        <v>0.1</v>
      </c>
      <c r="M1131" s="89">
        <v>7.0000000000000007E-2</v>
      </c>
      <c r="N1131" s="89">
        <v>7.0000000000000007E-2</v>
      </c>
      <c r="O1131" s="89">
        <v>0.06</v>
      </c>
      <c r="P1131" s="89">
        <v>0.06</v>
      </c>
      <c r="Q1131" s="89">
        <v>0.03</v>
      </c>
      <c r="R1131" s="89">
        <v>0.02</v>
      </c>
      <c r="S1131" s="89">
        <v>0.02</v>
      </c>
      <c r="T1131" s="89">
        <v>0.02</v>
      </c>
      <c r="U1131" s="89">
        <v>0.01</v>
      </c>
      <c r="V1131" s="89">
        <v>0.01</v>
      </c>
      <c r="W1131" s="89">
        <v>0.01</v>
      </c>
      <c r="X1131" s="89">
        <v>0.01</v>
      </c>
      <c r="Y1131" s="89">
        <v>0.01</v>
      </c>
    </row>
    <row r="1132" spans="1:25">
      <c r="A1132" s="88" t="s">
        <v>1300</v>
      </c>
      <c r="B1132" s="89">
        <v>4.17</v>
      </c>
      <c r="C1132" s="89">
        <v>4.43</v>
      </c>
      <c r="D1132" s="89">
        <v>4.43</v>
      </c>
      <c r="E1132" s="89">
        <v>4.3099999999999996</v>
      </c>
      <c r="F1132" s="89">
        <v>4.29</v>
      </c>
      <c r="G1132" s="89">
        <v>2.12</v>
      </c>
      <c r="H1132" s="89">
        <v>3.94</v>
      </c>
      <c r="I1132" s="89">
        <v>4.24</v>
      </c>
      <c r="J1132" s="89">
        <v>0.4</v>
      </c>
      <c r="K1132" s="89">
        <v>0.55000000000000004</v>
      </c>
      <c r="L1132" s="89">
        <v>0.09</v>
      </c>
      <c r="M1132" s="89">
        <v>7.0000000000000007E-2</v>
      </c>
      <c r="N1132" s="89">
        <v>0.04</v>
      </c>
      <c r="O1132" s="89">
        <v>0.12</v>
      </c>
      <c r="P1132" s="89">
        <v>0.06</v>
      </c>
      <c r="Q1132" s="89">
        <v>0.05</v>
      </c>
      <c r="R1132" s="89">
        <v>0.06</v>
      </c>
      <c r="S1132" s="89">
        <v>0.06</v>
      </c>
      <c r="T1132" s="89">
        <v>0.04</v>
      </c>
      <c r="U1132" s="89">
        <v>0.04</v>
      </c>
      <c r="V1132" s="89">
        <v>0.03</v>
      </c>
      <c r="W1132" s="89">
        <v>0.03</v>
      </c>
      <c r="X1132" s="89">
        <v>0.03</v>
      </c>
      <c r="Y1132" s="89">
        <v>0.04</v>
      </c>
    </row>
    <row r="1133" spans="1:25">
      <c r="A1133" s="88" t="s">
        <v>1301</v>
      </c>
      <c r="B1133" s="89">
        <v>0.12</v>
      </c>
      <c r="C1133" s="89">
        <v>0.01</v>
      </c>
      <c r="D1133" s="89">
        <v>0.01</v>
      </c>
      <c r="E1133" s="89">
        <v>0.32</v>
      </c>
      <c r="F1133" s="89">
        <v>0.14000000000000001</v>
      </c>
      <c r="G1133" s="89">
        <v>2.35</v>
      </c>
      <c r="H1133" s="89">
        <v>2.42</v>
      </c>
      <c r="I1133" s="89">
        <v>1.33</v>
      </c>
      <c r="J1133" s="89">
        <v>0.09</v>
      </c>
      <c r="K1133" s="89">
        <v>7.0000000000000007E-2</v>
      </c>
      <c r="L1133" s="89">
        <v>0.54</v>
      </c>
      <c r="M1133" s="89">
        <v>0.17</v>
      </c>
      <c r="N1133" s="89">
        <v>0.15</v>
      </c>
      <c r="O1133" s="89">
        <v>0.06</v>
      </c>
      <c r="P1133" s="89">
        <v>0.01</v>
      </c>
      <c r="Q1133" s="89">
        <v>0.27</v>
      </c>
      <c r="R1133" s="89">
        <v>1.5</v>
      </c>
      <c r="S1133" s="89">
        <v>1.44</v>
      </c>
      <c r="T1133" s="89">
        <v>0.17</v>
      </c>
      <c r="U1133" s="89">
        <v>0.01</v>
      </c>
      <c r="V1133" s="89">
        <v>0</v>
      </c>
      <c r="W1133" s="89">
        <v>0.01</v>
      </c>
      <c r="X1133" s="89">
        <v>0.4</v>
      </c>
      <c r="Y1133" s="89">
        <v>0.24</v>
      </c>
    </row>
    <row r="1134" spans="1:25">
      <c r="A1134" s="88" t="s">
        <v>1302</v>
      </c>
      <c r="B1134" s="89">
        <v>0.08</v>
      </c>
      <c r="C1134" s="89">
        <v>0.02</v>
      </c>
      <c r="D1134" s="89">
        <v>0.02</v>
      </c>
      <c r="E1134" s="89">
        <v>0.01</v>
      </c>
      <c r="F1134" s="89">
        <v>0.02</v>
      </c>
      <c r="G1134" s="89">
        <v>0.02</v>
      </c>
      <c r="H1134" s="89">
        <v>0.03</v>
      </c>
      <c r="I1134" s="89">
        <v>0.05</v>
      </c>
      <c r="J1134" s="89">
        <v>0.1</v>
      </c>
      <c r="K1134" s="89">
        <v>0.16</v>
      </c>
      <c r="L1134" s="89">
        <v>0.22</v>
      </c>
      <c r="M1134" s="89">
        <v>0.14000000000000001</v>
      </c>
      <c r="N1134" s="89">
        <v>0.09</v>
      </c>
      <c r="O1134" s="89">
        <v>0.11</v>
      </c>
      <c r="P1134" s="89">
        <v>0.08</v>
      </c>
      <c r="Q1134" s="89">
        <v>0.05</v>
      </c>
      <c r="R1134" s="89">
        <v>0.11</v>
      </c>
      <c r="S1134" s="89">
        <v>7.0000000000000007E-2</v>
      </c>
      <c r="T1134" s="89">
        <v>0.04</v>
      </c>
      <c r="U1134" s="89">
        <v>0.04</v>
      </c>
      <c r="V1134" s="89">
        <v>0.06</v>
      </c>
      <c r="W1134" s="89">
        <v>4.24</v>
      </c>
      <c r="X1134" s="89">
        <v>3.43</v>
      </c>
      <c r="Y1134" s="89">
        <v>0.13</v>
      </c>
    </row>
    <row r="1135" spans="1:25">
      <c r="A1135" s="88" t="s">
        <v>1303</v>
      </c>
      <c r="B1135" s="89">
        <v>0.03</v>
      </c>
      <c r="C1135" s="89">
        <v>0.02</v>
      </c>
      <c r="D1135" s="89">
        <v>3.19</v>
      </c>
      <c r="E1135" s="89">
        <v>3.67</v>
      </c>
      <c r="F1135" s="89">
        <v>0.2</v>
      </c>
      <c r="G1135" s="89">
        <v>0.03</v>
      </c>
      <c r="H1135" s="89">
        <v>0.03</v>
      </c>
      <c r="I1135" s="89">
        <v>0.04</v>
      </c>
      <c r="J1135" s="89">
        <v>7.0000000000000007E-2</v>
      </c>
      <c r="K1135" s="89">
        <v>0.11</v>
      </c>
      <c r="L1135" s="89">
        <v>0.06</v>
      </c>
      <c r="M1135" s="89">
        <v>0.03</v>
      </c>
      <c r="N1135" s="89">
        <v>0.04</v>
      </c>
      <c r="O1135" s="89">
        <v>0.02</v>
      </c>
      <c r="P1135" s="89">
        <v>0.02</v>
      </c>
      <c r="Q1135" s="89">
        <v>0.05</v>
      </c>
      <c r="R1135" s="89">
        <v>0.06</v>
      </c>
      <c r="S1135" s="89">
        <v>0.06</v>
      </c>
      <c r="T1135" s="89">
        <v>0.04</v>
      </c>
      <c r="U1135" s="89">
        <v>0.03</v>
      </c>
      <c r="V1135" s="89">
        <v>0.04</v>
      </c>
      <c r="W1135" s="89">
        <v>0.04</v>
      </c>
      <c r="X1135" s="89">
        <v>0.04</v>
      </c>
      <c r="Y1135" s="89">
        <v>0.04</v>
      </c>
    </row>
    <row r="1136" spans="1:25">
      <c r="A1136" s="88" t="s">
        <v>1304</v>
      </c>
      <c r="B1136" s="89">
        <v>0.04</v>
      </c>
      <c r="C1136" s="89">
        <v>0.04</v>
      </c>
      <c r="D1136" s="89">
        <v>0.04</v>
      </c>
      <c r="E1136" s="89">
        <v>0.04</v>
      </c>
      <c r="F1136" s="89">
        <v>0.04</v>
      </c>
      <c r="G1136" s="89">
        <v>0.04</v>
      </c>
      <c r="H1136" s="89">
        <v>0.04</v>
      </c>
      <c r="I1136" s="89">
        <v>0.05</v>
      </c>
      <c r="J1136" s="89">
        <v>0.06</v>
      </c>
      <c r="K1136" s="89">
        <v>0.06</v>
      </c>
      <c r="L1136" s="89">
        <v>0.06</v>
      </c>
      <c r="M1136" s="89">
        <v>7.0000000000000007E-2</v>
      </c>
      <c r="N1136" s="89">
        <v>7.0000000000000007E-2</v>
      </c>
      <c r="O1136" s="89">
        <v>0.08</v>
      </c>
      <c r="P1136" s="89">
        <v>0.08</v>
      </c>
      <c r="Q1136" s="89">
        <v>0.08</v>
      </c>
      <c r="R1136" s="89">
        <v>0.06</v>
      </c>
      <c r="S1136" s="89">
        <v>0.05</v>
      </c>
      <c r="T1136" s="89">
        <v>0.05</v>
      </c>
      <c r="U1136" s="89">
        <v>0.05</v>
      </c>
      <c r="V1136" s="89">
        <v>0.05</v>
      </c>
      <c r="W1136" s="89">
        <v>0.05</v>
      </c>
      <c r="X1136" s="89">
        <v>0.04</v>
      </c>
      <c r="Y1136" s="89">
        <v>0.05</v>
      </c>
    </row>
    <row r="1137" spans="1:25">
      <c r="A1137" s="88" t="s">
        <v>1305</v>
      </c>
      <c r="B1137" s="89">
        <v>7.0000000000000007E-2</v>
      </c>
      <c r="C1137" s="89">
        <v>0.06</v>
      </c>
      <c r="D1137" s="89">
        <v>0.06</v>
      </c>
      <c r="E1137" s="89">
        <v>0.06</v>
      </c>
      <c r="F1137" s="89">
        <v>0.78</v>
      </c>
      <c r="G1137" s="89">
        <v>1.42</v>
      </c>
      <c r="H1137" s="89">
        <v>0.54</v>
      </c>
      <c r="I1137" s="89">
        <v>0.35</v>
      </c>
      <c r="J1137" s="89">
        <v>0.05</v>
      </c>
      <c r="K1137" s="89">
        <v>0.05</v>
      </c>
      <c r="L1137" s="89">
        <v>0.03</v>
      </c>
      <c r="M1137" s="89">
        <v>0.33</v>
      </c>
      <c r="N1137" s="89">
        <v>0.13</v>
      </c>
      <c r="O1137" s="89">
        <v>0.18</v>
      </c>
      <c r="P1137" s="89">
        <v>0.21</v>
      </c>
      <c r="Q1137" s="89">
        <v>0.36</v>
      </c>
      <c r="R1137" s="89">
        <v>0.11</v>
      </c>
      <c r="S1137" s="89">
        <v>0.53</v>
      </c>
      <c r="T1137" s="89">
        <v>0.15</v>
      </c>
      <c r="U1137" s="89">
        <v>0.08</v>
      </c>
      <c r="V1137" s="89">
        <v>0.08</v>
      </c>
      <c r="W1137" s="89">
        <v>0.08</v>
      </c>
      <c r="X1137" s="89">
        <v>1.01</v>
      </c>
      <c r="Y1137" s="89">
        <v>2.14</v>
      </c>
    </row>
    <row r="1138" spans="1:25">
      <c r="A1138" s="88" t="s">
        <v>1306</v>
      </c>
      <c r="B1138" s="89">
        <v>0</v>
      </c>
      <c r="C1138" s="89">
        <v>0.03</v>
      </c>
      <c r="D1138" s="89">
        <v>0</v>
      </c>
      <c r="E1138" s="89">
        <v>0</v>
      </c>
      <c r="F1138" s="89">
        <v>0.01</v>
      </c>
      <c r="G1138" s="89">
        <v>0.06</v>
      </c>
      <c r="H1138" s="89">
        <v>0.02</v>
      </c>
      <c r="I1138" s="89">
        <v>0.13</v>
      </c>
      <c r="J1138" s="89">
        <v>0.12</v>
      </c>
      <c r="K1138" s="89">
        <v>0.02</v>
      </c>
      <c r="L1138" s="89">
        <v>0.09</v>
      </c>
      <c r="M1138" s="89">
        <v>0.05</v>
      </c>
      <c r="N1138" s="89">
        <v>0.04</v>
      </c>
      <c r="O1138" s="89">
        <v>0.06</v>
      </c>
      <c r="P1138" s="89">
        <v>7.0000000000000007E-2</v>
      </c>
      <c r="Q1138" s="89">
        <v>0.01</v>
      </c>
      <c r="R1138" s="89">
        <v>0.05</v>
      </c>
      <c r="S1138" s="89">
        <v>0.04</v>
      </c>
      <c r="T1138" s="89">
        <v>0.02</v>
      </c>
      <c r="U1138" s="89">
        <v>0.92</v>
      </c>
      <c r="V1138" s="89">
        <v>0</v>
      </c>
      <c r="W1138" s="89">
        <v>0</v>
      </c>
      <c r="X1138" s="89">
        <v>0.01</v>
      </c>
      <c r="Y1138" s="89">
        <v>0</v>
      </c>
    </row>
    <row r="1139" spans="1:25">
      <c r="A1139" s="88" t="s">
        <v>1307</v>
      </c>
      <c r="B1139" s="89">
        <v>0.01</v>
      </c>
      <c r="C1139" s="89">
        <v>2.3199999999999998</v>
      </c>
      <c r="D1139" s="89">
        <v>0.84</v>
      </c>
      <c r="E1139" s="89">
        <v>0.01</v>
      </c>
      <c r="F1139" s="89">
        <v>0</v>
      </c>
      <c r="G1139" s="89">
        <v>0</v>
      </c>
      <c r="H1139" s="89">
        <v>0.09</v>
      </c>
      <c r="I1139" s="89">
        <v>0.06</v>
      </c>
      <c r="J1139" s="89">
        <v>0.09</v>
      </c>
      <c r="K1139" s="89">
        <v>7.0000000000000007E-2</v>
      </c>
      <c r="L1139" s="89">
        <v>0.05</v>
      </c>
      <c r="M1139" s="89">
        <v>0.09</v>
      </c>
      <c r="N1139" s="89">
        <v>0.06</v>
      </c>
      <c r="O1139" s="89">
        <v>0.03</v>
      </c>
      <c r="P1139" s="89">
        <v>0.03</v>
      </c>
      <c r="Q1139" s="89">
        <v>0.05</v>
      </c>
      <c r="R1139" s="89">
        <v>0.06</v>
      </c>
      <c r="S1139" s="89">
        <v>0.12</v>
      </c>
      <c r="T1139" s="89">
        <v>0.03</v>
      </c>
      <c r="U1139" s="89">
        <v>1.5</v>
      </c>
      <c r="V1139" s="89">
        <v>0.01</v>
      </c>
      <c r="W1139" s="89">
        <v>0.02</v>
      </c>
      <c r="X1139" s="89">
        <v>0.02</v>
      </c>
      <c r="Y1139" s="89">
        <v>1.19</v>
      </c>
    </row>
    <row r="1140" spans="1:25">
      <c r="A1140" s="88" t="s">
        <v>1308</v>
      </c>
      <c r="B1140" s="89">
        <v>0</v>
      </c>
      <c r="C1140" s="89">
        <v>0.01</v>
      </c>
      <c r="D1140" s="89">
        <v>0</v>
      </c>
      <c r="E1140" s="89">
        <v>0.01</v>
      </c>
      <c r="F1140" s="89">
        <v>2.87</v>
      </c>
      <c r="G1140" s="89">
        <v>0.93</v>
      </c>
      <c r="H1140" s="89">
        <v>0.1</v>
      </c>
      <c r="I1140" s="89">
        <v>0.06</v>
      </c>
      <c r="J1140" s="89">
        <v>0.11</v>
      </c>
      <c r="K1140" s="89">
        <v>0.06</v>
      </c>
      <c r="L1140" s="89">
        <v>0.12</v>
      </c>
      <c r="M1140" s="89">
        <v>0.16</v>
      </c>
      <c r="N1140" s="89">
        <v>0.04</v>
      </c>
      <c r="O1140" s="89">
        <v>0.11</v>
      </c>
      <c r="P1140" s="89">
        <v>0.1</v>
      </c>
      <c r="Q1140" s="89">
        <v>0.03</v>
      </c>
      <c r="R1140" s="89">
        <v>0.08</v>
      </c>
      <c r="S1140" s="89">
        <v>0.09</v>
      </c>
      <c r="T1140" s="89">
        <v>0.04</v>
      </c>
      <c r="U1140" s="89">
        <v>3.06</v>
      </c>
      <c r="V1140" s="89">
        <v>0.69</v>
      </c>
      <c r="W1140" s="89">
        <v>1.22</v>
      </c>
      <c r="X1140" s="89">
        <v>0.01</v>
      </c>
      <c r="Y1140" s="89">
        <v>0</v>
      </c>
    </row>
    <row r="1141" spans="1:25">
      <c r="A1141" s="88" t="s">
        <v>1309</v>
      </c>
      <c r="B1141" s="89">
        <v>20.149999999999999</v>
      </c>
      <c r="C1141" s="89">
        <v>20.190000000000001</v>
      </c>
      <c r="D1141" s="89">
        <v>18.3</v>
      </c>
      <c r="E1141" s="89">
        <v>0.63</v>
      </c>
      <c r="F1141" s="89">
        <v>0</v>
      </c>
      <c r="G1141" s="89">
        <v>2.13</v>
      </c>
      <c r="H1141" s="89">
        <v>19.850000000000001</v>
      </c>
      <c r="I1141" s="89">
        <v>23.07</v>
      </c>
      <c r="J1141" s="89">
        <v>19.440000000000001</v>
      </c>
      <c r="K1141" s="89">
        <v>0.22</v>
      </c>
      <c r="L1141" s="89">
        <v>0</v>
      </c>
      <c r="M1141" s="89">
        <v>0</v>
      </c>
      <c r="N1141" s="89">
        <v>0</v>
      </c>
      <c r="O1141" s="89">
        <v>0</v>
      </c>
      <c r="P1141" s="89">
        <v>0</v>
      </c>
      <c r="Q1141" s="89">
        <v>0</v>
      </c>
      <c r="R1141" s="89">
        <v>0</v>
      </c>
      <c r="S1141" s="89">
        <v>0</v>
      </c>
      <c r="T1141" s="89">
        <v>0</v>
      </c>
      <c r="U1141" s="89">
        <v>0</v>
      </c>
      <c r="V1141" s="89">
        <v>0</v>
      </c>
      <c r="W1141" s="89">
        <v>0.1</v>
      </c>
      <c r="X1141" s="89">
        <v>15.12</v>
      </c>
      <c r="Y1141" s="89">
        <v>20.96</v>
      </c>
    </row>
    <row r="1142" spans="1:25">
      <c r="A1142" s="88" t="s">
        <v>1310</v>
      </c>
      <c r="B1142" s="89">
        <v>11.01</v>
      </c>
      <c r="C1142" s="89">
        <v>20.94</v>
      </c>
      <c r="D1142" s="89">
        <v>22.73</v>
      </c>
      <c r="E1142" s="89">
        <v>16.2</v>
      </c>
      <c r="F1142" s="89">
        <v>0.97</v>
      </c>
      <c r="G1142" s="89">
        <v>1.41</v>
      </c>
      <c r="H1142" s="89">
        <v>1.33</v>
      </c>
      <c r="I1142" s="89">
        <v>0</v>
      </c>
      <c r="J1142" s="89">
        <v>0.03</v>
      </c>
      <c r="K1142" s="89">
        <v>0.76</v>
      </c>
      <c r="L1142" s="89">
        <v>7.0000000000000007E-2</v>
      </c>
      <c r="M1142" s="89">
        <v>0.01</v>
      </c>
      <c r="N1142" s="89">
        <v>0.01</v>
      </c>
      <c r="O1142" s="89">
        <v>0</v>
      </c>
      <c r="P1142" s="89">
        <v>1.1100000000000001</v>
      </c>
      <c r="Q1142" s="89">
        <v>0.4</v>
      </c>
      <c r="R1142" s="89">
        <v>0.36</v>
      </c>
      <c r="S1142" s="89">
        <v>1.74</v>
      </c>
      <c r="T1142" s="89">
        <v>0.63</v>
      </c>
      <c r="U1142" s="89">
        <v>0</v>
      </c>
      <c r="V1142" s="89">
        <v>0</v>
      </c>
      <c r="W1142" s="89">
        <v>0.84</v>
      </c>
      <c r="X1142" s="89">
        <v>1.0900000000000001</v>
      </c>
      <c r="Y1142" s="89">
        <v>2.91</v>
      </c>
    </row>
    <row r="1143" spans="1:25">
      <c r="A1143" s="88" t="s">
        <v>1311</v>
      </c>
      <c r="B1143" s="89">
        <v>0.03</v>
      </c>
      <c r="C1143" s="89">
        <v>0.03</v>
      </c>
      <c r="D1143" s="89">
        <v>0.03</v>
      </c>
      <c r="E1143" s="89">
        <v>0.04</v>
      </c>
      <c r="F1143" s="89">
        <v>0.03</v>
      </c>
      <c r="G1143" s="89">
        <v>0.02</v>
      </c>
      <c r="H1143" s="89">
        <v>0.09</v>
      </c>
      <c r="I1143" s="89">
        <v>3.64</v>
      </c>
      <c r="J1143" s="89">
        <v>3.81</v>
      </c>
      <c r="K1143" s="89">
        <v>0.59</v>
      </c>
      <c r="L1143" s="89">
        <v>7.0000000000000007E-2</v>
      </c>
      <c r="M1143" s="89">
        <v>0.06</v>
      </c>
      <c r="N1143" s="89">
        <v>0.06</v>
      </c>
      <c r="O1143" s="89">
        <v>0.06</v>
      </c>
      <c r="P1143" s="89">
        <v>0.05</v>
      </c>
      <c r="Q1143" s="89">
        <v>0.05</v>
      </c>
      <c r="R1143" s="89">
        <v>0.06</v>
      </c>
      <c r="S1143" s="89">
        <v>0.12</v>
      </c>
      <c r="T1143" s="89">
        <v>3.81</v>
      </c>
      <c r="U1143" s="89">
        <v>2.09</v>
      </c>
      <c r="V1143" s="89">
        <v>0.15</v>
      </c>
      <c r="W1143" s="89">
        <v>0.16</v>
      </c>
      <c r="X1143" s="89">
        <v>7.0000000000000007E-2</v>
      </c>
      <c r="Y1143" s="89">
        <v>0.03</v>
      </c>
    </row>
    <row r="1144" spans="1:25">
      <c r="A1144" s="88" t="s">
        <v>1312</v>
      </c>
      <c r="B1144" s="89">
        <v>0.03</v>
      </c>
      <c r="C1144" s="89">
        <v>0.03</v>
      </c>
      <c r="D1144" s="89">
        <v>0.03</v>
      </c>
      <c r="E1144" s="89">
        <v>0.03</v>
      </c>
      <c r="F1144" s="89">
        <v>0.03</v>
      </c>
      <c r="G1144" s="89">
        <v>0.03</v>
      </c>
      <c r="H1144" s="89">
        <v>0.22</v>
      </c>
      <c r="I1144" s="89">
        <v>0.17</v>
      </c>
      <c r="J1144" s="89">
        <v>0.59</v>
      </c>
      <c r="K1144" s="89">
        <v>0.3</v>
      </c>
      <c r="L1144" s="89">
        <v>0.19</v>
      </c>
      <c r="M1144" s="89">
        <v>0.1</v>
      </c>
      <c r="N1144" s="89">
        <v>0.23</v>
      </c>
      <c r="O1144" s="89">
        <v>0.21</v>
      </c>
      <c r="P1144" s="89">
        <v>0.45</v>
      </c>
      <c r="Q1144" s="89">
        <v>0.17</v>
      </c>
      <c r="R1144" s="89">
        <v>0.05</v>
      </c>
      <c r="S1144" s="89">
        <v>0.04</v>
      </c>
      <c r="T1144" s="89">
        <v>0.04</v>
      </c>
      <c r="U1144" s="89">
        <v>0.04</v>
      </c>
      <c r="V1144" s="89">
        <v>0.03</v>
      </c>
      <c r="W1144" s="89">
        <v>0.03</v>
      </c>
      <c r="X1144" s="89">
        <v>0.03</v>
      </c>
      <c r="Y1144" s="89">
        <v>0.03</v>
      </c>
    </row>
    <row r="1145" spans="1:25">
      <c r="A1145" s="88" t="s">
        <v>1313</v>
      </c>
      <c r="B1145" s="89">
        <v>0.02</v>
      </c>
      <c r="C1145" s="89">
        <v>0.02</v>
      </c>
      <c r="D1145" s="89">
        <v>0.02</v>
      </c>
      <c r="E1145" s="89">
        <v>0.03</v>
      </c>
      <c r="F1145" s="89">
        <v>0.02</v>
      </c>
      <c r="G1145" s="89">
        <v>0.04</v>
      </c>
      <c r="H1145" s="89">
        <v>0.13</v>
      </c>
      <c r="I1145" s="89">
        <v>0.22</v>
      </c>
      <c r="J1145" s="89">
        <v>0.26</v>
      </c>
      <c r="K1145" s="89">
        <v>0.25</v>
      </c>
      <c r="L1145" s="89">
        <v>0.33</v>
      </c>
      <c r="M1145" s="89">
        <v>0.35</v>
      </c>
      <c r="N1145" s="89">
        <v>0.35</v>
      </c>
      <c r="O1145" s="89">
        <v>0.37</v>
      </c>
      <c r="P1145" s="89">
        <v>0.42</v>
      </c>
      <c r="Q1145" s="89">
        <v>0.42</v>
      </c>
      <c r="R1145" s="89">
        <v>0.36</v>
      </c>
      <c r="S1145" s="89">
        <v>0.3</v>
      </c>
      <c r="T1145" s="89">
        <v>0.25</v>
      </c>
      <c r="U1145" s="89">
        <v>0.12</v>
      </c>
      <c r="V1145" s="89">
        <v>0.11</v>
      </c>
      <c r="W1145" s="89">
        <v>0.08</v>
      </c>
      <c r="X1145" s="89">
        <v>0.08</v>
      </c>
      <c r="Y1145" s="89">
        <v>0.05</v>
      </c>
    </row>
    <row r="1146" spans="1:25">
      <c r="A1146" s="88" t="s">
        <v>1314</v>
      </c>
      <c r="B1146" s="89">
        <v>0</v>
      </c>
      <c r="C1146" s="89">
        <v>0</v>
      </c>
      <c r="D1146" s="89">
        <v>0.01</v>
      </c>
      <c r="E1146" s="89">
        <v>0.01</v>
      </c>
      <c r="F1146" s="89">
        <v>0</v>
      </c>
      <c r="G1146" s="89">
        <v>0</v>
      </c>
      <c r="H1146" s="89">
        <v>0.01</v>
      </c>
      <c r="I1146" s="89">
        <v>0.01</v>
      </c>
      <c r="J1146" s="89">
        <v>0.04</v>
      </c>
      <c r="K1146" s="89">
        <v>0.03</v>
      </c>
      <c r="L1146" s="89">
        <v>0.05</v>
      </c>
      <c r="M1146" s="89">
        <v>0.06</v>
      </c>
      <c r="N1146" s="89">
        <v>0.03</v>
      </c>
      <c r="O1146" s="89">
        <v>0.03</v>
      </c>
      <c r="P1146" s="89">
        <v>0.03</v>
      </c>
      <c r="Q1146" s="89">
        <v>0.06</v>
      </c>
      <c r="R1146" s="89">
        <v>0.03</v>
      </c>
      <c r="S1146" s="89">
        <v>0.02</v>
      </c>
      <c r="T1146" s="89">
        <v>0.01</v>
      </c>
      <c r="U1146" s="89">
        <v>0.01</v>
      </c>
      <c r="V1146" s="89">
        <v>0</v>
      </c>
      <c r="W1146" s="89">
        <v>0</v>
      </c>
      <c r="X1146" s="89">
        <v>0.01</v>
      </c>
      <c r="Y1146" s="89">
        <v>0.01</v>
      </c>
    </row>
    <row r="1147" spans="1:25">
      <c r="A1147" s="88" t="s">
        <v>1315</v>
      </c>
      <c r="B1147" s="89">
        <v>0</v>
      </c>
      <c r="C1147" s="89">
        <v>0</v>
      </c>
      <c r="D1147" s="89">
        <v>0</v>
      </c>
      <c r="E1147" s="89">
        <v>0</v>
      </c>
      <c r="F1147" s="89">
        <v>0</v>
      </c>
      <c r="G1147" s="89">
        <v>0</v>
      </c>
      <c r="H1147" s="89">
        <v>0</v>
      </c>
      <c r="I1147" s="89">
        <v>0</v>
      </c>
      <c r="J1147" s="89">
        <v>0</v>
      </c>
      <c r="K1147" s="89">
        <v>0</v>
      </c>
      <c r="L1147" s="89">
        <v>0</v>
      </c>
      <c r="M1147" s="89">
        <v>0</v>
      </c>
      <c r="N1147" s="89">
        <v>0</v>
      </c>
      <c r="O1147" s="89">
        <v>0</v>
      </c>
      <c r="P1147" s="89">
        <v>0</v>
      </c>
      <c r="Q1147" s="89">
        <v>0</v>
      </c>
      <c r="R1147" s="89">
        <v>0</v>
      </c>
      <c r="S1147" s="89">
        <v>0</v>
      </c>
      <c r="T1147" s="89">
        <v>0</v>
      </c>
      <c r="U1147" s="89">
        <v>0</v>
      </c>
      <c r="V1147" s="89">
        <v>0</v>
      </c>
      <c r="W1147" s="89">
        <v>0</v>
      </c>
      <c r="X1147" s="89">
        <v>0</v>
      </c>
      <c r="Y1147" s="89">
        <v>0</v>
      </c>
    </row>
    <row r="1148" spans="1:25">
      <c r="A1148" s="88" t="s">
        <v>1316</v>
      </c>
      <c r="B1148" s="89">
        <v>0</v>
      </c>
      <c r="C1148" s="89">
        <v>0</v>
      </c>
      <c r="D1148" s="89">
        <v>0</v>
      </c>
      <c r="E1148" s="89">
        <v>0</v>
      </c>
      <c r="F1148" s="89">
        <v>0</v>
      </c>
      <c r="G1148" s="89">
        <v>0</v>
      </c>
      <c r="H1148" s="89">
        <v>0.02</v>
      </c>
      <c r="I1148" s="89">
        <v>0.01</v>
      </c>
      <c r="J1148" s="89">
        <v>0.01</v>
      </c>
      <c r="K1148" s="89">
        <v>0</v>
      </c>
      <c r="L1148" s="89">
        <v>0</v>
      </c>
      <c r="M1148" s="89">
        <v>0</v>
      </c>
      <c r="N1148" s="89">
        <v>0</v>
      </c>
      <c r="O1148" s="89">
        <v>0.01</v>
      </c>
      <c r="P1148" s="89">
        <v>0.01</v>
      </c>
      <c r="Q1148" s="89">
        <v>0.01</v>
      </c>
      <c r="R1148" s="89">
        <v>0</v>
      </c>
      <c r="S1148" s="89">
        <v>0.01</v>
      </c>
      <c r="T1148" s="89">
        <v>0</v>
      </c>
      <c r="U1148" s="89">
        <v>0</v>
      </c>
      <c r="V1148" s="89">
        <v>0</v>
      </c>
      <c r="W1148" s="89">
        <v>0</v>
      </c>
      <c r="X1148" s="89">
        <v>0.01</v>
      </c>
      <c r="Y1148" s="89">
        <v>0</v>
      </c>
    </row>
    <row r="1149" spans="1:25">
      <c r="A1149" s="88" t="s">
        <v>1317</v>
      </c>
      <c r="B1149" s="89">
        <v>0</v>
      </c>
      <c r="C1149" s="89">
        <v>0</v>
      </c>
      <c r="D1149" s="89">
        <v>0</v>
      </c>
      <c r="E1149" s="89">
        <v>0</v>
      </c>
      <c r="F1149" s="89">
        <v>0</v>
      </c>
      <c r="G1149" s="89">
        <v>0</v>
      </c>
      <c r="H1149" s="89">
        <v>0</v>
      </c>
      <c r="I1149" s="89">
        <v>0.01</v>
      </c>
      <c r="J1149" s="89">
        <v>0.02</v>
      </c>
      <c r="K1149" s="89">
        <v>0.03</v>
      </c>
      <c r="L1149" s="89">
        <v>0.01</v>
      </c>
      <c r="M1149" s="89">
        <v>0.01</v>
      </c>
      <c r="N1149" s="89">
        <v>0.01</v>
      </c>
      <c r="O1149" s="89">
        <v>0</v>
      </c>
      <c r="P1149" s="89">
        <v>0.01</v>
      </c>
      <c r="Q1149" s="89">
        <v>0</v>
      </c>
      <c r="R1149" s="89">
        <v>0.01</v>
      </c>
      <c r="S1149" s="89">
        <v>0.01</v>
      </c>
      <c r="T1149" s="89">
        <v>0.01</v>
      </c>
      <c r="U1149" s="89">
        <v>0.01</v>
      </c>
      <c r="V1149" s="89">
        <v>0.01</v>
      </c>
      <c r="W1149" s="89">
        <v>0</v>
      </c>
      <c r="X1149" s="89">
        <v>0</v>
      </c>
      <c r="Y1149" s="89">
        <v>0</v>
      </c>
    </row>
    <row r="1150" spans="1:25">
      <c r="A1150" s="88" t="s">
        <v>1318</v>
      </c>
      <c r="B1150" s="89">
        <v>0</v>
      </c>
      <c r="C1150" s="89">
        <v>0</v>
      </c>
      <c r="D1150" s="89">
        <v>0</v>
      </c>
      <c r="E1150" s="89">
        <v>0</v>
      </c>
      <c r="F1150" s="89">
        <v>0</v>
      </c>
      <c r="G1150" s="89">
        <v>0</v>
      </c>
      <c r="H1150" s="89">
        <v>0</v>
      </c>
      <c r="I1150" s="89">
        <v>0</v>
      </c>
      <c r="J1150" s="89">
        <v>0</v>
      </c>
      <c r="K1150" s="89">
        <v>0</v>
      </c>
      <c r="L1150" s="89">
        <v>0</v>
      </c>
      <c r="M1150" s="89">
        <v>0</v>
      </c>
      <c r="N1150" s="89">
        <v>0</v>
      </c>
      <c r="O1150" s="89">
        <v>0</v>
      </c>
      <c r="P1150" s="89">
        <v>0.01</v>
      </c>
      <c r="Q1150" s="89">
        <v>0.01</v>
      </c>
      <c r="R1150" s="89">
        <v>0</v>
      </c>
      <c r="S1150" s="89">
        <v>0</v>
      </c>
      <c r="T1150" s="89">
        <v>0</v>
      </c>
      <c r="U1150" s="89">
        <v>0</v>
      </c>
      <c r="V1150" s="89">
        <v>0</v>
      </c>
      <c r="W1150" s="89">
        <v>0</v>
      </c>
      <c r="X1150" s="89">
        <v>0</v>
      </c>
      <c r="Y1150" s="89">
        <v>0</v>
      </c>
    </row>
    <row r="1151" spans="1:25">
      <c r="A1151" s="88" t="s">
        <v>1319</v>
      </c>
      <c r="B1151" s="89">
        <v>0</v>
      </c>
      <c r="C1151" s="89">
        <v>0</v>
      </c>
      <c r="D1151" s="89">
        <v>0</v>
      </c>
      <c r="E1151" s="89">
        <v>0</v>
      </c>
      <c r="F1151" s="89">
        <v>0</v>
      </c>
      <c r="G1151" s="89">
        <v>0.01</v>
      </c>
      <c r="H1151" s="89">
        <v>0.03</v>
      </c>
      <c r="I1151" s="89">
        <v>0.06</v>
      </c>
      <c r="J1151" s="89">
        <v>0.03</v>
      </c>
      <c r="K1151" s="89">
        <v>0.02</v>
      </c>
      <c r="L1151" s="89">
        <v>0.02</v>
      </c>
      <c r="M1151" s="89">
        <v>0.01</v>
      </c>
      <c r="N1151" s="89">
        <v>0.02</v>
      </c>
      <c r="O1151" s="89">
        <v>0.01</v>
      </c>
      <c r="P1151" s="89">
        <v>0.01</v>
      </c>
      <c r="Q1151" s="89">
        <v>0.01</v>
      </c>
      <c r="R1151" s="89">
        <v>0.01</v>
      </c>
      <c r="S1151" s="89">
        <v>0.01</v>
      </c>
      <c r="T1151" s="89">
        <v>0.01</v>
      </c>
      <c r="U1151" s="89">
        <v>0.01</v>
      </c>
      <c r="V1151" s="89">
        <v>0.01</v>
      </c>
      <c r="W1151" s="89">
        <v>0.01</v>
      </c>
      <c r="X1151" s="89">
        <v>0</v>
      </c>
      <c r="Y1151" s="89">
        <v>0</v>
      </c>
    </row>
    <row r="1152" spans="1:25">
      <c r="A1152" s="88" t="s">
        <v>1320</v>
      </c>
      <c r="B1152" s="89">
        <v>0</v>
      </c>
      <c r="C1152" s="89">
        <v>0</v>
      </c>
      <c r="D1152" s="89">
        <v>0</v>
      </c>
      <c r="E1152" s="89">
        <v>0</v>
      </c>
      <c r="F1152" s="89">
        <v>0</v>
      </c>
      <c r="G1152" s="89">
        <v>0</v>
      </c>
      <c r="H1152" s="89">
        <v>0</v>
      </c>
      <c r="I1152" s="89">
        <v>0.01</v>
      </c>
      <c r="J1152" s="89">
        <v>0.01</v>
      </c>
      <c r="K1152" s="89">
        <v>0.01</v>
      </c>
      <c r="L1152" s="89">
        <v>0.01</v>
      </c>
      <c r="M1152" s="89">
        <v>0</v>
      </c>
      <c r="N1152" s="89">
        <v>0.01</v>
      </c>
      <c r="O1152" s="89">
        <v>0.01</v>
      </c>
      <c r="P1152" s="89">
        <v>0</v>
      </c>
      <c r="Q1152" s="89">
        <v>0.01</v>
      </c>
      <c r="R1152" s="89">
        <v>0</v>
      </c>
      <c r="S1152" s="89">
        <v>0</v>
      </c>
      <c r="T1152" s="89">
        <v>0</v>
      </c>
      <c r="U1152" s="89">
        <v>0.01</v>
      </c>
      <c r="V1152" s="89">
        <v>0</v>
      </c>
      <c r="W1152" s="89">
        <v>0.01</v>
      </c>
      <c r="X1152" s="89">
        <v>0</v>
      </c>
      <c r="Y1152" s="89">
        <v>0</v>
      </c>
    </row>
    <row r="1153" spans="1:25">
      <c r="A1153" s="88" t="s">
        <v>1321</v>
      </c>
      <c r="B1153" s="89">
        <v>0</v>
      </c>
      <c r="C1153" s="89">
        <v>0</v>
      </c>
      <c r="D1153" s="89">
        <v>0</v>
      </c>
      <c r="E1153" s="89">
        <v>0</v>
      </c>
      <c r="F1153" s="89">
        <v>0</v>
      </c>
      <c r="G1153" s="89">
        <v>0</v>
      </c>
      <c r="H1153" s="89">
        <v>0</v>
      </c>
      <c r="I1153" s="89">
        <v>0</v>
      </c>
      <c r="J1153" s="89">
        <v>0</v>
      </c>
      <c r="K1153" s="89">
        <v>0</v>
      </c>
      <c r="L1153" s="89">
        <v>0</v>
      </c>
      <c r="M1153" s="89">
        <v>0</v>
      </c>
      <c r="N1153" s="89">
        <v>0</v>
      </c>
      <c r="O1153" s="89">
        <v>0</v>
      </c>
      <c r="P1153" s="89">
        <v>0</v>
      </c>
      <c r="Q1153" s="89">
        <v>0</v>
      </c>
      <c r="R1153" s="89">
        <v>0</v>
      </c>
      <c r="S1153" s="89">
        <v>0</v>
      </c>
      <c r="T1153" s="89">
        <v>0</v>
      </c>
      <c r="U1153" s="89">
        <v>0</v>
      </c>
      <c r="V1153" s="89">
        <v>0</v>
      </c>
      <c r="W1153" s="89">
        <v>0</v>
      </c>
      <c r="X1153" s="89">
        <v>0</v>
      </c>
      <c r="Y1153" s="89">
        <v>0</v>
      </c>
    </row>
    <row r="1154" spans="1:25">
      <c r="A1154" s="88" t="s">
        <v>1322</v>
      </c>
      <c r="B1154" s="89">
        <v>0</v>
      </c>
      <c r="C1154" s="89">
        <v>0</v>
      </c>
      <c r="D1154" s="89">
        <v>0</v>
      </c>
      <c r="E1154" s="89">
        <v>0</v>
      </c>
      <c r="F1154" s="89">
        <v>0</v>
      </c>
      <c r="G1154" s="89">
        <v>0</v>
      </c>
      <c r="H1154" s="89">
        <v>0</v>
      </c>
      <c r="I1154" s="89">
        <v>0</v>
      </c>
      <c r="J1154" s="89">
        <v>0</v>
      </c>
      <c r="K1154" s="89">
        <v>0</v>
      </c>
      <c r="L1154" s="89">
        <v>0</v>
      </c>
      <c r="M1154" s="89">
        <v>0</v>
      </c>
      <c r="N1154" s="89">
        <v>0</v>
      </c>
      <c r="O1154" s="89">
        <v>0</v>
      </c>
      <c r="P1154" s="89">
        <v>0</v>
      </c>
      <c r="Q1154" s="89">
        <v>0</v>
      </c>
      <c r="R1154" s="89">
        <v>0</v>
      </c>
      <c r="S1154" s="89">
        <v>0</v>
      </c>
      <c r="T1154" s="89">
        <v>0</v>
      </c>
      <c r="U1154" s="89">
        <v>0</v>
      </c>
      <c r="V1154" s="89">
        <v>0</v>
      </c>
      <c r="W1154" s="89">
        <v>0</v>
      </c>
      <c r="X1154" s="89">
        <v>0</v>
      </c>
      <c r="Y1154" s="89">
        <v>0</v>
      </c>
    </row>
    <row r="1155" spans="1:25">
      <c r="A1155" s="88" t="s">
        <v>1323</v>
      </c>
      <c r="B1155" s="89">
        <v>0</v>
      </c>
      <c r="C1155" s="89">
        <v>0</v>
      </c>
      <c r="D1155" s="89">
        <v>0</v>
      </c>
      <c r="E1155" s="89">
        <v>0</v>
      </c>
      <c r="F1155" s="89">
        <v>0</v>
      </c>
      <c r="G1155" s="89">
        <v>0</v>
      </c>
      <c r="H1155" s="89">
        <v>0</v>
      </c>
      <c r="I1155" s="89">
        <v>0</v>
      </c>
      <c r="J1155" s="89">
        <v>0</v>
      </c>
      <c r="K1155" s="89">
        <v>0</v>
      </c>
      <c r="L1155" s="89">
        <v>0</v>
      </c>
      <c r="M1155" s="89">
        <v>0</v>
      </c>
      <c r="N1155" s="89">
        <v>0</v>
      </c>
      <c r="O1155" s="89">
        <v>0</v>
      </c>
      <c r="P1155" s="89">
        <v>0</v>
      </c>
      <c r="Q1155" s="89">
        <v>0</v>
      </c>
      <c r="R1155" s="89">
        <v>0</v>
      </c>
      <c r="S1155" s="89">
        <v>0</v>
      </c>
      <c r="T1155" s="89">
        <v>0</v>
      </c>
      <c r="U1155" s="89">
        <v>0</v>
      </c>
      <c r="V1155" s="89">
        <v>0</v>
      </c>
      <c r="W1155" s="89">
        <v>0</v>
      </c>
      <c r="X1155" s="89">
        <v>0</v>
      </c>
      <c r="Y1155" s="89">
        <v>0</v>
      </c>
    </row>
    <row r="1156" spans="1:25">
      <c r="A1156" s="88" t="s">
        <v>1324</v>
      </c>
      <c r="B1156" s="89">
        <v>0</v>
      </c>
      <c r="C1156" s="89">
        <v>0</v>
      </c>
      <c r="D1156" s="89">
        <v>0</v>
      </c>
      <c r="E1156" s="89">
        <v>0</v>
      </c>
      <c r="F1156" s="89">
        <v>0</v>
      </c>
      <c r="G1156" s="89">
        <v>0</v>
      </c>
      <c r="H1156" s="89">
        <v>0.01</v>
      </c>
      <c r="I1156" s="89">
        <v>0.01</v>
      </c>
      <c r="J1156" s="89">
        <v>0</v>
      </c>
      <c r="K1156" s="89">
        <v>0</v>
      </c>
      <c r="L1156" s="89">
        <v>0</v>
      </c>
      <c r="M1156" s="89">
        <v>0</v>
      </c>
      <c r="N1156" s="89">
        <v>0</v>
      </c>
      <c r="O1156" s="89">
        <v>0</v>
      </c>
      <c r="P1156" s="89">
        <v>0</v>
      </c>
      <c r="Q1156" s="89">
        <v>0</v>
      </c>
      <c r="R1156" s="89">
        <v>0.02</v>
      </c>
      <c r="S1156" s="89">
        <v>0</v>
      </c>
      <c r="T1156" s="89">
        <v>0</v>
      </c>
      <c r="U1156" s="89">
        <v>0</v>
      </c>
      <c r="V1156" s="89">
        <v>0</v>
      </c>
      <c r="W1156" s="89">
        <v>0</v>
      </c>
      <c r="X1156" s="89">
        <v>0</v>
      </c>
      <c r="Y1156" s="89">
        <v>0</v>
      </c>
    </row>
    <row r="1157" spans="1:25">
      <c r="A1157" s="88" t="s">
        <v>1325</v>
      </c>
      <c r="B1157" s="89">
        <v>0</v>
      </c>
      <c r="C1157" s="89">
        <v>0</v>
      </c>
      <c r="D1157" s="89">
        <v>0</v>
      </c>
      <c r="E1157" s="89">
        <v>0</v>
      </c>
      <c r="F1157" s="89">
        <v>0</v>
      </c>
      <c r="G1157" s="89">
        <v>0</v>
      </c>
      <c r="H1157" s="89">
        <v>0</v>
      </c>
      <c r="I1157" s="89">
        <v>0</v>
      </c>
      <c r="J1157" s="89">
        <v>0.01</v>
      </c>
      <c r="K1157" s="89">
        <v>0.01</v>
      </c>
      <c r="L1157" s="89">
        <v>0.01</v>
      </c>
      <c r="M1157" s="89">
        <v>0.01</v>
      </c>
      <c r="N1157" s="89">
        <v>0</v>
      </c>
      <c r="O1157" s="89">
        <v>0.01</v>
      </c>
      <c r="P1157" s="89">
        <v>0.01</v>
      </c>
      <c r="Q1157" s="89">
        <v>0</v>
      </c>
      <c r="R1157" s="89">
        <v>0</v>
      </c>
      <c r="S1157" s="89">
        <v>0.01</v>
      </c>
      <c r="T1157" s="89">
        <v>0.01</v>
      </c>
      <c r="U1157" s="89">
        <v>0.01</v>
      </c>
      <c r="V1157" s="89">
        <v>0.01</v>
      </c>
      <c r="W1157" s="89">
        <v>0</v>
      </c>
      <c r="X1157" s="89">
        <v>0</v>
      </c>
      <c r="Y1157" s="89">
        <v>0</v>
      </c>
    </row>
    <row r="1158" spans="1:25">
      <c r="A1158" s="88" t="s">
        <v>1326</v>
      </c>
      <c r="B1158" s="89">
        <v>0</v>
      </c>
      <c r="C1158" s="89">
        <v>0</v>
      </c>
      <c r="D1158" s="89">
        <v>0</v>
      </c>
      <c r="E1158" s="89">
        <v>0</v>
      </c>
      <c r="F1158" s="89">
        <v>0</v>
      </c>
      <c r="G1158" s="89">
        <v>0</v>
      </c>
      <c r="H1158" s="89">
        <v>0</v>
      </c>
      <c r="I1158" s="89">
        <v>0</v>
      </c>
      <c r="J1158" s="89">
        <v>0</v>
      </c>
      <c r="K1158" s="89">
        <v>0</v>
      </c>
      <c r="L1158" s="89">
        <v>0</v>
      </c>
      <c r="M1158" s="89">
        <v>0</v>
      </c>
      <c r="N1158" s="89">
        <v>0</v>
      </c>
      <c r="O1158" s="89">
        <v>0</v>
      </c>
      <c r="P1158" s="89">
        <v>0</v>
      </c>
      <c r="Q1158" s="89">
        <v>0</v>
      </c>
      <c r="R1158" s="89">
        <v>0</v>
      </c>
      <c r="S1158" s="89">
        <v>0</v>
      </c>
      <c r="T1158" s="89">
        <v>0</v>
      </c>
      <c r="U1158" s="89">
        <v>0</v>
      </c>
      <c r="V1158" s="89">
        <v>0</v>
      </c>
      <c r="W1158" s="89">
        <v>0</v>
      </c>
      <c r="X1158" s="89">
        <v>0</v>
      </c>
      <c r="Y1158" s="89">
        <v>0</v>
      </c>
    </row>
    <row r="1159" spans="1:25">
      <c r="A1159" s="88" t="s">
        <v>1327</v>
      </c>
      <c r="B1159" s="89">
        <v>0</v>
      </c>
      <c r="C1159" s="89">
        <v>0</v>
      </c>
      <c r="D1159" s="89">
        <v>0</v>
      </c>
      <c r="E1159" s="89">
        <v>0</v>
      </c>
      <c r="F1159" s="89">
        <v>0</v>
      </c>
      <c r="G1159" s="89">
        <v>0</v>
      </c>
      <c r="H1159" s="89">
        <v>0.01</v>
      </c>
      <c r="I1159" s="89">
        <v>0</v>
      </c>
      <c r="J1159" s="89">
        <v>0.01</v>
      </c>
      <c r="K1159" s="89">
        <v>0.01</v>
      </c>
      <c r="L1159" s="89">
        <v>0.01</v>
      </c>
      <c r="M1159" s="89">
        <v>0</v>
      </c>
      <c r="N1159" s="89">
        <v>0.01</v>
      </c>
      <c r="O1159" s="89">
        <v>0.01</v>
      </c>
      <c r="P1159" s="89">
        <v>0.01</v>
      </c>
      <c r="Q1159" s="89">
        <v>0.02</v>
      </c>
      <c r="R1159" s="89">
        <v>0.01</v>
      </c>
      <c r="S1159" s="89">
        <v>0</v>
      </c>
      <c r="T1159" s="89">
        <v>0.01</v>
      </c>
      <c r="U1159" s="89">
        <v>0</v>
      </c>
      <c r="V1159" s="89">
        <v>0.01</v>
      </c>
      <c r="W1159" s="89">
        <v>0.01</v>
      </c>
      <c r="X1159" s="89">
        <v>0.01</v>
      </c>
      <c r="Y1159" s="89">
        <v>0.01</v>
      </c>
    </row>
    <row r="1160" spans="1:25">
      <c r="A1160" s="88" t="s">
        <v>1328</v>
      </c>
      <c r="B1160" s="89">
        <v>0</v>
      </c>
      <c r="C1160" s="89">
        <v>0</v>
      </c>
      <c r="D1160" s="89">
        <v>0</v>
      </c>
      <c r="E1160" s="89">
        <v>0</v>
      </c>
      <c r="F1160" s="89">
        <v>0</v>
      </c>
      <c r="G1160" s="89">
        <v>0</v>
      </c>
      <c r="H1160" s="89">
        <v>0</v>
      </c>
      <c r="I1160" s="89">
        <v>0.01</v>
      </c>
      <c r="J1160" s="89">
        <v>0.04</v>
      </c>
      <c r="K1160" s="89">
        <v>0.03</v>
      </c>
      <c r="L1160" s="89">
        <v>0.01</v>
      </c>
      <c r="M1160" s="89">
        <v>0.01</v>
      </c>
      <c r="N1160" s="89">
        <v>0.01</v>
      </c>
      <c r="O1160" s="89">
        <v>0.01</v>
      </c>
      <c r="P1160" s="89">
        <v>0.01</v>
      </c>
      <c r="Q1160" s="89">
        <v>0.01</v>
      </c>
      <c r="R1160" s="89">
        <v>0.01</v>
      </c>
      <c r="S1160" s="89">
        <v>0.01</v>
      </c>
      <c r="T1160" s="89">
        <v>0</v>
      </c>
      <c r="U1160" s="89">
        <v>0</v>
      </c>
      <c r="V1160" s="89">
        <v>0.01</v>
      </c>
      <c r="W1160" s="89">
        <v>0</v>
      </c>
      <c r="X1160" s="89">
        <v>0.02</v>
      </c>
      <c r="Y1160" s="89">
        <v>0.01</v>
      </c>
    </row>
    <row r="1161" spans="1:25">
      <c r="A1161" s="88" t="s">
        <v>1329</v>
      </c>
      <c r="B1161" s="89">
        <v>0</v>
      </c>
      <c r="C1161" s="89">
        <v>0</v>
      </c>
      <c r="D1161" s="89">
        <v>0</v>
      </c>
      <c r="E1161" s="89">
        <v>0</v>
      </c>
      <c r="F1161" s="89">
        <v>0</v>
      </c>
      <c r="G1161" s="89">
        <v>0</v>
      </c>
      <c r="H1161" s="89">
        <v>0</v>
      </c>
      <c r="I1161" s="89">
        <v>0.02</v>
      </c>
      <c r="J1161" s="89">
        <v>0.02</v>
      </c>
      <c r="K1161" s="89">
        <v>0.01</v>
      </c>
      <c r="L1161" s="89">
        <v>0.01</v>
      </c>
      <c r="M1161" s="89">
        <v>0.01</v>
      </c>
      <c r="N1161" s="89">
        <v>0.01</v>
      </c>
      <c r="O1161" s="89">
        <v>0.02</v>
      </c>
      <c r="P1161" s="89">
        <v>0.02</v>
      </c>
      <c r="Q1161" s="89">
        <v>0.01</v>
      </c>
      <c r="R1161" s="89">
        <v>0.01</v>
      </c>
      <c r="S1161" s="89">
        <v>0.02</v>
      </c>
      <c r="T1161" s="89">
        <v>0.02</v>
      </c>
      <c r="U1161" s="89">
        <v>0.01</v>
      </c>
      <c r="V1161" s="89">
        <v>0.01</v>
      </c>
      <c r="W1161" s="89">
        <v>0.01</v>
      </c>
      <c r="X1161" s="89">
        <v>0</v>
      </c>
      <c r="Y1161" s="89">
        <v>0</v>
      </c>
    </row>
    <row r="1162" spans="1:25">
      <c r="A1162" s="88" t="s">
        <v>1330</v>
      </c>
      <c r="B1162" s="89">
        <v>0</v>
      </c>
      <c r="C1162" s="89">
        <v>0</v>
      </c>
      <c r="D1162" s="89">
        <v>0</v>
      </c>
      <c r="E1162" s="89">
        <v>0</v>
      </c>
      <c r="F1162" s="89">
        <v>0</v>
      </c>
      <c r="G1162" s="89">
        <v>0</v>
      </c>
      <c r="H1162" s="89">
        <v>0</v>
      </c>
      <c r="I1162" s="89">
        <v>0</v>
      </c>
      <c r="J1162" s="89">
        <v>0.01</v>
      </c>
      <c r="K1162" s="89">
        <v>0.01</v>
      </c>
      <c r="L1162" s="89">
        <v>0.01</v>
      </c>
      <c r="M1162" s="89">
        <v>0.01</v>
      </c>
      <c r="N1162" s="89">
        <v>0.01</v>
      </c>
      <c r="O1162" s="89">
        <v>0.01</v>
      </c>
      <c r="P1162" s="89">
        <v>0.01</v>
      </c>
      <c r="Q1162" s="89">
        <v>0.01</v>
      </c>
      <c r="R1162" s="89">
        <v>0.01</v>
      </c>
      <c r="S1162" s="89">
        <v>0.01</v>
      </c>
      <c r="T1162" s="89">
        <v>0.01</v>
      </c>
      <c r="U1162" s="89">
        <v>0.01</v>
      </c>
      <c r="V1162" s="89">
        <v>0.01</v>
      </c>
      <c r="W1162" s="89">
        <v>0</v>
      </c>
      <c r="X1162" s="89">
        <v>0</v>
      </c>
      <c r="Y1162" s="89">
        <v>0</v>
      </c>
    </row>
    <row r="1163" spans="1:25">
      <c r="A1163" s="88" t="s">
        <v>1331</v>
      </c>
      <c r="B1163" s="89">
        <v>0</v>
      </c>
      <c r="C1163" s="89">
        <v>0</v>
      </c>
      <c r="D1163" s="89">
        <v>0</v>
      </c>
      <c r="E1163" s="89">
        <v>0</v>
      </c>
      <c r="F1163" s="89">
        <v>0</v>
      </c>
      <c r="G1163" s="89">
        <v>0</v>
      </c>
      <c r="H1163" s="89">
        <v>0</v>
      </c>
      <c r="I1163" s="89">
        <v>0.01</v>
      </c>
      <c r="J1163" s="89">
        <v>0.02</v>
      </c>
      <c r="K1163" s="89">
        <v>0</v>
      </c>
      <c r="L1163" s="89">
        <v>0</v>
      </c>
      <c r="M1163" s="89">
        <v>0.01</v>
      </c>
      <c r="N1163" s="89">
        <v>0</v>
      </c>
      <c r="O1163" s="89">
        <v>0</v>
      </c>
      <c r="P1163" s="89">
        <v>0.01</v>
      </c>
      <c r="Q1163" s="89">
        <v>0</v>
      </c>
      <c r="R1163" s="89">
        <v>0.01</v>
      </c>
      <c r="S1163" s="89">
        <v>0.01</v>
      </c>
      <c r="T1163" s="89">
        <v>0</v>
      </c>
      <c r="U1163" s="89">
        <v>0.01</v>
      </c>
      <c r="V1163" s="89">
        <v>0.01</v>
      </c>
      <c r="W1163" s="89">
        <v>0</v>
      </c>
      <c r="X1163" s="89">
        <v>0</v>
      </c>
      <c r="Y1163" s="89">
        <v>0</v>
      </c>
    </row>
    <row r="1164" spans="1:25">
      <c r="A1164" s="88" t="s">
        <v>1332</v>
      </c>
      <c r="B1164" s="89">
        <v>0.01</v>
      </c>
      <c r="C1164" s="89">
        <v>0</v>
      </c>
      <c r="D1164" s="89">
        <v>0</v>
      </c>
      <c r="E1164" s="89">
        <v>0</v>
      </c>
      <c r="F1164" s="89">
        <v>0</v>
      </c>
      <c r="G1164" s="89">
        <v>0</v>
      </c>
      <c r="H1164" s="89">
        <v>0.01</v>
      </c>
      <c r="I1164" s="89">
        <v>0.05</v>
      </c>
      <c r="J1164" s="89">
        <v>0.11</v>
      </c>
      <c r="K1164" s="89">
        <v>0.05</v>
      </c>
      <c r="L1164" s="89">
        <v>0.06</v>
      </c>
      <c r="M1164" s="89">
        <v>0.02</v>
      </c>
      <c r="N1164" s="89">
        <v>0.02</v>
      </c>
      <c r="O1164" s="89">
        <v>0.02</v>
      </c>
      <c r="P1164" s="89">
        <v>0.01</v>
      </c>
      <c r="Q1164" s="89">
        <v>0.01</v>
      </c>
      <c r="R1164" s="89">
        <v>0.01</v>
      </c>
      <c r="S1164" s="89">
        <v>0.04</v>
      </c>
      <c r="T1164" s="89">
        <v>0.02</v>
      </c>
      <c r="U1164" s="89">
        <v>0.01</v>
      </c>
      <c r="V1164" s="89">
        <v>0.01</v>
      </c>
      <c r="W1164" s="89">
        <v>0.01</v>
      </c>
      <c r="X1164" s="89">
        <v>0.01</v>
      </c>
      <c r="Y1164" s="89">
        <v>0.01</v>
      </c>
    </row>
    <row r="1165" spans="1:25">
      <c r="A1165" s="88" t="s">
        <v>1333</v>
      </c>
      <c r="B1165" s="89">
        <v>0</v>
      </c>
      <c r="C1165" s="89">
        <v>0</v>
      </c>
      <c r="D1165" s="89">
        <v>0</v>
      </c>
      <c r="E1165" s="89">
        <v>0</v>
      </c>
      <c r="F1165" s="89">
        <v>0</v>
      </c>
      <c r="G1165" s="89">
        <v>0</v>
      </c>
      <c r="H1165" s="89">
        <v>0</v>
      </c>
      <c r="I1165" s="89">
        <v>0</v>
      </c>
      <c r="J1165" s="89">
        <v>0.01</v>
      </c>
      <c r="K1165" s="89">
        <v>0.01</v>
      </c>
      <c r="L1165" s="89">
        <v>0.05</v>
      </c>
      <c r="M1165" s="89">
        <v>0.06</v>
      </c>
      <c r="N1165" s="89">
        <v>0.01</v>
      </c>
      <c r="O1165" s="89">
        <v>0.05</v>
      </c>
      <c r="P1165" s="89">
        <v>0.04</v>
      </c>
      <c r="Q1165" s="89">
        <v>0.01</v>
      </c>
      <c r="R1165" s="89">
        <v>0</v>
      </c>
      <c r="S1165" s="89">
        <v>0</v>
      </c>
      <c r="T1165" s="89">
        <v>0.01</v>
      </c>
      <c r="U1165" s="89">
        <v>0.01</v>
      </c>
      <c r="V1165" s="89">
        <v>0</v>
      </c>
      <c r="W1165" s="89">
        <v>0.01</v>
      </c>
      <c r="X1165" s="89">
        <v>0</v>
      </c>
      <c r="Y1165" s="89">
        <v>0</v>
      </c>
    </row>
    <row r="1166" spans="1:25">
      <c r="A1166" s="88" t="s">
        <v>1334</v>
      </c>
      <c r="B1166" s="89">
        <v>0</v>
      </c>
      <c r="C1166" s="89">
        <v>0</v>
      </c>
      <c r="D1166" s="89">
        <v>0</v>
      </c>
      <c r="E1166" s="89">
        <v>0</v>
      </c>
      <c r="F1166" s="89">
        <v>0</v>
      </c>
      <c r="G1166" s="89">
        <v>0</v>
      </c>
      <c r="H1166" s="89">
        <v>0</v>
      </c>
      <c r="I1166" s="89">
        <v>0</v>
      </c>
      <c r="J1166" s="89">
        <v>0.01</v>
      </c>
      <c r="K1166" s="89">
        <v>0.05</v>
      </c>
      <c r="L1166" s="89">
        <v>0</v>
      </c>
      <c r="M1166" s="89">
        <v>0</v>
      </c>
      <c r="N1166" s="89">
        <v>0</v>
      </c>
      <c r="O1166" s="89">
        <v>0</v>
      </c>
      <c r="P1166" s="89">
        <v>0</v>
      </c>
      <c r="Q1166" s="89">
        <v>0</v>
      </c>
      <c r="R1166" s="89">
        <v>0</v>
      </c>
      <c r="S1166" s="89">
        <v>0</v>
      </c>
      <c r="T1166" s="89">
        <v>0</v>
      </c>
      <c r="U1166" s="89">
        <v>0</v>
      </c>
      <c r="V1166" s="89">
        <v>0</v>
      </c>
      <c r="W1166" s="89">
        <v>0</v>
      </c>
      <c r="X1166" s="89">
        <v>0</v>
      </c>
      <c r="Y1166" s="89">
        <v>0</v>
      </c>
    </row>
    <row r="1167" spans="1:25">
      <c r="A1167" s="88" t="s">
        <v>1335</v>
      </c>
      <c r="B1167" s="89">
        <v>0</v>
      </c>
      <c r="C1167" s="89">
        <v>0</v>
      </c>
      <c r="D1167" s="89">
        <v>0</v>
      </c>
      <c r="E1167" s="89">
        <v>0</v>
      </c>
      <c r="F1167" s="89">
        <v>0</v>
      </c>
      <c r="G1167" s="89">
        <v>0.28999999999999998</v>
      </c>
      <c r="H1167" s="89">
        <v>0.01</v>
      </c>
      <c r="I1167" s="89">
        <v>0</v>
      </c>
      <c r="J1167" s="89">
        <v>0.04</v>
      </c>
      <c r="K1167" s="89">
        <v>0.04</v>
      </c>
      <c r="L1167" s="89">
        <v>0.04</v>
      </c>
      <c r="M1167" s="89">
        <v>0.01</v>
      </c>
      <c r="N1167" s="89">
        <v>0</v>
      </c>
      <c r="O1167" s="89">
        <v>0</v>
      </c>
      <c r="P1167" s="89">
        <v>0</v>
      </c>
      <c r="Q1167" s="89">
        <v>0.01</v>
      </c>
      <c r="R1167" s="89">
        <v>0.02</v>
      </c>
      <c r="S1167" s="89">
        <v>0.02</v>
      </c>
      <c r="T1167" s="89">
        <v>0.01</v>
      </c>
      <c r="U1167" s="89">
        <v>0.39</v>
      </c>
      <c r="V1167" s="89">
        <v>0</v>
      </c>
      <c r="W1167" s="89">
        <v>0</v>
      </c>
      <c r="X1167" s="89">
        <v>0</v>
      </c>
      <c r="Y1167" s="89">
        <v>0</v>
      </c>
    </row>
    <row r="1168" spans="1:25">
      <c r="A1168" s="88" t="s">
        <v>1336</v>
      </c>
      <c r="B1168" s="89">
        <v>0</v>
      </c>
      <c r="C1168" s="89">
        <v>0</v>
      </c>
      <c r="D1168" s="89">
        <v>0</v>
      </c>
      <c r="E1168" s="89">
        <v>0</v>
      </c>
      <c r="F1168" s="89">
        <v>0</v>
      </c>
      <c r="G1168" s="89">
        <v>0</v>
      </c>
      <c r="H1168" s="89">
        <v>0</v>
      </c>
      <c r="I1168" s="89">
        <v>0</v>
      </c>
      <c r="J1168" s="89">
        <v>0.04</v>
      </c>
      <c r="K1168" s="89">
        <v>0.01</v>
      </c>
      <c r="L1168" s="89">
        <v>0.01</v>
      </c>
      <c r="M1168" s="89">
        <v>0.01</v>
      </c>
      <c r="N1168" s="89">
        <v>0</v>
      </c>
      <c r="O1168" s="89">
        <v>0</v>
      </c>
      <c r="P1168" s="89">
        <v>0</v>
      </c>
      <c r="Q1168" s="89">
        <v>0</v>
      </c>
      <c r="R1168" s="89">
        <v>0</v>
      </c>
      <c r="S1168" s="89">
        <v>0</v>
      </c>
      <c r="T1168" s="89">
        <v>0</v>
      </c>
      <c r="U1168" s="89">
        <v>0.01</v>
      </c>
      <c r="V1168" s="89">
        <v>0</v>
      </c>
      <c r="W1168" s="89">
        <v>0.01</v>
      </c>
      <c r="X1168" s="89">
        <v>0</v>
      </c>
      <c r="Y1168" s="89">
        <v>0</v>
      </c>
    </row>
    <row r="1169" spans="1:25">
      <c r="A1169" s="88" t="s">
        <v>1337</v>
      </c>
      <c r="B1169" s="89">
        <v>0</v>
      </c>
      <c r="C1169" s="89">
        <v>0</v>
      </c>
      <c r="D1169" s="89">
        <v>0</v>
      </c>
      <c r="E1169" s="89">
        <v>0</v>
      </c>
      <c r="F1169" s="89">
        <v>0</v>
      </c>
      <c r="G1169" s="89">
        <v>0.02</v>
      </c>
      <c r="H1169" s="89">
        <v>0</v>
      </c>
      <c r="I1169" s="89">
        <v>0.03</v>
      </c>
      <c r="J1169" s="89">
        <v>0.04</v>
      </c>
      <c r="K1169" s="89">
        <v>0.02</v>
      </c>
      <c r="L1169" s="89">
        <v>7.0000000000000007E-2</v>
      </c>
      <c r="M1169" s="89">
        <v>0.06</v>
      </c>
      <c r="N1169" s="89">
        <v>0.02</v>
      </c>
      <c r="O1169" s="89">
        <v>0.01</v>
      </c>
      <c r="P1169" s="89">
        <v>0.03</v>
      </c>
      <c r="Q1169" s="89">
        <v>0.02</v>
      </c>
      <c r="R1169" s="89">
        <v>0.01</v>
      </c>
      <c r="S1169" s="89">
        <v>0.01</v>
      </c>
      <c r="T1169" s="89">
        <v>0.01</v>
      </c>
      <c r="U1169" s="89">
        <v>0.01</v>
      </c>
      <c r="V1169" s="89">
        <v>0.01</v>
      </c>
      <c r="W1169" s="89">
        <v>0.01</v>
      </c>
      <c r="X1169" s="89">
        <v>0</v>
      </c>
      <c r="Y1169" s="89">
        <v>0</v>
      </c>
    </row>
    <row r="1170" spans="1:25">
      <c r="A1170" s="88" t="s">
        <v>1338</v>
      </c>
      <c r="B1170" s="89">
        <v>0.01</v>
      </c>
      <c r="C1170" s="89">
        <v>0.01</v>
      </c>
      <c r="D1170" s="89">
        <v>0.01</v>
      </c>
      <c r="E1170" s="89">
        <v>0.01</v>
      </c>
      <c r="F1170" s="89">
        <v>0.01</v>
      </c>
      <c r="G1170" s="89">
        <v>0.01</v>
      </c>
      <c r="H1170" s="89">
        <v>0.01</v>
      </c>
      <c r="I1170" s="89">
        <v>0.02</v>
      </c>
      <c r="J1170" s="89">
        <v>0.06</v>
      </c>
      <c r="K1170" s="89">
        <v>0.05</v>
      </c>
      <c r="L1170" s="89">
        <v>0.04</v>
      </c>
      <c r="M1170" s="89">
        <v>0.03</v>
      </c>
      <c r="N1170" s="89">
        <v>0.03</v>
      </c>
      <c r="O1170" s="89">
        <v>0.03</v>
      </c>
      <c r="P1170" s="89">
        <v>0.04</v>
      </c>
      <c r="Q1170" s="89">
        <v>0.01</v>
      </c>
      <c r="R1170" s="89">
        <v>0.03</v>
      </c>
      <c r="S1170" s="89">
        <v>0.05</v>
      </c>
      <c r="T1170" s="89">
        <v>0.04</v>
      </c>
      <c r="U1170" s="89">
        <v>0.02</v>
      </c>
      <c r="V1170" s="89">
        <v>0.01</v>
      </c>
      <c r="W1170" s="89">
        <v>0.02</v>
      </c>
      <c r="X1170" s="89">
        <v>0.02</v>
      </c>
      <c r="Y1170" s="89">
        <v>0.02</v>
      </c>
    </row>
    <row r="1171" spans="1:25">
      <c r="A1171" s="88" t="s">
        <v>1339</v>
      </c>
      <c r="B1171" s="89">
        <v>0</v>
      </c>
      <c r="C1171" s="89">
        <v>0</v>
      </c>
      <c r="D1171" s="89">
        <v>0</v>
      </c>
      <c r="E1171" s="89">
        <v>0</v>
      </c>
      <c r="F1171" s="89">
        <v>0</v>
      </c>
      <c r="G1171" s="89">
        <v>0</v>
      </c>
      <c r="H1171" s="89">
        <v>0.01</v>
      </c>
      <c r="I1171" s="89">
        <v>0.09</v>
      </c>
      <c r="J1171" s="89">
        <v>0.08</v>
      </c>
      <c r="K1171" s="89">
        <v>0.06</v>
      </c>
      <c r="L1171" s="89">
        <v>0.03</v>
      </c>
      <c r="M1171" s="89">
        <v>0.09</v>
      </c>
      <c r="N1171" s="89">
        <v>0.01</v>
      </c>
      <c r="O1171" s="89">
        <v>0.01</v>
      </c>
      <c r="P1171" s="89">
        <v>0.02</v>
      </c>
      <c r="Q1171" s="89">
        <v>0.01</v>
      </c>
      <c r="R1171" s="89">
        <v>0.03</v>
      </c>
      <c r="S1171" s="89">
        <v>0.04</v>
      </c>
      <c r="T1171" s="89">
        <v>0.01</v>
      </c>
      <c r="U1171" s="89">
        <v>0</v>
      </c>
      <c r="V1171" s="89">
        <v>0.01</v>
      </c>
      <c r="W1171" s="89">
        <v>0</v>
      </c>
      <c r="X1171" s="89">
        <v>0</v>
      </c>
      <c r="Y1171" s="89">
        <v>0</v>
      </c>
    </row>
    <row r="1172" spans="1:25">
      <c r="A1172" s="88" t="s">
        <v>1340</v>
      </c>
      <c r="B1172" s="89">
        <v>0.01</v>
      </c>
      <c r="C1172" s="89">
        <v>0</v>
      </c>
      <c r="D1172" s="89">
        <v>0</v>
      </c>
      <c r="E1172" s="89">
        <v>0</v>
      </c>
      <c r="F1172" s="89">
        <v>0</v>
      </c>
      <c r="G1172" s="89">
        <v>0</v>
      </c>
      <c r="H1172" s="89">
        <v>0</v>
      </c>
      <c r="I1172" s="89">
        <v>0.01</v>
      </c>
      <c r="J1172" s="89">
        <v>0.05</v>
      </c>
      <c r="K1172" s="89">
        <v>0.04</v>
      </c>
      <c r="L1172" s="89">
        <v>0.05</v>
      </c>
      <c r="M1172" s="89">
        <v>7.0000000000000007E-2</v>
      </c>
      <c r="N1172" s="89">
        <v>0.06</v>
      </c>
      <c r="O1172" s="89">
        <v>0.05</v>
      </c>
      <c r="P1172" s="89">
        <v>0.06</v>
      </c>
      <c r="Q1172" s="89">
        <v>0.12</v>
      </c>
      <c r="R1172" s="89">
        <v>0.05</v>
      </c>
      <c r="S1172" s="89">
        <v>0.06</v>
      </c>
      <c r="T1172" s="89">
        <v>0.04</v>
      </c>
      <c r="U1172" s="89">
        <v>0.03</v>
      </c>
      <c r="V1172" s="89">
        <v>0.03</v>
      </c>
      <c r="W1172" s="89">
        <v>0.03</v>
      </c>
      <c r="X1172" s="89">
        <v>0.02</v>
      </c>
      <c r="Y1172" s="89">
        <v>0.02</v>
      </c>
    </row>
    <row r="1173" spans="1:25">
      <c r="A1173" s="88" t="s">
        <v>1341</v>
      </c>
      <c r="B1173" s="89">
        <v>0</v>
      </c>
      <c r="C1173" s="89">
        <v>0</v>
      </c>
      <c r="D1173" s="89">
        <v>0</v>
      </c>
      <c r="E1173" s="89">
        <v>0</v>
      </c>
      <c r="F1173" s="89">
        <v>0</v>
      </c>
      <c r="G1173" s="89">
        <v>0</v>
      </c>
      <c r="H1173" s="89">
        <v>0</v>
      </c>
      <c r="I1173" s="89">
        <v>0</v>
      </c>
      <c r="J1173" s="89">
        <v>0.04</v>
      </c>
      <c r="K1173" s="89">
        <v>0</v>
      </c>
      <c r="L1173" s="89">
        <v>0</v>
      </c>
      <c r="M1173" s="89">
        <v>0</v>
      </c>
      <c r="N1173" s="89">
        <v>0.01</v>
      </c>
      <c r="O1173" s="89">
        <v>0</v>
      </c>
      <c r="P1173" s="89">
        <v>0</v>
      </c>
      <c r="Q1173" s="89">
        <v>0</v>
      </c>
      <c r="R1173" s="89">
        <v>0</v>
      </c>
      <c r="S1173" s="89">
        <v>0</v>
      </c>
      <c r="T1173" s="89">
        <v>0</v>
      </c>
      <c r="U1173" s="89">
        <v>0</v>
      </c>
      <c r="V1173" s="89">
        <v>0</v>
      </c>
      <c r="W1173" s="89">
        <v>0</v>
      </c>
      <c r="X1173" s="89">
        <v>0</v>
      </c>
      <c r="Y1173" s="89">
        <v>0</v>
      </c>
    </row>
    <row r="1174" spans="1:25">
      <c r="A1174" s="88" t="s">
        <v>1342</v>
      </c>
      <c r="B1174" s="89">
        <v>0</v>
      </c>
      <c r="C1174" s="89">
        <v>0</v>
      </c>
      <c r="D1174" s="89">
        <v>0</v>
      </c>
      <c r="E1174" s="89">
        <v>0</v>
      </c>
      <c r="F1174" s="89">
        <v>0</v>
      </c>
      <c r="G1174" s="89">
        <v>0</v>
      </c>
      <c r="H1174" s="89">
        <v>0.01</v>
      </c>
      <c r="I1174" s="89">
        <v>0.01</v>
      </c>
      <c r="J1174" s="89">
        <v>0.06</v>
      </c>
      <c r="K1174" s="89">
        <v>0.02</v>
      </c>
      <c r="L1174" s="89">
        <v>0.05</v>
      </c>
      <c r="M1174" s="89">
        <v>0</v>
      </c>
      <c r="N1174" s="89">
        <v>0</v>
      </c>
      <c r="O1174" s="89">
        <v>0</v>
      </c>
      <c r="P1174" s="89">
        <v>0</v>
      </c>
      <c r="Q1174" s="89">
        <v>0.03</v>
      </c>
      <c r="R1174" s="89">
        <v>0</v>
      </c>
      <c r="S1174" s="89">
        <v>0</v>
      </c>
      <c r="T1174" s="89">
        <v>0</v>
      </c>
      <c r="U1174" s="89">
        <v>0</v>
      </c>
      <c r="V1174" s="89">
        <v>0</v>
      </c>
      <c r="W1174" s="89">
        <v>0</v>
      </c>
      <c r="X1174" s="89">
        <v>0</v>
      </c>
      <c r="Y1174" s="89">
        <v>0</v>
      </c>
    </row>
    <row r="1175" spans="1:25">
      <c r="A1175" s="88" t="s">
        <v>1343</v>
      </c>
      <c r="B1175" s="89">
        <v>0</v>
      </c>
      <c r="C1175" s="89">
        <v>0</v>
      </c>
      <c r="D1175" s="89">
        <v>0</v>
      </c>
      <c r="E1175" s="89">
        <v>0</v>
      </c>
      <c r="F1175" s="89">
        <v>0</v>
      </c>
      <c r="G1175" s="89">
        <v>0.01</v>
      </c>
      <c r="H1175" s="89">
        <v>0.02</v>
      </c>
      <c r="I1175" s="89">
        <v>0.03</v>
      </c>
      <c r="J1175" s="89">
        <v>0.01</v>
      </c>
      <c r="K1175" s="89">
        <v>0.02</v>
      </c>
      <c r="L1175" s="89">
        <v>0.01</v>
      </c>
      <c r="M1175" s="89">
        <v>0</v>
      </c>
      <c r="N1175" s="89">
        <v>0</v>
      </c>
      <c r="O1175" s="89">
        <v>0.01</v>
      </c>
      <c r="P1175" s="89">
        <v>0.01</v>
      </c>
      <c r="Q1175" s="89">
        <v>0.01</v>
      </c>
      <c r="R1175" s="89">
        <v>0.05</v>
      </c>
      <c r="S1175" s="89">
        <v>0</v>
      </c>
      <c r="T1175" s="89">
        <v>0.02</v>
      </c>
      <c r="U1175" s="89">
        <v>0.01</v>
      </c>
      <c r="V1175" s="89">
        <v>0.01</v>
      </c>
      <c r="W1175" s="89">
        <v>0</v>
      </c>
      <c r="X1175" s="89">
        <v>0</v>
      </c>
      <c r="Y1175" s="89">
        <v>0</v>
      </c>
    </row>
    <row r="1176" spans="1:25">
      <c r="A1176" s="88" t="s">
        <v>1344</v>
      </c>
      <c r="B1176" s="89">
        <v>0</v>
      </c>
      <c r="C1176" s="89">
        <v>0</v>
      </c>
      <c r="D1176" s="89">
        <v>0</v>
      </c>
      <c r="E1176" s="89">
        <v>0</v>
      </c>
      <c r="F1176" s="89">
        <v>0</v>
      </c>
      <c r="G1176" s="89">
        <v>0</v>
      </c>
      <c r="H1176" s="89">
        <v>0</v>
      </c>
      <c r="I1176" s="89">
        <v>0</v>
      </c>
      <c r="J1176" s="89">
        <v>0.02</v>
      </c>
      <c r="K1176" s="89">
        <v>0.05</v>
      </c>
      <c r="L1176" s="89">
        <v>0.01</v>
      </c>
      <c r="M1176" s="89">
        <v>0</v>
      </c>
      <c r="N1176" s="89">
        <v>0</v>
      </c>
      <c r="O1176" s="89">
        <v>0</v>
      </c>
      <c r="P1176" s="89">
        <v>0</v>
      </c>
      <c r="Q1176" s="89">
        <v>0</v>
      </c>
      <c r="R1176" s="89">
        <v>0</v>
      </c>
      <c r="S1176" s="89">
        <v>0.01</v>
      </c>
      <c r="T1176" s="89">
        <v>0.01</v>
      </c>
      <c r="U1176" s="89">
        <v>0</v>
      </c>
      <c r="V1176" s="89">
        <v>0</v>
      </c>
      <c r="W1176" s="89">
        <v>0</v>
      </c>
      <c r="X1176" s="89">
        <v>0</v>
      </c>
      <c r="Y1176" s="89">
        <v>0</v>
      </c>
    </row>
    <row r="1177" spans="1:25">
      <c r="A1177" s="88" t="s">
        <v>1345</v>
      </c>
      <c r="B1177" s="89">
        <v>0</v>
      </c>
      <c r="C1177" s="89">
        <v>0</v>
      </c>
      <c r="D1177" s="89">
        <v>0</v>
      </c>
      <c r="E1177" s="89">
        <v>0</v>
      </c>
      <c r="F1177" s="89">
        <v>0</v>
      </c>
      <c r="G1177" s="89">
        <v>0</v>
      </c>
      <c r="H1177" s="89">
        <v>0</v>
      </c>
      <c r="I1177" s="89">
        <v>0</v>
      </c>
      <c r="J1177" s="89">
        <v>0.01</v>
      </c>
      <c r="K1177" s="89">
        <v>0</v>
      </c>
      <c r="L1177" s="89">
        <v>0</v>
      </c>
      <c r="M1177" s="89">
        <v>0</v>
      </c>
      <c r="N1177" s="89">
        <v>0</v>
      </c>
      <c r="O1177" s="89">
        <v>0</v>
      </c>
      <c r="P1177" s="89">
        <v>7.0000000000000007E-2</v>
      </c>
      <c r="Q1177" s="89">
        <v>7.0000000000000007E-2</v>
      </c>
      <c r="R1177" s="89">
        <v>0</v>
      </c>
      <c r="S1177" s="89">
        <v>0</v>
      </c>
      <c r="T1177" s="89">
        <v>0</v>
      </c>
      <c r="U1177" s="89">
        <v>0</v>
      </c>
      <c r="V1177" s="89">
        <v>0</v>
      </c>
      <c r="W1177" s="89">
        <v>0</v>
      </c>
      <c r="X1177" s="89">
        <v>0</v>
      </c>
      <c r="Y1177" s="89">
        <v>0</v>
      </c>
    </row>
    <row r="1178" spans="1:25">
      <c r="A1178" s="88" t="s">
        <v>1346</v>
      </c>
      <c r="B1178" s="89">
        <v>0.01</v>
      </c>
      <c r="C1178" s="89">
        <v>0</v>
      </c>
      <c r="D1178" s="89">
        <v>0</v>
      </c>
      <c r="E1178" s="89">
        <v>0</v>
      </c>
      <c r="F1178" s="89">
        <v>0</v>
      </c>
      <c r="G1178" s="89">
        <v>0</v>
      </c>
      <c r="H1178" s="89">
        <v>0.04</v>
      </c>
      <c r="I1178" s="89">
        <v>0.05</v>
      </c>
      <c r="J1178" s="89">
        <v>0.03</v>
      </c>
      <c r="K1178" s="89">
        <v>0.02</v>
      </c>
      <c r="L1178" s="89">
        <v>0.02</v>
      </c>
      <c r="M1178" s="89">
        <v>0.03</v>
      </c>
      <c r="N1178" s="89">
        <v>0.03</v>
      </c>
      <c r="O1178" s="89">
        <v>0.02</v>
      </c>
      <c r="P1178" s="89">
        <v>0.03</v>
      </c>
      <c r="Q1178" s="89">
        <v>0.02</v>
      </c>
      <c r="R1178" s="89">
        <v>0.02</v>
      </c>
      <c r="S1178" s="89">
        <v>0.03</v>
      </c>
      <c r="T1178" s="89">
        <v>0.02</v>
      </c>
      <c r="U1178" s="89">
        <v>0.03</v>
      </c>
      <c r="V1178" s="89">
        <v>0.06</v>
      </c>
      <c r="W1178" s="89">
        <v>0.03</v>
      </c>
      <c r="X1178" s="89">
        <v>0.03</v>
      </c>
      <c r="Y1178" s="89">
        <v>0.01</v>
      </c>
    </row>
    <row r="1179" spans="1:25">
      <c r="A1179" s="88" t="s">
        <v>1347</v>
      </c>
      <c r="B1179" s="89">
        <v>0</v>
      </c>
      <c r="C1179" s="89">
        <v>0</v>
      </c>
      <c r="D1179" s="89">
        <v>0.01</v>
      </c>
      <c r="E1179" s="89">
        <v>0</v>
      </c>
      <c r="F1179" s="89">
        <v>0.01</v>
      </c>
      <c r="G1179" s="89">
        <v>0.01</v>
      </c>
      <c r="H1179" s="89">
        <v>0.01</v>
      </c>
      <c r="I1179" s="89">
        <v>0</v>
      </c>
      <c r="J1179" s="89">
        <v>0.01</v>
      </c>
      <c r="K1179" s="89">
        <v>0.02</v>
      </c>
      <c r="L1179" s="89">
        <v>0.02</v>
      </c>
      <c r="M1179" s="89">
        <v>0.02</v>
      </c>
      <c r="N1179" s="89">
        <v>0</v>
      </c>
      <c r="O1179" s="89">
        <v>0.01</v>
      </c>
      <c r="P1179" s="89">
        <v>0.01</v>
      </c>
      <c r="Q1179" s="89">
        <v>0.02</v>
      </c>
      <c r="R1179" s="89">
        <v>0.01</v>
      </c>
      <c r="S1179" s="89">
        <v>0.01</v>
      </c>
      <c r="T1179" s="89">
        <v>0</v>
      </c>
      <c r="U1179" s="89">
        <v>0</v>
      </c>
      <c r="V1179" s="89">
        <v>0</v>
      </c>
      <c r="W1179" s="89">
        <v>0</v>
      </c>
      <c r="X1179" s="89">
        <v>0</v>
      </c>
      <c r="Y1179" s="89">
        <v>0</v>
      </c>
    </row>
    <row r="1180" spans="1:25">
      <c r="A1180" s="88" t="s">
        <v>1348</v>
      </c>
      <c r="B1180" s="89">
        <v>0</v>
      </c>
      <c r="C1180" s="89">
        <v>0</v>
      </c>
      <c r="D1180" s="89">
        <v>0</v>
      </c>
      <c r="E1180" s="89">
        <v>0</v>
      </c>
      <c r="F1180" s="89">
        <v>0</v>
      </c>
      <c r="G1180" s="89">
        <v>0</v>
      </c>
      <c r="H1180" s="89">
        <v>0</v>
      </c>
      <c r="I1180" s="89">
        <v>0.04</v>
      </c>
      <c r="J1180" s="89">
        <v>0.01</v>
      </c>
      <c r="K1180" s="89">
        <v>0.06</v>
      </c>
      <c r="L1180" s="89">
        <v>0.04</v>
      </c>
      <c r="M1180" s="89">
        <v>0.01</v>
      </c>
      <c r="N1180" s="89">
        <v>0.05</v>
      </c>
      <c r="O1180" s="89">
        <v>0.02</v>
      </c>
      <c r="P1180" s="89">
        <v>0.02</v>
      </c>
      <c r="Q1180" s="89">
        <v>0.01</v>
      </c>
      <c r="R1180" s="89">
        <v>0.01</v>
      </c>
      <c r="S1180" s="89">
        <v>0</v>
      </c>
      <c r="T1180" s="89">
        <v>0</v>
      </c>
      <c r="U1180" s="89">
        <v>0</v>
      </c>
      <c r="V1180" s="89">
        <v>0</v>
      </c>
      <c r="W1180" s="89">
        <v>0</v>
      </c>
      <c r="X1180" s="89">
        <v>0</v>
      </c>
      <c r="Y1180" s="89">
        <v>0</v>
      </c>
    </row>
    <row r="1181" spans="1:25">
      <c r="A1181" s="88" t="s">
        <v>1349</v>
      </c>
      <c r="B1181" s="89">
        <v>0.03</v>
      </c>
      <c r="C1181" s="89">
        <v>0.03</v>
      </c>
      <c r="D1181" s="89">
        <v>0.03</v>
      </c>
      <c r="E1181" s="89">
        <v>0.03</v>
      </c>
      <c r="F1181" s="89">
        <v>0.03</v>
      </c>
      <c r="G1181" s="89">
        <v>0.03</v>
      </c>
      <c r="H1181" s="89">
        <v>0.14000000000000001</v>
      </c>
      <c r="I1181" s="89">
        <v>0.15</v>
      </c>
      <c r="J1181" s="89">
        <v>0.15</v>
      </c>
      <c r="K1181" s="89">
        <v>0.11</v>
      </c>
      <c r="L1181" s="89">
        <v>0.09</v>
      </c>
      <c r="M1181" s="89">
        <v>0.11</v>
      </c>
      <c r="N1181" s="89">
        <v>0.1</v>
      </c>
      <c r="O1181" s="89">
        <v>0.09</v>
      </c>
      <c r="P1181" s="89">
        <v>0.09</v>
      </c>
      <c r="Q1181" s="89">
        <v>0.09</v>
      </c>
      <c r="R1181" s="89">
        <v>0.08</v>
      </c>
      <c r="S1181" s="89">
        <v>0.12</v>
      </c>
      <c r="T1181" s="89">
        <v>0.18</v>
      </c>
      <c r="U1181" s="89">
        <v>0.1</v>
      </c>
      <c r="V1181" s="89">
        <v>0.06</v>
      </c>
      <c r="W1181" s="89">
        <v>0.08</v>
      </c>
      <c r="X1181" s="89">
        <v>0.05</v>
      </c>
      <c r="Y1181" s="89">
        <v>0.04</v>
      </c>
    </row>
    <row r="1182" spans="1:25">
      <c r="A1182" s="88" t="s">
        <v>1350</v>
      </c>
      <c r="B1182" s="89">
        <v>0.01</v>
      </c>
      <c r="C1182" s="89">
        <v>0.01</v>
      </c>
      <c r="D1182" s="89">
        <v>0</v>
      </c>
      <c r="E1182" s="89">
        <v>0</v>
      </c>
      <c r="F1182" s="89">
        <v>0</v>
      </c>
      <c r="G1182" s="89">
        <v>0</v>
      </c>
      <c r="H1182" s="89">
        <v>0.01</v>
      </c>
      <c r="I1182" s="89">
        <v>0.01</v>
      </c>
      <c r="J1182" s="89">
        <v>0.03</v>
      </c>
      <c r="K1182" s="89">
        <v>0.02</v>
      </c>
      <c r="L1182" s="89">
        <v>0.02</v>
      </c>
      <c r="M1182" s="89">
        <v>0.01</v>
      </c>
      <c r="N1182" s="89">
        <v>0</v>
      </c>
      <c r="O1182" s="89">
        <v>0.02</v>
      </c>
      <c r="P1182" s="89">
        <v>0.01</v>
      </c>
      <c r="Q1182" s="89">
        <v>0.01</v>
      </c>
      <c r="R1182" s="89">
        <v>0.02</v>
      </c>
      <c r="S1182" s="89">
        <v>0.05</v>
      </c>
      <c r="T1182" s="89">
        <v>0.02</v>
      </c>
      <c r="U1182" s="89">
        <v>0</v>
      </c>
      <c r="V1182" s="89">
        <v>0</v>
      </c>
      <c r="W1182" s="89">
        <v>0</v>
      </c>
      <c r="X1182" s="89">
        <v>0.01</v>
      </c>
      <c r="Y1182" s="89">
        <v>0.01</v>
      </c>
    </row>
    <row r="1183" spans="1:25">
      <c r="A1183" s="88" t="s">
        <v>1351</v>
      </c>
      <c r="B1183" s="89">
        <v>0</v>
      </c>
      <c r="C1183" s="89">
        <v>0</v>
      </c>
      <c r="D1183" s="89">
        <v>0</v>
      </c>
      <c r="E1183" s="89">
        <v>0</v>
      </c>
      <c r="F1183" s="89">
        <v>0</v>
      </c>
      <c r="G1183" s="89">
        <v>0</v>
      </c>
      <c r="H1183" s="89">
        <v>0.01</v>
      </c>
      <c r="I1183" s="89">
        <v>0.02</v>
      </c>
      <c r="J1183" s="89">
        <v>0.03</v>
      </c>
      <c r="K1183" s="89">
        <v>0.02</v>
      </c>
      <c r="L1183" s="89">
        <v>0.02</v>
      </c>
      <c r="M1183" s="89">
        <v>0.04</v>
      </c>
      <c r="N1183" s="89">
        <v>0</v>
      </c>
      <c r="O1183" s="89">
        <v>0</v>
      </c>
      <c r="P1183" s="89">
        <v>0</v>
      </c>
      <c r="Q1183" s="89">
        <v>0</v>
      </c>
      <c r="R1183" s="89">
        <v>0</v>
      </c>
      <c r="S1183" s="89">
        <v>0.01</v>
      </c>
      <c r="T1183" s="89">
        <v>0.01</v>
      </c>
      <c r="U1183" s="89">
        <v>0</v>
      </c>
      <c r="V1183" s="89">
        <v>0</v>
      </c>
      <c r="W1183" s="89">
        <v>0</v>
      </c>
      <c r="X1183" s="89">
        <v>0</v>
      </c>
      <c r="Y1183" s="89">
        <v>0</v>
      </c>
    </row>
    <row r="1184" spans="1:25">
      <c r="A1184" s="88" t="s">
        <v>1352</v>
      </c>
      <c r="B1184" s="89">
        <v>0.01</v>
      </c>
      <c r="C1184" s="89">
        <v>0</v>
      </c>
      <c r="D1184" s="89">
        <v>0</v>
      </c>
      <c r="E1184" s="89">
        <v>0</v>
      </c>
      <c r="F1184" s="89">
        <v>0</v>
      </c>
      <c r="G1184" s="89">
        <v>0</v>
      </c>
      <c r="H1184" s="89">
        <v>0.02</v>
      </c>
      <c r="I1184" s="89">
        <v>0.03</v>
      </c>
      <c r="J1184" s="89">
        <v>0.05</v>
      </c>
      <c r="K1184" s="89">
        <v>0.06</v>
      </c>
      <c r="L1184" s="89">
        <v>7.0000000000000007E-2</v>
      </c>
      <c r="M1184" s="89">
        <v>7.0000000000000007E-2</v>
      </c>
      <c r="N1184" s="89">
        <v>0.06</v>
      </c>
      <c r="O1184" s="89">
        <v>0.06</v>
      </c>
      <c r="P1184" s="89">
        <v>0.05</v>
      </c>
      <c r="Q1184" s="89">
        <v>0.03</v>
      </c>
      <c r="R1184" s="89">
        <v>0.03</v>
      </c>
      <c r="S1184" s="89">
        <v>0.02</v>
      </c>
      <c r="T1184" s="89">
        <v>0.03</v>
      </c>
      <c r="U1184" s="89">
        <v>0.04</v>
      </c>
      <c r="V1184" s="89">
        <v>0.02</v>
      </c>
      <c r="W1184" s="89">
        <v>0.02</v>
      </c>
      <c r="X1184" s="89">
        <v>0.03</v>
      </c>
      <c r="Y1184" s="89">
        <v>0.02</v>
      </c>
    </row>
    <row r="1185" spans="1:25">
      <c r="A1185" s="88" t="s">
        <v>1353</v>
      </c>
      <c r="B1185" s="89">
        <v>0</v>
      </c>
      <c r="C1185" s="89">
        <v>0</v>
      </c>
      <c r="D1185" s="89">
        <v>0</v>
      </c>
      <c r="E1185" s="89">
        <v>0</v>
      </c>
      <c r="F1185" s="89">
        <v>0</v>
      </c>
      <c r="G1185" s="89">
        <v>0.01</v>
      </c>
      <c r="H1185" s="89">
        <v>0.01</v>
      </c>
      <c r="I1185" s="89">
        <v>0.03</v>
      </c>
      <c r="J1185" s="89">
        <v>0.04</v>
      </c>
      <c r="K1185" s="89">
        <v>0.03</v>
      </c>
      <c r="L1185" s="89">
        <v>0.01</v>
      </c>
      <c r="M1185" s="89">
        <v>0.01</v>
      </c>
      <c r="N1185" s="89">
        <v>0.01</v>
      </c>
      <c r="O1185" s="89">
        <v>0</v>
      </c>
      <c r="P1185" s="89">
        <v>0.01</v>
      </c>
      <c r="Q1185" s="89">
        <v>0.03</v>
      </c>
      <c r="R1185" s="89">
        <v>0.03</v>
      </c>
      <c r="S1185" s="89">
        <v>0.01</v>
      </c>
      <c r="T1185" s="89">
        <v>0.01</v>
      </c>
      <c r="U1185" s="89">
        <v>0</v>
      </c>
      <c r="V1185" s="89">
        <v>0.01</v>
      </c>
      <c r="W1185" s="89">
        <v>0</v>
      </c>
      <c r="X1185" s="89">
        <v>0</v>
      </c>
      <c r="Y1185" s="89">
        <v>0</v>
      </c>
    </row>
    <row r="1186" spans="1:25">
      <c r="A1186" s="88" t="s">
        <v>1354</v>
      </c>
      <c r="B1186" s="89">
        <v>0</v>
      </c>
      <c r="C1186" s="89">
        <v>0</v>
      </c>
      <c r="D1186" s="89">
        <v>0</v>
      </c>
      <c r="E1186" s="89">
        <v>0</v>
      </c>
      <c r="F1186" s="89">
        <v>0</v>
      </c>
      <c r="G1186" s="89">
        <v>0</v>
      </c>
      <c r="H1186" s="89">
        <v>0.02</v>
      </c>
      <c r="I1186" s="89">
        <v>0</v>
      </c>
      <c r="J1186" s="89">
        <v>0.01</v>
      </c>
      <c r="K1186" s="89">
        <v>0.02</v>
      </c>
      <c r="L1186" s="89">
        <v>0.02</v>
      </c>
      <c r="M1186" s="89">
        <v>0.03</v>
      </c>
      <c r="N1186" s="89">
        <v>0.01</v>
      </c>
      <c r="O1186" s="89">
        <v>0.01</v>
      </c>
      <c r="P1186" s="89">
        <v>0.01</v>
      </c>
      <c r="Q1186" s="89">
        <v>0.01</v>
      </c>
      <c r="R1186" s="89">
        <v>0.03</v>
      </c>
      <c r="S1186" s="89">
        <v>0.02</v>
      </c>
      <c r="T1186" s="89">
        <v>0.04</v>
      </c>
      <c r="U1186" s="89">
        <v>0</v>
      </c>
      <c r="V1186" s="89">
        <v>0.01</v>
      </c>
      <c r="W1186" s="89">
        <v>0.01</v>
      </c>
      <c r="X1186" s="89">
        <v>0.01</v>
      </c>
      <c r="Y1186" s="89">
        <v>0.01</v>
      </c>
    </row>
    <row r="1187" spans="1:25">
      <c r="A1187" s="88" t="s">
        <v>1355</v>
      </c>
      <c r="B1187" s="89">
        <v>0</v>
      </c>
      <c r="C1187" s="89">
        <v>0</v>
      </c>
      <c r="D1187" s="89">
        <v>0</v>
      </c>
      <c r="E1187" s="89">
        <v>0</v>
      </c>
      <c r="F1187" s="89">
        <v>0</v>
      </c>
      <c r="G1187" s="89">
        <v>0</v>
      </c>
      <c r="H1187" s="89">
        <v>0</v>
      </c>
      <c r="I1187" s="89">
        <v>0</v>
      </c>
      <c r="J1187" s="89">
        <v>0.01</v>
      </c>
      <c r="K1187" s="89">
        <v>0.01</v>
      </c>
      <c r="L1187" s="89">
        <v>0.01</v>
      </c>
      <c r="M1187" s="89">
        <v>0.01</v>
      </c>
      <c r="N1187" s="89">
        <v>0.01</v>
      </c>
      <c r="O1187" s="89">
        <v>0</v>
      </c>
      <c r="P1187" s="89">
        <v>0</v>
      </c>
      <c r="Q1187" s="89">
        <v>0</v>
      </c>
      <c r="R1187" s="89">
        <v>0</v>
      </c>
      <c r="S1187" s="89">
        <v>0.01</v>
      </c>
      <c r="T1187" s="89">
        <v>0.01</v>
      </c>
      <c r="U1187" s="89">
        <v>0</v>
      </c>
      <c r="V1187" s="89">
        <v>0</v>
      </c>
      <c r="W1187" s="89">
        <v>0</v>
      </c>
      <c r="X1187" s="89">
        <v>0</v>
      </c>
      <c r="Y1187" s="89">
        <v>0</v>
      </c>
    </row>
    <row r="1188" spans="1:25">
      <c r="A1188" s="88" t="s">
        <v>1356</v>
      </c>
      <c r="B1188" s="89">
        <v>0</v>
      </c>
      <c r="C1188" s="89">
        <v>0</v>
      </c>
      <c r="D1188" s="89">
        <v>0</v>
      </c>
      <c r="E1188" s="89">
        <v>0</v>
      </c>
      <c r="F1188" s="89">
        <v>0</v>
      </c>
      <c r="G1188" s="89">
        <v>0</v>
      </c>
      <c r="H1188" s="89">
        <v>0</v>
      </c>
      <c r="I1188" s="89">
        <v>0.02</v>
      </c>
      <c r="J1188" s="89">
        <v>0.04</v>
      </c>
      <c r="K1188" s="89">
        <v>0.05</v>
      </c>
      <c r="L1188" s="89">
        <v>0.03</v>
      </c>
      <c r="M1188" s="89">
        <v>0.02</v>
      </c>
      <c r="N1188" s="89">
        <v>0.04</v>
      </c>
      <c r="O1188" s="89">
        <v>0.02</v>
      </c>
      <c r="P1188" s="89">
        <v>0.01</v>
      </c>
      <c r="Q1188" s="89">
        <v>0</v>
      </c>
      <c r="R1188" s="89">
        <v>0.02</v>
      </c>
      <c r="S1188" s="89">
        <v>0.04</v>
      </c>
      <c r="T1188" s="89">
        <v>0.06</v>
      </c>
      <c r="U1188" s="89">
        <v>0.02</v>
      </c>
      <c r="V1188" s="89">
        <v>0.01</v>
      </c>
      <c r="W1188" s="89">
        <v>0.03</v>
      </c>
      <c r="X1188" s="89">
        <v>0.02</v>
      </c>
      <c r="Y1188" s="89">
        <v>0.01</v>
      </c>
    </row>
    <row r="1189" spans="1:25">
      <c r="A1189" s="88" t="s">
        <v>1357</v>
      </c>
      <c r="B1189" s="89">
        <v>0</v>
      </c>
      <c r="C1189" s="89">
        <v>0</v>
      </c>
      <c r="D1189" s="89">
        <v>0</v>
      </c>
      <c r="E1189" s="89">
        <v>0</v>
      </c>
      <c r="F1189" s="89">
        <v>0</v>
      </c>
      <c r="G1189" s="89">
        <v>0</v>
      </c>
      <c r="H1189" s="89">
        <v>0</v>
      </c>
      <c r="I1189" s="89">
        <v>0</v>
      </c>
      <c r="J1189" s="89">
        <v>0.01</v>
      </c>
      <c r="K1189" s="89">
        <v>0.02</v>
      </c>
      <c r="L1189" s="89">
        <v>0.01</v>
      </c>
      <c r="M1189" s="89">
        <v>0.01</v>
      </c>
      <c r="N1189" s="89">
        <v>0.01</v>
      </c>
      <c r="O1189" s="89">
        <v>0</v>
      </c>
      <c r="P1189" s="89">
        <v>0.01</v>
      </c>
      <c r="Q1189" s="89">
        <v>0</v>
      </c>
      <c r="R1189" s="89">
        <v>0.01</v>
      </c>
      <c r="S1189" s="89">
        <v>0.02</v>
      </c>
      <c r="T1189" s="89">
        <v>0.02</v>
      </c>
      <c r="U1189" s="89">
        <v>0.01</v>
      </c>
      <c r="V1189" s="89">
        <v>0</v>
      </c>
      <c r="W1189" s="89">
        <v>0</v>
      </c>
      <c r="X1189" s="89">
        <v>0</v>
      </c>
      <c r="Y1189" s="89">
        <v>0</v>
      </c>
    </row>
    <row r="1190" spans="1:25">
      <c r="A1190" s="88" t="s">
        <v>1358</v>
      </c>
      <c r="B1190" s="89">
        <v>0</v>
      </c>
      <c r="C1190" s="89">
        <v>0</v>
      </c>
      <c r="D1190" s="89">
        <v>0</v>
      </c>
      <c r="E1190" s="89">
        <v>0</v>
      </c>
      <c r="F1190" s="89">
        <v>0</v>
      </c>
      <c r="G1190" s="89">
        <v>0</v>
      </c>
      <c r="H1190" s="89">
        <v>0</v>
      </c>
      <c r="I1190" s="89">
        <v>0</v>
      </c>
      <c r="J1190" s="89">
        <v>0</v>
      </c>
      <c r="K1190" s="89">
        <v>0</v>
      </c>
      <c r="L1190" s="89">
        <v>0</v>
      </c>
      <c r="M1190" s="89">
        <v>0</v>
      </c>
      <c r="N1190" s="89">
        <v>0</v>
      </c>
      <c r="O1190" s="89">
        <v>0</v>
      </c>
      <c r="P1190" s="89">
        <v>0</v>
      </c>
      <c r="Q1190" s="89">
        <v>0</v>
      </c>
      <c r="R1190" s="89">
        <v>0</v>
      </c>
      <c r="S1190" s="89">
        <v>0</v>
      </c>
      <c r="T1190" s="89">
        <v>0</v>
      </c>
      <c r="U1190" s="89">
        <v>0</v>
      </c>
      <c r="V1190" s="89">
        <v>0</v>
      </c>
      <c r="W1190" s="89">
        <v>0</v>
      </c>
      <c r="X1190" s="89">
        <v>0</v>
      </c>
      <c r="Y1190" s="89">
        <v>0</v>
      </c>
    </row>
    <row r="1191" spans="1:25">
      <c r="A1191" s="88" t="s">
        <v>1359</v>
      </c>
      <c r="B1191" s="89">
        <v>0</v>
      </c>
      <c r="C1191" s="89">
        <v>0</v>
      </c>
      <c r="D1191" s="89">
        <v>0</v>
      </c>
      <c r="E1191" s="89">
        <v>0</v>
      </c>
      <c r="F1191" s="89">
        <v>0</v>
      </c>
      <c r="G1191" s="89">
        <v>0</v>
      </c>
      <c r="H1191" s="89">
        <v>0.01</v>
      </c>
      <c r="I1191" s="89">
        <v>0.02</v>
      </c>
      <c r="J1191" s="89">
        <v>0.02</v>
      </c>
      <c r="K1191" s="89">
        <v>0.02</v>
      </c>
      <c r="L1191" s="89">
        <v>0.01</v>
      </c>
      <c r="M1191" s="89">
        <v>0.01</v>
      </c>
      <c r="N1191" s="89">
        <v>0.01</v>
      </c>
      <c r="O1191" s="89">
        <v>0.02</v>
      </c>
      <c r="P1191" s="89">
        <v>0</v>
      </c>
      <c r="Q1191" s="89">
        <v>0.01</v>
      </c>
      <c r="R1191" s="89">
        <v>0.01</v>
      </c>
      <c r="S1191" s="89">
        <v>0.05</v>
      </c>
      <c r="T1191" s="89">
        <v>0.03</v>
      </c>
      <c r="U1191" s="89">
        <v>0.01</v>
      </c>
      <c r="V1191" s="89">
        <v>0.01</v>
      </c>
      <c r="W1191" s="89">
        <v>0.01</v>
      </c>
      <c r="X1191" s="89">
        <v>0</v>
      </c>
      <c r="Y1191" s="89">
        <v>0</v>
      </c>
    </row>
    <row r="1192" spans="1:25">
      <c r="A1192" s="88" t="s">
        <v>1360</v>
      </c>
      <c r="B1192" s="89">
        <v>0.01</v>
      </c>
      <c r="C1192" s="89">
        <v>0.01</v>
      </c>
      <c r="D1192" s="89">
        <v>0</v>
      </c>
      <c r="E1192" s="89">
        <v>0</v>
      </c>
      <c r="F1192" s="89">
        <v>0</v>
      </c>
      <c r="G1192" s="89">
        <v>0</v>
      </c>
      <c r="H1192" s="89">
        <v>0</v>
      </c>
      <c r="I1192" s="89">
        <v>0</v>
      </c>
      <c r="J1192" s="89">
        <v>0.03</v>
      </c>
      <c r="K1192" s="89">
        <v>0.02</v>
      </c>
      <c r="L1192" s="89">
        <v>0.04</v>
      </c>
      <c r="M1192" s="89">
        <v>0.04</v>
      </c>
      <c r="N1192" s="89">
        <v>0.02</v>
      </c>
      <c r="O1192" s="89">
        <v>0.04</v>
      </c>
      <c r="P1192" s="89">
        <v>0.02</v>
      </c>
      <c r="Q1192" s="89">
        <v>0.01</v>
      </c>
      <c r="R1192" s="89">
        <v>0.01</v>
      </c>
      <c r="S1192" s="89">
        <v>0.04</v>
      </c>
      <c r="T1192" s="89">
        <v>0.02</v>
      </c>
      <c r="U1192" s="89">
        <v>0.03</v>
      </c>
      <c r="V1192" s="89">
        <v>0.01</v>
      </c>
      <c r="W1192" s="89">
        <v>0.01</v>
      </c>
      <c r="X1192" s="89">
        <v>0.01</v>
      </c>
      <c r="Y1192" s="89">
        <v>0.01</v>
      </c>
    </row>
    <row r="1193" spans="1:25">
      <c r="A1193" s="88" t="s">
        <v>1361</v>
      </c>
      <c r="B1193" s="89">
        <v>0.01</v>
      </c>
      <c r="C1193" s="89">
        <v>0</v>
      </c>
      <c r="D1193" s="89">
        <v>0</v>
      </c>
      <c r="E1193" s="89">
        <v>0</v>
      </c>
      <c r="F1193" s="89">
        <v>0</v>
      </c>
      <c r="G1193" s="89">
        <v>0</v>
      </c>
      <c r="H1193" s="89">
        <v>0.01</v>
      </c>
      <c r="I1193" s="89">
        <v>0.01</v>
      </c>
      <c r="J1193" s="89">
        <v>0.01</v>
      </c>
      <c r="K1193" s="89">
        <v>0.01</v>
      </c>
      <c r="L1193" s="89">
        <v>0.01</v>
      </c>
      <c r="M1193" s="89">
        <v>0.01</v>
      </c>
      <c r="N1193" s="89">
        <v>0.02</v>
      </c>
      <c r="O1193" s="89">
        <v>0.01</v>
      </c>
      <c r="P1193" s="89">
        <v>0.01</v>
      </c>
      <c r="Q1193" s="89">
        <v>0.01</v>
      </c>
      <c r="R1193" s="89">
        <v>0</v>
      </c>
      <c r="S1193" s="89">
        <v>0.02</v>
      </c>
      <c r="T1193" s="89">
        <v>0.01</v>
      </c>
      <c r="U1193" s="89">
        <v>0</v>
      </c>
      <c r="V1193" s="89">
        <v>0</v>
      </c>
      <c r="W1193" s="89">
        <v>0</v>
      </c>
      <c r="X1193" s="89">
        <v>0.01</v>
      </c>
      <c r="Y1193" s="89">
        <v>0</v>
      </c>
    </row>
    <row r="1194" spans="1:25">
      <c r="A1194" s="88" t="s">
        <v>1362</v>
      </c>
      <c r="B1194" s="89">
        <v>0</v>
      </c>
      <c r="C1194" s="89">
        <v>0</v>
      </c>
      <c r="D1194" s="89">
        <v>0</v>
      </c>
      <c r="E1194" s="89">
        <v>0</v>
      </c>
      <c r="F1194" s="89">
        <v>0</v>
      </c>
      <c r="G1194" s="89">
        <v>0</v>
      </c>
      <c r="H1194" s="89">
        <v>0</v>
      </c>
      <c r="I1194" s="89">
        <v>0</v>
      </c>
      <c r="J1194" s="89">
        <v>0</v>
      </c>
      <c r="K1194" s="89">
        <v>0</v>
      </c>
      <c r="L1194" s="89">
        <v>0</v>
      </c>
      <c r="M1194" s="89">
        <v>0</v>
      </c>
      <c r="N1194" s="89">
        <v>0</v>
      </c>
      <c r="O1194" s="89">
        <v>0</v>
      </c>
      <c r="P1194" s="89">
        <v>0</v>
      </c>
      <c r="Q1194" s="89">
        <v>0</v>
      </c>
      <c r="R1194" s="89">
        <v>0</v>
      </c>
      <c r="S1194" s="89">
        <v>0</v>
      </c>
      <c r="T1194" s="89">
        <v>0</v>
      </c>
      <c r="U1194" s="89">
        <v>0</v>
      </c>
      <c r="V1194" s="89">
        <v>0</v>
      </c>
      <c r="W1194" s="89">
        <v>0</v>
      </c>
      <c r="X1194" s="89">
        <v>0</v>
      </c>
      <c r="Y1194" s="89">
        <v>0</v>
      </c>
    </row>
    <row r="1195" spans="1:25">
      <c r="A1195" s="88" t="s">
        <v>1363</v>
      </c>
      <c r="B1195" s="89">
        <v>0</v>
      </c>
      <c r="C1195" s="89">
        <v>0</v>
      </c>
      <c r="D1195" s="89">
        <v>0</v>
      </c>
      <c r="E1195" s="89">
        <v>0</v>
      </c>
      <c r="F1195" s="89">
        <v>0</v>
      </c>
      <c r="G1195" s="89">
        <v>0</v>
      </c>
      <c r="H1195" s="89">
        <v>0</v>
      </c>
      <c r="I1195" s="89">
        <v>0.02</v>
      </c>
      <c r="J1195" s="89">
        <v>0.01</v>
      </c>
      <c r="K1195" s="89">
        <v>0</v>
      </c>
      <c r="L1195" s="89">
        <v>0</v>
      </c>
      <c r="M1195" s="89">
        <v>0</v>
      </c>
      <c r="N1195" s="89">
        <v>0</v>
      </c>
      <c r="O1195" s="89">
        <v>0</v>
      </c>
      <c r="P1195" s="89">
        <v>0</v>
      </c>
      <c r="Q1195" s="89">
        <v>0</v>
      </c>
      <c r="R1195" s="89">
        <v>0</v>
      </c>
      <c r="S1195" s="89">
        <v>0</v>
      </c>
      <c r="T1195" s="89">
        <v>0.01</v>
      </c>
      <c r="U1195" s="89">
        <v>0</v>
      </c>
      <c r="V1195" s="89">
        <v>0</v>
      </c>
      <c r="W1195" s="89">
        <v>0</v>
      </c>
      <c r="X1195" s="89">
        <v>0</v>
      </c>
      <c r="Y1195" s="89">
        <v>0</v>
      </c>
    </row>
    <row r="1196" spans="1:25">
      <c r="A1196" s="88" t="s">
        <v>1364</v>
      </c>
      <c r="B1196" s="89">
        <v>0</v>
      </c>
      <c r="C1196" s="89">
        <v>0</v>
      </c>
      <c r="D1196" s="89">
        <v>0</v>
      </c>
      <c r="E1196" s="89">
        <v>0</v>
      </c>
      <c r="F1196" s="89">
        <v>0</v>
      </c>
      <c r="G1196" s="89">
        <v>0</v>
      </c>
      <c r="H1196" s="89">
        <v>0</v>
      </c>
      <c r="I1196" s="89">
        <v>0</v>
      </c>
      <c r="J1196" s="89">
        <v>0.02</v>
      </c>
      <c r="K1196" s="89">
        <v>0.01</v>
      </c>
      <c r="L1196" s="89">
        <v>0</v>
      </c>
      <c r="M1196" s="89">
        <v>0</v>
      </c>
      <c r="N1196" s="89">
        <v>0</v>
      </c>
      <c r="O1196" s="89">
        <v>0</v>
      </c>
      <c r="P1196" s="89">
        <v>0</v>
      </c>
      <c r="Q1196" s="89">
        <v>0</v>
      </c>
      <c r="R1196" s="89">
        <v>0</v>
      </c>
      <c r="S1196" s="89">
        <v>0</v>
      </c>
      <c r="T1196" s="89">
        <v>0</v>
      </c>
      <c r="U1196" s="89">
        <v>0</v>
      </c>
      <c r="V1196" s="89">
        <v>0</v>
      </c>
      <c r="W1196" s="89">
        <v>0</v>
      </c>
      <c r="X1196" s="89">
        <v>0</v>
      </c>
      <c r="Y1196" s="89">
        <v>0</v>
      </c>
    </row>
    <row r="1197" spans="1:25">
      <c r="A1197" s="88" t="s">
        <v>1365</v>
      </c>
      <c r="B1197" s="89">
        <v>0.01</v>
      </c>
      <c r="C1197" s="89">
        <v>0</v>
      </c>
      <c r="D1197" s="89">
        <v>0</v>
      </c>
      <c r="E1197" s="89">
        <v>0</v>
      </c>
      <c r="F1197" s="89">
        <v>0.01</v>
      </c>
      <c r="G1197" s="89">
        <v>0.01</v>
      </c>
      <c r="H1197" s="89">
        <v>0.05</v>
      </c>
      <c r="I1197" s="89">
        <v>0.04</v>
      </c>
      <c r="J1197" s="89">
        <v>0.06</v>
      </c>
      <c r="K1197" s="89">
        <v>0.03</v>
      </c>
      <c r="L1197" s="89">
        <v>0.04</v>
      </c>
      <c r="M1197" s="89">
        <v>0.03</v>
      </c>
      <c r="N1197" s="89">
        <v>0.02</v>
      </c>
      <c r="O1197" s="89">
        <v>0.03</v>
      </c>
      <c r="P1197" s="89">
        <v>0.04</v>
      </c>
      <c r="Q1197" s="89">
        <v>0.03</v>
      </c>
      <c r="R1197" s="89">
        <v>0.03</v>
      </c>
      <c r="S1197" s="89">
        <v>0.08</v>
      </c>
      <c r="T1197" s="89">
        <v>0.05</v>
      </c>
      <c r="U1197" s="89">
        <v>0.03</v>
      </c>
      <c r="V1197" s="89">
        <v>0.02</v>
      </c>
      <c r="W1197" s="89">
        <v>0.03</v>
      </c>
      <c r="X1197" s="89">
        <v>0.01</v>
      </c>
      <c r="Y1197" s="89">
        <v>0.01</v>
      </c>
    </row>
    <row r="1198" spans="1:25">
      <c r="A1198" s="88" t="s">
        <v>1366</v>
      </c>
      <c r="B1198" s="89">
        <v>0.01</v>
      </c>
      <c r="C1198" s="89">
        <v>0</v>
      </c>
      <c r="D1198" s="89">
        <v>0</v>
      </c>
      <c r="E1198" s="89">
        <v>0.01</v>
      </c>
      <c r="F1198" s="89">
        <v>0</v>
      </c>
      <c r="G1198" s="89">
        <v>0.01</v>
      </c>
      <c r="H1198" s="89">
        <v>0.02</v>
      </c>
      <c r="I1198" s="89">
        <v>0.05</v>
      </c>
      <c r="J1198" s="89">
        <v>0.04</v>
      </c>
      <c r="K1198" s="89">
        <v>0.03</v>
      </c>
      <c r="L1198" s="89">
        <v>0.06</v>
      </c>
      <c r="M1198" s="89">
        <v>0.04</v>
      </c>
      <c r="N1198" s="89">
        <v>0.03</v>
      </c>
      <c r="O1198" s="89">
        <v>0.03</v>
      </c>
      <c r="P1198" s="89">
        <v>0.03</v>
      </c>
      <c r="Q1198" s="89">
        <v>0.06</v>
      </c>
      <c r="R1198" s="89">
        <v>0.04</v>
      </c>
      <c r="S1198" s="89">
        <v>0.06</v>
      </c>
      <c r="T1198" s="89">
        <v>0.03</v>
      </c>
      <c r="U1198" s="89">
        <v>0.03</v>
      </c>
      <c r="V1198" s="89">
        <v>0.02</v>
      </c>
      <c r="W1198" s="89">
        <v>0.01</v>
      </c>
      <c r="X1198" s="89">
        <v>0.01</v>
      </c>
      <c r="Y1198" s="89">
        <v>0.01</v>
      </c>
    </row>
    <row r="1199" spans="1:25">
      <c r="A1199" s="88" t="s">
        <v>1367</v>
      </c>
      <c r="B1199" s="89">
        <v>0.01</v>
      </c>
      <c r="C1199" s="89">
        <v>0.01</v>
      </c>
      <c r="D1199" s="89">
        <v>0.01</v>
      </c>
      <c r="E1199" s="89">
        <v>0.01</v>
      </c>
      <c r="F1199" s="89">
        <v>0.01</v>
      </c>
      <c r="G1199" s="89">
        <v>0.01</v>
      </c>
      <c r="H1199" s="89">
        <v>0.01</v>
      </c>
      <c r="I1199" s="89">
        <v>0.02</v>
      </c>
      <c r="J1199" s="89">
        <v>0.03</v>
      </c>
      <c r="K1199" s="89">
        <v>0.02</v>
      </c>
      <c r="L1199" s="89">
        <v>0.03</v>
      </c>
      <c r="M1199" s="89">
        <v>0.02</v>
      </c>
      <c r="N1199" s="89">
        <v>0.02</v>
      </c>
      <c r="O1199" s="89">
        <v>0.02</v>
      </c>
      <c r="P1199" s="89">
        <v>0.02</v>
      </c>
      <c r="Q1199" s="89">
        <v>0.02</v>
      </c>
      <c r="R1199" s="89">
        <v>0.02</v>
      </c>
      <c r="S1199" s="89">
        <v>0.02</v>
      </c>
      <c r="T1199" s="89">
        <v>0.02</v>
      </c>
      <c r="U1199" s="89">
        <v>0.01</v>
      </c>
      <c r="V1199" s="89">
        <v>0.01</v>
      </c>
      <c r="W1199" s="89">
        <v>0.01</v>
      </c>
      <c r="X1199" s="89">
        <v>0.01</v>
      </c>
      <c r="Y1199" s="89">
        <v>0.01</v>
      </c>
    </row>
    <row r="1200" spans="1:25">
      <c r="A1200" s="88" t="s">
        <v>1368</v>
      </c>
      <c r="B1200" s="89">
        <v>0.03</v>
      </c>
      <c r="C1200" s="89">
        <v>0.02</v>
      </c>
      <c r="D1200" s="89">
        <v>0.01</v>
      </c>
      <c r="E1200" s="89">
        <v>0.01</v>
      </c>
      <c r="F1200" s="89">
        <v>0</v>
      </c>
      <c r="G1200" s="89">
        <v>0.03</v>
      </c>
      <c r="H1200" s="89">
        <v>0.02</v>
      </c>
      <c r="I1200" s="89">
        <v>0.05</v>
      </c>
      <c r="J1200" s="89">
        <v>0.1</v>
      </c>
      <c r="K1200" s="89">
        <v>0.06</v>
      </c>
      <c r="L1200" s="89">
        <v>0.1</v>
      </c>
      <c r="M1200" s="89">
        <v>0.03</v>
      </c>
      <c r="N1200" s="89">
        <v>0.02</v>
      </c>
      <c r="O1200" s="89">
        <v>0.03</v>
      </c>
      <c r="P1200" s="89">
        <v>0.03</v>
      </c>
      <c r="Q1200" s="89">
        <v>0.03</v>
      </c>
      <c r="R1200" s="89">
        <v>0.03</v>
      </c>
      <c r="S1200" s="89">
        <v>7.0000000000000007E-2</v>
      </c>
      <c r="T1200" s="89">
        <v>0.04</v>
      </c>
      <c r="U1200" s="89">
        <v>0.02</v>
      </c>
      <c r="V1200" s="89">
        <v>0.03</v>
      </c>
      <c r="W1200" s="89">
        <v>0.04</v>
      </c>
      <c r="X1200" s="89">
        <v>0.02</v>
      </c>
      <c r="Y1200" s="89">
        <v>0.03</v>
      </c>
    </row>
    <row r="1201" spans="1:25">
      <c r="A1201" s="88" t="s">
        <v>1369</v>
      </c>
      <c r="B1201" s="89">
        <v>0</v>
      </c>
      <c r="C1201" s="89">
        <v>0</v>
      </c>
      <c r="D1201" s="89">
        <v>0</v>
      </c>
      <c r="E1201" s="89">
        <v>0</v>
      </c>
      <c r="F1201" s="89">
        <v>0</v>
      </c>
      <c r="G1201" s="89">
        <v>0</v>
      </c>
      <c r="H1201" s="89">
        <v>0</v>
      </c>
      <c r="I1201" s="89">
        <v>0.02</v>
      </c>
      <c r="J1201" s="89">
        <v>0.04</v>
      </c>
      <c r="K1201" s="89">
        <v>0.03</v>
      </c>
      <c r="L1201" s="89">
        <v>0</v>
      </c>
      <c r="M1201" s="89">
        <v>0</v>
      </c>
      <c r="N1201" s="89">
        <v>0</v>
      </c>
      <c r="O1201" s="89">
        <v>0</v>
      </c>
      <c r="P1201" s="89">
        <v>0.02</v>
      </c>
      <c r="Q1201" s="89">
        <v>7.0000000000000007E-2</v>
      </c>
      <c r="R1201" s="89">
        <v>0.05</v>
      </c>
      <c r="S1201" s="89">
        <v>0.01</v>
      </c>
      <c r="T1201" s="89">
        <v>0</v>
      </c>
      <c r="U1201" s="89">
        <v>0</v>
      </c>
      <c r="V1201" s="89">
        <v>0</v>
      </c>
      <c r="W1201" s="89">
        <v>0</v>
      </c>
      <c r="X1201" s="89">
        <v>0</v>
      </c>
      <c r="Y1201" s="89">
        <v>0</v>
      </c>
    </row>
    <row r="1202" spans="1:25">
      <c r="A1202" s="88" t="s">
        <v>1370</v>
      </c>
      <c r="B1202" s="89">
        <v>0.01</v>
      </c>
      <c r="C1202" s="89">
        <v>0</v>
      </c>
      <c r="D1202" s="89">
        <v>0</v>
      </c>
      <c r="E1202" s="89">
        <v>0</v>
      </c>
      <c r="F1202" s="89">
        <v>0</v>
      </c>
      <c r="G1202" s="89">
        <v>0</v>
      </c>
      <c r="H1202" s="89">
        <v>0.01</v>
      </c>
      <c r="I1202" s="89">
        <v>0.01</v>
      </c>
      <c r="J1202" s="89">
        <v>0.03</v>
      </c>
      <c r="K1202" s="89">
        <v>0.03</v>
      </c>
      <c r="L1202" s="89">
        <v>0.04</v>
      </c>
      <c r="M1202" s="89">
        <v>0.05</v>
      </c>
      <c r="N1202" s="89">
        <v>0.03</v>
      </c>
      <c r="O1202" s="89">
        <v>0.02</v>
      </c>
      <c r="P1202" s="89">
        <v>0.03</v>
      </c>
      <c r="Q1202" s="89">
        <v>0.02</v>
      </c>
      <c r="R1202" s="89">
        <v>0.02</v>
      </c>
      <c r="S1202" s="89">
        <v>0.02</v>
      </c>
      <c r="T1202" s="89">
        <v>0.05</v>
      </c>
      <c r="U1202" s="89">
        <v>0.02</v>
      </c>
      <c r="V1202" s="89">
        <v>0.01</v>
      </c>
      <c r="W1202" s="89">
        <v>0.01</v>
      </c>
      <c r="X1202" s="89">
        <v>0.01</v>
      </c>
      <c r="Y1202" s="89">
        <v>0.02</v>
      </c>
    </row>
    <row r="1203" spans="1:25">
      <c r="A1203" s="88" t="s">
        <v>1371</v>
      </c>
      <c r="B1203" s="89">
        <v>0.01</v>
      </c>
      <c r="C1203" s="89">
        <v>0.01</v>
      </c>
      <c r="D1203" s="89">
        <v>0.01</v>
      </c>
      <c r="E1203" s="89">
        <v>0.01</v>
      </c>
      <c r="F1203" s="89">
        <v>0.01</v>
      </c>
      <c r="G1203" s="89">
        <v>0.01</v>
      </c>
      <c r="H1203" s="89">
        <v>0.01</v>
      </c>
      <c r="I1203" s="89">
        <v>0.03</v>
      </c>
      <c r="J1203" s="89">
        <v>0.04</v>
      </c>
      <c r="K1203" s="89">
        <v>0.04</v>
      </c>
      <c r="L1203" s="89">
        <v>0.05</v>
      </c>
      <c r="M1203" s="89">
        <v>0.03</v>
      </c>
      <c r="N1203" s="89">
        <v>0.03</v>
      </c>
      <c r="O1203" s="89">
        <v>0.04</v>
      </c>
      <c r="P1203" s="89">
        <v>0.03</v>
      </c>
      <c r="Q1203" s="89">
        <v>0.02</v>
      </c>
      <c r="R1203" s="89">
        <v>0.03</v>
      </c>
      <c r="S1203" s="89">
        <v>0.02</v>
      </c>
      <c r="T1203" s="89">
        <v>0.03</v>
      </c>
      <c r="U1203" s="89">
        <v>0.02</v>
      </c>
      <c r="V1203" s="89">
        <v>0.02</v>
      </c>
      <c r="W1203" s="89">
        <v>0.03</v>
      </c>
      <c r="X1203" s="89">
        <v>0.01</v>
      </c>
      <c r="Y1203" s="89">
        <v>0.01</v>
      </c>
    </row>
    <row r="1204" spans="1:25">
      <c r="A1204" s="88" t="s">
        <v>1372</v>
      </c>
      <c r="B1204" s="89">
        <v>0</v>
      </c>
      <c r="C1204" s="89">
        <v>0</v>
      </c>
      <c r="D1204" s="89">
        <v>0</v>
      </c>
      <c r="E1204" s="89">
        <v>0</v>
      </c>
      <c r="F1204" s="89">
        <v>0</v>
      </c>
      <c r="G1204" s="89">
        <v>0</v>
      </c>
      <c r="H1204" s="89">
        <v>0</v>
      </c>
      <c r="I1204" s="89">
        <v>0.09</v>
      </c>
      <c r="J1204" s="89">
        <v>0.12</v>
      </c>
      <c r="K1204" s="89">
        <v>0.03</v>
      </c>
      <c r="L1204" s="89">
        <v>0.02</v>
      </c>
      <c r="M1204" s="89">
        <v>0.05</v>
      </c>
      <c r="N1204" s="89">
        <v>0.08</v>
      </c>
      <c r="O1204" s="89">
        <v>0.12</v>
      </c>
      <c r="P1204" s="89">
        <v>0.1</v>
      </c>
      <c r="Q1204" s="89">
        <v>0.15</v>
      </c>
      <c r="R1204" s="89">
        <v>0.03</v>
      </c>
      <c r="S1204" s="89">
        <v>0.02</v>
      </c>
      <c r="T1204" s="89">
        <v>0.01</v>
      </c>
      <c r="U1204" s="89">
        <v>0.01</v>
      </c>
      <c r="V1204" s="89">
        <v>0.01</v>
      </c>
      <c r="W1204" s="89">
        <v>0.01</v>
      </c>
      <c r="X1204" s="89">
        <v>0</v>
      </c>
      <c r="Y1204" s="89">
        <v>0</v>
      </c>
    </row>
    <row r="1205" spans="1:25">
      <c r="A1205" s="88" t="s">
        <v>1373</v>
      </c>
      <c r="B1205" s="89">
        <v>0</v>
      </c>
      <c r="C1205" s="89">
        <v>0</v>
      </c>
      <c r="D1205" s="89">
        <v>0.01</v>
      </c>
      <c r="E1205" s="89">
        <v>0.02</v>
      </c>
      <c r="F1205" s="89">
        <v>0.02</v>
      </c>
      <c r="G1205" s="89">
        <v>0.01</v>
      </c>
      <c r="H1205" s="89">
        <v>0</v>
      </c>
      <c r="I1205" s="89">
        <v>0.02</v>
      </c>
      <c r="J1205" s="89">
        <v>7.0000000000000007E-2</v>
      </c>
      <c r="K1205" s="89">
        <v>0.03</v>
      </c>
      <c r="L1205" s="89">
        <v>0.03</v>
      </c>
      <c r="M1205" s="89">
        <v>0.01</v>
      </c>
      <c r="N1205" s="89">
        <v>0.01</v>
      </c>
      <c r="O1205" s="89">
        <v>0.02</v>
      </c>
      <c r="P1205" s="89">
        <v>0.02</v>
      </c>
      <c r="Q1205" s="89">
        <v>0.02</v>
      </c>
      <c r="R1205" s="89">
        <v>0.04</v>
      </c>
      <c r="S1205" s="89">
        <v>0.05</v>
      </c>
      <c r="T1205" s="89">
        <v>0.03</v>
      </c>
      <c r="U1205" s="89">
        <v>0.01</v>
      </c>
      <c r="V1205" s="89">
        <v>0.02</v>
      </c>
      <c r="W1205" s="89">
        <v>0.01</v>
      </c>
      <c r="X1205" s="89">
        <v>0.01</v>
      </c>
      <c r="Y1205" s="89">
        <v>0</v>
      </c>
    </row>
    <row r="1206" spans="1:25">
      <c r="A1206" s="88" t="s">
        <v>1374</v>
      </c>
      <c r="B1206" s="89">
        <v>0</v>
      </c>
      <c r="C1206" s="89">
        <v>0</v>
      </c>
      <c r="D1206" s="89">
        <v>0</v>
      </c>
      <c r="E1206" s="89">
        <v>0.01</v>
      </c>
      <c r="F1206" s="89">
        <v>0</v>
      </c>
      <c r="G1206" s="89">
        <v>0</v>
      </c>
      <c r="H1206" s="89">
        <v>0.01</v>
      </c>
      <c r="I1206" s="89">
        <v>0.02</v>
      </c>
      <c r="J1206" s="89">
        <v>0.06</v>
      </c>
      <c r="K1206" s="89">
        <v>0.04</v>
      </c>
      <c r="L1206" s="89">
        <v>0.04</v>
      </c>
      <c r="M1206" s="89">
        <v>0.04</v>
      </c>
      <c r="N1206" s="89">
        <v>0.03</v>
      </c>
      <c r="O1206" s="89">
        <v>0.03</v>
      </c>
      <c r="P1206" s="89">
        <v>0.03</v>
      </c>
      <c r="Q1206" s="89">
        <v>0.03</v>
      </c>
      <c r="R1206" s="89">
        <v>0.03</v>
      </c>
      <c r="S1206" s="89">
        <v>0.03</v>
      </c>
      <c r="T1206" s="89">
        <v>0.06</v>
      </c>
      <c r="U1206" s="89">
        <v>0.02</v>
      </c>
      <c r="V1206" s="89">
        <v>0.02</v>
      </c>
      <c r="W1206" s="89">
        <v>0.02</v>
      </c>
      <c r="X1206" s="89">
        <v>0.01</v>
      </c>
      <c r="Y1206" s="89">
        <v>0.01</v>
      </c>
    </row>
    <row r="1207" spans="1:25">
      <c r="A1207" s="88" t="s">
        <v>1375</v>
      </c>
      <c r="B1207" s="89">
        <v>0</v>
      </c>
      <c r="C1207" s="89">
        <v>0</v>
      </c>
      <c r="D1207" s="89">
        <v>0.01</v>
      </c>
      <c r="E1207" s="89">
        <v>0.01</v>
      </c>
      <c r="F1207" s="89">
        <v>0</v>
      </c>
      <c r="G1207" s="89">
        <v>0</v>
      </c>
      <c r="H1207" s="89">
        <v>0.02</v>
      </c>
      <c r="I1207" s="89">
        <v>0.03</v>
      </c>
      <c r="J1207" s="89">
        <v>0.09</v>
      </c>
      <c r="K1207" s="89">
        <v>0.03</v>
      </c>
      <c r="L1207" s="89">
        <v>0.02</v>
      </c>
      <c r="M1207" s="89">
        <v>0.02</v>
      </c>
      <c r="N1207" s="89">
        <v>0.01</v>
      </c>
      <c r="O1207" s="89">
        <v>0.02</v>
      </c>
      <c r="P1207" s="89">
        <v>0.01</v>
      </c>
      <c r="Q1207" s="89">
        <v>0.03</v>
      </c>
      <c r="R1207" s="89">
        <v>0.06</v>
      </c>
      <c r="S1207" s="89">
        <v>0.04</v>
      </c>
      <c r="T1207" s="89">
        <v>0.02</v>
      </c>
      <c r="U1207" s="89">
        <v>0.01</v>
      </c>
      <c r="V1207" s="89">
        <v>0.01</v>
      </c>
      <c r="W1207" s="89">
        <v>0.01</v>
      </c>
      <c r="X1207" s="89">
        <v>0.01</v>
      </c>
      <c r="Y1207" s="89">
        <v>0.01</v>
      </c>
    </row>
    <row r="1208" spans="1:25">
      <c r="A1208" s="88" t="s">
        <v>1376</v>
      </c>
      <c r="B1208" s="89">
        <v>0</v>
      </c>
      <c r="C1208" s="89">
        <v>0</v>
      </c>
      <c r="D1208" s="89">
        <v>0</v>
      </c>
      <c r="E1208" s="89">
        <v>0</v>
      </c>
      <c r="F1208" s="89">
        <v>0</v>
      </c>
      <c r="G1208" s="89">
        <v>0.01</v>
      </c>
      <c r="H1208" s="89">
        <v>0.02</v>
      </c>
      <c r="I1208" s="89">
        <v>0.04</v>
      </c>
      <c r="J1208" s="89">
        <v>0.09</v>
      </c>
      <c r="K1208" s="89">
        <v>7.0000000000000007E-2</v>
      </c>
      <c r="L1208" s="89">
        <v>0.04</v>
      </c>
      <c r="M1208" s="89">
        <v>0.09</v>
      </c>
      <c r="N1208" s="89">
        <v>0.06</v>
      </c>
      <c r="O1208" s="89">
        <v>0.05</v>
      </c>
      <c r="P1208" s="89">
        <v>0.05</v>
      </c>
      <c r="Q1208" s="89">
        <v>0.05</v>
      </c>
      <c r="R1208" s="89">
        <v>7.0000000000000007E-2</v>
      </c>
      <c r="S1208" s="89">
        <v>0.05</v>
      </c>
      <c r="T1208" s="89">
        <v>0.03</v>
      </c>
      <c r="U1208" s="89">
        <v>0.03</v>
      </c>
      <c r="V1208" s="89">
        <v>0.02</v>
      </c>
      <c r="W1208" s="89">
        <v>0.01</v>
      </c>
      <c r="X1208" s="89">
        <v>0.01</v>
      </c>
      <c r="Y1208" s="89">
        <v>0</v>
      </c>
    </row>
    <row r="1209" spans="1:25">
      <c r="A1209" s="88" t="s">
        <v>1377</v>
      </c>
      <c r="B1209" s="89">
        <v>0</v>
      </c>
      <c r="C1209" s="89">
        <v>0</v>
      </c>
      <c r="D1209" s="89">
        <v>0</v>
      </c>
      <c r="E1209" s="89">
        <v>0</v>
      </c>
      <c r="F1209" s="89">
        <v>0</v>
      </c>
      <c r="G1209" s="89">
        <v>0.01</v>
      </c>
      <c r="H1209" s="89">
        <v>0.04</v>
      </c>
      <c r="I1209" s="89">
        <v>0.09</v>
      </c>
      <c r="J1209" s="89">
        <v>0.09</v>
      </c>
      <c r="K1209" s="89">
        <v>0.09</v>
      </c>
      <c r="L1209" s="89">
        <v>0.03</v>
      </c>
      <c r="M1209" s="89">
        <v>0.02</v>
      </c>
      <c r="N1209" s="89">
        <v>0.03</v>
      </c>
      <c r="O1209" s="89">
        <v>0.02</v>
      </c>
      <c r="P1209" s="89">
        <v>0.03</v>
      </c>
      <c r="Q1209" s="89">
        <v>7.0000000000000007E-2</v>
      </c>
      <c r="R1209" s="89">
        <v>7.0000000000000007E-2</v>
      </c>
      <c r="S1209" s="89">
        <v>0.11</v>
      </c>
      <c r="T1209" s="89">
        <v>0.04</v>
      </c>
      <c r="U1209" s="89">
        <v>0.01</v>
      </c>
      <c r="V1209" s="89">
        <v>0.01</v>
      </c>
      <c r="W1209" s="89">
        <v>0.01</v>
      </c>
      <c r="X1209" s="89">
        <v>0</v>
      </c>
      <c r="Y1209" s="89">
        <v>0</v>
      </c>
    </row>
    <row r="1210" spans="1:25">
      <c r="A1210" s="88" t="s">
        <v>1378</v>
      </c>
      <c r="B1210" s="89">
        <v>0.04</v>
      </c>
      <c r="C1210" s="89">
        <v>0.04</v>
      </c>
      <c r="D1210" s="89">
        <v>0.05</v>
      </c>
      <c r="E1210" s="89">
        <v>0.05</v>
      </c>
      <c r="F1210" s="89">
        <v>0.04</v>
      </c>
      <c r="G1210" s="89">
        <v>0.04</v>
      </c>
      <c r="H1210" s="89">
        <v>0.04</v>
      </c>
      <c r="I1210" s="89">
        <v>0.1</v>
      </c>
      <c r="J1210" s="89">
        <v>0.11</v>
      </c>
      <c r="K1210" s="89">
        <v>0.1</v>
      </c>
      <c r="L1210" s="89">
        <v>0.1</v>
      </c>
      <c r="M1210" s="89">
        <v>0.18</v>
      </c>
      <c r="N1210" s="89">
        <v>0.08</v>
      </c>
      <c r="O1210" s="89">
        <v>0.09</v>
      </c>
      <c r="P1210" s="89">
        <v>0.08</v>
      </c>
      <c r="Q1210" s="89">
        <v>7.0000000000000007E-2</v>
      </c>
      <c r="R1210" s="89">
        <v>0.08</v>
      </c>
      <c r="S1210" s="89">
        <v>7.0000000000000007E-2</v>
      </c>
      <c r="T1210" s="89">
        <v>0.09</v>
      </c>
      <c r="U1210" s="89">
        <v>0.06</v>
      </c>
      <c r="V1210" s="89">
        <v>0.06</v>
      </c>
      <c r="W1210" s="89">
        <v>0.06</v>
      </c>
      <c r="X1210" s="89">
        <v>0.05</v>
      </c>
      <c r="Y1210" s="89">
        <v>0.04</v>
      </c>
    </row>
    <row r="1211" spans="1:25">
      <c r="A1211" s="88" t="s">
        <v>1379</v>
      </c>
      <c r="B1211" s="89">
        <v>0</v>
      </c>
      <c r="C1211" s="89">
        <v>0</v>
      </c>
      <c r="D1211" s="89">
        <v>0</v>
      </c>
      <c r="E1211" s="89">
        <v>0</v>
      </c>
      <c r="F1211" s="89">
        <v>0</v>
      </c>
      <c r="G1211" s="89">
        <v>0.01</v>
      </c>
      <c r="H1211" s="89">
        <v>0.02</v>
      </c>
      <c r="I1211" s="89">
        <v>0.02</v>
      </c>
      <c r="J1211" s="89">
        <v>0.03</v>
      </c>
      <c r="K1211" s="89">
        <v>0.03</v>
      </c>
      <c r="L1211" s="89">
        <v>0.03</v>
      </c>
      <c r="M1211" s="89">
        <v>0.04</v>
      </c>
      <c r="N1211" s="89">
        <v>0.03</v>
      </c>
      <c r="O1211" s="89">
        <v>0.02</v>
      </c>
      <c r="P1211" s="89">
        <v>0.02</v>
      </c>
      <c r="Q1211" s="89">
        <v>0.03</v>
      </c>
      <c r="R1211" s="89">
        <v>0.02</v>
      </c>
      <c r="S1211" s="89">
        <v>0.05</v>
      </c>
      <c r="T1211" s="89">
        <v>0.02</v>
      </c>
      <c r="U1211" s="89">
        <v>0.04</v>
      </c>
      <c r="V1211" s="89">
        <v>0.02</v>
      </c>
      <c r="W1211" s="89">
        <v>0.01</v>
      </c>
      <c r="X1211" s="89">
        <v>0</v>
      </c>
      <c r="Y1211" s="89">
        <v>0</v>
      </c>
    </row>
    <row r="1212" spans="1:25">
      <c r="A1212" s="88" t="s">
        <v>1380</v>
      </c>
      <c r="B1212" s="89">
        <v>0</v>
      </c>
      <c r="C1212" s="89">
        <v>0</v>
      </c>
      <c r="D1212" s="89">
        <v>0</v>
      </c>
      <c r="E1212" s="89">
        <v>0</v>
      </c>
      <c r="F1212" s="89">
        <v>0</v>
      </c>
      <c r="G1212" s="89">
        <v>0</v>
      </c>
      <c r="H1212" s="89">
        <v>0.02</v>
      </c>
      <c r="I1212" s="89">
        <v>0.13</v>
      </c>
      <c r="J1212" s="89">
        <v>0.14000000000000001</v>
      </c>
      <c r="K1212" s="89">
        <v>0.04</v>
      </c>
      <c r="L1212" s="89">
        <v>0.05</v>
      </c>
      <c r="M1212" s="89">
        <v>0.02</v>
      </c>
      <c r="N1212" s="89">
        <v>0.02</v>
      </c>
      <c r="O1212" s="89">
        <v>0.02</v>
      </c>
      <c r="P1212" s="89">
        <v>0.06</v>
      </c>
      <c r="Q1212" s="89">
        <v>0.08</v>
      </c>
      <c r="R1212" s="89">
        <v>0.08</v>
      </c>
      <c r="S1212" s="89">
        <v>0.02</v>
      </c>
      <c r="T1212" s="89">
        <v>0.03</v>
      </c>
      <c r="U1212" s="89">
        <v>0</v>
      </c>
      <c r="V1212" s="89">
        <v>0</v>
      </c>
      <c r="W1212" s="89">
        <v>0</v>
      </c>
      <c r="X1212" s="89">
        <v>0.01</v>
      </c>
      <c r="Y1212" s="89">
        <v>0.01</v>
      </c>
    </row>
    <row r="1213" spans="1:25">
      <c r="A1213" s="88" t="s">
        <v>1381</v>
      </c>
      <c r="B1213" s="89">
        <v>0</v>
      </c>
      <c r="C1213" s="89">
        <v>0</v>
      </c>
      <c r="D1213" s="89">
        <v>0</v>
      </c>
      <c r="E1213" s="89">
        <v>0</v>
      </c>
      <c r="F1213" s="89">
        <v>0</v>
      </c>
      <c r="G1213" s="89">
        <v>0</v>
      </c>
      <c r="H1213" s="89">
        <v>0</v>
      </c>
      <c r="I1213" s="89">
        <v>0.03</v>
      </c>
      <c r="J1213" s="89">
        <v>0.03</v>
      </c>
      <c r="K1213" s="89">
        <v>0.03</v>
      </c>
      <c r="L1213" s="89">
        <v>0.03</v>
      </c>
      <c r="M1213" s="89">
        <v>0.03</v>
      </c>
      <c r="N1213" s="89">
        <v>0.03</v>
      </c>
      <c r="O1213" s="89">
        <v>0.03</v>
      </c>
      <c r="P1213" s="89">
        <v>0.03</v>
      </c>
      <c r="Q1213" s="89">
        <v>0.02</v>
      </c>
      <c r="R1213" s="89">
        <v>0.02</v>
      </c>
      <c r="S1213" s="89">
        <v>0.02</v>
      </c>
      <c r="T1213" s="89">
        <v>0.01</v>
      </c>
      <c r="U1213" s="89">
        <v>0.02</v>
      </c>
      <c r="V1213" s="89">
        <v>0.01</v>
      </c>
      <c r="W1213" s="89">
        <v>0</v>
      </c>
      <c r="X1213" s="89">
        <v>0</v>
      </c>
      <c r="Y1213" s="89">
        <v>0</v>
      </c>
    </row>
    <row r="1214" spans="1:25">
      <c r="A1214" s="88" t="s">
        <v>1382</v>
      </c>
      <c r="B1214" s="89">
        <v>0.6</v>
      </c>
      <c r="C1214" s="89">
        <v>0.62</v>
      </c>
      <c r="D1214" s="89">
        <v>0.63</v>
      </c>
      <c r="E1214" s="89">
        <v>0.61</v>
      </c>
      <c r="F1214" s="89">
        <v>0.57999999999999996</v>
      </c>
      <c r="G1214" s="89">
        <v>0.59</v>
      </c>
      <c r="H1214" s="89">
        <v>0.62</v>
      </c>
      <c r="I1214" s="89">
        <v>2.91</v>
      </c>
      <c r="J1214" s="89">
        <v>3.72</v>
      </c>
      <c r="K1214" s="89">
        <v>0.81</v>
      </c>
      <c r="L1214" s="89">
        <v>0.62</v>
      </c>
      <c r="M1214" s="89">
        <v>0.51</v>
      </c>
      <c r="N1214" s="89">
        <v>0.49</v>
      </c>
      <c r="O1214" s="89">
        <v>0.45</v>
      </c>
      <c r="P1214" s="89">
        <v>0.86</v>
      </c>
      <c r="Q1214" s="89">
        <v>0.68</v>
      </c>
      <c r="R1214" s="89">
        <v>0.44</v>
      </c>
      <c r="S1214" s="89">
        <v>0.44</v>
      </c>
      <c r="T1214" s="89">
        <v>0.44</v>
      </c>
      <c r="U1214" s="89">
        <v>0.44</v>
      </c>
      <c r="V1214" s="89">
        <v>0.44</v>
      </c>
      <c r="W1214" s="89">
        <v>0.43</v>
      </c>
      <c r="X1214" s="89">
        <v>0.44</v>
      </c>
      <c r="Y1214" s="89">
        <v>2.17</v>
      </c>
    </row>
    <row r="1215" spans="1:25">
      <c r="A1215" s="88" t="s">
        <v>1383</v>
      </c>
      <c r="B1215" s="89">
        <v>1.59</v>
      </c>
      <c r="C1215" s="89">
        <v>0.56999999999999995</v>
      </c>
      <c r="D1215" s="89">
        <v>0.3</v>
      </c>
      <c r="E1215" s="89">
        <v>0.3</v>
      </c>
      <c r="F1215" s="89">
        <v>0.17</v>
      </c>
      <c r="G1215" s="89">
        <v>0.12</v>
      </c>
      <c r="H1215" s="89">
        <v>0.97</v>
      </c>
      <c r="I1215" s="89">
        <v>2.27</v>
      </c>
      <c r="J1215" s="89">
        <v>2.2599999999999998</v>
      </c>
      <c r="K1215" s="89">
        <v>1.34</v>
      </c>
      <c r="L1215" s="89">
        <v>0.42</v>
      </c>
      <c r="M1215" s="89">
        <v>0.28000000000000003</v>
      </c>
      <c r="N1215" s="89">
        <v>0.47</v>
      </c>
      <c r="O1215" s="89">
        <v>0.56000000000000005</v>
      </c>
      <c r="P1215" s="89">
        <v>0.44</v>
      </c>
      <c r="Q1215" s="89">
        <v>0.36</v>
      </c>
      <c r="R1215" s="89">
        <v>0.2</v>
      </c>
      <c r="S1215" s="89">
        <v>0.19</v>
      </c>
      <c r="T1215" s="89">
        <v>0.1</v>
      </c>
      <c r="U1215" s="89">
        <v>0.09</v>
      </c>
      <c r="V1215" s="89">
        <v>0.06</v>
      </c>
      <c r="W1215" s="89">
        <v>0.67</v>
      </c>
      <c r="X1215" s="89">
        <v>2.16</v>
      </c>
      <c r="Y1215" s="89">
        <v>2.14</v>
      </c>
    </row>
    <row r="1216" spans="1:25">
      <c r="A1216" s="88" t="s">
        <v>1384</v>
      </c>
      <c r="B1216" s="89">
        <v>0</v>
      </c>
      <c r="C1216" s="89">
        <v>0</v>
      </c>
      <c r="D1216" s="89">
        <v>0</v>
      </c>
      <c r="E1216" s="89">
        <v>0</v>
      </c>
      <c r="F1216" s="89">
        <v>0</v>
      </c>
      <c r="G1216" s="89">
        <v>0.01</v>
      </c>
      <c r="H1216" s="89">
        <v>0.02</v>
      </c>
      <c r="I1216" s="89">
        <v>0.03</v>
      </c>
      <c r="J1216" s="89">
        <v>0.01</v>
      </c>
      <c r="K1216" s="89">
        <v>0.02</v>
      </c>
      <c r="L1216" s="89">
        <v>0.01</v>
      </c>
      <c r="M1216" s="89">
        <v>0.01</v>
      </c>
      <c r="N1216" s="89">
        <v>0.01</v>
      </c>
      <c r="O1216" s="89">
        <v>0.02</v>
      </c>
      <c r="P1216" s="89">
        <v>0.01</v>
      </c>
      <c r="Q1216" s="89">
        <v>0.01</v>
      </c>
      <c r="R1216" s="89">
        <v>0.02</v>
      </c>
      <c r="S1216" s="89">
        <v>0.02</v>
      </c>
      <c r="T1216" s="89">
        <v>0.02</v>
      </c>
      <c r="U1216" s="89">
        <v>0.01</v>
      </c>
      <c r="V1216" s="89">
        <v>0</v>
      </c>
      <c r="W1216" s="89">
        <v>0</v>
      </c>
      <c r="X1216" s="89">
        <v>0</v>
      </c>
      <c r="Y1216" s="89">
        <v>0</v>
      </c>
    </row>
    <row r="1217" spans="1:25">
      <c r="A1217" s="88" t="s">
        <v>1385</v>
      </c>
      <c r="B1217" s="89">
        <v>0</v>
      </c>
      <c r="C1217" s="89">
        <v>0</v>
      </c>
      <c r="D1217" s="89">
        <v>0</v>
      </c>
      <c r="E1217" s="89">
        <v>0</v>
      </c>
      <c r="F1217" s="89">
        <v>0</v>
      </c>
      <c r="G1217" s="89">
        <v>0</v>
      </c>
      <c r="H1217" s="89">
        <v>0</v>
      </c>
      <c r="I1217" s="89">
        <v>0</v>
      </c>
      <c r="J1217" s="89">
        <v>0</v>
      </c>
      <c r="K1217" s="89">
        <v>0</v>
      </c>
      <c r="L1217" s="89">
        <v>0</v>
      </c>
      <c r="M1217" s="89">
        <v>0</v>
      </c>
      <c r="N1217" s="89">
        <v>0</v>
      </c>
      <c r="O1217" s="89">
        <v>0</v>
      </c>
      <c r="P1217" s="89">
        <v>0</v>
      </c>
      <c r="Q1217" s="89">
        <v>0</v>
      </c>
      <c r="R1217" s="89">
        <v>0</v>
      </c>
      <c r="S1217" s="89">
        <v>0</v>
      </c>
      <c r="T1217" s="89">
        <v>0</v>
      </c>
      <c r="U1217" s="89">
        <v>0</v>
      </c>
      <c r="V1217" s="89">
        <v>0</v>
      </c>
      <c r="W1217" s="89">
        <v>0</v>
      </c>
      <c r="X1217" s="89">
        <v>0</v>
      </c>
      <c r="Y1217" s="89">
        <v>0</v>
      </c>
    </row>
    <row r="1218" spans="1:25">
      <c r="A1218" s="88" t="s">
        <v>1001</v>
      </c>
      <c r="B1218" s="89">
        <v>0.02</v>
      </c>
      <c r="C1218" s="89">
        <v>0.02</v>
      </c>
      <c r="D1218" s="89">
        <v>0.02</v>
      </c>
      <c r="E1218" s="89">
        <v>0.02</v>
      </c>
      <c r="F1218" s="89">
        <v>0.02</v>
      </c>
      <c r="G1218" s="89">
        <v>0.02</v>
      </c>
      <c r="H1218" s="89">
        <v>0.74</v>
      </c>
      <c r="I1218" s="89">
        <v>0.7</v>
      </c>
      <c r="J1218" s="89">
        <v>1.92</v>
      </c>
      <c r="K1218" s="89">
        <v>0.1</v>
      </c>
      <c r="L1218" s="89">
        <v>0.05</v>
      </c>
      <c r="M1218" s="89">
        <v>0.05</v>
      </c>
      <c r="N1218" s="89">
        <v>0.05</v>
      </c>
      <c r="O1218" s="89">
        <v>0.05</v>
      </c>
      <c r="P1218" s="89">
        <v>7.0000000000000007E-2</v>
      </c>
      <c r="Q1218" s="89">
        <v>0.18</v>
      </c>
      <c r="R1218" s="89">
        <v>0.43</v>
      </c>
      <c r="S1218" s="89">
        <v>0.3</v>
      </c>
      <c r="T1218" s="89">
        <v>0.08</v>
      </c>
      <c r="U1218" s="89">
        <v>0.18</v>
      </c>
      <c r="V1218" s="89">
        <v>0.06</v>
      </c>
      <c r="W1218" s="89">
        <v>0.06</v>
      </c>
      <c r="X1218" s="89">
        <v>1.36</v>
      </c>
      <c r="Y1218" s="89">
        <v>0.06</v>
      </c>
    </row>
    <row r="1219" spans="1:25">
      <c r="A1219" s="88" t="s">
        <v>1002</v>
      </c>
      <c r="B1219" s="89">
        <v>0</v>
      </c>
      <c r="C1219" s="89">
        <v>0</v>
      </c>
      <c r="D1219" s="89">
        <v>0</v>
      </c>
      <c r="E1219" s="89">
        <v>0</v>
      </c>
      <c r="F1219" s="89">
        <v>0</v>
      </c>
      <c r="G1219" s="89">
        <v>0</v>
      </c>
      <c r="H1219" s="89">
        <v>0</v>
      </c>
      <c r="I1219" s="89">
        <v>0.23</v>
      </c>
      <c r="J1219" s="89">
        <v>0.32</v>
      </c>
      <c r="K1219" s="89">
        <v>0.12</v>
      </c>
      <c r="L1219" s="89">
        <v>0.27</v>
      </c>
      <c r="M1219" s="89">
        <v>0.36</v>
      </c>
      <c r="N1219" s="89">
        <v>0.51</v>
      </c>
      <c r="O1219" s="89">
        <v>0.73</v>
      </c>
      <c r="P1219" s="89">
        <v>0.31</v>
      </c>
      <c r="Q1219" s="89">
        <v>0.24</v>
      </c>
      <c r="R1219" s="89">
        <v>0.15</v>
      </c>
      <c r="S1219" s="89">
        <v>0.14000000000000001</v>
      </c>
      <c r="T1219" s="89">
        <v>0.18</v>
      </c>
      <c r="U1219" s="89">
        <v>0.13</v>
      </c>
      <c r="V1219" s="89">
        <v>0.2</v>
      </c>
      <c r="W1219" s="89">
        <v>0.28000000000000003</v>
      </c>
      <c r="X1219" s="89">
        <v>0.08</v>
      </c>
      <c r="Y1219" s="89">
        <v>0.02</v>
      </c>
    </row>
    <row r="1220" spans="1:25">
      <c r="A1220" s="88" t="s">
        <v>1003</v>
      </c>
      <c r="B1220" s="89">
        <v>0</v>
      </c>
      <c r="C1220" s="89">
        <v>0</v>
      </c>
      <c r="D1220" s="89">
        <v>0</v>
      </c>
      <c r="E1220" s="89">
        <v>0</v>
      </c>
      <c r="F1220" s="89">
        <v>0</v>
      </c>
      <c r="G1220" s="89">
        <v>0</v>
      </c>
      <c r="H1220" s="89">
        <v>0</v>
      </c>
      <c r="I1220" s="89">
        <v>0</v>
      </c>
      <c r="J1220" s="89">
        <v>0.01</v>
      </c>
      <c r="K1220" s="89">
        <v>0</v>
      </c>
      <c r="L1220" s="89">
        <v>0.44</v>
      </c>
      <c r="M1220" s="89">
        <v>4.84</v>
      </c>
      <c r="N1220" s="89">
        <v>4.16</v>
      </c>
      <c r="O1220" s="89">
        <v>0</v>
      </c>
      <c r="P1220" s="89">
        <v>0.04</v>
      </c>
      <c r="Q1220" s="89">
        <v>0.09</v>
      </c>
      <c r="R1220" s="89">
        <v>0</v>
      </c>
      <c r="S1220" s="89">
        <v>0</v>
      </c>
      <c r="T1220" s="89">
        <v>0</v>
      </c>
      <c r="U1220" s="89">
        <v>0</v>
      </c>
      <c r="V1220" s="89">
        <v>0</v>
      </c>
      <c r="W1220" s="89">
        <v>0</v>
      </c>
      <c r="X1220" s="89">
        <v>0</v>
      </c>
      <c r="Y1220" s="89">
        <v>0</v>
      </c>
    </row>
    <row r="1221" spans="1:25">
      <c r="A1221" s="88" t="s">
        <v>1004</v>
      </c>
      <c r="B1221" s="89">
        <v>0</v>
      </c>
      <c r="C1221" s="89">
        <v>0</v>
      </c>
      <c r="D1221" s="89">
        <v>0</v>
      </c>
      <c r="E1221" s="89">
        <v>0</v>
      </c>
      <c r="F1221" s="89">
        <v>0.87</v>
      </c>
      <c r="G1221" s="89">
        <v>2.5299999999999998</v>
      </c>
      <c r="H1221" s="89">
        <v>1.78</v>
      </c>
      <c r="I1221" s="89">
        <v>0</v>
      </c>
      <c r="J1221" s="89">
        <v>0.44</v>
      </c>
      <c r="K1221" s="89">
        <v>1.34</v>
      </c>
      <c r="L1221" s="89">
        <v>0.92</v>
      </c>
      <c r="M1221" s="89">
        <v>0.02</v>
      </c>
      <c r="N1221" s="89">
        <v>0</v>
      </c>
      <c r="O1221" s="89">
        <v>0.05</v>
      </c>
      <c r="P1221" s="89">
        <v>0.22</v>
      </c>
      <c r="Q1221" s="89">
        <v>0.32</v>
      </c>
      <c r="R1221" s="89">
        <v>0</v>
      </c>
      <c r="S1221" s="89">
        <v>0</v>
      </c>
      <c r="T1221" s="89">
        <v>0</v>
      </c>
      <c r="U1221" s="89">
        <v>0</v>
      </c>
      <c r="V1221" s="89">
        <v>0</v>
      </c>
      <c r="W1221" s="89">
        <v>0</v>
      </c>
      <c r="X1221" s="89">
        <v>1.06</v>
      </c>
      <c r="Y1221" s="89">
        <v>0</v>
      </c>
    </row>
    <row r="1222" spans="1:25">
      <c r="A1222" s="88" t="s">
        <v>1005</v>
      </c>
      <c r="B1222" s="89">
        <v>0</v>
      </c>
      <c r="C1222" s="89">
        <v>0</v>
      </c>
      <c r="D1222" s="89">
        <v>0</v>
      </c>
      <c r="E1222" s="89">
        <v>0</v>
      </c>
      <c r="F1222" s="89">
        <v>0</v>
      </c>
      <c r="G1222" s="89">
        <v>0</v>
      </c>
      <c r="H1222" s="89">
        <v>0</v>
      </c>
      <c r="I1222" s="89">
        <v>0.44</v>
      </c>
      <c r="J1222" s="89">
        <v>0</v>
      </c>
      <c r="K1222" s="89">
        <v>0</v>
      </c>
      <c r="L1222" s="89">
        <v>0.23</v>
      </c>
      <c r="M1222" s="89">
        <v>0</v>
      </c>
      <c r="N1222" s="89">
        <v>0</v>
      </c>
      <c r="O1222" s="89">
        <v>0</v>
      </c>
      <c r="P1222" s="89">
        <v>0.01</v>
      </c>
      <c r="Q1222" s="89">
        <v>0.02</v>
      </c>
      <c r="R1222" s="89">
        <v>0</v>
      </c>
      <c r="S1222" s="89">
        <v>0</v>
      </c>
      <c r="T1222" s="89">
        <v>0</v>
      </c>
      <c r="U1222" s="89">
        <v>0.59</v>
      </c>
      <c r="V1222" s="89">
        <v>0</v>
      </c>
      <c r="W1222" s="89">
        <v>0.36</v>
      </c>
      <c r="X1222" s="89">
        <v>1.41</v>
      </c>
      <c r="Y1222" s="89">
        <v>1.07</v>
      </c>
    </row>
    <row r="1223" spans="1:25">
      <c r="A1223" s="88" t="s">
        <v>1006</v>
      </c>
      <c r="B1223" s="89">
        <v>0.65</v>
      </c>
      <c r="C1223" s="89">
        <v>0</v>
      </c>
      <c r="D1223" s="89">
        <v>0</v>
      </c>
      <c r="E1223" s="89">
        <v>0</v>
      </c>
      <c r="F1223" s="89">
        <v>0</v>
      </c>
      <c r="G1223" s="89">
        <v>0</v>
      </c>
      <c r="H1223" s="89">
        <v>0</v>
      </c>
      <c r="I1223" s="89">
        <v>0</v>
      </c>
      <c r="J1223" s="89">
        <v>0</v>
      </c>
      <c r="K1223" s="89">
        <v>0</v>
      </c>
      <c r="L1223" s="89">
        <v>0</v>
      </c>
      <c r="M1223" s="89">
        <v>0</v>
      </c>
      <c r="N1223" s="89">
        <v>0.65</v>
      </c>
      <c r="O1223" s="89">
        <v>0</v>
      </c>
      <c r="P1223" s="89">
        <v>0</v>
      </c>
      <c r="Q1223" s="89">
        <v>0</v>
      </c>
      <c r="R1223" s="89">
        <v>0.66</v>
      </c>
      <c r="S1223" s="89">
        <v>0</v>
      </c>
      <c r="T1223" s="89">
        <v>0</v>
      </c>
      <c r="U1223" s="89">
        <v>0</v>
      </c>
      <c r="V1223" s="89">
        <v>0.65</v>
      </c>
      <c r="W1223" s="89">
        <v>0</v>
      </c>
      <c r="X1223" s="89">
        <v>0</v>
      </c>
      <c r="Y1223" s="89">
        <v>0</v>
      </c>
    </row>
    <row r="1224" spans="1:25">
      <c r="A1224" s="88" t="s">
        <v>1007</v>
      </c>
      <c r="B1224" s="89">
        <v>0.01</v>
      </c>
      <c r="C1224" s="89">
        <v>0.01</v>
      </c>
      <c r="D1224" s="89">
        <v>0.01</v>
      </c>
      <c r="E1224" s="89">
        <v>0.18</v>
      </c>
      <c r="F1224" s="89">
        <v>1.65</v>
      </c>
      <c r="G1224" s="89">
        <v>0.01</v>
      </c>
      <c r="H1224" s="89">
        <v>0.02</v>
      </c>
      <c r="I1224" s="89">
        <v>0.05</v>
      </c>
      <c r="J1224" s="89">
        <v>0.04</v>
      </c>
      <c r="K1224" s="89">
        <v>0.02</v>
      </c>
      <c r="L1224" s="89">
        <v>0.11</v>
      </c>
      <c r="M1224" s="89">
        <v>0.04</v>
      </c>
      <c r="N1224" s="89">
        <v>0.03</v>
      </c>
      <c r="O1224" s="89">
        <v>0.05</v>
      </c>
      <c r="P1224" s="89">
        <v>0.05</v>
      </c>
      <c r="Q1224" s="89">
        <v>0.02</v>
      </c>
      <c r="R1224" s="89">
        <v>0.08</v>
      </c>
      <c r="S1224" s="89">
        <v>0.15</v>
      </c>
      <c r="T1224" s="89">
        <v>7.0000000000000007E-2</v>
      </c>
      <c r="U1224" s="89">
        <v>0.03</v>
      </c>
      <c r="V1224" s="89">
        <v>0.03</v>
      </c>
      <c r="W1224" s="89">
        <v>0.18</v>
      </c>
      <c r="X1224" s="89">
        <v>1.69</v>
      </c>
      <c r="Y1224" s="89">
        <v>0.02</v>
      </c>
    </row>
    <row r="1225" spans="1:25">
      <c r="A1225" s="88" t="s">
        <v>1008</v>
      </c>
      <c r="B1225" s="89">
        <v>0</v>
      </c>
      <c r="C1225" s="89">
        <v>0</v>
      </c>
      <c r="D1225" s="89">
        <v>0</v>
      </c>
      <c r="E1225" s="89">
        <v>0</v>
      </c>
      <c r="F1225" s="89">
        <v>0</v>
      </c>
      <c r="G1225" s="89">
        <v>0.18</v>
      </c>
      <c r="H1225" s="89">
        <v>0</v>
      </c>
      <c r="I1225" s="89">
        <v>0</v>
      </c>
      <c r="J1225" s="89">
        <v>0.16</v>
      </c>
      <c r="K1225" s="89">
        <v>0.25</v>
      </c>
      <c r="L1225" s="89">
        <v>0.28000000000000003</v>
      </c>
      <c r="M1225" s="89">
        <v>0.25</v>
      </c>
      <c r="N1225" s="89">
        <v>0.15</v>
      </c>
      <c r="O1225" s="89">
        <v>0.11</v>
      </c>
      <c r="P1225" s="89">
        <v>0.47</v>
      </c>
      <c r="Q1225" s="89">
        <v>0.56999999999999995</v>
      </c>
      <c r="R1225" s="89">
        <v>0.28999999999999998</v>
      </c>
      <c r="S1225" s="89">
        <v>0.28999999999999998</v>
      </c>
      <c r="T1225" s="89">
        <v>0.06</v>
      </c>
      <c r="U1225" s="89">
        <v>0</v>
      </c>
      <c r="V1225" s="89">
        <v>0</v>
      </c>
      <c r="W1225" s="89">
        <v>0</v>
      </c>
      <c r="X1225" s="89">
        <v>1.54</v>
      </c>
      <c r="Y1225" s="89">
        <v>0.12</v>
      </c>
    </row>
    <row r="1226" spans="1:25">
      <c r="A1226" s="88" t="s">
        <v>1009</v>
      </c>
      <c r="B1226" s="89">
        <v>0.93</v>
      </c>
      <c r="C1226" s="89">
        <v>0</v>
      </c>
      <c r="D1226" s="89">
        <v>0</v>
      </c>
      <c r="E1226" s="89">
        <v>0</v>
      </c>
      <c r="F1226" s="89">
        <v>0</v>
      </c>
      <c r="G1226" s="89">
        <v>0</v>
      </c>
      <c r="H1226" s="89">
        <v>0</v>
      </c>
      <c r="I1226" s="89">
        <v>0</v>
      </c>
      <c r="J1226" s="89">
        <v>0</v>
      </c>
      <c r="K1226" s="89">
        <v>0</v>
      </c>
      <c r="L1226" s="89">
        <v>0.16</v>
      </c>
      <c r="M1226" s="89">
        <v>0</v>
      </c>
      <c r="N1226" s="89">
        <v>0</v>
      </c>
      <c r="O1226" s="89">
        <v>0</v>
      </c>
      <c r="P1226" s="89">
        <v>0</v>
      </c>
      <c r="Q1226" s="89">
        <v>0</v>
      </c>
      <c r="R1226" s="89">
        <v>0</v>
      </c>
      <c r="S1226" s="89">
        <v>0</v>
      </c>
      <c r="T1226" s="89">
        <v>0</v>
      </c>
      <c r="U1226" s="89">
        <v>0</v>
      </c>
      <c r="V1226" s="89">
        <v>0</v>
      </c>
      <c r="W1226" s="89">
        <v>0</v>
      </c>
      <c r="X1226" s="89">
        <v>0</v>
      </c>
      <c r="Y1226" s="89">
        <v>0</v>
      </c>
    </row>
    <row r="1227" spans="1:25">
      <c r="A1227" s="88" t="s">
        <v>1010</v>
      </c>
      <c r="B1227" s="89">
        <v>0</v>
      </c>
      <c r="C1227" s="89">
        <v>0</v>
      </c>
      <c r="D1227" s="89">
        <v>0</v>
      </c>
      <c r="E1227" s="89">
        <v>0</v>
      </c>
      <c r="F1227" s="89">
        <v>0</v>
      </c>
      <c r="G1227" s="89">
        <v>0</v>
      </c>
      <c r="H1227" s="89">
        <v>0.01</v>
      </c>
      <c r="I1227" s="89">
        <v>0.01</v>
      </c>
      <c r="J1227" s="89">
        <v>0.02</v>
      </c>
      <c r="K1227" s="89">
        <v>0.02</v>
      </c>
      <c r="L1227" s="89">
        <v>0.02</v>
      </c>
      <c r="M1227" s="89">
        <v>0.01</v>
      </c>
      <c r="N1227" s="89">
        <v>0.01</v>
      </c>
      <c r="O1227" s="89">
        <v>0.01</v>
      </c>
      <c r="P1227" s="89">
        <v>0</v>
      </c>
      <c r="Q1227" s="89">
        <v>0.01</v>
      </c>
      <c r="R1227" s="89">
        <v>0.02</v>
      </c>
      <c r="S1227" s="89">
        <v>0.01</v>
      </c>
      <c r="T1227" s="89">
        <v>0.02</v>
      </c>
      <c r="U1227" s="89">
        <v>0.01</v>
      </c>
      <c r="V1227" s="89">
        <v>0.01</v>
      </c>
      <c r="W1227" s="89">
        <v>0.01</v>
      </c>
      <c r="X1227" s="89">
        <v>0</v>
      </c>
      <c r="Y1227" s="89">
        <v>0.68</v>
      </c>
    </row>
    <row r="1228" spans="1:25">
      <c r="A1228" s="88" t="s">
        <v>1011</v>
      </c>
      <c r="B1228" s="89">
        <v>0.04</v>
      </c>
      <c r="C1228" s="89">
        <v>0.04</v>
      </c>
      <c r="D1228" s="89">
        <v>0.04</v>
      </c>
      <c r="E1228" s="89">
        <v>0.04</v>
      </c>
      <c r="F1228" s="89">
        <v>0.04</v>
      </c>
      <c r="G1228" s="89">
        <v>0.03</v>
      </c>
      <c r="H1228" s="89">
        <v>0.04</v>
      </c>
      <c r="I1228" s="89">
        <v>0.05</v>
      </c>
      <c r="J1228" s="89">
        <v>0.26</v>
      </c>
      <c r="K1228" s="89">
        <v>0.38</v>
      </c>
      <c r="L1228" s="89">
        <v>0.4</v>
      </c>
      <c r="M1228" s="89">
        <v>0.42</v>
      </c>
      <c r="N1228" s="89">
        <v>0.44</v>
      </c>
      <c r="O1228" s="89">
        <v>0.46</v>
      </c>
      <c r="P1228" s="89">
        <v>0.45</v>
      </c>
      <c r="Q1228" s="89">
        <v>0.46</v>
      </c>
      <c r="R1228" s="89">
        <v>0.31</v>
      </c>
      <c r="S1228" s="89">
        <v>0.28000000000000003</v>
      </c>
      <c r="T1228" s="89">
        <v>0.25</v>
      </c>
      <c r="U1228" s="89">
        <v>0.06</v>
      </c>
      <c r="V1228" s="89">
        <v>0.05</v>
      </c>
      <c r="W1228" s="89">
        <v>0.05</v>
      </c>
      <c r="X1228" s="89">
        <v>0.04</v>
      </c>
      <c r="Y1228" s="89">
        <v>0.04</v>
      </c>
    </row>
    <row r="1229" spans="1:25">
      <c r="A1229" s="88" t="s">
        <v>1012</v>
      </c>
      <c r="B1229" s="89">
        <v>0.15</v>
      </c>
      <c r="C1229" s="89">
        <v>0.06</v>
      </c>
      <c r="D1229" s="89">
        <v>0</v>
      </c>
      <c r="E1229" s="89">
        <v>0.05</v>
      </c>
      <c r="F1229" s="89">
        <v>7.0000000000000007E-2</v>
      </c>
      <c r="G1229" s="89">
        <v>0</v>
      </c>
      <c r="H1229" s="89">
        <v>0.02</v>
      </c>
      <c r="I1229" s="89">
        <v>0.08</v>
      </c>
      <c r="J1229" s="89">
        <v>0.04</v>
      </c>
      <c r="K1229" s="89">
        <v>0.03</v>
      </c>
      <c r="L1229" s="89">
        <v>0.03</v>
      </c>
      <c r="M1229" s="89">
        <v>0.09</v>
      </c>
      <c r="N1229" s="89">
        <v>0.09</v>
      </c>
      <c r="O1229" s="89">
        <v>0.02</v>
      </c>
      <c r="P1229" s="89">
        <v>0.09</v>
      </c>
      <c r="Q1229" s="89">
        <v>0.11</v>
      </c>
      <c r="R1229" s="89">
        <v>0.16</v>
      </c>
      <c r="S1229" s="89">
        <v>0.03</v>
      </c>
      <c r="T1229" s="89">
        <v>0.06</v>
      </c>
      <c r="U1229" s="89">
        <v>0.31</v>
      </c>
      <c r="V1229" s="89">
        <v>0.36</v>
      </c>
      <c r="W1229" s="89">
        <v>0.21</v>
      </c>
      <c r="X1229" s="89">
        <v>0.02</v>
      </c>
      <c r="Y1229" s="89">
        <v>0.17</v>
      </c>
    </row>
    <row r="1230" spans="1:25">
      <c r="A1230" s="88" t="s">
        <v>1386</v>
      </c>
      <c r="B1230" s="89">
        <v>0</v>
      </c>
      <c r="C1230" s="89">
        <v>0</v>
      </c>
      <c r="D1230" s="89">
        <v>0.01</v>
      </c>
      <c r="E1230" s="89">
        <v>0.01</v>
      </c>
      <c r="F1230" s="89">
        <v>0</v>
      </c>
      <c r="G1230" s="89">
        <v>0</v>
      </c>
      <c r="H1230" s="89">
        <v>0</v>
      </c>
      <c r="I1230" s="89">
        <v>0.15</v>
      </c>
      <c r="J1230" s="89">
        <v>0.5</v>
      </c>
      <c r="K1230" s="89">
        <v>0.6</v>
      </c>
      <c r="L1230" s="89">
        <v>0.38</v>
      </c>
      <c r="M1230" s="89">
        <v>0.19</v>
      </c>
      <c r="N1230" s="89">
        <v>0.19</v>
      </c>
      <c r="O1230" s="89">
        <v>0.14000000000000001</v>
      </c>
      <c r="P1230" s="89">
        <v>0.08</v>
      </c>
      <c r="Q1230" s="89">
        <v>0.12</v>
      </c>
      <c r="R1230" s="89">
        <v>0.05</v>
      </c>
      <c r="S1230" s="89">
        <v>0.02</v>
      </c>
      <c r="T1230" s="89">
        <v>0.02</v>
      </c>
      <c r="U1230" s="89">
        <v>0.02</v>
      </c>
      <c r="V1230" s="89">
        <v>0.02</v>
      </c>
      <c r="W1230" s="89">
        <v>0.01</v>
      </c>
      <c r="X1230" s="89">
        <v>0</v>
      </c>
      <c r="Y1230" s="89">
        <v>0</v>
      </c>
    </row>
    <row r="1231" spans="1:25">
      <c r="A1231" s="88" t="s">
        <v>1387</v>
      </c>
      <c r="B1231" s="89">
        <v>0.03</v>
      </c>
      <c r="C1231" s="89">
        <v>0.03</v>
      </c>
      <c r="D1231" s="89">
        <v>0.03</v>
      </c>
      <c r="E1231" s="89">
        <v>0.03</v>
      </c>
      <c r="F1231" s="89">
        <v>0.03</v>
      </c>
      <c r="G1231" s="89">
        <v>0.03</v>
      </c>
      <c r="H1231" s="89">
        <v>0.03</v>
      </c>
      <c r="I1231" s="89">
        <v>7.0000000000000007E-2</v>
      </c>
      <c r="J1231" s="89">
        <v>0.05</v>
      </c>
      <c r="K1231" s="89">
        <v>0.04</v>
      </c>
      <c r="L1231" s="89">
        <v>0.04</v>
      </c>
      <c r="M1231" s="89">
        <v>0.08</v>
      </c>
      <c r="N1231" s="89">
        <v>0.08</v>
      </c>
      <c r="O1231" s="89">
        <v>0.04</v>
      </c>
      <c r="P1231" s="89">
        <v>0.04</v>
      </c>
      <c r="Q1231" s="89">
        <v>0.04</v>
      </c>
      <c r="R1231" s="89">
        <v>0.04</v>
      </c>
      <c r="S1231" s="89">
        <v>0.04</v>
      </c>
      <c r="T1231" s="89">
        <v>0.04</v>
      </c>
      <c r="U1231" s="89">
        <v>0.03</v>
      </c>
      <c r="V1231" s="89">
        <v>0.03</v>
      </c>
      <c r="W1231" s="89">
        <v>0.03</v>
      </c>
      <c r="X1231" s="89">
        <v>0.03</v>
      </c>
      <c r="Y1231" s="89">
        <v>0.03</v>
      </c>
    </row>
    <row r="1232" spans="1:25">
      <c r="A1232" s="88" t="s">
        <v>1388</v>
      </c>
      <c r="B1232" s="89">
        <v>4.66</v>
      </c>
      <c r="C1232" s="89">
        <v>6.41</v>
      </c>
      <c r="D1232" s="89">
        <v>2.42</v>
      </c>
      <c r="E1232" s="89">
        <v>0.06</v>
      </c>
      <c r="F1232" s="89">
        <v>0</v>
      </c>
      <c r="G1232" s="89">
        <v>0</v>
      </c>
      <c r="H1232" s="89">
        <v>0</v>
      </c>
      <c r="I1232" s="89">
        <v>0.5</v>
      </c>
      <c r="J1232" s="89">
        <v>0.25</v>
      </c>
      <c r="K1232" s="89">
        <v>0.23</v>
      </c>
      <c r="L1232" s="89">
        <v>0.24</v>
      </c>
      <c r="M1232" s="89">
        <v>0.08</v>
      </c>
      <c r="N1232" s="89">
        <v>0.65</v>
      </c>
      <c r="O1232" s="89">
        <v>0.45</v>
      </c>
      <c r="P1232" s="89">
        <v>0.23</v>
      </c>
      <c r="Q1232" s="89">
        <v>0.3</v>
      </c>
      <c r="R1232" s="89">
        <v>0.17</v>
      </c>
      <c r="S1232" s="89">
        <v>0.13</v>
      </c>
      <c r="T1232" s="89">
        <v>0.15</v>
      </c>
      <c r="U1232" s="89">
        <v>0.13</v>
      </c>
      <c r="V1232" s="89">
        <v>0.3</v>
      </c>
      <c r="W1232" s="89">
        <v>0.11</v>
      </c>
      <c r="X1232" s="89">
        <v>0.2</v>
      </c>
      <c r="Y1232" s="89">
        <v>0.61</v>
      </c>
    </row>
    <row r="1233" spans="1:25">
      <c r="A1233" s="88" t="s">
        <v>1013</v>
      </c>
      <c r="B1233" s="89">
        <v>0.01</v>
      </c>
      <c r="C1233" s="89">
        <v>0.01</v>
      </c>
      <c r="D1233" s="89">
        <v>0.01</v>
      </c>
      <c r="E1233" s="89">
        <v>0.01</v>
      </c>
      <c r="F1233" s="89">
        <v>0.01</v>
      </c>
      <c r="G1233" s="89">
        <v>0.37</v>
      </c>
      <c r="H1233" s="89">
        <v>0.01</v>
      </c>
      <c r="I1233" s="89">
        <v>1.28</v>
      </c>
      <c r="J1233" s="89">
        <v>1.07</v>
      </c>
      <c r="K1233" s="89">
        <v>1.17</v>
      </c>
      <c r="L1233" s="89">
        <v>1.1299999999999999</v>
      </c>
      <c r="M1233" s="89">
        <v>0.94</v>
      </c>
      <c r="N1233" s="89">
        <v>1.06</v>
      </c>
      <c r="O1233" s="89">
        <v>1.66</v>
      </c>
      <c r="P1233" s="89">
        <v>1.65</v>
      </c>
      <c r="Q1233" s="89">
        <v>0.44</v>
      </c>
      <c r="R1233" s="89">
        <v>0.36</v>
      </c>
      <c r="S1233" s="89">
        <v>0.38</v>
      </c>
      <c r="T1233" s="89">
        <v>0.01</v>
      </c>
      <c r="U1233" s="89">
        <v>0.01</v>
      </c>
      <c r="V1233" s="89">
        <v>0.01</v>
      </c>
      <c r="W1233" s="89">
        <v>0.01</v>
      </c>
      <c r="X1233" s="89">
        <v>0.01</v>
      </c>
      <c r="Y1233" s="89">
        <v>0.01</v>
      </c>
    </row>
    <row r="1234" spans="1:25">
      <c r="A1234" s="88" t="s">
        <v>1014</v>
      </c>
      <c r="B1234" s="89">
        <v>0.59</v>
      </c>
      <c r="C1234" s="89">
        <v>0.03</v>
      </c>
      <c r="D1234" s="89">
        <v>0.03</v>
      </c>
      <c r="E1234" s="89">
        <v>0.03</v>
      </c>
      <c r="F1234" s="89">
        <v>0.03</v>
      </c>
      <c r="G1234" s="89">
        <v>0.03</v>
      </c>
      <c r="H1234" s="89">
        <v>0.24</v>
      </c>
      <c r="I1234" s="89">
        <v>0.83</v>
      </c>
      <c r="J1234" s="89">
        <v>0.38</v>
      </c>
      <c r="K1234" s="89">
        <v>0.27</v>
      </c>
      <c r="L1234" s="89">
        <v>0.59</v>
      </c>
      <c r="M1234" s="89">
        <v>1.05</v>
      </c>
      <c r="N1234" s="89">
        <v>1.73</v>
      </c>
      <c r="O1234" s="89">
        <v>0.34</v>
      </c>
      <c r="P1234" s="89">
        <v>0.35</v>
      </c>
      <c r="Q1234" s="89">
        <v>0.95</v>
      </c>
      <c r="R1234" s="89">
        <v>0.12</v>
      </c>
      <c r="S1234" s="89">
        <v>0.04</v>
      </c>
      <c r="T1234" s="89">
        <v>0.02</v>
      </c>
      <c r="U1234" s="89">
        <v>0.04</v>
      </c>
      <c r="V1234" s="89">
        <v>0.03</v>
      </c>
      <c r="W1234" s="89">
        <v>0.03</v>
      </c>
      <c r="X1234" s="89">
        <v>0.03</v>
      </c>
      <c r="Y1234" s="89">
        <v>0.03</v>
      </c>
    </row>
    <row r="1235" spans="1:25">
      <c r="A1235" s="88" t="s">
        <v>1015</v>
      </c>
      <c r="B1235" s="89">
        <v>0</v>
      </c>
      <c r="C1235" s="89">
        <v>0</v>
      </c>
      <c r="D1235" s="89">
        <v>0</v>
      </c>
      <c r="E1235" s="89">
        <v>0</v>
      </c>
      <c r="F1235" s="89">
        <v>0</v>
      </c>
      <c r="G1235" s="89">
        <v>0</v>
      </c>
      <c r="H1235" s="89">
        <v>0</v>
      </c>
      <c r="I1235" s="89">
        <v>0</v>
      </c>
      <c r="J1235" s="89">
        <v>0</v>
      </c>
      <c r="K1235" s="89">
        <v>0</v>
      </c>
      <c r="L1235" s="89">
        <v>0</v>
      </c>
      <c r="M1235" s="89">
        <v>0</v>
      </c>
      <c r="N1235" s="89">
        <v>0</v>
      </c>
      <c r="O1235" s="89">
        <v>0.01</v>
      </c>
      <c r="P1235" s="89">
        <v>0</v>
      </c>
      <c r="Q1235" s="89">
        <v>0</v>
      </c>
      <c r="R1235" s="89">
        <v>0</v>
      </c>
      <c r="S1235" s="89">
        <v>0</v>
      </c>
      <c r="T1235" s="89">
        <v>0</v>
      </c>
      <c r="U1235" s="89">
        <v>0</v>
      </c>
      <c r="V1235" s="89">
        <v>0</v>
      </c>
      <c r="W1235" s="89">
        <v>0</v>
      </c>
      <c r="X1235" s="89">
        <v>0</v>
      </c>
      <c r="Y1235" s="89">
        <v>0</v>
      </c>
    </row>
    <row r="1236" spans="1:25">
      <c r="A1236" s="88" t="s">
        <v>1016</v>
      </c>
      <c r="B1236" s="89">
        <v>0</v>
      </c>
      <c r="C1236" s="89">
        <v>0</v>
      </c>
      <c r="D1236" s="89">
        <v>0</v>
      </c>
      <c r="E1236" s="89">
        <v>2.06</v>
      </c>
      <c r="F1236" s="89">
        <v>0</v>
      </c>
      <c r="G1236" s="89">
        <v>0</v>
      </c>
      <c r="H1236" s="89">
        <v>0</v>
      </c>
      <c r="I1236" s="89">
        <v>0</v>
      </c>
      <c r="J1236" s="89">
        <v>0</v>
      </c>
      <c r="K1236" s="89">
        <v>0.04</v>
      </c>
      <c r="L1236" s="89">
        <v>0.09</v>
      </c>
      <c r="M1236" s="89">
        <v>0</v>
      </c>
      <c r="N1236" s="89">
        <v>0</v>
      </c>
      <c r="O1236" s="89">
        <v>0</v>
      </c>
      <c r="P1236" s="89">
        <v>0</v>
      </c>
      <c r="Q1236" s="89">
        <v>0</v>
      </c>
      <c r="R1236" s="89">
        <v>0.65</v>
      </c>
      <c r="S1236" s="89">
        <v>0.03</v>
      </c>
      <c r="T1236" s="89">
        <v>0</v>
      </c>
      <c r="U1236" s="89">
        <v>0</v>
      </c>
      <c r="V1236" s="89">
        <v>0</v>
      </c>
      <c r="W1236" s="89">
        <v>0</v>
      </c>
      <c r="X1236" s="89">
        <v>0</v>
      </c>
      <c r="Y1236" s="89">
        <v>0</v>
      </c>
    </row>
    <row r="1237" spans="1:25">
      <c r="A1237" s="88" t="s">
        <v>1017</v>
      </c>
      <c r="B1237" s="89">
        <v>0</v>
      </c>
      <c r="C1237" s="89">
        <v>0</v>
      </c>
      <c r="D1237" s="89">
        <v>0</v>
      </c>
      <c r="E1237" s="89">
        <v>0</v>
      </c>
      <c r="F1237" s="89">
        <v>0</v>
      </c>
      <c r="G1237" s="89">
        <v>0</v>
      </c>
      <c r="H1237" s="89">
        <v>0</v>
      </c>
      <c r="I1237" s="89">
        <v>0</v>
      </c>
      <c r="J1237" s="89">
        <v>0</v>
      </c>
      <c r="K1237" s="89">
        <v>0</v>
      </c>
      <c r="L1237" s="89">
        <v>0</v>
      </c>
      <c r="M1237" s="89">
        <v>0</v>
      </c>
      <c r="N1237" s="89">
        <v>0</v>
      </c>
      <c r="O1237" s="89">
        <v>0</v>
      </c>
      <c r="P1237" s="89">
        <v>0</v>
      </c>
      <c r="Q1237" s="89">
        <v>0</v>
      </c>
      <c r="R1237" s="89">
        <v>0.27</v>
      </c>
      <c r="S1237" s="89">
        <v>0.25</v>
      </c>
      <c r="T1237" s="89">
        <v>0</v>
      </c>
      <c r="U1237" s="89">
        <v>0</v>
      </c>
      <c r="V1237" s="89">
        <v>0</v>
      </c>
      <c r="W1237" s="89">
        <v>0</v>
      </c>
      <c r="X1237" s="89">
        <v>0</v>
      </c>
      <c r="Y1237" s="89">
        <v>0</v>
      </c>
    </row>
    <row r="1238" spans="1:25">
      <c r="A1238" s="88" t="s">
        <v>1018</v>
      </c>
      <c r="B1238" s="89">
        <v>0</v>
      </c>
      <c r="C1238" s="89">
        <v>0</v>
      </c>
      <c r="D1238" s="89">
        <v>0</v>
      </c>
      <c r="E1238" s="89">
        <v>0</v>
      </c>
      <c r="F1238" s="89">
        <v>0</v>
      </c>
      <c r="G1238" s="89">
        <v>0</v>
      </c>
      <c r="H1238" s="89">
        <v>0</v>
      </c>
      <c r="I1238" s="89">
        <v>0</v>
      </c>
      <c r="J1238" s="89">
        <v>0</v>
      </c>
      <c r="K1238" s="89">
        <v>0</v>
      </c>
      <c r="L1238" s="89">
        <v>0</v>
      </c>
      <c r="M1238" s="89">
        <v>0</v>
      </c>
      <c r="N1238" s="89">
        <v>0</v>
      </c>
      <c r="O1238" s="89">
        <v>0</v>
      </c>
      <c r="P1238" s="89">
        <v>0.16</v>
      </c>
      <c r="Q1238" s="89">
        <v>0</v>
      </c>
      <c r="R1238" s="89">
        <v>0</v>
      </c>
      <c r="S1238" s="89">
        <v>0</v>
      </c>
      <c r="T1238" s="89">
        <v>0</v>
      </c>
      <c r="U1238" s="89">
        <v>0</v>
      </c>
      <c r="V1238" s="89">
        <v>0</v>
      </c>
      <c r="W1238" s="89">
        <v>0</v>
      </c>
      <c r="X1238" s="89">
        <v>0</v>
      </c>
      <c r="Y1238" s="89">
        <v>0</v>
      </c>
    </row>
    <row r="1239" spans="1:25">
      <c r="A1239" s="88" t="s">
        <v>1019</v>
      </c>
      <c r="B1239" s="89">
        <v>0</v>
      </c>
      <c r="C1239" s="89">
        <v>0</v>
      </c>
      <c r="D1239" s="89">
        <v>0</v>
      </c>
      <c r="E1239" s="89">
        <v>0</v>
      </c>
      <c r="F1239" s="89">
        <v>0</v>
      </c>
      <c r="G1239" s="89">
        <v>0</v>
      </c>
      <c r="H1239" s="89">
        <v>0.83</v>
      </c>
      <c r="I1239" s="89">
        <v>0</v>
      </c>
      <c r="J1239" s="89">
        <v>0.01</v>
      </c>
      <c r="K1239" s="89">
        <v>0</v>
      </c>
      <c r="L1239" s="89">
        <v>0.03</v>
      </c>
      <c r="M1239" s="89">
        <v>0</v>
      </c>
      <c r="N1239" s="89">
        <v>0</v>
      </c>
      <c r="O1239" s="89">
        <v>0</v>
      </c>
      <c r="P1239" s="89">
        <v>0.81</v>
      </c>
      <c r="Q1239" s="89">
        <v>0</v>
      </c>
      <c r="R1239" s="89">
        <v>0</v>
      </c>
      <c r="S1239" s="89">
        <v>0</v>
      </c>
      <c r="T1239" s="89">
        <v>0</v>
      </c>
      <c r="U1239" s="89">
        <v>0</v>
      </c>
      <c r="V1239" s="89">
        <v>0</v>
      </c>
      <c r="W1239" s="89">
        <v>0</v>
      </c>
      <c r="X1239" s="89">
        <v>0</v>
      </c>
      <c r="Y1239" s="89">
        <v>0</v>
      </c>
    </row>
    <row r="1240" spans="1:25">
      <c r="A1240" s="88" t="s">
        <v>1020</v>
      </c>
      <c r="B1240" s="89">
        <v>0</v>
      </c>
      <c r="C1240" s="89">
        <v>0</v>
      </c>
      <c r="D1240" s="89">
        <v>0</v>
      </c>
      <c r="E1240" s="89">
        <v>0</v>
      </c>
      <c r="F1240" s="89">
        <v>0</v>
      </c>
      <c r="G1240" s="89">
        <v>0</v>
      </c>
      <c r="H1240" s="89">
        <v>0</v>
      </c>
      <c r="I1240" s="89">
        <v>0</v>
      </c>
      <c r="J1240" s="89">
        <v>0</v>
      </c>
      <c r="K1240" s="89">
        <v>0</v>
      </c>
      <c r="L1240" s="89">
        <v>0</v>
      </c>
      <c r="M1240" s="89">
        <v>0</v>
      </c>
      <c r="N1240" s="89">
        <v>0</v>
      </c>
      <c r="O1240" s="89">
        <v>0</v>
      </c>
      <c r="P1240" s="89">
        <v>0</v>
      </c>
      <c r="Q1240" s="89">
        <v>0</v>
      </c>
      <c r="R1240" s="89">
        <v>0</v>
      </c>
      <c r="S1240" s="89">
        <v>0</v>
      </c>
      <c r="T1240" s="89">
        <v>0</v>
      </c>
      <c r="U1240" s="89">
        <v>0</v>
      </c>
      <c r="V1240" s="89">
        <v>0</v>
      </c>
      <c r="W1240" s="89">
        <v>0</v>
      </c>
      <c r="X1240" s="89">
        <v>0</v>
      </c>
      <c r="Y1240" s="89">
        <v>0</v>
      </c>
    </row>
    <row r="1241" spans="1:25">
      <c r="A1241" s="88" t="s">
        <v>1021</v>
      </c>
      <c r="B1241" s="89">
        <v>0</v>
      </c>
      <c r="C1241" s="89">
        <v>0</v>
      </c>
      <c r="D1241" s="89">
        <v>0</v>
      </c>
      <c r="E1241" s="89">
        <v>0</v>
      </c>
      <c r="F1241" s="89">
        <v>0</v>
      </c>
      <c r="G1241" s="89">
        <v>0</v>
      </c>
      <c r="H1241" s="89">
        <v>0</v>
      </c>
      <c r="I1241" s="89">
        <v>0.78</v>
      </c>
      <c r="J1241" s="89">
        <v>0</v>
      </c>
      <c r="K1241" s="89">
        <v>0</v>
      </c>
      <c r="L1241" s="89">
        <v>0</v>
      </c>
      <c r="M1241" s="89">
        <v>0</v>
      </c>
      <c r="N1241" s="89">
        <v>0</v>
      </c>
      <c r="O1241" s="89">
        <v>0</v>
      </c>
      <c r="P1241" s="89">
        <v>1.59</v>
      </c>
      <c r="Q1241" s="89">
        <v>0.03</v>
      </c>
      <c r="R1241" s="89">
        <v>0</v>
      </c>
      <c r="S1241" s="89">
        <v>0</v>
      </c>
      <c r="T1241" s="89">
        <v>0</v>
      </c>
      <c r="U1241" s="89">
        <v>0</v>
      </c>
      <c r="V1241" s="89">
        <v>0</v>
      </c>
      <c r="W1241" s="89">
        <v>0</v>
      </c>
      <c r="X1241" s="89">
        <v>0</v>
      </c>
      <c r="Y1241" s="89">
        <v>0</v>
      </c>
    </row>
    <row r="1242" spans="1:25">
      <c r="A1242" s="88" t="s">
        <v>1022</v>
      </c>
      <c r="B1242" s="89">
        <v>0</v>
      </c>
      <c r="C1242" s="89">
        <v>0</v>
      </c>
      <c r="D1242" s="89">
        <v>0</v>
      </c>
      <c r="E1242" s="89">
        <v>0</v>
      </c>
      <c r="F1242" s="89">
        <v>0</v>
      </c>
      <c r="G1242" s="89">
        <v>0</v>
      </c>
      <c r="H1242" s="89">
        <v>0</v>
      </c>
      <c r="I1242" s="89">
        <v>1.89</v>
      </c>
      <c r="J1242" s="89">
        <v>0</v>
      </c>
      <c r="K1242" s="89">
        <v>0</v>
      </c>
      <c r="L1242" s="89">
        <v>0</v>
      </c>
      <c r="M1242" s="89">
        <v>0</v>
      </c>
      <c r="N1242" s="89">
        <v>0</v>
      </c>
      <c r="O1242" s="89">
        <v>0</v>
      </c>
      <c r="P1242" s="89">
        <v>0</v>
      </c>
      <c r="Q1242" s="89">
        <v>0</v>
      </c>
      <c r="R1242" s="89">
        <v>0</v>
      </c>
      <c r="S1242" s="89">
        <v>0</v>
      </c>
      <c r="T1242" s="89">
        <v>0</v>
      </c>
      <c r="U1242" s="89">
        <v>0</v>
      </c>
      <c r="V1242" s="89">
        <v>0</v>
      </c>
      <c r="W1242" s="89">
        <v>0</v>
      </c>
      <c r="X1242" s="89">
        <v>0</v>
      </c>
      <c r="Y1242" s="89">
        <v>0</v>
      </c>
    </row>
    <row r="1243" spans="1:25">
      <c r="A1243" s="88" t="s">
        <v>1023</v>
      </c>
      <c r="B1243" s="89">
        <v>0</v>
      </c>
      <c r="C1243" s="89">
        <v>0</v>
      </c>
      <c r="D1243" s="89">
        <v>0</v>
      </c>
      <c r="E1243" s="89">
        <v>0</v>
      </c>
      <c r="F1243" s="89">
        <v>0</v>
      </c>
      <c r="G1243" s="89">
        <v>0</v>
      </c>
      <c r="H1243" s="89">
        <v>0</v>
      </c>
      <c r="I1243" s="89">
        <v>0.21</v>
      </c>
      <c r="J1243" s="89">
        <v>0.02</v>
      </c>
      <c r="K1243" s="89">
        <v>0.33</v>
      </c>
      <c r="L1243" s="89">
        <v>0.04</v>
      </c>
      <c r="M1243" s="89">
        <v>0.24</v>
      </c>
      <c r="N1243" s="89">
        <v>0.04</v>
      </c>
      <c r="O1243" s="89">
        <v>0.39</v>
      </c>
      <c r="P1243" s="89">
        <v>0.18</v>
      </c>
      <c r="Q1243" s="89">
        <v>0.32</v>
      </c>
      <c r="R1243" s="89">
        <v>0</v>
      </c>
      <c r="S1243" s="89">
        <v>0.28000000000000003</v>
      </c>
      <c r="T1243" s="89">
        <v>0</v>
      </c>
      <c r="U1243" s="89">
        <v>0</v>
      </c>
      <c r="V1243" s="89">
        <v>0</v>
      </c>
      <c r="W1243" s="89">
        <v>0</v>
      </c>
      <c r="X1243" s="89">
        <v>0</v>
      </c>
      <c r="Y1243" s="89">
        <v>0</v>
      </c>
    </row>
    <row r="1244" spans="1:25">
      <c r="A1244" s="88" t="s">
        <v>1024</v>
      </c>
      <c r="B1244" s="89">
        <v>0</v>
      </c>
      <c r="C1244" s="89">
        <v>1.81</v>
      </c>
      <c r="D1244" s="89">
        <v>0</v>
      </c>
      <c r="E1244" s="89">
        <v>0</v>
      </c>
      <c r="F1244" s="89">
        <v>1.1200000000000001</v>
      </c>
      <c r="G1244" s="89">
        <v>0</v>
      </c>
      <c r="H1244" s="89">
        <v>0</v>
      </c>
      <c r="I1244" s="89">
        <v>0</v>
      </c>
      <c r="J1244" s="89">
        <v>0</v>
      </c>
      <c r="K1244" s="89">
        <v>0</v>
      </c>
      <c r="L1244" s="89">
        <v>0</v>
      </c>
      <c r="M1244" s="89">
        <v>0</v>
      </c>
      <c r="N1244" s="89">
        <v>0</v>
      </c>
      <c r="O1244" s="89">
        <v>0</v>
      </c>
      <c r="P1244" s="89">
        <v>0</v>
      </c>
      <c r="Q1244" s="89">
        <v>0.06</v>
      </c>
      <c r="R1244" s="89">
        <v>0</v>
      </c>
      <c r="S1244" s="89">
        <v>0</v>
      </c>
      <c r="T1244" s="89">
        <v>0</v>
      </c>
      <c r="U1244" s="89">
        <v>0</v>
      </c>
      <c r="V1244" s="89">
        <v>0</v>
      </c>
      <c r="W1244" s="89">
        <v>0</v>
      </c>
      <c r="X1244" s="89">
        <v>0</v>
      </c>
      <c r="Y1244" s="89">
        <v>0</v>
      </c>
    </row>
    <row r="1245" spans="1:25">
      <c r="A1245" s="88" t="s">
        <v>1025</v>
      </c>
      <c r="B1245" s="89">
        <v>0</v>
      </c>
      <c r="C1245" s="89">
        <v>0</v>
      </c>
      <c r="D1245" s="89">
        <v>0</v>
      </c>
      <c r="E1245" s="89">
        <v>0</v>
      </c>
      <c r="F1245" s="89">
        <v>1.3</v>
      </c>
      <c r="G1245" s="89">
        <v>0.39</v>
      </c>
      <c r="H1245" s="89">
        <v>0</v>
      </c>
      <c r="I1245" s="89">
        <v>0</v>
      </c>
      <c r="J1245" s="89">
        <v>0</v>
      </c>
      <c r="K1245" s="89">
        <v>0.95</v>
      </c>
      <c r="L1245" s="89">
        <v>0</v>
      </c>
      <c r="M1245" s="89">
        <v>0</v>
      </c>
      <c r="N1245" s="89">
        <v>0</v>
      </c>
      <c r="O1245" s="89">
        <v>0</v>
      </c>
      <c r="P1245" s="89">
        <v>0</v>
      </c>
      <c r="Q1245" s="89">
        <v>0.96</v>
      </c>
      <c r="R1245" s="89">
        <v>0</v>
      </c>
      <c r="S1245" s="89">
        <v>0</v>
      </c>
      <c r="T1245" s="89">
        <v>0</v>
      </c>
      <c r="U1245" s="89">
        <v>0</v>
      </c>
      <c r="V1245" s="89">
        <v>0</v>
      </c>
      <c r="W1245" s="89">
        <v>0</v>
      </c>
      <c r="X1245" s="89">
        <v>0</v>
      </c>
      <c r="Y1245" s="89">
        <v>0</v>
      </c>
    </row>
    <row r="1246" spans="1:25">
      <c r="A1246" s="88" t="s">
        <v>1026</v>
      </c>
      <c r="B1246" s="89">
        <v>0</v>
      </c>
      <c r="C1246" s="89">
        <v>0</v>
      </c>
      <c r="D1246" s="89">
        <v>0</v>
      </c>
      <c r="E1246" s="89">
        <v>0</v>
      </c>
      <c r="F1246" s="89">
        <v>0</v>
      </c>
      <c r="G1246" s="89">
        <v>0</v>
      </c>
      <c r="H1246" s="89">
        <v>0</v>
      </c>
      <c r="I1246" s="89">
        <v>0</v>
      </c>
      <c r="J1246" s="89">
        <v>0</v>
      </c>
      <c r="K1246" s="89">
        <v>0</v>
      </c>
      <c r="L1246" s="89">
        <v>0</v>
      </c>
      <c r="M1246" s="89">
        <v>0</v>
      </c>
      <c r="N1246" s="89">
        <v>0</v>
      </c>
      <c r="O1246" s="89">
        <v>0</v>
      </c>
      <c r="P1246" s="89">
        <v>0.31</v>
      </c>
      <c r="Q1246" s="89">
        <v>0.22</v>
      </c>
      <c r="R1246" s="89">
        <v>0</v>
      </c>
      <c r="S1246" s="89">
        <v>0</v>
      </c>
      <c r="T1246" s="89">
        <v>0</v>
      </c>
      <c r="U1246" s="89">
        <v>0</v>
      </c>
      <c r="V1246" s="89">
        <v>0</v>
      </c>
      <c r="W1246" s="89">
        <v>0</v>
      </c>
      <c r="X1246" s="89">
        <v>0</v>
      </c>
      <c r="Y1246" s="89">
        <v>0</v>
      </c>
    </row>
    <row r="1247" spans="1:25">
      <c r="A1247" s="88" t="s">
        <v>1027</v>
      </c>
      <c r="B1247" s="89">
        <v>0</v>
      </c>
      <c r="C1247" s="89">
        <v>0</v>
      </c>
      <c r="D1247" s="89">
        <v>0</v>
      </c>
      <c r="E1247" s="89">
        <v>0</v>
      </c>
      <c r="F1247" s="89">
        <v>0</v>
      </c>
      <c r="G1247" s="89">
        <v>0</v>
      </c>
      <c r="H1247" s="89">
        <v>0</v>
      </c>
      <c r="I1247" s="89">
        <v>7.0000000000000007E-2</v>
      </c>
      <c r="J1247" s="89">
        <v>0</v>
      </c>
      <c r="K1247" s="89">
        <v>0.02</v>
      </c>
      <c r="L1247" s="89">
        <v>0</v>
      </c>
      <c r="M1247" s="89">
        <v>0</v>
      </c>
      <c r="N1247" s="89">
        <v>0</v>
      </c>
      <c r="O1247" s="89">
        <v>0</v>
      </c>
      <c r="P1247" s="89">
        <v>0</v>
      </c>
      <c r="Q1247" s="89">
        <v>0</v>
      </c>
      <c r="R1247" s="89">
        <v>0</v>
      </c>
      <c r="S1247" s="89">
        <v>0</v>
      </c>
      <c r="T1247" s="89">
        <v>0.09</v>
      </c>
      <c r="U1247" s="89">
        <v>0</v>
      </c>
      <c r="V1247" s="89">
        <v>0</v>
      </c>
      <c r="W1247" s="89">
        <v>0</v>
      </c>
      <c r="X1247" s="89">
        <v>0</v>
      </c>
      <c r="Y1247" s="89">
        <v>0</v>
      </c>
    </row>
    <row r="1248" spans="1:25">
      <c r="A1248" s="88" t="s">
        <v>1028</v>
      </c>
      <c r="B1248" s="89">
        <v>0</v>
      </c>
      <c r="C1248" s="89">
        <v>0</v>
      </c>
      <c r="D1248" s="89">
        <v>0</v>
      </c>
      <c r="E1248" s="89">
        <v>0</v>
      </c>
      <c r="F1248" s="89">
        <v>0</v>
      </c>
      <c r="G1248" s="89">
        <v>0</v>
      </c>
      <c r="H1248" s="89">
        <v>0</v>
      </c>
      <c r="I1248" s="89">
        <v>0</v>
      </c>
      <c r="J1248" s="89">
        <v>0</v>
      </c>
      <c r="K1248" s="89">
        <v>0</v>
      </c>
      <c r="L1248" s="89">
        <v>0</v>
      </c>
      <c r="M1248" s="89">
        <v>0</v>
      </c>
      <c r="N1248" s="89">
        <v>0</v>
      </c>
      <c r="O1248" s="89">
        <v>0</v>
      </c>
      <c r="P1248" s="89">
        <v>0.11</v>
      </c>
      <c r="Q1248" s="89">
        <v>0</v>
      </c>
      <c r="R1248" s="89">
        <v>0</v>
      </c>
      <c r="S1248" s="89">
        <v>0</v>
      </c>
      <c r="T1248" s="89">
        <v>0</v>
      </c>
      <c r="U1248" s="89">
        <v>0</v>
      </c>
      <c r="V1248" s="89">
        <v>0</v>
      </c>
      <c r="W1248" s="89">
        <v>0</v>
      </c>
      <c r="X1248" s="89">
        <v>0</v>
      </c>
      <c r="Y1248" s="89">
        <v>0</v>
      </c>
    </row>
    <row r="1249" spans="1:25">
      <c r="A1249" s="88" t="s">
        <v>1029</v>
      </c>
      <c r="B1249" s="89">
        <v>0</v>
      </c>
      <c r="C1249" s="89">
        <v>0</v>
      </c>
      <c r="D1249" s="89">
        <v>0</v>
      </c>
      <c r="E1249" s="89">
        <v>0</v>
      </c>
      <c r="F1249" s="89">
        <v>0</v>
      </c>
      <c r="G1249" s="89">
        <v>0</v>
      </c>
      <c r="H1249" s="89">
        <v>0</v>
      </c>
      <c r="I1249" s="89">
        <v>0</v>
      </c>
      <c r="J1249" s="89">
        <v>0</v>
      </c>
      <c r="K1249" s="89">
        <v>0</v>
      </c>
      <c r="L1249" s="89">
        <v>0</v>
      </c>
      <c r="M1249" s="89">
        <v>0</v>
      </c>
      <c r="N1249" s="89">
        <v>0</v>
      </c>
      <c r="O1249" s="89">
        <v>0</v>
      </c>
      <c r="P1249" s="89">
        <v>0</v>
      </c>
      <c r="Q1249" s="89">
        <v>0.51</v>
      </c>
      <c r="R1249" s="89">
        <v>0</v>
      </c>
      <c r="S1249" s="89">
        <v>0</v>
      </c>
      <c r="T1249" s="89">
        <v>0</v>
      </c>
      <c r="U1249" s="89">
        <v>0</v>
      </c>
      <c r="V1249" s="89">
        <v>0</v>
      </c>
      <c r="W1249" s="89">
        <v>0</v>
      </c>
      <c r="X1249" s="89">
        <v>0</v>
      </c>
      <c r="Y1249" s="89">
        <v>0</v>
      </c>
    </row>
    <row r="1250" spans="1:25">
      <c r="A1250" s="88" t="s">
        <v>1030</v>
      </c>
      <c r="B1250" s="89">
        <v>0</v>
      </c>
      <c r="C1250" s="89">
        <v>0</v>
      </c>
      <c r="D1250" s="89">
        <v>0</v>
      </c>
      <c r="E1250" s="89">
        <v>1.07</v>
      </c>
      <c r="F1250" s="89">
        <v>0</v>
      </c>
      <c r="G1250" s="89">
        <v>0</v>
      </c>
      <c r="H1250" s="89">
        <v>0</v>
      </c>
      <c r="I1250" s="89">
        <v>0.02</v>
      </c>
      <c r="J1250" s="89">
        <v>0</v>
      </c>
      <c r="K1250" s="89">
        <v>0</v>
      </c>
      <c r="L1250" s="89">
        <v>0.25</v>
      </c>
      <c r="M1250" s="89">
        <v>0</v>
      </c>
      <c r="N1250" s="89">
        <v>0</v>
      </c>
      <c r="O1250" s="89">
        <v>0.01</v>
      </c>
      <c r="P1250" s="89">
        <v>0</v>
      </c>
      <c r="Q1250" s="89">
        <v>0</v>
      </c>
      <c r="R1250" s="89">
        <v>0</v>
      </c>
      <c r="S1250" s="89">
        <v>0</v>
      </c>
      <c r="T1250" s="89">
        <v>0</v>
      </c>
      <c r="U1250" s="89">
        <v>0</v>
      </c>
      <c r="V1250" s="89">
        <v>0</v>
      </c>
      <c r="W1250" s="89">
        <v>0</v>
      </c>
      <c r="X1250" s="89">
        <v>0</v>
      </c>
      <c r="Y1250" s="89">
        <v>0</v>
      </c>
    </row>
    <row r="1251" spans="1:25">
      <c r="A1251" s="88" t="s">
        <v>1031</v>
      </c>
      <c r="B1251" s="89">
        <v>0</v>
      </c>
      <c r="C1251" s="89">
        <v>0</v>
      </c>
      <c r="D1251" s="89">
        <v>0</v>
      </c>
      <c r="E1251" s="89">
        <v>0</v>
      </c>
      <c r="F1251" s="89">
        <v>0</v>
      </c>
      <c r="G1251" s="89">
        <v>0</v>
      </c>
      <c r="H1251" s="89">
        <v>0</v>
      </c>
      <c r="I1251" s="89">
        <v>0.52</v>
      </c>
      <c r="J1251" s="89">
        <v>0</v>
      </c>
      <c r="K1251" s="89">
        <v>0</v>
      </c>
      <c r="L1251" s="89">
        <v>0</v>
      </c>
      <c r="M1251" s="89">
        <v>0</v>
      </c>
      <c r="N1251" s="89">
        <v>0</v>
      </c>
      <c r="O1251" s="89">
        <v>0</v>
      </c>
      <c r="P1251" s="89">
        <v>0.01</v>
      </c>
      <c r="Q1251" s="89">
        <v>0.01</v>
      </c>
      <c r="R1251" s="89">
        <v>0</v>
      </c>
      <c r="S1251" s="89">
        <v>0</v>
      </c>
      <c r="T1251" s="89">
        <v>0</v>
      </c>
      <c r="U1251" s="89">
        <v>0</v>
      </c>
      <c r="V1251" s="89">
        <v>0</v>
      </c>
      <c r="W1251" s="89">
        <v>0</v>
      </c>
      <c r="X1251" s="89">
        <v>0</v>
      </c>
      <c r="Y1251" s="89">
        <v>0</v>
      </c>
    </row>
    <row r="1252" spans="1:25">
      <c r="A1252" s="88" t="s">
        <v>1032</v>
      </c>
      <c r="B1252" s="89">
        <v>0</v>
      </c>
      <c r="C1252" s="89">
        <v>0</v>
      </c>
      <c r="D1252" s="89">
        <v>0</v>
      </c>
      <c r="E1252" s="89">
        <v>0</v>
      </c>
      <c r="F1252" s="89">
        <v>0.34</v>
      </c>
      <c r="G1252" s="89">
        <v>0</v>
      </c>
      <c r="H1252" s="89">
        <v>0</v>
      </c>
      <c r="I1252" s="89">
        <v>0</v>
      </c>
      <c r="J1252" s="89">
        <v>0</v>
      </c>
      <c r="K1252" s="89">
        <v>0</v>
      </c>
      <c r="L1252" s="89">
        <v>0.01</v>
      </c>
      <c r="M1252" s="89">
        <v>0</v>
      </c>
      <c r="N1252" s="89">
        <v>0</v>
      </c>
      <c r="O1252" s="89">
        <v>0</v>
      </c>
      <c r="P1252" s="89">
        <v>0.4</v>
      </c>
      <c r="Q1252" s="89">
        <v>7.0000000000000007E-2</v>
      </c>
      <c r="R1252" s="89">
        <v>0</v>
      </c>
      <c r="S1252" s="89">
        <v>0</v>
      </c>
      <c r="T1252" s="89">
        <v>0</v>
      </c>
      <c r="U1252" s="89">
        <v>0</v>
      </c>
      <c r="V1252" s="89">
        <v>0</v>
      </c>
      <c r="W1252" s="89">
        <v>0</v>
      </c>
      <c r="X1252" s="89">
        <v>0</v>
      </c>
      <c r="Y1252" s="89">
        <v>0</v>
      </c>
    </row>
    <row r="1253" spans="1:25">
      <c r="A1253" s="88" t="s">
        <v>1033</v>
      </c>
      <c r="B1253" s="89">
        <v>0</v>
      </c>
      <c r="C1253" s="89">
        <v>0</v>
      </c>
      <c r="D1253" s="89">
        <v>0</v>
      </c>
      <c r="E1253" s="89">
        <v>0</v>
      </c>
      <c r="F1253" s="89">
        <v>0</v>
      </c>
      <c r="G1253" s="89">
        <v>0</v>
      </c>
      <c r="H1253" s="89">
        <v>0</v>
      </c>
      <c r="I1253" s="89">
        <v>0</v>
      </c>
      <c r="J1253" s="89">
        <v>0</v>
      </c>
      <c r="K1253" s="89">
        <v>0</v>
      </c>
      <c r="L1253" s="89">
        <v>0</v>
      </c>
      <c r="M1253" s="89">
        <v>0</v>
      </c>
      <c r="N1253" s="89">
        <v>0</v>
      </c>
      <c r="O1253" s="89">
        <v>0.02</v>
      </c>
      <c r="P1253" s="89">
        <v>0</v>
      </c>
      <c r="Q1253" s="89">
        <v>0</v>
      </c>
      <c r="R1253" s="89">
        <v>0</v>
      </c>
      <c r="S1253" s="89">
        <v>0</v>
      </c>
      <c r="T1253" s="89">
        <v>0</v>
      </c>
      <c r="U1253" s="89">
        <v>0</v>
      </c>
      <c r="V1253" s="89">
        <v>0</v>
      </c>
      <c r="W1253" s="89">
        <v>3.17</v>
      </c>
      <c r="X1253" s="89">
        <v>0</v>
      </c>
      <c r="Y1253" s="89">
        <v>0</v>
      </c>
    </row>
    <row r="1254" spans="1:25">
      <c r="A1254" s="88" t="s">
        <v>1034</v>
      </c>
      <c r="B1254" s="89">
        <v>0</v>
      </c>
      <c r="C1254" s="89">
        <v>0</v>
      </c>
      <c r="D1254" s="89">
        <v>0</v>
      </c>
      <c r="E1254" s="89">
        <v>0</v>
      </c>
      <c r="F1254" s="89">
        <v>0</v>
      </c>
      <c r="G1254" s="89">
        <v>0</v>
      </c>
      <c r="H1254" s="89">
        <v>0.15</v>
      </c>
      <c r="I1254" s="89">
        <v>0</v>
      </c>
      <c r="J1254" s="89">
        <v>0.01</v>
      </c>
      <c r="K1254" s="89">
        <v>0.03</v>
      </c>
      <c r="L1254" s="89">
        <v>0.04</v>
      </c>
      <c r="M1254" s="89">
        <v>0</v>
      </c>
      <c r="N1254" s="89">
        <v>0</v>
      </c>
      <c r="O1254" s="89">
        <v>0.12</v>
      </c>
      <c r="P1254" s="89">
        <v>0.16</v>
      </c>
      <c r="Q1254" s="89">
        <v>0</v>
      </c>
      <c r="R1254" s="89">
        <v>0</v>
      </c>
      <c r="S1254" s="89">
        <v>0</v>
      </c>
      <c r="T1254" s="89">
        <v>0</v>
      </c>
      <c r="U1254" s="89">
        <v>0</v>
      </c>
      <c r="V1254" s="89">
        <v>0</v>
      </c>
      <c r="W1254" s="89">
        <v>0</v>
      </c>
      <c r="X1254" s="89">
        <v>0</v>
      </c>
      <c r="Y1254" s="89">
        <v>0</v>
      </c>
    </row>
    <row r="1255" spans="1:25">
      <c r="A1255" s="88" t="s">
        <v>1035</v>
      </c>
      <c r="B1255" s="89">
        <v>0</v>
      </c>
      <c r="C1255" s="89">
        <v>0</v>
      </c>
      <c r="D1255" s="89">
        <v>0</v>
      </c>
      <c r="E1255" s="89">
        <v>0</v>
      </c>
      <c r="F1255" s="89">
        <v>0</v>
      </c>
      <c r="G1255" s="89">
        <v>0</v>
      </c>
      <c r="H1255" s="89">
        <v>0</v>
      </c>
      <c r="I1255" s="89">
        <v>0.94</v>
      </c>
      <c r="J1255" s="89">
        <v>0</v>
      </c>
      <c r="K1255" s="89">
        <v>0.04</v>
      </c>
      <c r="L1255" s="89">
        <v>0.01</v>
      </c>
      <c r="M1255" s="89">
        <v>0.03</v>
      </c>
      <c r="N1255" s="89">
        <v>0</v>
      </c>
      <c r="O1255" s="89">
        <v>0.04</v>
      </c>
      <c r="P1255" s="89">
        <v>0.09</v>
      </c>
      <c r="Q1255" s="89">
        <v>0</v>
      </c>
      <c r="R1255" s="89">
        <v>0</v>
      </c>
      <c r="S1255" s="89">
        <v>0</v>
      </c>
      <c r="T1255" s="89">
        <v>0</v>
      </c>
      <c r="U1255" s="89">
        <v>0</v>
      </c>
      <c r="V1255" s="89">
        <v>0</v>
      </c>
      <c r="W1255" s="89">
        <v>0</v>
      </c>
      <c r="X1255" s="89">
        <v>0</v>
      </c>
      <c r="Y1255" s="89">
        <v>0</v>
      </c>
    </row>
    <row r="1256" spans="1:25">
      <c r="A1256" s="88" t="s">
        <v>1036</v>
      </c>
      <c r="B1256" s="89">
        <v>0</v>
      </c>
      <c r="C1256" s="89">
        <v>0</v>
      </c>
      <c r="D1256" s="89">
        <v>0</v>
      </c>
      <c r="E1256" s="89">
        <v>0</v>
      </c>
      <c r="F1256" s="89">
        <v>0</v>
      </c>
      <c r="G1256" s="89">
        <v>1.1200000000000001</v>
      </c>
      <c r="H1256" s="89">
        <v>0.32</v>
      </c>
      <c r="I1256" s="89">
        <v>0</v>
      </c>
      <c r="J1256" s="89">
        <v>0.4</v>
      </c>
      <c r="K1256" s="89">
        <v>0.04</v>
      </c>
      <c r="L1256" s="89">
        <v>0</v>
      </c>
      <c r="M1256" s="89">
        <v>0.63</v>
      </c>
      <c r="N1256" s="89">
        <v>0.35</v>
      </c>
      <c r="O1256" s="89">
        <v>0</v>
      </c>
      <c r="P1256" s="89">
        <v>0.49</v>
      </c>
      <c r="Q1256" s="89">
        <v>0.06</v>
      </c>
      <c r="R1256" s="89">
        <v>0</v>
      </c>
      <c r="S1256" s="89">
        <v>0</v>
      </c>
      <c r="T1256" s="89">
        <v>0</v>
      </c>
      <c r="U1256" s="89">
        <v>0</v>
      </c>
      <c r="V1256" s="89">
        <v>1.18</v>
      </c>
      <c r="W1256" s="89">
        <v>0.46</v>
      </c>
      <c r="X1256" s="89">
        <v>0</v>
      </c>
      <c r="Y1256" s="89">
        <v>0</v>
      </c>
    </row>
    <row r="1257" spans="1:25">
      <c r="A1257" s="88" t="s">
        <v>1037</v>
      </c>
      <c r="B1257" s="89">
        <v>0</v>
      </c>
      <c r="C1257" s="89">
        <v>0</v>
      </c>
      <c r="D1257" s="89">
        <v>0</v>
      </c>
      <c r="E1257" s="89">
        <v>0</v>
      </c>
      <c r="F1257" s="89">
        <v>0</v>
      </c>
      <c r="G1257" s="89">
        <v>0</v>
      </c>
      <c r="H1257" s="89">
        <v>0</v>
      </c>
      <c r="I1257" s="89">
        <v>0</v>
      </c>
      <c r="J1257" s="89">
        <v>0.42</v>
      </c>
      <c r="K1257" s="89">
        <v>0.81</v>
      </c>
      <c r="L1257" s="89">
        <v>0</v>
      </c>
      <c r="M1257" s="89">
        <v>0</v>
      </c>
      <c r="N1257" s="89">
        <v>0.02</v>
      </c>
      <c r="O1257" s="89">
        <v>0.33</v>
      </c>
      <c r="P1257" s="89">
        <v>0.73</v>
      </c>
      <c r="Q1257" s="89">
        <v>0</v>
      </c>
      <c r="R1257" s="89">
        <v>0</v>
      </c>
      <c r="S1257" s="89">
        <v>0</v>
      </c>
      <c r="T1257" s="89">
        <v>0</v>
      </c>
      <c r="U1257" s="89">
        <v>0</v>
      </c>
      <c r="V1257" s="89">
        <v>0</v>
      </c>
      <c r="W1257" s="89">
        <v>0</v>
      </c>
      <c r="X1257" s="89">
        <v>0</v>
      </c>
      <c r="Y1257" s="89">
        <v>0</v>
      </c>
    </row>
    <row r="1258" spans="1:25">
      <c r="A1258" s="88" t="s">
        <v>1038</v>
      </c>
      <c r="B1258" s="89">
        <v>0</v>
      </c>
      <c r="C1258" s="89">
        <v>0</v>
      </c>
      <c r="D1258" s="89">
        <v>0.75</v>
      </c>
      <c r="E1258" s="89">
        <v>0.23</v>
      </c>
      <c r="F1258" s="89">
        <v>0</v>
      </c>
      <c r="G1258" s="89">
        <v>0</v>
      </c>
      <c r="H1258" s="89">
        <v>0</v>
      </c>
      <c r="I1258" s="89">
        <v>0</v>
      </c>
      <c r="J1258" s="89">
        <v>0</v>
      </c>
      <c r="K1258" s="89">
        <v>0</v>
      </c>
      <c r="L1258" s="89">
        <v>0</v>
      </c>
      <c r="M1258" s="89">
        <v>0</v>
      </c>
      <c r="N1258" s="89">
        <v>0</v>
      </c>
      <c r="O1258" s="89">
        <v>0</v>
      </c>
      <c r="P1258" s="89">
        <v>0</v>
      </c>
      <c r="Q1258" s="89">
        <v>0</v>
      </c>
      <c r="R1258" s="89">
        <v>0</v>
      </c>
      <c r="S1258" s="89">
        <v>0</v>
      </c>
      <c r="T1258" s="89">
        <v>0</v>
      </c>
      <c r="U1258" s="89">
        <v>0</v>
      </c>
      <c r="V1258" s="89">
        <v>0</v>
      </c>
      <c r="W1258" s="89">
        <v>0</v>
      </c>
      <c r="X1258" s="89">
        <v>0</v>
      </c>
      <c r="Y1258" s="89">
        <v>0.01</v>
      </c>
    </row>
    <row r="1259" spans="1:25">
      <c r="A1259" s="88" t="s">
        <v>1039</v>
      </c>
      <c r="B1259" s="89">
        <v>0</v>
      </c>
      <c r="C1259" s="89">
        <v>0</v>
      </c>
      <c r="D1259" s="89">
        <v>0</v>
      </c>
      <c r="E1259" s="89">
        <v>0</v>
      </c>
      <c r="F1259" s="89">
        <v>0</v>
      </c>
      <c r="G1259" s="89">
        <v>0</v>
      </c>
      <c r="H1259" s="89">
        <v>0</v>
      </c>
      <c r="I1259" s="89">
        <v>0</v>
      </c>
      <c r="J1259" s="89">
        <v>0</v>
      </c>
      <c r="K1259" s="89">
        <v>0</v>
      </c>
      <c r="L1259" s="89">
        <v>0</v>
      </c>
      <c r="M1259" s="89">
        <v>0</v>
      </c>
      <c r="N1259" s="89">
        <v>0</v>
      </c>
      <c r="O1259" s="89">
        <v>0</v>
      </c>
      <c r="P1259" s="89">
        <v>0</v>
      </c>
      <c r="Q1259" s="89">
        <v>0</v>
      </c>
      <c r="R1259" s="89">
        <v>0</v>
      </c>
      <c r="S1259" s="89">
        <v>0</v>
      </c>
      <c r="T1259" s="89">
        <v>0</v>
      </c>
      <c r="U1259" s="89">
        <v>0</v>
      </c>
      <c r="V1259" s="89">
        <v>0</v>
      </c>
      <c r="W1259" s="89">
        <v>0</v>
      </c>
      <c r="X1259" s="89">
        <v>0</v>
      </c>
      <c r="Y1259" s="89">
        <v>0</v>
      </c>
    </row>
    <row r="1260" spans="1:25">
      <c r="A1260" s="88" t="s">
        <v>1040</v>
      </c>
      <c r="B1260" s="89">
        <v>0</v>
      </c>
      <c r="C1260" s="89">
        <v>0</v>
      </c>
      <c r="D1260" s="89">
        <v>0</v>
      </c>
      <c r="E1260" s="89">
        <v>0</v>
      </c>
      <c r="F1260" s="89">
        <v>0</v>
      </c>
      <c r="G1260" s="89">
        <v>0</v>
      </c>
      <c r="H1260" s="89">
        <v>0</v>
      </c>
      <c r="I1260" s="89">
        <v>0</v>
      </c>
      <c r="J1260" s="89">
        <v>2.41</v>
      </c>
      <c r="K1260" s="89">
        <v>0.84</v>
      </c>
      <c r="L1260" s="89">
        <v>0</v>
      </c>
      <c r="M1260" s="89">
        <v>0</v>
      </c>
      <c r="N1260" s="89">
        <v>0</v>
      </c>
      <c r="O1260" s="89">
        <v>0</v>
      </c>
      <c r="P1260" s="89">
        <v>0</v>
      </c>
      <c r="Q1260" s="89">
        <v>0</v>
      </c>
      <c r="R1260" s="89">
        <v>0</v>
      </c>
      <c r="S1260" s="89">
        <v>0</v>
      </c>
      <c r="T1260" s="89">
        <v>0</v>
      </c>
      <c r="U1260" s="89">
        <v>0</v>
      </c>
      <c r="V1260" s="89">
        <v>0</v>
      </c>
      <c r="W1260" s="89">
        <v>0.77</v>
      </c>
      <c r="X1260" s="89">
        <v>0.25</v>
      </c>
      <c r="Y1260" s="89">
        <v>0</v>
      </c>
    </row>
    <row r="1261" spans="1:25">
      <c r="A1261" s="88" t="s">
        <v>1389</v>
      </c>
      <c r="B1261" s="89">
        <v>0</v>
      </c>
      <c r="C1261" s="89">
        <v>0</v>
      </c>
      <c r="D1261" s="89">
        <v>0</v>
      </c>
      <c r="E1261" s="89">
        <v>0</v>
      </c>
      <c r="F1261" s="89">
        <v>0</v>
      </c>
      <c r="G1261" s="89">
        <v>0</v>
      </c>
      <c r="H1261" s="89">
        <v>0</v>
      </c>
      <c r="I1261" s="89">
        <v>0</v>
      </c>
      <c r="J1261" s="89">
        <v>0</v>
      </c>
      <c r="K1261" s="89">
        <v>0</v>
      </c>
      <c r="L1261" s="89">
        <v>0</v>
      </c>
      <c r="M1261" s="89">
        <v>0</v>
      </c>
      <c r="N1261" s="89">
        <v>0</v>
      </c>
      <c r="O1261" s="89">
        <v>0</v>
      </c>
      <c r="P1261" s="89">
        <v>0</v>
      </c>
      <c r="Q1261" s="89">
        <v>0</v>
      </c>
      <c r="R1261" s="89">
        <v>0</v>
      </c>
      <c r="S1261" s="89">
        <v>0</v>
      </c>
      <c r="T1261" s="89">
        <v>0</v>
      </c>
      <c r="U1261" s="89">
        <v>0</v>
      </c>
      <c r="V1261" s="89">
        <v>0</v>
      </c>
      <c r="W1261" s="89">
        <v>0</v>
      </c>
      <c r="X1261" s="89">
        <v>0</v>
      </c>
      <c r="Y1261" s="89">
        <v>0</v>
      </c>
    </row>
    <row r="1262" spans="1:25">
      <c r="A1262" s="88" t="s">
        <v>1041</v>
      </c>
      <c r="B1262" s="89">
        <v>0</v>
      </c>
      <c r="C1262" s="89">
        <v>0</v>
      </c>
      <c r="D1262" s="89">
        <v>0</v>
      </c>
      <c r="E1262" s="89">
        <v>0</v>
      </c>
      <c r="F1262" s="89">
        <v>0</v>
      </c>
      <c r="G1262" s="89">
        <v>0</v>
      </c>
      <c r="H1262" s="89">
        <v>0</v>
      </c>
      <c r="I1262" s="89">
        <v>0</v>
      </c>
      <c r="J1262" s="89">
        <v>0</v>
      </c>
      <c r="K1262" s="89">
        <v>0</v>
      </c>
      <c r="L1262" s="89">
        <v>0</v>
      </c>
      <c r="M1262" s="89">
        <v>0</v>
      </c>
      <c r="N1262" s="89">
        <v>0</v>
      </c>
      <c r="O1262" s="89">
        <v>0</v>
      </c>
      <c r="P1262" s="89">
        <v>0.14000000000000001</v>
      </c>
      <c r="Q1262" s="89">
        <v>0.11</v>
      </c>
      <c r="R1262" s="89">
        <v>0</v>
      </c>
      <c r="S1262" s="89">
        <v>0</v>
      </c>
      <c r="T1262" s="89">
        <v>0</v>
      </c>
      <c r="U1262" s="89">
        <v>0</v>
      </c>
      <c r="V1262" s="89">
        <v>0</v>
      </c>
      <c r="W1262" s="89">
        <v>0</v>
      </c>
      <c r="X1262" s="89">
        <v>0</v>
      </c>
      <c r="Y1262" s="89">
        <v>0</v>
      </c>
    </row>
    <row r="1263" spans="1:25">
      <c r="A1263" s="88" t="s">
        <v>1042</v>
      </c>
      <c r="B1263" s="89">
        <v>0</v>
      </c>
      <c r="C1263" s="89">
        <v>0</v>
      </c>
      <c r="D1263" s="89">
        <v>0</v>
      </c>
      <c r="E1263" s="89">
        <v>0</v>
      </c>
      <c r="F1263" s="89">
        <v>0</v>
      </c>
      <c r="G1263" s="89">
        <v>0</v>
      </c>
      <c r="H1263" s="89">
        <v>0.25</v>
      </c>
      <c r="I1263" s="89">
        <v>0</v>
      </c>
      <c r="J1263" s="89">
        <v>0.19</v>
      </c>
      <c r="K1263" s="89">
        <v>0</v>
      </c>
      <c r="L1263" s="89">
        <v>0.01</v>
      </c>
      <c r="M1263" s="89">
        <v>0</v>
      </c>
      <c r="N1263" s="89">
        <v>0</v>
      </c>
      <c r="O1263" s="89">
        <v>0.2</v>
      </c>
      <c r="P1263" s="89">
        <v>0.2</v>
      </c>
      <c r="Q1263" s="89">
        <v>0</v>
      </c>
      <c r="R1263" s="89">
        <v>0.3</v>
      </c>
      <c r="S1263" s="89">
        <v>0</v>
      </c>
      <c r="T1263" s="89">
        <v>0</v>
      </c>
      <c r="U1263" s="89">
        <v>0</v>
      </c>
      <c r="V1263" s="89">
        <v>0</v>
      </c>
      <c r="W1263" s="89">
        <v>0</v>
      </c>
      <c r="X1263" s="89">
        <v>0</v>
      </c>
      <c r="Y1263" s="89">
        <v>0</v>
      </c>
    </row>
    <row r="1264" spans="1:25">
      <c r="A1264" s="88" t="s">
        <v>1043</v>
      </c>
      <c r="B1264" s="89">
        <v>0</v>
      </c>
      <c r="C1264" s="89">
        <v>0</v>
      </c>
      <c r="D1264" s="89">
        <v>0</v>
      </c>
      <c r="E1264" s="89">
        <v>0</v>
      </c>
      <c r="F1264" s="89">
        <v>0</v>
      </c>
      <c r="G1264" s="89">
        <v>1.1200000000000001</v>
      </c>
      <c r="H1264" s="89">
        <v>0</v>
      </c>
      <c r="I1264" s="89">
        <v>0.02</v>
      </c>
      <c r="J1264" s="89">
        <v>0.12</v>
      </c>
      <c r="K1264" s="89">
        <v>0.1</v>
      </c>
      <c r="L1264" s="89">
        <v>0.11</v>
      </c>
      <c r="M1264" s="89">
        <v>0</v>
      </c>
      <c r="N1264" s="89">
        <v>0</v>
      </c>
      <c r="O1264" s="89">
        <v>0</v>
      </c>
      <c r="P1264" s="89">
        <v>0</v>
      </c>
      <c r="Q1264" s="89">
        <v>0</v>
      </c>
      <c r="R1264" s="89">
        <v>0</v>
      </c>
      <c r="S1264" s="89">
        <v>0</v>
      </c>
      <c r="T1264" s="89">
        <v>0</v>
      </c>
      <c r="U1264" s="89">
        <v>0</v>
      </c>
      <c r="V1264" s="89">
        <v>0</v>
      </c>
      <c r="W1264" s="89">
        <v>0</v>
      </c>
      <c r="X1264" s="89">
        <v>0</v>
      </c>
      <c r="Y1264" s="89">
        <v>0</v>
      </c>
    </row>
    <row r="1265" spans="1:25">
      <c r="A1265" s="88" t="s">
        <v>1044</v>
      </c>
      <c r="B1265" s="89">
        <v>0</v>
      </c>
      <c r="C1265" s="89">
        <v>0</v>
      </c>
      <c r="D1265" s="89">
        <v>0</v>
      </c>
      <c r="E1265" s="89">
        <v>0</v>
      </c>
      <c r="F1265" s="89">
        <v>0</v>
      </c>
      <c r="G1265" s="89">
        <v>0</v>
      </c>
      <c r="H1265" s="89">
        <v>0</v>
      </c>
      <c r="I1265" s="89">
        <v>0</v>
      </c>
      <c r="J1265" s="89">
        <v>0</v>
      </c>
      <c r="K1265" s="89">
        <v>0</v>
      </c>
      <c r="L1265" s="89">
        <v>0</v>
      </c>
      <c r="M1265" s="89">
        <v>0</v>
      </c>
      <c r="N1265" s="89">
        <v>0</v>
      </c>
      <c r="O1265" s="89">
        <v>0.18</v>
      </c>
      <c r="P1265" s="89">
        <v>7.0000000000000007E-2</v>
      </c>
      <c r="Q1265" s="89">
        <v>0</v>
      </c>
      <c r="R1265" s="89">
        <v>0</v>
      </c>
      <c r="S1265" s="89">
        <v>0</v>
      </c>
      <c r="T1265" s="89">
        <v>0</v>
      </c>
      <c r="U1265" s="89">
        <v>0</v>
      </c>
      <c r="V1265" s="89">
        <v>0</v>
      </c>
      <c r="W1265" s="89">
        <v>0</v>
      </c>
      <c r="X1265" s="89">
        <v>0</v>
      </c>
      <c r="Y1265" s="89">
        <v>0</v>
      </c>
    </row>
    <row r="1266" spans="1:25">
      <c r="A1266" s="88" t="s">
        <v>1045</v>
      </c>
      <c r="B1266" s="89">
        <v>0</v>
      </c>
      <c r="C1266" s="89">
        <v>0</v>
      </c>
      <c r="D1266" s="89">
        <v>0</v>
      </c>
      <c r="E1266" s="89">
        <v>0</v>
      </c>
      <c r="F1266" s="89">
        <v>0</v>
      </c>
      <c r="G1266" s="89">
        <v>0</v>
      </c>
      <c r="H1266" s="89">
        <v>0</v>
      </c>
      <c r="I1266" s="89">
        <v>0</v>
      </c>
      <c r="J1266" s="89">
        <v>0</v>
      </c>
      <c r="K1266" s="89">
        <v>0.01</v>
      </c>
      <c r="L1266" s="89">
        <v>0.03</v>
      </c>
      <c r="M1266" s="89">
        <v>0</v>
      </c>
      <c r="N1266" s="89">
        <v>0</v>
      </c>
      <c r="O1266" s="89">
        <v>0.01</v>
      </c>
      <c r="P1266" s="89">
        <v>0.86</v>
      </c>
      <c r="Q1266" s="89">
        <v>0.13</v>
      </c>
      <c r="R1266" s="89">
        <v>0.01</v>
      </c>
      <c r="S1266" s="89">
        <v>0</v>
      </c>
      <c r="T1266" s="89">
        <v>0</v>
      </c>
      <c r="U1266" s="89">
        <v>0</v>
      </c>
      <c r="V1266" s="89">
        <v>0</v>
      </c>
      <c r="W1266" s="89">
        <v>0</v>
      </c>
      <c r="X1266" s="89">
        <v>0</v>
      </c>
      <c r="Y1266" s="89">
        <v>0</v>
      </c>
    </row>
    <row r="1267" spans="1:25">
      <c r="A1267" s="88" t="s">
        <v>1046</v>
      </c>
      <c r="B1267" s="89">
        <v>0</v>
      </c>
      <c r="C1267" s="89">
        <v>0</v>
      </c>
      <c r="D1267" s="89">
        <v>0</v>
      </c>
      <c r="E1267" s="89">
        <v>0</v>
      </c>
      <c r="F1267" s="89">
        <v>0</v>
      </c>
      <c r="G1267" s="89">
        <v>0</v>
      </c>
      <c r="H1267" s="89">
        <v>0</v>
      </c>
      <c r="I1267" s="89">
        <v>0.02</v>
      </c>
      <c r="J1267" s="89">
        <v>0.02</v>
      </c>
      <c r="K1267" s="89">
        <v>0.03</v>
      </c>
      <c r="L1267" s="89">
        <v>0</v>
      </c>
      <c r="M1267" s="89">
        <v>0</v>
      </c>
      <c r="N1267" s="89">
        <v>0.03</v>
      </c>
      <c r="O1267" s="89">
        <v>0.05</v>
      </c>
      <c r="P1267" s="89">
        <v>0.04</v>
      </c>
      <c r="Q1267" s="89">
        <v>0.03</v>
      </c>
      <c r="R1267" s="89">
        <v>0.01</v>
      </c>
      <c r="S1267" s="89">
        <v>0</v>
      </c>
      <c r="T1267" s="89">
        <v>0</v>
      </c>
      <c r="U1267" s="89">
        <v>0</v>
      </c>
      <c r="V1267" s="89">
        <v>0</v>
      </c>
      <c r="W1267" s="89">
        <v>0</v>
      </c>
      <c r="X1267" s="89">
        <v>0</v>
      </c>
      <c r="Y1267" s="89">
        <v>0</v>
      </c>
    </row>
    <row r="1268" spans="1:25">
      <c r="A1268" s="88" t="s">
        <v>1047</v>
      </c>
      <c r="B1268" s="89">
        <v>0</v>
      </c>
      <c r="C1268" s="89">
        <v>0</v>
      </c>
      <c r="D1268" s="89">
        <v>0</v>
      </c>
      <c r="E1268" s="89">
        <v>0</v>
      </c>
      <c r="F1268" s="89">
        <v>0</v>
      </c>
      <c r="G1268" s="89">
        <v>0</v>
      </c>
      <c r="H1268" s="89">
        <v>0</v>
      </c>
      <c r="I1268" s="89">
        <v>0</v>
      </c>
      <c r="J1268" s="89">
        <v>0</v>
      </c>
      <c r="K1268" s="89">
        <v>0.24</v>
      </c>
      <c r="L1268" s="89">
        <v>0.8</v>
      </c>
      <c r="M1268" s="89">
        <v>2.46</v>
      </c>
      <c r="N1268" s="89">
        <v>0.62</v>
      </c>
      <c r="O1268" s="89">
        <v>0.13</v>
      </c>
      <c r="P1268" s="89">
        <v>0.79</v>
      </c>
      <c r="Q1268" s="89">
        <v>2.67</v>
      </c>
      <c r="R1268" s="89">
        <v>1.06</v>
      </c>
      <c r="S1268" s="89">
        <v>0.85</v>
      </c>
      <c r="T1268" s="89">
        <v>0.66</v>
      </c>
      <c r="U1268" s="89">
        <v>0.2</v>
      </c>
      <c r="V1268" s="89">
        <v>0</v>
      </c>
      <c r="W1268" s="89">
        <v>0</v>
      </c>
      <c r="X1268" s="89">
        <v>0</v>
      </c>
      <c r="Y1268" s="89">
        <v>0</v>
      </c>
    </row>
    <row r="1269" spans="1:25">
      <c r="A1269" s="88" t="s">
        <v>1048</v>
      </c>
      <c r="B1269" s="89">
        <v>0</v>
      </c>
      <c r="C1269" s="89">
        <v>0</v>
      </c>
      <c r="D1269" s="89">
        <v>0</v>
      </c>
      <c r="E1269" s="89">
        <v>0</v>
      </c>
      <c r="F1269" s="89">
        <v>0</v>
      </c>
      <c r="G1269" s="89">
        <v>0</v>
      </c>
      <c r="H1269" s="89">
        <v>1.64</v>
      </c>
      <c r="I1269" s="89">
        <v>0</v>
      </c>
      <c r="J1269" s="89">
        <v>0</v>
      </c>
      <c r="K1269" s="89">
        <v>0</v>
      </c>
      <c r="L1269" s="89">
        <v>0</v>
      </c>
      <c r="M1269" s="89">
        <v>0</v>
      </c>
      <c r="N1269" s="89">
        <v>0</v>
      </c>
      <c r="O1269" s="89">
        <v>0</v>
      </c>
      <c r="P1269" s="89">
        <v>0</v>
      </c>
      <c r="Q1269" s="89">
        <v>0.01</v>
      </c>
      <c r="R1269" s="89">
        <v>0</v>
      </c>
      <c r="S1269" s="89">
        <v>0</v>
      </c>
      <c r="T1269" s="89">
        <v>0</v>
      </c>
      <c r="U1269" s="89">
        <v>0</v>
      </c>
      <c r="V1269" s="89">
        <v>0</v>
      </c>
      <c r="W1269" s="89">
        <v>0</v>
      </c>
      <c r="X1269" s="89">
        <v>0</v>
      </c>
      <c r="Y1269" s="89">
        <v>0.01</v>
      </c>
    </row>
    <row r="1270" spans="1:25">
      <c r="A1270" s="88" t="s">
        <v>1049</v>
      </c>
      <c r="B1270" s="89">
        <v>0</v>
      </c>
      <c r="C1270" s="89">
        <v>0</v>
      </c>
      <c r="D1270" s="89">
        <v>0</v>
      </c>
      <c r="E1270" s="89">
        <v>0</v>
      </c>
      <c r="F1270" s="89">
        <v>0</v>
      </c>
      <c r="G1270" s="89">
        <v>0</v>
      </c>
      <c r="H1270" s="89">
        <v>0</v>
      </c>
      <c r="I1270" s="89">
        <v>0</v>
      </c>
      <c r="J1270" s="89">
        <v>0</v>
      </c>
      <c r="K1270" s="89">
        <v>0</v>
      </c>
      <c r="L1270" s="89">
        <v>0</v>
      </c>
      <c r="M1270" s="89">
        <v>0</v>
      </c>
      <c r="N1270" s="89">
        <v>0.8</v>
      </c>
      <c r="O1270" s="89">
        <v>7.0000000000000007E-2</v>
      </c>
      <c r="P1270" s="89">
        <v>0.01</v>
      </c>
      <c r="Q1270" s="89">
        <v>0</v>
      </c>
      <c r="R1270" s="89">
        <v>0</v>
      </c>
      <c r="S1270" s="89">
        <v>0</v>
      </c>
      <c r="T1270" s="89">
        <v>0</v>
      </c>
      <c r="U1270" s="89">
        <v>0</v>
      </c>
      <c r="V1270" s="89">
        <v>0</v>
      </c>
      <c r="W1270" s="89">
        <v>0</v>
      </c>
      <c r="X1270" s="89">
        <v>0</v>
      </c>
      <c r="Y1270" s="89">
        <v>0</v>
      </c>
    </row>
    <row r="1271" spans="1:25">
      <c r="A1271" s="88" t="s">
        <v>1390</v>
      </c>
      <c r="B1271" s="89">
        <v>0</v>
      </c>
      <c r="C1271" s="89">
        <v>0</v>
      </c>
      <c r="D1271" s="89">
        <v>0</v>
      </c>
      <c r="E1271" s="89">
        <v>0</v>
      </c>
      <c r="F1271" s="89">
        <v>0</v>
      </c>
      <c r="G1271" s="89">
        <v>0</v>
      </c>
      <c r="H1271" s="89">
        <v>0.18</v>
      </c>
      <c r="I1271" s="89">
        <v>0.17</v>
      </c>
      <c r="J1271" s="89">
        <v>0.01</v>
      </c>
      <c r="K1271" s="89">
        <v>0</v>
      </c>
      <c r="L1271" s="89">
        <v>0</v>
      </c>
      <c r="M1271" s="89">
        <v>0</v>
      </c>
      <c r="N1271" s="89">
        <v>0</v>
      </c>
      <c r="O1271" s="89">
        <v>0</v>
      </c>
      <c r="P1271" s="89">
        <v>0</v>
      </c>
      <c r="Q1271" s="89">
        <v>0</v>
      </c>
      <c r="R1271" s="89">
        <v>0</v>
      </c>
      <c r="S1271" s="89">
        <v>0</v>
      </c>
      <c r="T1271" s="89">
        <v>0</v>
      </c>
      <c r="U1271" s="89">
        <v>0.19</v>
      </c>
      <c r="V1271" s="89">
        <v>0</v>
      </c>
      <c r="W1271" s="89">
        <v>0</v>
      </c>
      <c r="X1271" s="89">
        <v>0</v>
      </c>
      <c r="Y1271" s="89">
        <v>0</v>
      </c>
    </row>
    <row r="1272" spans="1:25">
      <c r="A1272" s="88" t="s">
        <v>1050</v>
      </c>
      <c r="B1272" s="89">
        <v>0</v>
      </c>
      <c r="C1272" s="89">
        <v>0</v>
      </c>
      <c r="D1272" s="89">
        <v>0</v>
      </c>
      <c r="E1272" s="89">
        <v>0</v>
      </c>
      <c r="F1272" s="89">
        <v>0</v>
      </c>
      <c r="G1272" s="89">
        <v>0</v>
      </c>
      <c r="H1272" s="89">
        <v>1.94</v>
      </c>
      <c r="I1272" s="89">
        <v>0.03</v>
      </c>
      <c r="J1272" s="89">
        <v>0</v>
      </c>
      <c r="K1272" s="89">
        <v>0</v>
      </c>
      <c r="L1272" s="89">
        <v>0</v>
      </c>
      <c r="M1272" s="89">
        <v>0</v>
      </c>
      <c r="N1272" s="89">
        <v>0</v>
      </c>
      <c r="O1272" s="89">
        <v>0</v>
      </c>
      <c r="P1272" s="89">
        <v>0</v>
      </c>
      <c r="Q1272" s="89">
        <v>0</v>
      </c>
      <c r="R1272" s="89">
        <v>0</v>
      </c>
      <c r="S1272" s="89">
        <v>0</v>
      </c>
      <c r="T1272" s="89">
        <v>0</v>
      </c>
      <c r="U1272" s="89">
        <v>0</v>
      </c>
      <c r="V1272" s="89">
        <v>0</v>
      </c>
      <c r="W1272" s="89">
        <v>0</v>
      </c>
      <c r="X1272" s="89">
        <v>0</v>
      </c>
      <c r="Y1272" s="89">
        <v>0</v>
      </c>
    </row>
    <row r="1273" spans="1:25">
      <c r="A1273" s="88" t="s">
        <v>1391</v>
      </c>
      <c r="B1273" s="89">
        <v>0</v>
      </c>
      <c r="C1273" s="89">
        <v>0</v>
      </c>
      <c r="D1273" s="89">
        <v>0</v>
      </c>
      <c r="E1273" s="89">
        <v>0</v>
      </c>
      <c r="F1273" s="89">
        <v>0</v>
      </c>
      <c r="G1273" s="89">
        <v>0</v>
      </c>
      <c r="H1273" s="89">
        <v>0.37</v>
      </c>
      <c r="I1273" s="89">
        <v>0</v>
      </c>
      <c r="J1273" s="89">
        <v>0.16</v>
      </c>
      <c r="K1273" s="89">
        <v>0</v>
      </c>
      <c r="L1273" s="89">
        <v>0</v>
      </c>
      <c r="M1273" s="89">
        <v>0</v>
      </c>
      <c r="N1273" s="89">
        <v>0</v>
      </c>
      <c r="O1273" s="89">
        <v>0</v>
      </c>
      <c r="P1273" s="89">
        <v>0</v>
      </c>
      <c r="Q1273" s="89">
        <v>0</v>
      </c>
      <c r="R1273" s="89">
        <v>0</v>
      </c>
      <c r="S1273" s="89">
        <v>0</v>
      </c>
      <c r="T1273" s="89">
        <v>0</v>
      </c>
      <c r="U1273" s="89">
        <v>0</v>
      </c>
      <c r="V1273" s="89">
        <v>0</v>
      </c>
      <c r="W1273" s="89">
        <v>0</v>
      </c>
      <c r="X1273" s="89">
        <v>0</v>
      </c>
      <c r="Y1273" s="89">
        <v>0</v>
      </c>
    </row>
    <row r="1274" spans="1:25">
      <c r="A1274" s="88" t="s">
        <v>1051</v>
      </c>
      <c r="B1274" s="89">
        <v>0</v>
      </c>
      <c r="C1274" s="89">
        <v>0</v>
      </c>
      <c r="D1274" s="89">
        <v>0</v>
      </c>
      <c r="E1274" s="89">
        <v>0</v>
      </c>
      <c r="F1274" s="89">
        <v>0</v>
      </c>
      <c r="G1274" s="89">
        <v>0</v>
      </c>
      <c r="H1274" s="89">
        <v>0</v>
      </c>
      <c r="I1274" s="89">
        <v>0</v>
      </c>
      <c r="J1274" s="89">
        <v>0</v>
      </c>
      <c r="K1274" s="89">
        <v>0</v>
      </c>
      <c r="L1274" s="89">
        <v>0</v>
      </c>
      <c r="M1274" s="89">
        <v>0</v>
      </c>
      <c r="N1274" s="89">
        <v>0</v>
      </c>
      <c r="O1274" s="89">
        <v>0.01</v>
      </c>
      <c r="P1274" s="89">
        <v>0</v>
      </c>
      <c r="Q1274" s="89">
        <v>0</v>
      </c>
      <c r="R1274" s="89">
        <v>0</v>
      </c>
      <c r="S1274" s="89">
        <v>0</v>
      </c>
      <c r="T1274" s="89">
        <v>0</v>
      </c>
      <c r="U1274" s="89">
        <v>0</v>
      </c>
      <c r="V1274" s="89">
        <v>0</v>
      </c>
      <c r="W1274" s="89">
        <v>0</v>
      </c>
      <c r="X1274" s="89">
        <v>0</v>
      </c>
      <c r="Y1274" s="89">
        <v>0</v>
      </c>
    </row>
    <row r="1275" spans="1:25">
      <c r="A1275" s="88" t="s">
        <v>1052</v>
      </c>
      <c r="B1275" s="89">
        <v>0</v>
      </c>
      <c r="C1275" s="89">
        <v>0</v>
      </c>
      <c r="D1275" s="89">
        <v>0</v>
      </c>
      <c r="E1275" s="89">
        <v>0</v>
      </c>
      <c r="F1275" s="89">
        <v>0</v>
      </c>
      <c r="G1275" s="89">
        <v>0</v>
      </c>
      <c r="H1275" s="89">
        <v>0</v>
      </c>
      <c r="I1275" s="89">
        <v>0.01</v>
      </c>
      <c r="J1275" s="89">
        <v>0.02</v>
      </c>
      <c r="K1275" s="89">
        <v>0.03</v>
      </c>
      <c r="L1275" s="89">
        <v>0.03</v>
      </c>
      <c r="M1275" s="89">
        <v>0</v>
      </c>
      <c r="N1275" s="89">
        <v>0</v>
      </c>
      <c r="O1275" s="89">
        <v>0</v>
      </c>
      <c r="P1275" s="89">
        <v>0</v>
      </c>
      <c r="Q1275" s="89">
        <v>0</v>
      </c>
      <c r="R1275" s="89">
        <v>0</v>
      </c>
      <c r="S1275" s="89">
        <v>0</v>
      </c>
      <c r="T1275" s="89">
        <v>0</v>
      </c>
      <c r="U1275" s="89">
        <v>0</v>
      </c>
      <c r="V1275" s="89">
        <v>0</v>
      </c>
      <c r="W1275" s="89">
        <v>0</v>
      </c>
      <c r="X1275" s="89">
        <v>0</v>
      </c>
      <c r="Y1275" s="89">
        <v>0</v>
      </c>
    </row>
    <row r="1276" spans="1:25">
      <c r="A1276" s="88" t="s">
        <v>1392</v>
      </c>
      <c r="B1276" s="89">
        <v>0</v>
      </c>
      <c r="C1276" s="89">
        <v>0</v>
      </c>
      <c r="D1276" s="89">
        <v>0</v>
      </c>
      <c r="E1276" s="89">
        <v>0</v>
      </c>
      <c r="F1276" s="89">
        <v>0</v>
      </c>
      <c r="G1276" s="89">
        <v>0</v>
      </c>
      <c r="H1276" s="89">
        <v>0.51</v>
      </c>
      <c r="I1276" s="89">
        <v>0.28000000000000003</v>
      </c>
      <c r="J1276" s="89">
        <v>0.1</v>
      </c>
      <c r="K1276" s="89">
        <v>0</v>
      </c>
      <c r="L1276" s="89">
        <v>0</v>
      </c>
      <c r="M1276" s="89">
        <v>0</v>
      </c>
      <c r="N1276" s="89">
        <v>0</v>
      </c>
      <c r="O1276" s="89">
        <v>0.02</v>
      </c>
      <c r="P1276" s="89">
        <v>0.17</v>
      </c>
      <c r="Q1276" s="89">
        <v>0.04</v>
      </c>
      <c r="R1276" s="89">
        <v>0</v>
      </c>
      <c r="S1276" s="89">
        <v>0</v>
      </c>
      <c r="T1276" s="89">
        <v>0</v>
      </c>
      <c r="U1276" s="89">
        <v>0</v>
      </c>
      <c r="V1276" s="89">
        <v>0</v>
      </c>
      <c r="W1276" s="89">
        <v>0</v>
      </c>
      <c r="X1276" s="89">
        <v>0</v>
      </c>
      <c r="Y1276" s="89">
        <v>0</v>
      </c>
    </row>
    <row r="1277" spans="1:25">
      <c r="A1277" s="88" t="s">
        <v>1053</v>
      </c>
      <c r="B1277" s="89">
        <v>0</v>
      </c>
      <c r="C1277" s="89">
        <v>0</v>
      </c>
      <c r="D1277" s="89">
        <v>0</v>
      </c>
      <c r="E1277" s="89">
        <v>0</v>
      </c>
      <c r="F1277" s="89">
        <v>0</v>
      </c>
      <c r="G1277" s="89">
        <v>0</v>
      </c>
      <c r="H1277" s="89">
        <v>0</v>
      </c>
      <c r="I1277" s="89">
        <v>0.18</v>
      </c>
      <c r="J1277" s="89">
        <v>1.35</v>
      </c>
      <c r="K1277" s="89">
        <v>1.81</v>
      </c>
      <c r="L1277" s="89">
        <v>0.6</v>
      </c>
      <c r="M1277" s="89">
        <v>1.35</v>
      </c>
      <c r="N1277" s="89">
        <v>0</v>
      </c>
      <c r="O1277" s="89">
        <v>1.8</v>
      </c>
      <c r="P1277" s="89">
        <v>1.78</v>
      </c>
      <c r="Q1277" s="89">
        <v>0.86</v>
      </c>
      <c r="R1277" s="89">
        <v>1.51</v>
      </c>
      <c r="S1277" s="89">
        <v>0</v>
      </c>
      <c r="T1277" s="89">
        <v>0</v>
      </c>
      <c r="U1277" s="89">
        <v>0</v>
      </c>
      <c r="V1277" s="89">
        <v>0</v>
      </c>
      <c r="W1277" s="89">
        <v>0</v>
      </c>
      <c r="X1277" s="89">
        <v>0</v>
      </c>
      <c r="Y1277" s="89">
        <v>0</v>
      </c>
    </row>
    <row r="1278" spans="1:25">
      <c r="A1278" s="88" t="s">
        <v>1054</v>
      </c>
      <c r="B1278" s="89">
        <v>0</v>
      </c>
      <c r="C1278" s="89">
        <v>0</v>
      </c>
      <c r="D1278" s="89">
        <v>0</v>
      </c>
      <c r="E1278" s="89">
        <v>0</v>
      </c>
      <c r="F1278" s="89">
        <v>0</v>
      </c>
      <c r="G1278" s="89">
        <v>0</v>
      </c>
      <c r="H1278" s="89">
        <v>0</v>
      </c>
      <c r="I1278" s="89">
        <v>0</v>
      </c>
      <c r="J1278" s="89">
        <v>0</v>
      </c>
      <c r="K1278" s="89">
        <v>0</v>
      </c>
      <c r="L1278" s="89">
        <v>0</v>
      </c>
      <c r="M1278" s="89">
        <v>0</v>
      </c>
      <c r="N1278" s="89">
        <v>0</v>
      </c>
      <c r="O1278" s="89">
        <v>0</v>
      </c>
      <c r="P1278" s="89">
        <v>0.06</v>
      </c>
      <c r="Q1278" s="89">
        <v>0.28000000000000003</v>
      </c>
      <c r="R1278" s="89">
        <v>0</v>
      </c>
      <c r="S1278" s="89">
        <v>0</v>
      </c>
      <c r="T1278" s="89">
        <v>0</v>
      </c>
      <c r="U1278" s="89">
        <v>0</v>
      </c>
      <c r="V1278" s="89">
        <v>0</v>
      </c>
      <c r="W1278" s="89">
        <v>0</v>
      </c>
      <c r="X1278" s="89">
        <v>0</v>
      </c>
      <c r="Y1278" s="89">
        <v>0</v>
      </c>
    </row>
    <row r="1279" spans="1:25">
      <c r="A1279" s="88" t="s">
        <v>1393</v>
      </c>
      <c r="B1279" s="89">
        <v>0</v>
      </c>
      <c r="C1279" s="89">
        <v>0</v>
      </c>
      <c r="D1279" s="89">
        <v>0.01</v>
      </c>
      <c r="E1279" s="89">
        <v>0</v>
      </c>
      <c r="F1279" s="89">
        <v>0</v>
      </c>
      <c r="G1279" s="89">
        <v>0</v>
      </c>
      <c r="H1279" s="89">
        <v>0</v>
      </c>
      <c r="I1279" s="89">
        <v>0.02</v>
      </c>
      <c r="J1279" s="89">
        <v>0.36</v>
      </c>
      <c r="K1279" s="89">
        <v>0.28000000000000003</v>
      </c>
      <c r="L1279" s="89">
        <v>0.32</v>
      </c>
      <c r="M1279" s="89">
        <v>0.12</v>
      </c>
      <c r="N1279" s="89">
        <v>0.09</v>
      </c>
      <c r="O1279" s="89">
        <v>0.19</v>
      </c>
      <c r="P1279" s="89">
        <v>0.72</v>
      </c>
      <c r="Q1279" s="89">
        <v>0.33</v>
      </c>
      <c r="R1279" s="89">
        <v>0</v>
      </c>
      <c r="S1279" s="89">
        <v>0.01</v>
      </c>
      <c r="T1279" s="89">
        <v>0.01</v>
      </c>
      <c r="U1279" s="89">
        <v>0</v>
      </c>
      <c r="V1279" s="89">
        <v>0</v>
      </c>
      <c r="W1279" s="89">
        <v>0</v>
      </c>
      <c r="X1279" s="89">
        <v>0</v>
      </c>
      <c r="Y1279" s="89">
        <v>0</v>
      </c>
    </row>
    <row r="1280" spans="1:25">
      <c r="A1280" s="88" t="s">
        <v>1055</v>
      </c>
      <c r="B1280" s="89">
        <v>0</v>
      </c>
      <c r="C1280" s="89">
        <v>0</v>
      </c>
      <c r="D1280" s="89">
        <v>0</v>
      </c>
      <c r="E1280" s="89">
        <v>0</v>
      </c>
      <c r="F1280" s="89">
        <v>0</v>
      </c>
      <c r="G1280" s="89">
        <v>0</v>
      </c>
      <c r="H1280" s="89">
        <v>0</v>
      </c>
      <c r="I1280" s="89">
        <v>0</v>
      </c>
      <c r="J1280" s="89">
        <v>0</v>
      </c>
      <c r="K1280" s="89">
        <v>0</v>
      </c>
      <c r="L1280" s="89">
        <v>0</v>
      </c>
      <c r="M1280" s="89">
        <v>0</v>
      </c>
      <c r="N1280" s="89">
        <v>0</v>
      </c>
      <c r="O1280" s="89">
        <v>0</v>
      </c>
      <c r="P1280" s="89">
        <v>0</v>
      </c>
      <c r="Q1280" s="89">
        <v>0</v>
      </c>
      <c r="R1280" s="89">
        <v>0</v>
      </c>
      <c r="S1280" s="89">
        <v>0</v>
      </c>
      <c r="T1280" s="89">
        <v>0</v>
      </c>
      <c r="U1280" s="89">
        <v>0</v>
      </c>
      <c r="V1280" s="89">
        <v>0</v>
      </c>
      <c r="W1280" s="89">
        <v>0</v>
      </c>
      <c r="X1280" s="89">
        <v>0</v>
      </c>
      <c r="Y1280" s="89">
        <v>0</v>
      </c>
    </row>
    <row r="1281" spans="1:25">
      <c r="A1281" s="88" t="s">
        <v>1394</v>
      </c>
      <c r="B1281" s="89">
        <v>0</v>
      </c>
      <c r="C1281" s="89">
        <v>0</v>
      </c>
      <c r="D1281" s="89">
        <v>0</v>
      </c>
      <c r="E1281" s="89">
        <v>0</v>
      </c>
      <c r="F1281" s="89">
        <v>0</v>
      </c>
      <c r="G1281" s="89">
        <v>0</v>
      </c>
      <c r="H1281" s="89">
        <v>0</v>
      </c>
      <c r="I1281" s="89">
        <v>0</v>
      </c>
      <c r="J1281" s="89">
        <v>0</v>
      </c>
      <c r="K1281" s="89">
        <v>0</v>
      </c>
      <c r="L1281" s="89">
        <v>0</v>
      </c>
      <c r="M1281" s="89">
        <v>0</v>
      </c>
      <c r="N1281" s="89">
        <v>0</v>
      </c>
      <c r="O1281" s="89">
        <v>0</v>
      </c>
      <c r="P1281" s="89">
        <v>0</v>
      </c>
      <c r="Q1281" s="89">
        <v>0</v>
      </c>
      <c r="R1281" s="89">
        <v>0</v>
      </c>
      <c r="S1281" s="89">
        <v>0</v>
      </c>
      <c r="T1281" s="89">
        <v>0</v>
      </c>
      <c r="U1281" s="89">
        <v>0</v>
      </c>
      <c r="V1281" s="89">
        <v>0</v>
      </c>
      <c r="W1281" s="89">
        <v>0</v>
      </c>
      <c r="X1281" s="89">
        <v>0</v>
      </c>
      <c r="Y1281" s="89">
        <v>0</v>
      </c>
    </row>
    <row r="1282" spans="1:25">
      <c r="A1282" s="88" t="s">
        <v>1395</v>
      </c>
      <c r="B1282" s="89">
        <v>0</v>
      </c>
      <c r="C1282" s="89">
        <v>0</v>
      </c>
      <c r="D1282" s="89">
        <v>0</v>
      </c>
      <c r="E1282" s="89">
        <v>0</v>
      </c>
      <c r="F1282" s="89">
        <v>0</v>
      </c>
      <c r="G1282" s="89">
        <v>0</v>
      </c>
      <c r="H1282" s="89">
        <v>0</v>
      </c>
      <c r="I1282" s="89">
        <v>0</v>
      </c>
      <c r="J1282" s="89">
        <v>0</v>
      </c>
      <c r="K1282" s="89">
        <v>0</v>
      </c>
      <c r="L1282" s="89">
        <v>0</v>
      </c>
      <c r="M1282" s="89">
        <v>0</v>
      </c>
      <c r="N1282" s="89">
        <v>0</v>
      </c>
      <c r="O1282" s="89">
        <v>0</v>
      </c>
      <c r="P1282" s="89">
        <v>0</v>
      </c>
      <c r="Q1282" s="89">
        <v>0</v>
      </c>
      <c r="R1282" s="89">
        <v>0</v>
      </c>
      <c r="S1282" s="89">
        <v>0</v>
      </c>
      <c r="T1282" s="89">
        <v>0</v>
      </c>
      <c r="U1282" s="89">
        <v>0</v>
      </c>
      <c r="V1282" s="89">
        <v>0</v>
      </c>
      <c r="W1282" s="89">
        <v>0</v>
      </c>
      <c r="X1282" s="89">
        <v>0</v>
      </c>
      <c r="Y1282" s="89">
        <v>0</v>
      </c>
    </row>
    <row r="1283" spans="1:25">
      <c r="A1283" s="88" t="s">
        <v>1396</v>
      </c>
      <c r="B1283" s="89">
        <v>0</v>
      </c>
      <c r="C1283" s="89">
        <v>0</v>
      </c>
      <c r="D1283" s="89">
        <v>0</v>
      </c>
      <c r="E1283" s="89">
        <v>0</v>
      </c>
      <c r="F1283" s="89">
        <v>0</v>
      </c>
      <c r="G1283" s="89">
        <v>0</v>
      </c>
      <c r="H1283" s="89">
        <v>0</v>
      </c>
      <c r="I1283" s="89">
        <v>0</v>
      </c>
      <c r="J1283" s="89">
        <v>0</v>
      </c>
      <c r="K1283" s="89">
        <v>0</v>
      </c>
      <c r="L1283" s="89">
        <v>0</v>
      </c>
      <c r="M1283" s="89">
        <v>0</v>
      </c>
      <c r="N1283" s="89">
        <v>0</v>
      </c>
      <c r="O1283" s="89">
        <v>0</v>
      </c>
      <c r="P1283" s="89">
        <v>0</v>
      </c>
      <c r="Q1283" s="89">
        <v>0</v>
      </c>
      <c r="R1283" s="89">
        <v>0</v>
      </c>
      <c r="S1283" s="89">
        <v>0</v>
      </c>
      <c r="T1283" s="89">
        <v>0</v>
      </c>
      <c r="U1283" s="89">
        <v>0</v>
      </c>
      <c r="V1283" s="89">
        <v>0</v>
      </c>
      <c r="W1283" s="89">
        <v>0</v>
      </c>
      <c r="X1283" s="89">
        <v>0</v>
      </c>
      <c r="Y1283" s="89">
        <v>0</v>
      </c>
    </row>
    <row r="1284" spans="1:25">
      <c r="A1284" s="88" t="s">
        <v>1397</v>
      </c>
      <c r="B1284" s="89">
        <v>0</v>
      </c>
      <c r="C1284" s="89">
        <v>0</v>
      </c>
      <c r="D1284" s="89">
        <v>0</v>
      </c>
      <c r="E1284" s="89">
        <v>0</v>
      </c>
      <c r="F1284" s="89">
        <v>0</v>
      </c>
      <c r="G1284" s="89">
        <v>0</v>
      </c>
      <c r="H1284" s="89">
        <v>0</v>
      </c>
      <c r="I1284" s="89">
        <v>0</v>
      </c>
      <c r="J1284" s="89">
        <v>0</v>
      </c>
      <c r="K1284" s="89">
        <v>0</v>
      </c>
      <c r="L1284" s="89">
        <v>0</v>
      </c>
      <c r="M1284" s="89">
        <v>0</v>
      </c>
      <c r="N1284" s="89">
        <v>0</v>
      </c>
      <c r="O1284" s="89">
        <v>0</v>
      </c>
      <c r="P1284" s="89">
        <v>0</v>
      </c>
      <c r="Q1284" s="89">
        <v>0</v>
      </c>
      <c r="R1284" s="89">
        <v>0</v>
      </c>
      <c r="S1284" s="89">
        <v>0</v>
      </c>
      <c r="T1284" s="89">
        <v>0</v>
      </c>
      <c r="U1284" s="89">
        <v>0</v>
      </c>
      <c r="V1284" s="89">
        <v>0</v>
      </c>
      <c r="W1284" s="89">
        <v>0</v>
      </c>
      <c r="X1284" s="89">
        <v>0</v>
      </c>
      <c r="Y1284" s="89">
        <v>0</v>
      </c>
    </row>
    <row r="1285" spans="1:25">
      <c r="A1285" s="88" t="s">
        <v>1398</v>
      </c>
      <c r="B1285" s="89">
        <v>0</v>
      </c>
      <c r="C1285" s="89">
        <v>0</v>
      </c>
      <c r="D1285" s="89">
        <v>0</v>
      </c>
      <c r="E1285" s="89">
        <v>0</v>
      </c>
      <c r="F1285" s="89">
        <v>0</v>
      </c>
      <c r="G1285" s="89">
        <v>0</v>
      </c>
      <c r="H1285" s="89">
        <v>0</v>
      </c>
      <c r="I1285" s="89">
        <v>0</v>
      </c>
      <c r="J1285" s="89">
        <v>0</v>
      </c>
      <c r="K1285" s="89">
        <v>0</v>
      </c>
      <c r="L1285" s="89">
        <v>0</v>
      </c>
      <c r="M1285" s="89">
        <v>0</v>
      </c>
      <c r="N1285" s="89">
        <v>0</v>
      </c>
      <c r="O1285" s="89">
        <v>0</v>
      </c>
      <c r="P1285" s="89">
        <v>0</v>
      </c>
      <c r="Q1285" s="89">
        <v>0</v>
      </c>
      <c r="R1285" s="89">
        <v>0</v>
      </c>
      <c r="S1285" s="89">
        <v>0</v>
      </c>
      <c r="T1285" s="89">
        <v>0</v>
      </c>
      <c r="U1285" s="89">
        <v>0</v>
      </c>
      <c r="V1285" s="89">
        <v>0</v>
      </c>
      <c r="W1285" s="89">
        <v>0</v>
      </c>
      <c r="X1285" s="89">
        <v>0</v>
      </c>
      <c r="Y1285" s="89">
        <v>0</v>
      </c>
    </row>
    <row r="1286" spans="1:25">
      <c r="A1286" s="88" t="s">
        <v>1399</v>
      </c>
      <c r="B1286" s="89">
        <v>0</v>
      </c>
      <c r="C1286" s="89">
        <v>0</v>
      </c>
      <c r="D1286" s="89">
        <v>0</v>
      </c>
      <c r="E1286" s="89">
        <v>0</v>
      </c>
      <c r="F1286" s="89">
        <v>0</v>
      </c>
      <c r="G1286" s="89">
        <v>0</v>
      </c>
      <c r="H1286" s="89">
        <v>0</v>
      </c>
      <c r="I1286" s="89">
        <v>0</v>
      </c>
      <c r="J1286" s="89">
        <v>0</v>
      </c>
      <c r="K1286" s="89">
        <v>0</v>
      </c>
      <c r="L1286" s="89">
        <v>0</v>
      </c>
      <c r="M1286" s="89">
        <v>0</v>
      </c>
      <c r="N1286" s="89">
        <v>0</v>
      </c>
      <c r="O1286" s="89">
        <v>0</v>
      </c>
      <c r="P1286" s="89">
        <v>0</v>
      </c>
      <c r="Q1286" s="89">
        <v>0</v>
      </c>
      <c r="R1286" s="89">
        <v>0</v>
      </c>
      <c r="S1286" s="89">
        <v>0</v>
      </c>
      <c r="T1286" s="89">
        <v>0</v>
      </c>
      <c r="U1286" s="89">
        <v>0</v>
      </c>
      <c r="V1286" s="89">
        <v>0</v>
      </c>
      <c r="W1286" s="89">
        <v>0</v>
      </c>
      <c r="X1286" s="89">
        <v>0</v>
      </c>
      <c r="Y1286" s="89">
        <v>0</v>
      </c>
    </row>
    <row r="1287" spans="1:25">
      <c r="A1287" s="88" t="s">
        <v>1400</v>
      </c>
      <c r="B1287" s="89">
        <v>0</v>
      </c>
      <c r="C1287" s="89">
        <v>0</v>
      </c>
      <c r="D1287" s="89">
        <v>0</v>
      </c>
      <c r="E1287" s="89">
        <v>0</v>
      </c>
      <c r="F1287" s="89">
        <v>0</v>
      </c>
      <c r="G1287" s="89">
        <v>0</v>
      </c>
      <c r="H1287" s="89">
        <v>0</v>
      </c>
      <c r="I1287" s="89">
        <v>0</v>
      </c>
      <c r="J1287" s="89">
        <v>0</v>
      </c>
      <c r="K1287" s="89">
        <v>0</v>
      </c>
      <c r="L1287" s="89">
        <v>0</v>
      </c>
      <c r="M1287" s="89">
        <v>0</v>
      </c>
      <c r="N1287" s="89">
        <v>0</v>
      </c>
      <c r="O1287" s="89">
        <v>0</v>
      </c>
      <c r="P1287" s="89">
        <v>0</v>
      </c>
      <c r="Q1287" s="89">
        <v>0</v>
      </c>
      <c r="R1287" s="89">
        <v>0</v>
      </c>
      <c r="S1287" s="89">
        <v>0</v>
      </c>
      <c r="T1287" s="89">
        <v>0</v>
      </c>
      <c r="U1287" s="89">
        <v>0</v>
      </c>
      <c r="V1287" s="89">
        <v>0</v>
      </c>
      <c r="W1287" s="89">
        <v>0</v>
      </c>
      <c r="X1287" s="89">
        <v>0</v>
      </c>
      <c r="Y1287" s="89">
        <v>0</v>
      </c>
    </row>
    <row r="1288" spans="1:25">
      <c r="A1288" s="88" t="s">
        <v>1401</v>
      </c>
      <c r="B1288" s="89">
        <v>0</v>
      </c>
      <c r="C1288" s="89">
        <v>0</v>
      </c>
      <c r="D1288" s="89">
        <v>0</v>
      </c>
      <c r="E1288" s="89">
        <v>0</v>
      </c>
      <c r="F1288" s="89">
        <v>0</v>
      </c>
      <c r="G1288" s="89">
        <v>0</v>
      </c>
      <c r="H1288" s="89">
        <v>0</v>
      </c>
      <c r="I1288" s="89">
        <v>0</v>
      </c>
      <c r="J1288" s="89">
        <v>0</v>
      </c>
      <c r="K1288" s="89">
        <v>0</v>
      </c>
      <c r="L1288" s="89">
        <v>0</v>
      </c>
      <c r="M1288" s="89">
        <v>0</v>
      </c>
      <c r="N1288" s="89">
        <v>0</v>
      </c>
      <c r="O1288" s="89">
        <v>0</v>
      </c>
      <c r="P1288" s="89">
        <v>0</v>
      </c>
      <c r="Q1288" s="89">
        <v>0</v>
      </c>
      <c r="R1288" s="89">
        <v>0</v>
      </c>
      <c r="S1288" s="89">
        <v>0</v>
      </c>
      <c r="T1288" s="89">
        <v>0</v>
      </c>
      <c r="U1288" s="89">
        <v>0</v>
      </c>
      <c r="V1288" s="89">
        <v>0</v>
      </c>
      <c r="W1288" s="89">
        <v>0</v>
      </c>
      <c r="X1288" s="89">
        <v>0</v>
      </c>
      <c r="Y1288" s="89">
        <v>0</v>
      </c>
    </row>
    <row r="1289" spans="1:25">
      <c r="A1289" s="88" t="s">
        <v>1402</v>
      </c>
      <c r="B1289" s="89">
        <v>0</v>
      </c>
      <c r="C1289" s="89">
        <v>0</v>
      </c>
      <c r="D1289" s="89">
        <v>0</v>
      </c>
      <c r="E1289" s="89">
        <v>0</v>
      </c>
      <c r="F1289" s="89">
        <v>0</v>
      </c>
      <c r="G1289" s="89">
        <v>0</v>
      </c>
      <c r="H1289" s="89">
        <v>0</v>
      </c>
      <c r="I1289" s="89">
        <v>0</v>
      </c>
      <c r="J1289" s="89">
        <v>0</v>
      </c>
      <c r="K1289" s="89">
        <v>0</v>
      </c>
      <c r="L1289" s="89">
        <v>0</v>
      </c>
      <c r="M1289" s="89">
        <v>0</v>
      </c>
      <c r="N1289" s="89">
        <v>0</v>
      </c>
      <c r="O1289" s="89">
        <v>0</v>
      </c>
      <c r="P1289" s="89">
        <v>0</v>
      </c>
      <c r="Q1289" s="89">
        <v>0</v>
      </c>
      <c r="R1289" s="89">
        <v>0</v>
      </c>
      <c r="S1289" s="89">
        <v>0</v>
      </c>
      <c r="T1289" s="89">
        <v>0</v>
      </c>
      <c r="U1289" s="89">
        <v>0</v>
      </c>
      <c r="V1289" s="89">
        <v>0</v>
      </c>
      <c r="W1289" s="89">
        <v>0</v>
      </c>
      <c r="X1289" s="89">
        <v>0</v>
      </c>
      <c r="Y1289" s="89">
        <v>0</v>
      </c>
    </row>
    <row r="1290" spans="1:25">
      <c r="A1290" s="88" t="s">
        <v>1056</v>
      </c>
      <c r="B1290" s="89">
        <v>6.22</v>
      </c>
      <c r="C1290" s="89">
        <v>0.83</v>
      </c>
      <c r="D1290" s="89">
        <v>0.68</v>
      </c>
      <c r="E1290" s="89">
        <v>0.96</v>
      </c>
      <c r="F1290" s="89">
        <v>0.77</v>
      </c>
      <c r="G1290" s="89">
        <v>0.79</v>
      </c>
      <c r="H1290" s="89">
        <v>0.97</v>
      </c>
      <c r="I1290" s="89">
        <v>4.4800000000000004</v>
      </c>
      <c r="J1290" s="89">
        <v>11.56</v>
      </c>
      <c r="K1290" s="89">
        <v>11.37</v>
      </c>
      <c r="L1290" s="89">
        <v>11.16</v>
      </c>
      <c r="M1290" s="89">
        <v>10.119999999999999</v>
      </c>
      <c r="N1290" s="89">
        <v>7.74</v>
      </c>
      <c r="O1290" s="89">
        <v>7.94</v>
      </c>
      <c r="P1290" s="89">
        <v>13.4</v>
      </c>
      <c r="Q1290" s="89">
        <v>14.73</v>
      </c>
      <c r="R1290" s="89">
        <v>17.13</v>
      </c>
      <c r="S1290" s="89">
        <v>16.190000000000001</v>
      </c>
      <c r="T1290" s="89">
        <v>19.23</v>
      </c>
      <c r="U1290" s="89">
        <v>18.72</v>
      </c>
      <c r="V1290" s="89">
        <v>17.39</v>
      </c>
      <c r="W1290" s="89">
        <v>15.73</v>
      </c>
      <c r="X1290" s="89">
        <v>12.97</v>
      </c>
      <c r="Y1290" s="89">
        <v>7.27</v>
      </c>
    </row>
    <row r="1291" spans="1:25">
      <c r="A1291" s="88" t="s">
        <v>1057</v>
      </c>
      <c r="B1291" s="89">
        <v>7.55</v>
      </c>
      <c r="C1291" s="89">
        <v>7.92</v>
      </c>
      <c r="D1291" s="89">
        <v>7.93</v>
      </c>
      <c r="E1291" s="89">
        <v>7.73</v>
      </c>
      <c r="F1291" s="89">
        <v>6.89</v>
      </c>
      <c r="G1291" s="89">
        <v>0.6</v>
      </c>
      <c r="H1291" s="89">
        <v>0.14000000000000001</v>
      </c>
      <c r="I1291" s="89">
        <v>0.32</v>
      </c>
      <c r="J1291" s="89">
        <v>0.71</v>
      </c>
      <c r="K1291" s="89">
        <v>1.17</v>
      </c>
      <c r="L1291" s="89">
        <v>0.82</v>
      </c>
      <c r="M1291" s="89">
        <v>0.63</v>
      </c>
      <c r="N1291" s="89">
        <v>0.39</v>
      </c>
      <c r="O1291" s="89">
        <v>0.31</v>
      </c>
      <c r="P1291" s="89">
        <v>0.27</v>
      </c>
      <c r="Q1291" s="89">
        <v>0.27</v>
      </c>
      <c r="R1291" s="89">
        <v>0.24</v>
      </c>
      <c r="S1291" s="89">
        <v>0.36</v>
      </c>
      <c r="T1291" s="89">
        <v>0.23</v>
      </c>
      <c r="U1291" s="89">
        <v>0.24</v>
      </c>
      <c r="V1291" s="89">
        <v>0.18</v>
      </c>
      <c r="W1291" s="89">
        <v>0.16</v>
      </c>
      <c r="X1291" s="89">
        <v>5.48</v>
      </c>
      <c r="Y1291" s="89">
        <v>7.06</v>
      </c>
    </row>
    <row r="1292" spans="1:25">
      <c r="A1292" s="88" t="s">
        <v>1058</v>
      </c>
      <c r="B1292" s="89">
        <v>0.3</v>
      </c>
      <c r="C1292" s="89">
        <v>0.3</v>
      </c>
      <c r="D1292" s="89">
        <v>0.28000000000000003</v>
      </c>
      <c r="E1292" s="89">
        <v>0.28000000000000003</v>
      </c>
      <c r="F1292" s="89">
        <v>0.26</v>
      </c>
      <c r="G1292" s="89">
        <v>1.07</v>
      </c>
      <c r="H1292" s="89">
        <v>1.54</v>
      </c>
      <c r="I1292" s="89">
        <v>0.4</v>
      </c>
      <c r="J1292" s="89">
        <v>0.67</v>
      </c>
      <c r="K1292" s="89">
        <v>0.95</v>
      </c>
      <c r="L1292" s="89">
        <v>0.9</v>
      </c>
      <c r="M1292" s="89">
        <v>0.8</v>
      </c>
      <c r="N1292" s="89">
        <v>0.83</v>
      </c>
      <c r="O1292" s="89">
        <v>0.84</v>
      </c>
      <c r="P1292" s="89">
        <v>0.74</v>
      </c>
      <c r="Q1292" s="89">
        <v>0.75</v>
      </c>
      <c r="R1292" s="89">
        <v>0.87</v>
      </c>
      <c r="S1292" s="89">
        <v>0.9</v>
      </c>
      <c r="T1292" s="89">
        <v>0.78</v>
      </c>
      <c r="U1292" s="89">
        <v>0.8</v>
      </c>
      <c r="V1292" s="89">
        <v>0.99</v>
      </c>
      <c r="W1292" s="89">
        <v>0.96</v>
      </c>
      <c r="X1292" s="89">
        <v>0.51</v>
      </c>
      <c r="Y1292" s="89">
        <v>0.39</v>
      </c>
    </row>
    <row r="1293" spans="1:25">
      <c r="A1293" s="88" t="s">
        <v>1059</v>
      </c>
      <c r="B1293" s="89">
        <v>0.52</v>
      </c>
      <c r="C1293" s="89">
        <v>0.34</v>
      </c>
      <c r="D1293" s="89">
        <v>0.2</v>
      </c>
      <c r="E1293" s="89">
        <v>5.1100000000000003</v>
      </c>
      <c r="F1293" s="89">
        <v>2.69</v>
      </c>
      <c r="G1293" s="89">
        <v>2.44</v>
      </c>
      <c r="H1293" s="89">
        <v>0.99</v>
      </c>
      <c r="I1293" s="89">
        <v>0.88</v>
      </c>
      <c r="J1293" s="89">
        <v>1.61</v>
      </c>
      <c r="K1293" s="89">
        <v>2.06</v>
      </c>
      <c r="L1293" s="89">
        <v>2.2999999999999998</v>
      </c>
      <c r="M1293" s="89">
        <v>2.2599999999999998</v>
      </c>
      <c r="N1293" s="89">
        <v>2.2599999999999998</v>
      </c>
      <c r="O1293" s="89">
        <v>2.15</v>
      </c>
      <c r="P1293" s="89">
        <v>2.0299999999999998</v>
      </c>
      <c r="Q1293" s="89">
        <v>2.04</v>
      </c>
      <c r="R1293" s="89">
        <v>1.84</v>
      </c>
      <c r="S1293" s="89">
        <v>1.72</v>
      </c>
      <c r="T1293" s="89">
        <v>1.59</v>
      </c>
      <c r="U1293" s="89">
        <v>1.4</v>
      </c>
      <c r="V1293" s="89">
        <v>1.54</v>
      </c>
      <c r="W1293" s="89">
        <v>1.69</v>
      </c>
      <c r="X1293" s="89">
        <v>3.3</v>
      </c>
      <c r="Y1293" s="89">
        <v>3.79</v>
      </c>
    </row>
    <row r="1294" spans="1:25">
      <c r="A1294" s="88" t="s">
        <v>1403</v>
      </c>
      <c r="B1294" s="89">
        <v>0</v>
      </c>
      <c r="C1294" s="89">
        <v>0</v>
      </c>
      <c r="D1294" s="89">
        <v>0</v>
      </c>
      <c r="E1294" s="89">
        <v>0</v>
      </c>
      <c r="F1294" s="89">
        <v>0</v>
      </c>
      <c r="G1294" s="89">
        <v>0</v>
      </c>
      <c r="H1294" s="89">
        <v>0</v>
      </c>
      <c r="I1294" s="89">
        <v>0</v>
      </c>
      <c r="J1294" s="89">
        <v>0</v>
      </c>
      <c r="K1294" s="89">
        <v>0</v>
      </c>
      <c r="L1294" s="89">
        <v>0</v>
      </c>
      <c r="M1294" s="89">
        <v>0</v>
      </c>
      <c r="N1294" s="89">
        <v>0</v>
      </c>
      <c r="O1294" s="89">
        <v>0</v>
      </c>
      <c r="P1294" s="89">
        <v>0</v>
      </c>
      <c r="Q1294" s="89">
        <v>0</v>
      </c>
      <c r="R1294" s="89">
        <v>0</v>
      </c>
      <c r="S1294" s="89">
        <v>0</v>
      </c>
      <c r="T1294" s="89">
        <v>0</v>
      </c>
      <c r="U1294" s="89">
        <v>0</v>
      </c>
      <c r="V1294" s="89">
        <v>0</v>
      </c>
      <c r="W1294" s="89">
        <v>0</v>
      </c>
      <c r="X1294" s="89">
        <v>0</v>
      </c>
      <c r="Y1294" s="89">
        <v>0</v>
      </c>
    </row>
    <row r="1295" spans="1:25">
      <c r="A1295" s="88" t="s">
        <v>1404</v>
      </c>
      <c r="B1295" s="89">
        <v>0</v>
      </c>
      <c r="C1295" s="89">
        <v>0</v>
      </c>
      <c r="D1295" s="89">
        <v>0</v>
      </c>
      <c r="E1295" s="89">
        <v>0</v>
      </c>
      <c r="F1295" s="89">
        <v>0</v>
      </c>
      <c r="G1295" s="89">
        <v>0</v>
      </c>
      <c r="H1295" s="89">
        <v>0</v>
      </c>
      <c r="I1295" s="89">
        <v>0</v>
      </c>
      <c r="J1295" s="89">
        <v>0</v>
      </c>
      <c r="K1295" s="89">
        <v>0</v>
      </c>
      <c r="L1295" s="89">
        <v>0</v>
      </c>
      <c r="M1295" s="89">
        <v>0</v>
      </c>
      <c r="N1295" s="89">
        <v>0</v>
      </c>
      <c r="O1295" s="89">
        <v>0</v>
      </c>
      <c r="P1295" s="89">
        <v>0</v>
      </c>
      <c r="Q1295" s="89">
        <v>0</v>
      </c>
      <c r="R1295" s="89">
        <v>0</v>
      </c>
      <c r="S1295" s="89">
        <v>0</v>
      </c>
      <c r="T1295" s="89">
        <v>0</v>
      </c>
      <c r="U1295" s="89">
        <v>0</v>
      </c>
      <c r="V1295" s="89">
        <v>0</v>
      </c>
      <c r="W1295" s="89">
        <v>0</v>
      </c>
      <c r="X1295" s="89">
        <v>0</v>
      </c>
      <c r="Y1295" s="89">
        <v>0</v>
      </c>
    </row>
    <row r="1296" spans="1:25">
      <c r="A1296" s="88" t="s">
        <v>1405</v>
      </c>
      <c r="B1296" s="89">
        <v>0</v>
      </c>
      <c r="C1296" s="89">
        <v>0</v>
      </c>
      <c r="D1296" s="89">
        <v>0</v>
      </c>
      <c r="E1296" s="89">
        <v>0</v>
      </c>
      <c r="F1296" s="89">
        <v>0</v>
      </c>
      <c r="G1296" s="89">
        <v>0</v>
      </c>
      <c r="H1296" s="89">
        <v>0</v>
      </c>
      <c r="I1296" s="89">
        <v>0</v>
      </c>
      <c r="J1296" s="89">
        <v>0</v>
      </c>
      <c r="K1296" s="89">
        <v>0</v>
      </c>
      <c r="L1296" s="89">
        <v>0</v>
      </c>
      <c r="M1296" s="89">
        <v>0</v>
      </c>
      <c r="N1296" s="89">
        <v>0</v>
      </c>
      <c r="O1296" s="89">
        <v>0</v>
      </c>
      <c r="P1296" s="89">
        <v>0</v>
      </c>
      <c r="Q1296" s="89">
        <v>0</v>
      </c>
      <c r="R1296" s="89">
        <v>0</v>
      </c>
      <c r="S1296" s="89">
        <v>0</v>
      </c>
      <c r="T1296" s="89">
        <v>0</v>
      </c>
      <c r="U1296" s="89">
        <v>0</v>
      </c>
      <c r="V1296" s="89">
        <v>0</v>
      </c>
      <c r="W1296" s="89">
        <v>0</v>
      </c>
      <c r="X1296" s="89">
        <v>0</v>
      </c>
      <c r="Y1296" s="89">
        <v>0</v>
      </c>
    </row>
    <row r="1297" spans="1:25">
      <c r="A1297" s="88" t="s">
        <v>1406</v>
      </c>
      <c r="B1297" s="89">
        <v>0</v>
      </c>
      <c r="C1297" s="89">
        <v>0</v>
      </c>
      <c r="D1297" s="89">
        <v>0</v>
      </c>
      <c r="E1297" s="89">
        <v>0</v>
      </c>
      <c r="F1297" s="89">
        <v>0</v>
      </c>
      <c r="G1297" s="89">
        <v>0</v>
      </c>
      <c r="H1297" s="89">
        <v>0</v>
      </c>
      <c r="I1297" s="89">
        <v>0</v>
      </c>
      <c r="J1297" s="89">
        <v>0</v>
      </c>
      <c r="K1297" s="89">
        <v>0</v>
      </c>
      <c r="L1297" s="89">
        <v>0</v>
      </c>
      <c r="M1297" s="89">
        <v>0</v>
      </c>
      <c r="N1297" s="89">
        <v>0</v>
      </c>
      <c r="O1297" s="89">
        <v>0</v>
      </c>
      <c r="P1297" s="89">
        <v>0</v>
      </c>
      <c r="Q1297" s="89">
        <v>0</v>
      </c>
      <c r="R1297" s="89">
        <v>0</v>
      </c>
      <c r="S1297" s="89">
        <v>0</v>
      </c>
      <c r="T1297" s="89">
        <v>0</v>
      </c>
      <c r="U1297" s="89">
        <v>0</v>
      </c>
      <c r="V1297" s="89">
        <v>0</v>
      </c>
      <c r="W1297" s="89">
        <v>0</v>
      </c>
      <c r="X1297" s="89">
        <v>0</v>
      </c>
      <c r="Y1297" s="89">
        <v>0</v>
      </c>
    </row>
    <row r="1298" spans="1:25">
      <c r="A1298" s="88" t="s">
        <v>1407</v>
      </c>
      <c r="B1298" s="89">
        <v>0</v>
      </c>
      <c r="C1298" s="89">
        <v>0</v>
      </c>
      <c r="D1298" s="89">
        <v>0</v>
      </c>
      <c r="E1298" s="89">
        <v>0</v>
      </c>
      <c r="F1298" s="89">
        <v>0</v>
      </c>
      <c r="G1298" s="89">
        <v>0</v>
      </c>
      <c r="H1298" s="89">
        <v>0</v>
      </c>
      <c r="I1298" s="89">
        <v>0</v>
      </c>
      <c r="J1298" s="89">
        <v>0</v>
      </c>
      <c r="K1298" s="89">
        <v>0</v>
      </c>
      <c r="L1298" s="89">
        <v>0</v>
      </c>
      <c r="M1298" s="89">
        <v>0</v>
      </c>
      <c r="N1298" s="89">
        <v>0</v>
      </c>
      <c r="O1298" s="89">
        <v>0</v>
      </c>
      <c r="P1298" s="89">
        <v>0</v>
      </c>
      <c r="Q1298" s="89">
        <v>0</v>
      </c>
      <c r="R1298" s="89">
        <v>0</v>
      </c>
      <c r="S1298" s="89">
        <v>0</v>
      </c>
      <c r="T1298" s="89">
        <v>0</v>
      </c>
      <c r="U1298" s="89">
        <v>0</v>
      </c>
      <c r="V1298" s="89">
        <v>0</v>
      </c>
      <c r="W1298" s="89">
        <v>0</v>
      </c>
      <c r="X1298" s="89">
        <v>0</v>
      </c>
      <c r="Y1298" s="89">
        <v>0</v>
      </c>
    </row>
    <row r="1299" spans="1:25">
      <c r="A1299" s="88" t="s">
        <v>1408</v>
      </c>
      <c r="B1299" s="89">
        <v>0</v>
      </c>
      <c r="C1299" s="89">
        <v>0</v>
      </c>
      <c r="D1299" s="89">
        <v>0</v>
      </c>
      <c r="E1299" s="89">
        <v>0</v>
      </c>
      <c r="F1299" s="89">
        <v>0</v>
      </c>
      <c r="G1299" s="89">
        <v>0</v>
      </c>
      <c r="H1299" s="89">
        <v>0</v>
      </c>
      <c r="I1299" s="89">
        <v>0</v>
      </c>
      <c r="J1299" s="89">
        <v>0</v>
      </c>
      <c r="K1299" s="89">
        <v>0</v>
      </c>
      <c r="L1299" s="89">
        <v>0</v>
      </c>
      <c r="M1299" s="89">
        <v>0</v>
      </c>
      <c r="N1299" s="89">
        <v>0</v>
      </c>
      <c r="O1299" s="89">
        <v>0</v>
      </c>
      <c r="P1299" s="89">
        <v>0</v>
      </c>
      <c r="Q1299" s="89">
        <v>0</v>
      </c>
      <c r="R1299" s="89">
        <v>0</v>
      </c>
      <c r="S1299" s="89">
        <v>0</v>
      </c>
      <c r="T1299" s="89">
        <v>0</v>
      </c>
      <c r="U1299" s="89">
        <v>0</v>
      </c>
      <c r="V1299" s="89">
        <v>0</v>
      </c>
      <c r="W1299" s="89">
        <v>0</v>
      </c>
      <c r="X1299" s="89">
        <v>0</v>
      </c>
      <c r="Y1299" s="89">
        <v>0</v>
      </c>
    </row>
    <row r="1300" spans="1:25">
      <c r="A1300" s="88" t="s">
        <v>1409</v>
      </c>
      <c r="B1300" s="89">
        <v>0</v>
      </c>
      <c r="C1300" s="89">
        <v>0</v>
      </c>
      <c r="D1300" s="89">
        <v>0</v>
      </c>
      <c r="E1300" s="89">
        <v>0</v>
      </c>
      <c r="F1300" s="89">
        <v>0</v>
      </c>
      <c r="G1300" s="89">
        <v>0</v>
      </c>
      <c r="H1300" s="89">
        <v>0</v>
      </c>
      <c r="I1300" s="89">
        <v>0</v>
      </c>
      <c r="J1300" s="89">
        <v>0</v>
      </c>
      <c r="K1300" s="89">
        <v>0</v>
      </c>
      <c r="L1300" s="89">
        <v>0</v>
      </c>
      <c r="M1300" s="89">
        <v>0</v>
      </c>
      <c r="N1300" s="89">
        <v>0</v>
      </c>
      <c r="O1300" s="89">
        <v>0</v>
      </c>
      <c r="P1300" s="89">
        <v>0</v>
      </c>
      <c r="Q1300" s="89">
        <v>0</v>
      </c>
      <c r="R1300" s="89">
        <v>0</v>
      </c>
      <c r="S1300" s="89">
        <v>0</v>
      </c>
      <c r="T1300" s="89">
        <v>0</v>
      </c>
      <c r="U1300" s="89">
        <v>0</v>
      </c>
      <c r="V1300" s="89">
        <v>0</v>
      </c>
      <c r="W1300" s="89">
        <v>0</v>
      </c>
      <c r="X1300" s="89">
        <v>0</v>
      </c>
      <c r="Y1300" s="89">
        <v>0</v>
      </c>
    </row>
    <row r="1301" spans="1:25">
      <c r="A1301" s="88" t="s">
        <v>1410</v>
      </c>
      <c r="B1301" s="89">
        <v>0</v>
      </c>
      <c r="C1301" s="89">
        <v>0</v>
      </c>
      <c r="D1301" s="89">
        <v>0</v>
      </c>
      <c r="E1301" s="89">
        <v>0</v>
      </c>
      <c r="F1301" s="89">
        <v>0</v>
      </c>
      <c r="G1301" s="89">
        <v>0</v>
      </c>
      <c r="H1301" s="89">
        <v>0</v>
      </c>
      <c r="I1301" s="89">
        <v>0</v>
      </c>
      <c r="J1301" s="89">
        <v>0</v>
      </c>
      <c r="K1301" s="89">
        <v>0</v>
      </c>
      <c r="L1301" s="89">
        <v>0</v>
      </c>
      <c r="M1301" s="89">
        <v>0</v>
      </c>
      <c r="N1301" s="89">
        <v>0</v>
      </c>
      <c r="O1301" s="89">
        <v>0</v>
      </c>
      <c r="P1301" s="89">
        <v>0</v>
      </c>
      <c r="Q1301" s="89">
        <v>0</v>
      </c>
      <c r="R1301" s="89">
        <v>0</v>
      </c>
      <c r="S1301" s="89">
        <v>0</v>
      </c>
      <c r="T1301" s="89">
        <v>0</v>
      </c>
      <c r="U1301" s="89">
        <v>0</v>
      </c>
      <c r="V1301" s="89">
        <v>0</v>
      </c>
      <c r="W1301" s="89">
        <v>0</v>
      </c>
      <c r="X1301" s="89">
        <v>0</v>
      </c>
      <c r="Y1301" s="89">
        <v>0</v>
      </c>
    </row>
    <row r="1302" spans="1:25">
      <c r="A1302" s="88" t="s">
        <v>1411</v>
      </c>
      <c r="B1302" s="89">
        <v>0</v>
      </c>
      <c r="C1302" s="89">
        <v>0</v>
      </c>
      <c r="D1302" s="89">
        <v>0</v>
      </c>
      <c r="E1302" s="89">
        <v>0</v>
      </c>
      <c r="F1302" s="89">
        <v>0</v>
      </c>
      <c r="G1302" s="89">
        <v>0</v>
      </c>
      <c r="H1302" s="89">
        <v>0</v>
      </c>
      <c r="I1302" s="89">
        <v>0</v>
      </c>
      <c r="J1302" s="89">
        <v>0</v>
      </c>
      <c r="K1302" s="89">
        <v>0</v>
      </c>
      <c r="L1302" s="89">
        <v>0</v>
      </c>
      <c r="M1302" s="89">
        <v>0</v>
      </c>
      <c r="N1302" s="89">
        <v>0</v>
      </c>
      <c r="O1302" s="89">
        <v>0</v>
      </c>
      <c r="P1302" s="89">
        <v>0</v>
      </c>
      <c r="Q1302" s="89">
        <v>0</v>
      </c>
      <c r="R1302" s="89">
        <v>0</v>
      </c>
      <c r="S1302" s="89">
        <v>0</v>
      </c>
      <c r="T1302" s="89">
        <v>0</v>
      </c>
      <c r="U1302" s="89">
        <v>0</v>
      </c>
      <c r="V1302" s="89">
        <v>0</v>
      </c>
      <c r="W1302" s="89">
        <v>0</v>
      </c>
      <c r="X1302" s="89">
        <v>0</v>
      </c>
      <c r="Y1302" s="89">
        <v>0</v>
      </c>
    </row>
    <row r="1303" spans="1:25">
      <c r="A1303" s="88" t="s">
        <v>1412</v>
      </c>
      <c r="B1303" s="89">
        <v>0</v>
      </c>
      <c r="C1303" s="89">
        <v>0</v>
      </c>
      <c r="D1303" s="89">
        <v>0</v>
      </c>
      <c r="E1303" s="89">
        <v>0</v>
      </c>
      <c r="F1303" s="89">
        <v>0</v>
      </c>
      <c r="G1303" s="89">
        <v>0</v>
      </c>
      <c r="H1303" s="89">
        <v>0</v>
      </c>
      <c r="I1303" s="89">
        <v>0</v>
      </c>
      <c r="J1303" s="89">
        <v>0</v>
      </c>
      <c r="K1303" s="89">
        <v>0</v>
      </c>
      <c r="L1303" s="89">
        <v>0</v>
      </c>
      <c r="M1303" s="89">
        <v>0</v>
      </c>
      <c r="N1303" s="89">
        <v>0</v>
      </c>
      <c r="O1303" s="89">
        <v>0</v>
      </c>
      <c r="P1303" s="89">
        <v>0</v>
      </c>
      <c r="Q1303" s="89">
        <v>0</v>
      </c>
      <c r="R1303" s="89">
        <v>0</v>
      </c>
      <c r="S1303" s="89">
        <v>0</v>
      </c>
      <c r="T1303" s="89">
        <v>0</v>
      </c>
      <c r="U1303" s="89">
        <v>0</v>
      </c>
      <c r="V1303" s="89">
        <v>0</v>
      </c>
      <c r="W1303" s="89">
        <v>0</v>
      </c>
      <c r="X1303" s="89">
        <v>0</v>
      </c>
      <c r="Y1303" s="89">
        <v>0</v>
      </c>
    </row>
    <row r="1304" spans="1:25">
      <c r="A1304" s="88" t="s">
        <v>1413</v>
      </c>
      <c r="B1304" s="89">
        <v>0</v>
      </c>
      <c r="C1304" s="89">
        <v>0</v>
      </c>
      <c r="D1304" s="89">
        <v>0</v>
      </c>
      <c r="E1304" s="89">
        <v>0</v>
      </c>
      <c r="F1304" s="89">
        <v>0</v>
      </c>
      <c r="G1304" s="89">
        <v>0</v>
      </c>
      <c r="H1304" s="89">
        <v>0</v>
      </c>
      <c r="I1304" s="89">
        <v>0</v>
      </c>
      <c r="J1304" s="89">
        <v>0</v>
      </c>
      <c r="K1304" s="89">
        <v>0</v>
      </c>
      <c r="L1304" s="89">
        <v>0</v>
      </c>
      <c r="M1304" s="89">
        <v>0</v>
      </c>
      <c r="N1304" s="89">
        <v>0</v>
      </c>
      <c r="O1304" s="89">
        <v>0</v>
      </c>
      <c r="P1304" s="89">
        <v>0</v>
      </c>
      <c r="Q1304" s="89">
        <v>0</v>
      </c>
      <c r="R1304" s="89">
        <v>0</v>
      </c>
      <c r="S1304" s="89">
        <v>0</v>
      </c>
      <c r="T1304" s="89">
        <v>0</v>
      </c>
      <c r="U1304" s="89">
        <v>0</v>
      </c>
      <c r="V1304" s="89">
        <v>0</v>
      </c>
      <c r="W1304" s="89">
        <v>0</v>
      </c>
      <c r="X1304" s="89">
        <v>0</v>
      </c>
      <c r="Y1304" s="89">
        <v>0</v>
      </c>
    </row>
    <row r="1305" spans="1:25">
      <c r="A1305" s="88" t="s">
        <v>1414</v>
      </c>
      <c r="B1305" s="89">
        <v>0</v>
      </c>
      <c r="C1305" s="89">
        <v>0</v>
      </c>
      <c r="D1305" s="89">
        <v>0</v>
      </c>
      <c r="E1305" s="89">
        <v>0</v>
      </c>
      <c r="F1305" s="89">
        <v>0</v>
      </c>
      <c r="G1305" s="89">
        <v>0</v>
      </c>
      <c r="H1305" s="89">
        <v>0</v>
      </c>
      <c r="I1305" s="89">
        <v>0</v>
      </c>
      <c r="J1305" s="89">
        <v>0</v>
      </c>
      <c r="K1305" s="89">
        <v>0</v>
      </c>
      <c r="L1305" s="89">
        <v>0</v>
      </c>
      <c r="M1305" s="89">
        <v>0</v>
      </c>
      <c r="N1305" s="89">
        <v>0</v>
      </c>
      <c r="O1305" s="89">
        <v>0</v>
      </c>
      <c r="P1305" s="89">
        <v>0</v>
      </c>
      <c r="Q1305" s="89">
        <v>0</v>
      </c>
      <c r="R1305" s="89">
        <v>0</v>
      </c>
      <c r="S1305" s="89">
        <v>0</v>
      </c>
      <c r="T1305" s="89">
        <v>0</v>
      </c>
      <c r="U1305" s="89">
        <v>0</v>
      </c>
      <c r="V1305" s="89">
        <v>0</v>
      </c>
      <c r="W1305" s="89">
        <v>0</v>
      </c>
      <c r="X1305" s="89">
        <v>0</v>
      </c>
      <c r="Y1305" s="89">
        <v>0</v>
      </c>
    </row>
    <row r="1306" spans="1:25">
      <c r="A1306" s="88" t="s">
        <v>1415</v>
      </c>
      <c r="B1306" s="89">
        <v>0</v>
      </c>
      <c r="C1306" s="89">
        <v>0</v>
      </c>
      <c r="D1306" s="89">
        <v>0</v>
      </c>
      <c r="E1306" s="89">
        <v>0</v>
      </c>
      <c r="F1306" s="89">
        <v>0</v>
      </c>
      <c r="G1306" s="89">
        <v>0</v>
      </c>
      <c r="H1306" s="89">
        <v>0</v>
      </c>
      <c r="I1306" s="89">
        <v>0</v>
      </c>
      <c r="J1306" s="89">
        <v>0</v>
      </c>
      <c r="K1306" s="89">
        <v>0</v>
      </c>
      <c r="L1306" s="89">
        <v>0</v>
      </c>
      <c r="M1306" s="89">
        <v>0</v>
      </c>
      <c r="N1306" s="89">
        <v>0</v>
      </c>
      <c r="O1306" s="89">
        <v>0</v>
      </c>
      <c r="P1306" s="89">
        <v>0</v>
      </c>
      <c r="Q1306" s="89">
        <v>0</v>
      </c>
      <c r="R1306" s="89">
        <v>0</v>
      </c>
      <c r="S1306" s="89">
        <v>0</v>
      </c>
      <c r="T1306" s="89">
        <v>0</v>
      </c>
      <c r="U1306" s="89">
        <v>0</v>
      </c>
      <c r="V1306" s="89">
        <v>0</v>
      </c>
      <c r="W1306" s="89">
        <v>0</v>
      </c>
      <c r="X1306" s="89">
        <v>0</v>
      </c>
      <c r="Y1306" s="89">
        <v>0</v>
      </c>
    </row>
    <row r="1307" spans="1:25">
      <c r="A1307" s="88" t="s">
        <v>1416</v>
      </c>
      <c r="B1307" s="89">
        <v>0</v>
      </c>
      <c r="C1307" s="89">
        <v>0</v>
      </c>
      <c r="D1307" s="89">
        <v>0</v>
      </c>
      <c r="E1307" s="89">
        <v>0</v>
      </c>
      <c r="F1307" s="89">
        <v>0</v>
      </c>
      <c r="G1307" s="89">
        <v>0</v>
      </c>
      <c r="H1307" s="89">
        <v>0</v>
      </c>
      <c r="I1307" s="89">
        <v>0</v>
      </c>
      <c r="J1307" s="89">
        <v>0</v>
      </c>
      <c r="K1307" s="89">
        <v>0</v>
      </c>
      <c r="L1307" s="89">
        <v>0</v>
      </c>
      <c r="M1307" s="89">
        <v>0</v>
      </c>
      <c r="N1307" s="89">
        <v>0</v>
      </c>
      <c r="O1307" s="89">
        <v>0</v>
      </c>
      <c r="P1307" s="89">
        <v>0</v>
      </c>
      <c r="Q1307" s="89">
        <v>0</v>
      </c>
      <c r="R1307" s="89">
        <v>0</v>
      </c>
      <c r="S1307" s="89">
        <v>0</v>
      </c>
      <c r="T1307" s="89">
        <v>0</v>
      </c>
      <c r="U1307" s="89">
        <v>0</v>
      </c>
      <c r="V1307" s="89">
        <v>0</v>
      </c>
      <c r="W1307" s="89">
        <v>0</v>
      </c>
      <c r="X1307" s="89">
        <v>0</v>
      </c>
      <c r="Y1307" s="89">
        <v>0</v>
      </c>
    </row>
    <row r="1308" spans="1:25">
      <c r="A1308" s="88" t="s">
        <v>1417</v>
      </c>
      <c r="B1308" s="89">
        <v>0</v>
      </c>
      <c r="C1308" s="89">
        <v>0</v>
      </c>
      <c r="D1308" s="89">
        <v>0</v>
      </c>
      <c r="E1308" s="89">
        <v>0</v>
      </c>
      <c r="F1308" s="89">
        <v>0</v>
      </c>
      <c r="G1308" s="89">
        <v>0</v>
      </c>
      <c r="H1308" s="89">
        <v>0</v>
      </c>
      <c r="I1308" s="89">
        <v>0</v>
      </c>
      <c r="J1308" s="89">
        <v>0</v>
      </c>
      <c r="K1308" s="89">
        <v>0</v>
      </c>
      <c r="L1308" s="89">
        <v>0</v>
      </c>
      <c r="M1308" s="89">
        <v>0</v>
      </c>
      <c r="N1308" s="89">
        <v>0</v>
      </c>
      <c r="O1308" s="89">
        <v>0</v>
      </c>
      <c r="P1308" s="89">
        <v>0</v>
      </c>
      <c r="Q1308" s="89">
        <v>0</v>
      </c>
      <c r="R1308" s="89">
        <v>0</v>
      </c>
      <c r="S1308" s="89">
        <v>0</v>
      </c>
      <c r="T1308" s="89">
        <v>0</v>
      </c>
      <c r="U1308" s="89">
        <v>0</v>
      </c>
      <c r="V1308" s="89">
        <v>0</v>
      </c>
      <c r="W1308" s="89">
        <v>0</v>
      </c>
      <c r="X1308" s="89">
        <v>0</v>
      </c>
      <c r="Y1308" s="89">
        <v>0</v>
      </c>
    </row>
    <row r="1309" spans="1:25">
      <c r="A1309" s="88" t="s">
        <v>1418</v>
      </c>
      <c r="B1309" s="89">
        <v>0</v>
      </c>
      <c r="C1309" s="89">
        <v>0</v>
      </c>
      <c r="D1309" s="89">
        <v>0</v>
      </c>
      <c r="E1309" s="89">
        <v>0</v>
      </c>
      <c r="F1309" s="89">
        <v>0</v>
      </c>
      <c r="G1309" s="89">
        <v>0</v>
      </c>
      <c r="H1309" s="89">
        <v>0</v>
      </c>
      <c r="I1309" s="89">
        <v>0</v>
      </c>
      <c r="J1309" s="89">
        <v>0</v>
      </c>
      <c r="K1309" s="89">
        <v>0</v>
      </c>
      <c r="L1309" s="89">
        <v>0</v>
      </c>
      <c r="M1309" s="89">
        <v>0</v>
      </c>
      <c r="N1309" s="89">
        <v>0</v>
      </c>
      <c r="O1309" s="89">
        <v>0</v>
      </c>
      <c r="P1309" s="89">
        <v>0</v>
      </c>
      <c r="Q1309" s="89">
        <v>0</v>
      </c>
      <c r="R1309" s="89">
        <v>0</v>
      </c>
      <c r="S1309" s="89">
        <v>0</v>
      </c>
      <c r="T1309" s="89">
        <v>0</v>
      </c>
      <c r="U1309" s="89">
        <v>0</v>
      </c>
      <c r="V1309" s="89">
        <v>0</v>
      </c>
      <c r="W1309" s="89">
        <v>0</v>
      </c>
      <c r="X1309" s="89">
        <v>0</v>
      </c>
      <c r="Y1309" s="89">
        <v>0</v>
      </c>
    </row>
    <row r="1310" spans="1:25">
      <c r="A1310" s="88" t="s">
        <v>1419</v>
      </c>
      <c r="B1310" s="89">
        <v>0</v>
      </c>
      <c r="C1310" s="89">
        <v>0</v>
      </c>
      <c r="D1310" s="89">
        <v>0</v>
      </c>
      <c r="E1310" s="89">
        <v>0</v>
      </c>
      <c r="F1310" s="89">
        <v>0</v>
      </c>
      <c r="G1310" s="89">
        <v>0</v>
      </c>
      <c r="H1310" s="89">
        <v>0</v>
      </c>
      <c r="I1310" s="89">
        <v>0</v>
      </c>
      <c r="J1310" s="89">
        <v>0</v>
      </c>
      <c r="K1310" s="89">
        <v>0</v>
      </c>
      <c r="L1310" s="89">
        <v>0</v>
      </c>
      <c r="M1310" s="89">
        <v>0</v>
      </c>
      <c r="N1310" s="89">
        <v>0</v>
      </c>
      <c r="O1310" s="89">
        <v>0</v>
      </c>
      <c r="P1310" s="89">
        <v>0</v>
      </c>
      <c r="Q1310" s="89">
        <v>0</v>
      </c>
      <c r="R1310" s="89">
        <v>0</v>
      </c>
      <c r="S1310" s="89">
        <v>0</v>
      </c>
      <c r="T1310" s="89">
        <v>0</v>
      </c>
      <c r="U1310" s="89">
        <v>0</v>
      </c>
      <c r="V1310" s="89">
        <v>0</v>
      </c>
      <c r="W1310" s="89">
        <v>0</v>
      </c>
      <c r="X1310" s="89">
        <v>0</v>
      </c>
      <c r="Y1310" s="89">
        <v>0</v>
      </c>
    </row>
    <row r="1311" spans="1:25">
      <c r="A1311" s="88" t="s">
        <v>1420</v>
      </c>
      <c r="B1311" s="89">
        <v>0</v>
      </c>
      <c r="C1311" s="89">
        <v>0</v>
      </c>
      <c r="D1311" s="89">
        <v>0</v>
      </c>
      <c r="E1311" s="89">
        <v>0</v>
      </c>
      <c r="F1311" s="89">
        <v>0</v>
      </c>
      <c r="G1311" s="89">
        <v>0</v>
      </c>
      <c r="H1311" s="89">
        <v>0</v>
      </c>
      <c r="I1311" s="89">
        <v>0</v>
      </c>
      <c r="J1311" s="89">
        <v>0</v>
      </c>
      <c r="K1311" s="89">
        <v>0</v>
      </c>
      <c r="L1311" s="89">
        <v>0</v>
      </c>
      <c r="M1311" s="89">
        <v>0</v>
      </c>
      <c r="N1311" s="89">
        <v>0</v>
      </c>
      <c r="O1311" s="89">
        <v>0</v>
      </c>
      <c r="P1311" s="89">
        <v>0</v>
      </c>
      <c r="Q1311" s="89">
        <v>0</v>
      </c>
      <c r="R1311" s="89">
        <v>0</v>
      </c>
      <c r="S1311" s="89">
        <v>0</v>
      </c>
      <c r="T1311" s="89">
        <v>0</v>
      </c>
      <c r="U1311" s="89">
        <v>0</v>
      </c>
      <c r="V1311" s="89">
        <v>0</v>
      </c>
      <c r="W1311" s="89">
        <v>0</v>
      </c>
      <c r="X1311" s="89">
        <v>0</v>
      </c>
      <c r="Y1311" s="89">
        <v>0</v>
      </c>
    </row>
    <row r="1312" spans="1:25">
      <c r="A1312" s="88" t="s">
        <v>1421</v>
      </c>
      <c r="B1312" s="89">
        <v>0</v>
      </c>
      <c r="C1312" s="89">
        <v>0</v>
      </c>
      <c r="D1312" s="89">
        <v>0</v>
      </c>
      <c r="E1312" s="89">
        <v>0</v>
      </c>
      <c r="F1312" s="89">
        <v>0</v>
      </c>
      <c r="G1312" s="89">
        <v>0</v>
      </c>
      <c r="H1312" s="89">
        <v>0</v>
      </c>
      <c r="I1312" s="89">
        <v>0</v>
      </c>
      <c r="J1312" s="89">
        <v>0</v>
      </c>
      <c r="K1312" s="89">
        <v>0</v>
      </c>
      <c r="L1312" s="89">
        <v>0</v>
      </c>
      <c r="M1312" s="89">
        <v>0</v>
      </c>
      <c r="N1312" s="89">
        <v>0</v>
      </c>
      <c r="O1312" s="89">
        <v>0</v>
      </c>
      <c r="P1312" s="89">
        <v>0</v>
      </c>
      <c r="Q1312" s="89">
        <v>0</v>
      </c>
      <c r="R1312" s="89">
        <v>0</v>
      </c>
      <c r="S1312" s="89">
        <v>0</v>
      </c>
      <c r="T1312" s="89">
        <v>0</v>
      </c>
      <c r="U1312" s="89">
        <v>0</v>
      </c>
      <c r="V1312" s="89">
        <v>0</v>
      </c>
      <c r="W1312" s="89">
        <v>0</v>
      </c>
      <c r="X1312" s="89">
        <v>0</v>
      </c>
      <c r="Y1312" s="89">
        <v>0</v>
      </c>
    </row>
    <row r="1313" spans="1:25">
      <c r="A1313" s="88" t="s">
        <v>1422</v>
      </c>
      <c r="B1313" s="89">
        <v>0</v>
      </c>
      <c r="C1313" s="89">
        <v>0</v>
      </c>
      <c r="D1313" s="89">
        <v>0</v>
      </c>
      <c r="E1313" s="89">
        <v>0</v>
      </c>
      <c r="F1313" s="89">
        <v>0</v>
      </c>
      <c r="G1313" s="89">
        <v>0</v>
      </c>
      <c r="H1313" s="89">
        <v>0</v>
      </c>
      <c r="I1313" s="89">
        <v>0</v>
      </c>
      <c r="J1313" s="89">
        <v>0</v>
      </c>
      <c r="K1313" s="89">
        <v>0</v>
      </c>
      <c r="L1313" s="89">
        <v>0</v>
      </c>
      <c r="M1313" s="89">
        <v>0</v>
      </c>
      <c r="N1313" s="89">
        <v>0</v>
      </c>
      <c r="O1313" s="89">
        <v>0</v>
      </c>
      <c r="P1313" s="89">
        <v>0</v>
      </c>
      <c r="Q1313" s="89">
        <v>0</v>
      </c>
      <c r="R1313" s="89">
        <v>0</v>
      </c>
      <c r="S1313" s="89">
        <v>0</v>
      </c>
      <c r="T1313" s="89">
        <v>0</v>
      </c>
      <c r="U1313" s="89">
        <v>0</v>
      </c>
      <c r="V1313" s="89">
        <v>0</v>
      </c>
      <c r="W1313" s="89">
        <v>0</v>
      </c>
      <c r="X1313" s="89">
        <v>0</v>
      </c>
      <c r="Y1313" s="89">
        <v>0</v>
      </c>
    </row>
    <row r="1314" spans="1:25">
      <c r="A1314" s="88" t="s">
        <v>1423</v>
      </c>
      <c r="B1314" s="89">
        <v>0</v>
      </c>
      <c r="C1314" s="89">
        <v>0</v>
      </c>
      <c r="D1314" s="89">
        <v>0</v>
      </c>
      <c r="E1314" s="89">
        <v>0</v>
      </c>
      <c r="F1314" s="89">
        <v>0</v>
      </c>
      <c r="G1314" s="89">
        <v>0</v>
      </c>
      <c r="H1314" s="89">
        <v>0</v>
      </c>
      <c r="I1314" s="89">
        <v>0</v>
      </c>
      <c r="J1314" s="89">
        <v>0</v>
      </c>
      <c r="K1314" s="89">
        <v>0</v>
      </c>
      <c r="L1314" s="89">
        <v>0</v>
      </c>
      <c r="M1314" s="89">
        <v>0</v>
      </c>
      <c r="N1314" s="89">
        <v>0</v>
      </c>
      <c r="O1314" s="89">
        <v>0</v>
      </c>
      <c r="P1314" s="89">
        <v>0</v>
      </c>
      <c r="Q1314" s="89">
        <v>0</v>
      </c>
      <c r="R1314" s="89">
        <v>0</v>
      </c>
      <c r="S1314" s="89">
        <v>0</v>
      </c>
      <c r="T1314" s="89">
        <v>0</v>
      </c>
      <c r="U1314" s="89">
        <v>0</v>
      </c>
      <c r="V1314" s="89">
        <v>0</v>
      </c>
      <c r="W1314" s="89">
        <v>0</v>
      </c>
      <c r="X1314" s="89">
        <v>0</v>
      </c>
      <c r="Y1314" s="89">
        <v>0</v>
      </c>
    </row>
    <row r="1315" spans="1:25">
      <c r="A1315" s="88" t="s">
        <v>1424</v>
      </c>
      <c r="B1315" s="89">
        <v>0</v>
      </c>
      <c r="C1315" s="89">
        <v>0</v>
      </c>
      <c r="D1315" s="89">
        <v>0</v>
      </c>
      <c r="E1315" s="89">
        <v>0</v>
      </c>
      <c r="F1315" s="89">
        <v>0</v>
      </c>
      <c r="G1315" s="89">
        <v>0</v>
      </c>
      <c r="H1315" s="89">
        <v>0</v>
      </c>
      <c r="I1315" s="89">
        <v>0</v>
      </c>
      <c r="J1315" s="89">
        <v>0</v>
      </c>
      <c r="K1315" s="89">
        <v>0</v>
      </c>
      <c r="L1315" s="89">
        <v>0</v>
      </c>
      <c r="M1315" s="89">
        <v>0</v>
      </c>
      <c r="N1315" s="89">
        <v>0</v>
      </c>
      <c r="O1315" s="89">
        <v>0</v>
      </c>
      <c r="P1315" s="89">
        <v>0</v>
      </c>
      <c r="Q1315" s="89">
        <v>0</v>
      </c>
      <c r="R1315" s="89">
        <v>0</v>
      </c>
      <c r="S1315" s="89">
        <v>0</v>
      </c>
      <c r="T1315" s="89">
        <v>0</v>
      </c>
      <c r="U1315" s="89">
        <v>0</v>
      </c>
      <c r="V1315" s="89">
        <v>0</v>
      </c>
      <c r="W1315" s="89">
        <v>0</v>
      </c>
      <c r="X1315" s="89">
        <v>0</v>
      </c>
      <c r="Y1315" s="89">
        <v>0</v>
      </c>
    </row>
    <row r="1316" spans="1:25">
      <c r="A1316" s="88" t="s">
        <v>1425</v>
      </c>
      <c r="B1316" s="89">
        <v>0</v>
      </c>
      <c r="C1316" s="89">
        <v>0</v>
      </c>
      <c r="D1316" s="89">
        <v>0</v>
      </c>
      <c r="E1316" s="89">
        <v>0</v>
      </c>
      <c r="F1316" s="89">
        <v>0</v>
      </c>
      <c r="G1316" s="89">
        <v>0</v>
      </c>
      <c r="H1316" s="89">
        <v>0</v>
      </c>
      <c r="I1316" s="89">
        <v>0</v>
      </c>
      <c r="J1316" s="89">
        <v>0</v>
      </c>
      <c r="K1316" s="89">
        <v>0</v>
      </c>
      <c r="L1316" s="89">
        <v>0</v>
      </c>
      <c r="M1316" s="89">
        <v>0</v>
      </c>
      <c r="N1316" s="89">
        <v>0</v>
      </c>
      <c r="O1316" s="89">
        <v>0</v>
      </c>
      <c r="P1316" s="89">
        <v>0</v>
      </c>
      <c r="Q1316" s="89">
        <v>0</v>
      </c>
      <c r="R1316" s="89">
        <v>0</v>
      </c>
      <c r="S1316" s="89">
        <v>0</v>
      </c>
      <c r="T1316" s="89">
        <v>0</v>
      </c>
      <c r="U1316" s="89">
        <v>0</v>
      </c>
      <c r="V1316" s="89">
        <v>0</v>
      </c>
      <c r="W1316" s="89">
        <v>0</v>
      </c>
      <c r="X1316" s="89">
        <v>0</v>
      </c>
      <c r="Y1316" s="89">
        <v>0</v>
      </c>
    </row>
    <row r="1317" spans="1:25">
      <c r="A1317" s="88" t="s">
        <v>1426</v>
      </c>
      <c r="B1317" s="89">
        <v>0</v>
      </c>
      <c r="C1317" s="89">
        <v>0</v>
      </c>
      <c r="D1317" s="89">
        <v>0</v>
      </c>
      <c r="E1317" s="89">
        <v>0</v>
      </c>
      <c r="F1317" s="89">
        <v>0</v>
      </c>
      <c r="G1317" s="89">
        <v>0</v>
      </c>
      <c r="H1317" s="89">
        <v>0</v>
      </c>
      <c r="I1317" s="89">
        <v>0</v>
      </c>
      <c r="J1317" s="89">
        <v>0</v>
      </c>
      <c r="K1317" s="89">
        <v>0</v>
      </c>
      <c r="L1317" s="89">
        <v>0</v>
      </c>
      <c r="M1317" s="89">
        <v>0</v>
      </c>
      <c r="N1317" s="89">
        <v>0</v>
      </c>
      <c r="O1317" s="89">
        <v>0</v>
      </c>
      <c r="P1317" s="89">
        <v>0</v>
      </c>
      <c r="Q1317" s="89">
        <v>0</v>
      </c>
      <c r="R1317" s="89">
        <v>0</v>
      </c>
      <c r="S1317" s="89">
        <v>0</v>
      </c>
      <c r="T1317" s="89">
        <v>0</v>
      </c>
      <c r="U1317" s="89">
        <v>0</v>
      </c>
      <c r="V1317" s="89">
        <v>0</v>
      </c>
      <c r="W1317" s="89">
        <v>0</v>
      </c>
      <c r="X1317" s="89">
        <v>0</v>
      </c>
      <c r="Y1317" s="89">
        <v>0</v>
      </c>
    </row>
    <row r="1318" spans="1:25">
      <c r="A1318" s="88" t="s">
        <v>1427</v>
      </c>
      <c r="B1318" s="89">
        <v>0</v>
      </c>
      <c r="C1318" s="89">
        <v>0</v>
      </c>
      <c r="D1318" s="89">
        <v>0</v>
      </c>
      <c r="E1318" s="89">
        <v>0</v>
      </c>
      <c r="F1318" s="89">
        <v>0</v>
      </c>
      <c r="G1318" s="89">
        <v>0</v>
      </c>
      <c r="H1318" s="89">
        <v>0</v>
      </c>
      <c r="I1318" s="89">
        <v>0</v>
      </c>
      <c r="J1318" s="89">
        <v>0</v>
      </c>
      <c r="K1318" s="89">
        <v>0</v>
      </c>
      <c r="L1318" s="89">
        <v>0</v>
      </c>
      <c r="M1318" s="89">
        <v>0</v>
      </c>
      <c r="N1318" s="89">
        <v>0</v>
      </c>
      <c r="O1318" s="89">
        <v>0</v>
      </c>
      <c r="P1318" s="89">
        <v>0</v>
      </c>
      <c r="Q1318" s="89">
        <v>0</v>
      </c>
      <c r="R1318" s="89">
        <v>0</v>
      </c>
      <c r="S1318" s="89">
        <v>0</v>
      </c>
      <c r="T1318" s="89">
        <v>0</v>
      </c>
      <c r="U1318" s="89">
        <v>0</v>
      </c>
      <c r="V1318" s="89">
        <v>0</v>
      </c>
      <c r="W1318" s="89">
        <v>0</v>
      </c>
      <c r="X1318" s="89">
        <v>0</v>
      </c>
      <c r="Y1318" s="89">
        <v>0</v>
      </c>
    </row>
    <row r="1319" spans="1:25">
      <c r="A1319" s="88" t="s">
        <v>1428</v>
      </c>
      <c r="B1319" s="89">
        <v>0</v>
      </c>
      <c r="C1319" s="89">
        <v>0</v>
      </c>
      <c r="D1319" s="89">
        <v>0</v>
      </c>
      <c r="E1319" s="89">
        <v>0</v>
      </c>
      <c r="F1319" s="89">
        <v>0</v>
      </c>
      <c r="G1319" s="89">
        <v>0</v>
      </c>
      <c r="H1319" s="89">
        <v>0</v>
      </c>
      <c r="I1319" s="89">
        <v>0</v>
      </c>
      <c r="J1319" s="89">
        <v>0</v>
      </c>
      <c r="K1319" s="89">
        <v>0</v>
      </c>
      <c r="L1319" s="89">
        <v>0</v>
      </c>
      <c r="M1319" s="89">
        <v>0</v>
      </c>
      <c r="N1319" s="89">
        <v>0</v>
      </c>
      <c r="O1319" s="89">
        <v>0</v>
      </c>
      <c r="P1319" s="89">
        <v>0</v>
      </c>
      <c r="Q1319" s="89">
        <v>0</v>
      </c>
      <c r="R1319" s="89">
        <v>0</v>
      </c>
      <c r="S1319" s="89">
        <v>0</v>
      </c>
      <c r="T1319" s="89">
        <v>0</v>
      </c>
      <c r="U1319" s="89">
        <v>0</v>
      </c>
      <c r="V1319" s="89">
        <v>0</v>
      </c>
      <c r="W1319" s="89">
        <v>0</v>
      </c>
      <c r="X1319" s="89">
        <v>0</v>
      </c>
      <c r="Y1319" s="89">
        <v>0</v>
      </c>
    </row>
    <row r="1320" spans="1:25">
      <c r="A1320" s="88" t="s">
        <v>1429</v>
      </c>
      <c r="B1320" s="89">
        <v>0</v>
      </c>
      <c r="C1320" s="89">
        <v>0</v>
      </c>
      <c r="D1320" s="89">
        <v>0</v>
      </c>
      <c r="E1320" s="89">
        <v>0</v>
      </c>
      <c r="F1320" s="89">
        <v>0</v>
      </c>
      <c r="G1320" s="89">
        <v>0</v>
      </c>
      <c r="H1320" s="89">
        <v>0</v>
      </c>
      <c r="I1320" s="89">
        <v>0</v>
      </c>
      <c r="J1320" s="89">
        <v>0</v>
      </c>
      <c r="K1320" s="89">
        <v>0</v>
      </c>
      <c r="L1320" s="89">
        <v>0</v>
      </c>
      <c r="M1320" s="89">
        <v>0</v>
      </c>
      <c r="N1320" s="89">
        <v>0</v>
      </c>
      <c r="O1320" s="89">
        <v>0</v>
      </c>
      <c r="P1320" s="89">
        <v>0</v>
      </c>
      <c r="Q1320" s="89">
        <v>0</v>
      </c>
      <c r="R1320" s="89">
        <v>0</v>
      </c>
      <c r="S1320" s="89">
        <v>0</v>
      </c>
      <c r="T1320" s="89">
        <v>0</v>
      </c>
      <c r="U1320" s="89">
        <v>0</v>
      </c>
      <c r="V1320" s="89">
        <v>0</v>
      </c>
      <c r="W1320" s="89">
        <v>0</v>
      </c>
      <c r="X1320" s="89">
        <v>0</v>
      </c>
      <c r="Y1320" s="89">
        <v>0</v>
      </c>
    </row>
    <row r="1321" spans="1:25">
      <c r="A1321" s="88" t="s">
        <v>1430</v>
      </c>
      <c r="B1321" s="89">
        <v>0</v>
      </c>
      <c r="C1321" s="89">
        <v>0</v>
      </c>
      <c r="D1321" s="89">
        <v>0</v>
      </c>
      <c r="E1321" s="89">
        <v>0</v>
      </c>
      <c r="F1321" s="89">
        <v>0</v>
      </c>
      <c r="G1321" s="89">
        <v>0</v>
      </c>
      <c r="H1321" s="89">
        <v>0</v>
      </c>
      <c r="I1321" s="89">
        <v>0</v>
      </c>
      <c r="J1321" s="89">
        <v>0</v>
      </c>
      <c r="K1321" s="89">
        <v>0</v>
      </c>
      <c r="L1321" s="89">
        <v>0</v>
      </c>
      <c r="M1321" s="89">
        <v>0</v>
      </c>
      <c r="N1321" s="89">
        <v>0</v>
      </c>
      <c r="O1321" s="89">
        <v>0</v>
      </c>
      <c r="P1321" s="89">
        <v>0</v>
      </c>
      <c r="Q1321" s="89">
        <v>0</v>
      </c>
      <c r="R1321" s="89">
        <v>0</v>
      </c>
      <c r="S1321" s="89">
        <v>0</v>
      </c>
      <c r="T1321" s="89">
        <v>0</v>
      </c>
      <c r="U1321" s="89">
        <v>0</v>
      </c>
      <c r="V1321" s="89">
        <v>0</v>
      </c>
      <c r="W1321" s="89">
        <v>0</v>
      </c>
      <c r="X1321" s="89">
        <v>0</v>
      </c>
      <c r="Y1321" s="89">
        <v>0</v>
      </c>
    </row>
    <row r="1322" spans="1:25">
      <c r="A1322" s="88" t="s">
        <v>1431</v>
      </c>
      <c r="B1322" s="89">
        <v>0</v>
      </c>
      <c r="C1322" s="89">
        <v>0</v>
      </c>
      <c r="D1322" s="89">
        <v>0</v>
      </c>
      <c r="E1322" s="89">
        <v>0</v>
      </c>
      <c r="F1322" s="89">
        <v>0</v>
      </c>
      <c r="G1322" s="89">
        <v>0</v>
      </c>
      <c r="H1322" s="89">
        <v>0</v>
      </c>
      <c r="I1322" s="89">
        <v>0</v>
      </c>
      <c r="J1322" s="89">
        <v>0</v>
      </c>
      <c r="K1322" s="89">
        <v>0</v>
      </c>
      <c r="L1322" s="89">
        <v>0</v>
      </c>
      <c r="M1322" s="89">
        <v>0</v>
      </c>
      <c r="N1322" s="89">
        <v>0</v>
      </c>
      <c r="O1322" s="89">
        <v>0</v>
      </c>
      <c r="P1322" s="89">
        <v>0</v>
      </c>
      <c r="Q1322" s="89">
        <v>0</v>
      </c>
      <c r="R1322" s="89">
        <v>0</v>
      </c>
      <c r="S1322" s="89">
        <v>0</v>
      </c>
      <c r="T1322" s="89">
        <v>0</v>
      </c>
      <c r="U1322" s="89">
        <v>0</v>
      </c>
      <c r="V1322" s="89">
        <v>0</v>
      </c>
      <c r="W1322" s="89">
        <v>0</v>
      </c>
      <c r="X1322" s="89">
        <v>0</v>
      </c>
      <c r="Y1322" s="89">
        <v>0</v>
      </c>
    </row>
    <row r="1323" spans="1:25">
      <c r="A1323" s="88" t="s">
        <v>1432</v>
      </c>
      <c r="B1323" s="89">
        <v>0</v>
      </c>
      <c r="C1323" s="89">
        <v>0</v>
      </c>
      <c r="D1323" s="89">
        <v>0</v>
      </c>
      <c r="E1323" s="89">
        <v>0</v>
      </c>
      <c r="F1323" s="89">
        <v>0</v>
      </c>
      <c r="G1323" s="89">
        <v>0</v>
      </c>
      <c r="H1323" s="89">
        <v>0</v>
      </c>
      <c r="I1323" s="89">
        <v>0</v>
      </c>
      <c r="J1323" s="89">
        <v>0</v>
      </c>
      <c r="K1323" s="89">
        <v>0</v>
      </c>
      <c r="L1323" s="89">
        <v>0</v>
      </c>
      <c r="M1323" s="89">
        <v>0</v>
      </c>
      <c r="N1323" s="89">
        <v>0</v>
      </c>
      <c r="O1323" s="89">
        <v>0</v>
      </c>
      <c r="P1323" s="89">
        <v>0</v>
      </c>
      <c r="Q1323" s="89">
        <v>0</v>
      </c>
      <c r="R1323" s="89">
        <v>0</v>
      </c>
      <c r="S1323" s="89">
        <v>0</v>
      </c>
      <c r="T1323" s="89">
        <v>0</v>
      </c>
      <c r="U1323" s="89">
        <v>0</v>
      </c>
      <c r="V1323" s="89">
        <v>0</v>
      </c>
      <c r="W1323" s="89">
        <v>0</v>
      </c>
      <c r="X1323" s="89">
        <v>0</v>
      </c>
      <c r="Y1323" s="89">
        <v>0</v>
      </c>
    </row>
    <row r="1324" spans="1:25">
      <c r="A1324" s="88" t="s">
        <v>1433</v>
      </c>
      <c r="B1324" s="89">
        <v>0</v>
      </c>
      <c r="C1324" s="89">
        <v>0</v>
      </c>
      <c r="D1324" s="89">
        <v>0</v>
      </c>
      <c r="E1324" s="89">
        <v>0</v>
      </c>
      <c r="F1324" s="89">
        <v>0</v>
      </c>
      <c r="G1324" s="89">
        <v>0</v>
      </c>
      <c r="H1324" s="89">
        <v>0</v>
      </c>
      <c r="I1324" s="89">
        <v>0</v>
      </c>
      <c r="J1324" s="89">
        <v>0</v>
      </c>
      <c r="K1324" s="89">
        <v>0</v>
      </c>
      <c r="L1324" s="89">
        <v>0</v>
      </c>
      <c r="M1324" s="89">
        <v>0</v>
      </c>
      <c r="N1324" s="89">
        <v>0</v>
      </c>
      <c r="O1324" s="89">
        <v>0</v>
      </c>
      <c r="P1324" s="89">
        <v>0</v>
      </c>
      <c r="Q1324" s="89">
        <v>0</v>
      </c>
      <c r="R1324" s="89">
        <v>0</v>
      </c>
      <c r="S1324" s="89">
        <v>0</v>
      </c>
      <c r="T1324" s="89">
        <v>0</v>
      </c>
      <c r="U1324" s="89">
        <v>0</v>
      </c>
      <c r="V1324" s="89">
        <v>0</v>
      </c>
      <c r="W1324" s="89">
        <v>0</v>
      </c>
      <c r="X1324" s="89">
        <v>0</v>
      </c>
      <c r="Y1324" s="89">
        <v>0</v>
      </c>
    </row>
    <row r="1325" spans="1:25">
      <c r="A1325" s="88" t="s">
        <v>1434</v>
      </c>
      <c r="B1325" s="89">
        <v>0</v>
      </c>
      <c r="C1325" s="89">
        <v>0</v>
      </c>
      <c r="D1325" s="89">
        <v>0</v>
      </c>
      <c r="E1325" s="89">
        <v>0</v>
      </c>
      <c r="F1325" s="89">
        <v>0</v>
      </c>
      <c r="G1325" s="89">
        <v>0</v>
      </c>
      <c r="H1325" s="89">
        <v>0</v>
      </c>
      <c r="I1325" s="89">
        <v>0</v>
      </c>
      <c r="J1325" s="89">
        <v>0</v>
      </c>
      <c r="K1325" s="89">
        <v>0</v>
      </c>
      <c r="L1325" s="89">
        <v>0</v>
      </c>
      <c r="M1325" s="89">
        <v>0</v>
      </c>
      <c r="N1325" s="89">
        <v>0</v>
      </c>
      <c r="O1325" s="89">
        <v>0</v>
      </c>
      <c r="P1325" s="89">
        <v>0</v>
      </c>
      <c r="Q1325" s="89">
        <v>0</v>
      </c>
      <c r="R1325" s="89">
        <v>0</v>
      </c>
      <c r="S1325" s="89">
        <v>0</v>
      </c>
      <c r="T1325" s="89">
        <v>0</v>
      </c>
      <c r="U1325" s="89">
        <v>0</v>
      </c>
      <c r="V1325" s="89">
        <v>0</v>
      </c>
      <c r="W1325" s="89">
        <v>0</v>
      </c>
      <c r="X1325" s="89">
        <v>0</v>
      </c>
      <c r="Y1325" s="89">
        <v>0</v>
      </c>
    </row>
    <row r="1326" spans="1:25">
      <c r="A1326" s="88" t="s">
        <v>1435</v>
      </c>
      <c r="B1326" s="89">
        <v>0</v>
      </c>
      <c r="C1326" s="89">
        <v>0</v>
      </c>
      <c r="D1326" s="89">
        <v>0</v>
      </c>
      <c r="E1326" s="89">
        <v>0</v>
      </c>
      <c r="F1326" s="89">
        <v>0</v>
      </c>
      <c r="G1326" s="89">
        <v>0</v>
      </c>
      <c r="H1326" s="89">
        <v>0</v>
      </c>
      <c r="I1326" s="89">
        <v>0</v>
      </c>
      <c r="J1326" s="89">
        <v>0</v>
      </c>
      <c r="K1326" s="89">
        <v>0</v>
      </c>
      <c r="L1326" s="89">
        <v>0</v>
      </c>
      <c r="M1326" s="89">
        <v>0</v>
      </c>
      <c r="N1326" s="89">
        <v>0</v>
      </c>
      <c r="O1326" s="89">
        <v>0</v>
      </c>
      <c r="P1326" s="89">
        <v>0</v>
      </c>
      <c r="Q1326" s="89">
        <v>0</v>
      </c>
      <c r="R1326" s="89">
        <v>0</v>
      </c>
      <c r="S1326" s="89">
        <v>0</v>
      </c>
      <c r="T1326" s="89">
        <v>0</v>
      </c>
      <c r="U1326" s="89">
        <v>0</v>
      </c>
      <c r="V1326" s="89">
        <v>0</v>
      </c>
      <c r="W1326" s="89">
        <v>0</v>
      </c>
      <c r="X1326" s="89">
        <v>0</v>
      </c>
      <c r="Y1326" s="89">
        <v>0</v>
      </c>
    </row>
    <row r="1327" spans="1:25">
      <c r="A1327" s="88" t="s">
        <v>1436</v>
      </c>
      <c r="B1327" s="89">
        <v>0</v>
      </c>
      <c r="C1327" s="89">
        <v>0</v>
      </c>
      <c r="D1327" s="89">
        <v>0</v>
      </c>
      <c r="E1327" s="89">
        <v>0</v>
      </c>
      <c r="F1327" s="89">
        <v>0</v>
      </c>
      <c r="G1327" s="89">
        <v>0</v>
      </c>
      <c r="H1327" s="89">
        <v>0</v>
      </c>
      <c r="I1327" s="89">
        <v>0</v>
      </c>
      <c r="J1327" s="89">
        <v>0</v>
      </c>
      <c r="K1327" s="89">
        <v>0</v>
      </c>
      <c r="L1327" s="89">
        <v>0</v>
      </c>
      <c r="M1327" s="89">
        <v>0</v>
      </c>
      <c r="N1327" s="89">
        <v>0</v>
      </c>
      <c r="O1327" s="89">
        <v>0</v>
      </c>
      <c r="P1327" s="89">
        <v>0</v>
      </c>
      <c r="Q1327" s="89">
        <v>0</v>
      </c>
      <c r="R1327" s="89">
        <v>0</v>
      </c>
      <c r="S1327" s="89">
        <v>0</v>
      </c>
      <c r="T1327" s="89">
        <v>0</v>
      </c>
      <c r="U1327" s="89">
        <v>0</v>
      </c>
      <c r="V1327" s="89">
        <v>0</v>
      </c>
      <c r="W1327" s="89">
        <v>0</v>
      </c>
      <c r="X1327" s="89">
        <v>0</v>
      </c>
      <c r="Y1327" s="89">
        <v>0</v>
      </c>
    </row>
    <row r="1328" spans="1:25">
      <c r="A1328" s="88" t="s">
        <v>1437</v>
      </c>
      <c r="B1328" s="89">
        <v>0</v>
      </c>
      <c r="C1328" s="89">
        <v>0</v>
      </c>
      <c r="D1328" s="89">
        <v>0</v>
      </c>
      <c r="E1328" s="89">
        <v>0</v>
      </c>
      <c r="F1328" s="89">
        <v>0</v>
      </c>
      <c r="G1328" s="89">
        <v>0</v>
      </c>
      <c r="H1328" s="89">
        <v>0</v>
      </c>
      <c r="I1328" s="89">
        <v>0</v>
      </c>
      <c r="J1328" s="89">
        <v>0</v>
      </c>
      <c r="K1328" s="89">
        <v>0</v>
      </c>
      <c r="L1328" s="89">
        <v>0</v>
      </c>
      <c r="M1328" s="89">
        <v>0</v>
      </c>
      <c r="N1328" s="89">
        <v>0</v>
      </c>
      <c r="O1328" s="89">
        <v>0</v>
      </c>
      <c r="P1328" s="89">
        <v>0</v>
      </c>
      <c r="Q1328" s="89">
        <v>0</v>
      </c>
      <c r="R1328" s="89">
        <v>0</v>
      </c>
      <c r="S1328" s="89">
        <v>0</v>
      </c>
      <c r="T1328" s="89">
        <v>0</v>
      </c>
      <c r="U1328" s="89">
        <v>0</v>
      </c>
      <c r="V1328" s="89">
        <v>0</v>
      </c>
      <c r="W1328" s="89">
        <v>0</v>
      </c>
      <c r="X1328" s="89">
        <v>0</v>
      </c>
      <c r="Y1328" s="89">
        <v>0</v>
      </c>
    </row>
    <row r="1329" spans="1:25">
      <c r="A1329" s="88" t="s">
        <v>1438</v>
      </c>
      <c r="B1329" s="89">
        <v>0</v>
      </c>
      <c r="C1329" s="89">
        <v>0</v>
      </c>
      <c r="D1329" s="89">
        <v>0</v>
      </c>
      <c r="E1329" s="89">
        <v>0</v>
      </c>
      <c r="F1329" s="89">
        <v>0</v>
      </c>
      <c r="G1329" s="89">
        <v>0</v>
      </c>
      <c r="H1329" s="89">
        <v>0</v>
      </c>
      <c r="I1329" s="89">
        <v>0</v>
      </c>
      <c r="J1329" s="89">
        <v>0</v>
      </c>
      <c r="K1329" s="89">
        <v>0</v>
      </c>
      <c r="L1329" s="89">
        <v>0</v>
      </c>
      <c r="M1329" s="89">
        <v>0</v>
      </c>
      <c r="N1329" s="89">
        <v>0</v>
      </c>
      <c r="O1329" s="89">
        <v>0</v>
      </c>
      <c r="P1329" s="89">
        <v>0</v>
      </c>
      <c r="Q1329" s="89">
        <v>0</v>
      </c>
      <c r="R1329" s="89">
        <v>0</v>
      </c>
      <c r="S1329" s="89">
        <v>0</v>
      </c>
      <c r="T1329" s="89">
        <v>0</v>
      </c>
      <c r="U1329" s="89">
        <v>0</v>
      </c>
      <c r="V1329" s="89">
        <v>0</v>
      </c>
      <c r="W1329" s="89">
        <v>0</v>
      </c>
      <c r="X1329" s="89">
        <v>0</v>
      </c>
      <c r="Y1329" s="89">
        <v>0</v>
      </c>
    </row>
    <row r="1330" spans="1:25">
      <c r="A1330" s="88" t="s">
        <v>1439</v>
      </c>
      <c r="B1330" s="89">
        <v>0</v>
      </c>
      <c r="C1330" s="89">
        <v>0</v>
      </c>
      <c r="D1330" s="89">
        <v>0</v>
      </c>
      <c r="E1330" s="89">
        <v>0</v>
      </c>
      <c r="F1330" s="89">
        <v>0</v>
      </c>
      <c r="G1330" s="89">
        <v>0</v>
      </c>
      <c r="H1330" s="89">
        <v>0</v>
      </c>
      <c r="I1330" s="89">
        <v>0</v>
      </c>
      <c r="J1330" s="89">
        <v>0</v>
      </c>
      <c r="K1330" s="89">
        <v>0</v>
      </c>
      <c r="L1330" s="89">
        <v>0</v>
      </c>
      <c r="M1330" s="89">
        <v>0</v>
      </c>
      <c r="N1330" s="89">
        <v>0</v>
      </c>
      <c r="O1330" s="89">
        <v>0</v>
      </c>
      <c r="P1330" s="89">
        <v>0</v>
      </c>
      <c r="Q1330" s="89">
        <v>0</v>
      </c>
      <c r="R1330" s="89">
        <v>0</v>
      </c>
      <c r="S1330" s="89">
        <v>0</v>
      </c>
      <c r="T1330" s="89">
        <v>0</v>
      </c>
      <c r="U1330" s="89">
        <v>0</v>
      </c>
      <c r="V1330" s="89">
        <v>0</v>
      </c>
      <c r="W1330" s="89">
        <v>0</v>
      </c>
      <c r="X1330" s="89">
        <v>0</v>
      </c>
      <c r="Y1330" s="89">
        <v>0</v>
      </c>
    </row>
    <row r="1331" spans="1:25">
      <c r="A1331" s="88" t="s">
        <v>1440</v>
      </c>
      <c r="B1331" s="89">
        <v>0</v>
      </c>
      <c r="C1331" s="89">
        <v>0</v>
      </c>
      <c r="D1331" s="89">
        <v>0</v>
      </c>
      <c r="E1331" s="89">
        <v>0</v>
      </c>
      <c r="F1331" s="89">
        <v>0</v>
      </c>
      <c r="G1331" s="89">
        <v>0</v>
      </c>
      <c r="H1331" s="89">
        <v>0</v>
      </c>
      <c r="I1331" s="89">
        <v>0</v>
      </c>
      <c r="J1331" s="89">
        <v>0</v>
      </c>
      <c r="K1331" s="89">
        <v>0</v>
      </c>
      <c r="L1331" s="89">
        <v>0</v>
      </c>
      <c r="M1331" s="89">
        <v>0</v>
      </c>
      <c r="N1331" s="89">
        <v>0</v>
      </c>
      <c r="O1331" s="89">
        <v>0</v>
      </c>
      <c r="P1331" s="89">
        <v>0</v>
      </c>
      <c r="Q1331" s="89">
        <v>0</v>
      </c>
      <c r="R1331" s="89">
        <v>0</v>
      </c>
      <c r="S1331" s="89">
        <v>0</v>
      </c>
      <c r="T1331" s="89">
        <v>0</v>
      </c>
      <c r="U1331" s="89">
        <v>0</v>
      </c>
      <c r="V1331" s="89">
        <v>0</v>
      </c>
      <c r="W1331" s="89">
        <v>0</v>
      </c>
      <c r="X1331" s="89">
        <v>0</v>
      </c>
      <c r="Y1331" s="89">
        <v>0</v>
      </c>
    </row>
    <row r="1332" spans="1:25">
      <c r="A1332" s="88" t="s">
        <v>1441</v>
      </c>
      <c r="B1332" s="89">
        <v>0</v>
      </c>
      <c r="C1332" s="89">
        <v>0</v>
      </c>
      <c r="D1332" s="89">
        <v>0</v>
      </c>
      <c r="E1332" s="89">
        <v>0</v>
      </c>
      <c r="F1332" s="89">
        <v>0</v>
      </c>
      <c r="G1332" s="89">
        <v>0</v>
      </c>
      <c r="H1332" s="89">
        <v>0</v>
      </c>
      <c r="I1332" s="89">
        <v>0</v>
      </c>
      <c r="J1332" s="89">
        <v>0</v>
      </c>
      <c r="K1332" s="89">
        <v>0</v>
      </c>
      <c r="L1332" s="89">
        <v>0</v>
      </c>
      <c r="M1332" s="89">
        <v>0</v>
      </c>
      <c r="N1332" s="89">
        <v>0</v>
      </c>
      <c r="O1332" s="89">
        <v>0</v>
      </c>
      <c r="P1332" s="89">
        <v>0</v>
      </c>
      <c r="Q1332" s="89">
        <v>0</v>
      </c>
      <c r="R1332" s="89">
        <v>0</v>
      </c>
      <c r="S1332" s="89">
        <v>0</v>
      </c>
      <c r="T1332" s="89">
        <v>0</v>
      </c>
      <c r="U1332" s="89">
        <v>0</v>
      </c>
      <c r="V1332" s="89">
        <v>0</v>
      </c>
      <c r="W1332" s="89">
        <v>0</v>
      </c>
      <c r="X1332" s="89">
        <v>0</v>
      </c>
      <c r="Y1332" s="89">
        <v>0</v>
      </c>
    </row>
    <row r="1333" spans="1:25">
      <c r="A1333" s="88" t="s">
        <v>1442</v>
      </c>
      <c r="B1333" s="89">
        <v>0</v>
      </c>
      <c r="C1333" s="89">
        <v>0</v>
      </c>
      <c r="D1333" s="89">
        <v>0</v>
      </c>
      <c r="E1333" s="89">
        <v>0</v>
      </c>
      <c r="F1333" s="89">
        <v>0</v>
      </c>
      <c r="G1333" s="89">
        <v>0</v>
      </c>
      <c r="H1333" s="89">
        <v>0</v>
      </c>
      <c r="I1333" s="89">
        <v>0</v>
      </c>
      <c r="J1333" s="89">
        <v>0</v>
      </c>
      <c r="K1333" s="89">
        <v>0</v>
      </c>
      <c r="L1333" s="89">
        <v>0</v>
      </c>
      <c r="M1333" s="89">
        <v>0</v>
      </c>
      <c r="N1333" s="89">
        <v>0</v>
      </c>
      <c r="O1333" s="89">
        <v>0</v>
      </c>
      <c r="P1333" s="89">
        <v>0</v>
      </c>
      <c r="Q1333" s="89">
        <v>0</v>
      </c>
      <c r="R1333" s="89">
        <v>0</v>
      </c>
      <c r="S1333" s="89">
        <v>0</v>
      </c>
      <c r="T1333" s="89">
        <v>0</v>
      </c>
      <c r="U1333" s="89">
        <v>0</v>
      </c>
      <c r="V1333" s="89">
        <v>0</v>
      </c>
      <c r="W1333" s="89">
        <v>0</v>
      </c>
      <c r="X1333" s="89">
        <v>0</v>
      </c>
      <c r="Y1333" s="89">
        <v>0</v>
      </c>
    </row>
    <row r="1334" spans="1:25">
      <c r="A1334" s="88" t="s">
        <v>1443</v>
      </c>
      <c r="B1334" s="89">
        <v>0</v>
      </c>
      <c r="C1334" s="89">
        <v>0</v>
      </c>
      <c r="D1334" s="89">
        <v>0</v>
      </c>
      <c r="E1334" s="89">
        <v>0</v>
      </c>
      <c r="F1334" s="89">
        <v>0</v>
      </c>
      <c r="G1334" s="89">
        <v>0</v>
      </c>
      <c r="H1334" s="89">
        <v>0</v>
      </c>
      <c r="I1334" s="89">
        <v>0</v>
      </c>
      <c r="J1334" s="89">
        <v>0</v>
      </c>
      <c r="K1334" s="89">
        <v>0</v>
      </c>
      <c r="L1334" s="89">
        <v>0</v>
      </c>
      <c r="M1334" s="89">
        <v>0</v>
      </c>
      <c r="N1334" s="89">
        <v>0</v>
      </c>
      <c r="O1334" s="89">
        <v>0</v>
      </c>
      <c r="P1334" s="89">
        <v>0</v>
      </c>
      <c r="Q1334" s="89">
        <v>0</v>
      </c>
      <c r="R1334" s="89">
        <v>0</v>
      </c>
      <c r="S1334" s="89">
        <v>0</v>
      </c>
      <c r="T1334" s="89">
        <v>0</v>
      </c>
      <c r="U1334" s="89">
        <v>0</v>
      </c>
      <c r="V1334" s="89">
        <v>0</v>
      </c>
      <c r="W1334" s="89">
        <v>0</v>
      </c>
      <c r="X1334" s="89">
        <v>0</v>
      </c>
      <c r="Y1334" s="89">
        <v>0</v>
      </c>
    </row>
    <row r="1335" spans="1:25">
      <c r="A1335" s="88" t="s">
        <v>1444</v>
      </c>
      <c r="B1335" s="89">
        <v>0</v>
      </c>
      <c r="C1335" s="89">
        <v>0</v>
      </c>
      <c r="D1335" s="89">
        <v>0</v>
      </c>
      <c r="E1335" s="89">
        <v>0</v>
      </c>
      <c r="F1335" s="89">
        <v>0</v>
      </c>
      <c r="G1335" s="89">
        <v>0</v>
      </c>
      <c r="H1335" s="89">
        <v>0</v>
      </c>
      <c r="I1335" s="89">
        <v>0</v>
      </c>
      <c r="J1335" s="89">
        <v>0</v>
      </c>
      <c r="K1335" s="89">
        <v>0</v>
      </c>
      <c r="L1335" s="89">
        <v>0</v>
      </c>
      <c r="M1335" s="89">
        <v>0</v>
      </c>
      <c r="N1335" s="89">
        <v>0</v>
      </c>
      <c r="O1335" s="89">
        <v>0</v>
      </c>
      <c r="P1335" s="89">
        <v>0</v>
      </c>
      <c r="Q1335" s="89">
        <v>0</v>
      </c>
      <c r="R1335" s="89">
        <v>0</v>
      </c>
      <c r="S1335" s="89">
        <v>0</v>
      </c>
      <c r="T1335" s="89">
        <v>0</v>
      </c>
      <c r="U1335" s="89">
        <v>0</v>
      </c>
      <c r="V1335" s="89">
        <v>0</v>
      </c>
      <c r="W1335" s="89">
        <v>0</v>
      </c>
      <c r="X1335" s="89">
        <v>0</v>
      </c>
      <c r="Y1335" s="89">
        <v>0</v>
      </c>
    </row>
    <row r="1336" spans="1:25">
      <c r="A1336" s="88" t="s">
        <v>1445</v>
      </c>
      <c r="B1336" s="89">
        <v>0</v>
      </c>
      <c r="C1336" s="89">
        <v>0</v>
      </c>
      <c r="D1336" s="89">
        <v>0</v>
      </c>
      <c r="E1336" s="89">
        <v>0</v>
      </c>
      <c r="F1336" s="89">
        <v>0</v>
      </c>
      <c r="G1336" s="89">
        <v>0</v>
      </c>
      <c r="H1336" s="89">
        <v>0</v>
      </c>
      <c r="I1336" s="89">
        <v>0</v>
      </c>
      <c r="J1336" s="89">
        <v>0</v>
      </c>
      <c r="K1336" s="89">
        <v>0</v>
      </c>
      <c r="L1336" s="89">
        <v>0</v>
      </c>
      <c r="M1336" s="89">
        <v>0</v>
      </c>
      <c r="N1336" s="89">
        <v>0</v>
      </c>
      <c r="O1336" s="89">
        <v>0</v>
      </c>
      <c r="P1336" s="89">
        <v>0</v>
      </c>
      <c r="Q1336" s="89">
        <v>0</v>
      </c>
      <c r="R1336" s="89">
        <v>0</v>
      </c>
      <c r="S1336" s="89">
        <v>0</v>
      </c>
      <c r="T1336" s="89">
        <v>0</v>
      </c>
      <c r="U1336" s="89">
        <v>0</v>
      </c>
      <c r="V1336" s="89">
        <v>0</v>
      </c>
      <c r="W1336" s="89">
        <v>0</v>
      </c>
      <c r="X1336" s="89">
        <v>0</v>
      </c>
      <c r="Y1336" s="89">
        <v>0</v>
      </c>
    </row>
    <row r="1337" spans="1:25">
      <c r="A1337" s="88" t="s">
        <v>1446</v>
      </c>
      <c r="B1337" s="89">
        <v>0</v>
      </c>
      <c r="C1337" s="89">
        <v>0</v>
      </c>
      <c r="D1337" s="89">
        <v>0</v>
      </c>
      <c r="E1337" s="89">
        <v>0</v>
      </c>
      <c r="F1337" s="89">
        <v>0</v>
      </c>
      <c r="G1337" s="89">
        <v>0</v>
      </c>
      <c r="H1337" s="89">
        <v>0</v>
      </c>
      <c r="I1337" s="89">
        <v>0</v>
      </c>
      <c r="J1337" s="89">
        <v>0</v>
      </c>
      <c r="K1337" s="89">
        <v>0</v>
      </c>
      <c r="L1337" s="89">
        <v>0</v>
      </c>
      <c r="M1337" s="89">
        <v>0</v>
      </c>
      <c r="N1337" s="89">
        <v>0</v>
      </c>
      <c r="O1337" s="89">
        <v>0</v>
      </c>
      <c r="P1337" s="89">
        <v>0</v>
      </c>
      <c r="Q1337" s="89">
        <v>0</v>
      </c>
      <c r="R1337" s="89">
        <v>0</v>
      </c>
      <c r="S1337" s="89">
        <v>0</v>
      </c>
      <c r="T1337" s="89">
        <v>0</v>
      </c>
      <c r="U1337" s="89">
        <v>0</v>
      </c>
      <c r="V1337" s="89">
        <v>0</v>
      </c>
      <c r="W1337" s="89">
        <v>0</v>
      </c>
      <c r="X1337" s="89">
        <v>0</v>
      </c>
      <c r="Y1337" s="89">
        <v>0</v>
      </c>
    </row>
    <row r="1338" spans="1:25">
      <c r="A1338" s="88" t="s">
        <v>1447</v>
      </c>
      <c r="B1338" s="89">
        <v>0</v>
      </c>
      <c r="C1338" s="89">
        <v>0</v>
      </c>
      <c r="D1338" s="89">
        <v>0</v>
      </c>
      <c r="E1338" s="89">
        <v>0</v>
      </c>
      <c r="F1338" s="89">
        <v>0</v>
      </c>
      <c r="G1338" s="89">
        <v>0</v>
      </c>
      <c r="H1338" s="89">
        <v>0</v>
      </c>
      <c r="I1338" s="89">
        <v>0</v>
      </c>
      <c r="J1338" s="89">
        <v>0</v>
      </c>
      <c r="K1338" s="89">
        <v>0</v>
      </c>
      <c r="L1338" s="89">
        <v>0</v>
      </c>
      <c r="M1338" s="89">
        <v>0</v>
      </c>
      <c r="N1338" s="89">
        <v>0</v>
      </c>
      <c r="O1338" s="89">
        <v>0</v>
      </c>
      <c r="P1338" s="89">
        <v>0</v>
      </c>
      <c r="Q1338" s="89">
        <v>0</v>
      </c>
      <c r="R1338" s="89">
        <v>0</v>
      </c>
      <c r="S1338" s="89">
        <v>0</v>
      </c>
      <c r="T1338" s="89">
        <v>0</v>
      </c>
      <c r="U1338" s="89">
        <v>0</v>
      </c>
      <c r="V1338" s="89">
        <v>0</v>
      </c>
      <c r="W1338" s="89">
        <v>0</v>
      </c>
      <c r="X1338" s="89">
        <v>0</v>
      </c>
      <c r="Y1338" s="89">
        <v>0</v>
      </c>
    </row>
    <row r="1339" spans="1:25">
      <c r="A1339" s="88" t="s">
        <v>1448</v>
      </c>
      <c r="B1339" s="89">
        <v>0</v>
      </c>
      <c r="C1339" s="89">
        <v>0</v>
      </c>
      <c r="D1339" s="89">
        <v>0</v>
      </c>
      <c r="E1339" s="89">
        <v>0</v>
      </c>
      <c r="F1339" s="89">
        <v>0</v>
      </c>
      <c r="G1339" s="89">
        <v>0</v>
      </c>
      <c r="H1339" s="89">
        <v>0</v>
      </c>
      <c r="I1339" s="89">
        <v>0</v>
      </c>
      <c r="J1339" s="89">
        <v>0</v>
      </c>
      <c r="K1339" s="89">
        <v>0</v>
      </c>
      <c r="L1339" s="89">
        <v>0</v>
      </c>
      <c r="M1339" s="89">
        <v>0</v>
      </c>
      <c r="N1339" s="89">
        <v>0</v>
      </c>
      <c r="O1339" s="89">
        <v>0</v>
      </c>
      <c r="P1339" s="89">
        <v>0</v>
      </c>
      <c r="Q1339" s="89">
        <v>0</v>
      </c>
      <c r="R1339" s="89">
        <v>0</v>
      </c>
      <c r="S1339" s="89">
        <v>0</v>
      </c>
      <c r="T1339" s="89">
        <v>0</v>
      </c>
      <c r="U1339" s="89">
        <v>0</v>
      </c>
      <c r="V1339" s="89">
        <v>0</v>
      </c>
      <c r="W1339" s="89">
        <v>0</v>
      </c>
      <c r="X1339" s="89">
        <v>0</v>
      </c>
      <c r="Y1339" s="89">
        <v>0</v>
      </c>
    </row>
    <row r="1340" spans="1:25">
      <c r="A1340" s="88" t="s">
        <v>1449</v>
      </c>
      <c r="B1340" s="89">
        <v>0</v>
      </c>
      <c r="C1340" s="89">
        <v>0</v>
      </c>
      <c r="D1340" s="89">
        <v>0</v>
      </c>
      <c r="E1340" s="89">
        <v>0</v>
      </c>
      <c r="F1340" s="89">
        <v>0</v>
      </c>
      <c r="G1340" s="89">
        <v>0</v>
      </c>
      <c r="H1340" s="89">
        <v>0</v>
      </c>
      <c r="I1340" s="89">
        <v>0</v>
      </c>
      <c r="J1340" s="89">
        <v>0</v>
      </c>
      <c r="K1340" s="89">
        <v>0</v>
      </c>
      <c r="L1340" s="89">
        <v>0</v>
      </c>
      <c r="M1340" s="89">
        <v>0</v>
      </c>
      <c r="N1340" s="89">
        <v>0</v>
      </c>
      <c r="O1340" s="89">
        <v>0</v>
      </c>
      <c r="P1340" s="89">
        <v>0</v>
      </c>
      <c r="Q1340" s="89">
        <v>0</v>
      </c>
      <c r="R1340" s="89">
        <v>0</v>
      </c>
      <c r="S1340" s="89">
        <v>0</v>
      </c>
      <c r="T1340" s="89">
        <v>0</v>
      </c>
      <c r="U1340" s="89">
        <v>0</v>
      </c>
      <c r="V1340" s="89">
        <v>0</v>
      </c>
      <c r="W1340" s="89">
        <v>0</v>
      </c>
      <c r="X1340" s="89">
        <v>0</v>
      </c>
      <c r="Y1340" s="89">
        <v>0</v>
      </c>
    </row>
    <row r="1341" spans="1:25">
      <c r="A1341" s="88" t="s">
        <v>1450</v>
      </c>
      <c r="B1341" s="89">
        <v>0</v>
      </c>
      <c r="C1341" s="89">
        <v>0</v>
      </c>
      <c r="D1341" s="89">
        <v>0</v>
      </c>
      <c r="E1341" s="89">
        <v>0</v>
      </c>
      <c r="F1341" s="89">
        <v>0</v>
      </c>
      <c r="G1341" s="89">
        <v>0</v>
      </c>
      <c r="H1341" s="89">
        <v>0</v>
      </c>
      <c r="I1341" s="89">
        <v>0</v>
      </c>
      <c r="J1341" s="89">
        <v>0</v>
      </c>
      <c r="K1341" s="89">
        <v>0</v>
      </c>
      <c r="L1341" s="89">
        <v>0</v>
      </c>
      <c r="M1341" s="89">
        <v>0</v>
      </c>
      <c r="N1341" s="89">
        <v>0</v>
      </c>
      <c r="O1341" s="89">
        <v>0</v>
      </c>
      <c r="P1341" s="89">
        <v>0</v>
      </c>
      <c r="Q1341" s="89">
        <v>0</v>
      </c>
      <c r="R1341" s="89">
        <v>0</v>
      </c>
      <c r="S1341" s="89">
        <v>0</v>
      </c>
      <c r="T1341" s="89">
        <v>0</v>
      </c>
      <c r="U1341" s="89">
        <v>0</v>
      </c>
      <c r="V1341" s="89">
        <v>0</v>
      </c>
      <c r="W1341" s="89">
        <v>0</v>
      </c>
      <c r="X1341" s="89">
        <v>0</v>
      </c>
      <c r="Y1341" s="89">
        <v>0</v>
      </c>
    </row>
    <row r="1342" spans="1:25">
      <c r="A1342" s="88" t="s">
        <v>1451</v>
      </c>
      <c r="B1342" s="89">
        <v>0</v>
      </c>
      <c r="C1342" s="89">
        <v>0</v>
      </c>
      <c r="D1342" s="89">
        <v>0</v>
      </c>
      <c r="E1342" s="89">
        <v>0</v>
      </c>
      <c r="F1342" s="89">
        <v>0</v>
      </c>
      <c r="G1342" s="89">
        <v>0</v>
      </c>
      <c r="H1342" s="89">
        <v>0</v>
      </c>
      <c r="I1342" s="89">
        <v>0</v>
      </c>
      <c r="J1342" s="89">
        <v>0</v>
      </c>
      <c r="K1342" s="89">
        <v>0</v>
      </c>
      <c r="L1342" s="89">
        <v>0</v>
      </c>
      <c r="M1342" s="89">
        <v>0</v>
      </c>
      <c r="N1342" s="89">
        <v>0</v>
      </c>
      <c r="O1342" s="89">
        <v>0</v>
      </c>
      <c r="P1342" s="89">
        <v>0</v>
      </c>
      <c r="Q1342" s="89">
        <v>0</v>
      </c>
      <c r="R1342" s="89">
        <v>0</v>
      </c>
      <c r="S1342" s="89">
        <v>0</v>
      </c>
      <c r="T1342" s="89">
        <v>0</v>
      </c>
      <c r="U1342" s="89">
        <v>0</v>
      </c>
      <c r="V1342" s="89">
        <v>0</v>
      </c>
      <c r="W1342" s="89">
        <v>0</v>
      </c>
      <c r="X1342" s="89">
        <v>0</v>
      </c>
      <c r="Y1342" s="89">
        <v>0</v>
      </c>
    </row>
    <row r="1343" spans="1:25">
      <c r="A1343" s="88" t="s">
        <v>1452</v>
      </c>
      <c r="B1343" s="89">
        <v>0</v>
      </c>
      <c r="C1343" s="89">
        <v>0</v>
      </c>
      <c r="D1343" s="89">
        <v>0</v>
      </c>
      <c r="E1343" s="89">
        <v>0</v>
      </c>
      <c r="F1343" s="89">
        <v>0</v>
      </c>
      <c r="G1343" s="89">
        <v>0</v>
      </c>
      <c r="H1343" s="89">
        <v>0</v>
      </c>
      <c r="I1343" s="89">
        <v>0</v>
      </c>
      <c r="J1343" s="89">
        <v>0</v>
      </c>
      <c r="K1343" s="89">
        <v>0</v>
      </c>
      <c r="L1343" s="89">
        <v>0</v>
      </c>
      <c r="M1343" s="89">
        <v>0</v>
      </c>
      <c r="N1343" s="89">
        <v>0</v>
      </c>
      <c r="O1343" s="89">
        <v>0</v>
      </c>
      <c r="P1343" s="89">
        <v>0</v>
      </c>
      <c r="Q1343" s="89">
        <v>0</v>
      </c>
      <c r="R1343" s="89">
        <v>0</v>
      </c>
      <c r="S1343" s="89">
        <v>0</v>
      </c>
      <c r="T1343" s="89">
        <v>0</v>
      </c>
      <c r="U1343" s="89">
        <v>0</v>
      </c>
      <c r="V1343" s="89">
        <v>0</v>
      </c>
      <c r="W1343" s="89">
        <v>0</v>
      </c>
      <c r="X1343" s="89">
        <v>0</v>
      </c>
      <c r="Y1343" s="89">
        <v>0</v>
      </c>
    </row>
    <row r="1344" spans="1:25">
      <c r="A1344" s="88" t="s">
        <v>1453</v>
      </c>
      <c r="B1344" s="89">
        <v>0</v>
      </c>
      <c r="C1344" s="89">
        <v>0</v>
      </c>
      <c r="D1344" s="89">
        <v>0</v>
      </c>
      <c r="E1344" s="89">
        <v>0</v>
      </c>
      <c r="F1344" s="89">
        <v>0</v>
      </c>
      <c r="G1344" s="89">
        <v>0</v>
      </c>
      <c r="H1344" s="89">
        <v>0</v>
      </c>
      <c r="I1344" s="89">
        <v>0</v>
      </c>
      <c r="J1344" s="89">
        <v>0</v>
      </c>
      <c r="K1344" s="89">
        <v>0</v>
      </c>
      <c r="L1344" s="89">
        <v>0</v>
      </c>
      <c r="M1344" s="89">
        <v>0</v>
      </c>
      <c r="N1344" s="89">
        <v>0</v>
      </c>
      <c r="O1344" s="89">
        <v>0</v>
      </c>
      <c r="P1344" s="89">
        <v>0</v>
      </c>
      <c r="Q1344" s="89">
        <v>0</v>
      </c>
      <c r="R1344" s="89">
        <v>0</v>
      </c>
      <c r="S1344" s="89">
        <v>0</v>
      </c>
      <c r="T1344" s="89">
        <v>0</v>
      </c>
      <c r="U1344" s="89">
        <v>0</v>
      </c>
      <c r="V1344" s="89">
        <v>0</v>
      </c>
      <c r="W1344" s="89">
        <v>0</v>
      </c>
      <c r="X1344" s="89">
        <v>0</v>
      </c>
      <c r="Y1344" s="89">
        <v>0</v>
      </c>
    </row>
    <row r="1345" spans="1:25">
      <c r="A1345" s="88" t="s">
        <v>1454</v>
      </c>
      <c r="B1345" s="89">
        <v>0</v>
      </c>
      <c r="C1345" s="89">
        <v>0</v>
      </c>
      <c r="D1345" s="89">
        <v>0</v>
      </c>
      <c r="E1345" s="89">
        <v>0</v>
      </c>
      <c r="F1345" s="89">
        <v>0</v>
      </c>
      <c r="G1345" s="89">
        <v>0</v>
      </c>
      <c r="H1345" s="89">
        <v>0</v>
      </c>
      <c r="I1345" s="89">
        <v>0</v>
      </c>
      <c r="J1345" s="89">
        <v>0</v>
      </c>
      <c r="K1345" s="89">
        <v>0</v>
      </c>
      <c r="L1345" s="89">
        <v>0</v>
      </c>
      <c r="M1345" s="89">
        <v>0</v>
      </c>
      <c r="N1345" s="89">
        <v>0</v>
      </c>
      <c r="O1345" s="89">
        <v>0</v>
      </c>
      <c r="P1345" s="89">
        <v>0</v>
      </c>
      <c r="Q1345" s="89">
        <v>0</v>
      </c>
      <c r="R1345" s="89">
        <v>0</v>
      </c>
      <c r="S1345" s="89">
        <v>0</v>
      </c>
      <c r="T1345" s="89">
        <v>0</v>
      </c>
      <c r="U1345" s="89">
        <v>0</v>
      </c>
      <c r="V1345" s="89">
        <v>0</v>
      </c>
      <c r="W1345" s="89">
        <v>0</v>
      </c>
      <c r="X1345" s="89">
        <v>0</v>
      </c>
      <c r="Y1345" s="89">
        <v>0</v>
      </c>
    </row>
    <row r="1346" spans="1:25">
      <c r="A1346" s="88" t="s">
        <v>1455</v>
      </c>
      <c r="B1346" s="89">
        <v>0</v>
      </c>
      <c r="C1346" s="89">
        <v>0</v>
      </c>
      <c r="D1346" s="89">
        <v>0</v>
      </c>
      <c r="E1346" s="89">
        <v>0</v>
      </c>
      <c r="F1346" s="89">
        <v>0</v>
      </c>
      <c r="G1346" s="89">
        <v>0</v>
      </c>
      <c r="H1346" s="89">
        <v>0</v>
      </c>
      <c r="I1346" s="89">
        <v>0</v>
      </c>
      <c r="J1346" s="89">
        <v>0</v>
      </c>
      <c r="K1346" s="89">
        <v>0</v>
      </c>
      <c r="L1346" s="89">
        <v>0</v>
      </c>
      <c r="M1346" s="89">
        <v>0</v>
      </c>
      <c r="N1346" s="89">
        <v>0</v>
      </c>
      <c r="O1346" s="89">
        <v>0</v>
      </c>
      <c r="P1346" s="89">
        <v>0</v>
      </c>
      <c r="Q1346" s="89">
        <v>0</v>
      </c>
      <c r="R1346" s="89">
        <v>0</v>
      </c>
      <c r="S1346" s="89">
        <v>0</v>
      </c>
      <c r="T1346" s="89">
        <v>0</v>
      </c>
      <c r="U1346" s="89">
        <v>0</v>
      </c>
      <c r="V1346" s="89">
        <v>0</v>
      </c>
      <c r="W1346" s="89">
        <v>0</v>
      </c>
      <c r="X1346" s="89">
        <v>0</v>
      </c>
      <c r="Y1346" s="89">
        <v>0</v>
      </c>
    </row>
    <row r="1347" spans="1:25">
      <c r="A1347" s="88" t="s">
        <v>1456</v>
      </c>
      <c r="B1347" s="89">
        <v>0</v>
      </c>
      <c r="C1347" s="89">
        <v>0</v>
      </c>
      <c r="D1347" s="89">
        <v>0</v>
      </c>
      <c r="E1347" s="89">
        <v>0</v>
      </c>
      <c r="F1347" s="89">
        <v>0</v>
      </c>
      <c r="G1347" s="89">
        <v>0</v>
      </c>
      <c r="H1347" s="89">
        <v>0</v>
      </c>
      <c r="I1347" s="89">
        <v>0</v>
      </c>
      <c r="J1347" s="89">
        <v>0</v>
      </c>
      <c r="K1347" s="89">
        <v>0</v>
      </c>
      <c r="L1347" s="89">
        <v>0</v>
      </c>
      <c r="M1347" s="89">
        <v>0</v>
      </c>
      <c r="N1347" s="89">
        <v>0</v>
      </c>
      <c r="O1347" s="89">
        <v>0</v>
      </c>
      <c r="P1347" s="89">
        <v>0</v>
      </c>
      <c r="Q1347" s="89">
        <v>0</v>
      </c>
      <c r="R1347" s="89">
        <v>0</v>
      </c>
      <c r="S1347" s="89">
        <v>0</v>
      </c>
      <c r="T1347" s="89">
        <v>0</v>
      </c>
      <c r="U1347" s="89">
        <v>0</v>
      </c>
      <c r="V1347" s="89">
        <v>0</v>
      </c>
      <c r="W1347" s="89">
        <v>0</v>
      </c>
      <c r="X1347" s="89">
        <v>0</v>
      </c>
      <c r="Y1347" s="89">
        <v>0</v>
      </c>
    </row>
    <row r="1348" spans="1:25">
      <c r="A1348" s="88" t="s">
        <v>1457</v>
      </c>
      <c r="B1348" s="89">
        <v>0</v>
      </c>
      <c r="C1348" s="89">
        <v>0</v>
      </c>
      <c r="D1348" s="89">
        <v>0</v>
      </c>
      <c r="E1348" s="89">
        <v>0</v>
      </c>
      <c r="F1348" s="89">
        <v>0</v>
      </c>
      <c r="G1348" s="89">
        <v>0</v>
      </c>
      <c r="H1348" s="89">
        <v>0</v>
      </c>
      <c r="I1348" s="89">
        <v>0</v>
      </c>
      <c r="J1348" s="89">
        <v>0</v>
      </c>
      <c r="K1348" s="89">
        <v>0</v>
      </c>
      <c r="L1348" s="89">
        <v>0</v>
      </c>
      <c r="M1348" s="89">
        <v>0</v>
      </c>
      <c r="N1348" s="89">
        <v>0</v>
      </c>
      <c r="O1348" s="89">
        <v>0</v>
      </c>
      <c r="P1348" s="89">
        <v>0</v>
      </c>
      <c r="Q1348" s="89">
        <v>0</v>
      </c>
      <c r="R1348" s="89">
        <v>0</v>
      </c>
      <c r="S1348" s="89">
        <v>0</v>
      </c>
      <c r="T1348" s="89">
        <v>0</v>
      </c>
      <c r="U1348" s="89">
        <v>0</v>
      </c>
      <c r="V1348" s="89">
        <v>0</v>
      </c>
      <c r="W1348" s="89">
        <v>0</v>
      </c>
      <c r="X1348" s="89">
        <v>0</v>
      </c>
      <c r="Y1348" s="89">
        <v>0</v>
      </c>
    </row>
    <row r="1349" spans="1:25">
      <c r="A1349" s="88" t="s">
        <v>1458</v>
      </c>
      <c r="B1349" s="89">
        <v>0</v>
      </c>
      <c r="C1349" s="89">
        <v>0</v>
      </c>
      <c r="D1349" s="89">
        <v>0</v>
      </c>
      <c r="E1349" s="89">
        <v>0</v>
      </c>
      <c r="F1349" s="89">
        <v>0</v>
      </c>
      <c r="G1349" s="89">
        <v>0</v>
      </c>
      <c r="H1349" s="89">
        <v>0</v>
      </c>
      <c r="I1349" s="89">
        <v>0</v>
      </c>
      <c r="J1349" s="89">
        <v>0</v>
      </c>
      <c r="K1349" s="89">
        <v>0</v>
      </c>
      <c r="L1349" s="89">
        <v>0</v>
      </c>
      <c r="M1349" s="89">
        <v>0</v>
      </c>
      <c r="N1349" s="89">
        <v>0</v>
      </c>
      <c r="O1349" s="89">
        <v>0</v>
      </c>
      <c r="P1349" s="89">
        <v>0</v>
      </c>
      <c r="Q1349" s="89">
        <v>0</v>
      </c>
      <c r="R1349" s="89">
        <v>0</v>
      </c>
      <c r="S1349" s="89">
        <v>0</v>
      </c>
      <c r="T1349" s="89">
        <v>0</v>
      </c>
      <c r="U1349" s="89">
        <v>0</v>
      </c>
      <c r="V1349" s="89">
        <v>0</v>
      </c>
      <c r="W1349" s="89">
        <v>0</v>
      </c>
      <c r="X1349" s="89">
        <v>0</v>
      </c>
      <c r="Y1349" s="89">
        <v>0</v>
      </c>
    </row>
    <row r="1350" spans="1:25">
      <c r="A1350" s="88" t="s">
        <v>1459</v>
      </c>
      <c r="B1350" s="89">
        <v>0</v>
      </c>
      <c r="C1350" s="89">
        <v>0</v>
      </c>
      <c r="D1350" s="89">
        <v>0</v>
      </c>
      <c r="E1350" s="89">
        <v>0</v>
      </c>
      <c r="F1350" s="89">
        <v>0</v>
      </c>
      <c r="G1350" s="89">
        <v>0</v>
      </c>
      <c r="H1350" s="89">
        <v>0</v>
      </c>
      <c r="I1350" s="89">
        <v>0</v>
      </c>
      <c r="J1350" s="89">
        <v>0</v>
      </c>
      <c r="K1350" s="89">
        <v>0</v>
      </c>
      <c r="L1350" s="89">
        <v>0</v>
      </c>
      <c r="M1350" s="89">
        <v>0</v>
      </c>
      <c r="N1350" s="89">
        <v>0</v>
      </c>
      <c r="O1350" s="89">
        <v>0</v>
      </c>
      <c r="P1350" s="89">
        <v>0</v>
      </c>
      <c r="Q1350" s="89">
        <v>0</v>
      </c>
      <c r="R1350" s="89">
        <v>0</v>
      </c>
      <c r="S1350" s="89">
        <v>0</v>
      </c>
      <c r="T1350" s="89">
        <v>0</v>
      </c>
      <c r="U1350" s="89">
        <v>0</v>
      </c>
      <c r="V1350" s="89">
        <v>0</v>
      </c>
      <c r="W1350" s="89">
        <v>0</v>
      </c>
      <c r="X1350" s="89">
        <v>0</v>
      </c>
      <c r="Y1350" s="89">
        <v>0</v>
      </c>
    </row>
    <row r="1351" spans="1:25">
      <c r="A1351" s="88" t="s">
        <v>1460</v>
      </c>
      <c r="B1351" s="89">
        <v>0</v>
      </c>
      <c r="C1351" s="89">
        <v>0</v>
      </c>
      <c r="D1351" s="89">
        <v>0</v>
      </c>
      <c r="E1351" s="89">
        <v>0</v>
      </c>
      <c r="F1351" s="89">
        <v>0</v>
      </c>
      <c r="G1351" s="89">
        <v>0</v>
      </c>
      <c r="H1351" s="89">
        <v>0</v>
      </c>
      <c r="I1351" s="89">
        <v>0</v>
      </c>
      <c r="J1351" s="89">
        <v>0</v>
      </c>
      <c r="K1351" s="89">
        <v>0</v>
      </c>
      <c r="L1351" s="89">
        <v>0</v>
      </c>
      <c r="M1351" s="89">
        <v>0</v>
      </c>
      <c r="N1351" s="89">
        <v>0</v>
      </c>
      <c r="O1351" s="89">
        <v>0</v>
      </c>
      <c r="P1351" s="89">
        <v>0</v>
      </c>
      <c r="Q1351" s="89">
        <v>0</v>
      </c>
      <c r="R1351" s="89">
        <v>0</v>
      </c>
      <c r="S1351" s="89">
        <v>0</v>
      </c>
      <c r="T1351" s="89">
        <v>0</v>
      </c>
      <c r="U1351" s="89">
        <v>0</v>
      </c>
      <c r="V1351" s="89">
        <v>0</v>
      </c>
      <c r="W1351" s="89">
        <v>0</v>
      </c>
      <c r="X1351" s="89">
        <v>0</v>
      </c>
      <c r="Y1351" s="89">
        <v>0</v>
      </c>
    </row>
    <row r="1352" spans="1:25">
      <c r="A1352" s="88" t="s">
        <v>1461</v>
      </c>
      <c r="B1352" s="89">
        <v>0</v>
      </c>
      <c r="C1352" s="89">
        <v>0</v>
      </c>
      <c r="D1352" s="89">
        <v>0</v>
      </c>
      <c r="E1352" s="89">
        <v>0</v>
      </c>
      <c r="F1352" s="89">
        <v>0</v>
      </c>
      <c r="G1352" s="89">
        <v>0</v>
      </c>
      <c r="H1352" s="89">
        <v>0</v>
      </c>
      <c r="I1352" s="89">
        <v>0</v>
      </c>
      <c r="J1352" s="89">
        <v>0</v>
      </c>
      <c r="K1352" s="89">
        <v>0</v>
      </c>
      <c r="L1352" s="89">
        <v>0</v>
      </c>
      <c r="M1352" s="89">
        <v>0</v>
      </c>
      <c r="N1352" s="89">
        <v>0</v>
      </c>
      <c r="O1352" s="89">
        <v>0</v>
      </c>
      <c r="P1352" s="89">
        <v>0</v>
      </c>
      <c r="Q1352" s="89">
        <v>0</v>
      </c>
      <c r="R1352" s="89">
        <v>0</v>
      </c>
      <c r="S1352" s="89">
        <v>0</v>
      </c>
      <c r="T1352" s="89">
        <v>0</v>
      </c>
      <c r="U1352" s="89">
        <v>0</v>
      </c>
      <c r="V1352" s="89">
        <v>0</v>
      </c>
      <c r="W1352" s="89">
        <v>0</v>
      </c>
      <c r="X1352" s="89">
        <v>0</v>
      </c>
      <c r="Y1352" s="89">
        <v>0</v>
      </c>
    </row>
    <row r="1353" spans="1:25">
      <c r="A1353" s="88" t="s">
        <v>1462</v>
      </c>
      <c r="B1353" s="89">
        <v>0</v>
      </c>
      <c r="C1353" s="89">
        <v>0</v>
      </c>
      <c r="D1353" s="89">
        <v>0</v>
      </c>
      <c r="E1353" s="89">
        <v>0</v>
      </c>
      <c r="F1353" s="89">
        <v>0</v>
      </c>
      <c r="G1353" s="89">
        <v>0</v>
      </c>
      <c r="H1353" s="89">
        <v>0</v>
      </c>
      <c r="I1353" s="89">
        <v>0</v>
      </c>
      <c r="J1353" s="89">
        <v>0</v>
      </c>
      <c r="K1353" s="89">
        <v>0</v>
      </c>
      <c r="L1353" s="89">
        <v>0</v>
      </c>
      <c r="M1353" s="89">
        <v>0</v>
      </c>
      <c r="N1353" s="89">
        <v>0</v>
      </c>
      <c r="O1353" s="89">
        <v>0</v>
      </c>
      <c r="P1353" s="89">
        <v>0</v>
      </c>
      <c r="Q1353" s="89">
        <v>0</v>
      </c>
      <c r="R1353" s="89">
        <v>0</v>
      </c>
      <c r="S1353" s="89">
        <v>0</v>
      </c>
      <c r="T1353" s="89">
        <v>0</v>
      </c>
      <c r="U1353" s="89">
        <v>0</v>
      </c>
      <c r="V1353" s="89">
        <v>0</v>
      </c>
      <c r="W1353" s="89">
        <v>0</v>
      </c>
      <c r="X1353" s="89">
        <v>0</v>
      </c>
      <c r="Y1353" s="89">
        <v>0</v>
      </c>
    </row>
    <row r="1354" spans="1:25">
      <c r="A1354" s="88" t="s">
        <v>1463</v>
      </c>
      <c r="B1354" s="89">
        <v>0</v>
      </c>
      <c r="C1354" s="89">
        <v>0</v>
      </c>
      <c r="D1354" s="89">
        <v>0</v>
      </c>
      <c r="E1354" s="89">
        <v>0</v>
      </c>
      <c r="F1354" s="89">
        <v>0</v>
      </c>
      <c r="G1354" s="89">
        <v>0</v>
      </c>
      <c r="H1354" s="89">
        <v>0</v>
      </c>
      <c r="I1354" s="89">
        <v>0</v>
      </c>
      <c r="J1354" s="89">
        <v>0</v>
      </c>
      <c r="K1354" s="89">
        <v>0</v>
      </c>
      <c r="L1354" s="89">
        <v>0</v>
      </c>
      <c r="M1354" s="89">
        <v>0</v>
      </c>
      <c r="N1354" s="89">
        <v>0</v>
      </c>
      <c r="O1354" s="89">
        <v>0</v>
      </c>
      <c r="P1354" s="89">
        <v>0</v>
      </c>
      <c r="Q1354" s="89">
        <v>0</v>
      </c>
      <c r="R1354" s="89">
        <v>0</v>
      </c>
      <c r="S1354" s="89">
        <v>0</v>
      </c>
      <c r="T1354" s="89">
        <v>0</v>
      </c>
      <c r="U1354" s="89">
        <v>0</v>
      </c>
      <c r="V1354" s="89">
        <v>0</v>
      </c>
      <c r="W1354" s="89">
        <v>0</v>
      </c>
      <c r="X1354" s="89">
        <v>0</v>
      </c>
      <c r="Y1354" s="89">
        <v>0</v>
      </c>
    </row>
    <row r="1355" spans="1:25">
      <c r="A1355" s="88" t="s">
        <v>1464</v>
      </c>
      <c r="B1355" s="89">
        <v>0</v>
      </c>
      <c r="C1355" s="89">
        <v>0</v>
      </c>
      <c r="D1355" s="89">
        <v>0</v>
      </c>
      <c r="E1355" s="89">
        <v>0</v>
      </c>
      <c r="F1355" s="89">
        <v>0</v>
      </c>
      <c r="G1355" s="89">
        <v>0</v>
      </c>
      <c r="H1355" s="89">
        <v>0</v>
      </c>
      <c r="I1355" s="89">
        <v>0</v>
      </c>
      <c r="J1355" s="89">
        <v>0</v>
      </c>
      <c r="K1355" s="89">
        <v>0</v>
      </c>
      <c r="L1355" s="89">
        <v>0</v>
      </c>
      <c r="M1355" s="89">
        <v>0</v>
      </c>
      <c r="N1355" s="89">
        <v>0</v>
      </c>
      <c r="O1355" s="89">
        <v>0</v>
      </c>
      <c r="P1355" s="89">
        <v>0</v>
      </c>
      <c r="Q1355" s="89">
        <v>0</v>
      </c>
      <c r="R1355" s="89">
        <v>0</v>
      </c>
      <c r="S1355" s="89">
        <v>0</v>
      </c>
      <c r="T1355" s="89">
        <v>0</v>
      </c>
      <c r="U1355" s="89">
        <v>0</v>
      </c>
      <c r="V1355" s="89">
        <v>0</v>
      </c>
      <c r="W1355" s="89">
        <v>0</v>
      </c>
      <c r="X1355" s="89">
        <v>0</v>
      </c>
      <c r="Y1355" s="89">
        <v>0</v>
      </c>
    </row>
    <row r="1356" spans="1:25">
      <c r="A1356" s="88" t="s">
        <v>1465</v>
      </c>
      <c r="B1356" s="89">
        <v>0</v>
      </c>
      <c r="C1356" s="89">
        <v>0</v>
      </c>
      <c r="D1356" s="89">
        <v>0</v>
      </c>
      <c r="E1356" s="89">
        <v>0</v>
      </c>
      <c r="F1356" s="89">
        <v>0</v>
      </c>
      <c r="G1356" s="89">
        <v>0</v>
      </c>
      <c r="H1356" s="89">
        <v>0</v>
      </c>
      <c r="I1356" s="89">
        <v>0</v>
      </c>
      <c r="J1356" s="89">
        <v>0</v>
      </c>
      <c r="K1356" s="89">
        <v>0</v>
      </c>
      <c r="L1356" s="89">
        <v>0</v>
      </c>
      <c r="M1356" s="89">
        <v>0</v>
      </c>
      <c r="N1356" s="89">
        <v>0</v>
      </c>
      <c r="O1356" s="89">
        <v>0</v>
      </c>
      <c r="P1356" s="89">
        <v>0</v>
      </c>
      <c r="Q1356" s="89">
        <v>0</v>
      </c>
      <c r="R1356" s="89">
        <v>0</v>
      </c>
      <c r="S1356" s="89">
        <v>0</v>
      </c>
      <c r="T1356" s="89">
        <v>0</v>
      </c>
      <c r="U1356" s="89">
        <v>0</v>
      </c>
      <c r="V1356" s="89">
        <v>0</v>
      </c>
      <c r="W1356" s="89">
        <v>0</v>
      </c>
      <c r="X1356" s="89">
        <v>0</v>
      </c>
      <c r="Y1356" s="89">
        <v>0</v>
      </c>
    </row>
    <row r="1357" spans="1:25">
      <c r="A1357" s="88" t="s">
        <v>1466</v>
      </c>
      <c r="B1357" s="89">
        <v>0</v>
      </c>
      <c r="C1357" s="89">
        <v>0</v>
      </c>
      <c r="D1357" s="89">
        <v>0</v>
      </c>
      <c r="E1357" s="89">
        <v>0</v>
      </c>
      <c r="F1357" s="89">
        <v>0</v>
      </c>
      <c r="G1357" s="89">
        <v>0</v>
      </c>
      <c r="H1357" s="89">
        <v>0</v>
      </c>
      <c r="I1357" s="89">
        <v>0</v>
      </c>
      <c r="J1357" s="89">
        <v>0</v>
      </c>
      <c r="K1357" s="89">
        <v>0</v>
      </c>
      <c r="L1357" s="89">
        <v>0</v>
      </c>
      <c r="M1357" s="89">
        <v>0</v>
      </c>
      <c r="N1357" s="89">
        <v>0</v>
      </c>
      <c r="O1357" s="89">
        <v>0</v>
      </c>
      <c r="P1357" s="89">
        <v>0</v>
      </c>
      <c r="Q1357" s="89">
        <v>0</v>
      </c>
      <c r="R1357" s="89">
        <v>0</v>
      </c>
      <c r="S1357" s="89">
        <v>0</v>
      </c>
      <c r="T1357" s="89">
        <v>0</v>
      </c>
      <c r="U1357" s="89">
        <v>0</v>
      </c>
      <c r="V1357" s="89">
        <v>0</v>
      </c>
      <c r="W1357" s="89">
        <v>0</v>
      </c>
      <c r="X1357" s="89">
        <v>0</v>
      </c>
      <c r="Y1357" s="89">
        <v>0</v>
      </c>
    </row>
    <row r="1358" spans="1:25">
      <c r="A1358" s="88" t="s">
        <v>1467</v>
      </c>
      <c r="B1358" s="89">
        <v>0</v>
      </c>
      <c r="C1358" s="89">
        <v>0</v>
      </c>
      <c r="D1358" s="89">
        <v>0</v>
      </c>
      <c r="E1358" s="89">
        <v>0</v>
      </c>
      <c r="F1358" s="89">
        <v>0</v>
      </c>
      <c r="G1358" s="89">
        <v>0</v>
      </c>
      <c r="H1358" s="89">
        <v>0</v>
      </c>
      <c r="I1358" s="89">
        <v>0</v>
      </c>
      <c r="J1358" s="89">
        <v>0</v>
      </c>
      <c r="K1358" s="89">
        <v>0</v>
      </c>
      <c r="L1358" s="89">
        <v>0</v>
      </c>
      <c r="M1358" s="89">
        <v>0</v>
      </c>
      <c r="N1358" s="89">
        <v>0</v>
      </c>
      <c r="O1358" s="89">
        <v>0</v>
      </c>
      <c r="P1358" s="89">
        <v>0</v>
      </c>
      <c r="Q1358" s="89">
        <v>0</v>
      </c>
      <c r="R1358" s="89">
        <v>0</v>
      </c>
      <c r="S1358" s="89">
        <v>0</v>
      </c>
      <c r="T1358" s="89">
        <v>0</v>
      </c>
      <c r="U1358" s="89">
        <v>0</v>
      </c>
      <c r="V1358" s="89">
        <v>0</v>
      </c>
      <c r="W1358" s="89">
        <v>0</v>
      </c>
      <c r="X1358" s="89">
        <v>0</v>
      </c>
      <c r="Y1358" s="89">
        <v>0</v>
      </c>
    </row>
    <row r="1359" spans="1:25">
      <c r="A1359" s="88" t="s">
        <v>1468</v>
      </c>
      <c r="B1359" s="89">
        <v>0</v>
      </c>
      <c r="C1359" s="89">
        <v>0</v>
      </c>
      <c r="D1359" s="89">
        <v>0</v>
      </c>
      <c r="E1359" s="89">
        <v>0</v>
      </c>
      <c r="F1359" s="89">
        <v>0</v>
      </c>
      <c r="G1359" s="89">
        <v>0</v>
      </c>
      <c r="H1359" s="89">
        <v>0</v>
      </c>
      <c r="I1359" s="89">
        <v>0</v>
      </c>
      <c r="J1359" s="89">
        <v>0</v>
      </c>
      <c r="K1359" s="89">
        <v>0</v>
      </c>
      <c r="L1359" s="89">
        <v>0</v>
      </c>
      <c r="M1359" s="89">
        <v>0</v>
      </c>
      <c r="N1359" s="89">
        <v>0</v>
      </c>
      <c r="O1359" s="89">
        <v>0</v>
      </c>
      <c r="P1359" s="89">
        <v>0</v>
      </c>
      <c r="Q1359" s="89">
        <v>0</v>
      </c>
      <c r="R1359" s="89">
        <v>0</v>
      </c>
      <c r="S1359" s="89">
        <v>0</v>
      </c>
      <c r="T1359" s="89">
        <v>0</v>
      </c>
      <c r="U1359" s="89">
        <v>0</v>
      </c>
      <c r="V1359" s="89">
        <v>0</v>
      </c>
      <c r="W1359" s="89">
        <v>0</v>
      </c>
      <c r="X1359" s="89">
        <v>0</v>
      </c>
      <c r="Y1359" s="89">
        <v>0</v>
      </c>
    </row>
    <row r="1360" spans="1:25">
      <c r="A1360" s="88" t="s">
        <v>1469</v>
      </c>
      <c r="B1360" s="89">
        <v>0</v>
      </c>
      <c r="C1360" s="89">
        <v>0</v>
      </c>
      <c r="D1360" s="89">
        <v>0</v>
      </c>
      <c r="E1360" s="89">
        <v>0</v>
      </c>
      <c r="F1360" s="89">
        <v>0</v>
      </c>
      <c r="G1360" s="89">
        <v>0</v>
      </c>
      <c r="H1360" s="89">
        <v>0</v>
      </c>
      <c r="I1360" s="89">
        <v>0</v>
      </c>
      <c r="J1360" s="89">
        <v>0</v>
      </c>
      <c r="K1360" s="89">
        <v>0</v>
      </c>
      <c r="L1360" s="89">
        <v>0</v>
      </c>
      <c r="M1360" s="89">
        <v>0</v>
      </c>
      <c r="N1360" s="89">
        <v>0</v>
      </c>
      <c r="O1360" s="89">
        <v>0</v>
      </c>
      <c r="P1360" s="89">
        <v>0</v>
      </c>
      <c r="Q1360" s="89">
        <v>0</v>
      </c>
      <c r="R1360" s="89">
        <v>0</v>
      </c>
      <c r="S1360" s="89">
        <v>0</v>
      </c>
      <c r="T1360" s="89">
        <v>0</v>
      </c>
      <c r="U1360" s="89">
        <v>0</v>
      </c>
      <c r="V1360" s="89">
        <v>0</v>
      </c>
      <c r="W1360" s="89">
        <v>0</v>
      </c>
      <c r="X1360" s="89">
        <v>0</v>
      </c>
      <c r="Y1360" s="89">
        <v>0</v>
      </c>
    </row>
    <row r="1361" spans="1:25">
      <c r="A1361" s="88" t="s">
        <v>1470</v>
      </c>
      <c r="B1361" s="89">
        <v>0</v>
      </c>
      <c r="C1361" s="89">
        <v>0</v>
      </c>
      <c r="D1361" s="89">
        <v>0</v>
      </c>
      <c r="E1361" s="89">
        <v>0</v>
      </c>
      <c r="F1361" s="89">
        <v>0</v>
      </c>
      <c r="G1361" s="89">
        <v>0</v>
      </c>
      <c r="H1361" s="89">
        <v>0</v>
      </c>
      <c r="I1361" s="89">
        <v>0</v>
      </c>
      <c r="J1361" s="89">
        <v>0</v>
      </c>
      <c r="K1361" s="89">
        <v>0</v>
      </c>
      <c r="L1361" s="89">
        <v>0</v>
      </c>
      <c r="M1361" s="89">
        <v>0</v>
      </c>
      <c r="N1361" s="89">
        <v>0</v>
      </c>
      <c r="O1361" s="89">
        <v>0</v>
      </c>
      <c r="P1361" s="89">
        <v>0</v>
      </c>
      <c r="Q1361" s="89">
        <v>0</v>
      </c>
      <c r="R1361" s="89">
        <v>0</v>
      </c>
      <c r="S1361" s="89">
        <v>0</v>
      </c>
      <c r="T1361" s="89">
        <v>0</v>
      </c>
      <c r="U1361" s="89">
        <v>0</v>
      </c>
      <c r="V1361" s="89">
        <v>0</v>
      </c>
      <c r="W1361" s="89">
        <v>0</v>
      </c>
      <c r="X1361" s="89">
        <v>0</v>
      </c>
      <c r="Y1361" s="89">
        <v>0</v>
      </c>
    </row>
    <row r="1362" spans="1:25">
      <c r="A1362" s="88" t="s">
        <v>1471</v>
      </c>
      <c r="B1362" s="89">
        <v>0</v>
      </c>
      <c r="C1362" s="89">
        <v>0</v>
      </c>
      <c r="D1362" s="89">
        <v>0</v>
      </c>
      <c r="E1362" s="89">
        <v>0</v>
      </c>
      <c r="F1362" s="89">
        <v>0</v>
      </c>
      <c r="G1362" s="89">
        <v>0</v>
      </c>
      <c r="H1362" s="89">
        <v>0</v>
      </c>
      <c r="I1362" s="89">
        <v>0</v>
      </c>
      <c r="J1362" s="89">
        <v>0</v>
      </c>
      <c r="K1362" s="89">
        <v>0</v>
      </c>
      <c r="L1362" s="89">
        <v>0</v>
      </c>
      <c r="M1362" s="89">
        <v>0</v>
      </c>
      <c r="N1362" s="89">
        <v>0</v>
      </c>
      <c r="O1362" s="89">
        <v>0</v>
      </c>
      <c r="P1362" s="89">
        <v>0</v>
      </c>
      <c r="Q1362" s="89">
        <v>0</v>
      </c>
      <c r="R1362" s="89">
        <v>0</v>
      </c>
      <c r="S1362" s="89">
        <v>0</v>
      </c>
      <c r="T1362" s="89">
        <v>0</v>
      </c>
      <c r="U1362" s="89">
        <v>0</v>
      </c>
      <c r="V1362" s="89">
        <v>0</v>
      </c>
      <c r="W1362" s="89">
        <v>0</v>
      </c>
      <c r="X1362" s="89">
        <v>0</v>
      </c>
      <c r="Y1362" s="89">
        <v>0</v>
      </c>
    </row>
    <row r="1363" spans="1:25">
      <c r="A1363" s="88" t="s">
        <v>1472</v>
      </c>
      <c r="B1363" s="89">
        <v>0</v>
      </c>
      <c r="C1363" s="89">
        <v>0</v>
      </c>
      <c r="D1363" s="89">
        <v>0</v>
      </c>
      <c r="E1363" s="89">
        <v>0</v>
      </c>
      <c r="F1363" s="89">
        <v>0</v>
      </c>
      <c r="G1363" s="89">
        <v>0</v>
      </c>
      <c r="H1363" s="89">
        <v>0</v>
      </c>
      <c r="I1363" s="89">
        <v>0</v>
      </c>
      <c r="J1363" s="89">
        <v>0</v>
      </c>
      <c r="K1363" s="89">
        <v>0</v>
      </c>
      <c r="L1363" s="89">
        <v>0</v>
      </c>
      <c r="M1363" s="89">
        <v>0</v>
      </c>
      <c r="N1363" s="89">
        <v>0</v>
      </c>
      <c r="O1363" s="89">
        <v>0</v>
      </c>
      <c r="P1363" s="89">
        <v>0</v>
      </c>
      <c r="Q1363" s="89">
        <v>0</v>
      </c>
      <c r="R1363" s="89">
        <v>0</v>
      </c>
      <c r="S1363" s="89">
        <v>0</v>
      </c>
      <c r="T1363" s="89">
        <v>0</v>
      </c>
      <c r="U1363" s="89">
        <v>0</v>
      </c>
      <c r="V1363" s="89">
        <v>0</v>
      </c>
      <c r="W1363" s="89">
        <v>0</v>
      </c>
      <c r="X1363" s="89">
        <v>0</v>
      </c>
      <c r="Y1363" s="89">
        <v>0</v>
      </c>
    </row>
    <row r="1364" spans="1:25">
      <c r="A1364" s="88" t="s">
        <v>1473</v>
      </c>
      <c r="B1364" s="89">
        <v>0</v>
      </c>
      <c r="C1364" s="89">
        <v>0</v>
      </c>
      <c r="D1364" s="89">
        <v>0</v>
      </c>
      <c r="E1364" s="89">
        <v>0</v>
      </c>
      <c r="F1364" s="89">
        <v>0</v>
      </c>
      <c r="G1364" s="89">
        <v>0</v>
      </c>
      <c r="H1364" s="89">
        <v>0</v>
      </c>
      <c r="I1364" s="89">
        <v>0</v>
      </c>
      <c r="J1364" s="89">
        <v>0</v>
      </c>
      <c r="K1364" s="89">
        <v>0</v>
      </c>
      <c r="L1364" s="89">
        <v>0</v>
      </c>
      <c r="M1364" s="89">
        <v>0</v>
      </c>
      <c r="N1364" s="89">
        <v>0</v>
      </c>
      <c r="O1364" s="89">
        <v>0</v>
      </c>
      <c r="P1364" s="89">
        <v>0</v>
      </c>
      <c r="Q1364" s="89">
        <v>0</v>
      </c>
      <c r="R1364" s="89">
        <v>0</v>
      </c>
      <c r="S1364" s="89">
        <v>0</v>
      </c>
      <c r="T1364" s="89">
        <v>0</v>
      </c>
      <c r="U1364" s="89">
        <v>0</v>
      </c>
      <c r="V1364" s="89">
        <v>0</v>
      </c>
      <c r="W1364" s="89">
        <v>0</v>
      </c>
      <c r="X1364" s="89">
        <v>0</v>
      </c>
      <c r="Y1364" s="89">
        <v>0</v>
      </c>
    </row>
    <row r="1365" spans="1:25">
      <c r="A1365" s="88" t="s">
        <v>1474</v>
      </c>
      <c r="B1365" s="89">
        <v>0</v>
      </c>
      <c r="C1365" s="89">
        <v>0</v>
      </c>
      <c r="D1365" s="89">
        <v>0</v>
      </c>
      <c r="E1365" s="89">
        <v>0</v>
      </c>
      <c r="F1365" s="89">
        <v>0</v>
      </c>
      <c r="G1365" s="89">
        <v>0</v>
      </c>
      <c r="H1365" s="89">
        <v>0</v>
      </c>
      <c r="I1365" s="89">
        <v>0</v>
      </c>
      <c r="J1365" s="89">
        <v>0</v>
      </c>
      <c r="K1365" s="89">
        <v>0</v>
      </c>
      <c r="L1365" s="89">
        <v>0</v>
      </c>
      <c r="M1365" s="89">
        <v>0</v>
      </c>
      <c r="N1365" s="89">
        <v>0</v>
      </c>
      <c r="O1365" s="89">
        <v>0</v>
      </c>
      <c r="P1365" s="89">
        <v>0</v>
      </c>
      <c r="Q1365" s="89">
        <v>0</v>
      </c>
      <c r="R1365" s="89">
        <v>0</v>
      </c>
      <c r="S1365" s="89">
        <v>0</v>
      </c>
      <c r="T1365" s="89">
        <v>0</v>
      </c>
      <c r="U1365" s="89">
        <v>0</v>
      </c>
      <c r="V1365" s="89">
        <v>0</v>
      </c>
      <c r="W1365" s="89">
        <v>0</v>
      </c>
      <c r="X1365" s="89">
        <v>0</v>
      </c>
      <c r="Y1365" s="89">
        <v>0</v>
      </c>
    </row>
    <row r="1366" spans="1:25">
      <c r="A1366" s="88" t="s">
        <v>1475</v>
      </c>
      <c r="B1366" s="89">
        <v>0</v>
      </c>
      <c r="C1366" s="89">
        <v>0</v>
      </c>
      <c r="D1366" s="89">
        <v>0</v>
      </c>
      <c r="E1366" s="89">
        <v>0</v>
      </c>
      <c r="F1366" s="89">
        <v>0</v>
      </c>
      <c r="G1366" s="89">
        <v>0</v>
      </c>
      <c r="H1366" s="89">
        <v>0</v>
      </c>
      <c r="I1366" s="89">
        <v>0</v>
      </c>
      <c r="J1366" s="89">
        <v>0</v>
      </c>
      <c r="K1366" s="89">
        <v>0</v>
      </c>
      <c r="L1366" s="89">
        <v>0</v>
      </c>
      <c r="M1366" s="89">
        <v>0</v>
      </c>
      <c r="N1366" s="89">
        <v>0</v>
      </c>
      <c r="O1366" s="89">
        <v>0</v>
      </c>
      <c r="P1366" s="89">
        <v>0</v>
      </c>
      <c r="Q1366" s="89">
        <v>0</v>
      </c>
      <c r="R1366" s="89">
        <v>0</v>
      </c>
      <c r="S1366" s="89">
        <v>0</v>
      </c>
      <c r="T1366" s="89">
        <v>0</v>
      </c>
      <c r="U1366" s="89">
        <v>0</v>
      </c>
      <c r="V1366" s="89">
        <v>0</v>
      </c>
      <c r="W1366" s="89">
        <v>0</v>
      </c>
      <c r="X1366" s="89">
        <v>0</v>
      </c>
      <c r="Y1366" s="89">
        <v>0</v>
      </c>
    </row>
    <row r="1367" spans="1:25">
      <c r="A1367" s="88" t="s">
        <v>1476</v>
      </c>
      <c r="B1367" s="89">
        <v>0</v>
      </c>
      <c r="C1367" s="89">
        <v>0</v>
      </c>
      <c r="D1367" s="89">
        <v>0</v>
      </c>
      <c r="E1367" s="89">
        <v>0</v>
      </c>
      <c r="F1367" s="89">
        <v>0</v>
      </c>
      <c r="G1367" s="89">
        <v>0</v>
      </c>
      <c r="H1367" s="89">
        <v>0</v>
      </c>
      <c r="I1367" s="89">
        <v>0</v>
      </c>
      <c r="J1367" s="89">
        <v>0</v>
      </c>
      <c r="K1367" s="89">
        <v>0</v>
      </c>
      <c r="L1367" s="89">
        <v>0</v>
      </c>
      <c r="M1367" s="89">
        <v>0</v>
      </c>
      <c r="N1367" s="89">
        <v>0</v>
      </c>
      <c r="O1367" s="89">
        <v>0</v>
      </c>
      <c r="P1367" s="89">
        <v>0</v>
      </c>
      <c r="Q1367" s="89">
        <v>0</v>
      </c>
      <c r="R1367" s="89">
        <v>0</v>
      </c>
      <c r="S1367" s="89">
        <v>0</v>
      </c>
      <c r="T1367" s="89">
        <v>0</v>
      </c>
      <c r="U1367" s="89">
        <v>0</v>
      </c>
      <c r="V1367" s="89">
        <v>0</v>
      </c>
      <c r="W1367" s="89">
        <v>0</v>
      </c>
      <c r="X1367" s="89">
        <v>0</v>
      </c>
      <c r="Y1367" s="89">
        <v>0</v>
      </c>
    </row>
    <row r="1368" spans="1:25">
      <c r="A1368" s="88" t="s">
        <v>1477</v>
      </c>
      <c r="B1368" s="89">
        <v>0</v>
      </c>
      <c r="C1368" s="89">
        <v>0</v>
      </c>
      <c r="D1368" s="89">
        <v>0</v>
      </c>
      <c r="E1368" s="89">
        <v>0</v>
      </c>
      <c r="F1368" s="89">
        <v>0</v>
      </c>
      <c r="G1368" s="89">
        <v>0</v>
      </c>
      <c r="H1368" s="89">
        <v>0</v>
      </c>
      <c r="I1368" s="89">
        <v>0</v>
      </c>
      <c r="J1368" s="89">
        <v>0</v>
      </c>
      <c r="K1368" s="89">
        <v>0</v>
      </c>
      <c r="L1368" s="89">
        <v>0</v>
      </c>
      <c r="M1368" s="89">
        <v>0</v>
      </c>
      <c r="N1368" s="89">
        <v>0</v>
      </c>
      <c r="O1368" s="89">
        <v>0</v>
      </c>
      <c r="P1368" s="89">
        <v>0</v>
      </c>
      <c r="Q1368" s="89">
        <v>0</v>
      </c>
      <c r="R1368" s="89">
        <v>0</v>
      </c>
      <c r="S1368" s="89">
        <v>0</v>
      </c>
      <c r="T1368" s="89">
        <v>0</v>
      </c>
      <c r="U1368" s="89">
        <v>0</v>
      </c>
      <c r="V1368" s="89">
        <v>0</v>
      </c>
      <c r="W1368" s="89">
        <v>0</v>
      </c>
      <c r="X1368" s="89">
        <v>0</v>
      </c>
      <c r="Y1368" s="89">
        <v>0</v>
      </c>
    </row>
    <row r="1369" spans="1:25">
      <c r="A1369" s="88" t="s">
        <v>1478</v>
      </c>
      <c r="B1369" s="89">
        <v>0</v>
      </c>
      <c r="C1369" s="89">
        <v>0</v>
      </c>
      <c r="D1369" s="89">
        <v>0</v>
      </c>
      <c r="E1369" s="89">
        <v>0</v>
      </c>
      <c r="F1369" s="89">
        <v>0</v>
      </c>
      <c r="G1369" s="89">
        <v>0</v>
      </c>
      <c r="H1369" s="89">
        <v>0</v>
      </c>
      <c r="I1369" s="89">
        <v>0</v>
      </c>
      <c r="J1369" s="89">
        <v>0</v>
      </c>
      <c r="K1369" s="89">
        <v>0</v>
      </c>
      <c r="L1369" s="89">
        <v>0</v>
      </c>
      <c r="M1369" s="89">
        <v>0</v>
      </c>
      <c r="N1369" s="89">
        <v>0</v>
      </c>
      <c r="O1369" s="89">
        <v>0</v>
      </c>
      <c r="P1369" s="89">
        <v>0</v>
      </c>
      <c r="Q1369" s="89">
        <v>0</v>
      </c>
      <c r="R1369" s="89">
        <v>0</v>
      </c>
      <c r="S1369" s="89">
        <v>0</v>
      </c>
      <c r="T1369" s="89">
        <v>0</v>
      </c>
      <c r="U1369" s="89">
        <v>0</v>
      </c>
      <c r="V1369" s="89">
        <v>0</v>
      </c>
      <c r="W1369" s="89">
        <v>0</v>
      </c>
      <c r="X1369" s="89">
        <v>0</v>
      </c>
      <c r="Y1369" s="89">
        <v>0</v>
      </c>
    </row>
    <row r="1370" spans="1:25">
      <c r="A1370" s="88" t="s">
        <v>1479</v>
      </c>
      <c r="B1370" s="89">
        <v>0</v>
      </c>
      <c r="C1370" s="89">
        <v>0</v>
      </c>
      <c r="D1370" s="89">
        <v>0</v>
      </c>
      <c r="E1370" s="89">
        <v>0</v>
      </c>
      <c r="F1370" s="89">
        <v>0</v>
      </c>
      <c r="G1370" s="89">
        <v>0</v>
      </c>
      <c r="H1370" s="89">
        <v>0</v>
      </c>
      <c r="I1370" s="89">
        <v>0</v>
      </c>
      <c r="J1370" s="89">
        <v>0</v>
      </c>
      <c r="K1370" s="89">
        <v>0</v>
      </c>
      <c r="L1370" s="89">
        <v>0</v>
      </c>
      <c r="M1370" s="89">
        <v>0</v>
      </c>
      <c r="N1370" s="89">
        <v>0</v>
      </c>
      <c r="O1370" s="89">
        <v>0</v>
      </c>
      <c r="P1370" s="89">
        <v>0</v>
      </c>
      <c r="Q1370" s="89">
        <v>0</v>
      </c>
      <c r="R1370" s="89">
        <v>0</v>
      </c>
      <c r="S1370" s="89">
        <v>0</v>
      </c>
      <c r="T1370" s="89">
        <v>0</v>
      </c>
      <c r="U1370" s="89">
        <v>0</v>
      </c>
      <c r="V1370" s="89">
        <v>0</v>
      </c>
      <c r="W1370" s="89">
        <v>0</v>
      </c>
      <c r="X1370" s="89">
        <v>0</v>
      </c>
      <c r="Y1370" s="89">
        <v>0</v>
      </c>
    </row>
    <row r="1371" spans="1:25">
      <c r="A1371" s="88" t="s">
        <v>1480</v>
      </c>
      <c r="B1371" s="89">
        <v>0</v>
      </c>
      <c r="C1371" s="89">
        <v>0</v>
      </c>
      <c r="D1371" s="89">
        <v>0</v>
      </c>
      <c r="E1371" s="89">
        <v>0</v>
      </c>
      <c r="F1371" s="89">
        <v>0</v>
      </c>
      <c r="G1371" s="89">
        <v>0</v>
      </c>
      <c r="H1371" s="89">
        <v>0</v>
      </c>
      <c r="I1371" s="89">
        <v>0</v>
      </c>
      <c r="J1371" s="89">
        <v>0</v>
      </c>
      <c r="K1371" s="89">
        <v>0</v>
      </c>
      <c r="L1371" s="89">
        <v>0</v>
      </c>
      <c r="M1371" s="89">
        <v>0</v>
      </c>
      <c r="N1371" s="89">
        <v>0</v>
      </c>
      <c r="O1371" s="89">
        <v>0</v>
      </c>
      <c r="P1371" s="89">
        <v>0</v>
      </c>
      <c r="Q1371" s="89">
        <v>0</v>
      </c>
      <c r="R1371" s="89">
        <v>0</v>
      </c>
      <c r="S1371" s="89">
        <v>0</v>
      </c>
      <c r="T1371" s="89">
        <v>0</v>
      </c>
      <c r="U1371" s="89">
        <v>0</v>
      </c>
      <c r="V1371" s="89">
        <v>0</v>
      </c>
      <c r="W1371" s="89">
        <v>0</v>
      </c>
      <c r="X1371" s="89">
        <v>0</v>
      </c>
      <c r="Y1371" s="89">
        <v>0</v>
      </c>
    </row>
    <row r="1372" spans="1:25">
      <c r="A1372" s="88" t="s">
        <v>1481</v>
      </c>
      <c r="B1372" s="89">
        <v>0</v>
      </c>
      <c r="C1372" s="89">
        <v>0</v>
      </c>
      <c r="D1372" s="89">
        <v>0</v>
      </c>
      <c r="E1372" s="89">
        <v>0</v>
      </c>
      <c r="F1372" s="89">
        <v>0</v>
      </c>
      <c r="G1372" s="89">
        <v>0</v>
      </c>
      <c r="H1372" s="89">
        <v>0</v>
      </c>
      <c r="I1372" s="89">
        <v>0</v>
      </c>
      <c r="J1372" s="89">
        <v>0</v>
      </c>
      <c r="K1372" s="89">
        <v>0</v>
      </c>
      <c r="L1372" s="89">
        <v>0</v>
      </c>
      <c r="M1372" s="89">
        <v>0</v>
      </c>
      <c r="N1372" s="89">
        <v>0</v>
      </c>
      <c r="O1372" s="89">
        <v>0</v>
      </c>
      <c r="P1372" s="89">
        <v>0</v>
      </c>
      <c r="Q1372" s="89">
        <v>0</v>
      </c>
      <c r="R1372" s="89">
        <v>0</v>
      </c>
      <c r="S1372" s="89">
        <v>0</v>
      </c>
      <c r="T1372" s="89">
        <v>0</v>
      </c>
      <c r="U1372" s="89">
        <v>0</v>
      </c>
      <c r="V1372" s="89">
        <v>0</v>
      </c>
      <c r="W1372" s="89">
        <v>0</v>
      </c>
      <c r="X1372" s="89">
        <v>0</v>
      </c>
      <c r="Y1372" s="89">
        <v>0</v>
      </c>
    </row>
    <row r="1373" spans="1:25">
      <c r="A1373" s="88" t="s">
        <v>1482</v>
      </c>
      <c r="B1373" s="89">
        <v>0</v>
      </c>
      <c r="C1373" s="89">
        <v>0</v>
      </c>
      <c r="D1373" s="89">
        <v>0</v>
      </c>
      <c r="E1373" s="89">
        <v>0</v>
      </c>
      <c r="F1373" s="89">
        <v>0</v>
      </c>
      <c r="G1373" s="89">
        <v>0</v>
      </c>
      <c r="H1373" s="89">
        <v>0</v>
      </c>
      <c r="I1373" s="89">
        <v>0</v>
      </c>
      <c r="J1373" s="89">
        <v>0</v>
      </c>
      <c r="K1373" s="89">
        <v>0</v>
      </c>
      <c r="L1373" s="89">
        <v>0</v>
      </c>
      <c r="M1373" s="89">
        <v>0</v>
      </c>
      <c r="N1373" s="89">
        <v>0</v>
      </c>
      <c r="O1373" s="89">
        <v>0</v>
      </c>
      <c r="P1373" s="89">
        <v>0</v>
      </c>
      <c r="Q1373" s="89">
        <v>0</v>
      </c>
      <c r="R1373" s="89">
        <v>0</v>
      </c>
      <c r="S1373" s="89">
        <v>0</v>
      </c>
      <c r="T1373" s="89">
        <v>0</v>
      </c>
      <c r="U1373" s="89">
        <v>0</v>
      </c>
      <c r="V1373" s="89">
        <v>0</v>
      </c>
      <c r="W1373" s="89">
        <v>0</v>
      </c>
      <c r="X1373" s="89">
        <v>0</v>
      </c>
      <c r="Y1373" s="89">
        <v>0</v>
      </c>
    </row>
    <row r="1374" spans="1:25">
      <c r="A1374" s="88" t="s">
        <v>1483</v>
      </c>
      <c r="B1374" s="89">
        <v>0</v>
      </c>
      <c r="C1374" s="89">
        <v>0</v>
      </c>
      <c r="D1374" s="89">
        <v>0</v>
      </c>
      <c r="E1374" s="89">
        <v>0</v>
      </c>
      <c r="F1374" s="89">
        <v>0</v>
      </c>
      <c r="G1374" s="89">
        <v>0</v>
      </c>
      <c r="H1374" s="89">
        <v>0</v>
      </c>
      <c r="I1374" s="89">
        <v>0</v>
      </c>
      <c r="J1374" s="89">
        <v>0</v>
      </c>
      <c r="K1374" s="89">
        <v>0</v>
      </c>
      <c r="L1374" s="89">
        <v>0</v>
      </c>
      <c r="M1374" s="89">
        <v>0</v>
      </c>
      <c r="N1374" s="89">
        <v>0</v>
      </c>
      <c r="O1374" s="89">
        <v>0</v>
      </c>
      <c r="P1374" s="89">
        <v>0</v>
      </c>
      <c r="Q1374" s="89">
        <v>0</v>
      </c>
      <c r="R1374" s="89">
        <v>0</v>
      </c>
      <c r="S1374" s="89">
        <v>0</v>
      </c>
      <c r="T1374" s="89">
        <v>0</v>
      </c>
      <c r="U1374" s="89">
        <v>0</v>
      </c>
      <c r="V1374" s="89">
        <v>0</v>
      </c>
      <c r="W1374" s="89">
        <v>0</v>
      </c>
      <c r="X1374" s="89">
        <v>0</v>
      </c>
      <c r="Y1374" s="89">
        <v>0</v>
      </c>
    </row>
    <row r="1375" spans="1:25">
      <c r="A1375" s="88" t="s">
        <v>1484</v>
      </c>
      <c r="B1375" s="89">
        <v>0</v>
      </c>
      <c r="C1375" s="89">
        <v>0</v>
      </c>
      <c r="D1375" s="89">
        <v>0</v>
      </c>
      <c r="E1375" s="89">
        <v>0</v>
      </c>
      <c r="F1375" s="89">
        <v>0</v>
      </c>
      <c r="G1375" s="89">
        <v>0</v>
      </c>
      <c r="H1375" s="89">
        <v>0</v>
      </c>
      <c r="I1375" s="89">
        <v>0</v>
      </c>
      <c r="J1375" s="89">
        <v>0</v>
      </c>
      <c r="K1375" s="89">
        <v>0</v>
      </c>
      <c r="L1375" s="89">
        <v>0</v>
      </c>
      <c r="M1375" s="89">
        <v>0</v>
      </c>
      <c r="N1375" s="89">
        <v>0</v>
      </c>
      <c r="O1375" s="89">
        <v>0</v>
      </c>
      <c r="P1375" s="89">
        <v>0</v>
      </c>
      <c r="Q1375" s="89">
        <v>0</v>
      </c>
      <c r="R1375" s="89">
        <v>0</v>
      </c>
      <c r="S1375" s="89">
        <v>0</v>
      </c>
      <c r="T1375" s="89">
        <v>0</v>
      </c>
      <c r="U1375" s="89">
        <v>0</v>
      </c>
      <c r="V1375" s="89">
        <v>0</v>
      </c>
      <c r="W1375" s="89">
        <v>0</v>
      </c>
      <c r="X1375" s="89">
        <v>0</v>
      </c>
      <c r="Y1375" s="89">
        <v>0</v>
      </c>
    </row>
    <row r="1376" spans="1:25">
      <c r="A1376" s="88" t="s">
        <v>1485</v>
      </c>
      <c r="B1376" s="89">
        <v>0</v>
      </c>
      <c r="C1376" s="89">
        <v>0</v>
      </c>
      <c r="D1376" s="89">
        <v>0</v>
      </c>
      <c r="E1376" s="89">
        <v>0</v>
      </c>
      <c r="F1376" s="89">
        <v>0</v>
      </c>
      <c r="G1376" s="89">
        <v>0</v>
      </c>
      <c r="H1376" s="89">
        <v>0</v>
      </c>
      <c r="I1376" s="89">
        <v>0</v>
      </c>
      <c r="J1376" s="89">
        <v>0</v>
      </c>
      <c r="K1376" s="89">
        <v>0</v>
      </c>
      <c r="L1376" s="89">
        <v>0</v>
      </c>
      <c r="M1376" s="89">
        <v>0</v>
      </c>
      <c r="N1376" s="89">
        <v>0</v>
      </c>
      <c r="O1376" s="89">
        <v>0</v>
      </c>
      <c r="P1376" s="89">
        <v>0</v>
      </c>
      <c r="Q1376" s="89">
        <v>0</v>
      </c>
      <c r="R1376" s="89">
        <v>0</v>
      </c>
      <c r="S1376" s="89">
        <v>0</v>
      </c>
      <c r="T1376" s="89">
        <v>0</v>
      </c>
      <c r="U1376" s="89">
        <v>0</v>
      </c>
      <c r="V1376" s="89">
        <v>0</v>
      </c>
      <c r="W1376" s="89">
        <v>0</v>
      </c>
      <c r="X1376" s="89">
        <v>0</v>
      </c>
      <c r="Y1376" s="89">
        <v>0</v>
      </c>
    </row>
    <row r="1377" spans="1:25">
      <c r="A1377" s="88" t="s">
        <v>1486</v>
      </c>
      <c r="B1377" s="89">
        <v>0</v>
      </c>
      <c r="C1377" s="89">
        <v>0</v>
      </c>
      <c r="D1377" s="89">
        <v>0</v>
      </c>
      <c r="E1377" s="89">
        <v>0</v>
      </c>
      <c r="F1377" s="89">
        <v>0</v>
      </c>
      <c r="G1377" s="89">
        <v>0</v>
      </c>
      <c r="H1377" s="89">
        <v>0</v>
      </c>
      <c r="I1377" s="89">
        <v>0</v>
      </c>
      <c r="J1377" s="89">
        <v>0</v>
      </c>
      <c r="K1377" s="89">
        <v>0</v>
      </c>
      <c r="L1377" s="89">
        <v>0</v>
      </c>
      <c r="M1377" s="89">
        <v>0</v>
      </c>
      <c r="N1377" s="89">
        <v>0</v>
      </c>
      <c r="O1377" s="89">
        <v>0</v>
      </c>
      <c r="P1377" s="89">
        <v>0</v>
      </c>
      <c r="Q1377" s="89">
        <v>0</v>
      </c>
      <c r="R1377" s="89">
        <v>0</v>
      </c>
      <c r="S1377" s="89">
        <v>0</v>
      </c>
      <c r="T1377" s="89">
        <v>0</v>
      </c>
      <c r="U1377" s="89">
        <v>0</v>
      </c>
      <c r="V1377" s="89">
        <v>0</v>
      </c>
      <c r="W1377" s="89">
        <v>0</v>
      </c>
      <c r="X1377" s="89">
        <v>0</v>
      </c>
      <c r="Y1377" s="89">
        <v>0</v>
      </c>
    </row>
    <row r="1378" spans="1:25">
      <c r="A1378" s="88" t="s">
        <v>1487</v>
      </c>
      <c r="B1378" s="89">
        <v>0</v>
      </c>
      <c r="C1378" s="89">
        <v>0</v>
      </c>
      <c r="D1378" s="89">
        <v>0</v>
      </c>
      <c r="E1378" s="89">
        <v>0</v>
      </c>
      <c r="F1378" s="89">
        <v>0</v>
      </c>
      <c r="G1378" s="89">
        <v>0</v>
      </c>
      <c r="H1378" s="89">
        <v>0</v>
      </c>
      <c r="I1378" s="89">
        <v>0</v>
      </c>
      <c r="J1378" s="89">
        <v>0</v>
      </c>
      <c r="K1378" s="89">
        <v>0</v>
      </c>
      <c r="L1378" s="89">
        <v>0</v>
      </c>
      <c r="M1378" s="89">
        <v>0</v>
      </c>
      <c r="N1378" s="89">
        <v>0</v>
      </c>
      <c r="O1378" s="89">
        <v>0</v>
      </c>
      <c r="P1378" s="89">
        <v>0</v>
      </c>
      <c r="Q1378" s="89">
        <v>0</v>
      </c>
      <c r="R1378" s="89">
        <v>0</v>
      </c>
      <c r="S1378" s="89">
        <v>0</v>
      </c>
      <c r="T1378" s="89">
        <v>0</v>
      </c>
      <c r="U1378" s="89">
        <v>0</v>
      </c>
      <c r="V1378" s="89">
        <v>0</v>
      </c>
      <c r="W1378" s="89">
        <v>0</v>
      </c>
      <c r="X1378" s="89">
        <v>0</v>
      </c>
      <c r="Y1378" s="89">
        <v>0</v>
      </c>
    </row>
    <row r="1379" spans="1:25">
      <c r="A1379" s="88" t="s">
        <v>1488</v>
      </c>
      <c r="B1379" s="89">
        <v>0</v>
      </c>
      <c r="C1379" s="89">
        <v>0</v>
      </c>
      <c r="D1379" s="89">
        <v>0</v>
      </c>
      <c r="E1379" s="89">
        <v>0</v>
      </c>
      <c r="F1379" s="89">
        <v>0</v>
      </c>
      <c r="G1379" s="89">
        <v>0</v>
      </c>
      <c r="H1379" s="89">
        <v>0</v>
      </c>
      <c r="I1379" s="89">
        <v>0</v>
      </c>
      <c r="J1379" s="89">
        <v>0</v>
      </c>
      <c r="K1379" s="89">
        <v>0</v>
      </c>
      <c r="L1379" s="89">
        <v>0</v>
      </c>
      <c r="M1379" s="89">
        <v>0</v>
      </c>
      <c r="N1379" s="89">
        <v>0</v>
      </c>
      <c r="O1379" s="89">
        <v>0</v>
      </c>
      <c r="P1379" s="89">
        <v>0</v>
      </c>
      <c r="Q1379" s="89">
        <v>0</v>
      </c>
      <c r="R1379" s="89">
        <v>0</v>
      </c>
      <c r="S1379" s="89">
        <v>0</v>
      </c>
      <c r="T1379" s="89">
        <v>0</v>
      </c>
      <c r="U1379" s="89">
        <v>0</v>
      </c>
      <c r="V1379" s="89">
        <v>0</v>
      </c>
      <c r="W1379" s="89">
        <v>0</v>
      </c>
      <c r="X1379" s="89">
        <v>0</v>
      </c>
      <c r="Y1379" s="89">
        <v>0</v>
      </c>
    </row>
    <row r="1380" spans="1:25">
      <c r="A1380" s="88" t="s">
        <v>1489</v>
      </c>
      <c r="B1380" s="89">
        <v>0</v>
      </c>
      <c r="C1380" s="89">
        <v>0</v>
      </c>
      <c r="D1380" s="89">
        <v>0</v>
      </c>
      <c r="E1380" s="89">
        <v>0</v>
      </c>
      <c r="F1380" s="89">
        <v>0</v>
      </c>
      <c r="G1380" s="89">
        <v>0</v>
      </c>
      <c r="H1380" s="89">
        <v>0</v>
      </c>
      <c r="I1380" s="89">
        <v>0</v>
      </c>
      <c r="J1380" s="89">
        <v>0</v>
      </c>
      <c r="K1380" s="89">
        <v>0</v>
      </c>
      <c r="L1380" s="89">
        <v>0</v>
      </c>
      <c r="M1380" s="89">
        <v>0</v>
      </c>
      <c r="N1380" s="89">
        <v>0</v>
      </c>
      <c r="O1380" s="89">
        <v>0</v>
      </c>
      <c r="P1380" s="89">
        <v>0</v>
      </c>
      <c r="Q1380" s="89">
        <v>0</v>
      </c>
      <c r="R1380" s="89">
        <v>0</v>
      </c>
      <c r="S1380" s="89">
        <v>0</v>
      </c>
      <c r="T1380" s="89">
        <v>0</v>
      </c>
      <c r="U1380" s="89">
        <v>0</v>
      </c>
      <c r="V1380" s="89">
        <v>0</v>
      </c>
      <c r="W1380" s="89">
        <v>0</v>
      </c>
      <c r="X1380" s="89">
        <v>0</v>
      </c>
      <c r="Y1380" s="89">
        <v>0</v>
      </c>
    </row>
    <row r="1381" spans="1:25">
      <c r="A1381" s="88" t="s">
        <v>1490</v>
      </c>
      <c r="B1381" s="89">
        <v>0</v>
      </c>
      <c r="C1381" s="89">
        <v>0</v>
      </c>
      <c r="D1381" s="89">
        <v>0</v>
      </c>
      <c r="E1381" s="89">
        <v>0</v>
      </c>
      <c r="F1381" s="89">
        <v>0</v>
      </c>
      <c r="G1381" s="89">
        <v>0</v>
      </c>
      <c r="H1381" s="89">
        <v>0</v>
      </c>
      <c r="I1381" s="89">
        <v>0</v>
      </c>
      <c r="J1381" s="89">
        <v>0</v>
      </c>
      <c r="K1381" s="89">
        <v>0</v>
      </c>
      <c r="L1381" s="89">
        <v>0</v>
      </c>
      <c r="M1381" s="89">
        <v>0</v>
      </c>
      <c r="N1381" s="89">
        <v>0</v>
      </c>
      <c r="O1381" s="89">
        <v>0</v>
      </c>
      <c r="P1381" s="89">
        <v>0</v>
      </c>
      <c r="Q1381" s="89">
        <v>0</v>
      </c>
      <c r="R1381" s="89">
        <v>0</v>
      </c>
      <c r="S1381" s="89">
        <v>0</v>
      </c>
      <c r="T1381" s="89">
        <v>0</v>
      </c>
      <c r="U1381" s="89">
        <v>0</v>
      </c>
      <c r="V1381" s="89">
        <v>0</v>
      </c>
      <c r="W1381" s="89">
        <v>0</v>
      </c>
      <c r="X1381" s="89">
        <v>0</v>
      </c>
      <c r="Y1381" s="89">
        <v>0</v>
      </c>
    </row>
    <row r="1382" spans="1:25">
      <c r="A1382" s="88" t="s">
        <v>1491</v>
      </c>
      <c r="B1382" s="89">
        <v>0</v>
      </c>
      <c r="C1382" s="89">
        <v>0</v>
      </c>
      <c r="D1382" s="89">
        <v>0</v>
      </c>
      <c r="E1382" s="89">
        <v>0</v>
      </c>
      <c r="F1382" s="89">
        <v>0</v>
      </c>
      <c r="G1382" s="89">
        <v>0</v>
      </c>
      <c r="H1382" s="89">
        <v>0</v>
      </c>
      <c r="I1382" s="89">
        <v>0</v>
      </c>
      <c r="J1382" s="89">
        <v>0</v>
      </c>
      <c r="K1382" s="89">
        <v>0</v>
      </c>
      <c r="L1382" s="89">
        <v>0</v>
      </c>
      <c r="M1382" s="89">
        <v>0</v>
      </c>
      <c r="N1382" s="89">
        <v>0</v>
      </c>
      <c r="O1382" s="89">
        <v>0</v>
      </c>
      <c r="P1382" s="89">
        <v>0</v>
      </c>
      <c r="Q1382" s="89">
        <v>0</v>
      </c>
      <c r="R1382" s="89">
        <v>0</v>
      </c>
      <c r="S1382" s="89">
        <v>0</v>
      </c>
      <c r="T1382" s="89">
        <v>0</v>
      </c>
      <c r="U1382" s="89">
        <v>0</v>
      </c>
      <c r="V1382" s="89">
        <v>0</v>
      </c>
      <c r="W1382" s="89">
        <v>0</v>
      </c>
      <c r="X1382" s="89">
        <v>0</v>
      </c>
      <c r="Y1382" s="89">
        <v>0</v>
      </c>
    </row>
    <row r="1383" spans="1:25">
      <c r="A1383" s="88" t="s">
        <v>1492</v>
      </c>
      <c r="B1383" s="89">
        <v>0</v>
      </c>
      <c r="C1383" s="89">
        <v>0</v>
      </c>
      <c r="D1383" s="89">
        <v>0</v>
      </c>
      <c r="E1383" s="89">
        <v>0</v>
      </c>
      <c r="F1383" s="89">
        <v>0</v>
      </c>
      <c r="G1383" s="89">
        <v>0</v>
      </c>
      <c r="H1383" s="89">
        <v>0</v>
      </c>
      <c r="I1383" s="89">
        <v>0</v>
      </c>
      <c r="J1383" s="89">
        <v>0</v>
      </c>
      <c r="K1383" s="89">
        <v>0</v>
      </c>
      <c r="L1383" s="89">
        <v>0</v>
      </c>
      <c r="M1383" s="89">
        <v>0</v>
      </c>
      <c r="N1383" s="89">
        <v>0</v>
      </c>
      <c r="O1383" s="89">
        <v>0</v>
      </c>
      <c r="P1383" s="89">
        <v>0</v>
      </c>
      <c r="Q1383" s="89">
        <v>0</v>
      </c>
      <c r="R1383" s="89">
        <v>0</v>
      </c>
      <c r="S1383" s="89">
        <v>0</v>
      </c>
      <c r="T1383" s="89">
        <v>0</v>
      </c>
      <c r="U1383" s="89">
        <v>0</v>
      </c>
      <c r="V1383" s="89">
        <v>0</v>
      </c>
      <c r="W1383" s="89">
        <v>0</v>
      </c>
      <c r="X1383" s="89">
        <v>0</v>
      </c>
      <c r="Y1383" s="89">
        <v>0</v>
      </c>
    </row>
    <row r="1384" spans="1:25">
      <c r="A1384" s="88" t="s">
        <v>1493</v>
      </c>
      <c r="B1384" s="89">
        <v>0</v>
      </c>
      <c r="C1384" s="89">
        <v>0</v>
      </c>
      <c r="D1384" s="89">
        <v>0</v>
      </c>
      <c r="E1384" s="89">
        <v>0</v>
      </c>
      <c r="F1384" s="89">
        <v>0</v>
      </c>
      <c r="G1384" s="89">
        <v>0</v>
      </c>
      <c r="H1384" s="89">
        <v>0</v>
      </c>
      <c r="I1384" s="89">
        <v>0</v>
      </c>
      <c r="J1384" s="89">
        <v>0</v>
      </c>
      <c r="K1384" s="89">
        <v>0</v>
      </c>
      <c r="L1384" s="89">
        <v>0</v>
      </c>
      <c r="M1384" s="89">
        <v>0</v>
      </c>
      <c r="N1384" s="89">
        <v>0</v>
      </c>
      <c r="O1384" s="89">
        <v>0</v>
      </c>
      <c r="P1384" s="89">
        <v>0</v>
      </c>
      <c r="Q1384" s="89">
        <v>0</v>
      </c>
      <c r="R1384" s="89">
        <v>0</v>
      </c>
      <c r="S1384" s="89">
        <v>0</v>
      </c>
      <c r="T1384" s="89">
        <v>0</v>
      </c>
      <c r="U1384" s="89">
        <v>0</v>
      </c>
      <c r="V1384" s="89">
        <v>0</v>
      </c>
      <c r="W1384" s="89">
        <v>0</v>
      </c>
      <c r="X1384" s="89">
        <v>0</v>
      </c>
      <c r="Y1384" s="89">
        <v>0</v>
      </c>
    </row>
    <row r="1385" spans="1:25">
      <c r="A1385" s="88" t="s">
        <v>1494</v>
      </c>
      <c r="B1385" s="89">
        <v>0</v>
      </c>
      <c r="C1385" s="89">
        <v>0</v>
      </c>
      <c r="D1385" s="89">
        <v>0</v>
      </c>
      <c r="E1385" s="89">
        <v>0</v>
      </c>
      <c r="F1385" s="89">
        <v>0</v>
      </c>
      <c r="G1385" s="89">
        <v>0</v>
      </c>
      <c r="H1385" s="89">
        <v>0</v>
      </c>
      <c r="I1385" s="89">
        <v>0</v>
      </c>
      <c r="J1385" s="89">
        <v>0</v>
      </c>
      <c r="K1385" s="89">
        <v>0</v>
      </c>
      <c r="L1385" s="89">
        <v>0</v>
      </c>
      <c r="M1385" s="89">
        <v>0</v>
      </c>
      <c r="N1385" s="89">
        <v>0</v>
      </c>
      <c r="O1385" s="89">
        <v>0</v>
      </c>
      <c r="P1385" s="89">
        <v>0</v>
      </c>
      <c r="Q1385" s="89">
        <v>0</v>
      </c>
      <c r="R1385" s="89">
        <v>0</v>
      </c>
      <c r="S1385" s="89">
        <v>0</v>
      </c>
      <c r="T1385" s="89">
        <v>0</v>
      </c>
      <c r="U1385" s="89">
        <v>0</v>
      </c>
      <c r="V1385" s="89">
        <v>0</v>
      </c>
      <c r="W1385" s="89">
        <v>0</v>
      </c>
      <c r="X1385" s="89">
        <v>0</v>
      </c>
      <c r="Y1385" s="89">
        <v>0</v>
      </c>
    </row>
    <row r="1386" spans="1:25">
      <c r="A1386" s="88" t="s">
        <v>1495</v>
      </c>
      <c r="B1386" s="89">
        <v>0</v>
      </c>
      <c r="C1386" s="89">
        <v>0</v>
      </c>
      <c r="D1386" s="89">
        <v>0</v>
      </c>
      <c r="E1386" s="89">
        <v>0</v>
      </c>
      <c r="F1386" s="89">
        <v>0</v>
      </c>
      <c r="G1386" s="89">
        <v>0</v>
      </c>
      <c r="H1386" s="89">
        <v>0</v>
      </c>
      <c r="I1386" s="89">
        <v>0</v>
      </c>
      <c r="J1386" s="89">
        <v>0</v>
      </c>
      <c r="K1386" s="89">
        <v>0</v>
      </c>
      <c r="L1386" s="89">
        <v>0</v>
      </c>
      <c r="M1386" s="89">
        <v>0</v>
      </c>
      <c r="N1386" s="89">
        <v>0</v>
      </c>
      <c r="O1386" s="89">
        <v>0</v>
      </c>
      <c r="P1386" s="89">
        <v>0</v>
      </c>
      <c r="Q1386" s="89">
        <v>0</v>
      </c>
      <c r="R1386" s="89">
        <v>0</v>
      </c>
      <c r="S1386" s="89">
        <v>0</v>
      </c>
      <c r="T1386" s="89">
        <v>0</v>
      </c>
      <c r="U1386" s="89">
        <v>0</v>
      </c>
      <c r="V1386" s="89">
        <v>0</v>
      </c>
      <c r="W1386" s="89">
        <v>0</v>
      </c>
      <c r="X1386" s="89">
        <v>0</v>
      </c>
      <c r="Y1386" s="89">
        <v>0</v>
      </c>
    </row>
    <row r="1387" spans="1:25">
      <c r="A1387" s="88" t="s">
        <v>1496</v>
      </c>
      <c r="B1387" s="89">
        <v>0</v>
      </c>
      <c r="C1387" s="89">
        <v>0</v>
      </c>
      <c r="D1387" s="89">
        <v>0</v>
      </c>
      <c r="E1387" s="89">
        <v>0</v>
      </c>
      <c r="F1387" s="89">
        <v>0</v>
      </c>
      <c r="G1387" s="89">
        <v>0</v>
      </c>
      <c r="H1387" s="89">
        <v>0</v>
      </c>
      <c r="I1387" s="89">
        <v>0</v>
      </c>
      <c r="J1387" s="89">
        <v>0</v>
      </c>
      <c r="K1387" s="89">
        <v>0</v>
      </c>
      <c r="L1387" s="89">
        <v>0</v>
      </c>
      <c r="M1387" s="89">
        <v>0</v>
      </c>
      <c r="N1387" s="89">
        <v>0</v>
      </c>
      <c r="O1387" s="89">
        <v>0</v>
      </c>
      <c r="P1387" s="89">
        <v>0</v>
      </c>
      <c r="Q1387" s="89">
        <v>0</v>
      </c>
      <c r="R1387" s="89">
        <v>0</v>
      </c>
      <c r="S1387" s="89">
        <v>0</v>
      </c>
      <c r="T1387" s="89">
        <v>0</v>
      </c>
      <c r="U1387" s="89">
        <v>0</v>
      </c>
      <c r="V1387" s="89">
        <v>0</v>
      </c>
      <c r="W1387" s="89">
        <v>0</v>
      </c>
      <c r="X1387" s="89">
        <v>0</v>
      </c>
      <c r="Y1387" s="89">
        <v>0</v>
      </c>
    </row>
    <row r="1388" spans="1:25">
      <c r="A1388" s="88" t="s">
        <v>1497</v>
      </c>
      <c r="B1388" s="89">
        <v>0</v>
      </c>
      <c r="C1388" s="89">
        <v>0</v>
      </c>
      <c r="D1388" s="89">
        <v>0</v>
      </c>
      <c r="E1388" s="89">
        <v>0</v>
      </c>
      <c r="F1388" s="89">
        <v>0</v>
      </c>
      <c r="G1388" s="89">
        <v>0</v>
      </c>
      <c r="H1388" s="89">
        <v>0</v>
      </c>
      <c r="I1388" s="89">
        <v>0</v>
      </c>
      <c r="J1388" s="89">
        <v>0</v>
      </c>
      <c r="K1388" s="89">
        <v>0</v>
      </c>
      <c r="L1388" s="89">
        <v>0</v>
      </c>
      <c r="M1388" s="89">
        <v>0</v>
      </c>
      <c r="N1388" s="89">
        <v>0</v>
      </c>
      <c r="O1388" s="89">
        <v>0</v>
      </c>
      <c r="P1388" s="89">
        <v>0</v>
      </c>
      <c r="Q1388" s="89">
        <v>0</v>
      </c>
      <c r="R1388" s="89">
        <v>0</v>
      </c>
      <c r="S1388" s="89">
        <v>0</v>
      </c>
      <c r="T1388" s="89">
        <v>0</v>
      </c>
      <c r="U1388" s="89">
        <v>0</v>
      </c>
      <c r="V1388" s="89">
        <v>0</v>
      </c>
      <c r="W1388" s="89">
        <v>0</v>
      </c>
      <c r="X1388" s="89">
        <v>0</v>
      </c>
      <c r="Y1388" s="89">
        <v>0</v>
      </c>
    </row>
    <row r="1389" spans="1:25">
      <c r="A1389" s="88" t="s">
        <v>1498</v>
      </c>
      <c r="B1389" s="89">
        <v>0</v>
      </c>
      <c r="C1389" s="89">
        <v>0</v>
      </c>
      <c r="D1389" s="89">
        <v>0</v>
      </c>
      <c r="E1389" s="89">
        <v>0</v>
      </c>
      <c r="F1389" s="89">
        <v>0</v>
      </c>
      <c r="G1389" s="89">
        <v>0</v>
      </c>
      <c r="H1389" s="89">
        <v>0</v>
      </c>
      <c r="I1389" s="89">
        <v>0</v>
      </c>
      <c r="J1389" s="89">
        <v>0</v>
      </c>
      <c r="K1389" s="89">
        <v>0</v>
      </c>
      <c r="L1389" s="89">
        <v>0</v>
      </c>
      <c r="M1389" s="89">
        <v>0</v>
      </c>
      <c r="N1389" s="89">
        <v>0</v>
      </c>
      <c r="O1389" s="89">
        <v>0</v>
      </c>
      <c r="P1389" s="89">
        <v>0</v>
      </c>
      <c r="Q1389" s="89">
        <v>0</v>
      </c>
      <c r="R1389" s="89">
        <v>0</v>
      </c>
      <c r="S1389" s="89">
        <v>0</v>
      </c>
      <c r="T1389" s="89">
        <v>0</v>
      </c>
      <c r="U1389" s="89">
        <v>0</v>
      </c>
      <c r="V1389" s="89">
        <v>0</v>
      </c>
      <c r="W1389" s="89">
        <v>0</v>
      </c>
      <c r="X1389" s="89">
        <v>0</v>
      </c>
      <c r="Y1389" s="89">
        <v>0</v>
      </c>
    </row>
    <row r="1390" spans="1:25">
      <c r="A1390" s="88" t="s">
        <v>1499</v>
      </c>
      <c r="B1390" s="89">
        <v>0</v>
      </c>
      <c r="C1390" s="89">
        <v>0</v>
      </c>
      <c r="D1390" s="89">
        <v>0</v>
      </c>
      <c r="E1390" s="89">
        <v>0</v>
      </c>
      <c r="F1390" s="89">
        <v>0</v>
      </c>
      <c r="G1390" s="89">
        <v>0</v>
      </c>
      <c r="H1390" s="89">
        <v>0</v>
      </c>
      <c r="I1390" s="89">
        <v>0</v>
      </c>
      <c r="J1390" s="89">
        <v>0</v>
      </c>
      <c r="K1390" s="89">
        <v>0</v>
      </c>
      <c r="L1390" s="89">
        <v>0</v>
      </c>
      <c r="M1390" s="89">
        <v>0</v>
      </c>
      <c r="N1390" s="89">
        <v>0</v>
      </c>
      <c r="O1390" s="89">
        <v>0</v>
      </c>
      <c r="P1390" s="89">
        <v>0</v>
      </c>
      <c r="Q1390" s="89">
        <v>0</v>
      </c>
      <c r="R1390" s="89">
        <v>0</v>
      </c>
      <c r="S1390" s="89">
        <v>0</v>
      </c>
      <c r="T1390" s="89">
        <v>0</v>
      </c>
      <c r="U1390" s="89">
        <v>0</v>
      </c>
      <c r="V1390" s="89">
        <v>0</v>
      </c>
      <c r="W1390" s="89">
        <v>0</v>
      </c>
      <c r="X1390" s="89">
        <v>0</v>
      </c>
      <c r="Y1390" s="89">
        <v>0</v>
      </c>
    </row>
    <row r="1391" spans="1:25">
      <c r="A1391" s="88" t="s">
        <v>1500</v>
      </c>
      <c r="B1391" s="89">
        <v>0</v>
      </c>
      <c r="C1391" s="89">
        <v>0</v>
      </c>
      <c r="D1391" s="89">
        <v>0</v>
      </c>
      <c r="E1391" s="89">
        <v>0</v>
      </c>
      <c r="F1391" s="89">
        <v>0</v>
      </c>
      <c r="G1391" s="89">
        <v>0</v>
      </c>
      <c r="H1391" s="89">
        <v>0</v>
      </c>
      <c r="I1391" s="89">
        <v>0</v>
      </c>
      <c r="J1391" s="89">
        <v>0</v>
      </c>
      <c r="K1391" s="89">
        <v>0</v>
      </c>
      <c r="L1391" s="89">
        <v>0</v>
      </c>
      <c r="M1391" s="89">
        <v>0</v>
      </c>
      <c r="N1391" s="89">
        <v>0</v>
      </c>
      <c r="O1391" s="89">
        <v>0</v>
      </c>
      <c r="P1391" s="89">
        <v>0</v>
      </c>
      <c r="Q1391" s="89">
        <v>0</v>
      </c>
      <c r="R1391" s="89">
        <v>0</v>
      </c>
      <c r="S1391" s="89">
        <v>0</v>
      </c>
      <c r="T1391" s="89">
        <v>0</v>
      </c>
      <c r="U1391" s="89">
        <v>0</v>
      </c>
      <c r="V1391" s="89">
        <v>0</v>
      </c>
      <c r="W1391" s="89">
        <v>0</v>
      </c>
      <c r="X1391" s="89">
        <v>0</v>
      </c>
      <c r="Y1391" s="89">
        <v>0</v>
      </c>
    </row>
    <row r="1392" spans="1:25">
      <c r="A1392" s="88" t="s">
        <v>1501</v>
      </c>
      <c r="B1392" s="89">
        <v>0</v>
      </c>
      <c r="C1392" s="89">
        <v>0</v>
      </c>
      <c r="D1392" s="89">
        <v>0</v>
      </c>
      <c r="E1392" s="89">
        <v>0</v>
      </c>
      <c r="F1392" s="89">
        <v>0</v>
      </c>
      <c r="G1392" s="89">
        <v>0</v>
      </c>
      <c r="H1392" s="89">
        <v>0</v>
      </c>
      <c r="I1392" s="89">
        <v>0</v>
      </c>
      <c r="J1392" s="89">
        <v>0</v>
      </c>
      <c r="K1392" s="89">
        <v>0</v>
      </c>
      <c r="L1392" s="89">
        <v>0</v>
      </c>
      <c r="M1392" s="89">
        <v>0</v>
      </c>
      <c r="N1392" s="89">
        <v>0</v>
      </c>
      <c r="O1392" s="89">
        <v>0</v>
      </c>
      <c r="P1392" s="89">
        <v>0</v>
      </c>
      <c r="Q1392" s="89">
        <v>0</v>
      </c>
      <c r="R1392" s="89">
        <v>0</v>
      </c>
      <c r="S1392" s="89">
        <v>0</v>
      </c>
      <c r="T1392" s="89">
        <v>0</v>
      </c>
      <c r="U1392" s="89">
        <v>0</v>
      </c>
      <c r="V1392" s="89">
        <v>0</v>
      </c>
      <c r="W1392" s="89">
        <v>0</v>
      </c>
      <c r="X1392" s="89">
        <v>0</v>
      </c>
      <c r="Y1392" s="89">
        <v>0</v>
      </c>
    </row>
    <row r="1393" spans="1:25">
      <c r="A1393" s="88" t="s">
        <v>1502</v>
      </c>
      <c r="B1393" s="89">
        <v>0</v>
      </c>
      <c r="C1393" s="89">
        <v>0</v>
      </c>
      <c r="D1393" s="89">
        <v>0</v>
      </c>
      <c r="E1393" s="89">
        <v>0</v>
      </c>
      <c r="F1393" s="89">
        <v>0</v>
      </c>
      <c r="G1393" s="89">
        <v>0</v>
      </c>
      <c r="H1393" s="89">
        <v>0</v>
      </c>
      <c r="I1393" s="89">
        <v>0</v>
      </c>
      <c r="J1393" s="89">
        <v>0</v>
      </c>
      <c r="K1393" s="89">
        <v>0</v>
      </c>
      <c r="L1393" s="89">
        <v>0</v>
      </c>
      <c r="M1393" s="89">
        <v>0</v>
      </c>
      <c r="N1393" s="89">
        <v>0</v>
      </c>
      <c r="O1393" s="89">
        <v>0</v>
      </c>
      <c r="P1393" s="89">
        <v>0</v>
      </c>
      <c r="Q1393" s="89">
        <v>0</v>
      </c>
      <c r="R1393" s="89">
        <v>0</v>
      </c>
      <c r="S1393" s="89">
        <v>0</v>
      </c>
      <c r="T1393" s="89">
        <v>0</v>
      </c>
      <c r="U1393" s="89">
        <v>0</v>
      </c>
      <c r="V1393" s="89">
        <v>0</v>
      </c>
      <c r="W1393" s="89">
        <v>0</v>
      </c>
      <c r="X1393" s="89">
        <v>0</v>
      </c>
      <c r="Y1393" s="89">
        <v>0</v>
      </c>
    </row>
    <row r="1394" spans="1:25">
      <c r="A1394" s="88" t="s">
        <v>1503</v>
      </c>
      <c r="B1394" s="89">
        <v>0</v>
      </c>
      <c r="C1394" s="89">
        <v>0</v>
      </c>
      <c r="D1394" s="89">
        <v>0</v>
      </c>
      <c r="E1394" s="89">
        <v>0</v>
      </c>
      <c r="F1394" s="89">
        <v>0</v>
      </c>
      <c r="G1394" s="89">
        <v>0</v>
      </c>
      <c r="H1394" s="89">
        <v>0</v>
      </c>
      <c r="I1394" s="89">
        <v>0</v>
      </c>
      <c r="J1394" s="89">
        <v>0</v>
      </c>
      <c r="K1394" s="89">
        <v>0</v>
      </c>
      <c r="L1394" s="89">
        <v>0</v>
      </c>
      <c r="M1394" s="89">
        <v>0</v>
      </c>
      <c r="N1394" s="89">
        <v>0</v>
      </c>
      <c r="O1394" s="89">
        <v>0</v>
      </c>
      <c r="P1394" s="89">
        <v>0</v>
      </c>
      <c r="Q1394" s="89">
        <v>0</v>
      </c>
      <c r="R1394" s="89">
        <v>0</v>
      </c>
      <c r="S1394" s="89">
        <v>0</v>
      </c>
      <c r="T1394" s="89">
        <v>0</v>
      </c>
      <c r="U1394" s="89">
        <v>0</v>
      </c>
      <c r="V1394" s="89">
        <v>0</v>
      </c>
      <c r="W1394" s="89">
        <v>0</v>
      </c>
      <c r="X1394" s="89">
        <v>0</v>
      </c>
      <c r="Y1394" s="89">
        <v>0</v>
      </c>
    </row>
    <row r="1395" spans="1:25">
      <c r="A1395" s="88" t="s">
        <v>1504</v>
      </c>
      <c r="B1395" s="89">
        <v>0</v>
      </c>
      <c r="C1395" s="89">
        <v>0</v>
      </c>
      <c r="D1395" s="89">
        <v>0</v>
      </c>
      <c r="E1395" s="89">
        <v>0</v>
      </c>
      <c r="F1395" s="89">
        <v>0</v>
      </c>
      <c r="G1395" s="89">
        <v>0</v>
      </c>
      <c r="H1395" s="89">
        <v>0</v>
      </c>
      <c r="I1395" s="89">
        <v>0</v>
      </c>
      <c r="J1395" s="89">
        <v>0</v>
      </c>
      <c r="K1395" s="89">
        <v>0</v>
      </c>
      <c r="L1395" s="89">
        <v>0</v>
      </c>
      <c r="M1395" s="89">
        <v>0</v>
      </c>
      <c r="N1395" s="89">
        <v>0</v>
      </c>
      <c r="O1395" s="89">
        <v>0</v>
      </c>
      <c r="P1395" s="89">
        <v>0</v>
      </c>
      <c r="Q1395" s="89">
        <v>0</v>
      </c>
      <c r="R1395" s="89">
        <v>0</v>
      </c>
      <c r="S1395" s="89">
        <v>0</v>
      </c>
      <c r="T1395" s="89">
        <v>0</v>
      </c>
      <c r="U1395" s="89">
        <v>0</v>
      </c>
      <c r="V1395" s="89">
        <v>0</v>
      </c>
      <c r="W1395" s="89">
        <v>0</v>
      </c>
      <c r="X1395" s="89">
        <v>0</v>
      </c>
      <c r="Y1395" s="89">
        <v>0</v>
      </c>
    </row>
    <row r="1396" spans="1:25">
      <c r="A1396" s="88" t="s">
        <v>1505</v>
      </c>
      <c r="B1396" s="89">
        <v>0</v>
      </c>
      <c r="C1396" s="89">
        <v>0</v>
      </c>
      <c r="D1396" s="89">
        <v>0</v>
      </c>
      <c r="E1396" s="89">
        <v>0</v>
      </c>
      <c r="F1396" s="89">
        <v>0</v>
      </c>
      <c r="G1396" s="89">
        <v>0</v>
      </c>
      <c r="H1396" s="89">
        <v>0</v>
      </c>
      <c r="I1396" s="89">
        <v>0</v>
      </c>
      <c r="J1396" s="89">
        <v>0</v>
      </c>
      <c r="K1396" s="89">
        <v>0</v>
      </c>
      <c r="L1396" s="89">
        <v>0</v>
      </c>
      <c r="M1396" s="89">
        <v>0</v>
      </c>
      <c r="N1396" s="89">
        <v>0</v>
      </c>
      <c r="O1396" s="89">
        <v>0</v>
      </c>
      <c r="P1396" s="89">
        <v>0</v>
      </c>
      <c r="Q1396" s="89">
        <v>0</v>
      </c>
      <c r="R1396" s="89">
        <v>0</v>
      </c>
      <c r="S1396" s="89">
        <v>0</v>
      </c>
      <c r="T1396" s="89">
        <v>0</v>
      </c>
      <c r="U1396" s="89">
        <v>0</v>
      </c>
      <c r="V1396" s="89">
        <v>0</v>
      </c>
      <c r="W1396" s="89">
        <v>0</v>
      </c>
      <c r="X1396" s="89">
        <v>0</v>
      </c>
      <c r="Y1396" s="89">
        <v>0</v>
      </c>
    </row>
    <row r="1397" spans="1:25">
      <c r="A1397" s="88" t="s">
        <v>1506</v>
      </c>
      <c r="B1397" s="89">
        <v>0</v>
      </c>
      <c r="C1397" s="89">
        <v>0</v>
      </c>
      <c r="D1397" s="89">
        <v>0</v>
      </c>
      <c r="E1397" s="89">
        <v>0</v>
      </c>
      <c r="F1397" s="89">
        <v>0</v>
      </c>
      <c r="G1397" s="89">
        <v>0</v>
      </c>
      <c r="H1397" s="89">
        <v>0</v>
      </c>
      <c r="I1397" s="89">
        <v>0</v>
      </c>
      <c r="J1397" s="89">
        <v>0</v>
      </c>
      <c r="K1397" s="89">
        <v>0</v>
      </c>
      <c r="L1397" s="89">
        <v>0</v>
      </c>
      <c r="M1397" s="89">
        <v>0</v>
      </c>
      <c r="N1397" s="89">
        <v>0</v>
      </c>
      <c r="O1397" s="89">
        <v>0</v>
      </c>
      <c r="P1397" s="89">
        <v>0</v>
      </c>
      <c r="Q1397" s="89">
        <v>0</v>
      </c>
      <c r="R1397" s="89">
        <v>0</v>
      </c>
      <c r="S1397" s="89">
        <v>0</v>
      </c>
      <c r="T1397" s="89">
        <v>0</v>
      </c>
      <c r="U1397" s="89">
        <v>0</v>
      </c>
      <c r="V1397" s="89">
        <v>0</v>
      </c>
      <c r="W1397" s="89">
        <v>0</v>
      </c>
      <c r="X1397" s="89">
        <v>0</v>
      </c>
      <c r="Y1397" s="89">
        <v>0</v>
      </c>
    </row>
    <row r="1398" spans="1:25">
      <c r="A1398" s="88" t="s">
        <v>1507</v>
      </c>
      <c r="B1398" s="89">
        <v>0</v>
      </c>
      <c r="C1398" s="89">
        <v>0</v>
      </c>
      <c r="D1398" s="89">
        <v>0</v>
      </c>
      <c r="E1398" s="89">
        <v>0</v>
      </c>
      <c r="F1398" s="89">
        <v>0</v>
      </c>
      <c r="G1398" s="89">
        <v>0</v>
      </c>
      <c r="H1398" s="89">
        <v>0</v>
      </c>
      <c r="I1398" s="89">
        <v>0</v>
      </c>
      <c r="J1398" s="89">
        <v>0</v>
      </c>
      <c r="K1398" s="89">
        <v>0</v>
      </c>
      <c r="L1398" s="89">
        <v>0</v>
      </c>
      <c r="M1398" s="89">
        <v>0</v>
      </c>
      <c r="N1398" s="89">
        <v>0</v>
      </c>
      <c r="O1398" s="89">
        <v>0</v>
      </c>
      <c r="P1398" s="89">
        <v>0</v>
      </c>
      <c r="Q1398" s="89">
        <v>0</v>
      </c>
      <c r="R1398" s="89">
        <v>0</v>
      </c>
      <c r="S1398" s="89">
        <v>0</v>
      </c>
      <c r="T1398" s="89">
        <v>0</v>
      </c>
      <c r="U1398" s="89">
        <v>0</v>
      </c>
      <c r="V1398" s="89">
        <v>0</v>
      </c>
      <c r="W1398" s="89">
        <v>0</v>
      </c>
      <c r="X1398" s="89">
        <v>0</v>
      </c>
      <c r="Y1398" s="89">
        <v>0</v>
      </c>
    </row>
    <row r="1399" spans="1:25">
      <c r="A1399" s="88" t="s">
        <v>1508</v>
      </c>
      <c r="B1399" s="89">
        <v>0</v>
      </c>
      <c r="C1399" s="89">
        <v>0</v>
      </c>
      <c r="D1399" s="89">
        <v>0</v>
      </c>
      <c r="E1399" s="89">
        <v>0</v>
      </c>
      <c r="F1399" s="89">
        <v>0</v>
      </c>
      <c r="G1399" s="89">
        <v>0</v>
      </c>
      <c r="H1399" s="89">
        <v>0</v>
      </c>
      <c r="I1399" s="89">
        <v>0</v>
      </c>
      <c r="J1399" s="89">
        <v>0</v>
      </c>
      <c r="K1399" s="89">
        <v>0</v>
      </c>
      <c r="L1399" s="89">
        <v>0</v>
      </c>
      <c r="M1399" s="89">
        <v>0</v>
      </c>
      <c r="N1399" s="89">
        <v>0</v>
      </c>
      <c r="O1399" s="89">
        <v>0</v>
      </c>
      <c r="P1399" s="89">
        <v>0</v>
      </c>
      <c r="Q1399" s="89">
        <v>0</v>
      </c>
      <c r="R1399" s="89">
        <v>0</v>
      </c>
      <c r="S1399" s="89">
        <v>0</v>
      </c>
      <c r="T1399" s="89">
        <v>0</v>
      </c>
      <c r="U1399" s="89">
        <v>0</v>
      </c>
      <c r="V1399" s="89">
        <v>0</v>
      </c>
      <c r="W1399" s="89">
        <v>0</v>
      </c>
      <c r="X1399" s="89">
        <v>0</v>
      </c>
      <c r="Y1399" s="89">
        <v>0</v>
      </c>
    </row>
    <row r="1400" spans="1:25">
      <c r="A1400" s="88" t="s">
        <v>1509</v>
      </c>
      <c r="B1400" s="89">
        <v>0</v>
      </c>
      <c r="C1400" s="89">
        <v>0</v>
      </c>
      <c r="D1400" s="89">
        <v>0</v>
      </c>
      <c r="E1400" s="89">
        <v>0</v>
      </c>
      <c r="F1400" s="89">
        <v>0</v>
      </c>
      <c r="G1400" s="89">
        <v>0</v>
      </c>
      <c r="H1400" s="89">
        <v>0</v>
      </c>
      <c r="I1400" s="89">
        <v>0</v>
      </c>
      <c r="J1400" s="89">
        <v>0</v>
      </c>
      <c r="K1400" s="89">
        <v>0</v>
      </c>
      <c r="L1400" s="89">
        <v>0</v>
      </c>
      <c r="M1400" s="89">
        <v>0</v>
      </c>
      <c r="N1400" s="89">
        <v>0</v>
      </c>
      <c r="O1400" s="89">
        <v>0</v>
      </c>
      <c r="P1400" s="89">
        <v>0</v>
      </c>
      <c r="Q1400" s="89">
        <v>0</v>
      </c>
      <c r="R1400" s="89">
        <v>0</v>
      </c>
      <c r="S1400" s="89">
        <v>0</v>
      </c>
      <c r="T1400" s="89">
        <v>0</v>
      </c>
      <c r="U1400" s="89">
        <v>0</v>
      </c>
      <c r="V1400" s="89">
        <v>0</v>
      </c>
      <c r="W1400" s="89">
        <v>0</v>
      </c>
      <c r="X1400" s="89">
        <v>0</v>
      </c>
      <c r="Y1400" s="89">
        <v>0</v>
      </c>
    </row>
    <row r="1401" spans="1:25">
      <c r="A1401" s="88" t="s">
        <v>1510</v>
      </c>
      <c r="B1401" s="89">
        <v>0</v>
      </c>
      <c r="C1401" s="89">
        <v>0</v>
      </c>
      <c r="D1401" s="89">
        <v>0</v>
      </c>
      <c r="E1401" s="89">
        <v>0</v>
      </c>
      <c r="F1401" s="89">
        <v>0</v>
      </c>
      <c r="G1401" s="89">
        <v>0</v>
      </c>
      <c r="H1401" s="89">
        <v>0</v>
      </c>
      <c r="I1401" s="89">
        <v>0</v>
      </c>
      <c r="J1401" s="89">
        <v>0</v>
      </c>
      <c r="K1401" s="89">
        <v>0</v>
      </c>
      <c r="L1401" s="89">
        <v>0</v>
      </c>
      <c r="M1401" s="89">
        <v>0</v>
      </c>
      <c r="N1401" s="89">
        <v>0</v>
      </c>
      <c r="O1401" s="89">
        <v>0</v>
      </c>
      <c r="P1401" s="89">
        <v>0</v>
      </c>
      <c r="Q1401" s="89">
        <v>0</v>
      </c>
      <c r="R1401" s="89">
        <v>0</v>
      </c>
      <c r="S1401" s="89">
        <v>0</v>
      </c>
      <c r="T1401" s="89">
        <v>0</v>
      </c>
      <c r="U1401" s="89">
        <v>0</v>
      </c>
      <c r="V1401" s="89">
        <v>0</v>
      </c>
      <c r="W1401" s="89">
        <v>0</v>
      </c>
      <c r="X1401" s="89">
        <v>0</v>
      </c>
      <c r="Y1401" s="89">
        <v>0</v>
      </c>
    </row>
    <row r="1402" spans="1:25">
      <c r="A1402" s="88" t="s">
        <v>1511</v>
      </c>
      <c r="B1402" s="89">
        <v>0</v>
      </c>
      <c r="C1402" s="89">
        <v>0</v>
      </c>
      <c r="D1402" s="89">
        <v>0</v>
      </c>
      <c r="E1402" s="89">
        <v>0</v>
      </c>
      <c r="F1402" s="89">
        <v>0</v>
      </c>
      <c r="G1402" s="89">
        <v>0</v>
      </c>
      <c r="H1402" s="89">
        <v>0</v>
      </c>
      <c r="I1402" s="89">
        <v>0</v>
      </c>
      <c r="J1402" s="89">
        <v>0</v>
      </c>
      <c r="K1402" s="89">
        <v>0</v>
      </c>
      <c r="L1402" s="89">
        <v>0</v>
      </c>
      <c r="M1402" s="89">
        <v>0</v>
      </c>
      <c r="N1402" s="89">
        <v>0</v>
      </c>
      <c r="O1402" s="89">
        <v>0</v>
      </c>
      <c r="P1402" s="89">
        <v>0</v>
      </c>
      <c r="Q1402" s="89">
        <v>0</v>
      </c>
      <c r="R1402" s="89">
        <v>0</v>
      </c>
      <c r="S1402" s="89">
        <v>0</v>
      </c>
      <c r="T1402" s="89">
        <v>0</v>
      </c>
      <c r="U1402" s="89">
        <v>0</v>
      </c>
      <c r="V1402" s="89">
        <v>0</v>
      </c>
      <c r="W1402" s="89">
        <v>0</v>
      </c>
      <c r="X1402" s="89">
        <v>0</v>
      </c>
      <c r="Y1402" s="89">
        <v>0</v>
      </c>
    </row>
    <row r="1403" spans="1:25">
      <c r="A1403" s="88" t="s">
        <v>1512</v>
      </c>
      <c r="B1403" s="89">
        <v>0</v>
      </c>
      <c r="C1403" s="89">
        <v>0</v>
      </c>
      <c r="D1403" s="89">
        <v>0</v>
      </c>
      <c r="E1403" s="89">
        <v>0</v>
      </c>
      <c r="F1403" s="89">
        <v>0</v>
      </c>
      <c r="G1403" s="89">
        <v>0</v>
      </c>
      <c r="H1403" s="89">
        <v>0</v>
      </c>
      <c r="I1403" s="89">
        <v>0</v>
      </c>
      <c r="J1403" s="89">
        <v>0</v>
      </c>
      <c r="K1403" s="89">
        <v>0</v>
      </c>
      <c r="L1403" s="89">
        <v>0</v>
      </c>
      <c r="M1403" s="89">
        <v>0</v>
      </c>
      <c r="N1403" s="89">
        <v>0</v>
      </c>
      <c r="O1403" s="89">
        <v>0</v>
      </c>
      <c r="P1403" s="89">
        <v>0</v>
      </c>
      <c r="Q1403" s="89">
        <v>0</v>
      </c>
      <c r="R1403" s="89">
        <v>0</v>
      </c>
      <c r="S1403" s="89">
        <v>0</v>
      </c>
      <c r="T1403" s="89">
        <v>0</v>
      </c>
      <c r="U1403" s="89">
        <v>0</v>
      </c>
      <c r="V1403" s="89">
        <v>0</v>
      </c>
      <c r="W1403" s="89">
        <v>0</v>
      </c>
      <c r="X1403" s="89">
        <v>0</v>
      </c>
      <c r="Y1403" s="89">
        <v>0</v>
      </c>
    </row>
    <row r="1404" spans="1:25">
      <c r="A1404" s="88" t="s">
        <v>1513</v>
      </c>
      <c r="B1404" s="89">
        <v>0</v>
      </c>
      <c r="C1404" s="89">
        <v>0</v>
      </c>
      <c r="D1404" s="89">
        <v>0</v>
      </c>
      <c r="E1404" s="89">
        <v>0</v>
      </c>
      <c r="F1404" s="89">
        <v>0</v>
      </c>
      <c r="G1404" s="89">
        <v>0</v>
      </c>
      <c r="H1404" s="89">
        <v>0</v>
      </c>
      <c r="I1404" s="89">
        <v>0</v>
      </c>
      <c r="J1404" s="89">
        <v>0</v>
      </c>
      <c r="K1404" s="89">
        <v>0</v>
      </c>
      <c r="L1404" s="89">
        <v>0</v>
      </c>
      <c r="M1404" s="89">
        <v>0</v>
      </c>
      <c r="N1404" s="89">
        <v>0</v>
      </c>
      <c r="O1404" s="89">
        <v>0</v>
      </c>
      <c r="P1404" s="89">
        <v>0</v>
      </c>
      <c r="Q1404" s="89">
        <v>0</v>
      </c>
      <c r="R1404" s="89">
        <v>0</v>
      </c>
      <c r="S1404" s="89">
        <v>0</v>
      </c>
      <c r="T1404" s="89">
        <v>0</v>
      </c>
      <c r="U1404" s="89">
        <v>0</v>
      </c>
      <c r="V1404" s="89">
        <v>0</v>
      </c>
      <c r="W1404" s="89">
        <v>0</v>
      </c>
      <c r="X1404" s="89">
        <v>0</v>
      </c>
      <c r="Y1404" s="89">
        <v>0</v>
      </c>
    </row>
    <row r="1405" spans="1:25">
      <c r="A1405" s="88" t="s">
        <v>1514</v>
      </c>
      <c r="B1405" s="89">
        <v>0</v>
      </c>
      <c r="C1405" s="89">
        <v>0</v>
      </c>
      <c r="D1405" s="89">
        <v>0</v>
      </c>
      <c r="E1405" s="89">
        <v>0</v>
      </c>
      <c r="F1405" s="89">
        <v>0</v>
      </c>
      <c r="G1405" s="89">
        <v>0</v>
      </c>
      <c r="H1405" s="89">
        <v>0</v>
      </c>
      <c r="I1405" s="89">
        <v>0</v>
      </c>
      <c r="J1405" s="89">
        <v>0</v>
      </c>
      <c r="K1405" s="89">
        <v>0</v>
      </c>
      <c r="L1405" s="89">
        <v>0</v>
      </c>
      <c r="M1405" s="89">
        <v>0</v>
      </c>
      <c r="N1405" s="89">
        <v>0</v>
      </c>
      <c r="O1405" s="89">
        <v>0</v>
      </c>
      <c r="P1405" s="89">
        <v>0</v>
      </c>
      <c r="Q1405" s="89">
        <v>0</v>
      </c>
      <c r="R1405" s="89">
        <v>0</v>
      </c>
      <c r="S1405" s="89">
        <v>0</v>
      </c>
      <c r="T1405" s="89">
        <v>0</v>
      </c>
      <c r="U1405" s="89">
        <v>0</v>
      </c>
      <c r="V1405" s="89">
        <v>0</v>
      </c>
      <c r="W1405" s="89">
        <v>0</v>
      </c>
      <c r="X1405" s="89">
        <v>0</v>
      </c>
      <c r="Y1405" s="89">
        <v>0</v>
      </c>
    </row>
    <row r="1406" spans="1:25">
      <c r="A1406" s="88" t="s">
        <v>1515</v>
      </c>
      <c r="B1406" s="89">
        <v>0</v>
      </c>
      <c r="C1406" s="89">
        <v>0</v>
      </c>
      <c r="D1406" s="89">
        <v>0</v>
      </c>
      <c r="E1406" s="89">
        <v>0</v>
      </c>
      <c r="F1406" s="89">
        <v>0</v>
      </c>
      <c r="G1406" s="89">
        <v>0</v>
      </c>
      <c r="H1406" s="89">
        <v>0</v>
      </c>
      <c r="I1406" s="89">
        <v>0</v>
      </c>
      <c r="J1406" s="89">
        <v>0</v>
      </c>
      <c r="K1406" s="89">
        <v>0</v>
      </c>
      <c r="L1406" s="89">
        <v>0</v>
      </c>
      <c r="M1406" s="89">
        <v>0</v>
      </c>
      <c r="N1406" s="89">
        <v>0</v>
      </c>
      <c r="O1406" s="89">
        <v>0</v>
      </c>
      <c r="P1406" s="89">
        <v>0</v>
      </c>
      <c r="Q1406" s="89">
        <v>0</v>
      </c>
      <c r="R1406" s="89">
        <v>0</v>
      </c>
      <c r="S1406" s="89">
        <v>0</v>
      </c>
      <c r="T1406" s="89">
        <v>0</v>
      </c>
      <c r="U1406" s="89">
        <v>0</v>
      </c>
      <c r="V1406" s="89">
        <v>0</v>
      </c>
      <c r="W1406" s="89">
        <v>0</v>
      </c>
      <c r="X1406" s="89">
        <v>0</v>
      </c>
      <c r="Y1406" s="89">
        <v>0</v>
      </c>
    </row>
    <row r="1407" spans="1:25">
      <c r="A1407" s="88" t="s">
        <v>1516</v>
      </c>
      <c r="B1407" s="89">
        <v>0</v>
      </c>
      <c r="C1407" s="89">
        <v>0</v>
      </c>
      <c r="D1407" s="89">
        <v>0</v>
      </c>
      <c r="E1407" s="89">
        <v>0</v>
      </c>
      <c r="F1407" s="89">
        <v>0</v>
      </c>
      <c r="G1407" s="89">
        <v>0</v>
      </c>
      <c r="H1407" s="89">
        <v>0</v>
      </c>
      <c r="I1407" s="89">
        <v>0</v>
      </c>
      <c r="J1407" s="89">
        <v>0</v>
      </c>
      <c r="K1407" s="89">
        <v>0</v>
      </c>
      <c r="L1407" s="89">
        <v>0</v>
      </c>
      <c r="M1407" s="89">
        <v>0</v>
      </c>
      <c r="N1407" s="89">
        <v>0</v>
      </c>
      <c r="O1407" s="89">
        <v>0</v>
      </c>
      <c r="P1407" s="89">
        <v>0</v>
      </c>
      <c r="Q1407" s="89">
        <v>0</v>
      </c>
      <c r="R1407" s="89">
        <v>0</v>
      </c>
      <c r="S1407" s="89">
        <v>0</v>
      </c>
      <c r="T1407" s="89">
        <v>0</v>
      </c>
      <c r="U1407" s="89">
        <v>0</v>
      </c>
      <c r="V1407" s="89">
        <v>0</v>
      </c>
      <c r="W1407" s="89">
        <v>0</v>
      </c>
      <c r="X1407" s="89">
        <v>0</v>
      </c>
      <c r="Y1407" s="89">
        <v>0</v>
      </c>
    </row>
    <row r="1408" spans="1:25">
      <c r="A1408" s="88" t="s">
        <v>1517</v>
      </c>
      <c r="B1408" s="89">
        <v>0</v>
      </c>
      <c r="C1408" s="89">
        <v>0</v>
      </c>
      <c r="D1408" s="89">
        <v>0</v>
      </c>
      <c r="E1408" s="89">
        <v>0</v>
      </c>
      <c r="F1408" s="89">
        <v>0</v>
      </c>
      <c r="G1408" s="89">
        <v>0</v>
      </c>
      <c r="H1408" s="89">
        <v>0</v>
      </c>
      <c r="I1408" s="89">
        <v>0</v>
      </c>
      <c r="J1408" s="89">
        <v>0</v>
      </c>
      <c r="K1408" s="89">
        <v>0</v>
      </c>
      <c r="L1408" s="89">
        <v>0</v>
      </c>
      <c r="M1408" s="89">
        <v>0</v>
      </c>
      <c r="N1408" s="89">
        <v>0</v>
      </c>
      <c r="O1408" s="89">
        <v>0</v>
      </c>
      <c r="P1408" s="89">
        <v>0</v>
      </c>
      <c r="Q1408" s="89">
        <v>0</v>
      </c>
      <c r="R1408" s="89">
        <v>0</v>
      </c>
      <c r="S1408" s="89">
        <v>0</v>
      </c>
      <c r="T1408" s="89">
        <v>0</v>
      </c>
      <c r="U1408" s="89">
        <v>0</v>
      </c>
      <c r="V1408" s="89">
        <v>0</v>
      </c>
      <c r="W1408" s="89">
        <v>0</v>
      </c>
      <c r="X1408" s="89">
        <v>0</v>
      </c>
      <c r="Y1408" s="89">
        <v>0</v>
      </c>
    </row>
    <row r="1409" spans="1:25">
      <c r="A1409" s="88" t="s">
        <v>1518</v>
      </c>
      <c r="B1409" s="89">
        <v>0</v>
      </c>
      <c r="C1409" s="89">
        <v>0</v>
      </c>
      <c r="D1409" s="89">
        <v>0</v>
      </c>
      <c r="E1409" s="89">
        <v>0</v>
      </c>
      <c r="F1409" s="89">
        <v>0</v>
      </c>
      <c r="G1409" s="89">
        <v>0</v>
      </c>
      <c r="H1409" s="89">
        <v>0</v>
      </c>
      <c r="I1409" s="89">
        <v>0</v>
      </c>
      <c r="J1409" s="89">
        <v>0</v>
      </c>
      <c r="K1409" s="89">
        <v>0</v>
      </c>
      <c r="L1409" s="89">
        <v>0</v>
      </c>
      <c r="M1409" s="89">
        <v>0</v>
      </c>
      <c r="N1409" s="89">
        <v>0</v>
      </c>
      <c r="O1409" s="89">
        <v>0</v>
      </c>
      <c r="P1409" s="89">
        <v>0</v>
      </c>
      <c r="Q1409" s="89">
        <v>0</v>
      </c>
      <c r="R1409" s="89">
        <v>0</v>
      </c>
      <c r="S1409" s="89">
        <v>0</v>
      </c>
      <c r="T1409" s="89">
        <v>0</v>
      </c>
      <c r="U1409" s="89">
        <v>0</v>
      </c>
      <c r="V1409" s="89">
        <v>0</v>
      </c>
      <c r="W1409" s="89">
        <v>0</v>
      </c>
      <c r="X1409" s="89">
        <v>0</v>
      </c>
      <c r="Y1409" s="89">
        <v>0</v>
      </c>
    </row>
    <row r="1410" spans="1:25">
      <c r="A1410" s="88" t="s">
        <v>1519</v>
      </c>
      <c r="B1410" s="89">
        <v>0</v>
      </c>
      <c r="C1410" s="89">
        <v>0</v>
      </c>
      <c r="D1410" s="89">
        <v>0</v>
      </c>
      <c r="E1410" s="89">
        <v>0</v>
      </c>
      <c r="F1410" s="89">
        <v>0</v>
      </c>
      <c r="G1410" s="89">
        <v>0</v>
      </c>
      <c r="H1410" s="89">
        <v>0</v>
      </c>
      <c r="I1410" s="89">
        <v>0</v>
      </c>
      <c r="J1410" s="89">
        <v>0</v>
      </c>
      <c r="K1410" s="89">
        <v>0</v>
      </c>
      <c r="L1410" s="89">
        <v>0</v>
      </c>
      <c r="M1410" s="89">
        <v>0</v>
      </c>
      <c r="N1410" s="89">
        <v>0</v>
      </c>
      <c r="O1410" s="89">
        <v>0</v>
      </c>
      <c r="P1410" s="89">
        <v>0</v>
      </c>
      <c r="Q1410" s="89">
        <v>0</v>
      </c>
      <c r="R1410" s="89">
        <v>0</v>
      </c>
      <c r="S1410" s="89">
        <v>0</v>
      </c>
      <c r="T1410" s="89">
        <v>0</v>
      </c>
      <c r="U1410" s="89">
        <v>0</v>
      </c>
      <c r="V1410" s="89">
        <v>0</v>
      </c>
      <c r="W1410" s="89">
        <v>0</v>
      </c>
      <c r="X1410" s="89">
        <v>0</v>
      </c>
      <c r="Y1410" s="89">
        <v>0</v>
      </c>
    </row>
    <row r="1411" spans="1:25">
      <c r="A1411" s="88" t="s">
        <v>1520</v>
      </c>
      <c r="B1411" s="89">
        <v>0</v>
      </c>
      <c r="C1411" s="89">
        <v>0</v>
      </c>
      <c r="D1411" s="89">
        <v>0</v>
      </c>
      <c r="E1411" s="89">
        <v>0</v>
      </c>
      <c r="F1411" s="89">
        <v>0</v>
      </c>
      <c r="G1411" s="89">
        <v>0</v>
      </c>
      <c r="H1411" s="89">
        <v>0</v>
      </c>
      <c r="I1411" s="89">
        <v>0</v>
      </c>
      <c r="J1411" s="89">
        <v>0</v>
      </c>
      <c r="K1411" s="89">
        <v>0</v>
      </c>
      <c r="L1411" s="89">
        <v>0</v>
      </c>
      <c r="M1411" s="89">
        <v>0</v>
      </c>
      <c r="N1411" s="89">
        <v>0</v>
      </c>
      <c r="O1411" s="89">
        <v>0</v>
      </c>
      <c r="P1411" s="89">
        <v>0</v>
      </c>
      <c r="Q1411" s="89">
        <v>0</v>
      </c>
      <c r="R1411" s="89">
        <v>0</v>
      </c>
      <c r="S1411" s="89">
        <v>0</v>
      </c>
      <c r="T1411" s="89">
        <v>0</v>
      </c>
      <c r="U1411" s="89">
        <v>0</v>
      </c>
      <c r="V1411" s="89">
        <v>0</v>
      </c>
      <c r="W1411" s="89">
        <v>0</v>
      </c>
      <c r="X1411" s="89">
        <v>0</v>
      </c>
      <c r="Y1411" s="89">
        <v>0</v>
      </c>
    </row>
    <row r="1412" spans="1:25">
      <c r="A1412" s="88" t="s">
        <v>1521</v>
      </c>
      <c r="B1412" s="89">
        <v>0</v>
      </c>
      <c r="C1412" s="89">
        <v>0</v>
      </c>
      <c r="D1412" s="89">
        <v>0</v>
      </c>
      <c r="E1412" s="89">
        <v>0</v>
      </c>
      <c r="F1412" s="89">
        <v>0</v>
      </c>
      <c r="G1412" s="89">
        <v>0</v>
      </c>
      <c r="H1412" s="89">
        <v>0</v>
      </c>
      <c r="I1412" s="89">
        <v>0</v>
      </c>
      <c r="J1412" s="89">
        <v>0</v>
      </c>
      <c r="K1412" s="89">
        <v>0</v>
      </c>
      <c r="L1412" s="89">
        <v>0</v>
      </c>
      <c r="M1412" s="89">
        <v>0</v>
      </c>
      <c r="N1412" s="89">
        <v>0</v>
      </c>
      <c r="O1412" s="89">
        <v>0</v>
      </c>
      <c r="P1412" s="89">
        <v>0</v>
      </c>
      <c r="Q1412" s="89">
        <v>0</v>
      </c>
      <c r="R1412" s="89">
        <v>0</v>
      </c>
      <c r="S1412" s="89">
        <v>0</v>
      </c>
      <c r="T1412" s="89">
        <v>0</v>
      </c>
      <c r="U1412" s="89">
        <v>0</v>
      </c>
      <c r="V1412" s="89">
        <v>0</v>
      </c>
      <c r="W1412" s="89">
        <v>0</v>
      </c>
      <c r="X1412" s="89">
        <v>0</v>
      </c>
      <c r="Y1412" s="89">
        <v>0</v>
      </c>
    </row>
    <row r="1413" spans="1:25">
      <c r="A1413" s="88" t="s">
        <v>1522</v>
      </c>
      <c r="B1413" s="89">
        <v>0</v>
      </c>
      <c r="C1413" s="89">
        <v>0</v>
      </c>
      <c r="D1413" s="89">
        <v>0</v>
      </c>
      <c r="E1413" s="89">
        <v>0</v>
      </c>
      <c r="F1413" s="89">
        <v>0</v>
      </c>
      <c r="G1413" s="89">
        <v>0</v>
      </c>
      <c r="H1413" s="89">
        <v>0</v>
      </c>
      <c r="I1413" s="89">
        <v>0</v>
      </c>
      <c r="J1413" s="89">
        <v>0</v>
      </c>
      <c r="K1413" s="89">
        <v>0</v>
      </c>
      <c r="L1413" s="89">
        <v>0</v>
      </c>
      <c r="M1413" s="89">
        <v>0</v>
      </c>
      <c r="N1413" s="89">
        <v>0</v>
      </c>
      <c r="O1413" s="89">
        <v>0</v>
      </c>
      <c r="P1413" s="89">
        <v>0</v>
      </c>
      <c r="Q1413" s="89">
        <v>0</v>
      </c>
      <c r="R1413" s="89">
        <v>0</v>
      </c>
      <c r="S1413" s="89">
        <v>0</v>
      </c>
      <c r="T1413" s="89">
        <v>0</v>
      </c>
      <c r="U1413" s="89">
        <v>0</v>
      </c>
      <c r="V1413" s="89">
        <v>0</v>
      </c>
      <c r="W1413" s="89">
        <v>0</v>
      </c>
      <c r="X1413" s="89">
        <v>0</v>
      </c>
      <c r="Y1413" s="89">
        <v>0</v>
      </c>
    </row>
    <row r="1414" spans="1:25">
      <c r="A1414" s="88" t="s">
        <v>1523</v>
      </c>
      <c r="B1414" s="89">
        <v>0</v>
      </c>
      <c r="C1414" s="89">
        <v>0</v>
      </c>
      <c r="D1414" s="89">
        <v>0</v>
      </c>
      <c r="E1414" s="89">
        <v>0</v>
      </c>
      <c r="F1414" s="89">
        <v>0</v>
      </c>
      <c r="G1414" s="89">
        <v>0</v>
      </c>
      <c r="H1414" s="89">
        <v>0</v>
      </c>
      <c r="I1414" s="89">
        <v>0</v>
      </c>
      <c r="J1414" s="89">
        <v>0</v>
      </c>
      <c r="K1414" s="89">
        <v>0</v>
      </c>
      <c r="L1414" s="89">
        <v>0</v>
      </c>
      <c r="M1414" s="89">
        <v>0</v>
      </c>
      <c r="N1414" s="89">
        <v>0</v>
      </c>
      <c r="O1414" s="89">
        <v>0</v>
      </c>
      <c r="P1414" s="89">
        <v>0</v>
      </c>
      <c r="Q1414" s="89">
        <v>0</v>
      </c>
      <c r="R1414" s="89">
        <v>0</v>
      </c>
      <c r="S1414" s="89">
        <v>0</v>
      </c>
      <c r="T1414" s="89">
        <v>0</v>
      </c>
      <c r="U1414" s="89">
        <v>0</v>
      </c>
      <c r="V1414" s="89">
        <v>0</v>
      </c>
      <c r="W1414" s="89">
        <v>0</v>
      </c>
      <c r="X1414" s="89">
        <v>0</v>
      </c>
      <c r="Y1414" s="89">
        <v>0</v>
      </c>
    </row>
    <row r="1415" spans="1:25">
      <c r="A1415" s="88" t="s">
        <v>1524</v>
      </c>
      <c r="B1415" s="89">
        <v>0</v>
      </c>
      <c r="C1415" s="89">
        <v>0</v>
      </c>
      <c r="D1415" s="89">
        <v>0</v>
      </c>
      <c r="E1415" s="89">
        <v>0</v>
      </c>
      <c r="F1415" s="89">
        <v>0</v>
      </c>
      <c r="G1415" s="89">
        <v>0</v>
      </c>
      <c r="H1415" s="89">
        <v>0</v>
      </c>
      <c r="I1415" s="89">
        <v>0</v>
      </c>
      <c r="J1415" s="89">
        <v>0</v>
      </c>
      <c r="K1415" s="89">
        <v>0</v>
      </c>
      <c r="L1415" s="89">
        <v>0</v>
      </c>
      <c r="M1415" s="89">
        <v>0</v>
      </c>
      <c r="N1415" s="89">
        <v>0</v>
      </c>
      <c r="O1415" s="89">
        <v>0</v>
      </c>
      <c r="P1415" s="89">
        <v>0</v>
      </c>
      <c r="Q1415" s="89">
        <v>0</v>
      </c>
      <c r="R1415" s="89">
        <v>0</v>
      </c>
      <c r="S1415" s="89">
        <v>0</v>
      </c>
      <c r="T1415" s="89">
        <v>0</v>
      </c>
      <c r="U1415" s="89">
        <v>0</v>
      </c>
      <c r="V1415" s="89">
        <v>0</v>
      </c>
      <c r="W1415" s="89">
        <v>0</v>
      </c>
      <c r="X1415" s="89">
        <v>0</v>
      </c>
      <c r="Y1415" s="89">
        <v>0</v>
      </c>
    </row>
    <row r="1416" spans="1:25">
      <c r="A1416" s="88" t="s">
        <v>1525</v>
      </c>
      <c r="B1416" s="89">
        <v>0</v>
      </c>
      <c r="C1416" s="89">
        <v>0</v>
      </c>
      <c r="D1416" s="89">
        <v>0</v>
      </c>
      <c r="E1416" s="89">
        <v>0</v>
      </c>
      <c r="F1416" s="89">
        <v>0</v>
      </c>
      <c r="G1416" s="89">
        <v>0</v>
      </c>
      <c r="H1416" s="89">
        <v>0</v>
      </c>
      <c r="I1416" s="89">
        <v>0</v>
      </c>
      <c r="J1416" s="89">
        <v>0</v>
      </c>
      <c r="K1416" s="89">
        <v>0</v>
      </c>
      <c r="L1416" s="89">
        <v>0</v>
      </c>
      <c r="M1416" s="89">
        <v>0</v>
      </c>
      <c r="N1416" s="89">
        <v>0</v>
      </c>
      <c r="O1416" s="89">
        <v>0</v>
      </c>
      <c r="P1416" s="89">
        <v>0</v>
      </c>
      <c r="Q1416" s="89">
        <v>0</v>
      </c>
      <c r="R1416" s="89">
        <v>0</v>
      </c>
      <c r="S1416" s="89">
        <v>0</v>
      </c>
      <c r="T1416" s="89">
        <v>0</v>
      </c>
      <c r="U1416" s="89">
        <v>0</v>
      </c>
      <c r="V1416" s="89">
        <v>0</v>
      </c>
      <c r="W1416" s="89">
        <v>0</v>
      </c>
      <c r="X1416" s="89">
        <v>0</v>
      </c>
      <c r="Y1416" s="89">
        <v>0</v>
      </c>
    </row>
    <row r="1417" spans="1:25">
      <c r="A1417" s="88" t="s">
        <v>1526</v>
      </c>
      <c r="B1417" s="89">
        <v>0</v>
      </c>
      <c r="C1417" s="89">
        <v>0</v>
      </c>
      <c r="D1417" s="89">
        <v>0</v>
      </c>
      <c r="E1417" s="89">
        <v>0</v>
      </c>
      <c r="F1417" s="89">
        <v>0</v>
      </c>
      <c r="G1417" s="89">
        <v>0</v>
      </c>
      <c r="H1417" s="89">
        <v>0</v>
      </c>
      <c r="I1417" s="89">
        <v>0</v>
      </c>
      <c r="J1417" s="89">
        <v>0</v>
      </c>
      <c r="K1417" s="89">
        <v>0</v>
      </c>
      <c r="L1417" s="89">
        <v>0</v>
      </c>
      <c r="M1417" s="89">
        <v>0</v>
      </c>
      <c r="N1417" s="89">
        <v>0</v>
      </c>
      <c r="O1417" s="89">
        <v>0</v>
      </c>
      <c r="P1417" s="89">
        <v>0</v>
      </c>
      <c r="Q1417" s="89">
        <v>0</v>
      </c>
      <c r="R1417" s="89">
        <v>0</v>
      </c>
      <c r="S1417" s="89">
        <v>0</v>
      </c>
      <c r="T1417" s="89">
        <v>0</v>
      </c>
      <c r="U1417" s="89">
        <v>0</v>
      </c>
      <c r="V1417" s="89">
        <v>0</v>
      </c>
      <c r="W1417" s="89">
        <v>0</v>
      </c>
      <c r="X1417" s="89">
        <v>0</v>
      </c>
      <c r="Y1417" s="89">
        <v>0</v>
      </c>
    </row>
    <row r="1418" spans="1:25">
      <c r="A1418" s="88" t="s">
        <v>1527</v>
      </c>
      <c r="B1418" s="89">
        <v>0</v>
      </c>
      <c r="C1418" s="89">
        <v>0</v>
      </c>
      <c r="D1418" s="89">
        <v>0</v>
      </c>
      <c r="E1418" s="89">
        <v>0</v>
      </c>
      <c r="F1418" s="89">
        <v>0</v>
      </c>
      <c r="G1418" s="89">
        <v>0</v>
      </c>
      <c r="H1418" s="89">
        <v>0</v>
      </c>
      <c r="I1418" s="89">
        <v>0</v>
      </c>
      <c r="J1418" s="89">
        <v>0</v>
      </c>
      <c r="K1418" s="89">
        <v>0</v>
      </c>
      <c r="L1418" s="89">
        <v>0</v>
      </c>
      <c r="M1418" s="89">
        <v>0</v>
      </c>
      <c r="N1418" s="89">
        <v>0</v>
      </c>
      <c r="O1418" s="89">
        <v>0</v>
      </c>
      <c r="P1418" s="89">
        <v>0</v>
      </c>
      <c r="Q1418" s="89">
        <v>0</v>
      </c>
      <c r="R1418" s="89">
        <v>0</v>
      </c>
      <c r="S1418" s="89">
        <v>0</v>
      </c>
      <c r="T1418" s="89">
        <v>0</v>
      </c>
      <c r="U1418" s="89">
        <v>0</v>
      </c>
      <c r="V1418" s="89">
        <v>0</v>
      </c>
      <c r="W1418" s="89">
        <v>0</v>
      </c>
      <c r="X1418" s="89">
        <v>0</v>
      </c>
      <c r="Y1418" s="89">
        <v>0</v>
      </c>
    </row>
    <row r="1419" spans="1:25">
      <c r="A1419" s="88" t="s">
        <v>1528</v>
      </c>
      <c r="B1419" s="89">
        <v>0</v>
      </c>
      <c r="C1419" s="89">
        <v>0</v>
      </c>
      <c r="D1419" s="89">
        <v>0</v>
      </c>
      <c r="E1419" s="89">
        <v>0</v>
      </c>
      <c r="F1419" s="89">
        <v>0</v>
      </c>
      <c r="G1419" s="89">
        <v>0</v>
      </c>
      <c r="H1419" s="89">
        <v>0</v>
      </c>
      <c r="I1419" s="89">
        <v>0</v>
      </c>
      <c r="J1419" s="89">
        <v>0</v>
      </c>
      <c r="K1419" s="89">
        <v>0</v>
      </c>
      <c r="L1419" s="89">
        <v>0</v>
      </c>
      <c r="M1419" s="89">
        <v>0</v>
      </c>
      <c r="N1419" s="89">
        <v>0</v>
      </c>
      <c r="O1419" s="89">
        <v>0</v>
      </c>
      <c r="P1419" s="89">
        <v>0</v>
      </c>
      <c r="Q1419" s="89">
        <v>0</v>
      </c>
      <c r="R1419" s="89">
        <v>0</v>
      </c>
      <c r="S1419" s="89">
        <v>0</v>
      </c>
      <c r="T1419" s="89">
        <v>0</v>
      </c>
      <c r="U1419" s="89">
        <v>0</v>
      </c>
      <c r="V1419" s="89">
        <v>0</v>
      </c>
      <c r="W1419" s="89">
        <v>0</v>
      </c>
      <c r="X1419" s="89">
        <v>0</v>
      </c>
      <c r="Y1419" s="89">
        <v>0</v>
      </c>
    </row>
    <row r="1420" spans="1:25">
      <c r="A1420" s="88" t="s">
        <v>1529</v>
      </c>
      <c r="B1420" s="89">
        <v>0</v>
      </c>
      <c r="C1420" s="89">
        <v>0</v>
      </c>
      <c r="D1420" s="89">
        <v>0</v>
      </c>
      <c r="E1420" s="89">
        <v>0</v>
      </c>
      <c r="F1420" s="89">
        <v>0</v>
      </c>
      <c r="G1420" s="89">
        <v>0</v>
      </c>
      <c r="H1420" s="89">
        <v>0</v>
      </c>
      <c r="I1420" s="89">
        <v>0</v>
      </c>
      <c r="J1420" s="89">
        <v>0</v>
      </c>
      <c r="K1420" s="89">
        <v>0</v>
      </c>
      <c r="L1420" s="89">
        <v>0</v>
      </c>
      <c r="M1420" s="89">
        <v>0</v>
      </c>
      <c r="N1420" s="89">
        <v>0</v>
      </c>
      <c r="O1420" s="89">
        <v>0</v>
      </c>
      <c r="P1420" s="89">
        <v>0</v>
      </c>
      <c r="Q1420" s="89">
        <v>0</v>
      </c>
      <c r="R1420" s="89">
        <v>0</v>
      </c>
      <c r="S1420" s="89">
        <v>0</v>
      </c>
      <c r="T1420" s="89">
        <v>0</v>
      </c>
      <c r="U1420" s="89">
        <v>0</v>
      </c>
      <c r="V1420" s="89">
        <v>0</v>
      </c>
      <c r="W1420" s="89">
        <v>0</v>
      </c>
      <c r="X1420" s="89">
        <v>0</v>
      </c>
      <c r="Y1420" s="89">
        <v>0</v>
      </c>
    </row>
    <row r="1421" spans="1:25">
      <c r="A1421" s="88" t="s">
        <v>1530</v>
      </c>
      <c r="B1421" s="89">
        <v>0</v>
      </c>
      <c r="C1421" s="89">
        <v>0</v>
      </c>
      <c r="D1421" s="89">
        <v>0</v>
      </c>
      <c r="E1421" s="89">
        <v>0</v>
      </c>
      <c r="F1421" s="89">
        <v>0</v>
      </c>
      <c r="G1421" s="89">
        <v>0</v>
      </c>
      <c r="H1421" s="89">
        <v>0</v>
      </c>
      <c r="I1421" s="89">
        <v>0</v>
      </c>
      <c r="J1421" s="89">
        <v>0</v>
      </c>
      <c r="K1421" s="89">
        <v>0</v>
      </c>
      <c r="L1421" s="89">
        <v>0</v>
      </c>
      <c r="M1421" s="89">
        <v>0</v>
      </c>
      <c r="N1421" s="89">
        <v>0</v>
      </c>
      <c r="O1421" s="89">
        <v>0</v>
      </c>
      <c r="P1421" s="89">
        <v>0</v>
      </c>
      <c r="Q1421" s="89">
        <v>0</v>
      </c>
      <c r="R1421" s="89">
        <v>0</v>
      </c>
      <c r="S1421" s="89">
        <v>0</v>
      </c>
      <c r="T1421" s="89">
        <v>0</v>
      </c>
      <c r="U1421" s="89">
        <v>0</v>
      </c>
      <c r="V1421" s="89">
        <v>0</v>
      </c>
      <c r="W1421" s="89">
        <v>0</v>
      </c>
      <c r="X1421" s="89">
        <v>0</v>
      </c>
      <c r="Y1421" s="89">
        <v>0</v>
      </c>
    </row>
    <row r="1422" spans="1:25">
      <c r="A1422" s="88" t="s">
        <v>1531</v>
      </c>
      <c r="B1422" s="89">
        <v>0</v>
      </c>
      <c r="C1422" s="89">
        <v>0</v>
      </c>
      <c r="D1422" s="89">
        <v>0</v>
      </c>
      <c r="E1422" s="89">
        <v>0</v>
      </c>
      <c r="F1422" s="89">
        <v>0</v>
      </c>
      <c r="G1422" s="89">
        <v>0</v>
      </c>
      <c r="H1422" s="89">
        <v>0</v>
      </c>
      <c r="I1422" s="89">
        <v>0</v>
      </c>
      <c r="J1422" s="89">
        <v>0</v>
      </c>
      <c r="K1422" s="89">
        <v>0</v>
      </c>
      <c r="L1422" s="89">
        <v>0</v>
      </c>
      <c r="M1422" s="89">
        <v>0</v>
      </c>
      <c r="N1422" s="89">
        <v>0</v>
      </c>
      <c r="O1422" s="89">
        <v>0</v>
      </c>
      <c r="P1422" s="89">
        <v>0</v>
      </c>
      <c r="Q1422" s="89">
        <v>0</v>
      </c>
      <c r="R1422" s="89">
        <v>0</v>
      </c>
      <c r="S1422" s="89">
        <v>0</v>
      </c>
      <c r="T1422" s="89">
        <v>0</v>
      </c>
      <c r="U1422" s="89">
        <v>0</v>
      </c>
      <c r="V1422" s="89">
        <v>0</v>
      </c>
      <c r="W1422" s="89">
        <v>0</v>
      </c>
      <c r="X1422" s="89">
        <v>0</v>
      </c>
      <c r="Y1422" s="89">
        <v>0</v>
      </c>
    </row>
    <row r="1423" spans="1:25">
      <c r="A1423" s="88" t="s">
        <v>1532</v>
      </c>
      <c r="B1423" s="89">
        <v>0</v>
      </c>
      <c r="C1423" s="89">
        <v>0</v>
      </c>
      <c r="D1423" s="89">
        <v>0</v>
      </c>
      <c r="E1423" s="89">
        <v>0</v>
      </c>
      <c r="F1423" s="89">
        <v>0</v>
      </c>
      <c r="G1423" s="89">
        <v>0</v>
      </c>
      <c r="H1423" s="89">
        <v>0</v>
      </c>
      <c r="I1423" s="89">
        <v>0</v>
      </c>
      <c r="J1423" s="89">
        <v>0</v>
      </c>
      <c r="K1423" s="89">
        <v>0</v>
      </c>
      <c r="L1423" s="89">
        <v>0</v>
      </c>
      <c r="M1423" s="89">
        <v>0</v>
      </c>
      <c r="N1423" s="89">
        <v>0</v>
      </c>
      <c r="O1423" s="89">
        <v>0</v>
      </c>
      <c r="P1423" s="89">
        <v>0</v>
      </c>
      <c r="Q1423" s="89">
        <v>0</v>
      </c>
      <c r="R1423" s="89">
        <v>0</v>
      </c>
      <c r="S1423" s="89">
        <v>0</v>
      </c>
      <c r="T1423" s="89">
        <v>0</v>
      </c>
      <c r="U1423" s="89">
        <v>0</v>
      </c>
      <c r="V1423" s="89">
        <v>0</v>
      </c>
      <c r="W1423" s="89">
        <v>0</v>
      </c>
      <c r="X1423" s="89">
        <v>0</v>
      </c>
      <c r="Y1423" s="89">
        <v>0</v>
      </c>
    </row>
    <row r="1424" spans="1:25">
      <c r="A1424" s="88" t="s">
        <v>1533</v>
      </c>
      <c r="B1424" s="89">
        <v>0</v>
      </c>
      <c r="C1424" s="89">
        <v>0</v>
      </c>
      <c r="D1424" s="89">
        <v>0</v>
      </c>
      <c r="E1424" s="89">
        <v>0</v>
      </c>
      <c r="F1424" s="89">
        <v>0</v>
      </c>
      <c r="G1424" s="89">
        <v>0</v>
      </c>
      <c r="H1424" s="89">
        <v>0</v>
      </c>
      <c r="I1424" s="89">
        <v>0</v>
      </c>
      <c r="J1424" s="89">
        <v>0</v>
      </c>
      <c r="K1424" s="89">
        <v>0</v>
      </c>
      <c r="L1424" s="89">
        <v>0</v>
      </c>
      <c r="M1424" s="89">
        <v>0</v>
      </c>
      <c r="N1424" s="89">
        <v>0</v>
      </c>
      <c r="O1424" s="89">
        <v>0</v>
      </c>
      <c r="P1424" s="89">
        <v>0</v>
      </c>
      <c r="Q1424" s="89">
        <v>0</v>
      </c>
      <c r="R1424" s="89">
        <v>0</v>
      </c>
      <c r="S1424" s="89">
        <v>0</v>
      </c>
      <c r="T1424" s="89">
        <v>0</v>
      </c>
      <c r="U1424" s="89">
        <v>0</v>
      </c>
      <c r="V1424" s="89">
        <v>0</v>
      </c>
      <c r="W1424" s="89">
        <v>0</v>
      </c>
      <c r="X1424" s="89">
        <v>0</v>
      </c>
      <c r="Y1424" s="89">
        <v>0</v>
      </c>
    </row>
    <row r="1425" spans="1:25">
      <c r="A1425" s="88" t="s">
        <v>1534</v>
      </c>
      <c r="B1425" s="89">
        <v>0</v>
      </c>
      <c r="C1425" s="89">
        <v>0</v>
      </c>
      <c r="D1425" s="89">
        <v>0</v>
      </c>
      <c r="E1425" s="89">
        <v>0</v>
      </c>
      <c r="F1425" s="89">
        <v>0</v>
      </c>
      <c r="G1425" s="89">
        <v>0</v>
      </c>
      <c r="H1425" s="89">
        <v>0</v>
      </c>
      <c r="I1425" s="89">
        <v>0</v>
      </c>
      <c r="J1425" s="89">
        <v>0</v>
      </c>
      <c r="K1425" s="89">
        <v>0</v>
      </c>
      <c r="L1425" s="89">
        <v>0</v>
      </c>
      <c r="M1425" s="89">
        <v>0</v>
      </c>
      <c r="N1425" s="89">
        <v>0</v>
      </c>
      <c r="O1425" s="89">
        <v>0</v>
      </c>
      <c r="P1425" s="89">
        <v>0</v>
      </c>
      <c r="Q1425" s="89">
        <v>0</v>
      </c>
      <c r="R1425" s="89">
        <v>0</v>
      </c>
      <c r="S1425" s="89">
        <v>0</v>
      </c>
      <c r="T1425" s="89">
        <v>0</v>
      </c>
      <c r="U1425" s="89">
        <v>0</v>
      </c>
      <c r="V1425" s="89">
        <v>0</v>
      </c>
      <c r="W1425" s="89">
        <v>0</v>
      </c>
      <c r="X1425" s="89">
        <v>0</v>
      </c>
      <c r="Y1425" s="89">
        <v>0</v>
      </c>
    </row>
    <row r="1426" spans="1:25">
      <c r="A1426" s="88" t="s">
        <v>1535</v>
      </c>
      <c r="B1426" s="89">
        <v>0</v>
      </c>
      <c r="C1426" s="89">
        <v>0</v>
      </c>
      <c r="D1426" s="89">
        <v>0</v>
      </c>
      <c r="E1426" s="89">
        <v>0</v>
      </c>
      <c r="F1426" s="89">
        <v>0</v>
      </c>
      <c r="G1426" s="89">
        <v>0</v>
      </c>
      <c r="H1426" s="89">
        <v>0</v>
      </c>
      <c r="I1426" s="89">
        <v>0</v>
      </c>
      <c r="J1426" s="89">
        <v>0</v>
      </c>
      <c r="K1426" s="89">
        <v>0</v>
      </c>
      <c r="L1426" s="89">
        <v>0</v>
      </c>
      <c r="M1426" s="89">
        <v>0</v>
      </c>
      <c r="N1426" s="89">
        <v>0</v>
      </c>
      <c r="O1426" s="89">
        <v>0</v>
      </c>
      <c r="P1426" s="89">
        <v>0</v>
      </c>
      <c r="Q1426" s="89">
        <v>0</v>
      </c>
      <c r="R1426" s="89">
        <v>0</v>
      </c>
      <c r="S1426" s="89">
        <v>0</v>
      </c>
      <c r="T1426" s="89">
        <v>0</v>
      </c>
      <c r="U1426" s="89">
        <v>0</v>
      </c>
      <c r="V1426" s="89">
        <v>0</v>
      </c>
      <c r="W1426" s="89">
        <v>0</v>
      </c>
      <c r="X1426" s="89">
        <v>0</v>
      </c>
      <c r="Y1426" s="89">
        <v>0</v>
      </c>
    </row>
    <row r="1427" spans="1:25">
      <c r="A1427" s="88" t="s">
        <v>1536</v>
      </c>
      <c r="B1427" s="89">
        <v>0</v>
      </c>
      <c r="C1427" s="89">
        <v>0</v>
      </c>
      <c r="D1427" s="89">
        <v>0</v>
      </c>
      <c r="E1427" s="89">
        <v>0</v>
      </c>
      <c r="F1427" s="89">
        <v>0</v>
      </c>
      <c r="G1427" s="89">
        <v>0</v>
      </c>
      <c r="H1427" s="89">
        <v>0</v>
      </c>
      <c r="I1427" s="89">
        <v>0</v>
      </c>
      <c r="J1427" s="89">
        <v>0</v>
      </c>
      <c r="K1427" s="89">
        <v>0</v>
      </c>
      <c r="L1427" s="89">
        <v>0</v>
      </c>
      <c r="M1427" s="89">
        <v>0</v>
      </c>
      <c r="N1427" s="89">
        <v>0</v>
      </c>
      <c r="O1427" s="89">
        <v>0</v>
      </c>
      <c r="P1427" s="89">
        <v>0</v>
      </c>
      <c r="Q1427" s="89">
        <v>0</v>
      </c>
      <c r="R1427" s="89">
        <v>0</v>
      </c>
      <c r="S1427" s="89">
        <v>0</v>
      </c>
      <c r="T1427" s="89">
        <v>0</v>
      </c>
      <c r="U1427" s="89">
        <v>0</v>
      </c>
      <c r="V1427" s="89">
        <v>0</v>
      </c>
      <c r="W1427" s="89">
        <v>0</v>
      </c>
      <c r="X1427" s="89">
        <v>0</v>
      </c>
      <c r="Y1427" s="89">
        <v>0</v>
      </c>
    </row>
    <row r="1428" spans="1:25">
      <c r="A1428" s="88" t="s">
        <v>1537</v>
      </c>
      <c r="B1428" s="89">
        <v>0</v>
      </c>
      <c r="C1428" s="89">
        <v>0</v>
      </c>
      <c r="D1428" s="89">
        <v>0</v>
      </c>
      <c r="E1428" s="89">
        <v>0</v>
      </c>
      <c r="F1428" s="89">
        <v>0</v>
      </c>
      <c r="G1428" s="89">
        <v>0</v>
      </c>
      <c r="H1428" s="89">
        <v>0</v>
      </c>
      <c r="I1428" s="89">
        <v>0</v>
      </c>
      <c r="J1428" s="89">
        <v>0</v>
      </c>
      <c r="K1428" s="89">
        <v>0</v>
      </c>
      <c r="L1428" s="89">
        <v>0</v>
      </c>
      <c r="M1428" s="89">
        <v>0</v>
      </c>
      <c r="N1428" s="89">
        <v>0</v>
      </c>
      <c r="O1428" s="89">
        <v>0</v>
      </c>
      <c r="P1428" s="89">
        <v>0</v>
      </c>
      <c r="Q1428" s="89">
        <v>0</v>
      </c>
      <c r="R1428" s="89">
        <v>0</v>
      </c>
      <c r="S1428" s="89">
        <v>0</v>
      </c>
      <c r="T1428" s="89">
        <v>0</v>
      </c>
      <c r="U1428" s="89">
        <v>0</v>
      </c>
      <c r="V1428" s="89">
        <v>0</v>
      </c>
      <c r="W1428" s="89">
        <v>0</v>
      </c>
      <c r="X1428" s="89">
        <v>0</v>
      </c>
      <c r="Y1428" s="89">
        <v>0</v>
      </c>
    </row>
    <row r="1429" spans="1:25">
      <c r="A1429" s="88" t="s">
        <v>1538</v>
      </c>
      <c r="B1429" s="89">
        <v>0</v>
      </c>
      <c r="C1429" s="89">
        <v>0</v>
      </c>
      <c r="D1429" s="89">
        <v>0</v>
      </c>
      <c r="E1429" s="89">
        <v>0</v>
      </c>
      <c r="F1429" s="89">
        <v>0</v>
      </c>
      <c r="G1429" s="89">
        <v>0</v>
      </c>
      <c r="H1429" s="89">
        <v>0</v>
      </c>
      <c r="I1429" s="89">
        <v>0</v>
      </c>
      <c r="J1429" s="89">
        <v>0</v>
      </c>
      <c r="K1429" s="89">
        <v>0</v>
      </c>
      <c r="L1429" s="89">
        <v>0</v>
      </c>
      <c r="M1429" s="89">
        <v>0</v>
      </c>
      <c r="N1429" s="89">
        <v>0</v>
      </c>
      <c r="O1429" s="89">
        <v>0</v>
      </c>
      <c r="P1429" s="89">
        <v>0</v>
      </c>
      <c r="Q1429" s="89">
        <v>0</v>
      </c>
      <c r="R1429" s="89">
        <v>0</v>
      </c>
      <c r="S1429" s="89">
        <v>0</v>
      </c>
      <c r="T1429" s="89">
        <v>0</v>
      </c>
      <c r="U1429" s="89">
        <v>0</v>
      </c>
      <c r="V1429" s="89">
        <v>0</v>
      </c>
      <c r="W1429" s="89">
        <v>0</v>
      </c>
      <c r="X1429" s="89">
        <v>0</v>
      </c>
      <c r="Y1429" s="89">
        <v>0</v>
      </c>
    </row>
    <row r="1430" spans="1:25">
      <c r="A1430" s="88" t="s">
        <v>1539</v>
      </c>
      <c r="B1430" s="89">
        <v>0</v>
      </c>
      <c r="C1430" s="89">
        <v>0</v>
      </c>
      <c r="D1430" s="89">
        <v>0</v>
      </c>
      <c r="E1430" s="89">
        <v>0</v>
      </c>
      <c r="F1430" s="89">
        <v>0</v>
      </c>
      <c r="G1430" s="89">
        <v>0</v>
      </c>
      <c r="H1430" s="89">
        <v>0</v>
      </c>
      <c r="I1430" s="89">
        <v>0</v>
      </c>
      <c r="J1430" s="89">
        <v>0</v>
      </c>
      <c r="K1430" s="89">
        <v>0</v>
      </c>
      <c r="L1430" s="89">
        <v>0</v>
      </c>
      <c r="M1430" s="89">
        <v>0</v>
      </c>
      <c r="N1430" s="89">
        <v>0</v>
      </c>
      <c r="O1430" s="89">
        <v>0</v>
      </c>
      <c r="P1430" s="89">
        <v>0</v>
      </c>
      <c r="Q1430" s="89">
        <v>0</v>
      </c>
      <c r="R1430" s="89">
        <v>0</v>
      </c>
      <c r="S1430" s="89">
        <v>0</v>
      </c>
      <c r="T1430" s="89">
        <v>0</v>
      </c>
      <c r="U1430" s="89">
        <v>0</v>
      </c>
      <c r="V1430" s="89">
        <v>0</v>
      </c>
      <c r="W1430" s="89">
        <v>0</v>
      </c>
      <c r="X1430" s="89">
        <v>0</v>
      </c>
      <c r="Y1430" s="89">
        <v>0</v>
      </c>
    </row>
    <row r="1431" spans="1:25">
      <c r="A1431" s="88" t="s">
        <v>1540</v>
      </c>
      <c r="B1431" s="89">
        <v>0</v>
      </c>
      <c r="C1431" s="89">
        <v>0</v>
      </c>
      <c r="D1431" s="89">
        <v>0</v>
      </c>
      <c r="E1431" s="89">
        <v>0</v>
      </c>
      <c r="F1431" s="89">
        <v>0</v>
      </c>
      <c r="G1431" s="89">
        <v>0</v>
      </c>
      <c r="H1431" s="89">
        <v>0</v>
      </c>
      <c r="I1431" s="89">
        <v>0</v>
      </c>
      <c r="J1431" s="89">
        <v>0</v>
      </c>
      <c r="K1431" s="89">
        <v>0</v>
      </c>
      <c r="L1431" s="89">
        <v>0</v>
      </c>
      <c r="M1431" s="89">
        <v>0</v>
      </c>
      <c r="N1431" s="89">
        <v>0</v>
      </c>
      <c r="O1431" s="89">
        <v>0</v>
      </c>
      <c r="P1431" s="89">
        <v>0</v>
      </c>
      <c r="Q1431" s="89">
        <v>0</v>
      </c>
      <c r="R1431" s="89">
        <v>0</v>
      </c>
      <c r="S1431" s="89">
        <v>0</v>
      </c>
      <c r="T1431" s="89">
        <v>0</v>
      </c>
      <c r="U1431" s="89">
        <v>0</v>
      </c>
      <c r="V1431" s="89">
        <v>0</v>
      </c>
      <c r="W1431" s="89">
        <v>0</v>
      </c>
      <c r="X1431" s="89">
        <v>0</v>
      </c>
      <c r="Y1431" s="89">
        <v>0</v>
      </c>
    </row>
    <row r="1432" spans="1:25">
      <c r="A1432" s="88" t="s">
        <v>1541</v>
      </c>
      <c r="B1432" s="89">
        <v>0</v>
      </c>
      <c r="C1432" s="89">
        <v>0</v>
      </c>
      <c r="D1432" s="89">
        <v>0</v>
      </c>
      <c r="E1432" s="89">
        <v>0</v>
      </c>
      <c r="F1432" s="89">
        <v>0</v>
      </c>
      <c r="G1432" s="89">
        <v>0</v>
      </c>
      <c r="H1432" s="89">
        <v>0</v>
      </c>
      <c r="I1432" s="89">
        <v>0</v>
      </c>
      <c r="J1432" s="89">
        <v>0</v>
      </c>
      <c r="K1432" s="89">
        <v>0</v>
      </c>
      <c r="L1432" s="89">
        <v>0</v>
      </c>
      <c r="M1432" s="89">
        <v>0</v>
      </c>
      <c r="N1432" s="89">
        <v>0</v>
      </c>
      <c r="O1432" s="89">
        <v>0</v>
      </c>
      <c r="P1432" s="89">
        <v>0</v>
      </c>
      <c r="Q1432" s="89">
        <v>0</v>
      </c>
      <c r="R1432" s="89">
        <v>0</v>
      </c>
      <c r="S1432" s="89">
        <v>0</v>
      </c>
      <c r="T1432" s="89">
        <v>0</v>
      </c>
      <c r="U1432" s="89">
        <v>0</v>
      </c>
      <c r="V1432" s="89">
        <v>0</v>
      </c>
      <c r="W1432" s="89">
        <v>0</v>
      </c>
      <c r="X1432" s="89">
        <v>0</v>
      </c>
      <c r="Y1432" s="89">
        <v>0</v>
      </c>
    </row>
    <row r="1433" spans="1:25">
      <c r="A1433" s="88" t="s">
        <v>1542</v>
      </c>
      <c r="B1433" s="89">
        <v>0</v>
      </c>
      <c r="C1433" s="89">
        <v>0</v>
      </c>
      <c r="D1433" s="89">
        <v>0</v>
      </c>
      <c r="E1433" s="89">
        <v>0</v>
      </c>
      <c r="F1433" s="89">
        <v>0</v>
      </c>
      <c r="G1433" s="89">
        <v>0</v>
      </c>
      <c r="H1433" s="89">
        <v>0</v>
      </c>
      <c r="I1433" s="89">
        <v>0</v>
      </c>
      <c r="J1433" s="89">
        <v>0</v>
      </c>
      <c r="K1433" s="89">
        <v>0</v>
      </c>
      <c r="L1433" s="89">
        <v>0</v>
      </c>
      <c r="M1433" s="89">
        <v>0</v>
      </c>
      <c r="N1433" s="89">
        <v>0</v>
      </c>
      <c r="O1433" s="89">
        <v>0</v>
      </c>
      <c r="P1433" s="89">
        <v>0</v>
      </c>
      <c r="Q1433" s="89">
        <v>0</v>
      </c>
      <c r="R1433" s="89">
        <v>0</v>
      </c>
      <c r="S1433" s="89">
        <v>0</v>
      </c>
      <c r="T1433" s="89">
        <v>0</v>
      </c>
      <c r="U1433" s="89">
        <v>0</v>
      </c>
      <c r="V1433" s="89">
        <v>0</v>
      </c>
      <c r="W1433" s="89">
        <v>0</v>
      </c>
      <c r="X1433" s="89">
        <v>0</v>
      </c>
      <c r="Y1433" s="89">
        <v>0</v>
      </c>
    </row>
    <row r="1434" spans="1:25">
      <c r="A1434" s="88" t="s">
        <v>1543</v>
      </c>
      <c r="B1434" s="89">
        <v>0</v>
      </c>
      <c r="C1434" s="89">
        <v>0</v>
      </c>
      <c r="D1434" s="89">
        <v>0</v>
      </c>
      <c r="E1434" s="89">
        <v>0</v>
      </c>
      <c r="F1434" s="89">
        <v>0</v>
      </c>
      <c r="G1434" s="89">
        <v>0</v>
      </c>
      <c r="H1434" s="89">
        <v>0</v>
      </c>
      <c r="I1434" s="89">
        <v>0</v>
      </c>
      <c r="J1434" s="89">
        <v>0</v>
      </c>
      <c r="K1434" s="89">
        <v>0</v>
      </c>
      <c r="L1434" s="89">
        <v>0</v>
      </c>
      <c r="M1434" s="89">
        <v>0</v>
      </c>
      <c r="N1434" s="89">
        <v>0</v>
      </c>
      <c r="O1434" s="89">
        <v>0</v>
      </c>
      <c r="P1434" s="89">
        <v>0</v>
      </c>
      <c r="Q1434" s="89">
        <v>0</v>
      </c>
      <c r="R1434" s="89">
        <v>0</v>
      </c>
      <c r="S1434" s="89">
        <v>0</v>
      </c>
      <c r="T1434" s="89">
        <v>0</v>
      </c>
      <c r="U1434" s="89">
        <v>0</v>
      </c>
      <c r="V1434" s="89">
        <v>0</v>
      </c>
      <c r="W1434" s="89">
        <v>0</v>
      </c>
      <c r="X1434" s="89">
        <v>0</v>
      </c>
      <c r="Y1434" s="89">
        <v>0</v>
      </c>
    </row>
    <row r="1435" spans="1:25">
      <c r="A1435" s="88" t="s">
        <v>1544</v>
      </c>
      <c r="B1435" s="89">
        <v>0</v>
      </c>
      <c r="C1435" s="89">
        <v>0</v>
      </c>
      <c r="D1435" s="89">
        <v>0</v>
      </c>
      <c r="E1435" s="89">
        <v>0</v>
      </c>
      <c r="F1435" s="89">
        <v>0</v>
      </c>
      <c r="G1435" s="89">
        <v>0</v>
      </c>
      <c r="H1435" s="89">
        <v>0</v>
      </c>
      <c r="I1435" s="89">
        <v>0</v>
      </c>
      <c r="J1435" s="89">
        <v>0</v>
      </c>
      <c r="K1435" s="89">
        <v>0</v>
      </c>
      <c r="L1435" s="89">
        <v>0</v>
      </c>
      <c r="M1435" s="89">
        <v>0</v>
      </c>
      <c r="N1435" s="89">
        <v>0</v>
      </c>
      <c r="O1435" s="89">
        <v>0</v>
      </c>
      <c r="P1435" s="89">
        <v>0</v>
      </c>
      <c r="Q1435" s="89">
        <v>0</v>
      </c>
      <c r="R1435" s="89">
        <v>0</v>
      </c>
      <c r="S1435" s="89">
        <v>0</v>
      </c>
      <c r="T1435" s="89">
        <v>0</v>
      </c>
      <c r="U1435" s="89">
        <v>0</v>
      </c>
      <c r="V1435" s="89">
        <v>0</v>
      </c>
      <c r="W1435" s="89">
        <v>0</v>
      </c>
      <c r="X1435" s="89">
        <v>0</v>
      </c>
      <c r="Y1435" s="89">
        <v>0</v>
      </c>
    </row>
    <row r="1436" spans="1:25">
      <c r="A1436" s="88" t="s">
        <v>1545</v>
      </c>
      <c r="B1436" s="89">
        <v>0</v>
      </c>
      <c r="C1436" s="89">
        <v>0</v>
      </c>
      <c r="D1436" s="89">
        <v>0</v>
      </c>
      <c r="E1436" s="89">
        <v>0</v>
      </c>
      <c r="F1436" s="89">
        <v>0</v>
      </c>
      <c r="G1436" s="89">
        <v>0</v>
      </c>
      <c r="H1436" s="89">
        <v>0</v>
      </c>
      <c r="I1436" s="89">
        <v>0</v>
      </c>
      <c r="J1436" s="89">
        <v>0</v>
      </c>
      <c r="K1436" s="89">
        <v>0</v>
      </c>
      <c r="L1436" s="89">
        <v>0</v>
      </c>
      <c r="M1436" s="89">
        <v>0</v>
      </c>
      <c r="N1436" s="89">
        <v>0</v>
      </c>
      <c r="O1436" s="89">
        <v>0</v>
      </c>
      <c r="P1436" s="89">
        <v>0</v>
      </c>
      <c r="Q1436" s="89">
        <v>0</v>
      </c>
      <c r="R1436" s="89">
        <v>0</v>
      </c>
      <c r="S1436" s="89">
        <v>0</v>
      </c>
      <c r="T1436" s="89">
        <v>0</v>
      </c>
      <c r="U1436" s="89">
        <v>0</v>
      </c>
      <c r="V1436" s="89">
        <v>0</v>
      </c>
      <c r="W1436" s="89">
        <v>0</v>
      </c>
      <c r="X1436" s="89">
        <v>0</v>
      </c>
      <c r="Y1436" s="89">
        <v>0</v>
      </c>
    </row>
    <row r="1437" spans="1:25">
      <c r="A1437" s="88" t="s">
        <v>1546</v>
      </c>
      <c r="B1437" s="89">
        <v>0</v>
      </c>
      <c r="C1437" s="89">
        <v>0</v>
      </c>
      <c r="D1437" s="89">
        <v>0</v>
      </c>
      <c r="E1437" s="89">
        <v>0</v>
      </c>
      <c r="F1437" s="89">
        <v>0</v>
      </c>
      <c r="G1437" s="89">
        <v>0</v>
      </c>
      <c r="H1437" s="89">
        <v>0</v>
      </c>
      <c r="I1437" s="89">
        <v>0</v>
      </c>
      <c r="J1437" s="89">
        <v>0</v>
      </c>
      <c r="K1437" s="89">
        <v>0</v>
      </c>
      <c r="L1437" s="89">
        <v>0</v>
      </c>
      <c r="M1437" s="89">
        <v>0</v>
      </c>
      <c r="N1437" s="89">
        <v>0</v>
      </c>
      <c r="O1437" s="89">
        <v>0</v>
      </c>
      <c r="P1437" s="89">
        <v>0</v>
      </c>
      <c r="Q1437" s="89">
        <v>0</v>
      </c>
      <c r="R1437" s="89">
        <v>0</v>
      </c>
      <c r="S1437" s="89">
        <v>0</v>
      </c>
      <c r="T1437" s="89">
        <v>0</v>
      </c>
      <c r="U1437" s="89">
        <v>0</v>
      </c>
      <c r="V1437" s="89">
        <v>0</v>
      </c>
      <c r="W1437" s="89">
        <v>0</v>
      </c>
      <c r="X1437" s="89">
        <v>0</v>
      </c>
      <c r="Y1437" s="89">
        <v>0</v>
      </c>
    </row>
    <row r="1438" spans="1:25">
      <c r="A1438" s="88" t="s">
        <v>1547</v>
      </c>
      <c r="B1438" s="89">
        <v>0</v>
      </c>
      <c r="C1438" s="89">
        <v>0</v>
      </c>
      <c r="D1438" s="89">
        <v>0</v>
      </c>
      <c r="E1438" s="89">
        <v>0</v>
      </c>
      <c r="F1438" s="89">
        <v>0</v>
      </c>
      <c r="G1438" s="89">
        <v>0</v>
      </c>
      <c r="H1438" s="89">
        <v>0</v>
      </c>
      <c r="I1438" s="89">
        <v>0</v>
      </c>
      <c r="J1438" s="89">
        <v>0</v>
      </c>
      <c r="K1438" s="89">
        <v>0</v>
      </c>
      <c r="L1438" s="89">
        <v>0</v>
      </c>
      <c r="M1438" s="89">
        <v>0</v>
      </c>
      <c r="N1438" s="89">
        <v>0</v>
      </c>
      <c r="O1438" s="89">
        <v>0</v>
      </c>
      <c r="P1438" s="89">
        <v>0</v>
      </c>
      <c r="Q1438" s="89">
        <v>0</v>
      </c>
      <c r="R1438" s="89">
        <v>0</v>
      </c>
      <c r="S1438" s="89">
        <v>0</v>
      </c>
      <c r="T1438" s="89">
        <v>0</v>
      </c>
      <c r="U1438" s="89">
        <v>0</v>
      </c>
      <c r="V1438" s="89">
        <v>0</v>
      </c>
      <c r="W1438" s="89">
        <v>0</v>
      </c>
      <c r="X1438" s="89">
        <v>0</v>
      </c>
      <c r="Y1438" s="89">
        <v>0</v>
      </c>
    </row>
    <row r="1439" spans="1:25">
      <c r="A1439" s="88" t="s">
        <v>1548</v>
      </c>
      <c r="B1439" s="89">
        <v>0</v>
      </c>
      <c r="C1439" s="89">
        <v>0</v>
      </c>
      <c r="D1439" s="89">
        <v>0</v>
      </c>
      <c r="E1439" s="89">
        <v>0</v>
      </c>
      <c r="F1439" s="89">
        <v>0</v>
      </c>
      <c r="G1439" s="89">
        <v>0</v>
      </c>
      <c r="H1439" s="89">
        <v>0</v>
      </c>
      <c r="I1439" s="89">
        <v>0</v>
      </c>
      <c r="J1439" s="89">
        <v>0</v>
      </c>
      <c r="K1439" s="89">
        <v>0</v>
      </c>
      <c r="L1439" s="89">
        <v>0</v>
      </c>
      <c r="M1439" s="89">
        <v>0</v>
      </c>
      <c r="N1439" s="89">
        <v>0</v>
      </c>
      <c r="O1439" s="89">
        <v>0</v>
      </c>
      <c r="P1439" s="89">
        <v>0</v>
      </c>
      <c r="Q1439" s="89">
        <v>0</v>
      </c>
      <c r="R1439" s="89">
        <v>0</v>
      </c>
      <c r="S1439" s="89">
        <v>0</v>
      </c>
      <c r="T1439" s="89">
        <v>0</v>
      </c>
      <c r="U1439" s="89">
        <v>0</v>
      </c>
      <c r="V1439" s="89">
        <v>0</v>
      </c>
      <c r="W1439" s="89">
        <v>0</v>
      </c>
      <c r="X1439" s="89">
        <v>0</v>
      </c>
      <c r="Y1439" s="89">
        <v>0</v>
      </c>
    </row>
    <row r="1440" spans="1:25">
      <c r="A1440" s="88" t="s">
        <v>1549</v>
      </c>
      <c r="B1440" s="89">
        <v>0</v>
      </c>
      <c r="C1440" s="89">
        <v>0</v>
      </c>
      <c r="D1440" s="89">
        <v>0</v>
      </c>
      <c r="E1440" s="89">
        <v>0</v>
      </c>
      <c r="F1440" s="89">
        <v>0</v>
      </c>
      <c r="G1440" s="89">
        <v>0</v>
      </c>
      <c r="H1440" s="89">
        <v>0</v>
      </c>
      <c r="I1440" s="89">
        <v>0</v>
      </c>
      <c r="J1440" s="89">
        <v>0</v>
      </c>
      <c r="K1440" s="89">
        <v>0</v>
      </c>
      <c r="L1440" s="89">
        <v>0</v>
      </c>
      <c r="M1440" s="89">
        <v>0</v>
      </c>
      <c r="N1440" s="89">
        <v>0</v>
      </c>
      <c r="O1440" s="89">
        <v>0</v>
      </c>
      <c r="P1440" s="89">
        <v>0</v>
      </c>
      <c r="Q1440" s="89">
        <v>0</v>
      </c>
      <c r="R1440" s="89">
        <v>0</v>
      </c>
      <c r="S1440" s="89">
        <v>0</v>
      </c>
      <c r="T1440" s="89">
        <v>0</v>
      </c>
      <c r="U1440" s="89">
        <v>0</v>
      </c>
      <c r="V1440" s="89">
        <v>0</v>
      </c>
      <c r="W1440" s="89">
        <v>0</v>
      </c>
      <c r="X1440" s="89">
        <v>0</v>
      </c>
      <c r="Y1440" s="89">
        <v>0</v>
      </c>
    </row>
    <row r="1441" spans="1:25">
      <c r="A1441" s="88" t="s">
        <v>1550</v>
      </c>
      <c r="B1441" s="89">
        <v>0</v>
      </c>
      <c r="C1441" s="89">
        <v>0</v>
      </c>
      <c r="D1441" s="89">
        <v>0</v>
      </c>
      <c r="E1441" s="89">
        <v>0</v>
      </c>
      <c r="F1441" s="89">
        <v>0</v>
      </c>
      <c r="G1441" s="89">
        <v>0</v>
      </c>
      <c r="H1441" s="89">
        <v>0</v>
      </c>
      <c r="I1441" s="89">
        <v>0</v>
      </c>
      <c r="J1441" s="89">
        <v>0</v>
      </c>
      <c r="K1441" s="89">
        <v>0</v>
      </c>
      <c r="L1441" s="89">
        <v>0</v>
      </c>
      <c r="M1441" s="89">
        <v>0</v>
      </c>
      <c r="N1441" s="89">
        <v>0</v>
      </c>
      <c r="O1441" s="89">
        <v>0</v>
      </c>
      <c r="P1441" s="89">
        <v>0</v>
      </c>
      <c r="Q1441" s="89">
        <v>0</v>
      </c>
      <c r="R1441" s="89">
        <v>0</v>
      </c>
      <c r="S1441" s="89">
        <v>0</v>
      </c>
      <c r="T1441" s="89">
        <v>0</v>
      </c>
      <c r="U1441" s="89">
        <v>0</v>
      </c>
      <c r="V1441" s="89">
        <v>0</v>
      </c>
      <c r="W1441" s="89">
        <v>0</v>
      </c>
      <c r="X1441" s="89">
        <v>0</v>
      </c>
      <c r="Y1441" s="89">
        <v>0</v>
      </c>
    </row>
    <row r="1442" spans="1:25">
      <c r="A1442" s="88" t="s">
        <v>1551</v>
      </c>
      <c r="B1442" s="89">
        <v>0</v>
      </c>
      <c r="C1442" s="89">
        <v>0</v>
      </c>
      <c r="D1442" s="89">
        <v>0</v>
      </c>
      <c r="E1442" s="89">
        <v>0</v>
      </c>
      <c r="F1442" s="89">
        <v>0</v>
      </c>
      <c r="G1442" s="89">
        <v>0</v>
      </c>
      <c r="H1442" s="89">
        <v>0</v>
      </c>
      <c r="I1442" s="89">
        <v>0</v>
      </c>
      <c r="J1442" s="89">
        <v>0</v>
      </c>
      <c r="K1442" s="89">
        <v>0</v>
      </c>
      <c r="L1442" s="89">
        <v>0</v>
      </c>
      <c r="M1442" s="89">
        <v>0</v>
      </c>
      <c r="N1442" s="89">
        <v>0</v>
      </c>
      <c r="O1442" s="89">
        <v>0</v>
      </c>
      <c r="P1442" s="89">
        <v>0</v>
      </c>
      <c r="Q1442" s="89">
        <v>0</v>
      </c>
      <c r="R1442" s="89">
        <v>0</v>
      </c>
      <c r="S1442" s="89">
        <v>0</v>
      </c>
      <c r="T1442" s="89">
        <v>0</v>
      </c>
      <c r="U1442" s="89">
        <v>0</v>
      </c>
      <c r="V1442" s="89">
        <v>0</v>
      </c>
      <c r="W1442" s="89">
        <v>0</v>
      </c>
      <c r="X1442" s="89">
        <v>0</v>
      </c>
      <c r="Y1442" s="89">
        <v>0</v>
      </c>
    </row>
    <row r="1443" spans="1:25">
      <c r="A1443" s="88" t="s">
        <v>1552</v>
      </c>
      <c r="B1443" s="89">
        <v>0</v>
      </c>
      <c r="C1443" s="89">
        <v>0</v>
      </c>
      <c r="D1443" s="89">
        <v>0</v>
      </c>
      <c r="E1443" s="89">
        <v>0</v>
      </c>
      <c r="F1443" s="89">
        <v>0</v>
      </c>
      <c r="G1443" s="89">
        <v>0</v>
      </c>
      <c r="H1443" s="89">
        <v>0</v>
      </c>
      <c r="I1443" s="89">
        <v>0</v>
      </c>
      <c r="J1443" s="89">
        <v>0</v>
      </c>
      <c r="K1443" s="89">
        <v>0</v>
      </c>
      <c r="L1443" s="89">
        <v>0</v>
      </c>
      <c r="M1443" s="89">
        <v>0</v>
      </c>
      <c r="N1443" s="89">
        <v>0</v>
      </c>
      <c r="O1443" s="89">
        <v>0</v>
      </c>
      <c r="P1443" s="89">
        <v>0</v>
      </c>
      <c r="Q1443" s="89">
        <v>0</v>
      </c>
      <c r="R1443" s="89">
        <v>0</v>
      </c>
      <c r="S1443" s="89">
        <v>0</v>
      </c>
      <c r="T1443" s="89">
        <v>0</v>
      </c>
      <c r="U1443" s="89">
        <v>0</v>
      </c>
      <c r="V1443" s="89">
        <v>0</v>
      </c>
      <c r="W1443" s="89">
        <v>0</v>
      </c>
      <c r="X1443" s="89">
        <v>0</v>
      </c>
      <c r="Y1443" s="89">
        <v>0</v>
      </c>
    </row>
    <row r="1444" spans="1:25">
      <c r="A1444" s="88" t="s">
        <v>1553</v>
      </c>
      <c r="B1444" s="89">
        <v>0</v>
      </c>
      <c r="C1444" s="89">
        <v>0</v>
      </c>
      <c r="D1444" s="89">
        <v>0</v>
      </c>
      <c r="E1444" s="89">
        <v>0</v>
      </c>
      <c r="F1444" s="89">
        <v>0</v>
      </c>
      <c r="G1444" s="89">
        <v>0</v>
      </c>
      <c r="H1444" s="89">
        <v>0</v>
      </c>
      <c r="I1444" s="89">
        <v>0</v>
      </c>
      <c r="J1444" s="89">
        <v>0</v>
      </c>
      <c r="K1444" s="89">
        <v>0</v>
      </c>
      <c r="L1444" s="89">
        <v>0</v>
      </c>
      <c r="M1444" s="89">
        <v>0</v>
      </c>
      <c r="N1444" s="89">
        <v>0</v>
      </c>
      <c r="O1444" s="89">
        <v>0</v>
      </c>
      <c r="P1444" s="89">
        <v>0</v>
      </c>
      <c r="Q1444" s="89">
        <v>0</v>
      </c>
      <c r="R1444" s="89">
        <v>0</v>
      </c>
      <c r="S1444" s="89">
        <v>0</v>
      </c>
      <c r="T1444" s="89">
        <v>0</v>
      </c>
      <c r="U1444" s="89">
        <v>0</v>
      </c>
      <c r="V1444" s="89">
        <v>0</v>
      </c>
      <c r="W1444" s="89">
        <v>0</v>
      </c>
      <c r="X1444" s="89">
        <v>0</v>
      </c>
      <c r="Y1444" s="89">
        <v>0</v>
      </c>
    </row>
    <row r="1445" spans="1:25">
      <c r="A1445" s="88" t="s">
        <v>1554</v>
      </c>
      <c r="B1445" s="89">
        <v>0</v>
      </c>
      <c r="C1445" s="89">
        <v>0</v>
      </c>
      <c r="D1445" s="89">
        <v>0</v>
      </c>
      <c r="E1445" s="89">
        <v>0</v>
      </c>
      <c r="F1445" s="89">
        <v>0</v>
      </c>
      <c r="G1445" s="89">
        <v>0</v>
      </c>
      <c r="H1445" s="89">
        <v>0</v>
      </c>
      <c r="I1445" s="89">
        <v>0</v>
      </c>
      <c r="J1445" s="89">
        <v>0</v>
      </c>
      <c r="K1445" s="89">
        <v>0</v>
      </c>
      <c r="L1445" s="89">
        <v>0</v>
      </c>
      <c r="M1445" s="89">
        <v>0</v>
      </c>
      <c r="N1445" s="89">
        <v>0</v>
      </c>
      <c r="O1445" s="89">
        <v>0</v>
      </c>
      <c r="P1445" s="89">
        <v>0</v>
      </c>
      <c r="Q1445" s="89">
        <v>0</v>
      </c>
      <c r="R1445" s="89">
        <v>0</v>
      </c>
      <c r="S1445" s="89">
        <v>0</v>
      </c>
      <c r="T1445" s="89">
        <v>0</v>
      </c>
      <c r="U1445" s="89">
        <v>0</v>
      </c>
      <c r="V1445" s="89">
        <v>0</v>
      </c>
      <c r="W1445" s="89">
        <v>0</v>
      </c>
      <c r="X1445" s="89">
        <v>0</v>
      </c>
      <c r="Y1445" s="89">
        <v>0</v>
      </c>
    </row>
    <row r="1446" spans="1:25">
      <c r="A1446" s="88" t="s">
        <v>1555</v>
      </c>
      <c r="B1446" s="89">
        <v>0</v>
      </c>
      <c r="C1446" s="89">
        <v>0</v>
      </c>
      <c r="D1446" s="89">
        <v>0</v>
      </c>
      <c r="E1446" s="89">
        <v>0</v>
      </c>
      <c r="F1446" s="89">
        <v>0</v>
      </c>
      <c r="G1446" s="89">
        <v>0</v>
      </c>
      <c r="H1446" s="89">
        <v>0</v>
      </c>
      <c r="I1446" s="89">
        <v>0</v>
      </c>
      <c r="J1446" s="89">
        <v>0</v>
      </c>
      <c r="K1446" s="89">
        <v>0</v>
      </c>
      <c r="L1446" s="89">
        <v>0</v>
      </c>
      <c r="M1446" s="89">
        <v>0</v>
      </c>
      <c r="N1446" s="89">
        <v>0</v>
      </c>
      <c r="O1446" s="89">
        <v>0</v>
      </c>
      <c r="P1446" s="89">
        <v>0</v>
      </c>
      <c r="Q1446" s="89">
        <v>0</v>
      </c>
      <c r="R1446" s="89">
        <v>0</v>
      </c>
      <c r="S1446" s="89">
        <v>0</v>
      </c>
      <c r="T1446" s="89">
        <v>0</v>
      </c>
      <c r="U1446" s="89">
        <v>0</v>
      </c>
      <c r="V1446" s="89">
        <v>0</v>
      </c>
      <c r="W1446" s="89">
        <v>0</v>
      </c>
      <c r="X1446" s="89">
        <v>0</v>
      </c>
      <c r="Y1446" s="89">
        <v>0</v>
      </c>
    </row>
    <row r="1447" spans="1:25">
      <c r="A1447" s="88" t="s">
        <v>1556</v>
      </c>
      <c r="B1447" s="89">
        <v>0</v>
      </c>
      <c r="C1447" s="89">
        <v>0</v>
      </c>
      <c r="D1447" s="89">
        <v>0</v>
      </c>
      <c r="E1447" s="89">
        <v>0</v>
      </c>
      <c r="F1447" s="89">
        <v>0</v>
      </c>
      <c r="G1447" s="89">
        <v>0</v>
      </c>
      <c r="H1447" s="89">
        <v>0</v>
      </c>
      <c r="I1447" s="89">
        <v>0</v>
      </c>
      <c r="J1447" s="89">
        <v>0</v>
      </c>
      <c r="K1447" s="89">
        <v>0</v>
      </c>
      <c r="L1447" s="89">
        <v>0</v>
      </c>
      <c r="M1447" s="89">
        <v>0</v>
      </c>
      <c r="N1447" s="89">
        <v>0</v>
      </c>
      <c r="O1447" s="89">
        <v>0</v>
      </c>
      <c r="P1447" s="89">
        <v>0</v>
      </c>
      <c r="Q1447" s="89">
        <v>0</v>
      </c>
      <c r="R1447" s="89">
        <v>0</v>
      </c>
      <c r="S1447" s="89">
        <v>0</v>
      </c>
      <c r="T1447" s="89">
        <v>0</v>
      </c>
      <c r="U1447" s="89">
        <v>0</v>
      </c>
      <c r="V1447" s="89">
        <v>0</v>
      </c>
      <c r="W1447" s="89">
        <v>0</v>
      </c>
      <c r="X1447" s="89">
        <v>0</v>
      </c>
      <c r="Y1447" s="89">
        <v>0</v>
      </c>
    </row>
    <row r="1448" spans="1:25">
      <c r="A1448" s="88" t="s">
        <v>1557</v>
      </c>
      <c r="B1448" s="89">
        <v>0</v>
      </c>
      <c r="C1448" s="89">
        <v>0</v>
      </c>
      <c r="D1448" s="89">
        <v>0</v>
      </c>
      <c r="E1448" s="89">
        <v>0</v>
      </c>
      <c r="F1448" s="89">
        <v>0</v>
      </c>
      <c r="G1448" s="89">
        <v>0</v>
      </c>
      <c r="H1448" s="89">
        <v>0</v>
      </c>
      <c r="I1448" s="89">
        <v>0</v>
      </c>
      <c r="J1448" s="89">
        <v>0</v>
      </c>
      <c r="K1448" s="89">
        <v>0</v>
      </c>
      <c r="L1448" s="89">
        <v>0</v>
      </c>
      <c r="M1448" s="89">
        <v>0</v>
      </c>
      <c r="N1448" s="89">
        <v>0</v>
      </c>
      <c r="O1448" s="89">
        <v>0</v>
      </c>
      <c r="P1448" s="89">
        <v>0</v>
      </c>
      <c r="Q1448" s="89">
        <v>0</v>
      </c>
      <c r="R1448" s="89">
        <v>0</v>
      </c>
      <c r="S1448" s="89">
        <v>0</v>
      </c>
      <c r="T1448" s="89">
        <v>0</v>
      </c>
      <c r="U1448" s="89">
        <v>0</v>
      </c>
      <c r="V1448" s="89">
        <v>0</v>
      </c>
      <c r="W1448" s="89">
        <v>0</v>
      </c>
      <c r="X1448" s="89">
        <v>0</v>
      </c>
      <c r="Y1448" s="89">
        <v>0</v>
      </c>
    </row>
    <row r="1449" spans="1:25">
      <c r="A1449" s="88" t="s">
        <v>1558</v>
      </c>
      <c r="B1449" s="89">
        <v>0</v>
      </c>
      <c r="C1449" s="89">
        <v>0</v>
      </c>
      <c r="D1449" s="89">
        <v>0</v>
      </c>
      <c r="E1449" s="89">
        <v>0</v>
      </c>
      <c r="F1449" s="89">
        <v>0</v>
      </c>
      <c r="G1449" s="89">
        <v>0</v>
      </c>
      <c r="H1449" s="89">
        <v>0</v>
      </c>
      <c r="I1449" s="89">
        <v>0</v>
      </c>
      <c r="J1449" s="89">
        <v>0</v>
      </c>
      <c r="K1449" s="89">
        <v>0</v>
      </c>
      <c r="L1449" s="89">
        <v>0</v>
      </c>
      <c r="M1449" s="89">
        <v>0</v>
      </c>
      <c r="N1449" s="89">
        <v>0</v>
      </c>
      <c r="O1449" s="89">
        <v>0</v>
      </c>
      <c r="P1449" s="89">
        <v>0</v>
      </c>
      <c r="Q1449" s="89">
        <v>0</v>
      </c>
      <c r="R1449" s="89">
        <v>0</v>
      </c>
      <c r="S1449" s="89">
        <v>0</v>
      </c>
      <c r="T1449" s="89">
        <v>0</v>
      </c>
      <c r="U1449" s="89">
        <v>0</v>
      </c>
      <c r="V1449" s="89">
        <v>0</v>
      </c>
      <c r="W1449" s="89">
        <v>0</v>
      </c>
      <c r="X1449" s="89">
        <v>0</v>
      </c>
      <c r="Y1449" s="89">
        <v>0</v>
      </c>
    </row>
    <row r="1450" spans="1:25">
      <c r="A1450" s="88" t="s">
        <v>1559</v>
      </c>
      <c r="B1450" s="89">
        <v>0</v>
      </c>
      <c r="C1450" s="89">
        <v>0</v>
      </c>
      <c r="D1450" s="89">
        <v>0</v>
      </c>
      <c r="E1450" s="89">
        <v>0</v>
      </c>
      <c r="F1450" s="89">
        <v>0</v>
      </c>
      <c r="G1450" s="89">
        <v>0</v>
      </c>
      <c r="H1450" s="89">
        <v>0</v>
      </c>
      <c r="I1450" s="89">
        <v>0</v>
      </c>
      <c r="J1450" s="89">
        <v>0</v>
      </c>
      <c r="K1450" s="89">
        <v>0</v>
      </c>
      <c r="L1450" s="89">
        <v>0</v>
      </c>
      <c r="M1450" s="89">
        <v>0</v>
      </c>
      <c r="N1450" s="89">
        <v>0</v>
      </c>
      <c r="O1450" s="89">
        <v>0</v>
      </c>
      <c r="P1450" s="89">
        <v>0</v>
      </c>
      <c r="Q1450" s="89">
        <v>0</v>
      </c>
      <c r="R1450" s="89">
        <v>0</v>
      </c>
      <c r="S1450" s="89">
        <v>0</v>
      </c>
      <c r="T1450" s="89">
        <v>0</v>
      </c>
      <c r="U1450" s="89">
        <v>0</v>
      </c>
      <c r="V1450" s="89">
        <v>0</v>
      </c>
      <c r="W1450" s="89">
        <v>0</v>
      </c>
      <c r="X1450" s="89">
        <v>0</v>
      </c>
      <c r="Y1450" s="89">
        <v>0</v>
      </c>
    </row>
    <row r="1451" spans="1:25">
      <c r="A1451" s="88" t="s">
        <v>1560</v>
      </c>
      <c r="B1451" s="89">
        <v>0</v>
      </c>
      <c r="C1451" s="89">
        <v>0</v>
      </c>
      <c r="D1451" s="89">
        <v>0</v>
      </c>
      <c r="E1451" s="89">
        <v>0</v>
      </c>
      <c r="F1451" s="89">
        <v>0</v>
      </c>
      <c r="G1451" s="89">
        <v>0</v>
      </c>
      <c r="H1451" s="89">
        <v>0</v>
      </c>
      <c r="I1451" s="89">
        <v>0</v>
      </c>
      <c r="J1451" s="89">
        <v>0</v>
      </c>
      <c r="K1451" s="89">
        <v>0</v>
      </c>
      <c r="L1451" s="89">
        <v>0</v>
      </c>
      <c r="M1451" s="89">
        <v>0</v>
      </c>
      <c r="N1451" s="89">
        <v>0</v>
      </c>
      <c r="O1451" s="89">
        <v>0</v>
      </c>
      <c r="P1451" s="89">
        <v>0</v>
      </c>
      <c r="Q1451" s="89">
        <v>0</v>
      </c>
      <c r="R1451" s="89">
        <v>0</v>
      </c>
      <c r="S1451" s="89">
        <v>0</v>
      </c>
      <c r="T1451" s="89">
        <v>0</v>
      </c>
      <c r="U1451" s="89">
        <v>0</v>
      </c>
      <c r="V1451" s="89">
        <v>0</v>
      </c>
      <c r="W1451" s="89">
        <v>0</v>
      </c>
      <c r="X1451" s="89">
        <v>0</v>
      </c>
      <c r="Y1451" s="89">
        <v>0</v>
      </c>
    </row>
    <row r="1452" spans="1:25">
      <c r="A1452" s="88" t="s">
        <v>1561</v>
      </c>
      <c r="B1452" s="89">
        <v>0</v>
      </c>
      <c r="C1452" s="89">
        <v>0</v>
      </c>
      <c r="D1452" s="89">
        <v>0</v>
      </c>
      <c r="E1452" s="89">
        <v>0</v>
      </c>
      <c r="F1452" s="89">
        <v>0</v>
      </c>
      <c r="G1452" s="89">
        <v>0</v>
      </c>
      <c r="H1452" s="89">
        <v>0</v>
      </c>
      <c r="I1452" s="89">
        <v>0</v>
      </c>
      <c r="J1452" s="89">
        <v>0</v>
      </c>
      <c r="K1452" s="89">
        <v>0</v>
      </c>
      <c r="L1452" s="89">
        <v>0</v>
      </c>
      <c r="M1452" s="89">
        <v>0</v>
      </c>
      <c r="N1452" s="89">
        <v>0</v>
      </c>
      <c r="O1452" s="89">
        <v>0</v>
      </c>
      <c r="P1452" s="89">
        <v>0</v>
      </c>
      <c r="Q1452" s="89">
        <v>0</v>
      </c>
      <c r="R1452" s="89">
        <v>0</v>
      </c>
      <c r="S1452" s="89">
        <v>0</v>
      </c>
      <c r="T1452" s="89">
        <v>0</v>
      </c>
      <c r="U1452" s="89">
        <v>0</v>
      </c>
      <c r="V1452" s="89">
        <v>0</v>
      </c>
      <c r="W1452" s="89">
        <v>0</v>
      </c>
      <c r="X1452" s="89">
        <v>0</v>
      </c>
      <c r="Y1452" s="89">
        <v>0</v>
      </c>
    </row>
    <row r="1453" spans="1:25">
      <c r="A1453" s="88" t="s">
        <v>1562</v>
      </c>
      <c r="B1453" s="89">
        <v>0</v>
      </c>
      <c r="C1453" s="89">
        <v>0</v>
      </c>
      <c r="D1453" s="89">
        <v>0</v>
      </c>
      <c r="E1453" s="89">
        <v>0</v>
      </c>
      <c r="F1453" s="89">
        <v>0</v>
      </c>
      <c r="G1453" s="89">
        <v>0</v>
      </c>
      <c r="H1453" s="89">
        <v>0</v>
      </c>
      <c r="I1453" s="89">
        <v>0</v>
      </c>
      <c r="J1453" s="89">
        <v>0</v>
      </c>
      <c r="K1453" s="89">
        <v>0</v>
      </c>
      <c r="L1453" s="89">
        <v>0</v>
      </c>
      <c r="M1453" s="89">
        <v>0</v>
      </c>
      <c r="N1453" s="89">
        <v>0</v>
      </c>
      <c r="O1453" s="89">
        <v>0</v>
      </c>
      <c r="P1453" s="89">
        <v>0</v>
      </c>
      <c r="Q1453" s="89">
        <v>0</v>
      </c>
      <c r="R1453" s="89">
        <v>0</v>
      </c>
      <c r="S1453" s="89">
        <v>0</v>
      </c>
      <c r="T1453" s="89">
        <v>0</v>
      </c>
      <c r="U1453" s="89">
        <v>0</v>
      </c>
      <c r="V1453" s="89">
        <v>0</v>
      </c>
      <c r="W1453" s="89">
        <v>0</v>
      </c>
      <c r="X1453" s="89">
        <v>0</v>
      </c>
      <c r="Y1453" s="89">
        <v>0</v>
      </c>
    </row>
    <row r="1454" spans="1:25">
      <c r="A1454" s="88" t="s">
        <v>1563</v>
      </c>
      <c r="B1454" s="89">
        <v>0</v>
      </c>
      <c r="C1454" s="89">
        <v>0</v>
      </c>
      <c r="D1454" s="89">
        <v>0</v>
      </c>
      <c r="E1454" s="89">
        <v>0</v>
      </c>
      <c r="F1454" s="89">
        <v>0</v>
      </c>
      <c r="G1454" s="89">
        <v>0</v>
      </c>
      <c r="H1454" s="89">
        <v>0</v>
      </c>
      <c r="I1454" s="89">
        <v>0</v>
      </c>
      <c r="J1454" s="89">
        <v>0</v>
      </c>
      <c r="K1454" s="89">
        <v>0</v>
      </c>
      <c r="L1454" s="89">
        <v>0</v>
      </c>
      <c r="M1454" s="89">
        <v>0</v>
      </c>
      <c r="N1454" s="89">
        <v>0</v>
      </c>
      <c r="O1454" s="89">
        <v>0</v>
      </c>
      <c r="P1454" s="89">
        <v>0</v>
      </c>
      <c r="Q1454" s="89">
        <v>0</v>
      </c>
      <c r="R1454" s="89">
        <v>0</v>
      </c>
      <c r="S1454" s="89">
        <v>0</v>
      </c>
      <c r="T1454" s="89">
        <v>0</v>
      </c>
      <c r="U1454" s="89">
        <v>0</v>
      </c>
      <c r="V1454" s="89">
        <v>0</v>
      </c>
      <c r="W1454" s="89">
        <v>0</v>
      </c>
      <c r="X1454" s="89">
        <v>0</v>
      </c>
      <c r="Y1454" s="89">
        <v>0</v>
      </c>
    </row>
    <row r="1455" spans="1:25">
      <c r="A1455" s="88" t="s">
        <v>1564</v>
      </c>
      <c r="B1455" s="89">
        <v>0</v>
      </c>
      <c r="C1455" s="89">
        <v>0</v>
      </c>
      <c r="D1455" s="89">
        <v>0</v>
      </c>
      <c r="E1455" s="89">
        <v>0</v>
      </c>
      <c r="F1455" s="89">
        <v>0</v>
      </c>
      <c r="G1455" s="89">
        <v>0</v>
      </c>
      <c r="H1455" s="89">
        <v>0</v>
      </c>
      <c r="I1455" s="89">
        <v>0</v>
      </c>
      <c r="J1455" s="89">
        <v>0</v>
      </c>
      <c r="K1455" s="89">
        <v>0</v>
      </c>
      <c r="L1455" s="89">
        <v>0</v>
      </c>
      <c r="M1455" s="89">
        <v>0</v>
      </c>
      <c r="N1455" s="89">
        <v>0</v>
      </c>
      <c r="O1455" s="89">
        <v>0</v>
      </c>
      <c r="P1455" s="89">
        <v>0</v>
      </c>
      <c r="Q1455" s="89">
        <v>0</v>
      </c>
      <c r="R1455" s="89">
        <v>0</v>
      </c>
      <c r="S1455" s="89">
        <v>0</v>
      </c>
      <c r="T1455" s="89">
        <v>0</v>
      </c>
      <c r="U1455" s="89">
        <v>0</v>
      </c>
      <c r="V1455" s="89">
        <v>0</v>
      </c>
      <c r="W1455" s="89">
        <v>0</v>
      </c>
      <c r="X1455" s="89">
        <v>0</v>
      </c>
      <c r="Y1455" s="89">
        <v>0</v>
      </c>
    </row>
    <row r="1456" spans="1:25">
      <c r="A1456" s="88" t="s">
        <v>1565</v>
      </c>
      <c r="B1456" s="89">
        <v>0</v>
      </c>
      <c r="C1456" s="89">
        <v>0</v>
      </c>
      <c r="D1456" s="89">
        <v>0</v>
      </c>
      <c r="E1456" s="89">
        <v>0</v>
      </c>
      <c r="F1456" s="89">
        <v>0</v>
      </c>
      <c r="G1456" s="89">
        <v>0</v>
      </c>
      <c r="H1456" s="89">
        <v>0</v>
      </c>
      <c r="I1456" s="89">
        <v>0</v>
      </c>
      <c r="J1456" s="89">
        <v>0</v>
      </c>
      <c r="K1456" s="89">
        <v>0</v>
      </c>
      <c r="L1456" s="89">
        <v>0</v>
      </c>
      <c r="M1456" s="89">
        <v>0</v>
      </c>
      <c r="N1456" s="89">
        <v>0</v>
      </c>
      <c r="O1456" s="89">
        <v>0</v>
      </c>
      <c r="P1456" s="89">
        <v>0</v>
      </c>
      <c r="Q1456" s="89">
        <v>0</v>
      </c>
      <c r="R1456" s="89">
        <v>0</v>
      </c>
      <c r="S1456" s="89">
        <v>0</v>
      </c>
      <c r="T1456" s="89">
        <v>0</v>
      </c>
      <c r="U1456" s="89">
        <v>0</v>
      </c>
      <c r="V1456" s="89">
        <v>0</v>
      </c>
      <c r="W1456" s="89">
        <v>0</v>
      </c>
      <c r="X1456" s="89">
        <v>0</v>
      </c>
      <c r="Y1456" s="89">
        <v>0</v>
      </c>
    </row>
    <row r="1457" spans="1:25">
      <c r="A1457" s="88" t="s">
        <v>1566</v>
      </c>
      <c r="B1457" s="89">
        <v>0</v>
      </c>
      <c r="C1457" s="89">
        <v>0</v>
      </c>
      <c r="D1457" s="89">
        <v>0</v>
      </c>
      <c r="E1457" s="89">
        <v>0</v>
      </c>
      <c r="F1457" s="89">
        <v>0</v>
      </c>
      <c r="G1457" s="89">
        <v>0</v>
      </c>
      <c r="H1457" s="89">
        <v>0</v>
      </c>
      <c r="I1457" s="89">
        <v>0</v>
      </c>
      <c r="J1457" s="89">
        <v>0</v>
      </c>
      <c r="K1457" s="89">
        <v>0</v>
      </c>
      <c r="L1457" s="89">
        <v>0</v>
      </c>
      <c r="M1457" s="89">
        <v>0</v>
      </c>
      <c r="N1457" s="89">
        <v>0</v>
      </c>
      <c r="O1457" s="89">
        <v>0</v>
      </c>
      <c r="P1457" s="89">
        <v>0</v>
      </c>
      <c r="Q1457" s="89">
        <v>0</v>
      </c>
      <c r="R1457" s="89">
        <v>0</v>
      </c>
      <c r="S1457" s="89">
        <v>0</v>
      </c>
      <c r="T1457" s="89">
        <v>0</v>
      </c>
      <c r="U1457" s="89">
        <v>0</v>
      </c>
      <c r="V1457" s="89">
        <v>0</v>
      </c>
      <c r="W1457" s="89">
        <v>0</v>
      </c>
      <c r="X1457" s="89">
        <v>0</v>
      </c>
      <c r="Y1457" s="89">
        <v>0</v>
      </c>
    </row>
    <row r="1458" spans="1:25">
      <c r="A1458" s="88" t="s">
        <v>1567</v>
      </c>
      <c r="B1458" s="89">
        <v>0</v>
      </c>
      <c r="C1458" s="89">
        <v>0</v>
      </c>
      <c r="D1458" s="89">
        <v>0</v>
      </c>
      <c r="E1458" s="89">
        <v>0</v>
      </c>
      <c r="F1458" s="89">
        <v>0</v>
      </c>
      <c r="G1458" s="89">
        <v>0</v>
      </c>
      <c r="H1458" s="89">
        <v>0</v>
      </c>
      <c r="I1458" s="89">
        <v>0</v>
      </c>
      <c r="J1458" s="89">
        <v>0</v>
      </c>
      <c r="K1458" s="89">
        <v>0</v>
      </c>
      <c r="L1458" s="89">
        <v>0</v>
      </c>
      <c r="M1458" s="89">
        <v>0</v>
      </c>
      <c r="N1458" s="89">
        <v>0</v>
      </c>
      <c r="O1458" s="89">
        <v>0</v>
      </c>
      <c r="P1458" s="89">
        <v>0</v>
      </c>
      <c r="Q1458" s="89">
        <v>0</v>
      </c>
      <c r="R1458" s="89">
        <v>0</v>
      </c>
      <c r="S1458" s="89">
        <v>0</v>
      </c>
      <c r="T1458" s="89">
        <v>0</v>
      </c>
      <c r="U1458" s="89">
        <v>0</v>
      </c>
      <c r="V1458" s="89">
        <v>0</v>
      </c>
      <c r="W1458" s="89">
        <v>0</v>
      </c>
      <c r="X1458" s="89">
        <v>0</v>
      </c>
      <c r="Y1458" s="89">
        <v>0</v>
      </c>
    </row>
    <row r="1459" spans="1:25">
      <c r="A1459" s="88" t="s">
        <v>1568</v>
      </c>
      <c r="B1459" s="89">
        <v>0</v>
      </c>
      <c r="C1459" s="89">
        <v>0</v>
      </c>
      <c r="D1459" s="89">
        <v>0</v>
      </c>
      <c r="E1459" s="89">
        <v>0</v>
      </c>
      <c r="F1459" s="89">
        <v>0</v>
      </c>
      <c r="G1459" s="89">
        <v>0</v>
      </c>
      <c r="H1459" s="89">
        <v>0</v>
      </c>
      <c r="I1459" s="89">
        <v>0</v>
      </c>
      <c r="J1459" s="89">
        <v>0</v>
      </c>
      <c r="K1459" s="89">
        <v>0</v>
      </c>
      <c r="L1459" s="89">
        <v>0</v>
      </c>
      <c r="M1459" s="89">
        <v>0</v>
      </c>
      <c r="N1459" s="89">
        <v>0</v>
      </c>
      <c r="O1459" s="89">
        <v>0</v>
      </c>
      <c r="P1459" s="89">
        <v>0</v>
      </c>
      <c r="Q1459" s="89">
        <v>0</v>
      </c>
      <c r="R1459" s="89">
        <v>0</v>
      </c>
      <c r="S1459" s="89">
        <v>0</v>
      </c>
      <c r="T1459" s="89">
        <v>0</v>
      </c>
      <c r="U1459" s="89">
        <v>0</v>
      </c>
      <c r="V1459" s="89">
        <v>0</v>
      </c>
      <c r="W1459" s="89">
        <v>0</v>
      </c>
      <c r="X1459" s="89">
        <v>0</v>
      </c>
      <c r="Y1459" s="89">
        <v>0</v>
      </c>
    </row>
    <row r="1460" spans="1:25">
      <c r="A1460" s="88" t="s">
        <v>1569</v>
      </c>
      <c r="B1460" s="89">
        <v>0</v>
      </c>
      <c r="C1460" s="89">
        <v>0</v>
      </c>
      <c r="D1460" s="89">
        <v>0</v>
      </c>
      <c r="E1460" s="89">
        <v>0</v>
      </c>
      <c r="F1460" s="89">
        <v>0</v>
      </c>
      <c r="G1460" s="89">
        <v>0</v>
      </c>
      <c r="H1460" s="89">
        <v>0</v>
      </c>
      <c r="I1460" s="89">
        <v>0</v>
      </c>
      <c r="J1460" s="89">
        <v>0</v>
      </c>
      <c r="K1460" s="89">
        <v>0</v>
      </c>
      <c r="L1460" s="89">
        <v>0</v>
      </c>
      <c r="M1460" s="89">
        <v>0</v>
      </c>
      <c r="N1460" s="89">
        <v>0</v>
      </c>
      <c r="O1460" s="89">
        <v>0</v>
      </c>
      <c r="P1460" s="89">
        <v>0</v>
      </c>
      <c r="Q1460" s="89">
        <v>0</v>
      </c>
      <c r="R1460" s="89">
        <v>0</v>
      </c>
      <c r="S1460" s="89">
        <v>0</v>
      </c>
      <c r="T1460" s="89">
        <v>0</v>
      </c>
      <c r="U1460" s="89">
        <v>0</v>
      </c>
      <c r="V1460" s="89">
        <v>0</v>
      </c>
      <c r="W1460" s="89">
        <v>0</v>
      </c>
      <c r="X1460" s="89">
        <v>0</v>
      </c>
      <c r="Y1460" s="89">
        <v>0</v>
      </c>
    </row>
    <row r="1461" spans="1:25">
      <c r="A1461" s="88" t="s">
        <v>1570</v>
      </c>
      <c r="B1461" s="89">
        <v>0</v>
      </c>
      <c r="C1461" s="89">
        <v>0</v>
      </c>
      <c r="D1461" s="89">
        <v>0</v>
      </c>
      <c r="E1461" s="89">
        <v>0</v>
      </c>
      <c r="F1461" s="89">
        <v>0</v>
      </c>
      <c r="G1461" s="89">
        <v>0</v>
      </c>
      <c r="H1461" s="89">
        <v>0</v>
      </c>
      <c r="I1461" s="89">
        <v>0</v>
      </c>
      <c r="J1461" s="89">
        <v>0</v>
      </c>
      <c r="K1461" s="89">
        <v>0</v>
      </c>
      <c r="L1461" s="89">
        <v>0</v>
      </c>
      <c r="M1461" s="89">
        <v>0</v>
      </c>
      <c r="N1461" s="89">
        <v>0</v>
      </c>
      <c r="O1461" s="89">
        <v>0</v>
      </c>
      <c r="P1461" s="89">
        <v>0</v>
      </c>
      <c r="Q1461" s="89">
        <v>0</v>
      </c>
      <c r="R1461" s="89">
        <v>0</v>
      </c>
      <c r="S1461" s="89">
        <v>0</v>
      </c>
      <c r="T1461" s="89">
        <v>0</v>
      </c>
      <c r="U1461" s="89">
        <v>0</v>
      </c>
      <c r="V1461" s="89">
        <v>0</v>
      </c>
      <c r="W1461" s="89">
        <v>0</v>
      </c>
      <c r="X1461" s="89">
        <v>0</v>
      </c>
      <c r="Y1461" s="89">
        <v>0</v>
      </c>
    </row>
    <row r="1462" spans="1:25">
      <c r="A1462" s="88" t="s">
        <v>1571</v>
      </c>
      <c r="B1462" s="89">
        <v>0</v>
      </c>
      <c r="C1462" s="89">
        <v>0</v>
      </c>
      <c r="D1462" s="89">
        <v>0</v>
      </c>
      <c r="E1462" s="89">
        <v>0</v>
      </c>
      <c r="F1462" s="89">
        <v>0</v>
      </c>
      <c r="G1462" s="89">
        <v>0</v>
      </c>
      <c r="H1462" s="89">
        <v>0</v>
      </c>
      <c r="I1462" s="89">
        <v>0</v>
      </c>
      <c r="J1462" s="89">
        <v>0</v>
      </c>
      <c r="K1462" s="89">
        <v>0</v>
      </c>
      <c r="L1462" s="89">
        <v>0</v>
      </c>
      <c r="M1462" s="89">
        <v>0</v>
      </c>
      <c r="N1462" s="89">
        <v>0</v>
      </c>
      <c r="O1462" s="89">
        <v>0</v>
      </c>
      <c r="P1462" s="89">
        <v>0</v>
      </c>
      <c r="Q1462" s="89">
        <v>0</v>
      </c>
      <c r="R1462" s="89">
        <v>0</v>
      </c>
      <c r="S1462" s="89">
        <v>0</v>
      </c>
      <c r="T1462" s="89">
        <v>0</v>
      </c>
      <c r="U1462" s="89">
        <v>0</v>
      </c>
      <c r="V1462" s="89">
        <v>0</v>
      </c>
      <c r="W1462" s="89">
        <v>0</v>
      </c>
      <c r="X1462" s="89">
        <v>0</v>
      </c>
      <c r="Y1462" s="89">
        <v>0</v>
      </c>
    </row>
    <row r="1463" spans="1:25">
      <c r="A1463" s="88" t="s">
        <v>1572</v>
      </c>
      <c r="B1463" s="89">
        <v>0</v>
      </c>
      <c r="C1463" s="89">
        <v>0</v>
      </c>
      <c r="D1463" s="89">
        <v>0</v>
      </c>
      <c r="E1463" s="89">
        <v>0</v>
      </c>
      <c r="F1463" s="89">
        <v>0</v>
      </c>
      <c r="G1463" s="89">
        <v>0</v>
      </c>
      <c r="H1463" s="89">
        <v>0</v>
      </c>
      <c r="I1463" s="89">
        <v>0</v>
      </c>
      <c r="J1463" s="89">
        <v>0</v>
      </c>
      <c r="K1463" s="89">
        <v>0</v>
      </c>
      <c r="L1463" s="89">
        <v>0</v>
      </c>
      <c r="M1463" s="89">
        <v>0</v>
      </c>
      <c r="N1463" s="89">
        <v>0</v>
      </c>
      <c r="O1463" s="89">
        <v>0</v>
      </c>
      <c r="P1463" s="89">
        <v>0</v>
      </c>
      <c r="Q1463" s="89">
        <v>0</v>
      </c>
      <c r="R1463" s="89">
        <v>0</v>
      </c>
      <c r="S1463" s="89">
        <v>0</v>
      </c>
      <c r="T1463" s="89">
        <v>0</v>
      </c>
      <c r="U1463" s="89">
        <v>0</v>
      </c>
      <c r="V1463" s="89">
        <v>0</v>
      </c>
      <c r="W1463" s="89">
        <v>0</v>
      </c>
      <c r="X1463" s="89">
        <v>0</v>
      </c>
      <c r="Y1463" s="89">
        <v>0</v>
      </c>
    </row>
    <row r="1464" spans="1:25">
      <c r="A1464" s="88" t="s">
        <v>1573</v>
      </c>
      <c r="B1464" s="89">
        <v>0</v>
      </c>
      <c r="C1464" s="89">
        <v>0</v>
      </c>
      <c r="D1464" s="89">
        <v>0</v>
      </c>
      <c r="E1464" s="89">
        <v>0</v>
      </c>
      <c r="F1464" s="89">
        <v>0</v>
      </c>
      <c r="G1464" s="89">
        <v>0</v>
      </c>
      <c r="H1464" s="89">
        <v>0</v>
      </c>
      <c r="I1464" s="89">
        <v>0</v>
      </c>
      <c r="J1464" s="89">
        <v>0</v>
      </c>
      <c r="K1464" s="89">
        <v>0</v>
      </c>
      <c r="L1464" s="89">
        <v>0</v>
      </c>
      <c r="M1464" s="89">
        <v>0</v>
      </c>
      <c r="N1464" s="89">
        <v>0</v>
      </c>
      <c r="O1464" s="89">
        <v>0</v>
      </c>
      <c r="P1464" s="89">
        <v>0</v>
      </c>
      <c r="Q1464" s="89">
        <v>0</v>
      </c>
      <c r="R1464" s="89">
        <v>0</v>
      </c>
      <c r="S1464" s="89">
        <v>0</v>
      </c>
      <c r="T1464" s="89">
        <v>0</v>
      </c>
      <c r="U1464" s="89">
        <v>0</v>
      </c>
      <c r="V1464" s="89">
        <v>0</v>
      </c>
      <c r="W1464" s="89">
        <v>0</v>
      </c>
      <c r="X1464" s="89">
        <v>0</v>
      </c>
      <c r="Y1464" s="89">
        <v>0</v>
      </c>
    </row>
    <row r="1465" spans="1:25">
      <c r="A1465" s="88" t="s">
        <v>1574</v>
      </c>
      <c r="B1465" s="89">
        <v>0</v>
      </c>
      <c r="C1465" s="89">
        <v>0</v>
      </c>
      <c r="D1465" s="89">
        <v>0</v>
      </c>
      <c r="E1465" s="89">
        <v>0</v>
      </c>
      <c r="F1465" s="89">
        <v>0</v>
      </c>
      <c r="G1465" s="89">
        <v>0</v>
      </c>
      <c r="H1465" s="89">
        <v>0</v>
      </c>
      <c r="I1465" s="89">
        <v>0</v>
      </c>
      <c r="J1465" s="89">
        <v>0</v>
      </c>
      <c r="K1465" s="89">
        <v>0</v>
      </c>
      <c r="L1465" s="89">
        <v>0</v>
      </c>
      <c r="M1465" s="89">
        <v>0</v>
      </c>
      <c r="N1465" s="89">
        <v>0</v>
      </c>
      <c r="O1465" s="89">
        <v>0</v>
      </c>
      <c r="P1465" s="89">
        <v>0</v>
      </c>
      <c r="Q1465" s="89">
        <v>0</v>
      </c>
      <c r="R1465" s="89">
        <v>0</v>
      </c>
      <c r="S1465" s="89">
        <v>0</v>
      </c>
      <c r="T1465" s="89">
        <v>0</v>
      </c>
      <c r="U1465" s="89">
        <v>0</v>
      </c>
      <c r="V1465" s="89">
        <v>0</v>
      </c>
      <c r="W1465" s="89">
        <v>0</v>
      </c>
      <c r="X1465" s="89">
        <v>0</v>
      </c>
      <c r="Y1465" s="89">
        <v>0</v>
      </c>
    </row>
    <row r="1466" spans="1:25">
      <c r="A1466" s="88" t="s">
        <v>1575</v>
      </c>
      <c r="B1466" s="89">
        <v>0</v>
      </c>
      <c r="C1466" s="89">
        <v>0</v>
      </c>
      <c r="D1466" s="89">
        <v>0</v>
      </c>
      <c r="E1466" s="89">
        <v>0</v>
      </c>
      <c r="F1466" s="89">
        <v>0</v>
      </c>
      <c r="G1466" s="89">
        <v>0</v>
      </c>
      <c r="H1466" s="89">
        <v>0</v>
      </c>
      <c r="I1466" s="89">
        <v>0</v>
      </c>
      <c r="J1466" s="89">
        <v>0</v>
      </c>
      <c r="K1466" s="89">
        <v>0</v>
      </c>
      <c r="L1466" s="89">
        <v>0</v>
      </c>
      <c r="M1466" s="89">
        <v>0</v>
      </c>
      <c r="N1466" s="89">
        <v>0</v>
      </c>
      <c r="O1466" s="89">
        <v>0</v>
      </c>
      <c r="P1466" s="89">
        <v>0</v>
      </c>
      <c r="Q1466" s="89">
        <v>0</v>
      </c>
      <c r="R1466" s="89">
        <v>0</v>
      </c>
      <c r="S1466" s="89">
        <v>0</v>
      </c>
      <c r="T1466" s="89">
        <v>0</v>
      </c>
      <c r="U1466" s="89">
        <v>0</v>
      </c>
      <c r="V1466" s="89">
        <v>0</v>
      </c>
      <c r="W1466" s="89">
        <v>0</v>
      </c>
      <c r="X1466" s="89">
        <v>0</v>
      </c>
      <c r="Y1466" s="89">
        <v>0</v>
      </c>
    </row>
    <row r="1467" spans="1:25">
      <c r="A1467" s="88" t="s">
        <v>1576</v>
      </c>
      <c r="B1467" s="89">
        <v>0</v>
      </c>
      <c r="C1467" s="89">
        <v>0</v>
      </c>
      <c r="D1467" s="89">
        <v>0</v>
      </c>
      <c r="E1467" s="89">
        <v>0</v>
      </c>
      <c r="F1467" s="89">
        <v>0</v>
      </c>
      <c r="G1467" s="89">
        <v>0</v>
      </c>
      <c r="H1467" s="89">
        <v>0</v>
      </c>
      <c r="I1467" s="89">
        <v>0</v>
      </c>
      <c r="J1467" s="89">
        <v>0</v>
      </c>
      <c r="K1467" s="89">
        <v>0</v>
      </c>
      <c r="L1467" s="89">
        <v>0</v>
      </c>
      <c r="M1467" s="89">
        <v>0</v>
      </c>
      <c r="N1467" s="89">
        <v>0</v>
      </c>
      <c r="O1467" s="89">
        <v>0</v>
      </c>
      <c r="P1467" s="89">
        <v>0</v>
      </c>
      <c r="Q1467" s="89">
        <v>0</v>
      </c>
      <c r="R1467" s="89">
        <v>0</v>
      </c>
      <c r="S1467" s="89">
        <v>0</v>
      </c>
      <c r="T1467" s="89">
        <v>0</v>
      </c>
      <c r="U1467" s="89">
        <v>0</v>
      </c>
      <c r="V1467" s="89">
        <v>0</v>
      </c>
      <c r="W1467" s="89">
        <v>0</v>
      </c>
      <c r="X1467" s="89">
        <v>0</v>
      </c>
      <c r="Y1467" s="89">
        <v>0</v>
      </c>
    </row>
    <row r="1468" spans="1:25">
      <c r="A1468" s="88" t="s">
        <v>1577</v>
      </c>
      <c r="B1468" s="89">
        <v>0</v>
      </c>
      <c r="C1468" s="89">
        <v>0</v>
      </c>
      <c r="D1468" s="89">
        <v>0</v>
      </c>
      <c r="E1468" s="89">
        <v>0</v>
      </c>
      <c r="F1468" s="89">
        <v>0</v>
      </c>
      <c r="G1468" s="89">
        <v>0</v>
      </c>
      <c r="H1468" s="89">
        <v>0</v>
      </c>
      <c r="I1468" s="89">
        <v>0</v>
      </c>
      <c r="J1468" s="89">
        <v>0</v>
      </c>
      <c r="K1468" s="89">
        <v>0</v>
      </c>
      <c r="L1468" s="89">
        <v>0</v>
      </c>
      <c r="M1468" s="89">
        <v>0</v>
      </c>
      <c r="N1468" s="89">
        <v>0</v>
      </c>
      <c r="O1468" s="89">
        <v>0</v>
      </c>
      <c r="P1468" s="89">
        <v>0</v>
      </c>
      <c r="Q1468" s="89">
        <v>0</v>
      </c>
      <c r="R1468" s="89">
        <v>0</v>
      </c>
      <c r="S1468" s="89">
        <v>0</v>
      </c>
      <c r="T1468" s="89">
        <v>0</v>
      </c>
      <c r="U1468" s="89">
        <v>0</v>
      </c>
      <c r="V1468" s="89">
        <v>0</v>
      </c>
      <c r="W1468" s="89">
        <v>0</v>
      </c>
      <c r="X1468" s="89">
        <v>0</v>
      </c>
      <c r="Y1468" s="89">
        <v>0</v>
      </c>
    </row>
    <row r="1469" spans="1:25">
      <c r="A1469" s="88" t="s">
        <v>1578</v>
      </c>
      <c r="B1469" s="89">
        <v>0</v>
      </c>
      <c r="C1469" s="89">
        <v>0</v>
      </c>
      <c r="D1469" s="89">
        <v>0</v>
      </c>
      <c r="E1469" s="89">
        <v>0</v>
      </c>
      <c r="F1469" s="89">
        <v>0</v>
      </c>
      <c r="G1469" s="89">
        <v>0</v>
      </c>
      <c r="H1469" s="89">
        <v>0</v>
      </c>
      <c r="I1469" s="89">
        <v>0</v>
      </c>
      <c r="J1469" s="89">
        <v>0</v>
      </c>
      <c r="K1469" s="89">
        <v>0</v>
      </c>
      <c r="L1469" s="89">
        <v>0</v>
      </c>
      <c r="M1469" s="89">
        <v>0</v>
      </c>
      <c r="N1469" s="89">
        <v>0</v>
      </c>
      <c r="O1469" s="89">
        <v>0</v>
      </c>
      <c r="P1469" s="89">
        <v>0</v>
      </c>
      <c r="Q1469" s="89">
        <v>0</v>
      </c>
      <c r="R1469" s="89">
        <v>0</v>
      </c>
      <c r="S1469" s="89">
        <v>0</v>
      </c>
      <c r="T1469" s="89">
        <v>0</v>
      </c>
      <c r="U1469" s="89">
        <v>0</v>
      </c>
      <c r="V1469" s="89">
        <v>0</v>
      </c>
      <c r="W1469" s="89">
        <v>0</v>
      </c>
      <c r="X1469" s="89">
        <v>0</v>
      </c>
      <c r="Y1469" s="89">
        <v>0</v>
      </c>
    </row>
    <row r="1470" spans="1:25">
      <c r="A1470" s="88" t="s">
        <v>1579</v>
      </c>
      <c r="B1470" s="89">
        <v>0</v>
      </c>
      <c r="C1470" s="89">
        <v>0</v>
      </c>
      <c r="D1470" s="89">
        <v>0</v>
      </c>
      <c r="E1470" s="89">
        <v>0</v>
      </c>
      <c r="F1470" s="89">
        <v>0</v>
      </c>
      <c r="G1470" s="89">
        <v>0</v>
      </c>
      <c r="H1470" s="89">
        <v>0</v>
      </c>
      <c r="I1470" s="89">
        <v>0</v>
      </c>
      <c r="J1470" s="89">
        <v>0</v>
      </c>
      <c r="K1470" s="89">
        <v>0</v>
      </c>
      <c r="L1470" s="89">
        <v>0</v>
      </c>
      <c r="M1470" s="89">
        <v>0</v>
      </c>
      <c r="N1470" s="89">
        <v>0</v>
      </c>
      <c r="O1470" s="89">
        <v>0</v>
      </c>
      <c r="P1470" s="89">
        <v>0</v>
      </c>
      <c r="Q1470" s="89">
        <v>0</v>
      </c>
      <c r="R1470" s="89">
        <v>0</v>
      </c>
      <c r="S1470" s="89">
        <v>0</v>
      </c>
      <c r="T1470" s="89">
        <v>0</v>
      </c>
      <c r="U1470" s="89">
        <v>0</v>
      </c>
      <c r="V1470" s="89">
        <v>0</v>
      </c>
      <c r="W1470" s="89">
        <v>0</v>
      </c>
      <c r="X1470" s="89">
        <v>0</v>
      </c>
      <c r="Y1470" s="89">
        <v>0</v>
      </c>
    </row>
    <row r="1471" spans="1:25">
      <c r="A1471" s="88" t="s">
        <v>1580</v>
      </c>
      <c r="B1471" s="89">
        <v>0</v>
      </c>
      <c r="C1471" s="89">
        <v>0</v>
      </c>
      <c r="D1471" s="89">
        <v>0</v>
      </c>
      <c r="E1471" s="89">
        <v>0</v>
      </c>
      <c r="F1471" s="89">
        <v>0</v>
      </c>
      <c r="G1471" s="89">
        <v>0</v>
      </c>
      <c r="H1471" s="89">
        <v>0</v>
      </c>
      <c r="I1471" s="89">
        <v>0</v>
      </c>
      <c r="J1471" s="89">
        <v>0</v>
      </c>
      <c r="K1471" s="89">
        <v>0</v>
      </c>
      <c r="L1471" s="89">
        <v>0</v>
      </c>
      <c r="M1471" s="89">
        <v>0</v>
      </c>
      <c r="N1471" s="89">
        <v>0</v>
      </c>
      <c r="O1471" s="89">
        <v>0</v>
      </c>
      <c r="P1471" s="89">
        <v>0</v>
      </c>
      <c r="Q1471" s="89">
        <v>0</v>
      </c>
      <c r="R1471" s="89">
        <v>0</v>
      </c>
      <c r="S1471" s="89">
        <v>0</v>
      </c>
      <c r="T1471" s="89">
        <v>0</v>
      </c>
      <c r="U1471" s="89">
        <v>0</v>
      </c>
      <c r="V1471" s="89">
        <v>0</v>
      </c>
      <c r="W1471" s="89">
        <v>0</v>
      </c>
      <c r="X1471" s="89">
        <v>0</v>
      </c>
      <c r="Y1471" s="89">
        <v>0</v>
      </c>
    </row>
    <row r="1472" spans="1:25">
      <c r="A1472" s="88" t="s">
        <v>1581</v>
      </c>
      <c r="B1472" s="89">
        <v>0</v>
      </c>
      <c r="C1472" s="89">
        <v>0</v>
      </c>
      <c r="D1472" s="89">
        <v>0</v>
      </c>
      <c r="E1472" s="89">
        <v>0</v>
      </c>
      <c r="F1472" s="89">
        <v>0</v>
      </c>
      <c r="G1472" s="89">
        <v>0</v>
      </c>
      <c r="H1472" s="89">
        <v>0</v>
      </c>
      <c r="I1472" s="89">
        <v>0</v>
      </c>
      <c r="J1472" s="89">
        <v>0</v>
      </c>
      <c r="K1472" s="89">
        <v>0</v>
      </c>
      <c r="L1472" s="89">
        <v>0</v>
      </c>
      <c r="M1472" s="89">
        <v>0</v>
      </c>
      <c r="N1472" s="89">
        <v>0</v>
      </c>
      <c r="O1472" s="89">
        <v>0</v>
      </c>
      <c r="P1472" s="89">
        <v>0</v>
      </c>
      <c r="Q1472" s="89">
        <v>0</v>
      </c>
      <c r="R1472" s="89">
        <v>0</v>
      </c>
      <c r="S1472" s="89">
        <v>0</v>
      </c>
      <c r="T1472" s="89">
        <v>0</v>
      </c>
      <c r="U1472" s="89">
        <v>0</v>
      </c>
      <c r="V1472" s="89">
        <v>0</v>
      </c>
      <c r="W1472" s="89">
        <v>0</v>
      </c>
      <c r="X1472" s="89">
        <v>0</v>
      </c>
      <c r="Y1472" s="89">
        <v>0</v>
      </c>
    </row>
    <row r="1473" spans="1:25">
      <c r="A1473" s="88" t="s">
        <v>1582</v>
      </c>
      <c r="B1473" s="89">
        <v>0</v>
      </c>
      <c r="C1473" s="89">
        <v>0</v>
      </c>
      <c r="D1473" s="89">
        <v>0</v>
      </c>
      <c r="E1473" s="89">
        <v>0</v>
      </c>
      <c r="F1473" s="89">
        <v>0</v>
      </c>
      <c r="G1473" s="89">
        <v>0</v>
      </c>
      <c r="H1473" s="89">
        <v>0</v>
      </c>
      <c r="I1473" s="89">
        <v>0</v>
      </c>
      <c r="J1473" s="89">
        <v>0</v>
      </c>
      <c r="K1473" s="89">
        <v>0</v>
      </c>
      <c r="L1473" s="89">
        <v>0</v>
      </c>
      <c r="M1473" s="89">
        <v>0</v>
      </c>
      <c r="N1473" s="89">
        <v>0</v>
      </c>
      <c r="O1473" s="89">
        <v>0</v>
      </c>
      <c r="P1473" s="89">
        <v>0</v>
      </c>
      <c r="Q1473" s="89">
        <v>0</v>
      </c>
      <c r="R1473" s="89">
        <v>0</v>
      </c>
      <c r="S1473" s="89">
        <v>0</v>
      </c>
      <c r="T1473" s="89">
        <v>0</v>
      </c>
      <c r="U1473" s="89">
        <v>0</v>
      </c>
      <c r="V1473" s="89">
        <v>0</v>
      </c>
      <c r="W1473" s="89">
        <v>0</v>
      </c>
      <c r="X1473" s="89">
        <v>0</v>
      </c>
      <c r="Y1473" s="89">
        <v>0</v>
      </c>
    </row>
    <row r="1474" spans="1:25">
      <c r="A1474" s="88" t="s">
        <v>1583</v>
      </c>
      <c r="B1474" s="89">
        <v>0</v>
      </c>
      <c r="C1474" s="89">
        <v>0</v>
      </c>
      <c r="D1474" s="89">
        <v>0</v>
      </c>
      <c r="E1474" s="89">
        <v>0</v>
      </c>
      <c r="F1474" s="89">
        <v>0</v>
      </c>
      <c r="G1474" s="89">
        <v>0</v>
      </c>
      <c r="H1474" s="89">
        <v>0</v>
      </c>
      <c r="I1474" s="89">
        <v>0</v>
      </c>
      <c r="J1474" s="89">
        <v>0</v>
      </c>
      <c r="K1474" s="89">
        <v>0</v>
      </c>
      <c r="L1474" s="89">
        <v>0</v>
      </c>
      <c r="M1474" s="89">
        <v>0</v>
      </c>
      <c r="N1474" s="89">
        <v>0</v>
      </c>
      <c r="O1474" s="89">
        <v>0</v>
      </c>
      <c r="P1474" s="89">
        <v>0</v>
      </c>
      <c r="Q1474" s="89">
        <v>0</v>
      </c>
      <c r="R1474" s="89">
        <v>0</v>
      </c>
      <c r="S1474" s="89">
        <v>0</v>
      </c>
      <c r="T1474" s="89">
        <v>0</v>
      </c>
      <c r="U1474" s="89">
        <v>0</v>
      </c>
      <c r="V1474" s="89">
        <v>0</v>
      </c>
      <c r="W1474" s="89">
        <v>0</v>
      </c>
      <c r="X1474" s="89">
        <v>0</v>
      </c>
      <c r="Y1474" s="89">
        <v>0</v>
      </c>
    </row>
    <row r="1475" spans="1:25">
      <c r="A1475" s="88" t="s">
        <v>1584</v>
      </c>
      <c r="B1475" s="89">
        <v>0</v>
      </c>
      <c r="C1475" s="89">
        <v>0</v>
      </c>
      <c r="D1475" s="89">
        <v>0</v>
      </c>
      <c r="E1475" s="89">
        <v>0</v>
      </c>
      <c r="F1475" s="89">
        <v>0</v>
      </c>
      <c r="G1475" s="89">
        <v>0</v>
      </c>
      <c r="H1475" s="89">
        <v>0</v>
      </c>
      <c r="I1475" s="89">
        <v>0</v>
      </c>
      <c r="J1475" s="89">
        <v>0</v>
      </c>
      <c r="K1475" s="89">
        <v>0</v>
      </c>
      <c r="L1475" s="89">
        <v>0</v>
      </c>
      <c r="M1475" s="89">
        <v>0</v>
      </c>
      <c r="N1475" s="89">
        <v>0</v>
      </c>
      <c r="O1475" s="89">
        <v>0</v>
      </c>
      <c r="P1475" s="89">
        <v>0</v>
      </c>
      <c r="Q1475" s="89">
        <v>0</v>
      </c>
      <c r="R1475" s="89">
        <v>0</v>
      </c>
      <c r="S1475" s="89">
        <v>0</v>
      </c>
      <c r="T1475" s="89">
        <v>0</v>
      </c>
      <c r="U1475" s="89">
        <v>0</v>
      </c>
      <c r="V1475" s="89">
        <v>0</v>
      </c>
      <c r="W1475" s="89">
        <v>0</v>
      </c>
      <c r="X1475" s="89">
        <v>0</v>
      </c>
      <c r="Y1475" s="89">
        <v>0</v>
      </c>
    </row>
    <row r="1476" spans="1:25">
      <c r="A1476" s="88" t="s">
        <v>1585</v>
      </c>
      <c r="B1476" s="89">
        <v>0</v>
      </c>
      <c r="C1476" s="89">
        <v>0</v>
      </c>
      <c r="D1476" s="89">
        <v>0</v>
      </c>
      <c r="E1476" s="89">
        <v>0</v>
      </c>
      <c r="F1476" s="89">
        <v>0</v>
      </c>
      <c r="G1476" s="89">
        <v>0</v>
      </c>
      <c r="H1476" s="89">
        <v>0</v>
      </c>
      <c r="I1476" s="89">
        <v>0</v>
      </c>
      <c r="J1476" s="89">
        <v>0</v>
      </c>
      <c r="K1476" s="89">
        <v>0</v>
      </c>
      <c r="L1476" s="89">
        <v>0</v>
      </c>
      <c r="M1476" s="89">
        <v>0</v>
      </c>
      <c r="N1476" s="89">
        <v>0</v>
      </c>
      <c r="O1476" s="89">
        <v>0</v>
      </c>
      <c r="P1476" s="89">
        <v>0</v>
      </c>
      <c r="Q1476" s="89">
        <v>0</v>
      </c>
      <c r="R1476" s="89">
        <v>0</v>
      </c>
      <c r="S1476" s="89">
        <v>0</v>
      </c>
      <c r="T1476" s="89">
        <v>0</v>
      </c>
      <c r="U1476" s="89">
        <v>0</v>
      </c>
      <c r="V1476" s="89">
        <v>0</v>
      </c>
      <c r="W1476" s="89">
        <v>0</v>
      </c>
      <c r="X1476" s="89">
        <v>0</v>
      </c>
      <c r="Y1476" s="89">
        <v>0</v>
      </c>
    </row>
    <row r="1477" spans="1:25">
      <c r="A1477" s="88" t="s">
        <v>1586</v>
      </c>
      <c r="B1477" s="89">
        <v>0</v>
      </c>
      <c r="C1477" s="89">
        <v>0</v>
      </c>
      <c r="D1477" s="89">
        <v>0</v>
      </c>
      <c r="E1477" s="89">
        <v>0</v>
      </c>
      <c r="F1477" s="89">
        <v>0</v>
      </c>
      <c r="G1477" s="89">
        <v>0</v>
      </c>
      <c r="H1477" s="89">
        <v>0</v>
      </c>
      <c r="I1477" s="89">
        <v>0</v>
      </c>
      <c r="J1477" s="89">
        <v>0</v>
      </c>
      <c r="K1477" s="89">
        <v>0</v>
      </c>
      <c r="L1477" s="89">
        <v>0</v>
      </c>
      <c r="M1477" s="89">
        <v>0</v>
      </c>
      <c r="N1477" s="89">
        <v>0</v>
      </c>
      <c r="O1477" s="89">
        <v>0</v>
      </c>
      <c r="P1477" s="89">
        <v>0</v>
      </c>
      <c r="Q1477" s="89">
        <v>0</v>
      </c>
      <c r="R1477" s="89">
        <v>0</v>
      </c>
      <c r="S1477" s="89">
        <v>0</v>
      </c>
      <c r="T1477" s="89">
        <v>0</v>
      </c>
      <c r="U1477" s="89">
        <v>0</v>
      </c>
      <c r="V1477" s="89">
        <v>0</v>
      </c>
      <c r="W1477" s="89">
        <v>0</v>
      </c>
      <c r="X1477" s="89">
        <v>0</v>
      </c>
      <c r="Y1477" s="89">
        <v>0</v>
      </c>
    </row>
    <row r="1478" spans="1:25">
      <c r="A1478" s="88" t="s">
        <v>1587</v>
      </c>
      <c r="B1478" s="89">
        <v>0</v>
      </c>
      <c r="C1478" s="89">
        <v>0</v>
      </c>
      <c r="D1478" s="89">
        <v>0</v>
      </c>
      <c r="E1478" s="89">
        <v>0</v>
      </c>
      <c r="F1478" s="89">
        <v>0</v>
      </c>
      <c r="G1478" s="89">
        <v>0</v>
      </c>
      <c r="H1478" s="89">
        <v>0</v>
      </c>
      <c r="I1478" s="89">
        <v>0</v>
      </c>
      <c r="J1478" s="89">
        <v>0</v>
      </c>
      <c r="K1478" s="89">
        <v>0</v>
      </c>
      <c r="L1478" s="89">
        <v>0</v>
      </c>
      <c r="M1478" s="89">
        <v>0</v>
      </c>
      <c r="N1478" s="89">
        <v>0</v>
      </c>
      <c r="O1478" s="89">
        <v>0</v>
      </c>
      <c r="P1478" s="89">
        <v>0</v>
      </c>
      <c r="Q1478" s="89">
        <v>0</v>
      </c>
      <c r="R1478" s="89">
        <v>0</v>
      </c>
      <c r="S1478" s="89">
        <v>0</v>
      </c>
      <c r="T1478" s="89">
        <v>0</v>
      </c>
      <c r="U1478" s="89">
        <v>0</v>
      </c>
      <c r="V1478" s="89">
        <v>0</v>
      </c>
      <c r="W1478" s="89">
        <v>0</v>
      </c>
      <c r="X1478" s="89">
        <v>0</v>
      </c>
      <c r="Y1478" s="89">
        <v>0</v>
      </c>
    </row>
    <row r="1479" spans="1:25">
      <c r="A1479" s="88" t="s">
        <v>1588</v>
      </c>
      <c r="B1479" s="89">
        <v>0</v>
      </c>
      <c r="C1479" s="89">
        <v>0</v>
      </c>
      <c r="D1479" s="89">
        <v>0</v>
      </c>
      <c r="E1479" s="89">
        <v>0</v>
      </c>
      <c r="F1479" s="89">
        <v>0</v>
      </c>
      <c r="G1479" s="89">
        <v>0</v>
      </c>
      <c r="H1479" s="89">
        <v>0</v>
      </c>
      <c r="I1479" s="89">
        <v>0</v>
      </c>
      <c r="J1479" s="89">
        <v>0</v>
      </c>
      <c r="K1479" s="89">
        <v>0</v>
      </c>
      <c r="L1479" s="89">
        <v>0</v>
      </c>
      <c r="M1479" s="89">
        <v>0</v>
      </c>
      <c r="N1479" s="89">
        <v>0</v>
      </c>
      <c r="O1479" s="89">
        <v>0</v>
      </c>
      <c r="P1479" s="89">
        <v>0</v>
      </c>
      <c r="Q1479" s="89">
        <v>0</v>
      </c>
      <c r="R1479" s="89">
        <v>0</v>
      </c>
      <c r="S1479" s="89">
        <v>0</v>
      </c>
      <c r="T1479" s="89">
        <v>0</v>
      </c>
      <c r="U1479" s="89">
        <v>0</v>
      </c>
      <c r="V1479" s="89">
        <v>0</v>
      </c>
      <c r="W1479" s="89">
        <v>0</v>
      </c>
      <c r="X1479" s="89">
        <v>0</v>
      </c>
      <c r="Y1479" s="89">
        <v>0</v>
      </c>
    </row>
    <row r="1480" spans="1:25">
      <c r="A1480" s="88" t="s">
        <v>1589</v>
      </c>
      <c r="B1480" s="89">
        <v>0</v>
      </c>
      <c r="C1480" s="89">
        <v>0</v>
      </c>
      <c r="D1480" s="89">
        <v>0</v>
      </c>
      <c r="E1480" s="89">
        <v>0</v>
      </c>
      <c r="F1480" s="89">
        <v>0</v>
      </c>
      <c r="G1480" s="89">
        <v>0</v>
      </c>
      <c r="H1480" s="89">
        <v>0</v>
      </c>
      <c r="I1480" s="89">
        <v>0</v>
      </c>
      <c r="J1480" s="89">
        <v>0</v>
      </c>
      <c r="K1480" s="89">
        <v>0</v>
      </c>
      <c r="L1480" s="89">
        <v>0</v>
      </c>
      <c r="M1480" s="89">
        <v>0</v>
      </c>
      <c r="N1480" s="89">
        <v>0</v>
      </c>
      <c r="O1480" s="89">
        <v>0</v>
      </c>
      <c r="P1480" s="89">
        <v>0</v>
      </c>
      <c r="Q1480" s="89">
        <v>0</v>
      </c>
      <c r="R1480" s="89">
        <v>0</v>
      </c>
      <c r="S1480" s="89">
        <v>0</v>
      </c>
      <c r="T1480" s="89">
        <v>0</v>
      </c>
      <c r="U1480" s="89">
        <v>0</v>
      </c>
      <c r="V1480" s="89">
        <v>0</v>
      </c>
      <c r="W1480" s="89">
        <v>0</v>
      </c>
      <c r="X1480" s="89">
        <v>0</v>
      </c>
      <c r="Y1480" s="89">
        <v>0</v>
      </c>
    </row>
    <row r="1481" spans="1:25">
      <c r="A1481" s="88" t="s">
        <v>1590</v>
      </c>
      <c r="B1481" s="89">
        <v>0</v>
      </c>
      <c r="C1481" s="89">
        <v>0</v>
      </c>
      <c r="D1481" s="89">
        <v>0</v>
      </c>
      <c r="E1481" s="89">
        <v>0</v>
      </c>
      <c r="F1481" s="89">
        <v>0</v>
      </c>
      <c r="G1481" s="89">
        <v>0</v>
      </c>
      <c r="H1481" s="89">
        <v>0</v>
      </c>
      <c r="I1481" s="89">
        <v>0</v>
      </c>
      <c r="J1481" s="89">
        <v>0</v>
      </c>
      <c r="K1481" s="89">
        <v>0</v>
      </c>
      <c r="L1481" s="89">
        <v>0</v>
      </c>
      <c r="M1481" s="89">
        <v>0</v>
      </c>
      <c r="N1481" s="89">
        <v>0</v>
      </c>
      <c r="O1481" s="89">
        <v>0</v>
      </c>
      <c r="P1481" s="89">
        <v>0</v>
      </c>
      <c r="Q1481" s="89">
        <v>0</v>
      </c>
      <c r="R1481" s="89">
        <v>0</v>
      </c>
      <c r="S1481" s="89">
        <v>0</v>
      </c>
      <c r="T1481" s="89">
        <v>0</v>
      </c>
      <c r="U1481" s="89">
        <v>0</v>
      </c>
      <c r="V1481" s="89">
        <v>0</v>
      </c>
      <c r="W1481" s="89">
        <v>0</v>
      </c>
      <c r="X1481" s="89">
        <v>0</v>
      </c>
      <c r="Y1481" s="89">
        <v>0</v>
      </c>
    </row>
    <row r="1482" spans="1:25">
      <c r="A1482" s="88" t="s">
        <v>1591</v>
      </c>
      <c r="B1482" s="89">
        <v>0</v>
      </c>
      <c r="C1482" s="89">
        <v>0</v>
      </c>
      <c r="D1482" s="89">
        <v>0</v>
      </c>
      <c r="E1482" s="89">
        <v>0</v>
      </c>
      <c r="F1482" s="89">
        <v>0</v>
      </c>
      <c r="G1482" s="89">
        <v>0</v>
      </c>
      <c r="H1482" s="89">
        <v>0</v>
      </c>
      <c r="I1482" s="89">
        <v>0</v>
      </c>
      <c r="J1482" s="89">
        <v>0</v>
      </c>
      <c r="K1482" s="89">
        <v>0</v>
      </c>
      <c r="L1482" s="89">
        <v>0</v>
      </c>
      <c r="M1482" s="89">
        <v>0</v>
      </c>
      <c r="N1482" s="89">
        <v>0</v>
      </c>
      <c r="O1482" s="89">
        <v>0</v>
      </c>
      <c r="P1482" s="89">
        <v>0</v>
      </c>
      <c r="Q1482" s="89">
        <v>0</v>
      </c>
      <c r="R1482" s="89">
        <v>0</v>
      </c>
      <c r="S1482" s="89">
        <v>0</v>
      </c>
      <c r="T1482" s="89">
        <v>0</v>
      </c>
      <c r="U1482" s="89">
        <v>0</v>
      </c>
      <c r="V1482" s="89">
        <v>0</v>
      </c>
      <c r="W1482" s="89">
        <v>0</v>
      </c>
      <c r="X1482" s="89">
        <v>0</v>
      </c>
      <c r="Y1482" s="89">
        <v>0</v>
      </c>
    </row>
    <row r="1483" spans="1:25">
      <c r="A1483" s="88" t="s">
        <v>1592</v>
      </c>
      <c r="B1483" s="89">
        <v>0</v>
      </c>
      <c r="C1483" s="89">
        <v>0</v>
      </c>
      <c r="D1483" s="89">
        <v>0</v>
      </c>
      <c r="E1483" s="89">
        <v>0</v>
      </c>
      <c r="F1483" s="89">
        <v>0</v>
      </c>
      <c r="G1483" s="89">
        <v>0</v>
      </c>
      <c r="H1483" s="89">
        <v>0</v>
      </c>
      <c r="I1483" s="89">
        <v>0</v>
      </c>
      <c r="J1483" s="89">
        <v>0</v>
      </c>
      <c r="K1483" s="89">
        <v>0</v>
      </c>
      <c r="L1483" s="89">
        <v>0</v>
      </c>
      <c r="M1483" s="89">
        <v>0</v>
      </c>
      <c r="N1483" s="89">
        <v>0</v>
      </c>
      <c r="O1483" s="89">
        <v>0</v>
      </c>
      <c r="P1483" s="89">
        <v>0</v>
      </c>
      <c r="Q1483" s="89">
        <v>0</v>
      </c>
      <c r="R1483" s="89">
        <v>0</v>
      </c>
      <c r="S1483" s="89">
        <v>0</v>
      </c>
      <c r="T1483" s="89">
        <v>0</v>
      </c>
      <c r="U1483" s="89">
        <v>0</v>
      </c>
      <c r="V1483" s="89">
        <v>0</v>
      </c>
      <c r="W1483" s="89">
        <v>0</v>
      </c>
      <c r="X1483" s="89">
        <v>0</v>
      </c>
      <c r="Y1483" s="89">
        <v>0</v>
      </c>
    </row>
    <row r="1484" spans="1:25">
      <c r="A1484" s="88" t="s">
        <v>1593</v>
      </c>
      <c r="B1484" s="89">
        <v>0</v>
      </c>
      <c r="C1484" s="89">
        <v>0</v>
      </c>
      <c r="D1484" s="89">
        <v>0</v>
      </c>
      <c r="E1484" s="89">
        <v>0</v>
      </c>
      <c r="F1484" s="89">
        <v>0</v>
      </c>
      <c r="G1484" s="89">
        <v>0</v>
      </c>
      <c r="H1484" s="89">
        <v>0</v>
      </c>
      <c r="I1484" s="89">
        <v>0</v>
      </c>
      <c r="J1484" s="89">
        <v>0</v>
      </c>
      <c r="K1484" s="89">
        <v>0</v>
      </c>
      <c r="L1484" s="89">
        <v>0</v>
      </c>
      <c r="M1484" s="89">
        <v>0</v>
      </c>
      <c r="N1484" s="89">
        <v>0</v>
      </c>
      <c r="O1484" s="89">
        <v>0</v>
      </c>
      <c r="P1484" s="89">
        <v>0</v>
      </c>
      <c r="Q1484" s="89">
        <v>0</v>
      </c>
      <c r="R1484" s="89">
        <v>0</v>
      </c>
      <c r="S1484" s="89">
        <v>0</v>
      </c>
      <c r="T1484" s="89">
        <v>0</v>
      </c>
      <c r="U1484" s="89">
        <v>0</v>
      </c>
      <c r="V1484" s="89">
        <v>0</v>
      </c>
      <c r="W1484" s="89">
        <v>0</v>
      </c>
      <c r="X1484" s="89">
        <v>0</v>
      </c>
      <c r="Y1484" s="89">
        <v>0</v>
      </c>
    </row>
    <row r="1485" spans="1:25">
      <c r="A1485" s="88" t="s">
        <v>1594</v>
      </c>
      <c r="B1485" s="89">
        <v>0</v>
      </c>
      <c r="C1485" s="89">
        <v>0</v>
      </c>
      <c r="D1485" s="89">
        <v>0</v>
      </c>
      <c r="E1485" s="89">
        <v>0</v>
      </c>
      <c r="F1485" s="89">
        <v>0</v>
      </c>
      <c r="G1485" s="89">
        <v>0</v>
      </c>
      <c r="H1485" s="89">
        <v>0</v>
      </c>
      <c r="I1485" s="89">
        <v>0</v>
      </c>
      <c r="J1485" s="89">
        <v>0</v>
      </c>
      <c r="K1485" s="89">
        <v>0</v>
      </c>
      <c r="L1485" s="89">
        <v>0</v>
      </c>
      <c r="M1485" s="89">
        <v>0</v>
      </c>
      <c r="N1485" s="89">
        <v>0</v>
      </c>
      <c r="O1485" s="89">
        <v>0</v>
      </c>
      <c r="P1485" s="89">
        <v>0</v>
      </c>
      <c r="Q1485" s="89">
        <v>0</v>
      </c>
      <c r="R1485" s="89">
        <v>0</v>
      </c>
      <c r="S1485" s="89">
        <v>0</v>
      </c>
      <c r="T1485" s="89">
        <v>0</v>
      </c>
      <c r="U1485" s="89">
        <v>0</v>
      </c>
      <c r="V1485" s="89">
        <v>0</v>
      </c>
      <c r="W1485" s="89">
        <v>0</v>
      </c>
      <c r="X1485" s="89">
        <v>0</v>
      </c>
      <c r="Y1485" s="89">
        <v>0</v>
      </c>
    </row>
    <row r="1486" spans="1:25">
      <c r="A1486" s="88" t="s">
        <v>1595</v>
      </c>
      <c r="B1486" s="89">
        <v>0</v>
      </c>
      <c r="C1486" s="89">
        <v>0</v>
      </c>
      <c r="D1486" s="89">
        <v>0</v>
      </c>
      <c r="E1486" s="89">
        <v>0</v>
      </c>
      <c r="F1486" s="89">
        <v>0</v>
      </c>
      <c r="G1486" s="89">
        <v>0</v>
      </c>
      <c r="H1486" s="89">
        <v>0</v>
      </c>
      <c r="I1486" s="89">
        <v>0</v>
      </c>
      <c r="J1486" s="89">
        <v>0</v>
      </c>
      <c r="K1486" s="89">
        <v>0</v>
      </c>
      <c r="L1486" s="89">
        <v>0</v>
      </c>
      <c r="M1486" s="89">
        <v>0</v>
      </c>
      <c r="N1486" s="89">
        <v>0</v>
      </c>
      <c r="O1486" s="89">
        <v>0</v>
      </c>
      <c r="P1486" s="89">
        <v>0</v>
      </c>
      <c r="Q1486" s="89">
        <v>0</v>
      </c>
      <c r="R1486" s="89">
        <v>0</v>
      </c>
      <c r="S1486" s="89">
        <v>0</v>
      </c>
      <c r="T1486" s="89">
        <v>0</v>
      </c>
      <c r="U1486" s="89">
        <v>0</v>
      </c>
      <c r="V1486" s="89">
        <v>0</v>
      </c>
      <c r="W1486" s="89">
        <v>0</v>
      </c>
      <c r="X1486" s="89">
        <v>0</v>
      </c>
      <c r="Y1486" s="89">
        <v>0</v>
      </c>
    </row>
    <row r="1487" spans="1:25">
      <c r="A1487" s="88" t="s">
        <v>1596</v>
      </c>
      <c r="B1487" s="89">
        <v>0</v>
      </c>
      <c r="C1487" s="89">
        <v>0</v>
      </c>
      <c r="D1487" s="89">
        <v>0</v>
      </c>
      <c r="E1487" s="89">
        <v>0</v>
      </c>
      <c r="F1487" s="89">
        <v>0</v>
      </c>
      <c r="G1487" s="89">
        <v>0</v>
      </c>
      <c r="H1487" s="89">
        <v>0</v>
      </c>
      <c r="I1487" s="89">
        <v>0</v>
      </c>
      <c r="J1487" s="89">
        <v>0</v>
      </c>
      <c r="K1487" s="89">
        <v>0</v>
      </c>
      <c r="L1487" s="89">
        <v>0</v>
      </c>
      <c r="M1487" s="89">
        <v>0</v>
      </c>
      <c r="N1487" s="89">
        <v>0</v>
      </c>
      <c r="O1487" s="89">
        <v>0</v>
      </c>
      <c r="P1487" s="89">
        <v>0</v>
      </c>
      <c r="Q1487" s="89">
        <v>0</v>
      </c>
      <c r="R1487" s="89">
        <v>0</v>
      </c>
      <c r="S1487" s="89">
        <v>0</v>
      </c>
      <c r="T1487" s="89">
        <v>0</v>
      </c>
      <c r="U1487" s="89">
        <v>0</v>
      </c>
      <c r="V1487" s="89">
        <v>0</v>
      </c>
      <c r="W1487" s="89">
        <v>0</v>
      </c>
      <c r="X1487" s="89">
        <v>0</v>
      </c>
      <c r="Y1487" s="89">
        <v>0</v>
      </c>
    </row>
    <row r="1488" spans="1:25">
      <c r="A1488" s="88" t="s">
        <v>1597</v>
      </c>
      <c r="B1488" s="89">
        <v>0</v>
      </c>
      <c r="C1488" s="89">
        <v>0</v>
      </c>
      <c r="D1488" s="89">
        <v>0</v>
      </c>
      <c r="E1488" s="89">
        <v>0</v>
      </c>
      <c r="F1488" s="89">
        <v>0</v>
      </c>
      <c r="G1488" s="89">
        <v>0</v>
      </c>
      <c r="H1488" s="89">
        <v>0</v>
      </c>
      <c r="I1488" s="89">
        <v>0</v>
      </c>
      <c r="J1488" s="89">
        <v>0</v>
      </c>
      <c r="K1488" s="89">
        <v>0</v>
      </c>
      <c r="L1488" s="89">
        <v>0</v>
      </c>
      <c r="M1488" s="89">
        <v>0</v>
      </c>
      <c r="N1488" s="89">
        <v>0</v>
      </c>
      <c r="O1488" s="89">
        <v>0</v>
      </c>
      <c r="P1488" s="89">
        <v>0</v>
      </c>
      <c r="Q1488" s="89">
        <v>0</v>
      </c>
      <c r="R1488" s="89">
        <v>0</v>
      </c>
      <c r="S1488" s="89">
        <v>0</v>
      </c>
      <c r="T1488" s="89">
        <v>0</v>
      </c>
      <c r="U1488" s="89">
        <v>0</v>
      </c>
      <c r="V1488" s="89">
        <v>0</v>
      </c>
      <c r="W1488" s="89">
        <v>0</v>
      </c>
      <c r="X1488" s="89">
        <v>0</v>
      </c>
      <c r="Y1488" s="89">
        <v>0</v>
      </c>
    </row>
    <row r="1489" spans="1:25">
      <c r="A1489" s="88" t="s">
        <v>1598</v>
      </c>
      <c r="B1489" s="89">
        <v>0</v>
      </c>
      <c r="C1489" s="89">
        <v>0</v>
      </c>
      <c r="D1489" s="89">
        <v>0</v>
      </c>
      <c r="E1489" s="89">
        <v>0</v>
      </c>
      <c r="F1489" s="89">
        <v>0</v>
      </c>
      <c r="G1489" s="89">
        <v>0</v>
      </c>
      <c r="H1489" s="89">
        <v>0</v>
      </c>
      <c r="I1489" s="89">
        <v>0</v>
      </c>
      <c r="J1489" s="89">
        <v>0</v>
      </c>
      <c r="K1489" s="89">
        <v>0</v>
      </c>
      <c r="L1489" s="89">
        <v>0</v>
      </c>
      <c r="M1489" s="89">
        <v>0</v>
      </c>
      <c r="N1489" s="89">
        <v>0</v>
      </c>
      <c r="O1489" s="89">
        <v>0</v>
      </c>
      <c r="P1489" s="89">
        <v>0</v>
      </c>
      <c r="Q1489" s="89">
        <v>0</v>
      </c>
      <c r="R1489" s="89">
        <v>0</v>
      </c>
      <c r="S1489" s="89">
        <v>0</v>
      </c>
      <c r="T1489" s="89">
        <v>0</v>
      </c>
      <c r="U1489" s="89">
        <v>0</v>
      </c>
      <c r="V1489" s="89">
        <v>0</v>
      </c>
      <c r="W1489" s="89">
        <v>0</v>
      </c>
      <c r="X1489" s="89">
        <v>0</v>
      </c>
      <c r="Y1489" s="89">
        <v>0</v>
      </c>
    </row>
    <row r="1490" spans="1:25">
      <c r="A1490" s="88" t="s">
        <v>1599</v>
      </c>
      <c r="B1490" s="89">
        <v>0</v>
      </c>
      <c r="C1490" s="89">
        <v>0</v>
      </c>
      <c r="D1490" s="89">
        <v>0</v>
      </c>
      <c r="E1490" s="89">
        <v>0</v>
      </c>
      <c r="F1490" s="89">
        <v>0</v>
      </c>
      <c r="G1490" s="89">
        <v>0</v>
      </c>
      <c r="H1490" s="89">
        <v>0</v>
      </c>
      <c r="I1490" s="89">
        <v>0</v>
      </c>
      <c r="J1490" s="89">
        <v>0</v>
      </c>
      <c r="K1490" s="89">
        <v>0</v>
      </c>
      <c r="L1490" s="89">
        <v>0</v>
      </c>
      <c r="M1490" s="89">
        <v>0</v>
      </c>
      <c r="N1490" s="89">
        <v>0</v>
      </c>
      <c r="O1490" s="89">
        <v>0</v>
      </c>
      <c r="P1490" s="89">
        <v>0</v>
      </c>
      <c r="Q1490" s="89">
        <v>0</v>
      </c>
      <c r="R1490" s="89">
        <v>0</v>
      </c>
      <c r="S1490" s="89">
        <v>0</v>
      </c>
      <c r="T1490" s="89">
        <v>0</v>
      </c>
      <c r="U1490" s="89">
        <v>0</v>
      </c>
      <c r="V1490" s="89">
        <v>0</v>
      </c>
      <c r="W1490" s="89">
        <v>0</v>
      </c>
      <c r="X1490" s="89">
        <v>0</v>
      </c>
      <c r="Y1490" s="89">
        <v>0</v>
      </c>
    </row>
    <row r="1491" spans="1:25">
      <c r="A1491" s="88" t="s">
        <v>1600</v>
      </c>
      <c r="B1491" s="89">
        <v>0</v>
      </c>
      <c r="C1491" s="89">
        <v>0</v>
      </c>
      <c r="D1491" s="89">
        <v>0</v>
      </c>
      <c r="E1491" s="89">
        <v>0</v>
      </c>
      <c r="F1491" s="89">
        <v>0</v>
      </c>
      <c r="G1491" s="89">
        <v>0</v>
      </c>
      <c r="H1491" s="89">
        <v>0</v>
      </c>
      <c r="I1491" s="89">
        <v>0</v>
      </c>
      <c r="J1491" s="89">
        <v>0</v>
      </c>
      <c r="K1491" s="89">
        <v>0</v>
      </c>
      <c r="L1491" s="89">
        <v>0</v>
      </c>
      <c r="M1491" s="89">
        <v>0</v>
      </c>
      <c r="N1491" s="89">
        <v>0</v>
      </c>
      <c r="O1491" s="89">
        <v>0</v>
      </c>
      <c r="P1491" s="89">
        <v>0</v>
      </c>
      <c r="Q1491" s="89">
        <v>0</v>
      </c>
      <c r="R1491" s="89">
        <v>0</v>
      </c>
      <c r="S1491" s="89">
        <v>0</v>
      </c>
      <c r="T1491" s="89">
        <v>0</v>
      </c>
      <c r="U1491" s="89">
        <v>0</v>
      </c>
      <c r="V1491" s="89">
        <v>0</v>
      </c>
      <c r="W1491" s="89">
        <v>0</v>
      </c>
      <c r="X1491" s="89">
        <v>0</v>
      </c>
      <c r="Y1491" s="89">
        <v>0</v>
      </c>
    </row>
    <row r="1492" spans="1:25">
      <c r="A1492" s="88" t="s">
        <v>1601</v>
      </c>
      <c r="B1492" s="89">
        <v>0</v>
      </c>
      <c r="C1492" s="89">
        <v>0</v>
      </c>
      <c r="D1492" s="89">
        <v>0</v>
      </c>
      <c r="E1492" s="89">
        <v>0</v>
      </c>
      <c r="F1492" s="89">
        <v>0</v>
      </c>
      <c r="G1492" s="89">
        <v>0</v>
      </c>
      <c r="H1492" s="89">
        <v>0</v>
      </c>
      <c r="I1492" s="89">
        <v>0</v>
      </c>
      <c r="J1492" s="89">
        <v>0</v>
      </c>
      <c r="K1492" s="89">
        <v>0</v>
      </c>
      <c r="L1492" s="89">
        <v>0</v>
      </c>
      <c r="M1492" s="89">
        <v>0</v>
      </c>
      <c r="N1492" s="89">
        <v>0</v>
      </c>
      <c r="O1492" s="89">
        <v>0</v>
      </c>
      <c r="P1492" s="89">
        <v>0</v>
      </c>
      <c r="Q1492" s="89">
        <v>0</v>
      </c>
      <c r="R1492" s="89">
        <v>0</v>
      </c>
      <c r="S1492" s="89">
        <v>0</v>
      </c>
      <c r="T1492" s="89">
        <v>0</v>
      </c>
      <c r="U1492" s="89">
        <v>0</v>
      </c>
      <c r="V1492" s="89">
        <v>0</v>
      </c>
      <c r="W1492" s="89">
        <v>0</v>
      </c>
      <c r="X1492" s="89">
        <v>0</v>
      </c>
      <c r="Y1492" s="89">
        <v>0</v>
      </c>
    </row>
    <row r="1493" spans="1:25">
      <c r="A1493" s="88" t="s">
        <v>1602</v>
      </c>
      <c r="B1493" s="89">
        <v>0</v>
      </c>
      <c r="C1493" s="89">
        <v>0</v>
      </c>
      <c r="D1493" s="89">
        <v>0</v>
      </c>
      <c r="E1493" s="89">
        <v>0</v>
      </c>
      <c r="F1493" s="89">
        <v>0</v>
      </c>
      <c r="G1493" s="89">
        <v>0</v>
      </c>
      <c r="H1493" s="89">
        <v>0</v>
      </c>
      <c r="I1493" s="89">
        <v>0</v>
      </c>
      <c r="J1493" s="89">
        <v>0</v>
      </c>
      <c r="K1493" s="89">
        <v>0</v>
      </c>
      <c r="L1493" s="89">
        <v>0</v>
      </c>
      <c r="M1493" s="89">
        <v>0</v>
      </c>
      <c r="N1493" s="89">
        <v>0</v>
      </c>
      <c r="O1493" s="89">
        <v>0</v>
      </c>
      <c r="P1493" s="89">
        <v>0</v>
      </c>
      <c r="Q1493" s="89">
        <v>0</v>
      </c>
      <c r="R1493" s="89">
        <v>0</v>
      </c>
      <c r="S1493" s="89">
        <v>0</v>
      </c>
      <c r="T1493" s="89">
        <v>0</v>
      </c>
      <c r="U1493" s="89">
        <v>0</v>
      </c>
      <c r="V1493" s="89">
        <v>0</v>
      </c>
      <c r="W1493" s="89">
        <v>0</v>
      </c>
      <c r="X1493" s="89">
        <v>0</v>
      </c>
      <c r="Y1493" s="89">
        <v>0</v>
      </c>
    </row>
    <row r="1494" spans="1:25">
      <c r="A1494" s="88" t="s">
        <v>1603</v>
      </c>
      <c r="B1494" s="89">
        <v>0</v>
      </c>
      <c r="C1494" s="89">
        <v>0</v>
      </c>
      <c r="D1494" s="89">
        <v>0</v>
      </c>
      <c r="E1494" s="89">
        <v>0</v>
      </c>
      <c r="F1494" s="89">
        <v>0</v>
      </c>
      <c r="G1494" s="89">
        <v>0</v>
      </c>
      <c r="H1494" s="89">
        <v>0</v>
      </c>
      <c r="I1494" s="89">
        <v>0</v>
      </c>
      <c r="J1494" s="89">
        <v>0</v>
      </c>
      <c r="K1494" s="89">
        <v>0</v>
      </c>
      <c r="L1494" s="89">
        <v>0</v>
      </c>
      <c r="M1494" s="89">
        <v>0</v>
      </c>
      <c r="N1494" s="89">
        <v>0</v>
      </c>
      <c r="O1494" s="89">
        <v>0</v>
      </c>
      <c r="P1494" s="89">
        <v>0</v>
      </c>
      <c r="Q1494" s="89">
        <v>0</v>
      </c>
      <c r="R1494" s="89">
        <v>0</v>
      </c>
      <c r="S1494" s="89">
        <v>0</v>
      </c>
      <c r="T1494" s="89">
        <v>0</v>
      </c>
      <c r="U1494" s="89">
        <v>0</v>
      </c>
      <c r="V1494" s="89">
        <v>0</v>
      </c>
      <c r="W1494" s="89">
        <v>0</v>
      </c>
      <c r="X1494" s="89">
        <v>0</v>
      </c>
      <c r="Y1494" s="89">
        <v>0</v>
      </c>
    </row>
    <row r="1495" spans="1:25">
      <c r="A1495" s="88" t="s">
        <v>1604</v>
      </c>
      <c r="B1495" s="89">
        <v>0</v>
      </c>
      <c r="C1495" s="89">
        <v>0</v>
      </c>
      <c r="D1495" s="89">
        <v>0</v>
      </c>
      <c r="E1495" s="89">
        <v>0</v>
      </c>
      <c r="F1495" s="89">
        <v>0</v>
      </c>
      <c r="G1495" s="89">
        <v>0</v>
      </c>
      <c r="H1495" s="89">
        <v>0</v>
      </c>
      <c r="I1495" s="89">
        <v>0</v>
      </c>
      <c r="J1495" s="89">
        <v>0</v>
      </c>
      <c r="K1495" s="89">
        <v>0</v>
      </c>
      <c r="L1495" s="89">
        <v>0</v>
      </c>
      <c r="M1495" s="89">
        <v>0</v>
      </c>
      <c r="N1495" s="89">
        <v>0</v>
      </c>
      <c r="O1495" s="89">
        <v>0</v>
      </c>
      <c r="P1495" s="89">
        <v>0</v>
      </c>
      <c r="Q1495" s="89">
        <v>0</v>
      </c>
      <c r="R1495" s="89">
        <v>0</v>
      </c>
      <c r="S1495" s="89">
        <v>0</v>
      </c>
      <c r="T1495" s="89">
        <v>0</v>
      </c>
      <c r="U1495" s="89">
        <v>0</v>
      </c>
      <c r="V1495" s="89">
        <v>0</v>
      </c>
      <c r="W1495" s="89">
        <v>0</v>
      </c>
      <c r="X1495" s="89">
        <v>0</v>
      </c>
      <c r="Y1495" s="89">
        <v>0</v>
      </c>
    </row>
    <row r="1496" spans="1:25">
      <c r="A1496" s="88" t="s">
        <v>1605</v>
      </c>
      <c r="B1496" s="89">
        <v>0</v>
      </c>
      <c r="C1496" s="89">
        <v>0</v>
      </c>
      <c r="D1496" s="89">
        <v>0</v>
      </c>
      <c r="E1496" s="89">
        <v>0</v>
      </c>
      <c r="F1496" s="89">
        <v>0</v>
      </c>
      <c r="G1496" s="89">
        <v>0</v>
      </c>
      <c r="H1496" s="89">
        <v>0</v>
      </c>
      <c r="I1496" s="89">
        <v>0</v>
      </c>
      <c r="J1496" s="89">
        <v>0</v>
      </c>
      <c r="K1496" s="89">
        <v>0</v>
      </c>
      <c r="L1496" s="89">
        <v>0</v>
      </c>
      <c r="M1496" s="89">
        <v>0</v>
      </c>
      <c r="N1496" s="89">
        <v>0</v>
      </c>
      <c r="O1496" s="89">
        <v>0</v>
      </c>
      <c r="P1496" s="89">
        <v>0</v>
      </c>
      <c r="Q1496" s="89">
        <v>0</v>
      </c>
      <c r="R1496" s="89">
        <v>0</v>
      </c>
      <c r="S1496" s="89">
        <v>0</v>
      </c>
      <c r="T1496" s="89">
        <v>0</v>
      </c>
      <c r="U1496" s="89">
        <v>0</v>
      </c>
      <c r="V1496" s="89">
        <v>0</v>
      </c>
      <c r="W1496" s="89">
        <v>0</v>
      </c>
      <c r="X1496" s="89">
        <v>0</v>
      </c>
      <c r="Y1496" s="89">
        <v>0</v>
      </c>
    </row>
    <row r="1497" spans="1:25">
      <c r="A1497" s="88" t="s">
        <v>1606</v>
      </c>
      <c r="B1497" s="89">
        <v>0</v>
      </c>
      <c r="C1497" s="89">
        <v>0</v>
      </c>
      <c r="D1497" s="89">
        <v>0</v>
      </c>
      <c r="E1497" s="89">
        <v>0</v>
      </c>
      <c r="F1497" s="89">
        <v>0</v>
      </c>
      <c r="G1497" s="89">
        <v>0</v>
      </c>
      <c r="H1497" s="89">
        <v>0</v>
      </c>
      <c r="I1497" s="89">
        <v>0</v>
      </c>
      <c r="J1497" s="89">
        <v>0</v>
      </c>
      <c r="K1497" s="89">
        <v>0</v>
      </c>
      <c r="L1497" s="89">
        <v>0</v>
      </c>
      <c r="M1497" s="89">
        <v>0</v>
      </c>
      <c r="N1497" s="89">
        <v>0</v>
      </c>
      <c r="O1497" s="89">
        <v>0</v>
      </c>
      <c r="P1497" s="89">
        <v>0</v>
      </c>
      <c r="Q1497" s="89">
        <v>0</v>
      </c>
      <c r="R1497" s="89">
        <v>0</v>
      </c>
      <c r="S1497" s="89">
        <v>0</v>
      </c>
      <c r="T1497" s="89">
        <v>0</v>
      </c>
      <c r="U1497" s="89">
        <v>0</v>
      </c>
      <c r="V1497" s="89">
        <v>0</v>
      </c>
      <c r="W1497" s="89">
        <v>0</v>
      </c>
      <c r="X1497" s="89">
        <v>0</v>
      </c>
      <c r="Y1497" s="89">
        <v>0</v>
      </c>
    </row>
    <row r="1498" spans="1:25">
      <c r="A1498" s="88" t="s">
        <v>1607</v>
      </c>
      <c r="B1498" s="89">
        <v>0</v>
      </c>
      <c r="C1498" s="89">
        <v>0</v>
      </c>
      <c r="D1498" s="89">
        <v>0</v>
      </c>
      <c r="E1498" s="89">
        <v>0</v>
      </c>
      <c r="F1498" s="89">
        <v>0</v>
      </c>
      <c r="G1498" s="89">
        <v>0</v>
      </c>
      <c r="H1498" s="89">
        <v>0</v>
      </c>
      <c r="I1498" s="89">
        <v>0</v>
      </c>
      <c r="J1498" s="89">
        <v>0</v>
      </c>
      <c r="K1498" s="89">
        <v>0</v>
      </c>
      <c r="L1498" s="89">
        <v>0</v>
      </c>
      <c r="M1498" s="89">
        <v>0</v>
      </c>
      <c r="N1498" s="89">
        <v>0</v>
      </c>
      <c r="O1498" s="89">
        <v>0</v>
      </c>
      <c r="P1498" s="89">
        <v>0</v>
      </c>
      <c r="Q1498" s="89">
        <v>0</v>
      </c>
      <c r="R1498" s="89">
        <v>0</v>
      </c>
      <c r="S1498" s="89">
        <v>0</v>
      </c>
      <c r="T1498" s="89">
        <v>0</v>
      </c>
      <c r="U1498" s="89">
        <v>0</v>
      </c>
      <c r="V1498" s="89">
        <v>0</v>
      </c>
      <c r="W1498" s="89">
        <v>0</v>
      </c>
      <c r="X1498" s="89">
        <v>0</v>
      </c>
      <c r="Y1498" s="89">
        <v>0</v>
      </c>
    </row>
    <row r="1499" spans="1:25">
      <c r="A1499" s="88" t="s">
        <v>1608</v>
      </c>
      <c r="B1499" s="89">
        <v>0</v>
      </c>
      <c r="C1499" s="89">
        <v>0</v>
      </c>
      <c r="D1499" s="89">
        <v>0</v>
      </c>
      <c r="E1499" s="89">
        <v>0</v>
      </c>
      <c r="F1499" s="89">
        <v>0</v>
      </c>
      <c r="G1499" s="89">
        <v>0</v>
      </c>
      <c r="H1499" s="89">
        <v>0</v>
      </c>
      <c r="I1499" s="89">
        <v>0</v>
      </c>
      <c r="J1499" s="89">
        <v>0</v>
      </c>
      <c r="K1499" s="89">
        <v>0</v>
      </c>
      <c r="L1499" s="89">
        <v>0</v>
      </c>
      <c r="M1499" s="89">
        <v>0</v>
      </c>
      <c r="N1499" s="89">
        <v>0</v>
      </c>
      <c r="O1499" s="89">
        <v>0</v>
      </c>
      <c r="P1499" s="89">
        <v>0</v>
      </c>
      <c r="Q1499" s="89">
        <v>0</v>
      </c>
      <c r="R1499" s="89">
        <v>0</v>
      </c>
      <c r="S1499" s="89">
        <v>0</v>
      </c>
      <c r="T1499" s="89">
        <v>0</v>
      </c>
      <c r="U1499" s="89">
        <v>0</v>
      </c>
      <c r="V1499" s="89">
        <v>0</v>
      </c>
      <c r="W1499" s="89">
        <v>0</v>
      </c>
      <c r="X1499" s="89">
        <v>0</v>
      </c>
      <c r="Y1499" s="89">
        <v>0</v>
      </c>
    </row>
    <row r="1500" spans="1:25">
      <c r="A1500" s="88" t="s">
        <v>1609</v>
      </c>
      <c r="B1500" s="89">
        <v>0</v>
      </c>
      <c r="C1500" s="89">
        <v>0</v>
      </c>
      <c r="D1500" s="89">
        <v>0</v>
      </c>
      <c r="E1500" s="89">
        <v>0</v>
      </c>
      <c r="F1500" s="89">
        <v>0</v>
      </c>
      <c r="G1500" s="89">
        <v>0</v>
      </c>
      <c r="H1500" s="89">
        <v>0</v>
      </c>
      <c r="I1500" s="89">
        <v>0</v>
      </c>
      <c r="J1500" s="89">
        <v>0</v>
      </c>
      <c r="K1500" s="89">
        <v>0</v>
      </c>
      <c r="L1500" s="89">
        <v>0</v>
      </c>
      <c r="M1500" s="89">
        <v>0</v>
      </c>
      <c r="N1500" s="89">
        <v>0</v>
      </c>
      <c r="O1500" s="89">
        <v>0</v>
      </c>
      <c r="P1500" s="89">
        <v>0</v>
      </c>
      <c r="Q1500" s="89">
        <v>0</v>
      </c>
      <c r="R1500" s="89">
        <v>0</v>
      </c>
      <c r="S1500" s="89">
        <v>0</v>
      </c>
      <c r="T1500" s="89">
        <v>0</v>
      </c>
      <c r="U1500" s="89">
        <v>0</v>
      </c>
      <c r="V1500" s="89">
        <v>0</v>
      </c>
      <c r="W1500" s="89">
        <v>0</v>
      </c>
      <c r="X1500" s="89">
        <v>0</v>
      </c>
      <c r="Y1500" s="89">
        <v>0</v>
      </c>
    </row>
    <row r="1501" spans="1:25">
      <c r="A1501" s="88" t="s">
        <v>1610</v>
      </c>
      <c r="B1501" s="89">
        <v>0</v>
      </c>
      <c r="C1501" s="89">
        <v>0</v>
      </c>
      <c r="D1501" s="89">
        <v>0</v>
      </c>
      <c r="E1501" s="89">
        <v>0</v>
      </c>
      <c r="F1501" s="89">
        <v>0</v>
      </c>
      <c r="G1501" s="89">
        <v>0</v>
      </c>
      <c r="H1501" s="89">
        <v>0</v>
      </c>
      <c r="I1501" s="89">
        <v>0</v>
      </c>
      <c r="J1501" s="89">
        <v>0</v>
      </c>
      <c r="K1501" s="89">
        <v>0</v>
      </c>
      <c r="L1501" s="89">
        <v>0</v>
      </c>
      <c r="M1501" s="89">
        <v>0</v>
      </c>
      <c r="N1501" s="89">
        <v>0</v>
      </c>
      <c r="O1501" s="89">
        <v>0</v>
      </c>
      <c r="P1501" s="89">
        <v>0</v>
      </c>
      <c r="Q1501" s="89">
        <v>0</v>
      </c>
      <c r="R1501" s="89">
        <v>0</v>
      </c>
      <c r="S1501" s="89">
        <v>0</v>
      </c>
      <c r="T1501" s="89">
        <v>0</v>
      </c>
      <c r="U1501" s="89">
        <v>0</v>
      </c>
      <c r="V1501" s="89">
        <v>0</v>
      </c>
      <c r="W1501" s="89">
        <v>0</v>
      </c>
      <c r="X1501" s="89">
        <v>0</v>
      </c>
      <c r="Y1501" s="89">
        <v>0</v>
      </c>
    </row>
    <row r="1502" spans="1:25">
      <c r="A1502" s="88" t="s">
        <v>1611</v>
      </c>
      <c r="B1502" s="89">
        <v>0</v>
      </c>
      <c r="C1502" s="89">
        <v>0</v>
      </c>
      <c r="D1502" s="89">
        <v>0</v>
      </c>
      <c r="E1502" s="89">
        <v>0</v>
      </c>
      <c r="F1502" s="89">
        <v>0</v>
      </c>
      <c r="G1502" s="89">
        <v>0</v>
      </c>
      <c r="H1502" s="89">
        <v>0</v>
      </c>
      <c r="I1502" s="89">
        <v>0</v>
      </c>
      <c r="J1502" s="89">
        <v>0</v>
      </c>
      <c r="K1502" s="89">
        <v>0</v>
      </c>
      <c r="L1502" s="89">
        <v>0</v>
      </c>
      <c r="M1502" s="89">
        <v>0</v>
      </c>
      <c r="N1502" s="89">
        <v>0</v>
      </c>
      <c r="O1502" s="89">
        <v>0</v>
      </c>
      <c r="P1502" s="89">
        <v>0</v>
      </c>
      <c r="Q1502" s="89">
        <v>0</v>
      </c>
      <c r="R1502" s="89">
        <v>0</v>
      </c>
      <c r="S1502" s="89">
        <v>0</v>
      </c>
      <c r="T1502" s="89">
        <v>0</v>
      </c>
      <c r="U1502" s="89">
        <v>0</v>
      </c>
      <c r="V1502" s="89">
        <v>0</v>
      </c>
      <c r="W1502" s="89">
        <v>0</v>
      </c>
      <c r="X1502" s="89">
        <v>0</v>
      </c>
      <c r="Y1502" s="89">
        <v>0</v>
      </c>
    </row>
    <row r="1503" spans="1:25">
      <c r="A1503" s="88" t="s">
        <v>1612</v>
      </c>
      <c r="B1503" s="89">
        <v>0</v>
      </c>
      <c r="C1503" s="89">
        <v>0</v>
      </c>
      <c r="D1503" s="89">
        <v>0</v>
      </c>
      <c r="E1503" s="89">
        <v>0</v>
      </c>
      <c r="F1503" s="89">
        <v>0</v>
      </c>
      <c r="G1503" s="89">
        <v>0</v>
      </c>
      <c r="H1503" s="89">
        <v>0</v>
      </c>
      <c r="I1503" s="89">
        <v>0</v>
      </c>
      <c r="J1503" s="89">
        <v>0</v>
      </c>
      <c r="K1503" s="89">
        <v>0</v>
      </c>
      <c r="L1503" s="89">
        <v>0</v>
      </c>
      <c r="M1503" s="89">
        <v>0</v>
      </c>
      <c r="N1503" s="89">
        <v>0</v>
      </c>
      <c r="O1503" s="89">
        <v>0</v>
      </c>
      <c r="P1503" s="89">
        <v>0</v>
      </c>
      <c r="Q1503" s="89">
        <v>0</v>
      </c>
      <c r="R1503" s="89">
        <v>0</v>
      </c>
      <c r="S1503" s="89">
        <v>0</v>
      </c>
      <c r="T1503" s="89">
        <v>0</v>
      </c>
      <c r="U1503" s="89">
        <v>0</v>
      </c>
      <c r="V1503" s="89">
        <v>0</v>
      </c>
      <c r="W1503" s="89">
        <v>0</v>
      </c>
      <c r="X1503" s="89">
        <v>0</v>
      </c>
      <c r="Y1503" s="89">
        <v>0</v>
      </c>
    </row>
    <row r="1504" spans="1:25">
      <c r="A1504" s="88" t="s">
        <v>1613</v>
      </c>
      <c r="B1504" s="89">
        <v>0</v>
      </c>
      <c r="C1504" s="89">
        <v>0</v>
      </c>
      <c r="D1504" s="89">
        <v>0</v>
      </c>
      <c r="E1504" s="89">
        <v>0</v>
      </c>
      <c r="F1504" s="89">
        <v>0</v>
      </c>
      <c r="G1504" s="89">
        <v>0</v>
      </c>
      <c r="H1504" s="89">
        <v>0</v>
      </c>
      <c r="I1504" s="89">
        <v>0</v>
      </c>
      <c r="J1504" s="89">
        <v>0</v>
      </c>
      <c r="K1504" s="89">
        <v>0</v>
      </c>
      <c r="L1504" s="89">
        <v>0</v>
      </c>
      <c r="M1504" s="89">
        <v>0</v>
      </c>
      <c r="N1504" s="89">
        <v>0</v>
      </c>
      <c r="O1504" s="89">
        <v>0</v>
      </c>
      <c r="P1504" s="89">
        <v>0</v>
      </c>
      <c r="Q1504" s="89">
        <v>0</v>
      </c>
      <c r="R1504" s="89">
        <v>0</v>
      </c>
      <c r="S1504" s="89">
        <v>0</v>
      </c>
      <c r="T1504" s="89">
        <v>0</v>
      </c>
      <c r="U1504" s="89">
        <v>0</v>
      </c>
      <c r="V1504" s="89">
        <v>0</v>
      </c>
      <c r="W1504" s="89">
        <v>0</v>
      </c>
      <c r="X1504" s="89">
        <v>0</v>
      </c>
      <c r="Y1504" s="89">
        <v>0</v>
      </c>
    </row>
    <row r="1505" spans="1:25">
      <c r="A1505" s="88" t="s">
        <v>1614</v>
      </c>
      <c r="B1505" s="89">
        <v>0</v>
      </c>
      <c r="C1505" s="89">
        <v>0</v>
      </c>
      <c r="D1505" s="89">
        <v>0</v>
      </c>
      <c r="E1505" s="89">
        <v>0</v>
      </c>
      <c r="F1505" s="89">
        <v>0</v>
      </c>
      <c r="G1505" s="89">
        <v>0</v>
      </c>
      <c r="H1505" s="89">
        <v>0</v>
      </c>
      <c r="I1505" s="89">
        <v>0</v>
      </c>
      <c r="J1505" s="89">
        <v>0</v>
      </c>
      <c r="K1505" s="89">
        <v>0</v>
      </c>
      <c r="L1505" s="89">
        <v>0</v>
      </c>
      <c r="M1505" s="89">
        <v>0</v>
      </c>
      <c r="N1505" s="89">
        <v>0</v>
      </c>
      <c r="O1505" s="89">
        <v>0</v>
      </c>
      <c r="P1505" s="89">
        <v>0</v>
      </c>
      <c r="Q1505" s="89">
        <v>0</v>
      </c>
      <c r="R1505" s="89">
        <v>0</v>
      </c>
      <c r="S1505" s="89">
        <v>0</v>
      </c>
      <c r="T1505" s="89">
        <v>0</v>
      </c>
      <c r="U1505" s="89">
        <v>0</v>
      </c>
      <c r="V1505" s="89">
        <v>0</v>
      </c>
      <c r="W1505" s="89">
        <v>0</v>
      </c>
      <c r="X1505" s="89">
        <v>0</v>
      </c>
      <c r="Y1505" s="89">
        <v>0</v>
      </c>
    </row>
    <row r="1506" spans="1:25">
      <c r="A1506" s="88" t="s">
        <v>1615</v>
      </c>
      <c r="B1506" s="89">
        <v>0</v>
      </c>
      <c r="C1506" s="89">
        <v>0</v>
      </c>
      <c r="D1506" s="89">
        <v>0</v>
      </c>
      <c r="E1506" s="89">
        <v>0</v>
      </c>
      <c r="F1506" s="89">
        <v>0</v>
      </c>
      <c r="G1506" s="89">
        <v>0</v>
      </c>
      <c r="H1506" s="89">
        <v>0</v>
      </c>
      <c r="I1506" s="89">
        <v>0</v>
      </c>
      <c r="J1506" s="89">
        <v>0</v>
      </c>
      <c r="K1506" s="89">
        <v>0</v>
      </c>
      <c r="L1506" s="89">
        <v>0</v>
      </c>
      <c r="M1506" s="89">
        <v>0</v>
      </c>
      <c r="N1506" s="89">
        <v>0</v>
      </c>
      <c r="O1506" s="89">
        <v>0</v>
      </c>
      <c r="P1506" s="89">
        <v>0</v>
      </c>
      <c r="Q1506" s="89">
        <v>0</v>
      </c>
      <c r="R1506" s="89">
        <v>0</v>
      </c>
      <c r="S1506" s="89">
        <v>0</v>
      </c>
      <c r="T1506" s="89">
        <v>0</v>
      </c>
      <c r="U1506" s="89">
        <v>0</v>
      </c>
      <c r="V1506" s="89">
        <v>0</v>
      </c>
      <c r="W1506" s="89">
        <v>0</v>
      </c>
      <c r="X1506" s="89">
        <v>0</v>
      </c>
      <c r="Y1506" s="89">
        <v>0</v>
      </c>
    </row>
    <row r="1507" spans="1:25">
      <c r="A1507" s="88" t="s">
        <v>1616</v>
      </c>
      <c r="B1507" s="89">
        <v>0</v>
      </c>
      <c r="C1507" s="89">
        <v>0</v>
      </c>
      <c r="D1507" s="89">
        <v>0</v>
      </c>
      <c r="E1507" s="89">
        <v>0</v>
      </c>
      <c r="F1507" s="89">
        <v>0</v>
      </c>
      <c r="G1507" s="89">
        <v>0</v>
      </c>
      <c r="H1507" s="89">
        <v>0</v>
      </c>
      <c r="I1507" s="89">
        <v>0</v>
      </c>
      <c r="J1507" s="89">
        <v>0</v>
      </c>
      <c r="K1507" s="89">
        <v>0</v>
      </c>
      <c r="L1507" s="89">
        <v>0</v>
      </c>
      <c r="M1507" s="89">
        <v>0</v>
      </c>
      <c r="N1507" s="89">
        <v>0</v>
      </c>
      <c r="O1507" s="89">
        <v>0</v>
      </c>
      <c r="P1507" s="89">
        <v>0</v>
      </c>
      <c r="Q1507" s="89">
        <v>0</v>
      </c>
      <c r="R1507" s="89">
        <v>0</v>
      </c>
      <c r="S1507" s="89">
        <v>0</v>
      </c>
      <c r="T1507" s="89">
        <v>0</v>
      </c>
      <c r="U1507" s="89">
        <v>0</v>
      </c>
      <c r="V1507" s="89">
        <v>0</v>
      </c>
      <c r="W1507" s="89">
        <v>0</v>
      </c>
      <c r="X1507" s="89">
        <v>0</v>
      </c>
      <c r="Y1507" s="89">
        <v>0</v>
      </c>
    </row>
    <row r="1508" spans="1:25">
      <c r="A1508" s="88" t="s">
        <v>1617</v>
      </c>
      <c r="B1508" s="89">
        <v>0</v>
      </c>
      <c r="C1508" s="89">
        <v>0</v>
      </c>
      <c r="D1508" s="89">
        <v>0</v>
      </c>
      <c r="E1508" s="89">
        <v>0</v>
      </c>
      <c r="F1508" s="89">
        <v>0</v>
      </c>
      <c r="G1508" s="89">
        <v>0</v>
      </c>
      <c r="H1508" s="89">
        <v>0</v>
      </c>
      <c r="I1508" s="89">
        <v>0</v>
      </c>
      <c r="J1508" s="89">
        <v>0</v>
      </c>
      <c r="K1508" s="89">
        <v>0</v>
      </c>
      <c r="L1508" s="89">
        <v>0</v>
      </c>
      <c r="M1508" s="89">
        <v>0</v>
      </c>
      <c r="N1508" s="89">
        <v>0</v>
      </c>
      <c r="O1508" s="89">
        <v>0</v>
      </c>
      <c r="P1508" s="89">
        <v>0</v>
      </c>
      <c r="Q1508" s="89">
        <v>0</v>
      </c>
      <c r="R1508" s="89">
        <v>0</v>
      </c>
      <c r="S1508" s="89">
        <v>0</v>
      </c>
      <c r="T1508" s="89">
        <v>0</v>
      </c>
      <c r="U1508" s="89">
        <v>0</v>
      </c>
      <c r="V1508" s="89">
        <v>0</v>
      </c>
      <c r="W1508" s="89">
        <v>0</v>
      </c>
      <c r="X1508" s="89">
        <v>0</v>
      </c>
      <c r="Y1508" s="89">
        <v>0</v>
      </c>
    </row>
    <row r="1509" spans="1:25">
      <c r="A1509" s="88" t="s">
        <v>1618</v>
      </c>
      <c r="B1509" s="89">
        <v>0</v>
      </c>
      <c r="C1509" s="89">
        <v>0</v>
      </c>
      <c r="D1509" s="89">
        <v>0</v>
      </c>
      <c r="E1509" s="89">
        <v>0</v>
      </c>
      <c r="F1509" s="89">
        <v>0</v>
      </c>
      <c r="G1509" s="89">
        <v>0</v>
      </c>
      <c r="H1509" s="89">
        <v>0</v>
      </c>
      <c r="I1509" s="89">
        <v>0</v>
      </c>
      <c r="J1509" s="89">
        <v>0</v>
      </c>
      <c r="K1509" s="89">
        <v>0</v>
      </c>
      <c r="L1509" s="89">
        <v>0</v>
      </c>
      <c r="M1509" s="89">
        <v>0</v>
      </c>
      <c r="N1509" s="89">
        <v>0</v>
      </c>
      <c r="O1509" s="89">
        <v>0</v>
      </c>
      <c r="P1509" s="89">
        <v>0</v>
      </c>
      <c r="Q1509" s="89">
        <v>0</v>
      </c>
      <c r="R1509" s="89">
        <v>0</v>
      </c>
      <c r="S1509" s="89">
        <v>0</v>
      </c>
      <c r="T1509" s="89">
        <v>0</v>
      </c>
      <c r="U1509" s="89">
        <v>0</v>
      </c>
      <c r="V1509" s="89">
        <v>0</v>
      </c>
      <c r="W1509" s="89">
        <v>0</v>
      </c>
      <c r="X1509" s="89">
        <v>0</v>
      </c>
      <c r="Y1509" s="89">
        <v>0</v>
      </c>
    </row>
    <row r="1510" spans="1:25">
      <c r="A1510" s="88" t="s">
        <v>1619</v>
      </c>
      <c r="B1510" s="89">
        <v>0</v>
      </c>
      <c r="C1510" s="89">
        <v>0</v>
      </c>
      <c r="D1510" s="89">
        <v>0</v>
      </c>
      <c r="E1510" s="89">
        <v>0</v>
      </c>
      <c r="F1510" s="89">
        <v>0</v>
      </c>
      <c r="G1510" s="89">
        <v>0</v>
      </c>
      <c r="H1510" s="89">
        <v>0</v>
      </c>
      <c r="I1510" s="89">
        <v>0</v>
      </c>
      <c r="J1510" s="89">
        <v>0</v>
      </c>
      <c r="K1510" s="89">
        <v>0</v>
      </c>
      <c r="L1510" s="89">
        <v>0</v>
      </c>
      <c r="M1510" s="89">
        <v>0</v>
      </c>
      <c r="N1510" s="89">
        <v>0</v>
      </c>
      <c r="O1510" s="89">
        <v>0</v>
      </c>
      <c r="P1510" s="89">
        <v>0</v>
      </c>
      <c r="Q1510" s="89">
        <v>0</v>
      </c>
      <c r="R1510" s="89">
        <v>0</v>
      </c>
      <c r="S1510" s="89">
        <v>0</v>
      </c>
      <c r="T1510" s="89">
        <v>0</v>
      </c>
      <c r="U1510" s="89">
        <v>0</v>
      </c>
      <c r="V1510" s="89">
        <v>0</v>
      </c>
      <c r="W1510" s="89">
        <v>0</v>
      </c>
      <c r="X1510" s="89">
        <v>0</v>
      </c>
      <c r="Y1510" s="89">
        <v>0</v>
      </c>
    </row>
    <row r="1511" spans="1:25">
      <c r="A1511" s="88" t="s">
        <v>1620</v>
      </c>
      <c r="B1511" s="89">
        <v>0</v>
      </c>
      <c r="C1511" s="89">
        <v>0</v>
      </c>
      <c r="D1511" s="89">
        <v>0</v>
      </c>
      <c r="E1511" s="89">
        <v>0</v>
      </c>
      <c r="F1511" s="89">
        <v>0</v>
      </c>
      <c r="G1511" s="89">
        <v>0</v>
      </c>
      <c r="H1511" s="89">
        <v>0</v>
      </c>
      <c r="I1511" s="89">
        <v>0</v>
      </c>
      <c r="J1511" s="89">
        <v>0</v>
      </c>
      <c r="K1511" s="89">
        <v>0</v>
      </c>
      <c r="L1511" s="89">
        <v>0</v>
      </c>
      <c r="M1511" s="89">
        <v>0</v>
      </c>
      <c r="N1511" s="89">
        <v>0</v>
      </c>
      <c r="O1511" s="89">
        <v>0</v>
      </c>
      <c r="P1511" s="89">
        <v>0</v>
      </c>
      <c r="Q1511" s="89">
        <v>0</v>
      </c>
      <c r="R1511" s="89">
        <v>0</v>
      </c>
      <c r="S1511" s="89">
        <v>0</v>
      </c>
      <c r="T1511" s="89">
        <v>0</v>
      </c>
      <c r="U1511" s="89">
        <v>0</v>
      </c>
      <c r="V1511" s="89">
        <v>0</v>
      </c>
      <c r="W1511" s="89">
        <v>0</v>
      </c>
      <c r="X1511" s="89">
        <v>0</v>
      </c>
      <c r="Y1511" s="89">
        <v>0</v>
      </c>
    </row>
    <row r="1512" spans="1:25">
      <c r="A1512" s="88" t="s">
        <v>1621</v>
      </c>
      <c r="B1512" s="89">
        <v>0</v>
      </c>
      <c r="C1512" s="89">
        <v>0</v>
      </c>
      <c r="D1512" s="89">
        <v>0</v>
      </c>
      <c r="E1512" s="89">
        <v>0</v>
      </c>
      <c r="F1512" s="89">
        <v>0</v>
      </c>
      <c r="G1512" s="89">
        <v>0</v>
      </c>
      <c r="H1512" s="89">
        <v>0</v>
      </c>
      <c r="I1512" s="89">
        <v>0</v>
      </c>
      <c r="J1512" s="89">
        <v>0</v>
      </c>
      <c r="K1512" s="89">
        <v>0</v>
      </c>
      <c r="L1512" s="89">
        <v>0</v>
      </c>
      <c r="M1512" s="89">
        <v>0</v>
      </c>
      <c r="N1512" s="89">
        <v>0</v>
      </c>
      <c r="O1512" s="89">
        <v>0</v>
      </c>
      <c r="P1512" s="89">
        <v>0</v>
      </c>
      <c r="Q1512" s="89">
        <v>0</v>
      </c>
      <c r="R1512" s="89">
        <v>0</v>
      </c>
      <c r="S1512" s="89">
        <v>0</v>
      </c>
      <c r="T1512" s="89">
        <v>0</v>
      </c>
      <c r="U1512" s="89">
        <v>0</v>
      </c>
      <c r="V1512" s="89">
        <v>0</v>
      </c>
      <c r="W1512" s="89">
        <v>0</v>
      </c>
      <c r="X1512" s="89">
        <v>0</v>
      </c>
      <c r="Y1512" s="89">
        <v>0</v>
      </c>
    </row>
    <row r="1513" spans="1:25">
      <c r="A1513" s="88" t="s">
        <v>1622</v>
      </c>
      <c r="B1513" s="89">
        <v>0</v>
      </c>
      <c r="C1513" s="89">
        <v>0</v>
      </c>
      <c r="D1513" s="89">
        <v>0</v>
      </c>
      <c r="E1513" s="89">
        <v>0</v>
      </c>
      <c r="F1513" s="89">
        <v>0</v>
      </c>
      <c r="G1513" s="89">
        <v>0</v>
      </c>
      <c r="H1513" s="89">
        <v>0</v>
      </c>
      <c r="I1513" s="89">
        <v>0</v>
      </c>
      <c r="J1513" s="89">
        <v>0</v>
      </c>
      <c r="K1513" s="89">
        <v>0</v>
      </c>
      <c r="L1513" s="89">
        <v>0</v>
      </c>
      <c r="M1513" s="89">
        <v>0</v>
      </c>
      <c r="N1513" s="89">
        <v>0</v>
      </c>
      <c r="O1513" s="89">
        <v>0</v>
      </c>
      <c r="P1513" s="89">
        <v>0</v>
      </c>
      <c r="Q1513" s="89">
        <v>0</v>
      </c>
      <c r="R1513" s="89">
        <v>0</v>
      </c>
      <c r="S1513" s="89">
        <v>0</v>
      </c>
      <c r="T1513" s="89">
        <v>0</v>
      </c>
      <c r="U1513" s="89">
        <v>0</v>
      </c>
      <c r="V1513" s="89">
        <v>0</v>
      </c>
      <c r="W1513" s="89">
        <v>0</v>
      </c>
      <c r="X1513" s="89">
        <v>0</v>
      </c>
      <c r="Y1513" s="89">
        <v>0</v>
      </c>
    </row>
    <row r="1514" spans="1:25">
      <c r="A1514" s="88" t="s">
        <v>1623</v>
      </c>
      <c r="B1514" s="89">
        <v>0</v>
      </c>
      <c r="C1514" s="89">
        <v>0</v>
      </c>
      <c r="D1514" s="89">
        <v>0</v>
      </c>
      <c r="E1514" s="89">
        <v>0</v>
      </c>
      <c r="F1514" s="89">
        <v>0</v>
      </c>
      <c r="G1514" s="89">
        <v>0</v>
      </c>
      <c r="H1514" s="89">
        <v>0</v>
      </c>
      <c r="I1514" s="89">
        <v>0</v>
      </c>
      <c r="J1514" s="89">
        <v>0</v>
      </c>
      <c r="K1514" s="89">
        <v>0</v>
      </c>
      <c r="L1514" s="89">
        <v>0</v>
      </c>
      <c r="M1514" s="89">
        <v>0</v>
      </c>
      <c r="N1514" s="89">
        <v>0</v>
      </c>
      <c r="O1514" s="89">
        <v>0</v>
      </c>
      <c r="P1514" s="89">
        <v>0</v>
      </c>
      <c r="Q1514" s="89">
        <v>0</v>
      </c>
      <c r="R1514" s="89">
        <v>0</v>
      </c>
      <c r="S1514" s="89">
        <v>0</v>
      </c>
      <c r="T1514" s="89">
        <v>0</v>
      </c>
      <c r="U1514" s="89">
        <v>0</v>
      </c>
      <c r="V1514" s="89">
        <v>0</v>
      </c>
      <c r="W1514" s="89">
        <v>0</v>
      </c>
      <c r="X1514" s="89">
        <v>0</v>
      </c>
      <c r="Y1514" s="89">
        <v>0</v>
      </c>
    </row>
    <row r="1515" spans="1:25">
      <c r="A1515" s="88" t="s">
        <v>1624</v>
      </c>
      <c r="B1515" s="89">
        <v>0</v>
      </c>
      <c r="C1515" s="89">
        <v>0</v>
      </c>
      <c r="D1515" s="89">
        <v>0</v>
      </c>
      <c r="E1515" s="89">
        <v>0</v>
      </c>
      <c r="F1515" s="89">
        <v>0</v>
      </c>
      <c r="G1515" s="89">
        <v>0</v>
      </c>
      <c r="H1515" s="89">
        <v>0</v>
      </c>
      <c r="I1515" s="89">
        <v>0</v>
      </c>
      <c r="J1515" s="89">
        <v>0</v>
      </c>
      <c r="K1515" s="89">
        <v>0</v>
      </c>
      <c r="L1515" s="89">
        <v>0</v>
      </c>
      <c r="M1515" s="89">
        <v>0</v>
      </c>
      <c r="N1515" s="89">
        <v>0</v>
      </c>
      <c r="O1515" s="89">
        <v>0</v>
      </c>
      <c r="P1515" s="89">
        <v>0</v>
      </c>
      <c r="Q1515" s="89">
        <v>0</v>
      </c>
      <c r="R1515" s="89">
        <v>0</v>
      </c>
      <c r="S1515" s="89">
        <v>0</v>
      </c>
      <c r="T1515" s="89">
        <v>0</v>
      </c>
      <c r="U1515" s="89">
        <v>0</v>
      </c>
      <c r="V1515" s="89">
        <v>0</v>
      </c>
      <c r="W1515" s="89">
        <v>0</v>
      </c>
      <c r="X1515" s="89">
        <v>0</v>
      </c>
      <c r="Y1515" s="89">
        <v>0</v>
      </c>
    </row>
    <row r="1516" spans="1:25">
      <c r="A1516" s="88" t="s">
        <v>1625</v>
      </c>
      <c r="B1516" s="89">
        <v>0</v>
      </c>
      <c r="C1516" s="89">
        <v>0</v>
      </c>
      <c r="D1516" s="89">
        <v>0</v>
      </c>
      <c r="E1516" s="89">
        <v>0</v>
      </c>
      <c r="F1516" s="89">
        <v>0</v>
      </c>
      <c r="G1516" s="89">
        <v>0</v>
      </c>
      <c r="H1516" s="89">
        <v>0</v>
      </c>
      <c r="I1516" s="89">
        <v>0</v>
      </c>
      <c r="J1516" s="89">
        <v>0</v>
      </c>
      <c r="K1516" s="89">
        <v>0</v>
      </c>
      <c r="L1516" s="89">
        <v>0</v>
      </c>
      <c r="M1516" s="89">
        <v>0</v>
      </c>
      <c r="N1516" s="89">
        <v>0</v>
      </c>
      <c r="O1516" s="89">
        <v>0</v>
      </c>
      <c r="P1516" s="89">
        <v>0</v>
      </c>
      <c r="Q1516" s="89">
        <v>0</v>
      </c>
      <c r="R1516" s="89">
        <v>0</v>
      </c>
      <c r="S1516" s="89">
        <v>0</v>
      </c>
      <c r="T1516" s="89">
        <v>0</v>
      </c>
      <c r="U1516" s="89">
        <v>0</v>
      </c>
      <c r="V1516" s="89">
        <v>0</v>
      </c>
      <c r="W1516" s="89">
        <v>0</v>
      </c>
      <c r="X1516" s="89">
        <v>0</v>
      </c>
      <c r="Y1516" s="89">
        <v>0</v>
      </c>
    </row>
    <row r="1517" spans="1:25">
      <c r="A1517" s="88" t="s">
        <v>1626</v>
      </c>
      <c r="B1517" s="89">
        <v>0</v>
      </c>
      <c r="C1517" s="89">
        <v>0</v>
      </c>
      <c r="D1517" s="89">
        <v>0</v>
      </c>
      <c r="E1517" s="89">
        <v>0</v>
      </c>
      <c r="F1517" s="89">
        <v>0</v>
      </c>
      <c r="G1517" s="89">
        <v>0</v>
      </c>
      <c r="H1517" s="89">
        <v>0</v>
      </c>
      <c r="I1517" s="89">
        <v>0</v>
      </c>
      <c r="J1517" s="89">
        <v>0</v>
      </c>
      <c r="K1517" s="89">
        <v>0</v>
      </c>
      <c r="L1517" s="89">
        <v>0</v>
      </c>
      <c r="M1517" s="89">
        <v>0</v>
      </c>
      <c r="N1517" s="89">
        <v>0</v>
      </c>
      <c r="O1517" s="89">
        <v>0</v>
      </c>
      <c r="P1517" s="89">
        <v>0</v>
      </c>
      <c r="Q1517" s="89">
        <v>0</v>
      </c>
      <c r="R1517" s="89">
        <v>0</v>
      </c>
      <c r="S1517" s="89">
        <v>0</v>
      </c>
      <c r="T1517" s="89">
        <v>0</v>
      </c>
      <c r="U1517" s="89">
        <v>0</v>
      </c>
      <c r="V1517" s="89">
        <v>0</v>
      </c>
      <c r="W1517" s="89">
        <v>0</v>
      </c>
      <c r="X1517" s="89">
        <v>0</v>
      </c>
      <c r="Y1517" s="89">
        <v>0</v>
      </c>
    </row>
    <row r="1518" spans="1:25">
      <c r="A1518" s="88" t="s">
        <v>1627</v>
      </c>
      <c r="B1518" s="89">
        <v>0</v>
      </c>
      <c r="C1518" s="89">
        <v>0</v>
      </c>
      <c r="D1518" s="89">
        <v>0</v>
      </c>
      <c r="E1518" s="89">
        <v>0</v>
      </c>
      <c r="F1518" s="89">
        <v>0</v>
      </c>
      <c r="G1518" s="89">
        <v>0</v>
      </c>
      <c r="H1518" s="89">
        <v>0</v>
      </c>
      <c r="I1518" s="89">
        <v>0</v>
      </c>
      <c r="J1518" s="89">
        <v>0</v>
      </c>
      <c r="K1518" s="89">
        <v>0</v>
      </c>
      <c r="L1518" s="89">
        <v>0</v>
      </c>
      <c r="M1518" s="89">
        <v>0</v>
      </c>
      <c r="N1518" s="89">
        <v>0</v>
      </c>
      <c r="O1518" s="89">
        <v>0</v>
      </c>
      <c r="P1518" s="89">
        <v>0</v>
      </c>
      <c r="Q1518" s="89">
        <v>0</v>
      </c>
      <c r="R1518" s="89">
        <v>0</v>
      </c>
      <c r="S1518" s="89">
        <v>0</v>
      </c>
      <c r="T1518" s="89">
        <v>0</v>
      </c>
      <c r="U1518" s="89">
        <v>0</v>
      </c>
      <c r="V1518" s="89">
        <v>0</v>
      </c>
      <c r="W1518" s="89">
        <v>0</v>
      </c>
      <c r="X1518" s="89">
        <v>0</v>
      </c>
      <c r="Y1518" s="89">
        <v>0</v>
      </c>
    </row>
    <row r="1519" spans="1:25">
      <c r="A1519" s="88" t="s">
        <v>1628</v>
      </c>
      <c r="B1519" s="89">
        <v>0</v>
      </c>
      <c r="C1519" s="89">
        <v>0</v>
      </c>
      <c r="D1519" s="89">
        <v>0</v>
      </c>
      <c r="E1519" s="89">
        <v>0</v>
      </c>
      <c r="F1519" s="89">
        <v>0</v>
      </c>
      <c r="G1519" s="89">
        <v>0</v>
      </c>
      <c r="H1519" s="89">
        <v>0</v>
      </c>
      <c r="I1519" s="89">
        <v>0</v>
      </c>
      <c r="J1519" s="89">
        <v>0</v>
      </c>
      <c r="K1519" s="89">
        <v>0</v>
      </c>
      <c r="L1519" s="89">
        <v>0</v>
      </c>
      <c r="M1519" s="89">
        <v>0</v>
      </c>
      <c r="N1519" s="89">
        <v>0</v>
      </c>
      <c r="O1519" s="89">
        <v>0</v>
      </c>
      <c r="P1519" s="89">
        <v>0</v>
      </c>
      <c r="Q1519" s="89">
        <v>0</v>
      </c>
      <c r="R1519" s="89">
        <v>0</v>
      </c>
      <c r="S1519" s="89">
        <v>0</v>
      </c>
      <c r="T1519" s="89">
        <v>0</v>
      </c>
      <c r="U1519" s="89">
        <v>0</v>
      </c>
      <c r="V1519" s="89">
        <v>0</v>
      </c>
      <c r="W1519" s="89">
        <v>0</v>
      </c>
      <c r="X1519" s="89">
        <v>0</v>
      </c>
      <c r="Y1519" s="89">
        <v>0</v>
      </c>
    </row>
    <row r="1520" spans="1:25">
      <c r="A1520" s="88" t="s">
        <v>1629</v>
      </c>
      <c r="B1520" s="89">
        <v>0</v>
      </c>
      <c r="C1520" s="89">
        <v>0</v>
      </c>
      <c r="D1520" s="89">
        <v>0</v>
      </c>
      <c r="E1520" s="89">
        <v>0</v>
      </c>
      <c r="F1520" s="89">
        <v>0</v>
      </c>
      <c r="G1520" s="89">
        <v>0</v>
      </c>
      <c r="H1520" s="89">
        <v>0</v>
      </c>
      <c r="I1520" s="89">
        <v>0</v>
      </c>
      <c r="J1520" s="89">
        <v>0</v>
      </c>
      <c r="K1520" s="89">
        <v>0</v>
      </c>
      <c r="L1520" s="89">
        <v>0</v>
      </c>
      <c r="M1520" s="89">
        <v>0</v>
      </c>
      <c r="N1520" s="89">
        <v>0</v>
      </c>
      <c r="O1520" s="89">
        <v>0</v>
      </c>
      <c r="P1520" s="89">
        <v>0</v>
      </c>
      <c r="Q1520" s="89">
        <v>0</v>
      </c>
      <c r="R1520" s="89">
        <v>0</v>
      </c>
      <c r="S1520" s="89">
        <v>0</v>
      </c>
      <c r="T1520" s="89">
        <v>0</v>
      </c>
      <c r="U1520" s="89">
        <v>0</v>
      </c>
      <c r="V1520" s="89">
        <v>0</v>
      </c>
      <c r="W1520" s="89">
        <v>0</v>
      </c>
      <c r="X1520" s="89">
        <v>0</v>
      </c>
      <c r="Y1520" s="89">
        <v>0</v>
      </c>
    </row>
    <row r="1521" spans="1:25">
      <c r="A1521" s="88" t="s">
        <v>1630</v>
      </c>
      <c r="B1521" s="89">
        <v>0</v>
      </c>
      <c r="C1521" s="89">
        <v>0</v>
      </c>
      <c r="D1521" s="89">
        <v>0</v>
      </c>
      <c r="E1521" s="89">
        <v>0</v>
      </c>
      <c r="F1521" s="89">
        <v>0</v>
      </c>
      <c r="G1521" s="89">
        <v>0</v>
      </c>
      <c r="H1521" s="89">
        <v>0</v>
      </c>
      <c r="I1521" s="89">
        <v>0</v>
      </c>
      <c r="J1521" s="89">
        <v>0</v>
      </c>
      <c r="K1521" s="89">
        <v>0</v>
      </c>
      <c r="L1521" s="89">
        <v>0</v>
      </c>
      <c r="M1521" s="89">
        <v>0</v>
      </c>
      <c r="N1521" s="89">
        <v>0</v>
      </c>
      <c r="O1521" s="89">
        <v>0</v>
      </c>
      <c r="P1521" s="89">
        <v>0</v>
      </c>
      <c r="Q1521" s="89">
        <v>0</v>
      </c>
      <c r="R1521" s="89">
        <v>0</v>
      </c>
      <c r="S1521" s="89">
        <v>0</v>
      </c>
      <c r="T1521" s="89">
        <v>0</v>
      </c>
      <c r="U1521" s="89">
        <v>0</v>
      </c>
      <c r="V1521" s="89">
        <v>0</v>
      </c>
      <c r="W1521" s="89">
        <v>0</v>
      </c>
      <c r="X1521" s="89">
        <v>0</v>
      </c>
      <c r="Y1521" s="89">
        <v>0</v>
      </c>
    </row>
    <row r="1522" spans="1:25">
      <c r="A1522" s="88" t="s">
        <v>1631</v>
      </c>
      <c r="B1522" s="89">
        <v>0</v>
      </c>
      <c r="C1522" s="89">
        <v>0</v>
      </c>
      <c r="D1522" s="89">
        <v>0</v>
      </c>
      <c r="E1522" s="89">
        <v>0</v>
      </c>
      <c r="F1522" s="89">
        <v>0</v>
      </c>
      <c r="G1522" s="89">
        <v>0</v>
      </c>
      <c r="H1522" s="89">
        <v>0</v>
      </c>
      <c r="I1522" s="89">
        <v>0</v>
      </c>
      <c r="J1522" s="89">
        <v>0</v>
      </c>
      <c r="K1522" s="89">
        <v>0</v>
      </c>
      <c r="L1522" s="89">
        <v>0</v>
      </c>
      <c r="M1522" s="89">
        <v>0</v>
      </c>
      <c r="N1522" s="89">
        <v>0</v>
      </c>
      <c r="O1522" s="89">
        <v>0</v>
      </c>
      <c r="P1522" s="89">
        <v>0</v>
      </c>
      <c r="Q1522" s="89">
        <v>0</v>
      </c>
      <c r="R1522" s="89">
        <v>0</v>
      </c>
      <c r="S1522" s="89">
        <v>0</v>
      </c>
      <c r="T1522" s="89">
        <v>0</v>
      </c>
      <c r="U1522" s="89">
        <v>0</v>
      </c>
      <c r="V1522" s="89">
        <v>0</v>
      </c>
      <c r="W1522" s="89">
        <v>0</v>
      </c>
      <c r="X1522" s="89">
        <v>0</v>
      </c>
      <c r="Y1522" s="89">
        <v>0</v>
      </c>
    </row>
    <row r="1523" spans="1:25">
      <c r="A1523" s="88" t="s">
        <v>1632</v>
      </c>
      <c r="B1523" s="89">
        <v>0</v>
      </c>
      <c r="C1523" s="89">
        <v>0</v>
      </c>
      <c r="D1523" s="89">
        <v>0</v>
      </c>
      <c r="E1523" s="89">
        <v>0</v>
      </c>
      <c r="F1523" s="89">
        <v>0</v>
      </c>
      <c r="G1523" s="89">
        <v>0</v>
      </c>
      <c r="H1523" s="89">
        <v>0</v>
      </c>
      <c r="I1523" s="89">
        <v>0</v>
      </c>
      <c r="J1523" s="89">
        <v>0</v>
      </c>
      <c r="K1523" s="89">
        <v>0</v>
      </c>
      <c r="L1523" s="89">
        <v>0</v>
      </c>
      <c r="M1523" s="89">
        <v>0</v>
      </c>
      <c r="N1523" s="89">
        <v>0</v>
      </c>
      <c r="O1523" s="89">
        <v>0</v>
      </c>
      <c r="P1523" s="89">
        <v>0</v>
      </c>
      <c r="Q1523" s="89">
        <v>0</v>
      </c>
      <c r="R1523" s="89">
        <v>0</v>
      </c>
      <c r="S1523" s="89">
        <v>0</v>
      </c>
      <c r="T1523" s="89">
        <v>0</v>
      </c>
      <c r="U1523" s="89">
        <v>0</v>
      </c>
      <c r="V1523" s="89">
        <v>0</v>
      </c>
      <c r="W1523" s="89">
        <v>0</v>
      </c>
      <c r="X1523" s="89">
        <v>0</v>
      </c>
      <c r="Y1523" s="89">
        <v>0</v>
      </c>
    </row>
    <row r="1524" spans="1:25">
      <c r="A1524" s="88" t="s">
        <v>1633</v>
      </c>
      <c r="B1524" s="89">
        <v>0</v>
      </c>
      <c r="C1524" s="89">
        <v>0</v>
      </c>
      <c r="D1524" s="89">
        <v>0</v>
      </c>
      <c r="E1524" s="89">
        <v>0</v>
      </c>
      <c r="F1524" s="89">
        <v>0</v>
      </c>
      <c r="G1524" s="89">
        <v>0</v>
      </c>
      <c r="H1524" s="89">
        <v>0</v>
      </c>
      <c r="I1524" s="89">
        <v>0</v>
      </c>
      <c r="J1524" s="89">
        <v>0</v>
      </c>
      <c r="K1524" s="89">
        <v>0</v>
      </c>
      <c r="L1524" s="89">
        <v>0</v>
      </c>
      <c r="M1524" s="89">
        <v>0</v>
      </c>
      <c r="N1524" s="89">
        <v>0</v>
      </c>
      <c r="O1524" s="89">
        <v>0</v>
      </c>
      <c r="P1524" s="89">
        <v>0</v>
      </c>
      <c r="Q1524" s="89">
        <v>0</v>
      </c>
      <c r="R1524" s="89">
        <v>0</v>
      </c>
      <c r="S1524" s="89">
        <v>0</v>
      </c>
      <c r="T1524" s="89">
        <v>0</v>
      </c>
      <c r="U1524" s="89">
        <v>0</v>
      </c>
      <c r="V1524" s="89">
        <v>0</v>
      </c>
      <c r="W1524" s="89">
        <v>0</v>
      </c>
      <c r="X1524" s="89">
        <v>0</v>
      </c>
      <c r="Y1524" s="89">
        <v>0</v>
      </c>
    </row>
    <row r="1525" spans="1:25">
      <c r="A1525" s="88" t="s">
        <v>1634</v>
      </c>
      <c r="B1525" s="89">
        <v>0</v>
      </c>
      <c r="C1525" s="89">
        <v>0</v>
      </c>
      <c r="D1525" s="89">
        <v>0</v>
      </c>
      <c r="E1525" s="89">
        <v>0</v>
      </c>
      <c r="F1525" s="89">
        <v>0</v>
      </c>
      <c r="G1525" s="89">
        <v>0</v>
      </c>
      <c r="H1525" s="89">
        <v>0</v>
      </c>
      <c r="I1525" s="89">
        <v>0</v>
      </c>
      <c r="J1525" s="89">
        <v>0</v>
      </c>
      <c r="K1525" s="89">
        <v>0</v>
      </c>
      <c r="L1525" s="89">
        <v>0</v>
      </c>
      <c r="M1525" s="89">
        <v>0</v>
      </c>
      <c r="N1525" s="89">
        <v>0</v>
      </c>
      <c r="O1525" s="89">
        <v>0</v>
      </c>
      <c r="P1525" s="89">
        <v>0</v>
      </c>
      <c r="Q1525" s="89">
        <v>0</v>
      </c>
      <c r="R1525" s="89">
        <v>0</v>
      </c>
      <c r="S1525" s="89">
        <v>0</v>
      </c>
      <c r="T1525" s="89">
        <v>0</v>
      </c>
      <c r="U1525" s="89">
        <v>0</v>
      </c>
      <c r="V1525" s="89">
        <v>0</v>
      </c>
      <c r="W1525" s="89">
        <v>0</v>
      </c>
      <c r="X1525" s="89">
        <v>0</v>
      </c>
      <c r="Y1525" s="89">
        <v>0</v>
      </c>
    </row>
    <row r="1526" spans="1:25">
      <c r="A1526" s="88" t="s">
        <v>1635</v>
      </c>
      <c r="B1526" s="89">
        <v>0</v>
      </c>
      <c r="C1526" s="89">
        <v>0</v>
      </c>
      <c r="D1526" s="89">
        <v>0</v>
      </c>
      <c r="E1526" s="89">
        <v>0</v>
      </c>
      <c r="F1526" s="89">
        <v>0</v>
      </c>
      <c r="G1526" s="89">
        <v>0</v>
      </c>
      <c r="H1526" s="89">
        <v>0</v>
      </c>
      <c r="I1526" s="89">
        <v>0</v>
      </c>
      <c r="J1526" s="89">
        <v>0</v>
      </c>
      <c r="K1526" s="89">
        <v>0</v>
      </c>
      <c r="L1526" s="89">
        <v>0</v>
      </c>
      <c r="M1526" s="89">
        <v>0</v>
      </c>
      <c r="N1526" s="89">
        <v>0</v>
      </c>
      <c r="O1526" s="89">
        <v>0</v>
      </c>
      <c r="P1526" s="89">
        <v>0</v>
      </c>
      <c r="Q1526" s="89">
        <v>0</v>
      </c>
      <c r="R1526" s="89">
        <v>0</v>
      </c>
      <c r="S1526" s="89">
        <v>0</v>
      </c>
      <c r="T1526" s="89">
        <v>0</v>
      </c>
      <c r="U1526" s="89">
        <v>0</v>
      </c>
      <c r="V1526" s="89">
        <v>0</v>
      </c>
      <c r="W1526" s="89">
        <v>0</v>
      </c>
      <c r="X1526" s="89">
        <v>0</v>
      </c>
      <c r="Y1526" s="89">
        <v>0</v>
      </c>
    </row>
    <row r="1527" spans="1:25">
      <c r="A1527" s="88" t="s">
        <v>1636</v>
      </c>
      <c r="B1527" s="89">
        <v>0</v>
      </c>
      <c r="C1527" s="89">
        <v>0</v>
      </c>
      <c r="D1527" s="89">
        <v>0</v>
      </c>
      <c r="E1527" s="89">
        <v>0</v>
      </c>
      <c r="F1527" s="89">
        <v>0</v>
      </c>
      <c r="G1527" s="89">
        <v>0</v>
      </c>
      <c r="H1527" s="89">
        <v>0</v>
      </c>
      <c r="I1527" s="89">
        <v>0</v>
      </c>
      <c r="J1527" s="89">
        <v>0</v>
      </c>
      <c r="K1527" s="89">
        <v>0</v>
      </c>
      <c r="L1527" s="89">
        <v>0</v>
      </c>
      <c r="M1527" s="89">
        <v>0</v>
      </c>
      <c r="N1527" s="89">
        <v>0</v>
      </c>
      <c r="O1527" s="89">
        <v>0</v>
      </c>
      <c r="P1527" s="89">
        <v>0</v>
      </c>
      <c r="Q1527" s="89">
        <v>0</v>
      </c>
      <c r="R1527" s="89">
        <v>0</v>
      </c>
      <c r="S1527" s="89">
        <v>0</v>
      </c>
      <c r="T1527" s="89">
        <v>0</v>
      </c>
      <c r="U1527" s="89">
        <v>0</v>
      </c>
      <c r="V1527" s="89">
        <v>0</v>
      </c>
      <c r="W1527" s="89">
        <v>0</v>
      </c>
      <c r="X1527" s="89">
        <v>0</v>
      </c>
      <c r="Y1527" s="89">
        <v>0</v>
      </c>
    </row>
    <row r="1528" spans="1:25">
      <c r="A1528" s="88" t="s">
        <v>1637</v>
      </c>
      <c r="B1528" s="89">
        <v>0</v>
      </c>
      <c r="C1528" s="89">
        <v>0</v>
      </c>
      <c r="D1528" s="89">
        <v>0</v>
      </c>
      <c r="E1528" s="89">
        <v>0</v>
      </c>
      <c r="F1528" s="89">
        <v>0</v>
      </c>
      <c r="G1528" s="89">
        <v>0</v>
      </c>
      <c r="H1528" s="89">
        <v>0</v>
      </c>
      <c r="I1528" s="89">
        <v>0</v>
      </c>
      <c r="J1528" s="89">
        <v>0</v>
      </c>
      <c r="K1528" s="89">
        <v>0</v>
      </c>
      <c r="L1528" s="89">
        <v>0</v>
      </c>
      <c r="M1528" s="89">
        <v>0</v>
      </c>
      <c r="N1528" s="89">
        <v>0</v>
      </c>
      <c r="O1528" s="89">
        <v>0</v>
      </c>
      <c r="P1528" s="89">
        <v>0</v>
      </c>
      <c r="Q1528" s="89">
        <v>0</v>
      </c>
      <c r="R1528" s="89">
        <v>0</v>
      </c>
      <c r="S1528" s="89">
        <v>0</v>
      </c>
      <c r="T1528" s="89">
        <v>0</v>
      </c>
      <c r="U1528" s="89">
        <v>0</v>
      </c>
      <c r="V1528" s="89">
        <v>0</v>
      </c>
      <c r="W1528" s="89">
        <v>0</v>
      </c>
      <c r="X1528" s="89">
        <v>0</v>
      </c>
      <c r="Y1528" s="89">
        <v>0</v>
      </c>
    </row>
    <row r="1529" spans="1:25">
      <c r="A1529" s="88" t="s">
        <v>1638</v>
      </c>
      <c r="B1529" s="89">
        <v>0</v>
      </c>
      <c r="C1529" s="89">
        <v>0</v>
      </c>
      <c r="D1529" s="89">
        <v>0</v>
      </c>
      <c r="E1529" s="89">
        <v>0</v>
      </c>
      <c r="F1529" s="89">
        <v>0</v>
      </c>
      <c r="G1529" s="89">
        <v>0</v>
      </c>
      <c r="H1529" s="89">
        <v>0</v>
      </c>
      <c r="I1529" s="89">
        <v>0</v>
      </c>
      <c r="J1529" s="89">
        <v>0</v>
      </c>
      <c r="K1529" s="89">
        <v>0</v>
      </c>
      <c r="L1529" s="89">
        <v>0</v>
      </c>
      <c r="M1529" s="89">
        <v>0</v>
      </c>
      <c r="N1529" s="89">
        <v>0</v>
      </c>
      <c r="O1529" s="89">
        <v>0</v>
      </c>
      <c r="P1529" s="89">
        <v>0</v>
      </c>
      <c r="Q1529" s="89">
        <v>0</v>
      </c>
      <c r="R1529" s="89">
        <v>0</v>
      </c>
      <c r="S1529" s="89">
        <v>0</v>
      </c>
      <c r="T1529" s="89">
        <v>0</v>
      </c>
      <c r="U1529" s="89">
        <v>0</v>
      </c>
      <c r="V1529" s="89">
        <v>0</v>
      </c>
      <c r="W1529" s="89">
        <v>0</v>
      </c>
      <c r="X1529" s="89">
        <v>0</v>
      </c>
      <c r="Y1529" s="89">
        <v>0</v>
      </c>
    </row>
    <row r="1530" spans="1:25">
      <c r="A1530" s="88" t="s">
        <v>1639</v>
      </c>
      <c r="B1530" s="89">
        <v>0</v>
      </c>
      <c r="C1530" s="89">
        <v>0</v>
      </c>
      <c r="D1530" s="89">
        <v>0</v>
      </c>
      <c r="E1530" s="89">
        <v>0</v>
      </c>
      <c r="F1530" s="89">
        <v>0</v>
      </c>
      <c r="G1530" s="89">
        <v>0</v>
      </c>
      <c r="H1530" s="89">
        <v>0</v>
      </c>
      <c r="I1530" s="89">
        <v>0</v>
      </c>
      <c r="J1530" s="89">
        <v>0</v>
      </c>
      <c r="K1530" s="89">
        <v>0</v>
      </c>
      <c r="L1530" s="89">
        <v>0</v>
      </c>
      <c r="M1530" s="89">
        <v>0</v>
      </c>
      <c r="N1530" s="89">
        <v>0</v>
      </c>
      <c r="O1530" s="89">
        <v>0</v>
      </c>
      <c r="P1530" s="89">
        <v>0</v>
      </c>
      <c r="Q1530" s="89">
        <v>0</v>
      </c>
      <c r="R1530" s="89">
        <v>0</v>
      </c>
      <c r="S1530" s="89">
        <v>0</v>
      </c>
      <c r="T1530" s="89">
        <v>0</v>
      </c>
      <c r="U1530" s="89">
        <v>0</v>
      </c>
      <c r="V1530" s="89">
        <v>0</v>
      </c>
      <c r="W1530" s="89">
        <v>0</v>
      </c>
      <c r="X1530" s="89">
        <v>0</v>
      </c>
      <c r="Y1530" s="89">
        <v>0</v>
      </c>
    </row>
    <row r="1531" spans="1:25">
      <c r="A1531" s="88" t="s">
        <v>1640</v>
      </c>
      <c r="B1531" s="89">
        <v>0</v>
      </c>
      <c r="C1531" s="89">
        <v>0</v>
      </c>
      <c r="D1531" s="89">
        <v>0</v>
      </c>
      <c r="E1531" s="89">
        <v>0</v>
      </c>
      <c r="F1531" s="89">
        <v>0</v>
      </c>
      <c r="G1531" s="89">
        <v>0</v>
      </c>
      <c r="H1531" s="89">
        <v>0</v>
      </c>
      <c r="I1531" s="89">
        <v>0</v>
      </c>
      <c r="J1531" s="89">
        <v>0</v>
      </c>
      <c r="K1531" s="89">
        <v>0</v>
      </c>
      <c r="L1531" s="89">
        <v>0</v>
      </c>
      <c r="M1531" s="89">
        <v>0</v>
      </c>
      <c r="N1531" s="89">
        <v>0</v>
      </c>
      <c r="O1531" s="89">
        <v>0</v>
      </c>
      <c r="P1531" s="89">
        <v>0</v>
      </c>
      <c r="Q1531" s="89">
        <v>0</v>
      </c>
      <c r="R1531" s="89">
        <v>0</v>
      </c>
      <c r="S1531" s="89">
        <v>0</v>
      </c>
      <c r="T1531" s="89">
        <v>0</v>
      </c>
      <c r="U1531" s="89">
        <v>0</v>
      </c>
      <c r="V1531" s="89">
        <v>0</v>
      </c>
      <c r="W1531" s="89">
        <v>0</v>
      </c>
      <c r="X1531" s="89">
        <v>0</v>
      </c>
      <c r="Y1531" s="89">
        <v>0</v>
      </c>
    </row>
    <row r="1532" spans="1:25">
      <c r="A1532" s="88" t="s">
        <v>1641</v>
      </c>
      <c r="B1532" s="89">
        <v>0</v>
      </c>
      <c r="C1532" s="89">
        <v>0</v>
      </c>
      <c r="D1532" s="89">
        <v>0</v>
      </c>
      <c r="E1532" s="89">
        <v>0</v>
      </c>
      <c r="F1532" s="89">
        <v>0</v>
      </c>
      <c r="G1532" s="89">
        <v>0</v>
      </c>
      <c r="H1532" s="89">
        <v>0</v>
      </c>
      <c r="I1532" s="89">
        <v>0</v>
      </c>
      <c r="J1532" s="89">
        <v>0</v>
      </c>
      <c r="K1532" s="89">
        <v>0</v>
      </c>
      <c r="L1532" s="89">
        <v>0</v>
      </c>
      <c r="M1532" s="89">
        <v>0</v>
      </c>
      <c r="N1532" s="89">
        <v>0</v>
      </c>
      <c r="O1532" s="89">
        <v>0</v>
      </c>
      <c r="P1532" s="89">
        <v>0</v>
      </c>
      <c r="Q1532" s="89">
        <v>0</v>
      </c>
      <c r="R1532" s="89">
        <v>0</v>
      </c>
      <c r="S1532" s="89">
        <v>0</v>
      </c>
      <c r="T1532" s="89">
        <v>0</v>
      </c>
      <c r="U1532" s="89">
        <v>0</v>
      </c>
      <c r="V1532" s="89">
        <v>0</v>
      </c>
      <c r="W1532" s="89">
        <v>0</v>
      </c>
      <c r="X1532" s="89">
        <v>0</v>
      </c>
      <c r="Y1532" s="89">
        <v>0</v>
      </c>
    </row>
    <row r="1533" spans="1:25">
      <c r="A1533" s="88" t="s">
        <v>1642</v>
      </c>
      <c r="B1533" s="89">
        <v>0</v>
      </c>
      <c r="C1533" s="89">
        <v>0</v>
      </c>
      <c r="D1533" s="89">
        <v>0</v>
      </c>
      <c r="E1533" s="89">
        <v>0</v>
      </c>
      <c r="F1533" s="89">
        <v>0</v>
      </c>
      <c r="G1533" s="89">
        <v>0</v>
      </c>
      <c r="H1533" s="89">
        <v>0</v>
      </c>
      <c r="I1533" s="89">
        <v>0</v>
      </c>
      <c r="J1533" s="89">
        <v>0</v>
      </c>
      <c r="K1533" s="89">
        <v>0</v>
      </c>
      <c r="L1533" s="89">
        <v>0</v>
      </c>
      <c r="M1533" s="89">
        <v>0</v>
      </c>
      <c r="N1533" s="89">
        <v>0</v>
      </c>
      <c r="O1533" s="89">
        <v>0</v>
      </c>
      <c r="P1533" s="89">
        <v>0</v>
      </c>
      <c r="Q1533" s="89">
        <v>0</v>
      </c>
      <c r="R1533" s="89">
        <v>0</v>
      </c>
      <c r="S1533" s="89">
        <v>0</v>
      </c>
      <c r="T1533" s="89">
        <v>0</v>
      </c>
      <c r="U1533" s="89">
        <v>0</v>
      </c>
      <c r="V1533" s="89">
        <v>0</v>
      </c>
      <c r="W1533" s="89">
        <v>0</v>
      </c>
      <c r="X1533" s="89">
        <v>0</v>
      </c>
      <c r="Y1533" s="89">
        <v>0</v>
      </c>
    </row>
    <row r="1534" spans="1:25">
      <c r="A1534" s="88" t="s">
        <v>1643</v>
      </c>
      <c r="B1534" s="89">
        <v>0</v>
      </c>
      <c r="C1534" s="89">
        <v>0</v>
      </c>
      <c r="D1534" s="89">
        <v>0</v>
      </c>
      <c r="E1534" s="89">
        <v>0</v>
      </c>
      <c r="F1534" s="89">
        <v>0</v>
      </c>
      <c r="G1534" s="89">
        <v>0</v>
      </c>
      <c r="H1534" s="89">
        <v>0</v>
      </c>
      <c r="I1534" s="89">
        <v>0</v>
      </c>
      <c r="J1534" s="89">
        <v>0</v>
      </c>
      <c r="K1534" s="89">
        <v>0</v>
      </c>
      <c r="L1534" s="89">
        <v>0</v>
      </c>
      <c r="M1534" s="89">
        <v>0</v>
      </c>
      <c r="N1534" s="89">
        <v>0</v>
      </c>
      <c r="O1534" s="89">
        <v>0</v>
      </c>
      <c r="P1534" s="89">
        <v>0</v>
      </c>
      <c r="Q1534" s="89">
        <v>0</v>
      </c>
      <c r="R1534" s="89">
        <v>0</v>
      </c>
      <c r="S1534" s="89">
        <v>0</v>
      </c>
      <c r="T1534" s="89">
        <v>0</v>
      </c>
      <c r="U1534" s="89">
        <v>0</v>
      </c>
      <c r="V1534" s="89">
        <v>0</v>
      </c>
      <c r="W1534" s="89">
        <v>0</v>
      </c>
      <c r="X1534" s="89">
        <v>0</v>
      </c>
      <c r="Y1534" s="89">
        <v>0</v>
      </c>
    </row>
    <row r="1535" spans="1:25">
      <c r="A1535" s="88" t="s">
        <v>1644</v>
      </c>
      <c r="B1535" s="89">
        <v>0</v>
      </c>
      <c r="C1535" s="89">
        <v>0</v>
      </c>
      <c r="D1535" s="89">
        <v>0</v>
      </c>
      <c r="E1535" s="89">
        <v>0</v>
      </c>
      <c r="F1535" s="89">
        <v>0</v>
      </c>
      <c r="G1535" s="89">
        <v>0</v>
      </c>
      <c r="H1535" s="89">
        <v>0</v>
      </c>
      <c r="I1535" s="89">
        <v>0</v>
      </c>
      <c r="J1535" s="89">
        <v>0</v>
      </c>
      <c r="K1535" s="89">
        <v>0</v>
      </c>
      <c r="L1535" s="89">
        <v>0</v>
      </c>
      <c r="M1535" s="89">
        <v>0</v>
      </c>
      <c r="N1535" s="89">
        <v>0</v>
      </c>
      <c r="O1535" s="89">
        <v>0</v>
      </c>
      <c r="P1535" s="89">
        <v>0</v>
      </c>
      <c r="Q1535" s="89">
        <v>0</v>
      </c>
      <c r="R1535" s="89">
        <v>0</v>
      </c>
      <c r="S1535" s="89">
        <v>0</v>
      </c>
      <c r="T1535" s="89">
        <v>0</v>
      </c>
      <c r="U1535" s="89">
        <v>0</v>
      </c>
      <c r="V1535" s="89">
        <v>0</v>
      </c>
      <c r="W1535" s="89">
        <v>0</v>
      </c>
      <c r="X1535" s="89">
        <v>0</v>
      </c>
      <c r="Y1535" s="89">
        <v>0</v>
      </c>
    </row>
    <row r="1536" spans="1:25">
      <c r="A1536" s="88" t="s">
        <v>1645</v>
      </c>
      <c r="B1536" s="89">
        <v>0</v>
      </c>
      <c r="C1536" s="89">
        <v>0</v>
      </c>
      <c r="D1536" s="89">
        <v>0</v>
      </c>
      <c r="E1536" s="89">
        <v>0</v>
      </c>
      <c r="F1536" s="89">
        <v>0</v>
      </c>
      <c r="G1536" s="89">
        <v>0</v>
      </c>
      <c r="H1536" s="89">
        <v>0</v>
      </c>
      <c r="I1536" s="89">
        <v>0</v>
      </c>
      <c r="J1536" s="89">
        <v>0</v>
      </c>
      <c r="K1536" s="89">
        <v>0</v>
      </c>
      <c r="L1536" s="89">
        <v>0</v>
      </c>
      <c r="M1536" s="89">
        <v>0</v>
      </c>
      <c r="N1536" s="89">
        <v>0</v>
      </c>
      <c r="O1536" s="89">
        <v>0</v>
      </c>
      <c r="P1536" s="89">
        <v>0</v>
      </c>
      <c r="Q1536" s="89">
        <v>0</v>
      </c>
      <c r="R1536" s="89">
        <v>0</v>
      </c>
      <c r="S1536" s="89">
        <v>0</v>
      </c>
      <c r="T1536" s="89">
        <v>0</v>
      </c>
      <c r="U1536" s="89">
        <v>0</v>
      </c>
      <c r="V1536" s="89">
        <v>0</v>
      </c>
      <c r="W1536" s="89">
        <v>0</v>
      </c>
      <c r="X1536" s="89">
        <v>0</v>
      </c>
      <c r="Y1536" s="89">
        <v>0</v>
      </c>
    </row>
    <row r="1537" spans="1:25">
      <c r="A1537" s="88" t="s">
        <v>1646</v>
      </c>
      <c r="B1537" s="89">
        <v>0</v>
      </c>
      <c r="C1537" s="89">
        <v>0</v>
      </c>
      <c r="D1537" s="89">
        <v>0</v>
      </c>
      <c r="E1537" s="89">
        <v>0</v>
      </c>
      <c r="F1537" s="89">
        <v>0</v>
      </c>
      <c r="G1537" s="89">
        <v>0</v>
      </c>
      <c r="H1537" s="89">
        <v>0</v>
      </c>
      <c r="I1537" s="89">
        <v>0</v>
      </c>
      <c r="J1537" s="89">
        <v>0</v>
      </c>
      <c r="K1537" s="89">
        <v>0</v>
      </c>
      <c r="L1537" s="89">
        <v>0</v>
      </c>
      <c r="M1537" s="89">
        <v>0</v>
      </c>
      <c r="N1537" s="89">
        <v>0</v>
      </c>
      <c r="O1537" s="89">
        <v>0</v>
      </c>
      <c r="P1537" s="89">
        <v>0</v>
      </c>
      <c r="Q1537" s="89">
        <v>0</v>
      </c>
      <c r="R1537" s="89">
        <v>0</v>
      </c>
      <c r="S1537" s="89">
        <v>0</v>
      </c>
      <c r="T1537" s="89">
        <v>0</v>
      </c>
      <c r="U1537" s="89">
        <v>0</v>
      </c>
      <c r="V1537" s="89">
        <v>0</v>
      </c>
      <c r="W1537" s="89">
        <v>0</v>
      </c>
      <c r="X1537" s="89">
        <v>0</v>
      </c>
      <c r="Y1537" s="89">
        <v>0</v>
      </c>
    </row>
    <row r="1538" spans="1:25">
      <c r="A1538" s="88" t="s">
        <v>1647</v>
      </c>
      <c r="B1538" s="89">
        <v>0</v>
      </c>
      <c r="C1538" s="89">
        <v>0</v>
      </c>
      <c r="D1538" s="89">
        <v>0</v>
      </c>
      <c r="E1538" s="89">
        <v>0</v>
      </c>
      <c r="F1538" s="89">
        <v>0</v>
      </c>
      <c r="G1538" s="89">
        <v>0</v>
      </c>
      <c r="H1538" s="89">
        <v>0</v>
      </c>
      <c r="I1538" s="89">
        <v>0</v>
      </c>
      <c r="J1538" s="89">
        <v>0</v>
      </c>
      <c r="K1538" s="89">
        <v>0</v>
      </c>
      <c r="L1538" s="89">
        <v>0</v>
      </c>
      <c r="M1538" s="89">
        <v>0</v>
      </c>
      <c r="N1538" s="89">
        <v>0</v>
      </c>
      <c r="O1538" s="89">
        <v>0</v>
      </c>
      <c r="P1538" s="89">
        <v>0</v>
      </c>
      <c r="Q1538" s="89">
        <v>0</v>
      </c>
      <c r="R1538" s="89">
        <v>0</v>
      </c>
      <c r="S1538" s="89">
        <v>0</v>
      </c>
      <c r="T1538" s="89">
        <v>0</v>
      </c>
      <c r="U1538" s="89">
        <v>0</v>
      </c>
      <c r="V1538" s="89">
        <v>0</v>
      </c>
      <c r="W1538" s="89">
        <v>0</v>
      </c>
      <c r="X1538" s="89">
        <v>0</v>
      </c>
      <c r="Y1538" s="89">
        <v>0</v>
      </c>
    </row>
    <row r="1539" spans="1:25">
      <c r="A1539" s="88" t="s">
        <v>1648</v>
      </c>
      <c r="B1539" s="89">
        <v>0</v>
      </c>
      <c r="C1539" s="89">
        <v>0</v>
      </c>
      <c r="D1539" s="89">
        <v>0</v>
      </c>
      <c r="E1539" s="89">
        <v>0</v>
      </c>
      <c r="F1539" s="89">
        <v>0</v>
      </c>
      <c r="G1539" s="89">
        <v>0</v>
      </c>
      <c r="H1539" s="89">
        <v>0</v>
      </c>
      <c r="I1539" s="89">
        <v>0</v>
      </c>
      <c r="J1539" s="89">
        <v>0</v>
      </c>
      <c r="K1539" s="89">
        <v>0</v>
      </c>
      <c r="L1539" s="89">
        <v>0</v>
      </c>
      <c r="M1539" s="89">
        <v>0</v>
      </c>
      <c r="N1539" s="89">
        <v>0</v>
      </c>
      <c r="O1539" s="89">
        <v>0</v>
      </c>
      <c r="P1539" s="89">
        <v>0</v>
      </c>
      <c r="Q1539" s="89">
        <v>0</v>
      </c>
      <c r="R1539" s="89">
        <v>0</v>
      </c>
      <c r="S1539" s="89">
        <v>0</v>
      </c>
      <c r="T1539" s="89">
        <v>0</v>
      </c>
      <c r="U1539" s="89">
        <v>0</v>
      </c>
      <c r="V1539" s="89">
        <v>0</v>
      </c>
      <c r="W1539" s="89">
        <v>0</v>
      </c>
      <c r="X1539" s="89">
        <v>0</v>
      </c>
      <c r="Y1539" s="89">
        <v>0</v>
      </c>
    </row>
    <row r="1540" spans="1:25">
      <c r="A1540" s="88" t="s">
        <v>1649</v>
      </c>
      <c r="B1540" s="89">
        <v>0</v>
      </c>
      <c r="C1540" s="89">
        <v>0</v>
      </c>
      <c r="D1540" s="89">
        <v>0</v>
      </c>
      <c r="E1540" s="89">
        <v>0</v>
      </c>
      <c r="F1540" s="89">
        <v>0</v>
      </c>
      <c r="G1540" s="89">
        <v>0</v>
      </c>
      <c r="H1540" s="89">
        <v>0</v>
      </c>
      <c r="I1540" s="89">
        <v>0</v>
      </c>
      <c r="J1540" s="89">
        <v>0</v>
      </c>
      <c r="K1540" s="89">
        <v>0</v>
      </c>
      <c r="L1540" s="89">
        <v>0</v>
      </c>
      <c r="M1540" s="89">
        <v>0</v>
      </c>
      <c r="N1540" s="89">
        <v>0</v>
      </c>
      <c r="O1540" s="89">
        <v>0</v>
      </c>
      <c r="P1540" s="89">
        <v>0</v>
      </c>
      <c r="Q1540" s="89">
        <v>0</v>
      </c>
      <c r="R1540" s="89">
        <v>0</v>
      </c>
      <c r="S1540" s="89">
        <v>0</v>
      </c>
      <c r="T1540" s="89">
        <v>0</v>
      </c>
      <c r="U1540" s="89">
        <v>0</v>
      </c>
      <c r="V1540" s="89">
        <v>0</v>
      </c>
      <c r="W1540" s="89">
        <v>0</v>
      </c>
      <c r="X1540" s="89">
        <v>0</v>
      </c>
      <c r="Y1540" s="89">
        <v>0</v>
      </c>
    </row>
    <row r="1541" spans="1:25">
      <c r="A1541" s="88" t="s">
        <v>1650</v>
      </c>
      <c r="B1541" s="89">
        <v>0</v>
      </c>
      <c r="C1541" s="89">
        <v>0</v>
      </c>
      <c r="D1541" s="89">
        <v>0</v>
      </c>
      <c r="E1541" s="89">
        <v>0</v>
      </c>
      <c r="F1541" s="89">
        <v>0</v>
      </c>
      <c r="G1541" s="89">
        <v>0</v>
      </c>
      <c r="H1541" s="89">
        <v>0</v>
      </c>
      <c r="I1541" s="89">
        <v>0</v>
      </c>
      <c r="J1541" s="89">
        <v>0</v>
      </c>
      <c r="K1541" s="89">
        <v>0</v>
      </c>
      <c r="L1541" s="89">
        <v>0</v>
      </c>
      <c r="M1541" s="89">
        <v>0</v>
      </c>
      <c r="N1541" s="89">
        <v>0</v>
      </c>
      <c r="O1541" s="89">
        <v>0</v>
      </c>
      <c r="P1541" s="89">
        <v>0</v>
      </c>
      <c r="Q1541" s="89">
        <v>0</v>
      </c>
      <c r="R1541" s="89">
        <v>0</v>
      </c>
      <c r="S1541" s="89">
        <v>0</v>
      </c>
      <c r="T1541" s="89">
        <v>0</v>
      </c>
      <c r="U1541" s="89">
        <v>0</v>
      </c>
      <c r="V1541" s="89">
        <v>0</v>
      </c>
      <c r="W1541" s="89">
        <v>0</v>
      </c>
      <c r="X1541" s="89">
        <v>0</v>
      </c>
      <c r="Y1541" s="89">
        <v>0</v>
      </c>
    </row>
    <row r="1542" spans="1:25">
      <c r="A1542" s="88" t="s">
        <v>1651</v>
      </c>
      <c r="B1542" s="89">
        <v>0</v>
      </c>
      <c r="C1542" s="89">
        <v>0</v>
      </c>
      <c r="D1542" s="89">
        <v>0</v>
      </c>
      <c r="E1542" s="89">
        <v>0</v>
      </c>
      <c r="F1542" s="89">
        <v>0</v>
      </c>
      <c r="G1542" s="89">
        <v>0</v>
      </c>
      <c r="H1542" s="89">
        <v>0</v>
      </c>
      <c r="I1542" s="89">
        <v>0</v>
      </c>
      <c r="J1542" s="89">
        <v>0</v>
      </c>
      <c r="K1542" s="89">
        <v>0</v>
      </c>
      <c r="L1542" s="89">
        <v>0</v>
      </c>
      <c r="M1542" s="89">
        <v>0</v>
      </c>
      <c r="N1542" s="89">
        <v>0</v>
      </c>
      <c r="O1542" s="89">
        <v>0</v>
      </c>
      <c r="P1542" s="89">
        <v>0</v>
      </c>
      <c r="Q1542" s="89">
        <v>0</v>
      </c>
      <c r="R1542" s="89">
        <v>0</v>
      </c>
      <c r="S1542" s="89">
        <v>0</v>
      </c>
      <c r="T1542" s="89">
        <v>0</v>
      </c>
      <c r="U1542" s="89">
        <v>0</v>
      </c>
      <c r="V1542" s="89">
        <v>0</v>
      </c>
      <c r="W1542" s="89">
        <v>0</v>
      </c>
      <c r="X1542" s="89">
        <v>0</v>
      </c>
      <c r="Y1542" s="89">
        <v>0</v>
      </c>
    </row>
    <row r="1543" spans="1:25">
      <c r="A1543" s="88" t="s">
        <v>1652</v>
      </c>
      <c r="B1543" s="89">
        <v>0</v>
      </c>
      <c r="C1543" s="89">
        <v>0</v>
      </c>
      <c r="D1543" s="89">
        <v>0</v>
      </c>
      <c r="E1543" s="89">
        <v>0</v>
      </c>
      <c r="F1543" s="89">
        <v>0</v>
      </c>
      <c r="G1543" s="89">
        <v>0</v>
      </c>
      <c r="H1543" s="89">
        <v>0</v>
      </c>
      <c r="I1543" s="89">
        <v>0</v>
      </c>
      <c r="J1543" s="89">
        <v>0</v>
      </c>
      <c r="K1543" s="89">
        <v>0</v>
      </c>
      <c r="L1543" s="89">
        <v>0</v>
      </c>
      <c r="M1543" s="89">
        <v>0</v>
      </c>
      <c r="N1543" s="89">
        <v>0</v>
      </c>
      <c r="O1543" s="89">
        <v>0</v>
      </c>
      <c r="P1543" s="89">
        <v>0</v>
      </c>
      <c r="Q1543" s="89">
        <v>0</v>
      </c>
      <c r="R1543" s="89">
        <v>0</v>
      </c>
      <c r="S1543" s="89">
        <v>0</v>
      </c>
      <c r="T1543" s="89">
        <v>0</v>
      </c>
      <c r="U1543" s="89">
        <v>0</v>
      </c>
      <c r="V1543" s="89">
        <v>0</v>
      </c>
      <c r="W1543" s="89">
        <v>0</v>
      </c>
      <c r="X1543" s="89">
        <v>0</v>
      </c>
      <c r="Y1543" s="89">
        <v>0</v>
      </c>
    </row>
    <row r="1544" spans="1:25">
      <c r="A1544" s="88" t="s">
        <v>1653</v>
      </c>
      <c r="B1544" s="89">
        <v>0</v>
      </c>
      <c r="C1544" s="89">
        <v>0</v>
      </c>
      <c r="D1544" s="89">
        <v>0</v>
      </c>
      <c r="E1544" s="89">
        <v>0</v>
      </c>
      <c r="F1544" s="89">
        <v>0</v>
      </c>
      <c r="G1544" s="89">
        <v>0</v>
      </c>
      <c r="H1544" s="89">
        <v>0</v>
      </c>
      <c r="I1544" s="89">
        <v>0</v>
      </c>
      <c r="J1544" s="89">
        <v>0</v>
      </c>
      <c r="K1544" s="89">
        <v>0</v>
      </c>
      <c r="L1544" s="89">
        <v>0</v>
      </c>
      <c r="M1544" s="89">
        <v>0</v>
      </c>
      <c r="N1544" s="89">
        <v>0</v>
      </c>
      <c r="O1544" s="89">
        <v>0</v>
      </c>
      <c r="P1544" s="89">
        <v>0</v>
      </c>
      <c r="Q1544" s="89">
        <v>0</v>
      </c>
      <c r="R1544" s="89">
        <v>0</v>
      </c>
      <c r="S1544" s="89">
        <v>0</v>
      </c>
      <c r="T1544" s="89">
        <v>0</v>
      </c>
      <c r="U1544" s="89">
        <v>0</v>
      </c>
      <c r="V1544" s="89">
        <v>0</v>
      </c>
      <c r="W1544" s="89">
        <v>0</v>
      </c>
      <c r="X1544" s="89">
        <v>0</v>
      </c>
      <c r="Y1544" s="89">
        <v>0</v>
      </c>
    </row>
    <row r="1545" spans="1:25">
      <c r="A1545" s="88" t="s">
        <v>1654</v>
      </c>
      <c r="B1545" s="89">
        <v>0</v>
      </c>
      <c r="C1545" s="89">
        <v>0</v>
      </c>
      <c r="D1545" s="89">
        <v>0</v>
      </c>
      <c r="E1545" s="89">
        <v>0</v>
      </c>
      <c r="F1545" s="89">
        <v>0</v>
      </c>
      <c r="G1545" s="89">
        <v>0</v>
      </c>
      <c r="H1545" s="89">
        <v>0</v>
      </c>
      <c r="I1545" s="89">
        <v>0</v>
      </c>
      <c r="J1545" s="89">
        <v>0</v>
      </c>
      <c r="K1545" s="89">
        <v>0</v>
      </c>
      <c r="L1545" s="89">
        <v>0</v>
      </c>
      <c r="M1545" s="89">
        <v>0</v>
      </c>
      <c r="N1545" s="89">
        <v>0</v>
      </c>
      <c r="O1545" s="89">
        <v>0</v>
      </c>
      <c r="P1545" s="89">
        <v>0</v>
      </c>
      <c r="Q1545" s="89">
        <v>0</v>
      </c>
      <c r="R1545" s="89">
        <v>0</v>
      </c>
      <c r="S1545" s="89">
        <v>0</v>
      </c>
      <c r="T1545" s="89">
        <v>0</v>
      </c>
      <c r="U1545" s="89">
        <v>0</v>
      </c>
      <c r="V1545" s="89">
        <v>0</v>
      </c>
      <c r="W1545" s="89">
        <v>0</v>
      </c>
      <c r="X1545" s="89">
        <v>0</v>
      </c>
      <c r="Y1545" s="89">
        <v>0</v>
      </c>
    </row>
    <row r="1546" spans="1:25">
      <c r="A1546" s="88" t="s">
        <v>1655</v>
      </c>
      <c r="B1546" s="89">
        <v>0</v>
      </c>
      <c r="C1546" s="89">
        <v>0</v>
      </c>
      <c r="D1546" s="89">
        <v>0</v>
      </c>
      <c r="E1546" s="89">
        <v>0</v>
      </c>
      <c r="F1546" s="89">
        <v>0</v>
      </c>
      <c r="G1546" s="89">
        <v>0</v>
      </c>
      <c r="H1546" s="89">
        <v>0</v>
      </c>
      <c r="I1546" s="89">
        <v>0</v>
      </c>
      <c r="J1546" s="89">
        <v>0</v>
      </c>
      <c r="K1546" s="89">
        <v>0</v>
      </c>
      <c r="L1546" s="89">
        <v>0</v>
      </c>
      <c r="M1546" s="89">
        <v>0</v>
      </c>
      <c r="N1546" s="89">
        <v>0</v>
      </c>
      <c r="O1546" s="89">
        <v>0</v>
      </c>
      <c r="P1546" s="89">
        <v>0</v>
      </c>
      <c r="Q1546" s="89">
        <v>0</v>
      </c>
      <c r="R1546" s="89">
        <v>0</v>
      </c>
      <c r="S1546" s="89">
        <v>0</v>
      </c>
      <c r="T1546" s="89">
        <v>0</v>
      </c>
      <c r="U1546" s="89">
        <v>0</v>
      </c>
      <c r="V1546" s="89">
        <v>0</v>
      </c>
      <c r="W1546" s="89">
        <v>0</v>
      </c>
      <c r="X1546" s="89">
        <v>0</v>
      </c>
      <c r="Y1546" s="89">
        <v>0</v>
      </c>
    </row>
    <row r="1547" spans="1:25">
      <c r="A1547" s="88" t="s">
        <v>1656</v>
      </c>
      <c r="B1547" s="89">
        <v>0</v>
      </c>
      <c r="C1547" s="89">
        <v>0</v>
      </c>
      <c r="D1547" s="89">
        <v>0</v>
      </c>
      <c r="E1547" s="89">
        <v>0</v>
      </c>
      <c r="F1547" s="89">
        <v>0</v>
      </c>
      <c r="G1547" s="89">
        <v>0</v>
      </c>
      <c r="H1547" s="89">
        <v>0</v>
      </c>
      <c r="I1547" s="89">
        <v>0</v>
      </c>
      <c r="J1547" s="89">
        <v>0</v>
      </c>
      <c r="K1547" s="89">
        <v>0</v>
      </c>
      <c r="L1547" s="89">
        <v>0</v>
      </c>
      <c r="M1547" s="89">
        <v>0</v>
      </c>
      <c r="N1547" s="89">
        <v>0</v>
      </c>
      <c r="O1547" s="89">
        <v>0</v>
      </c>
      <c r="P1547" s="89">
        <v>0</v>
      </c>
      <c r="Q1547" s="89">
        <v>0</v>
      </c>
      <c r="R1547" s="89">
        <v>0</v>
      </c>
      <c r="S1547" s="89">
        <v>0</v>
      </c>
      <c r="T1547" s="89">
        <v>0</v>
      </c>
      <c r="U1547" s="89">
        <v>0</v>
      </c>
      <c r="V1547" s="89">
        <v>0</v>
      </c>
      <c r="W1547" s="89">
        <v>0</v>
      </c>
      <c r="X1547" s="89">
        <v>0</v>
      </c>
      <c r="Y1547" s="89">
        <v>0</v>
      </c>
    </row>
    <row r="1548" spans="1:25">
      <c r="A1548" s="88" t="s">
        <v>1657</v>
      </c>
      <c r="B1548" s="89">
        <v>0</v>
      </c>
      <c r="C1548" s="89">
        <v>0</v>
      </c>
      <c r="D1548" s="89">
        <v>0</v>
      </c>
      <c r="E1548" s="89">
        <v>0</v>
      </c>
      <c r="F1548" s="89">
        <v>0</v>
      </c>
      <c r="G1548" s="89">
        <v>0</v>
      </c>
      <c r="H1548" s="89">
        <v>0</v>
      </c>
      <c r="I1548" s="89">
        <v>0</v>
      </c>
      <c r="J1548" s="89">
        <v>0</v>
      </c>
      <c r="K1548" s="89">
        <v>0</v>
      </c>
      <c r="L1548" s="89">
        <v>0</v>
      </c>
      <c r="M1548" s="89">
        <v>0</v>
      </c>
      <c r="N1548" s="89">
        <v>0</v>
      </c>
      <c r="O1548" s="89">
        <v>0</v>
      </c>
      <c r="P1548" s="89">
        <v>0</v>
      </c>
      <c r="Q1548" s="89">
        <v>0</v>
      </c>
      <c r="R1548" s="89">
        <v>0</v>
      </c>
      <c r="S1548" s="89">
        <v>0</v>
      </c>
      <c r="T1548" s="89">
        <v>0</v>
      </c>
      <c r="U1548" s="89">
        <v>0</v>
      </c>
      <c r="V1548" s="89">
        <v>0</v>
      </c>
      <c r="W1548" s="89">
        <v>0</v>
      </c>
      <c r="X1548" s="89">
        <v>0</v>
      </c>
      <c r="Y1548" s="89">
        <v>0</v>
      </c>
    </row>
    <row r="1549" spans="1:25">
      <c r="A1549" s="88" t="s">
        <v>1658</v>
      </c>
      <c r="B1549" s="89">
        <v>0</v>
      </c>
      <c r="C1549" s="89">
        <v>0</v>
      </c>
      <c r="D1549" s="89">
        <v>0</v>
      </c>
      <c r="E1549" s="89">
        <v>0</v>
      </c>
      <c r="F1549" s="89">
        <v>0</v>
      </c>
      <c r="G1549" s="89">
        <v>0</v>
      </c>
      <c r="H1549" s="89">
        <v>0</v>
      </c>
      <c r="I1549" s="89">
        <v>0</v>
      </c>
      <c r="J1549" s="89">
        <v>0</v>
      </c>
      <c r="K1549" s="89">
        <v>0</v>
      </c>
      <c r="L1549" s="89">
        <v>0</v>
      </c>
      <c r="M1549" s="89">
        <v>0</v>
      </c>
      <c r="N1549" s="89">
        <v>0</v>
      </c>
      <c r="O1549" s="89">
        <v>0</v>
      </c>
      <c r="P1549" s="89">
        <v>0</v>
      </c>
      <c r="Q1549" s="89">
        <v>0</v>
      </c>
      <c r="R1549" s="89">
        <v>0</v>
      </c>
      <c r="S1549" s="89">
        <v>0</v>
      </c>
      <c r="T1549" s="89">
        <v>0</v>
      </c>
      <c r="U1549" s="89">
        <v>0</v>
      </c>
      <c r="V1549" s="89">
        <v>0</v>
      </c>
      <c r="W1549" s="89">
        <v>0</v>
      </c>
      <c r="X1549" s="89">
        <v>0</v>
      </c>
      <c r="Y1549" s="89">
        <v>0</v>
      </c>
    </row>
    <row r="1550" spans="1:25">
      <c r="A1550" s="88" t="s">
        <v>1659</v>
      </c>
      <c r="B1550" s="89">
        <v>0</v>
      </c>
      <c r="C1550" s="89">
        <v>0</v>
      </c>
      <c r="D1550" s="89">
        <v>0</v>
      </c>
      <c r="E1550" s="89">
        <v>0</v>
      </c>
      <c r="F1550" s="89">
        <v>0</v>
      </c>
      <c r="G1550" s="89">
        <v>0</v>
      </c>
      <c r="H1550" s="89">
        <v>0</v>
      </c>
      <c r="I1550" s="89">
        <v>0</v>
      </c>
      <c r="J1550" s="89">
        <v>0</v>
      </c>
      <c r="K1550" s="89">
        <v>0</v>
      </c>
      <c r="L1550" s="89">
        <v>0</v>
      </c>
      <c r="M1550" s="89">
        <v>0</v>
      </c>
      <c r="N1550" s="89">
        <v>0</v>
      </c>
      <c r="O1550" s="89">
        <v>0</v>
      </c>
      <c r="P1550" s="89">
        <v>0</v>
      </c>
      <c r="Q1550" s="89">
        <v>0</v>
      </c>
      <c r="R1550" s="89">
        <v>0</v>
      </c>
      <c r="S1550" s="89">
        <v>0</v>
      </c>
      <c r="T1550" s="89">
        <v>0</v>
      </c>
      <c r="U1550" s="89">
        <v>0</v>
      </c>
      <c r="V1550" s="89">
        <v>0</v>
      </c>
      <c r="W1550" s="89">
        <v>0</v>
      </c>
      <c r="X1550" s="89">
        <v>0</v>
      </c>
      <c r="Y1550" s="89">
        <v>0</v>
      </c>
    </row>
    <row r="1551" spans="1:25">
      <c r="A1551" s="88" t="s">
        <v>1660</v>
      </c>
      <c r="B1551" s="89">
        <v>0</v>
      </c>
      <c r="C1551" s="89">
        <v>0</v>
      </c>
      <c r="D1551" s="89">
        <v>0</v>
      </c>
      <c r="E1551" s="89">
        <v>0</v>
      </c>
      <c r="F1551" s="89">
        <v>0</v>
      </c>
      <c r="G1551" s="89">
        <v>0</v>
      </c>
      <c r="H1551" s="89">
        <v>0</v>
      </c>
      <c r="I1551" s="89">
        <v>0</v>
      </c>
      <c r="J1551" s="89">
        <v>0</v>
      </c>
      <c r="K1551" s="89">
        <v>0</v>
      </c>
      <c r="L1551" s="89">
        <v>0</v>
      </c>
      <c r="M1551" s="89">
        <v>0</v>
      </c>
      <c r="N1551" s="89">
        <v>0</v>
      </c>
      <c r="O1551" s="89">
        <v>0</v>
      </c>
      <c r="P1551" s="89">
        <v>0</v>
      </c>
      <c r="Q1551" s="89">
        <v>0</v>
      </c>
      <c r="R1551" s="89">
        <v>0</v>
      </c>
      <c r="S1551" s="89">
        <v>0</v>
      </c>
      <c r="T1551" s="89">
        <v>0</v>
      </c>
      <c r="U1551" s="89">
        <v>0</v>
      </c>
      <c r="V1551" s="89">
        <v>0</v>
      </c>
      <c r="W1551" s="89">
        <v>0</v>
      </c>
      <c r="X1551" s="89">
        <v>0</v>
      </c>
      <c r="Y1551" s="89">
        <v>0</v>
      </c>
    </row>
    <row r="1552" spans="1:25">
      <c r="A1552" s="88" t="s">
        <v>1661</v>
      </c>
      <c r="B1552" s="89">
        <v>0</v>
      </c>
      <c r="C1552" s="89">
        <v>0</v>
      </c>
      <c r="D1552" s="89">
        <v>0</v>
      </c>
      <c r="E1552" s="89">
        <v>0</v>
      </c>
      <c r="F1552" s="89">
        <v>0</v>
      </c>
      <c r="G1552" s="89">
        <v>0</v>
      </c>
      <c r="H1552" s="89">
        <v>0</v>
      </c>
      <c r="I1552" s="89">
        <v>0</v>
      </c>
      <c r="J1552" s="89">
        <v>0</v>
      </c>
      <c r="K1552" s="89">
        <v>0</v>
      </c>
      <c r="L1552" s="89">
        <v>0</v>
      </c>
      <c r="M1552" s="89">
        <v>0</v>
      </c>
      <c r="N1552" s="89">
        <v>0</v>
      </c>
      <c r="O1552" s="89">
        <v>0</v>
      </c>
      <c r="P1552" s="89">
        <v>0</v>
      </c>
      <c r="Q1552" s="89">
        <v>0</v>
      </c>
      <c r="R1552" s="89">
        <v>0</v>
      </c>
      <c r="S1552" s="89">
        <v>0</v>
      </c>
      <c r="T1552" s="89">
        <v>0</v>
      </c>
      <c r="U1552" s="89">
        <v>0</v>
      </c>
      <c r="V1552" s="89">
        <v>0</v>
      </c>
      <c r="W1552" s="89">
        <v>0</v>
      </c>
      <c r="X1552" s="89">
        <v>0</v>
      </c>
      <c r="Y1552" s="89">
        <v>0</v>
      </c>
    </row>
    <row r="1553" spans="1:25">
      <c r="A1553" s="88" t="s">
        <v>1662</v>
      </c>
      <c r="B1553" s="89">
        <v>0</v>
      </c>
      <c r="C1553" s="89">
        <v>0</v>
      </c>
      <c r="D1553" s="89">
        <v>0</v>
      </c>
      <c r="E1553" s="89">
        <v>0</v>
      </c>
      <c r="F1553" s="89">
        <v>0</v>
      </c>
      <c r="G1553" s="89">
        <v>0</v>
      </c>
      <c r="H1553" s="89">
        <v>0</v>
      </c>
      <c r="I1553" s="89">
        <v>0</v>
      </c>
      <c r="J1553" s="89">
        <v>0</v>
      </c>
      <c r="K1553" s="89">
        <v>0</v>
      </c>
      <c r="L1553" s="89">
        <v>0</v>
      </c>
      <c r="M1553" s="89">
        <v>0</v>
      </c>
      <c r="N1553" s="89">
        <v>0</v>
      </c>
      <c r="O1553" s="89">
        <v>0</v>
      </c>
      <c r="P1553" s="89">
        <v>0</v>
      </c>
      <c r="Q1553" s="89">
        <v>0</v>
      </c>
      <c r="R1553" s="89">
        <v>0</v>
      </c>
      <c r="S1553" s="89">
        <v>0</v>
      </c>
      <c r="T1553" s="89">
        <v>0</v>
      </c>
      <c r="U1553" s="89">
        <v>0</v>
      </c>
      <c r="V1553" s="89">
        <v>0</v>
      </c>
      <c r="W1553" s="89">
        <v>0</v>
      </c>
      <c r="X1553" s="89">
        <v>0</v>
      </c>
      <c r="Y1553" s="89">
        <v>0</v>
      </c>
    </row>
    <row r="1554" spans="1:25">
      <c r="A1554" s="88" t="s">
        <v>1663</v>
      </c>
      <c r="B1554" s="89">
        <v>0</v>
      </c>
      <c r="C1554" s="89">
        <v>0</v>
      </c>
      <c r="D1554" s="89">
        <v>0</v>
      </c>
      <c r="E1554" s="89">
        <v>0</v>
      </c>
      <c r="F1554" s="89">
        <v>0</v>
      </c>
      <c r="G1554" s="89">
        <v>0</v>
      </c>
      <c r="H1554" s="89">
        <v>0</v>
      </c>
      <c r="I1554" s="89">
        <v>0</v>
      </c>
      <c r="J1554" s="89">
        <v>0</v>
      </c>
      <c r="K1554" s="89">
        <v>0</v>
      </c>
      <c r="L1554" s="89">
        <v>0</v>
      </c>
      <c r="M1554" s="89">
        <v>0</v>
      </c>
      <c r="N1554" s="89">
        <v>0</v>
      </c>
      <c r="O1554" s="89">
        <v>0</v>
      </c>
      <c r="P1554" s="89">
        <v>0</v>
      </c>
      <c r="Q1554" s="89">
        <v>0</v>
      </c>
      <c r="R1554" s="89">
        <v>0</v>
      </c>
      <c r="S1554" s="89">
        <v>0</v>
      </c>
      <c r="T1554" s="89">
        <v>0</v>
      </c>
      <c r="U1554" s="89">
        <v>0</v>
      </c>
      <c r="V1554" s="89">
        <v>0</v>
      </c>
      <c r="W1554" s="89">
        <v>0</v>
      </c>
      <c r="X1554" s="89">
        <v>0</v>
      </c>
      <c r="Y1554" s="89">
        <v>0</v>
      </c>
    </row>
    <row r="1555" spans="1:25">
      <c r="A1555" s="88" t="s">
        <v>1664</v>
      </c>
      <c r="B1555" s="89">
        <v>0</v>
      </c>
      <c r="C1555" s="89">
        <v>0</v>
      </c>
      <c r="D1555" s="89">
        <v>0</v>
      </c>
      <c r="E1555" s="89">
        <v>0</v>
      </c>
      <c r="F1555" s="89">
        <v>0</v>
      </c>
      <c r="G1555" s="89">
        <v>0</v>
      </c>
      <c r="H1555" s="89">
        <v>0</v>
      </c>
      <c r="I1555" s="89">
        <v>0</v>
      </c>
      <c r="J1555" s="89">
        <v>0</v>
      </c>
      <c r="K1555" s="89">
        <v>0</v>
      </c>
      <c r="L1555" s="89">
        <v>0</v>
      </c>
      <c r="M1555" s="89">
        <v>0</v>
      </c>
      <c r="N1555" s="89">
        <v>0</v>
      </c>
      <c r="O1555" s="89">
        <v>0</v>
      </c>
      <c r="P1555" s="89">
        <v>0</v>
      </c>
      <c r="Q1555" s="89">
        <v>0</v>
      </c>
      <c r="R1555" s="89">
        <v>0</v>
      </c>
      <c r="S1555" s="89">
        <v>0</v>
      </c>
      <c r="T1555" s="89">
        <v>0</v>
      </c>
      <c r="U1555" s="89">
        <v>0</v>
      </c>
      <c r="V1555" s="89">
        <v>0</v>
      </c>
      <c r="W1555" s="89">
        <v>0</v>
      </c>
      <c r="X1555" s="89">
        <v>0</v>
      </c>
      <c r="Y1555" s="89">
        <v>0</v>
      </c>
    </row>
    <row r="1556" spans="1:25">
      <c r="A1556" s="88" t="s">
        <v>1665</v>
      </c>
      <c r="B1556" s="89">
        <v>0</v>
      </c>
      <c r="C1556" s="89">
        <v>0</v>
      </c>
      <c r="D1556" s="89">
        <v>0</v>
      </c>
      <c r="E1556" s="89">
        <v>0</v>
      </c>
      <c r="F1556" s="89">
        <v>0</v>
      </c>
      <c r="G1556" s="89">
        <v>0</v>
      </c>
      <c r="H1556" s="89">
        <v>0</v>
      </c>
      <c r="I1556" s="89">
        <v>0</v>
      </c>
      <c r="J1556" s="89">
        <v>0</v>
      </c>
      <c r="K1556" s="89">
        <v>0</v>
      </c>
      <c r="L1556" s="89">
        <v>0</v>
      </c>
      <c r="M1556" s="89">
        <v>0</v>
      </c>
      <c r="N1556" s="89">
        <v>0</v>
      </c>
      <c r="O1556" s="89">
        <v>0</v>
      </c>
      <c r="P1556" s="89">
        <v>0</v>
      </c>
      <c r="Q1556" s="89">
        <v>0</v>
      </c>
      <c r="R1556" s="89">
        <v>0</v>
      </c>
      <c r="S1556" s="89">
        <v>0</v>
      </c>
      <c r="T1556" s="89">
        <v>0</v>
      </c>
      <c r="U1556" s="89">
        <v>0</v>
      </c>
      <c r="V1556" s="89">
        <v>0</v>
      </c>
      <c r="W1556" s="89">
        <v>0</v>
      </c>
      <c r="X1556" s="89">
        <v>0</v>
      </c>
      <c r="Y1556" s="89">
        <v>0</v>
      </c>
    </row>
    <row r="1557" spans="1:25">
      <c r="A1557" s="88" t="s">
        <v>1666</v>
      </c>
      <c r="B1557" s="89">
        <v>0</v>
      </c>
      <c r="C1557" s="89">
        <v>0</v>
      </c>
      <c r="D1557" s="89">
        <v>0</v>
      </c>
      <c r="E1557" s="89">
        <v>0</v>
      </c>
      <c r="F1557" s="89">
        <v>0</v>
      </c>
      <c r="G1557" s="89">
        <v>0</v>
      </c>
      <c r="H1557" s="89">
        <v>0</v>
      </c>
      <c r="I1557" s="89">
        <v>0</v>
      </c>
      <c r="J1557" s="89">
        <v>0</v>
      </c>
      <c r="K1557" s="89">
        <v>0</v>
      </c>
      <c r="L1557" s="89">
        <v>0</v>
      </c>
      <c r="M1557" s="89">
        <v>0</v>
      </c>
      <c r="N1557" s="89">
        <v>0</v>
      </c>
      <c r="O1557" s="89">
        <v>0</v>
      </c>
      <c r="P1557" s="89">
        <v>0</v>
      </c>
      <c r="Q1557" s="89">
        <v>0</v>
      </c>
      <c r="R1557" s="89">
        <v>0</v>
      </c>
      <c r="S1557" s="89">
        <v>0</v>
      </c>
      <c r="T1557" s="89">
        <v>0</v>
      </c>
      <c r="U1557" s="89">
        <v>0</v>
      </c>
      <c r="V1557" s="89">
        <v>0</v>
      </c>
      <c r="W1557" s="89">
        <v>0</v>
      </c>
      <c r="X1557" s="89">
        <v>0</v>
      </c>
      <c r="Y1557" s="89">
        <v>0</v>
      </c>
    </row>
    <row r="1558" spans="1:25">
      <c r="A1558" s="88" t="s">
        <v>1667</v>
      </c>
      <c r="B1558" s="89">
        <v>0</v>
      </c>
      <c r="C1558" s="89">
        <v>0</v>
      </c>
      <c r="D1558" s="89">
        <v>0</v>
      </c>
      <c r="E1558" s="89">
        <v>0</v>
      </c>
      <c r="F1558" s="89">
        <v>0</v>
      </c>
      <c r="G1558" s="89">
        <v>0</v>
      </c>
      <c r="H1558" s="89">
        <v>0</v>
      </c>
      <c r="I1558" s="89">
        <v>0</v>
      </c>
      <c r="J1558" s="89">
        <v>0</v>
      </c>
      <c r="K1558" s="89">
        <v>0</v>
      </c>
      <c r="L1558" s="89">
        <v>0</v>
      </c>
      <c r="M1558" s="89">
        <v>0</v>
      </c>
      <c r="N1558" s="89">
        <v>0</v>
      </c>
      <c r="O1558" s="89">
        <v>0</v>
      </c>
      <c r="P1558" s="89">
        <v>0</v>
      </c>
      <c r="Q1558" s="89">
        <v>0</v>
      </c>
      <c r="R1558" s="89">
        <v>0</v>
      </c>
      <c r="S1558" s="89">
        <v>0</v>
      </c>
      <c r="T1558" s="89">
        <v>0</v>
      </c>
      <c r="U1558" s="89">
        <v>0</v>
      </c>
      <c r="V1558" s="89">
        <v>0</v>
      </c>
      <c r="W1558" s="89">
        <v>0</v>
      </c>
      <c r="X1558" s="89">
        <v>0</v>
      </c>
      <c r="Y1558" s="89">
        <v>0</v>
      </c>
    </row>
    <row r="1559" spans="1:25">
      <c r="A1559" s="88" t="s">
        <v>1668</v>
      </c>
      <c r="B1559" s="89">
        <v>0</v>
      </c>
      <c r="C1559" s="89">
        <v>0</v>
      </c>
      <c r="D1559" s="89">
        <v>0</v>
      </c>
      <c r="E1559" s="89">
        <v>0</v>
      </c>
      <c r="F1559" s="89">
        <v>0</v>
      </c>
      <c r="G1559" s="89">
        <v>0</v>
      </c>
      <c r="H1559" s="89">
        <v>0</v>
      </c>
      <c r="I1559" s="89">
        <v>0</v>
      </c>
      <c r="J1559" s="89">
        <v>0</v>
      </c>
      <c r="K1559" s="89">
        <v>0</v>
      </c>
      <c r="L1559" s="89">
        <v>0</v>
      </c>
      <c r="M1559" s="89">
        <v>0</v>
      </c>
      <c r="N1559" s="89">
        <v>0</v>
      </c>
      <c r="O1559" s="89">
        <v>0</v>
      </c>
      <c r="P1559" s="89">
        <v>0</v>
      </c>
      <c r="Q1559" s="89">
        <v>0</v>
      </c>
      <c r="R1559" s="89">
        <v>0</v>
      </c>
      <c r="S1559" s="89">
        <v>0</v>
      </c>
      <c r="T1559" s="89">
        <v>0</v>
      </c>
      <c r="U1559" s="89">
        <v>0</v>
      </c>
      <c r="V1559" s="89">
        <v>0</v>
      </c>
      <c r="W1559" s="89">
        <v>0</v>
      </c>
      <c r="X1559" s="89">
        <v>0</v>
      </c>
      <c r="Y1559" s="89">
        <v>0</v>
      </c>
    </row>
    <row r="1560" spans="1:25">
      <c r="A1560" s="88" t="s">
        <v>1669</v>
      </c>
      <c r="B1560" s="89">
        <v>0</v>
      </c>
      <c r="C1560" s="89">
        <v>0</v>
      </c>
      <c r="D1560" s="89">
        <v>0</v>
      </c>
      <c r="E1560" s="89">
        <v>0</v>
      </c>
      <c r="F1560" s="89">
        <v>0</v>
      </c>
      <c r="G1560" s="89">
        <v>0</v>
      </c>
      <c r="H1560" s="89">
        <v>0</v>
      </c>
      <c r="I1560" s="89">
        <v>0</v>
      </c>
      <c r="J1560" s="89">
        <v>0</v>
      </c>
      <c r="K1560" s="89">
        <v>0</v>
      </c>
      <c r="L1560" s="89">
        <v>0</v>
      </c>
      <c r="M1560" s="89">
        <v>0</v>
      </c>
      <c r="N1560" s="89">
        <v>0</v>
      </c>
      <c r="O1560" s="89">
        <v>0</v>
      </c>
      <c r="P1560" s="89">
        <v>0</v>
      </c>
      <c r="Q1560" s="89">
        <v>0</v>
      </c>
      <c r="R1560" s="89">
        <v>0</v>
      </c>
      <c r="S1560" s="89">
        <v>0</v>
      </c>
      <c r="T1560" s="89">
        <v>0</v>
      </c>
      <c r="U1560" s="89">
        <v>0</v>
      </c>
      <c r="V1560" s="89">
        <v>0</v>
      </c>
      <c r="W1560" s="89">
        <v>0</v>
      </c>
      <c r="X1560" s="89">
        <v>0</v>
      </c>
      <c r="Y1560" s="89">
        <v>0</v>
      </c>
    </row>
    <row r="1561" spans="1:25">
      <c r="A1561" s="88" t="s">
        <v>1670</v>
      </c>
      <c r="B1561" s="89">
        <v>0</v>
      </c>
      <c r="C1561" s="89">
        <v>0</v>
      </c>
      <c r="D1561" s="89">
        <v>0</v>
      </c>
      <c r="E1561" s="89">
        <v>0</v>
      </c>
      <c r="F1561" s="89">
        <v>0</v>
      </c>
      <c r="G1561" s="89">
        <v>0</v>
      </c>
      <c r="H1561" s="89">
        <v>0</v>
      </c>
      <c r="I1561" s="89">
        <v>0</v>
      </c>
      <c r="J1561" s="89">
        <v>0</v>
      </c>
      <c r="K1561" s="89">
        <v>0</v>
      </c>
      <c r="L1561" s="89">
        <v>0</v>
      </c>
      <c r="M1561" s="89">
        <v>0</v>
      </c>
      <c r="N1561" s="89">
        <v>0</v>
      </c>
      <c r="O1561" s="89">
        <v>0</v>
      </c>
      <c r="P1561" s="89">
        <v>0</v>
      </c>
      <c r="Q1561" s="89">
        <v>0</v>
      </c>
      <c r="R1561" s="89">
        <v>0</v>
      </c>
      <c r="S1561" s="89">
        <v>0</v>
      </c>
      <c r="T1561" s="89">
        <v>0</v>
      </c>
      <c r="U1561" s="89">
        <v>0</v>
      </c>
      <c r="V1561" s="89">
        <v>0</v>
      </c>
      <c r="W1561" s="89">
        <v>0</v>
      </c>
      <c r="X1561" s="89">
        <v>0</v>
      </c>
      <c r="Y1561" s="89">
        <v>0</v>
      </c>
    </row>
    <row r="1562" spans="1:25">
      <c r="A1562" s="88" t="s">
        <v>1671</v>
      </c>
      <c r="B1562" s="89">
        <v>0</v>
      </c>
      <c r="C1562" s="89">
        <v>0</v>
      </c>
      <c r="D1562" s="89">
        <v>0</v>
      </c>
      <c r="E1562" s="89">
        <v>0</v>
      </c>
      <c r="F1562" s="89">
        <v>0</v>
      </c>
      <c r="G1562" s="89">
        <v>0</v>
      </c>
      <c r="H1562" s="89">
        <v>0</v>
      </c>
      <c r="I1562" s="89">
        <v>0</v>
      </c>
      <c r="J1562" s="89">
        <v>0</v>
      </c>
      <c r="K1562" s="89">
        <v>0</v>
      </c>
      <c r="L1562" s="89">
        <v>0</v>
      </c>
      <c r="M1562" s="89">
        <v>0</v>
      </c>
      <c r="N1562" s="89">
        <v>0</v>
      </c>
      <c r="O1562" s="89">
        <v>0</v>
      </c>
      <c r="P1562" s="89">
        <v>0</v>
      </c>
      <c r="Q1562" s="89">
        <v>0</v>
      </c>
      <c r="R1562" s="89">
        <v>0</v>
      </c>
      <c r="S1562" s="89">
        <v>0</v>
      </c>
      <c r="T1562" s="89">
        <v>0</v>
      </c>
      <c r="U1562" s="89">
        <v>0</v>
      </c>
      <c r="V1562" s="89">
        <v>0</v>
      </c>
      <c r="W1562" s="89">
        <v>0</v>
      </c>
      <c r="X1562" s="89">
        <v>0</v>
      </c>
      <c r="Y1562" s="89">
        <v>0</v>
      </c>
    </row>
    <row r="1563" spans="1:25">
      <c r="A1563" s="88" t="s">
        <v>1672</v>
      </c>
      <c r="B1563" s="89">
        <v>0</v>
      </c>
      <c r="C1563" s="89">
        <v>0</v>
      </c>
      <c r="D1563" s="89">
        <v>0</v>
      </c>
      <c r="E1563" s="89">
        <v>0</v>
      </c>
      <c r="F1563" s="89">
        <v>0</v>
      </c>
      <c r="G1563" s="89">
        <v>0</v>
      </c>
      <c r="H1563" s="89">
        <v>0</v>
      </c>
      <c r="I1563" s="89">
        <v>0</v>
      </c>
      <c r="J1563" s="89">
        <v>0</v>
      </c>
      <c r="K1563" s="89">
        <v>0</v>
      </c>
      <c r="L1563" s="89">
        <v>0</v>
      </c>
      <c r="M1563" s="89">
        <v>0</v>
      </c>
      <c r="N1563" s="89">
        <v>0</v>
      </c>
      <c r="O1563" s="89">
        <v>0</v>
      </c>
      <c r="P1563" s="89">
        <v>0</v>
      </c>
      <c r="Q1563" s="89">
        <v>0</v>
      </c>
      <c r="R1563" s="89">
        <v>0</v>
      </c>
      <c r="S1563" s="89">
        <v>0</v>
      </c>
      <c r="T1563" s="89">
        <v>0</v>
      </c>
      <c r="U1563" s="89">
        <v>0</v>
      </c>
      <c r="V1563" s="89">
        <v>0</v>
      </c>
      <c r="W1563" s="89">
        <v>0</v>
      </c>
      <c r="X1563" s="89">
        <v>0</v>
      </c>
      <c r="Y1563" s="89">
        <v>0</v>
      </c>
    </row>
    <row r="1564" spans="1:25">
      <c r="A1564" s="88" t="s">
        <v>1673</v>
      </c>
      <c r="B1564" s="89">
        <v>0</v>
      </c>
      <c r="C1564" s="89">
        <v>0</v>
      </c>
      <c r="D1564" s="89">
        <v>0</v>
      </c>
      <c r="E1564" s="89">
        <v>0</v>
      </c>
      <c r="F1564" s="89">
        <v>0</v>
      </c>
      <c r="G1564" s="89">
        <v>0</v>
      </c>
      <c r="H1564" s="89">
        <v>0</v>
      </c>
      <c r="I1564" s="89">
        <v>0</v>
      </c>
      <c r="J1564" s="89">
        <v>0</v>
      </c>
      <c r="K1564" s="89">
        <v>0</v>
      </c>
      <c r="L1564" s="89">
        <v>0</v>
      </c>
      <c r="M1564" s="89">
        <v>0</v>
      </c>
      <c r="N1564" s="89">
        <v>0</v>
      </c>
      <c r="O1564" s="89">
        <v>0</v>
      </c>
      <c r="P1564" s="89">
        <v>0</v>
      </c>
      <c r="Q1564" s="89">
        <v>0</v>
      </c>
      <c r="R1564" s="89">
        <v>0</v>
      </c>
      <c r="S1564" s="89">
        <v>0</v>
      </c>
      <c r="T1564" s="89">
        <v>0</v>
      </c>
      <c r="U1564" s="89">
        <v>0</v>
      </c>
      <c r="V1564" s="89">
        <v>0</v>
      </c>
      <c r="W1564" s="89">
        <v>0</v>
      </c>
      <c r="X1564" s="89">
        <v>0</v>
      </c>
      <c r="Y1564" s="89">
        <v>0</v>
      </c>
    </row>
    <row r="1565" spans="1:25">
      <c r="A1565" s="88" t="s">
        <v>1674</v>
      </c>
      <c r="B1565" s="89">
        <v>0</v>
      </c>
      <c r="C1565" s="89">
        <v>0</v>
      </c>
      <c r="D1565" s="89">
        <v>0</v>
      </c>
      <c r="E1565" s="89">
        <v>0</v>
      </c>
      <c r="F1565" s="89">
        <v>0</v>
      </c>
      <c r="G1565" s="89">
        <v>0</v>
      </c>
      <c r="H1565" s="89">
        <v>0</v>
      </c>
      <c r="I1565" s="89">
        <v>0</v>
      </c>
      <c r="J1565" s="89">
        <v>0</v>
      </c>
      <c r="K1565" s="89">
        <v>0</v>
      </c>
      <c r="L1565" s="89">
        <v>0</v>
      </c>
      <c r="M1565" s="89">
        <v>0</v>
      </c>
      <c r="N1565" s="89">
        <v>0</v>
      </c>
      <c r="O1565" s="89">
        <v>0</v>
      </c>
      <c r="P1565" s="89">
        <v>0</v>
      </c>
      <c r="Q1565" s="89">
        <v>0</v>
      </c>
      <c r="R1565" s="89">
        <v>0</v>
      </c>
      <c r="S1565" s="89">
        <v>0</v>
      </c>
      <c r="T1565" s="89">
        <v>0</v>
      </c>
      <c r="U1565" s="89">
        <v>0</v>
      </c>
      <c r="V1565" s="89">
        <v>0</v>
      </c>
      <c r="W1565" s="89">
        <v>0</v>
      </c>
      <c r="X1565" s="89">
        <v>0</v>
      </c>
      <c r="Y1565" s="89">
        <v>0</v>
      </c>
    </row>
    <row r="1566" spans="1:25">
      <c r="A1566" s="88" t="s">
        <v>1675</v>
      </c>
      <c r="B1566" s="89">
        <v>0</v>
      </c>
      <c r="C1566" s="89">
        <v>0</v>
      </c>
      <c r="D1566" s="89">
        <v>0</v>
      </c>
      <c r="E1566" s="89">
        <v>0</v>
      </c>
      <c r="F1566" s="89">
        <v>0</v>
      </c>
      <c r="G1566" s="89">
        <v>0</v>
      </c>
      <c r="H1566" s="89">
        <v>0</v>
      </c>
      <c r="I1566" s="89">
        <v>0</v>
      </c>
      <c r="J1566" s="89">
        <v>0</v>
      </c>
      <c r="K1566" s="89">
        <v>0</v>
      </c>
      <c r="L1566" s="89">
        <v>0</v>
      </c>
      <c r="M1566" s="89">
        <v>0</v>
      </c>
      <c r="N1566" s="89">
        <v>0</v>
      </c>
      <c r="O1566" s="89">
        <v>0</v>
      </c>
      <c r="P1566" s="89">
        <v>0</v>
      </c>
      <c r="Q1566" s="89">
        <v>0</v>
      </c>
      <c r="R1566" s="89">
        <v>0</v>
      </c>
      <c r="S1566" s="89">
        <v>0</v>
      </c>
      <c r="T1566" s="89">
        <v>0</v>
      </c>
      <c r="U1566" s="89">
        <v>0</v>
      </c>
      <c r="V1566" s="89">
        <v>0</v>
      </c>
      <c r="W1566" s="89">
        <v>0</v>
      </c>
      <c r="X1566" s="89">
        <v>0</v>
      </c>
      <c r="Y1566" s="89">
        <v>0</v>
      </c>
    </row>
    <row r="1567" spans="1:25">
      <c r="A1567" s="88" t="s">
        <v>1676</v>
      </c>
      <c r="B1567" s="89">
        <v>0</v>
      </c>
      <c r="C1567" s="89">
        <v>0</v>
      </c>
      <c r="D1567" s="89">
        <v>0</v>
      </c>
      <c r="E1567" s="89">
        <v>0</v>
      </c>
      <c r="F1567" s="89">
        <v>0</v>
      </c>
      <c r="G1567" s="89">
        <v>0</v>
      </c>
      <c r="H1567" s="89">
        <v>0</v>
      </c>
      <c r="I1567" s="89">
        <v>0</v>
      </c>
      <c r="J1567" s="89">
        <v>0</v>
      </c>
      <c r="K1567" s="89">
        <v>0</v>
      </c>
      <c r="L1567" s="89">
        <v>0</v>
      </c>
      <c r="M1567" s="89">
        <v>0</v>
      </c>
      <c r="N1567" s="89">
        <v>0</v>
      </c>
      <c r="O1567" s="89">
        <v>0</v>
      </c>
      <c r="P1567" s="89">
        <v>0</v>
      </c>
      <c r="Q1567" s="89">
        <v>0</v>
      </c>
      <c r="R1567" s="89">
        <v>0</v>
      </c>
      <c r="S1567" s="89">
        <v>0</v>
      </c>
      <c r="T1567" s="89">
        <v>0</v>
      </c>
      <c r="U1567" s="89">
        <v>0</v>
      </c>
      <c r="V1567" s="89">
        <v>0</v>
      </c>
      <c r="W1567" s="89">
        <v>0</v>
      </c>
      <c r="X1567" s="89">
        <v>0</v>
      </c>
      <c r="Y1567" s="89">
        <v>0</v>
      </c>
    </row>
    <row r="1568" spans="1:25">
      <c r="A1568" s="88" t="s">
        <v>1677</v>
      </c>
      <c r="B1568" s="89">
        <v>0</v>
      </c>
      <c r="C1568" s="89">
        <v>0</v>
      </c>
      <c r="D1568" s="89">
        <v>0</v>
      </c>
      <c r="E1568" s="89">
        <v>0</v>
      </c>
      <c r="F1568" s="89">
        <v>0</v>
      </c>
      <c r="G1568" s="89">
        <v>0</v>
      </c>
      <c r="H1568" s="89">
        <v>0</v>
      </c>
      <c r="I1568" s="89">
        <v>0</v>
      </c>
      <c r="J1568" s="89">
        <v>0</v>
      </c>
      <c r="K1568" s="89">
        <v>0</v>
      </c>
      <c r="L1568" s="89">
        <v>0</v>
      </c>
      <c r="M1568" s="89">
        <v>0</v>
      </c>
      <c r="N1568" s="89">
        <v>0</v>
      </c>
      <c r="O1568" s="89">
        <v>0</v>
      </c>
      <c r="P1568" s="89">
        <v>0</v>
      </c>
      <c r="Q1568" s="89">
        <v>0</v>
      </c>
      <c r="R1568" s="89">
        <v>0</v>
      </c>
      <c r="S1568" s="89">
        <v>0</v>
      </c>
      <c r="T1568" s="89">
        <v>0</v>
      </c>
      <c r="U1568" s="89">
        <v>0</v>
      </c>
      <c r="V1568" s="89">
        <v>0</v>
      </c>
      <c r="W1568" s="89">
        <v>0</v>
      </c>
      <c r="X1568" s="89">
        <v>0</v>
      </c>
      <c r="Y1568" s="89">
        <v>0</v>
      </c>
    </row>
    <row r="1569" spans="1:25">
      <c r="A1569" s="88" t="s">
        <v>1678</v>
      </c>
      <c r="B1569" s="89">
        <v>0</v>
      </c>
      <c r="C1569" s="89">
        <v>0</v>
      </c>
      <c r="D1569" s="89">
        <v>0</v>
      </c>
      <c r="E1569" s="89">
        <v>0</v>
      </c>
      <c r="F1569" s="89">
        <v>0</v>
      </c>
      <c r="G1569" s="89">
        <v>0</v>
      </c>
      <c r="H1569" s="89">
        <v>0</v>
      </c>
      <c r="I1569" s="89">
        <v>0</v>
      </c>
      <c r="J1569" s="89">
        <v>0</v>
      </c>
      <c r="K1569" s="89">
        <v>0</v>
      </c>
      <c r="L1569" s="89">
        <v>0</v>
      </c>
      <c r="M1569" s="89">
        <v>0</v>
      </c>
      <c r="N1569" s="89">
        <v>0</v>
      </c>
      <c r="O1569" s="89">
        <v>0</v>
      </c>
      <c r="P1569" s="89">
        <v>0</v>
      </c>
      <c r="Q1569" s="89">
        <v>0</v>
      </c>
      <c r="R1569" s="89">
        <v>0</v>
      </c>
      <c r="S1569" s="89">
        <v>0</v>
      </c>
      <c r="T1569" s="89">
        <v>0</v>
      </c>
      <c r="U1569" s="89">
        <v>0</v>
      </c>
      <c r="V1569" s="89">
        <v>0</v>
      </c>
      <c r="W1569" s="89">
        <v>0</v>
      </c>
      <c r="X1569" s="89">
        <v>0</v>
      </c>
      <c r="Y1569" s="89">
        <v>0</v>
      </c>
    </row>
    <row r="1570" spans="1:25">
      <c r="A1570" s="88" t="s">
        <v>1679</v>
      </c>
      <c r="B1570" s="89">
        <v>0</v>
      </c>
      <c r="C1570" s="89">
        <v>0</v>
      </c>
      <c r="D1570" s="89">
        <v>0</v>
      </c>
      <c r="E1570" s="89">
        <v>0</v>
      </c>
      <c r="F1570" s="89">
        <v>0</v>
      </c>
      <c r="G1570" s="89">
        <v>0</v>
      </c>
      <c r="H1570" s="89">
        <v>0</v>
      </c>
      <c r="I1570" s="89">
        <v>0</v>
      </c>
      <c r="J1570" s="89">
        <v>0</v>
      </c>
      <c r="K1570" s="89">
        <v>0</v>
      </c>
      <c r="L1570" s="89">
        <v>0</v>
      </c>
      <c r="M1570" s="89">
        <v>0</v>
      </c>
      <c r="N1570" s="89">
        <v>0</v>
      </c>
      <c r="O1570" s="89">
        <v>0</v>
      </c>
      <c r="P1570" s="89">
        <v>0</v>
      </c>
      <c r="Q1570" s="89">
        <v>0</v>
      </c>
      <c r="R1570" s="89">
        <v>0</v>
      </c>
      <c r="S1570" s="89">
        <v>0</v>
      </c>
      <c r="T1570" s="89">
        <v>0</v>
      </c>
      <c r="U1570" s="89">
        <v>0</v>
      </c>
      <c r="V1570" s="89">
        <v>0</v>
      </c>
      <c r="W1570" s="89">
        <v>0</v>
      </c>
      <c r="X1570" s="89">
        <v>0</v>
      </c>
      <c r="Y1570" s="89">
        <v>0</v>
      </c>
    </row>
    <row r="1571" spans="1:25">
      <c r="A1571" s="88" t="s">
        <v>1680</v>
      </c>
      <c r="B1571" s="89">
        <v>0</v>
      </c>
      <c r="C1571" s="89">
        <v>0</v>
      </c>
      <c r="D1571" s="89">
        <v>0</v>
      </c>
      <c r="E1571" s="89">
        <v>0</v>
      </c>
      <c r="F1571" s="89">
        <v>0</v>
      </c>
      <c r="G1571" s="89">
        <v>0</v>
      </c>
      <c r="H1571" s="89">
        <v>0</v>
      </c>
      <c r="I1571" s="89">
        <v>0</v>
      </c>
      <c r="J1571" s="89">
        <v>0</v>
      </c>
      <c r="K1571" s="89">
        <v>0</v>
      </c>
      <c r="L1571" s="89">
        <v>0</v>
      </c>
      <c r="M1571" s="89">
        <v>0</v>
      </c>
      <c r="N1571" s="89">
        <v>0</v>
      </c>
      <c r="O1571" s="89">
        <v>0</v>
      </c>
      <c r="P1571" s="89">
        <v>0</v>
      </c>
      <c r="Q1571" s="89">
        <v>0</v>
      </c>
      <c r="R1571" s="89">
        <v>0</v>
      </c>
      <c r="S1571" s="89">
        <v>0</v>
      </c>
      <c r="T1571" s="89">
        <v>0</v>
      </c>
      <c r="U1571" s="89">
        <v>0</v>
      </c>
      <c r="V1571" s="89">
        <v>0</v>
      </c>
      <c r="W1571" s="89">
        <v>0</v>
      </c>
      <c r="X1571" s="89">
        <v>0</v>
      </c>
      <c r="Y1571" s="89">
        <v>0</v>
      </c>
    </row>
    <row r="1572" spans="1:25">
      <c r="A1572" s="88" t="s">
        <v>1681</v>
      </c>
      <c r="B1572" s="89">
        <v>0</v>
      </c>
      <c r="C1572" s="89">
        <v>0</v>
      </c>
      <c r="D1572" s="89">
        <v>0</v>
      </c>
      <c r="E1572" s="89">
        <v>0</v>
      </c>
      <c r="F1572" s="89">
        <v>0</v>
      </c>
      <c r="G1572" s="89">
        <v>0</v>
      </c>
      <c r="H1572" s="89">
        <v>0</v>
      </c>
      <c r="I1572" s="89">
        <v>0</v>
      </c>
      <c r="J1572" s="89">
        <v>0</v>
      </c>
      <c r="K1572" s="89">
        <v>0</v>
      </c>
      <c r="L1572" s="89">
        <v>0</v>
      </c>
      <c r="M1572" s="89">
        <v>0</v>
      </c>
      <c r="N1572" s="89">
        <v>0</v>
      </c>
      <c r="O1572" s="89">
        <v>0</v>
      </c>
      <c r="P1572" s="89">
        <v>0</v>
      </c>
      <c r="Q1572" s="89">
        <v>0</v>
      </c>
      <c r="R1572" s="89">
        <v>0</v>
      </c>
      <c r="S1572" s="89">
        <v>0</v>
      </c>
      <c r="T1572" s="89">
        <v>0</v>
      </c>
      <c r="U1572" s="89">
        <v>0</v>
      </c>
      <c r="V1572" s="89">
        <v>0</v>
      </c>
      <c r="W1572" s="89">
        <v>0</v>
      </c>
      <c r="X1572" s="89">
        <v>0</v>
      </c>
      <c r="Y1572" s="89">
        <v>0</v>
      </c>
    </row>
    <row r="1573" spans="1:25">
      <c r="A1573" s="88" t="s">
        <v>1682</v>
      </c>
      <c r="B1573" s="89">
        <v>0</v>
      </c>
      <c r="C1573" s="89">
        <v>0</v>
      </c>
      <c r="D1573" s="89">
        <v>0</v>
      </c>
      <c r="E1573" s="89">
        <v>0</v>
      </c>
      <c r="F1573" s="89">
        <v>0</v>
      </c>
      <c r="G1573" s="89">
        <v>0</v>
      </c>
      <c r="H1573" s="89">
        <v>0</v>
      </c>
      <c r="I1573" s="89">
        <v>0</v>
      </c>
      <c r="J1573" s="89">
        <v>0</v>
      </c>
      <c r="K1573" s="89">
        <v>0</v>
      </c>
      <c r="L1573" s="89">
        <v>0</v>
      </c>
      <c r="M1573" s="89">
        <v>0</v>
      </c>
      <c r="N1573" s="89">
        <v>0</v>
      </c>
      <c r="O1573" s="89">
        <v>0</v>
      </c>
      <c r="P1573" s="89">
        <v>0</v>
      </c>
      <c r="Q1573" s="89">
        <v>0</v>
      </c>
      <c r="R1573" s="89">
        <v>0</v>
      </c>
      <c r="S1573" s="89">
        <v>0</v>
      </c>
      <c r="T1573" s="89">
        <v>0</v>
      </c>
      <c r="U1573" s="89">
        <v>0</v>
      </c>
      <c r="V1573" s="89">
        <v>0</v>
      </c>
      <c r="W1573" s="89">
        <v>0</v>
      </c>
      <c r="X1573" s="89">
        <v>0</v>
      </c>
      <c r="Y1573" s="89">
        <v>0</v>
      </c>
    </row>
    <row r="1574" spans="1:25">
      <c r="A1574" s="88" t="s">
        <v>1683</v>
      </c>
      <c r="B1574" s="89">
        <v>0</v>
      </c>
      <c r="C1574" s="89">
        <v>0</v>
      </c>
      <c r="D1574" s="89">
        <v>0</v>
      </c>
      <c r="E1574" s="89">
        <v>0</v>
      </c>
      <c r="F1574" s="89">
        <v>0</v>
      </c>
      <c r="G1574" s="89">
        <v>0</v>
      </c>
      <c r="H1574" s="89">
        <v>0</v>
      </c>
      <c r="I1574" s="89">
        <v>0</v>
      </c>
      <c r="J1574" s="89">
        <v>0</v>
      </c>
      <c r="K1574" s="89">
        <v>0</v>
      </c>
      <c r="L1574" s="89">
        <v>0</v>
      </c>
      <c r="M1574" s="89">
        <v>0</v>
      </c>
      <c r="N1574" s="89">
        <v>0</v>
      </c>
      <c r="O1574" s="89">
        <v>0</v>
      </c>
      <c r="P1574" s="89">
        <v>0</v>
      </c>
      <c r="Q1574" s="89">
        <v>0</v>
      </c>
      <c r="R1574" s="89">
        <v>0</v>
      </c>
      <c r="S1574" s="89">
        <v>0</v>
      </c>
      <c r="T1574" s="89">
        <v>0</v>
      </c>
      <c r="U1574" s="89">
        <v>0</v>
      </c>
      <c r="V1574" s="89">
        <v>0</v>
      </c>
      <c r="W1574" s="89">
        <v>0</v>
      </c>
      <c r="X1574" s="89">
        <v>0</v>
      </c>
      <c r="Y1574" s="89">
        <v>0</v>
      </c>
    </row>
    <row r="1575" spans="1:25">
      <c r="A1575" s="88" t="s">
        <v>1684</v>
      </c>
      <c r="B1575" s="89">
        <v>0</v>
      </c>
      <c r="C1575" s="89">
        <v>0</v>
      </c>
      <c r="D1575" s="89">
        <v>0</v>
      </c>
      <c r="E1575" s="89">
        <v>0</v>
      </c>
      <c r="F1575" s="89">
        <v>0</v>
      </c>
      <c r="G1575" s="89">
        <v>0</v>
      </c>
      <c r="H1575" s="89">
        <v>0</v>
      </c>
      <c r="I1575" s="89">
        <v>0</v>
      </c>
      <c r="J1575" s="89">
        <v>0</v>
      </c>
      <c r="K1575" s="89">
        <v>0</v>
      </c>
      <c r="L1575" s="89">
        <v>0</v>
      </c>
      <c r="M1575" s="89">
        <v>0</v>
      </c>
      <c r="N1575" s="89">
        <v>0</v>
      </c>
      <c r="O1575" s="89">
        <v>0</v>
      </c>
      <c r="P1575" s="89">
        <v>0</v>
      </c>
      <c r="Q1575" s="89">
        <v>0</v>
      </c>
      <c r="R1575" s="89">
        <v>0</v>
      </c>
      <c r="S1575" s="89">
        <v>0</v>
      </c>
      <c r="T1575" s="89">
        <v>0</v>
      </c>
      <c r="U1575" s="89">
        <v>0</v>
      </c>
      <c r="V1575" s="89">
        <v>0</v>
      </c>
      <c r="W1575" s="89">
        <v>0</v>
      </c>
      <c r="X1575" s="89">
        <v>0</v>
      </c>
      <c r="Y1575" s="89">
        <v>0</v>
      </c>
    </row>
    <row r="1576" spans="1:25">
      <c r="A1576" s="88" t="s">
        <v>1685</v>
      </c>
      <c r="B1576" s="89">
        <v>0</v>
      </c>
      <c r="C1576" s="89">
        <v>0</v>
      </c>
      <c r="D1576" s="89">
        <v>0</v>
      </c>
      <c r="E1576" s="89">
        <v>0</v>
      </c>
      <c r="F1576" s="89">
        <v>0</v>
      </c>
      <c r="G1576" s="89">
        <v>0</v>
      </c>
      <c r="H1576" s="89">
        <v>0</v>
      </c>
      <c r="I1576" s="89">
        <v>0</v>
      </c>
      <c r="J1576" s="89">
        <v>0</v>
      </c>
      <c r="K1576" s="89">
        <v>0</v>
      </c>
      <c r="L1576" s="89">
        <v>0</v>
      </c>
      <c r="M1576" s="89">
        <v>0</v>
      </c>
      <c r="N1576" s="89">
        <v>0</v>
      </c>
      <c r="O1576" s="89">
        <v>0</v>
      </c>
      <c r="P1576" s="89">
        <v>0</v>
      </c>
      <c r="Q1576" s="89">
        <v>0</v>
      </c>
      <c r="R1576" s="89">
        <v>0</v>
      </c>
      <c r="S1576" s="89">
        <v>0</v>
      </c>
      <c r="T1576" s="89">
        <v>0</v>
      </c>
      <c r="U1576" s="89">
        <v>0</v>
      </c>
      <c r="V1576" s="89">
        <v>0</v>
      </c>
      <c r="W1576" s="89">
        <v>0</v>
      </c>
      <c r="X1576" s="89">
        <v>0</v>
      </c>
      <c r="Y1576" s="89">
        <v>0</v>
      </c>
    </row>
    <row r="1577" spans="1:25">
      <c r="A1577" s="88" t="s">
        <v>1686</v>
      </c>
      <c r="B1577" s="89">
        <v>0</v>
      </c>
      <c r="C1577" s="89">
        <v>0</v>
      </c>
      <c r="D1577" s="89">
        <v>0</v>
      </c>
      <c r="E1577" s="89">
        <v>0</v>
      </c>
      <c r="F1577" s="89">
        <v>0</v>
      </c>
      <c r="G1577" s="89">
        <v>0</v>
      </c>
      <c r="H1577" s="89">
        <v>0</v>
      </c>
      <c r="I1577" s="89">
        <v>0</v>
      </c>
      <c r="J1577" s="89">
        <v>0</v>
      </c>
      <c r="K1577" s="89">
        <v>0</v>
      </c>
      <c r="L1577" s="89">
        <v>0</v>
      </c>
      <c r="M1577" s="89">
        <v>0</v>
      </c>
      <c r="N1577" s="89">
        <v>0</v>
      </c>
      <c r="O1577" s="89">
        <v>0</v>
      </c>
      <c r="P1577" s="89">
        <v>0</v>
      </c>
      <c r="Q1577" s="89">
        <v>0</v>
      </c>
      <c r="R1577" s="89">
        <v>0</v>
      </c>
      <c r="S1577" s="89">
        <v>0</v>
      </c>
      <c r="T1577" s="89">
        <v>0</v>
      </c>
      <c r="U1577" s="89">
        <v>0</v>
      </c>
      <c r="V1577" s="89">
        <v>0</v>
      </c>
      <c r="W1577" s="89">
        <v>0</v>
      </c>
      <c r="X1577" s="89">
        <v>0</v>
      </c>
      <c r="Y1577" s="89">
        <v>0</v>
      </c>
    </row>
    <row r="1578" spans="1:25">
      <c r="A1578" s="88" t="s">
        <v>1687</v>
      </c>
      <c r="B1578" s="89">
        <v>0</v>
      </c>
      <c r="C1578" s="89">
        <v>0</v>
      </c>
      <c r="D1578" s="89">
        <v>0</v>
      </c>
      <c r="E1578" s="89">
        <v>0</v>
      </c>
      <c r="F1578" s="89">
        <v>0</v>
      </c>
      <c r="G1578" s="89">
        <v>0</v>
      </c>
      <c r="H1578" s="89">
        <v>0</v>
      </c>
      <c r="I1578" s="89">
        <v>0</v>
      </c>
      <c r="J1578" s="89">
        <v>0</v>
      </c>
      <c r="K1578" s="89">
        <v>0</v>
      </c>
      <c r="L1578" s="89">
        <v>0</v>
      </c>
      <c r="M1578" s="89">
        <v>0</v>
      </c>
      <c r="N1578" s="89">
        <v>0</v>
      </c>
      <c r="O1578" s="89">
        <v>0</v>
      </c>
      <c r="P1578" s="89">
        <v>0</v>
      </c>
      <c r="Q1578" s="89">
        <v>0</v>
      </c>
      <c r="R1578" s="89">
        <v>0</v>
      </c>
      <c r="S1578" s="89">
        <v>0</v>
      </c>
      <c r="T1578" s="89">
        <v>0</v>
      </c>
      <c r="U1578" s="89">
        <v>0</v>
      </c>
      <c r="V1578" s="89">
        <v>0</v>
      </c>
      <c r="W1578" s="89">
        <v>0</v>
      </c>
      <c r="X1578" s="89">
        <v>0</v>
      </c>
      <c r="Y1578" s="89">
        <v>0</v>
      </c>
    </row>
    <row r="1579" spans="1:25">
      <c r="A1579" s="88" t="s">
        <v>1688</v>
      </c>
      <c r="B1579" s="89">
        <v>0</v>
      </c>
      <c r="C1579" s="89">
        <v>0</v>
      </c>
      <c r="D1579" s="89">
        <v>0</v>
      </c>
      <c r="E1579" s="89">
        <v>0</v>
      </c>
      <c r="F1579" s="89">
        <v>0</v>
      </c>
      <c r="G1579" s="89">
        <v>0</v>
      </c>
      <c r="H1579" s="89">
        <v>0</v>
      </c>
      <c r="I1579" s="89">
        <v>0</v>
      </c>
      <c r="J1579" s="89">
        <v>0</v>
      </c>
      <c r="K1579" s="89">
        <v>0</v>
      </c>
      <c r="L1579" s="89">
        <v>0</v>
      </c>
      <c r="M1579" s="89">
        <v>0</v>
      </c>
      <c r="N1579" s="89">
        <v>0</v>
      </c>
      <c r="O1579" s="89">
        <v>0</v>
      </c>
      <c r="P1579" s="89">
        <v>0</v>
      </c>
      <c r="Q1579" s="89">
        <v>0</v>
      </c>
      <c r="R1579" s="89">
        <v>0</v>
      </c>
      <c r="S1579" s="89">
        <v>0</v>
      </c>
      <c r="T1579" s="89">
        <v>0</v>
      </c>
      <c r="U1579" s="89">
        <v>0</v>
      </c>
      <c r="V1579" s="89">
        <v>0</v>
      </c>
      <c r="W1579" s="89">
        <v>0</v>
      </c>
      <c r="X1579" s="89">
        <v>0</v>
      </c>
      <c r="Y1579" s="89">
        <v>0</v>
      </c>
    </row>
    <row r="1580" spans="1:25">
      <c r="A1580" s="88" t="s">
        <v>1689</v>
      </c>
      <c r="B1580" s="89">
        <v>0</v>
      </c>
      <c r="C1580" s="89">
        <v>0</v>
      </c>
      <c r="D1580" s="89">
        <v>0</v>
      </c>
      <c r="E1580" s="89">
        <v>0</v>
      </c>
      <c r="F1580" s="89">
        <v>0</v>
      </c>
      <c r="G1580" s="89">
        <v>0</v>
      </c>
      <c r="H1580" s="89">
        <v>0</v>
      </c>
      <c r="I1580" s="89">
        <v>0</v>
      </c>
      <c r="J1580" s="89">
        <v>0</v>
      </c>
      <c r="K1580" s="89">
        <v>0</v>
      </c>
      <c r="L1580" s="89">
        <v>0</v>
      </c>
      <c r="M1580" s="89">
        <v>0</v>
      </c>
      <c r="N1580" s="89">
        <v>0</v>
      </c>
      <c r="O1580" s="89">
        <v>0</v>
      </c>
      <c r="P1580" s="89">
        <v>0</v>
      </c>
      <c r="Q1580" s="89">
        <v>0</v>
      </c>
      <c r="R1580" s="89">
        <v>0</v>
      </c>
      <c r="S1580" s="89">
        <v>0</v>
      </c>
      <c r="T1580" s="89">
        <v>0</v>
      </c>
      <c r="U1580" s="89">
        <v>0</v>
      </c>
      <c r="V1580" s="89">
        <v>0</v>
      </c>
      <c r="W1580" s="89">
        <v>0</v>
      </c>
      <c r="X1580" s="89">
        <v>0</v>
      </c>
      <c r="Y1580" s="89">
        <v>0</v>
      </c>
    </row>
    <row r="1581" spans="1:25">
      <c r="A1581" s="88" t="s">
        <v>1690</v>
      </c>
      <c r="B1581" s="89">
        <v>0</v>
      </c>
      <c r="C1581" s="89">
        <v>0</v>
      </c>
      <c r="D1581" s="89">
        <v>0</v>
      </c>
      <c r="E1581" s="89">
        <v>0</v>
      </c>
      <c r="F1581" s="89">
        <v>0</v>
      </c>
      <c r="G1581" s="89">
        <v>0</v>
      </c>
      <c r="H1581" s="89">
        <v>0</v>
      </c>
      <c r="I1581" s="89">
        <v>0</v>
      </c>
      <c r="J1581" s="89">
        <v>0</v>
      </c>
      <c r="K1581" s="89">
        <v>0</v>
      </c>
      <c r="L1581" s="89">
        <v>0</v>
      </c>
      <c r="M1581" s="89">
        <v>0</v>
      </c>
      <c r="N1581" s="89">
        <v>0</v>
      </c>
      <c r="O1581" s="89">
        <v>0</v>
      </c>
      <c r="P1581" s="89">
        <v>0</v>
      </c>
      <c r="Q1581" s="89">
        <v>0</v>
      </c>
      <c r="R1581" s="89">
        <v>0</v>
      </c>
      <c r="S1581" s="89">
        <v>0</v>
      </c>
      <c r="T1581" s="89">
        <v>0</v>
      </c>
      <c r="U1581" s="89">
        <v>0</v>
      </c>
      <c r="V1581" s="89">
        <v>0</v>
      </c>
      <c r="W1581" s="89">
        <v>0</v>
      </c>
      <c r="X1581" s="89">
        <v>0</v>
      </c>
      <c r="Y1581" s="89">
        <v>0</v>
      </c>
    </row>
    <row r="1582" spans="1:25">
      <c r="A1582" s="88" t="s">
        <v>1691</v>
      </c>
      <c r="B1582" s="89">
        <v>0</v>
      </c>
      <c r="C1582" s="89">
        <v>0</v>
      </c>
      <c r="D1582" s="89">
        <v>0</v>
      </c>
      <c r="E1582" s="89">
        <v>0</v>
      </c>
      <c r="F1582" s="89">
        <v>0</v>
      </c>
      <c r="G1582" s="89">
        <v>0</v>
      </c>
      <c r="H1582" s="89">
        <v>0</v>
      </c>
      <c r="I1582" s="89">
        <v>0</v>
      </c>
      <c r="J1582" s="89">
        <v>0</v>
      </c>
      <c r="K1582" s="89">
        <v>0</v>
      </c>
      <c r="L1582" s="89">
        <v>0</v>
      </c>
      <c r="M1582" s="89">
        <v>0</v>
      </c>
      <c r="N1582" s="89">
        <v>0</v>
      </c>
      <c r="O1582" s="89">
        <v>0</v>
      </c>
      <c r="P1582" s="89">
        <v>0</v>
      </c>
      <c r="Q1582" s="89">
        <v>0</v>
      </c>
      <c r="R1582" s="89">
        <v>0</v>
      </c>
      <c r="S1582" s="89">
        <v>0</v>
      </c>
      <c r="T1582" s="89">
        <v>0</v>
      </c>
      <c r="U1582" s="89">
        <v>0</v>
      </c>
      <c r="V1582" s="89">
        <v>0</v>
      </c>
      <c r="W1582" s="89">
        <v>0</v>
      </c>
      <c r="X1582" s="89">
        <v>0</v>
      </c>
      <c r="Y1582" s="89">
        <v>0</v>
      </c>
    </row>
    <row r="1583" spans="1:25">
      <c r="A1583" s="88" t="s">
        <v>1692</v>
      </c>
      <c r="B1583" s="89">
        <v>0</v>
      </c>
      <c r="C1583" s="89">
        <v>0</v>
      </c>
      <c r="D1583" s="89">
        <v>0</v>
      </c>
      <c r="E1583" s="89">
        <v>0</v>
      </c>
      <c r="F1583" s="89">
        <v>0</v>
      </c>
      <c r="G1583" s="89">
        <v>0</v>
      </c>
      <c r="H1583" s="89">
        <v>0</v>
      </c>
      <c r="I1583" s="89">
        <v>0</v>
      </c>
      <c r="J1583" s="89">
        <v>0</v>
      </c>
      <c r="K1583" s="89">
        <v>0</v>
      </c>
      <c r="L1583" s="89">
        <v>0</v>
      </c>
      <c r="M1583" s="89">
        <v>0</v>
      </c>
      <c r="N1583" s="89">
        <v>0</v>
      </c>
      <c r="O1583" s="89">
        <v>0</v>
      </c>
      <c r="P1583" s="89">
        <v>0</v>
      </c>
      <c r="Q1583" s="89">
        <v>0</v>
      </c>
      <c r="R1583" s="89">
        <v>0</v>
      </c>
      <c r="S1583" s="89">
        <v>0</v>
      </c>
      <c r="T1583" s="89">
        <v>0</v>
      </c>
      <c r="U1583" s="89">
        <v>0</v>
      </c>
      <c r="V1583" s="89">
        <v>0</v>
      </c>
      <c r="W1583" s="89">
        <v>0</v>
      </c>
      <c r="X1583" s="89">
        <v>0</v>
      </c>
      <c r="Y1583" s="89">
        <v>0</v>
      </c>
    </row>
    <row r="1584" spans="1:25">
      <c r="A1584" s="88" t="s">
        <v>1693</v>
      </c>
      <c r="B1584" s="89">
        <v>0</v>
      </c>
      <c r="C1584" s="89">
        <v>0</v>
      </c>
      <c r="D1584" s="89">
        <v>0</v>
      </c>
      <c r="E1584" s="89">
        <v>0</v>
      </c>
      <c r="F1584" s="89">
        <v>0</v>
      </c>
      <c r="G1584" s="89">
        <v>0</v>
      </c>
      <c r="H1584" s="89">
        <v>0</v>
      </c>
      <c r="I1584" s="89">
        <v>0</v>
      </c>
      <c r="J1584" s="89">
        <v>0</v>
      </c>
      <c r="K1584" s="89">
        <v>0</v>
      </c>
      <c r="L1584" s="89">
        <v>0</v>
      </c>
      <c r="M1584" s="89">
        <v>0</v>
      </c>
      <c r="N1584" s="89">
        <v>0</v>
      </c>
      <c r="O1584" s="89">
        <v>0</v>
      </c>
      <c r="P1584" s="89">
        <v>0</v>
      </c>
      <c r="Q1584" s="89">
        <v>0</v>
      </c>
      <c r="R1584" s="89">
        <v>0</v>
      </c>
      <c r="S1584" s="89">
        <v>0</v>
      </c>
      <c r="T1584" s="89">
        <v>0</v>
      </c>
      <c r="U1584" s="89">
        <v>0</v>
      </c>
      <c r="V1584" s="89">
        <v>0</v>
      </c>
      <c r="W1584" s="89">
        <v>0</v>
      </c>
      <c r="X1584" s="89">
        <v>0</v>
      </c>
      <c r="Y1584" s="89">
        <v>0</v>
      </c>
    </row>
    <row r="1585" spans="1:25">
      <c r="A1585" s="88" t="s">
        <v>1694</v>
      </c>
      <c r="B1585" s="89">
        <v>0</v>
      </c>
      <c r="C1585" s="89">
        <v>0</v>
      </c>
      <c r="D1585" s="89">
        <v>0</v>
      </c>
      <c r="E1585" s="89">
        <v>0</v>
      </c>
      <c r="F1585" s="89">
        <v>0</v>
      </c>
      <c r="G1585" s="89">
        <v>0</v>
      </c>
      <c r="H1585" s="89">
        <v>0</v>
      </c>
      <c r="I1585" s="89">
        <v>0</v>
      </c>
      <c r="J1585" s="89">
        <v>0</v>
      </c>
      <c r="K1585" s="89">
        <v>0</v>
      </c>
      <c r="L1585" s="89">
        <v>0</v>
      </c>
      <c r="M1585" s="89">
        <v>0</v>
      </c>
      <c r="N1585" s="89">
        <v>0</v>
      </c>
      <c r="O1585" s="89">
        <v>0</v>
      </c>
      <c r="P1585" s="89">
        <v>0</v>
      </c>
      <c r="Q1585" s="89">
        <v>0</v>
      </c>
      <c r="R1585" s="89">
        <v>0</v>
      </c>
      <c r="S1585" s="89">
        <v>0</v>
      </c>
      <c r="T1585" s="89">
        <v>0</v>
      </c>
      <c r="U1585" s="89">
        <v>0</v>
      </c>
      <c r="V1585" s="89">
        <v>0</v>
      </c>
      <c r="W1585" s="89">
        <v>0</v>
      </c>
      <c r="X1585" s="89">
        <v>0</v>
      </c>
      <c r="Y1585" s="89">
        <v>0</v>
      </c>
    </row>
    <row r="1586" spans="1:25">
      <c r="A1586" s="88" t="s">
        <v>1695</v>
      </c>
      <c r="B1586" s="89">
        <v>0</v>
      </c>
      <c r="C1586" s="89">
        <v>0</v>
      </c>
      <c r="D1586" s="89">
        <v>0</v>
      </c>
      <c r="E1586" s="89">
        <v>0</v>
      </c>
      <c r="F1586" s="89">
        <v>0</v>
      </c>
      <c r="G1586" s="89">
        <v>0</v>
      </c>
      <c r="H1586" s="89">
        <v>0</v>
      </c>
      <c r="I1586" s="89">
        <v>0</v>
      </c>
      <c r="J1586" s="89">
        <v>0</v>
      </c>
      <c r="K1586" s="89">
        <v>0</v>
      </c>
      <c r="L1586" s="89">
        <v>0</v>
      </c>
      <c r="M1586" s="89">
        <v>0</v>
      </c>
      <c r="N1586" s="89">
        <v>0</v>
      </c>
      <c r="O1586" s="89">
        <v>0</v>
      </c>
      <c r="P1586" s="89">
        <v>0</v>
      </c>
      <c r="Q1586" s="89">
        <v>0</v>
      </c>
      <c r="R1586" s="89">
        <v>0</v>
      </c>
      <c r="S1586" s="89">
        <v>0</v>
      </c>
      <c r="T1586" s="89">
        <v>0</v>
      </c>
      <c r="U1586" s="89">
        <v>0</v>
      </c>
      <c r="V1586" s="89">
        <v>0</v>
      </c>
      <c r="W1586" s="89">
        <v>0</v>
      </c>
      <c r="X1586" s="89">
        <v>0</v>
      </c>
      <c r="Y1586" s="89">
        <v>0</v>
      </c>
    </row>
    <row r="1587" spans="1:25">
      <c r="A1587" s="88" t="s">
        <v>1696</v>
      </c>
      <c r="B1587" s="89">
        <v>0</v>
      </c>
      <c r="C1587" s="89">
        <v>0</v>
      </c>
      <c r="D1587" s="89">
        <v>0</v>
      </c>
      <c r="E1587" s="89">
        <v>0</v>
      </c>
      <c r="F1587" s="89">
        <v>0</v>
      </c>
      <c r="G1587" s="89">
        <v>0</v>
      </c>
      <c r="H1587" s="89">
        <v>0</v>
      </c>
      <c r="I1587" s="89">
        <v>0</v>
      </c>
      <c r="J1587" s="89">
        <v>0</v>
      </c>
      <c r="K1587" s="89">
        <v>0</v>
      </c>
      <c r="L1587" s="89">
        <v>0</v>
      </c>
      <c r="M1587" s="89">
        <v>0</v>
      </c>
      <c r="N1587" s="89">
        <v>0</v>
      </c>
      <c r="O1587" s="89">
        <v>0</v>
      </c>
      <c r="P1587" s="89">
        <v>0</v>
      </c>
      <c r="Q1587" s="89">
        <v>0</v>
      </c>
      <c r="R1587" s="89">
        <v>0</v>
      </c>
      <c r="S1587" s="89">
        <v>0</v>
      </c>
      <c r="T1587" s="89">
        <v>0</v>
      </c>
      <c r="U1587" s="89">
        <v>0</v>
      </c>
      <c r="V1587" s="89">
        <v>0</v>
      </c>
      <c r="W1587" s="89">
        <v>0</v>
      </c>
      <c r="X1587" s="89">
        <v>0</v>
      </c>
      <c r="Y1587" s="89">
        <v>0</v>
      </c>
    </row>
    <row r="1588" spans="1:25">
      <c r="A1588" s="88" t="s">
        <v>1697</v>
      </c>
      <c r="B1588" s="89">
        <v>0</v>
      </c>
      <c r="C1588" s="89">
        <v>0</v>
      </c>
      <c r="D1588" s="89">
        <v>0</v>
      </c>
      <c r="E1588" s="89">
        <v>0</v>
      </c>
      <c r="F1588" s="89">
        <v>0</v>
      </c>
      <c r="G1588" s="89">
        <v>0</v>
      </c>
      <c r="H1588" s="89">
        <v>0</v>
      </c>
      <c r="I1588" s="89">
        <v>0</v>
      </c>
      <c r="J1588" s="89">
        <v>0</v>
      </c>
      <c r="K1588" s="89">
        <v>0</v>
      </c>
      <c r="L1588" s="89">
        <v>0</v>
      </c>
      <c r="M1588" s="89">
        <v>0</v>
      </c>
      <c r="N1588" s="89">
        <v>0</v>
      </c>
      <c r="O1588" s="89">
        <v>0</v>
      </c>
      <c r="P1588" s="89">
        <v>0</v>
      </c>
      <c r="Q1588" s="89">
        <v>0</v>
      </c>
      <c r="R1588" s="89">
        <v>0</v>
      </c>
      <c r="S1588" s="89">
        <v>0</v>
      </c>
      <c r="T1588" s="89">
        <v>0</v>
      </c>
      <c r="U1588" s="89">
        <v>0</v>
      </c>
      <c r="V1588" s="89">
        <v>0</v>
      </c>
      <c r="W1588" s="89">
        <v>0</v>
      </c>
      <c r="X1588" s="89">
        <v>0</v>
      </c>
      <c r="Y1588" s="89">
        <v>0</v>
      </c>
    </row>
    <row r="1589" spans="1:25">
      <c r="A1589" s="88" t="s">
        <v>1698</v>
      </c>
      <c r="B1589" s="89">
        <v>0</v>
      </c>
      <c r="C1589" s="89">
        <v>0</v>
      </c>
      <c r="D1589" s="89">
        <v>0</v>
      </c>
      <c r="E1589" s="89">
        <v>0</v>
      </c>
      <c r="F1589" s="89">
        <v>0</v>
      </c>
      <c r="G1589" s="89">
        <v>0</v>
      </c>
      <c r="H1589" s="89">
        <v>0</v>
      </c>
      <c r="I1589" s="89">
        <v>0</v>
      </c>
      <c r="J1589" s="89">
        <v>0</v>
      </c>
      <c r="K1589" s="89">
        <v>0</v>
      </c>
      <c r="L1589" s="89">
        <v>0</v>
      </c>
      <c r="M1589" s="89">
        <v>0</v>
      </c>
      <c r="N1589" s="89">
        <v>0</v>
      </c>
      <c r="O1589" s="89">
        <v>0</v>
      </c>
      <c r="P1589" s="89">
        <v>0</v>
      </c>
      <c r="Q1589" s="89">
        <v>0</v>
      </c>
      <c r="R1589" s="89">
        <v>0</v>
      </c>
      <c r="S1589" s="89">
        <v>0</v>
      </c>
      <c r="T1589" s="89">
        <v>0</v>
      </c>
      <c r="U1589" s="89">
        <v>0</v>
      </c>
      <c r="V1589" s="89">
        <v>0</v>
      </c>
      <c r="W1589" s="89">
        <v>0</v>
      </c>
      <c r="X1589" s="89">
        <v>0</v>
      </c>
      <c r="Y1589" s="89">
        <v>0</v>
      </c>
    </row>
    <row r="1590" spans="1:25">
      <c r="A1590" s="88" t="s">
        <v>1699</v>
      </c>
      <c r="B1590" s="89">
        <v>0</v>
      </c>
      <c r="C1590" s="89">
        <v>0</v>
      </c>
      <c r="D1590" s="89">
        <v>0</v>
      </c>
      <c r="E1590" s="89">
        <v>0</v>
      </c>
      <c r="F1590" s="89">
        <v>0</v>
      </c>
      <c r="G1590" s="89">
        <v>0</v>
      </c>
      <c r="H1590" s="89">
        <v>0</v>
      </c>
      <c r="I1590" s="89">
        <v>0</v>
      </c>
      <c r="J1590" s="89">
        <v>0</v>
      </c>
      <c r="K1590" s="89">
        <v>0</v>
      </c>
      <c r="L1590" s="89">
        <v>0</v>
      </c>
      <c r="M1590" s="89">
        <v>0</v>
      </c>
      <c r="N1590" s="89">
        <v>0</v>
      </c>
      <c r="O1590" s="89">
        <v>0</v>
      </c>
      <c r="P1590" s="89">
        <v>0</v>
      </c>
      <c r="Q1590" s="89">
        <v>0</v>
      </c>
      <c r="R1590" s="89">
        <v>0</v>
      </c>
      <c r="S1590" s="89">
        <v>0</v>
      </c>
      <c r="T1590" s="89">
        <v>0</v>
      </c>
      <c r="U1590" s="89">
        <v>0</v>
      </c>
      <c r="V1590" s="89">
        <v>0</v>
      </c>
      <c r="W1590" s="89">
        <v>0</v>
      </c>
      <c r="X1590" s="89">
        <v>0</v>
      </c>
      <c r="Y1590" s="89">
        <v>0</v>
      </c>
    </row>
    <row r="1591" spans="1:25">
      <c r="A1591" s="88" t="s">
        <v>1700</v>
      </c>
      <c r="B1591" s="89">
        <v>0</v>
      </c>
      <c r="C1591" s="89">
        <v>0</v>
      </c>
      <c r="D1591" s="89">
        <v>0</v>
      </c>
      <c r="E1591" s="89">
        <v>0</v>
      </c>
      <c r="F1591" s="89">
        <v>0</v>
      </c>
      <c r="G1591" s="89">
        <v>0</v>
      </c>
      <c r="H1591" s="89">
        <v>0</v>
      </c>
      <c r="I1591" s="89">
        <v>0</v>
      </c>
      <c r="J1591" s="89">
        <v>0</v>
      </c>
      <c r="K1591" s="89">
        <v>0</v>
      </c>
      <c r="L1591" s="89">
        <v>0</v>
      </c>
      <c r="M1591" s="89">
        <v>0</v>
      </c>
      <c r="N1591" s="89">
        <v>0</v>
      </c>
      <c r="O1591" s="89">
        <v>0</v>
      </c>
      <c r="P1591" s="89">
        <v>0</v>
      </c>
      <c r="Q1591" s="89">
        <v>0</v>
      </c>
      <c r="R1591" s="89">
        <v>0</v>
      </c>
      <c r="S1591" s="89">
        <v>0</v>
      </c>
      <c r="T1591" s="89">
        <v>0</v>
      </c>
      <c r="U1591" s="89">
        <v>0</v>
      </c>
      <c r="V1591" s="89">
        <v>0</v>
      </c>
      <c r="W1591" s="89">
        <v>0</v>
      </c>
      <c r="X1591" s="89">
        <v>0</v>
      </c>
      <c r="Y1591" s="89">
        <v>0</v>
      </c>
    </row>
    <row r="1592" spans="1:25">
      <c r="A1592" s="88" t="s">
        <v>1701</v>
      </c>
      <c r="B1592" s="89">
        <v>0</v>
      </c>
      <c r="C1592" s="89">
        <v>0</v>
      </c>
      <c r="D1592" s="89">
        <v>0</v>
      </c>
      <c r="E1592" s="89">
        <v>0</v>
      </c>
      <c r="F1592" s="89">
        <v>0</v>
      </c>
      <c r="G1592" s="89">
        <v>0</v>
      </c>
      <c r="H1592" s="89">
        <v>0</v>
      </c>
      <c r="I1592" s="89">
        <v>0</v>
      </c>
      <c r="J1592" s="89">
        <v>0</v>
      </c>
      <c r="K1592" s="89">
        <v>0</v>
      </c>
      <c r="L1592" s="89">
        <v>0</v>
      </c>
      <c r="M1592" s="89">
        <v>0</v>
      </c>
      <c r="N1592" s="89">
        <v>0</v>
      </c>
      <c r="O1592" s="89">
        <v>0</v>
      </c>
      <c r="P1592" s="89">
        <v>0</v>
      </c>
      <c r="Q1592" s="89">
        <v>0</v>
      </c>
      <c r="R1592" s="89">
        <v>0</v>
      </c>
      <c r="S1592" s="89">
        <v>0</v>
      </c>
      <c r="T1592" s="89">
        <v>0</v>
      </c>
      <c r="U1592" s="89">
        <v>0</v>
      </c>
      <c r="V1592" s="89">
        <v>0</v>
      </c>
      <c r="W1592" s="89">
        <v>0</v>
      </c>
      <c r="X1592" s="89">
        <v>0</v>
      </c>
      <c r="Y1592" s="89">
        <v>0</v>
      </c>
    </row>
    <row r="1593" spans="1:25">
      <c r="A1593" s="88" t="s">
        <v>1702</v>
      </c>
      <c r="B1593" s="89">
        <v>0</v>
      </c>
      <c r="C1593" s="89">
        <v>0</v>
      </c>
      <c r="D1593" s="89">
        <v>0</v>
      </c>
      <c r="E1593" s="89">
        <v>0</v>
      </c>
      <c r="F1593" s="89">
        <v>0</v>
      </c>
      <c r="G1593" s="89">
        <v>0</v>
      </c>
      <c r="H1593" s="89">
        <v>0</v>
      </c>
      <c r="I1593" s="89">
        <v>0</v>
      </c>
      <c r="J1593" s="89">
        <v>0</v>
      </c>
      <c r="K1593" s="89">
        <v>0</v>
      </c>
      <c r="L1593" s="89">
        <v>0</v>
      </c>
      <c r="M1593" s="89">
        <v>0</v>
      </c>
      <c r="N1593" s="89">
        <v>0</v>
      </c>
      <c r="O1593" s="89">
        <v>0</v>
      </c>
      <c r="P1593" s="89">
        <v>0</v>
      </c>
      <c r="Q1593" s="89">
        <v>0</v>
      </c>
      <c r="R1593" s="89">
        <v>0</v>
      </c>
      <c r="S1593" s="89">
        <v>0</v>
      </c>
      <c r="T1593" s="89">
        <v>0</v>
      </c>
      <c r="U1593" s="89">
        <v>0</v>
      </c>
      <c r="V1593" s="89">
        <v>0</v>
      </c>
      <c r="W1593" s="89">
        <v>0</v>
      </c>
      <c r="X1593" s="89">
        <v>0</v>
      </c>
      <c r="Y1593" s="89">
        <v>0</v>
      </c>
    </row>
    <row r="1594" spans="1:25">
      <c r="A1594" s="88" t="s">
        <v>1703</v>
      </c>
      <c r="B1594" s="89">
        <v>0</v>
      </c>
      <c r="C1594" s="89">
        <v>0</v>
      </c>
      <c r="D1594" s="89">
        <v>0</v>
      </c>
      <c r="E1594" s="89">
        <v>0</v>
      </c>
      <c r="F1594" s="89">
        <v>0</v>
      </c>
      <c r="G1594" s="89">
        <v>0</v>
      </c>
      <c r="H1594" s="89">
        <v>0</v>
      </c>
      <c r="I1594" s="89">
        <v>0</v>
      </c>
      <c r="J1594" s="89">
        <v>0</v>
      </c>
      <c r="K1594" s="89">
        <v>0</v>
      </c>
      <c r="L1594" s="89">
        <v>0</v>
      </c>
      <c r="M1594" s="89">
        <v>0</v>
      </c>
      <c r="N1594" s="89">
        <v>0</v>
      </c>
      <c r="O1594" s="89">
        <v>0</v>
      </c>
      <c r="P1594" s="89">
        <v>0</v>
      </c>
      <c r="Q1594" s="89">
        <v>0</v>
      </c>
      <c r="R1594" s="89">
        <v>0</v>
      </c>
      <c r="S1594" s="89">
        <v>0</v>
      </c>
      <c r="T1594" s="89">
        <v>0</v>
      </c>
      <c r="U1594" s="89">
        <v>0</v>
      </c>
      <c r="V1594" s="89">
        <v>0</v>
      </c>
      <c r="W1594" s="89">
        <v>0</v>
      </c>
      <c r="X1594" s="89">
        <v>0</v>
      </c>
      <c r="Y1594" s="89">
        <v>0</v>
      </c>
    </row>
    <row r="1595" spans="1:25">
      <c r="A1595" s="88" t="s">
        <v>1704</v>
      </c>
      <c r="B1595" s="89">
        <v>0</v>
      </c>
      <c r="C1595" s="89">
        <v>0</v>
      </c>
      <c r="D1595" s="89">
        <v>0</v>
      </c>
      <c r="E1595" s="89">
        <v>0</v>
      </c>
      <c r="F1595" s="89">
        <v>0</v>
      </c>
      <c r="G1595" s="89">
        <v>0</v>
      </c>
      <c r="H1595" s="89">
        <v>0</v>
      </c>
      <c r="I1595" s="89">
        <v>0</v>
      </c>
      <c r="J1595" s="89">
        <v>0</v>
      </c>
      <c r="K1595" s="89">
        <v>0</v>
      </c>
      <c r="L1595" s="89">
        <v>0</v>
      </c>
      <c r="M1595" s="89">
        <v>0</v>
      </c>
      <c r="N1595" s="89">
        <v>0</v>
      </c>
      <c r="O1595" s="89">
        <v>0</v>
      </c>
      <c r="P1595" s="89">
        <v>0</v>
      </c>
      <c r="Q1595" s="89">
        <v>0</v>
      </c>
      <c r="R1595" s="89">
        <v>0</v>
      </c>
      <c r="S1595" s="89">
        <v>0</v>
      </c>
      <c r="T1595" s="89">
        <v>0</v>
      </c>
      <c r="U1595" s="89">
        <v>0</v>
      </c>
      <c r="V1595" s="89">
        <v>0</v>
      </c>
      <c r="W1595" s="89">
        <v>0</v>
      </c>
      <c r="X1595" s="89">
        <v>0</v>
      </c>
      <c r="Y1595" s="89">
        <v>0</v>
      </c>
    </row>
    <row r="1596" spans="1:25">
      <c r="A1596" s="88" t="s">
        <v>1705</v>
      </c>
      <c r="B1596" s="89">
        <v>0</v>
      </c>
      <c r="C1596" s="89">
        <v>0</v>
      </c>
      <c r="D1596" s="89">
        <v>0</v>
      </c>
      <c r="E1596" s="89">
        <v>0</v>
      </c>
      <c r="F1596" s="89">
        <v>0</v>
      </c>
      <c r="G1596" s="89">
        <v>0</v>
      </c>
      <c r="H1596" s="89">
        <v>0</v>
      </c>
      <c r="I1596" s="89">
        <v>0</v>
      </c>
      <c r="J1596" s="89">
        <v>0</v>
      </c>
      <c r="K1596" s="89">
        <v>0</v>
      </c>
      <c r="L1596" s="89">
        <v>0</v>
      </c>
      <c r="M1596" s="89">
        <v>0</v>
      </c>
      <c r="N1596" s="89">
        <v>0</v>
      </c>
      <c r="O1596" s="89">
        <v>0</v>
      </c>
      <c r="P1596" s="89">
        <v>0</v>
      </c>
      <c r="Q1596" s="89">
        <v>0</v>
      </c>
      <c r="R1596" s="89">
        <v>0</v>
      </c>
      <c r="S1596" s="89">
        <v>0</v>
      </c>
      <c r="T1596" s="89">
        <v>0</v>
      </c>
      <c r="U1596" s="89">
        <v>0</v>
      </c>
      <c r="V1596" s="89">
        <v>0</v>
      </c>
      <c r="W1596" s="89">
        <v>0</v>
      </c>
      <c r="X1596" s="89">
        <v>0</v>
      </c>
      <c r="Y1596" s="89">
        <v>0</v>
      </c>
    </row>
    <row r="1597" spans="1:25">
      <c r="A1597" s="88" t="s">
        <v>1706</v>
      </c>
      <c r="B1597" s="89">
        <v>0</v>
      </c>
      <c r="C1597" s="89">
        <v>0</v>
      </c>
      <c r="D1597" s="89">
        <v>0</v>
      </c>
      <c r="E1597" s="89">
        <v>0</v>
      </c>
      <c r="F1597" s="89">
        <v>0</v>
      </c>
      <c r="G1597" s="89">
        <v>0</v>
      </c>
      <c r="H1597" s="89">
        <v>0</v>
      </c>
      <c r="I1597" s="89">
        <v>0</v>
      </c>
      <c r="J1597" s="89">
        <v>0</v>
      </c>
      <c r="K1597" s="89">
        <v>0</v>
      </c>
      <c r="L1597" s="89">
        <v>0</v>
      </c>
      <c r="M1597" s="89">
        <v>0</v>
      </c>
      <c r="N1597" s="89">
        <v>0</v>
      </c>
      <c r="O1597" s="89">
        <v>0</v>
      </c>
      <c r="P1597" s="89">
        <v>0</v>
      </c>
      <c r="Q1597" s="89">
        <v>0</v>
      </c>
      <c r="R1597" s="89">
        <v>0</v>
      </c>
      <c r="S1597" s="89">
        <v>0</v>
      </c>
      <c r="T1597" s="89">
        <v>0</v>
      </c>
      <c r="U1597" s="89">
        <v>0</v>
      </c>
      <c r="V1597" s="89">
        <v>0</v>
      </c>
      <c r="W1597" s="89">
        <v>0</v>
      </c>
      <c r="X1597" s="89">
        <v>0</v>
      </c>
      <c r="Y1597" s="89">
        <v>0</v>
      </c>
    </row>
    <row r="1598" spans="1:25">
      <c r="A1598" s="88" t="s">
        <v>1707</v>
      </c>
      <c r="B1598" s="89">
        <v>0</v>
      </c>
      <c r="C1598" s="89">
        <v>0</v>
      </c>
      <c r="D1598" s="89">
        <v>0</v>
      </c>
      <c r="E1598" s="89">
        <v>0</v>
      </c>
      <c r="F1598" s="89">
        <v>0</v>
      </c>
      <c r="G1598" s="89">
        <v>0</v>
      </c>
      <c r="H1598" s="89">
        <v>0</v>
      </c>
      <c r="I1598" s="89">
        <v>0</v>
      </c>
      <c r="J1598" s="89">
        <v>0</v>
      </c>
      <c r="K1598" s="89">
        <v>0</v>
      </c>
      <c r="L1598" s="89">
        <v>0</v>
      </c>
      <c r="M1598" s="89">
        <v>0</v>
      </c>
      <c r="N1598" s="89">
        <v>0</v>
      </c>
      <c r="O1598" s="89">
        <v>0</v>
      </c>
      <c r="P1598" s="89">
        <v>0</v>
      </c>
      <c r="Q1598" s="89">
        <v>0</v>
      </c>
      <c r="R1598" s="89">
        <v>0</v>
      </c>
      <c r="S1598" s="89">
        <v>0</v>
      </c>
      <c r="T1598" s="89">
        <v>0</v>
      </c>
      <c r="U1598" s="89">
        <v>0</v>
      </c>
      <c r="V1598" s="89">
        <v>0</v>
      </c>
      <c r="W1598" s="89">
        <v>0</v>
      </c>
      <c r="X1598" s="89">
        <v>0</v>
      </c>
      <c r="Y1598" s="89">
        <v>0</v>
      </c>
    </row>
    <row r="1599" spans="1:25">
      <c r="A1599" s="88" t="s">
        <v>1708</v>
      </c>
      <c r="B1599" s="89">
        <v>0</v>
      </c>
      <c r="C1599" s="89">
        <v>0</v>
      </c>
      <c r="D1599" s="89">
        <v>0</v>
      </c>
      <c r="E1599" s="89">
        <v>0</v>
      </c>
      <c r="F1599" s="89">
        <v>0</v>
      </c>
      <c r="G1599" s="89">
        <v>0</v>
      </c>
      <c r="H1599" s="89">
        <v>0</v>
      </c>
      <c r="I1599" s="89">
        <v>0</v>
      </c>
      <c r="J1599" s="89">
        <v>0</v>
      </c>
      <c r="K1599" s="89">
        <v>0</v>
      </c>
      <c r="L1599" s="89">
        <v>0</v>
      </c>
      <c r="M1599" s="89">
        <v>0</v>
      </c>
      <c r="N1599" s="89">
        <v>0</v>
      </c>
      <c r="O1599" s="89">
        <v>0</v>
      </c>
      <c r="P1599" s="89">
        <v>0</v>
      </c>
      <c r="Q1599" s="89">
        <v>0</v>
      </c>
      <c r="R1599" s="89">
        <v>0</v>
      </c>
      <c r="S1599" s="89">
        <v>0</v>
      </c>
      <c r="T1599" s="89">
        <v>0</v>
      </c>
      <c r="U1599" s="89">
        <v>0</v>
      </c>
      <c r="V1599" s="89">
        <v>0</v>
      </c>
      <c r="W1599" s="89">
        <v>0</v>
      </c>
      <c r="X1599" s="89">
        <v>0</v>
      </c>
      <c r="Y1599" s="89">
        <v>0</v>
      </c>
    </row>
    <row r="1600" spans="1:25">
      <c r="A1600" s="88" t="s">
        <v>1709</v>
      </c>
      <c r="B1600" s="89">
        <v>0</v>
      </c>
      <c r="C1600" s="89">
        <v>0</v>
      </c>
      <c r="D1600" s="89">
        <v>0</v>
      </c>
      <c r="E1600" s="89">
        <v>0</v>
      </c>
      <c r="F1600" s="89">
        <v>0</v>
      </c>
      <c r="G1600" s="89">
        <v>0</v>
      </c>
      <c r="H1600" s="89">
        <v>0</v>
      </c>
      <c r="I1600" s="89">
        <v>0</v>
      </c>
      <c r="J1600" s="89">
        <v>0</v>
      </c>
      <c r="K1600" s="89">
        <v>0</v>
      </c>
      <c r="L1600" s="89">
        <v>0</v>
      </c>
      <c r="M1600" s="89">
        <v>0</v>
      </c>
      <c r="N1600" s="89">
        <v>0</v>
      </c>
      <c r="O1600" s="89">
        <v>0</v>
      </c>
      <c r="P1600" s="89">
        <v>0</v>
      </c>
      <c r="Q1600" s="89">
        <v>0</v>
      </c>
      <c r="R1600" s="89">
        <v>0</v>
      </c>
      <c r="S1600" s="89">
        <v>0</v>
      </c>
      <c r="T1600" s="89">
        <v>0</v>
      </c>
      <c r="U1600" s="89">
        <v>0</v>
      </c>
      <c r="V1600" s="89">
        <v>0</v>
      </c>
      <c r="W1600" s="89">
        <v>0</v>
      </c>
      <c r="X1600" s="89">
        <v>0</v>
      </c>
      <c r="Y1600" s="89">
        <v>0</v>
      </c>
    </row>
    <row r="1601" spans="1:25">
      <c r="A1601" s="88" t="s">
        <v>1710</v>
      </c>
      <c r="B1601" s="89">
        <v>0</v>
      </c>
      <c r="C1601" s="89">
        <v>0</v>
      </c>
      <c r="D1601" s="89">
        <v>0</v>
      </c>
      <c r="E1601" s="89">
        <v>0</v>
      </c>
      <c r="F1601" s="89">
        <v>0</v>
      </c>
      <c r="G1601" s="89">
        <v>0</v>
      </c>
      <c r="H1601" s="89">
        <v>0</v>
      </c>
      <c r="I1601" s="89">
        <v>0</v>
      </c>
      <c r="J1601" s="89">
        <v>0</v>
      </c>
      <c r="K1601" s="89">
        <v>0</v>
      </c>
      <c r="L1601" s="89">
        <v>0</v>
      </c>
      <c r="M1601" s="89">
        <v>0</v>
      </c>
      <c r="N1601" s="89">
        <v>0</v>
      </c>
      <c r="O1601" s="89">
        <v>0</v>
      </c>
      <c r="P1601" s="89">
        <v>0</v>
      </c>
      <c r="Q1601" s="89">
        <v>0</v>
      </c>
      <c r="R1601" s="89">
        <v>0</v>
      </c>
      <c r="S1601" s="89">
        <v>0</v>
      </c>
      <c r="T1601" s="89">
        <v>0</v>
      </c>
      <c r="U1601" s="89">
        <v>0</v>
      </c>
      <c r="V1601" s="89">
        <v>0</v>
      </c>
      <c r="W1601" s="89">
        <v>0</v>
      </c>
      <c r="X1601" s="89">
        <v>0</v>
      </c>
      <c r="Y1601" s="89">
        <v>0</v>
      </c>
    </row>
    <row r="1602" spans="1:25">
      <c r="A1602" s="88" t="s">
        <v>1711</v>
      </c>
      <c r="B1602" s="89">
        <v>0</v>
      </c>
      <c r="C1602" s="89">
        <v>0</v>
      </c>
      <c r="D1602" s="89">
        <v>0</v>
      </c>
      <c r="E1602" s="89">
        <v>0</v>
      </c>
      <c r="F1602" s="89">
        <v>0</v>
      </c>
      <c r="G1602" s="89">
        <v>0</v>
      </c>
      <c r="H1602" s="89">
        <v>0</v>
      </c>
      <c r="I1602" s="89">
        <v>0</v>
      </c>
      <c r="J1602" s="89">
        <v>0</v>
      </c>
      <c r="K1602" s="89">
        <v>0</v>
      </c>
      <c r="L1602" s="89">
        <v>0</v>
      </c>
      <c r="M1602" s="89">
        <v>0</v>
      </c>
      <c r="N1602" s="89">
        <v>0</v>
      </c>
      <c r="O1602" s="89">
        <v>0</v>
      </c>
      <c r="P1602" s="89">
        <v>0</v>
      </c>
      <c r="Q1602" s="89">
        <v>0</v>
      </c>
      <c r="R1602" s="89">
        <v>0</v>
      </c>
      <c r="S1602" s="89">
        <v>0</v>
      </c>
      <c r="T1602" s="89">
        <v>0</v>
      </c>
      <c r="U1602" s="89">
        <v>0</v>
      </c>
      <c r="V1602" s="89">
        <v>0</v>
      </c>
      <c r="W1602" s="89">
        <v>0</v>
      </c>
      <c r="X1602" s="89">
        <v>0</v>
      </c>
      <c r="Y1602" s="89">
        <v>0</v>
      </c>
    </row>
    <row r="1603" spans="1:25">
      <c r="A1603" s="88" t="s">
        <v>1712</v>
      </c>
      <c r="B1603" s="89">
        <v>0</v>
      </c>
      <c r="C1603" s="89">
        <v>0</v>
      </c>
      <c r="D1603" s="89">
        <v>0</v>
      </c>
      <c r="E1603" s="89">
        <v>0</v>
      </c>
      <c r="F1603" s="89">
        <v>0</v>
      </c>
      <c r="G1603" s="89">
        <v>0</v>
      </c>
      <c r="H1603" s="89">
        <v>0</v>
      </c>
      <c r="I1603" s="89">
        <v>0</v>
      </c>
      <c r="J1603" s="89">
        <v>0</v>
      </c>
      <c r="K1603" s="89">
        <v>0</v>
      </c>
      <c r="L1603" s="89">
        <v>0</v>
      </c>
      <c r="M1603" s="89">
        <v>0</v>
      </c>
      <c r="N1603" s="89">
        <v>0</v>
      </c>
      <c r="O1603" s="89">
        <v>0</v>
      </c>
      <c r="P1603" s="89">
        <v>0</v>
      </c>
      <c r="Q1603" s="89">
        <v>0</v>
      </c>
      <c r="R1603" s="89">
        <v>0</v>
      </c>
      <c r="S1603" s="89">
        <v>0</v>
      </c>
      <c r="T1603" s="89">
        <v>0</v>
      </c>
      <c r="U1603" s="89">
        <v>0</v>
      </c>
      <c r="V1603" s="89">
        <v>0</v>
      </c>
      <c r="W1603" s="89">
        <v>0</v>
      </c>
      <c r="X1603" s="89">
        <v>0</v>
      </c>
      <c r="Y1603" s="89">
        <v>0</v>
      </c>
    </row>
    <row r="1604" spans="1:25">
      <c r="A1604" s="88" t="s">
        <v>1713</v>
      </c>
      <c r="B1604" s="89">
        <v>0</v>
      </c>
      <c r="C1604" s="89">
        <v>0</v>
      </c>
      <c r="D1604" s="89">
        <v>0</v>
      </c>
      <c r="E1604" s="89">
        <v>0</v>
      </c>
      <c r="F1604" s="89">
        <v>0</v>
      </c>
      <c r="G1604" s="89">
        <v>0</v>
      </c>
      <c r="H1604" s="89">
        <v>0</v>
      </c>
      <c r="I1604" s="89">
        <v>0</v>
      </c>
      <c r="J1604" s="89">
        <v>0</v>
      </c>
      <c r="K1604" s="89">
        <v>0</v>
      </c>
      <c r="L1604" s="89">
        <v>0</v>
      </c>
      <c r="M1604" s="89">
        <v>0</v>
      </c>
      <c r="N1604" s="89">
        <v>0</v>
      </c>
      <c r="O1604" s="89">
        <v>0</v>
      </c>
      <c r="P1604" s="89">
        <v>0</v>
      </c>
      <c r="Q1604" s="89">
        <v>0</v>
      </c>
      <c r="R1604" s="89">
        <v>0</v>
      </c>
      <c r="S1604" s="89">
        <v>0</v>
      </c>
      <c r="T1604" s="89">
        <v>0</v>
      </c>
      <c r="U1604" s="89">
        <v>0</v>
      </c>
      <c r="V1604" s="89">
        <v>0</v>
      </c>
      <c r="W1604" s="89">
        <v>0</v>
      </c>
      <c r="X1604" s="89">
        <v>0</v>
      </c>
      <c r="Y1604" s="89">
        <v>0</v>
      </c>
    </row>
    <row r="1605" spans="1:25">
      <c r="A1605" s="88" t="s">
        <v>1714</v>
      </c>
      <c r="B1605" s="89">
        <v>0</v>
      </c>
      <c r="C1605" s="89">
        <v>0</v>
      </c>
      <c r="D1605" s="89">
        <v>0</v>
      </c>
      <c r="E1605" s="89">
        <v>0</v>
      </c>
      <c r="F1605" s="89">
        <v>0</v>
      </c>
      <c r="G1605" s="89">
        <v>0</v>
      </c>
      <c r="H1605" s="89">
        <v>0</v>
      </c>
      <c r="I1605" s="89">
        <v>0</v>
      </c>
      <c r="J1605" s="89">
        <v>0</v>
      </c>
      <c r="K1605" s="89">
        <v>0</v>
      </c>
      <c r="L1605" s="89">
        <v>0</v>
      </c>
      <c r="M1605" s="89">
        <v>0</v>
      </c>
      <c r="N1605" s="89">
        <v>0</v>
      </c>
      <c r="O1605" s="89">
        <v>0</v>
      </c>
      <c r="P1605" s="89">
        <v>0</v>
      </c>
      <c r="Q1605" s="89">
        <v>0</v>
      </c>
      <c r="R1605" s="89">
        <v>0</v>
      </c>
      <c r="S1605" s="89">
        <v>0</v>
      </c>
      <c r="T1605" s="89">
        <v>0</v>
      </c>
      <c r="U1605" s="89">
        <v>0</v>
      </c>
      <c r="V1605" s="89">
        <v>0</v>
      </c>
      <c r="W1605" s="89">
        <v>0</v>
      </c>
      <c r="X1605" s="89">
        <v>0</v>
      </c>
      <c r="Y1605" s="89">
        <v>0</v>
      </c>
    </row>
    <row r="1606" spans="1:25">
      <c r="A1606" s="88" t="s">
        <v>1715</v>
      </c>
      <c r="B1606" s="89">
        <v>0</v>
      </c>
      <c r="C1606" s="89">
        <v>0</v>
      </c>
      <c r="D1606" s="89">
        <v>0</v>
      </c>
      <c r="E1606" s="89">
        <v>0</v>
      </c>
      <c r="F1606" s="89">
        <v>0</v>
      </c>
      <c r="G1606" s="89">
        <v>0</v>
      </c>
      <c r="H1606" s="89">
        <v>0</v>
      </c>
      <c r="I1606" s="89">
        <v>0</v>
      </c>
      <c r="J1606" s="89">
        <v>0</v>
      </c>
      <c r="K1606" s="89">
        <v>0</v>
      </c>
      <c r="L1606" s="89">
        <v>0</v>
      </c>
      <c r="M1606" s="89">
        <v>0</v>
      </c>
      <c r="N1606" s="89">
        <v>0</v>
      </c>
      <c r="O1606" s="89">
        <v>0</v>
      </c>
      <c r="P1606" s="89">
        <v>0</v>
      </c>
      <c r="Q1606" s="89">
        <v>0</v>
      </c>
      <c r="R1606" s="89">
        <v>0</v>
      </c>
      <c r="S1606" s="89">
        <v>0</v>
      </c>
      <c r="T1606" s="89">
        <v>0</v>
      </c>
      <c r="U1606" s="89">
        <v>0</v>
      </c>
      <c r="V1606" s="89">
        <v>0</v>
      </c>
      <c r="W1606" s="89">
        <v>0</v>
      </c>
      <c r="X1606" s="89">
        <v>0</v>
      </c>
      <c r="Y1606" s="89">
        <v>0</v>
      </c>
    </row>
    <row r="1607" spans="1:25">
      <c r="A1607" s="88" t="s">
        <v>1716</v>
      </c>
      <c r="B1607" s="89">
        <v>0</v>
      </c>
      <c r="C1607" s="89">
        <v>0</v>
      </c>
      <c r="D1607" s="89">
        <v>0</v>
      </c>
      <c r="E1607" s="89">
        <v>0</v>
      </c>
      <c r="F1607" s="89">
        <v>0</v>
      </c>
      <c r="G1607" s="89">
        <v>0</v>
      </c>
      <c r="H1607" s="89">
        <v>0</v>
      </c>
      <c r="I1607" s="89">
        <v>0</v>
      </c>
      <c r="J1607" s="89">
        <v>0</v>
      </c>
      <c r="K1607" s="89">
        <v>0</v>
      </c>
      <c r="L1607" s="89">
        <v>0</v>
      </c>
      <c r="M1607" s="89">
        <v>0</v>
      </c>
      <c r="N1607" s="89">
        <v>0</v>
      </c>
      <c r="O1607" s="89">
        <v>0</v>
      </c>
      <c r="P1607" s="89">
        <v>0</v>
      </c>
      <c r="Q1607" s="89">
        <v>0</v>
      </c>
      <c r="R1607" s="89">
        <v>0</v>
      </c>
      <c r="S1607" s="89">
        <v>0</v>
      </c>
      <c r="T1607" s="89">
        <v>0</v>
      </c>
      <c r="U1607" s="89">
        <v>0</v>
      </c>
      <c r="V1607" s="89">
        <v>0</v>
      </c>
      <c r="W1607" s="89">
        <v>0</v>
      </c>
      <c r="X1607" s="89">
        <v>0</v>
      </c>
      <c r="Y1607" s="89">
        <v>0</v>
      </c>
    </row>
    <row r="1608" spans="1:25">
      <c r="A1608" s="88" t="s">
        <v>1717</v>
      </c>
      <c r="B1608" s="89">
        <v>0</v>
      </c>
      <c r="C1608" s="89">
        <v>0</v>
      </c>
      <c r="D1608" s="89">
        <v>0</v>
      </c>
      <c r="E1608" s="89">
        <v>0</v>
      </c>
      <c r="F1608" s="89">
        <v>0</v>
      </c>
      <c r="G1608" s="89">
        <v>0</v>
      </c>
      <c r="H1608" s="89">
        <v>0</v>
      </c>
      <c r="I1608" s="89">
        <v>0</v>
      </c>
      <c r="J1608" s="89">
        <v>0</v>
      </c>
      <c r="K1608" s="89">
        <v>0</v>
      </c>
      <c r="L1608" s="89">
        <v>0</v>
      </c>
      <c r="M1608" s="89">
        <v>0</v>
      </c>
      <c r="N1608" s="89">
        <v>0</v>
      </c>
      <c r="O1608" s="89">
        <v>0</v>
      </c>
      <c r="P1608" s="89">
        <v>0</v>
      </c>
      <c r="Q1608" s="89">
        <v>0</v>
      </c>
      <c r="R1608" s="89">
        <v>0</v>
      </c>
      <c r="S1608" s="89">
        <v>0</v>
      </c>
      <c r="T1608" s="89">
        <v>0</v>
      </c>
      <c r="U1608" s="89">
        <v>0</v>
      </c>
      <c r="V1608" s="89">
        <v>0</v>
      </c>
      <c r="W1608" s="89">
        <v>0</v>
      </c>
      <c r="X1608" s="89">
        <v>0</v>
      </c>
      <c r="Y1608" s="89">
        <v>0</v>
      </c>
    </row>
    <row r="1609" spans="1:25">
      <c r="A1609" s="88" t="s">
        <v>1718</v>
      </c>
      <c r="B1609" s="89">
        <v>0</v>
      </c>
      <c r="C1609" s="89">
        <v>0</v>
      </c>
      <c r="D1609" s="89">
        <v>0</v>
      </c>
      <c r="E1609" s="89">
        <v>0</v>
      </c>
      <c r="F1609" s="89">
        <v>0</v>
      </c>
      <c r="G1609" s="89">
        <v>0</v>
      </c>
      <c r="H1609" s="89">
        <v>0</v>
      </c>
      <c r="I1609" s="89">
        <v>0</v>
      </c>
      <c r="J1609" s="89">
        <v>0</v>
      </c>
      <c r="K1609" s="89">
        <v>0</v>
      </c>
      <c r="L1609" s="89">
        <v>0</v>
      </c>
      <c r="M1609" s="89">
        <v>0</v>
      </c>
      <c r="N1609" s="89">
        <v>0</v>
      </c>
      <c r="O1609" s="89">
        <v>0</v>
      </c>
      <c r="P1609" s="89">
        <v>0</v>
      </c>
      <c r="Q1609" s="89">
        <v>0</v>
      </c>
      <c r="R1609" s="89">
        <v>0</v>
      </c>
      <c r="S1609" s="89">
        <v>0</v>
      </c>
      <c r="T1609" s="89">
        <v>0</v>
      </c>
      <c r="U1609" s="89">
        <v>0</v>
      </c>
      <c r="V1609" s="89">
        <v>0</v>
      </c>
      <c r="W1609" s="89">
        <v>0</v>
      </c>
      <c r="X1609" s="89">
        <v>0</v>
      </c>
      <c r="Y1609" s="89">
        <v>0</v>
      </c>
    </row>
    <row r="1610" spans="1:25">
      <c r="A1610" s="88" t="s">
        <v>1719</v>
      </c>
      <c r="B1610" s="89">
        <v>0</v>
      </c>
      <c r="C1610" s="89">
        <v>0</v>
      </c>
      <c r="D1610" s="89">
        <v>0</v>
      </c>
      <c r="E1610" s="89">
        <v>0</v>
      </c>
      <c r="F1610" s="89">
        <v>0</v>
      </c>
      <c r="G1610" s="89">
        <v>0</v>
      </c>
      <c r="H1610" s="89">
        <v>0</v>
      </c>
      <c r="I1610" s="89">
        <v>0</v>
      </c>
      <c r="J1610" s="89">
        <v>0</v>
      </c>
      <c r="K1610" s="89">
        <v>0</v>
      </c>
      <c r="L1610" s="89">
        <v>0</v>
      </c>
      <c r="M1610" s="89">
        <v>0</v>
      </c>
      <c r="N1610" s="89">
        <v>0</v>
      </c>
      <c r="O1610" s="89">
        <v>0</v>
      </c>
      <c r="P1610" s="89">
        <v>0</v>
      </c>
      <c r="Q1610" s="89">
        <v>0</v>
      </c>
      <c r="R1610" s="89">
        <v>0</v>
      </c>
      <c r="S1610" s="89">
        <v>0</v>
      </c>
      <c r="T1610" s="89">
        <v>0</v>
      </c>
      <c r="U1610" s="89">
        <v>0</v>
      </c>
      <c r="V1610" s="89">
        <v>0</v>
      </c>
      <c r="W1610" s="89">
        <v>0</v>
      </c>
      <c r="X1610" s="89">
        <v>0</v>
      </c>
      <c r="Y1610" s="89">
        <v>0</v>
      </c>
    </row>
    <row r="1611" spans="1:25">
      <c r="A1611" s="88" t="s">
        <v>1720</v>
      </c>
      <c r="B1611" s="89">
        <v>0</v>
      </c>
      <c r="C1611" s="89">
        <v>0</v>
      </c>
      <c r="D1611" s="89">
        <v>0</v>
      </c>
      <c r="E1611" s="89">
        <v>0</v>
      </c>
      <c r="F1611" s="89">
        <v>0</v>
      </c>
      <c r="G1611" s="89">
        <v>0</v>
      </c>
      <c r="H1611" s="89">
        <v>0</v>
      </c>
      <c r="I1611" s="89">
        <v>0</v>
      </c>
      <c r="J1611" s="89">
        <v>0</v>
      </c>
      <c r="K1611" s="89">
        <v>0</v>
      </c>
      <c r="L1611" s="89">
        <v>0</v>
      </c>
      <c r="M1611" s="89">
        <v>0</v>
      </c>
      <c r="N1611" s="89">
        <v>0</v>
      </c>
      <c r="O1611" s="89">
        <v>0</v>
      </c>
      <c r="P1611" s="89">
        <v>0</v>
      </c>
      <c r="Q1611" s="89">
        <v>0</v>
      </c>
      <c r="R1611" s="89">
        <v>0</v>
      </c>
      <c r="S1611" s="89">
        <v>0</v>
      </c>
      <c r="T1611" s="89">
        <v>0</v>
      </c>
      <c r="U1611" s="89">
        <v>0</v>
      </c>
      <c r="V1611" s="89">
        <v>0</v>
      </c>
      <c r="W1611" s="89">
        <v>0</v>
      </c>
      <c r="X1611" s="89">
        <v>0</v>
      </c>
      <c r="Y1611" s="89">
        <v>0</v>
      </c>
    </row>
    <row r="1612" spans="1:25">
      <c r="A1612" s="88" t="s">
        <v>1721</v>
      </c>
      <c r="B1612" s="89">
        <v>0</v>
      </c>
      <c r="C1612" s="89">
        <v>0</v>
      </c>
      <c r="D1612" s="89">
        <v>0</v>
      </c>
      <c r="E1612" s="89">
        <v>0</v>
      </c>
      <c r="F1612" s="89">
        <v>0</v>
      </c>
      <c r="G1612" s="89">
        <v>0</v>
      </c>
      <c r="H1612" s="89">
        <v>0</v>
      </c>
      <c r="I1612" s="89">
        <v>0</v>
      </c>
      <c r="J1612" s="89">
        <v>0</v>
      </c>
      <c r="K1612" s="89">
        <v>0</v>
      </c>
      <c r="L1612" s="89">
        <v>0</v>
      </c>
      <c r="M1612" s="89">
        <v>0</v>
      </c>
      <c r="N1612" s="89">
        <v>0</v>
      </c>
      <c r="O1612" s="89">
        <v>0</v>
      </c>
      <c r="P1612" s="89">
        <v>0</v>
      </c>
      <c r="Q1612" s="89">
        <v>0</v>
      </c>
      <c r="R1612" s="89">
        <v>0</v>
      </c>
      <c r="S1612" s="89">
        <v>0</v>
      </c>
      <c r="T1612" s="89">
        <v>0</v>
      </c>
      <c r="U1612" s="89">
        <v>0</v>
      </c>
      <c r="V1612" s="89">
        <v>0</v>
      </c>
      <c r="W1612" s="89">
        <v>0</v>
      </c>
      <c r="X1612" s="89">
        <v>0</v>
      </c>
      <c r="Y1612" s="89">
        <v>0</v>
      </c>
    </row>
    <row r="1613" spans="1:25">
      <c r="A1613" s="88" t="s">
        <v>1722</v>
      </c>
      <c r="B1613" s="89">
        <v>0</v>
      </c>
      <c r="C1613" s="89">
        <v>0</v>
      </c>
      <c r="D1613" s="89">
        <v>0</v>
      </c>
      <c r="E1613" s="89">
        <v>0</v>
      </c>
      <c r="F1613" s="89">
        <v>0</v>
      </c>
      <c r="G1613" s="89">
        <v>0</v>
      </c>
      <c r="H1613" s="89">
        <v>0</v>
      </c>
      <c r="I1613" s="89">
        <v>0</v>
      </c>
      <c r="J1613" s="89">
        <v>0</v>
      </c>
      <c r="K1613" s="89">
        <v>0</v>
      </c>
      <c r="L1613" s="89">
        <v>0</v>
      </c>
      <c r="M1613" s="89">
        <v>0</v>
      </c>
      <c r="N1613" s="89">
        <v>0</v>
      </c>
      <c r="O1613" s="89">
        <v>0</v>
      </c>
      <c r="P1613" s="89">
        <v>0</v>
      </c>
      <c r="Q1613" s="89">
        <v>0</v>
      </c>
      <c r="R1613" s="89">
        <v>0</v>
      </c>
      <c r="S1613" s="89">
        <v>0</v>
      </c>
      <c r="T1613" s="89">
        <v>0</v>
      </c>
      <c r="U1613" s="89">
        <v>0</v>
      </c>
      <c r="V1613" s="89">
        <v>0</v>
      </c>
      <c r="W1613" s="89">
        <v>0</v>
      </c>
      <c r="X1613" s="89">
        <v>0</v>
      </c>
      <c r="Y1613" s="89">
        <v>0</v>
      </c>
    </row>
    <row r="1614" spans="1:25">
      <c r="A1614" s="88" t="s">
        <v>1723</v>
      </c>
      <c r="B1614" s="89">
        <v>0</v>
      </c>
      <c r="C1614" s="89">
        <v>0</v>
      </c>
      <c r="D1614" s="89">
        <v>0</v>
      </c>
      <c r="E1614" s="89">
        <v>0</v>
      </c>
      <c r="F1614" s="89">
        <v>0</v>
      </c>
      <c r="G1614" s="89">
        <v>0</v>
      </c>
      <c r="H1614" s="89">
        <v>0</v>
      </c>
      <c r="I1614" s="89">
        <v>0</v>
      </c>
      <c r="J1614" s="89">
        <v>0</v>
      </c>
      <c r="K1614" s="89">
        <v>0</v>
      </c>
      <c r="L1614" s="89">
        <v>0</v>
      </c>
      <c r="M1614" s="89">
        <v>0</v>
      </c>
      <c r="N1614" s="89">
        <v>0</v>
      </c>
      <c r="O1614" s="89">
        <v>0</v>
      </c>
      <c r="P1614" s="89">
        <v>0</v>
      </c>
      <c r="Q1614" s="89">
        <v>0</v>
      </c>
      <c r="R1614" s="89">
        <v>0</v>
      </c>
      <c r="S1614" s="89">
        <v>0</v>
      </c>
      <c r="T1614" s="89">
        <v>0</v>
      </c>
      <c r="U1614" s="89">
        <v>0</v>
      </c>
      <c r="V1614" s="89">
        <v>0</v>
      </c>
      <c r="W1614" s="89">
        <v>0</v>
      </c>
      <c r="X1614" s="89">
        <v>0</v>
      </c>
      <c r="Y1614" s="89">
        <v>0</v>
      </c>
    </row>
    <row r="1615" spans="1:25">
      <c r="A1615" s="88" t="s">
        <v>1724</v>
      </c>
      <c r="B1615" s="89">
        <v>0</v>
      </c>
      <c r="C1615" s="89">
        <v>0</v>
      </c>
      <c r="D1615" s="89">
        <v>0</v>
      </c>
      <c r="E1615" s="89">
        <v>0</v>
      </c>
      <c r="F1615" s="89">
        <v>0</v>
      </c>
      <c r="G1615" s="89">
        <v>0</v>
      </c>
      <c r="H1615" s="89">
        <v>0</v>
      </c>
      <c r="I1615" s="89">
        <v>0</v>
      </c>
      <c r="J1615" s="89">
        <v>0</v>
      </c>
      <c r="K1615" s="89">
        <v>0</v>
      </c>
      <c r="L1615" s="89">
        <v>0</v>
      </c>
      <c r="M1615" s="89">
        <v>0</v>
      </c>
      <c r="N1615" s="89">
        <v>0</v>
      </c>
      <c r="O1615" s="89">
        <v>0</v>
      </c>
      <c r="P1615" s="89">
        <v>0</v>
      </c>
      <c r="Q1615" s="89">
        <v>0</v>
      </c>
      <c r="R1615" s="89">
        <v>0</v>
      </c>
      <c r="S1615" s="89">
        <v>0</v>
      </c>
      <c r="T1615" s="89">
        <v>0</v>
      </c>
      <c r="U1615" s="89">
        <v>0</v>
      </c>
      <c r="V1615" s="89">
        <v>0</v>
      </c>
      <c r="W1615" s="89">
        <v>0</v>
      </c>
      <c r="X1615" s="89">
        <v>0</v>
      </c>
      <c r="Y1615" s="89">
        <v>0</v>
      </c>
    </row>
    <row r="1616" spans="1:25">
      <c r="A1616" s="88" t="s">
        <v>1725</v>
      </c>
      <c r="B1616" s="89">
        <v>0</v>
      </c>
      <c r="C1616" s="89">
        <v>0</v>
      </c>
      <c r="D1616" s="89">
        <v>0</v>
      </c>
      <c r="E1616" s="89">
        <v>0</v>
      </c>
      <c r="F1616" s="89">
        <v>0</v>
      </c>
      <c r="G1616" s="89">
        <v>0</v>
      </c>
      <c r="H1616" s="89">
        <v>0</v>
      </c>
      <c r="I1616" s="89">
        <v>0</v>
      </c>
      <c r="J1616" s="89">
        <v>0</v>
      </c>
      <c r="K1616" s="89">
        <v>0</v>
      </c>
      <c r="L1616" s="89">
        <v>0</v>
      </c>
      <c r="M1616" s="89">
        <v>0</v>
      </c>
      <c r="N1616" s="89">
        <v>0</v>
      </c>
      <c r="O1616" s="89">
        <v>0</v>
      </c>
      <c r="P1616" s="89">
        <v>0</v>
      </c>
      <c r="Q1616" s="89">
        <v>0</v>
      </c>
      <c r="R1616" s="89">
        <v>0</v>
      </c>
      <c r="S1616" s="89">
        <v>0</v>
      </c>
      <c r="T1616" s="89">
        <v>0</v>
      </c>
      <c r="U1616" s="89">
        <v>0</v>
      </c>
      <c r="V1616" s="89">
        <v>0</v>
      </c>
      <c r="W1616" s="89">
        <v>0</v>
      </c>
      <c r="X1616" s="89">
        <v>0</v>
      </c>
      <c r="Y1616" s="89">
        <v>0</v>
      </c>
    </row>
    <row r="1617" spans="1:25">
      <c r="A1617" s="88" t="s">
        <v>1726</v>
      </c>
      <c r="B1617" s="89">
        <v>0</v>
      </c>
      <c r="C1617" s="89">
        <v>0</v>
      </c>
      <c r="D1617" s="89">
        <v>0</v>
      </c>
      <c r="E1617" s="89">
        <v>0</v>
      </c>
      <c r="F1617" s="89">
        <v>0</v>
      </c>
      <c r="G1617" s="89">
        <v>0</v>
      </c>
      <c r="H1617" s="89">
        <v>0</v>
      </c>
      <c r="I1617" s="89">
        <v>0</v>
      </c>
      <c r="J1617" s="89">
        <v>0</v>
      </c>
      <c r="K1617" s="89">
        <v>0</v>
      </c>
      <c r="L1617" s="89">
        <v>0</v>
      </c>
      <c r="M1617" s="89">
        <v>0</v>
      </c>
      <c r="N1617" s="89">
        <v>0</v>
      </c>
      <c r="O1617" s="89">
        <v>0</v>
      </c>
      <c r="P1617" s="89">
        <v>0</v>
      </c>
      <c r="Q1617" s="89">
        <v>0</v>
      </c>
      <c r="R1617" s="89">
        <v>0</v>
      </c>
      <c r="S1617" s="89">
        <v>0</v>
      </c>
      <c r="T1617" s="89">
        <v>0</v>
      </c>
      <c r="U1617" s="89">
        <v>0</v>
      </c>
      <c r="V1617" s="89">
        <v>0</v>
      </c>
      <c r="W1617" s="89">
        <v>0</v>
      </c>
      <c r="X1617" s="89">
        <v>0</v>
      </c>
      <c r="Y1617" s="89">
        <v>0</v>
      </c>
    </row>
    <row r="1618" spans="1:25">
      <c r="A1618" s="88" t="s">
        <v>1727</v>
      </c>
      <c r="B1618" s="89">
        <v>0</v>
      </c>
      <c r="C1618" s="89">
        <v>0</v>
      </c>
      <c r="D1618" s="89">
        <v>0</v>
      </c>
      <c r="E1618" s="89">
        <v>0</v>
      </c>
      <c r="F1618" s="89">
        <v>0</v>
      </c>
      <c r="G1618" s="89">
        <v>0</v>
      </c>
      <c r="H1618" s="89">
        <v>0</v>
      </c>
      <c r="I1618" s="89">
        <v>0</v>
      </c>
      <c r="J1618" s="89">
        <v>0</v>
      </c>
      <c r="K1618" s="89">
        <v>0</v>
      </c>
      <c r="L1618" s="89">
        <v>0</v>
      </c>
      <c r="M1618" s="89">
        <v>0</v>
      </c>
      <c r="N1618" s="89">
        <v>0</v>
      </c>
      <c r="O1618" s="89">
        <v>0</v>
      </c>
      <c r="P1618" s="89">
        <v>0</v>
      </c>
      <c r="Q1618" s="89">
        <v>0</v>
      </c>
      <c r="R1618" s="89">
        <v>0</v>
      </c>
      <c r="S1618" s="89">
        <v>0</v>
      </c>
      <c r="T1618" s="89">
        <v>0</v>
      </c>
      <c r="U1618" s="89">
        <v>0</v>
      </c>
      <c r="V1618" s="89">
        <v>0</v>
      </c>
      <c r="W1618" s="89">
        <v>0</v>
      </c>
      <c r="X1618" s="89">
        <v>0</v>
      </c>
      <c r="Y1618" s="89">
        <v>0</v>
      </c>
    </row>
    <row r="1619" spans="1:25">
      <c r="A1619" s="88" t="s">
        <v>1728</v>
      </c>
      <c r="B1619" s="89">
        <v>0</v>
      </c>
      <c r="C1619" s="89">
        <v>0</v>
      </c>
      <c r="D1619" s="89">
        <v>0</v>
      </c>
      <c r="E1619" s="89">
        <v>0</v>
      </c>
      <c r="F1619" s="89">
        <v>0</v>
      </c>
      <c r="G1619" s="89">
        <v>0</v>
      </c>
      <c r="H1619" s="89">
        <v>0</v>
      </c>
      <c r="I1619" s="89">
        <v>0</v>
      </c>
      <c r="J1619" s="89">
        <v>0</v>
      </c>
      <c r="K1619" s="89">
        <v>0</v>
      </c>
      <c r="L1619" s="89">
        <v>0</v>
      </c>
      <c r="M1619" s="89">
        <v>0</v>
      </c>
      <c r="N1619" s="89">
        <v>0</v>
      </c>
      <c r="O1619" s="89">
        <v>0</v>
      </c>
      <c r="P1619" s="89">
        <v>0</v>
      </c>
      <c r="Q1619" s="89">
        <v>0</v>
      </c>
      <c r="R1619" s="89">
        <v>0</v>
      </c>
      <c r="S1619" s="89">
        <v>0</v>
      </c>
      <c r="T1619" s="89">
        <v>0</v>
      </c>
      <c r="U1619" s="89">
        <v>0</v>
      </c>
      <c r="V1619" s="89">
        <v>0</v>
      </c>
      <c r="W1619" s="89">
        <v>0</v>
      </c>
      <c r="X1619" s="89">
        <v>0</v>
      </c>
      <c r="Y1619" s="89">
        <v>0</v>
      </c>
    </row>
    <row r="1620" spans="1:25">
      <c r="A1620" s="88" t="s">
        <v>1729</v>
      </c>
      <c r="B1620" s="89">
        <v>0</v>
      </c>
      <c r="C1620" s="89">
        <v>0</v>
      </c>
      <c r="D1620" s="89">
        <v>0</v>
      </c>
      <c r="E1620" s="89">
        <v>0</v>
      </c>
      <c r="F1620" s="89">
        <v>0</v>
      </c>
      <c r="G1620" s="89">
        <v>0</v>
      </c>
      <c r="H1620" s="89">
        <v>0</v>
      </c>
      <c r="I1620" s="89">
        <v>0</v>
      </c>
      <c r="J1620" s="89">
        <v>0</v>
      </c>
      <c r="K1620" s="89">
        <v>0</v>
      </c>
      <c r="L1620" s="89">
        <v>0</v>
      </c>
      <c r="M1620" s="89">
        <v>0</v>
      </c>
      <c r="N1620" s="89">
        <v>0</v>
      </c>
      <c r="O1620" s="89">
        <v>0</v>
      </c>
      <c r="P1620" s="89">
        <v>0</v>
      </c>
      <c r="Q1620" s="89">
        <v>0</v>
      </c>
      <c r="R1620" s="89">
        <v>0</v>
      </c>
      <c r="S1620" s="89">
        <v>0</v>
      </c>
      <c r="T1620" s="89">
        <v>0</v>
      </c>
      <c r="U1620" s="89">
        <v>0</v>
      </c>
      <c r="V1620" s="89">
        <v>0</v>
      </c>
      <c r="W1620" s="89">
        <v>0</v>
      </c>
      <c r="X1620" s="89">
        <v>0</v>
      </c>
      <c r="Y1620" s="89">
        <v>0</v>
      </c>
    </row>
    <row r="1621" spans="1:25">
      <c r="A1621" s="88" t="s">
        <v>1730</v>
      </c>
      <c r="B1621" s="89">
        <v>0</v>
      </c>
      <c r="C1621" s="89">
        <v>0</v>
      </c>
      <c r="D1621" s="89">
        <v>0</v>
      </c>
      <c r="E1621" s="89">
        <v>0</v>
      </c>
      <c r="F1621" s="89">
        <v>0</v>
      </c>
      <c r="G1621" s="89">
        <v>0</v>
      </c>
      <c r="H1621" s="89">
        <v>0</v>
      </c>
      <c r="I1621" s="89">
        <v>0</v>
      </c>
      <c r="J1621" s="89">
        <v>0</v>
      </c>
      <c r="K1621" s="89">
        <v>0</v>
      </c>
      <c r="L1621" s="89">
        <v>0</v>
      </c>
      <c r="M1621" s="89">
        <v>0</v>
      </c>
      <c r="N1621" s="89">
        <v>0</v>
      </c>
      <c r="O1621" s="89">
        <v>0</v>
      </c>
      <c r="P1621" s="89">
        <v>0</v>
      </c>
      <c r="Q1621" s="89">
        <v>0</v>
      </c>
      <c r="R1621" s="89">
        <v>0</v>
      </c>
      <c r="S1621" s="89">
        <v>0</v>
      </c>
      <c r="T1621" s="89">
        <v>0</v>
      </c>
      <c r="U1621" s="89">
        <v>0</v>
      </c>
      <c r="V1621" s="89">
        <v>0</v>
      </c>
      <c r="W1621" s="89">
        <v>0</v>
      </c>
      <c r="X1621" s="89">
        <v>0</v>
      </c>
      <c r="Y1621" s="89">
        <v>0</v>
      </c>
    </row>
    <row r="1622" spans="1:25">
      <c r="A1622" s="88" t="s">
        <v>1731</v>
      </c>
      <c r="B1622" s="89">
        <v>0</v>
      </c>
      <c r="C1622" s="89">
        <v>0</v>
      </c>
      <c r="D1622" s="89">
        <v>0</v>
      </c>
      <c r="E1622" s="89">
        <v>0</v>
      </c>
      <c r="F1622" s="89">
        <v>0</v>
      </c>
      <c r="G1622" s="89">
        <v>0</v>
      </c>
      <c r="H1622" s="89">
        <v>0</v>
      </c>
      <c r="I1622" s="89">
        <v>0</v>
      </c>
      <c r="J1622" s="89">
        <v>0</v>
      </c>
      <c r="K1622" s="89">
        <v>0</v>
      </c>
      <c r="L1622" s="89">
        <v>0</v>
      </c>
      <c r="M1622" s="89">
        <v>0</v>
      </c>
      <c r="N1622" s="89">
        <v>0</v>
      </c>
      <c r="O1622" s="89">
        <v>0</v>
      </c>
      <c r="P1622" s="89">
        <v>0</v>
      </c>
      <c r="Q1622" s="89">
        <v>0</v>
      </c>
      <c r="R1622" s="89">
        <v>0</v>
      </c>
      <c r="S1622" s="89">
        <v>0</v>
      </c>
      <c r="T1622" s="89">
        <v>0</v>
      </c>
      <c r="U1622" s="89">
        <v>0</v>
      </c>
      <c r="V1622" s="89">
        <v>0</v>
      </c>
      <c r="W1622" s="89">
        <v>0</v>
      </c>
      <c r="X1622" s="89">
        <v>0</v>
      </c>
      <c r="Y1622" s="89">
        <v>0</v>
      </c>
    </row>
    <row r="1623" spans="1:25">
      <c r="A1623" s="88" t="s">
        <v>1732</v>
      </c>
      <c r="B1623" s="89">
        <v>0</v>
      </c>
      <c r="C1623" s="89">
        <v>0</v>
      </c>
      <c r="D1623" s="89">
        <v>0</v>
      </c>
      <c r="E1623" s="89">
        <v>0</v>
      </c>
      <c r="F1623" s="89">
        <v>0</v>
      </c>
      <c r="G1623" s="89">
        <v>0</v>
      </c>
      <c r="H1623" s="89">
        <v>0</v>
      </c>
      <c r="I1623" s="89">
        <v>0</v>
      </c>
      <c r="J1623" s="89">
        <v>0</v>
      </c>
      <c r="K1623" s="89">
        <v>0</v>
      </c>
      <c r="L1623" s="89">
        <v>0</v>
      </c>
      <c r="M1623" s="89">
        <v>0</v>
      </c>
      <c r="N1623" s="89">
        <v>0</v>
      </c>
      <c r="O1623" s="89">
        <v>0</v>
      </c>
      <c r="P1623" s="89">
        <v>0</v>
      </c>
      <c r="Q1623" s="89">
        <v>0</v>
      </c>
      <c r="R1623" s="89">
        <v>0</v>
      </c>
      <c r="S1623" s="89">
        <v>0</v>
      </c>
      <c r="T1623" s="89">
        <v>0</v>
      </c>
      <c r="U1623" s="89">
        <v>0</v>
      </c>
      <c r="V1623" s="89">
        <v>0</v>
      </c>
      <c r="W1623" s="89">
        <v>0</v>
      </c>
      <c r="X1623" s="89">
        <v>0</v>
      </c>
      <c r="Y1623" s="89">
        <v>0</v>
      </c>
    </row>
    <row r="1624" spans="1:25">
      <c r="A1624" s="88" t="s">
        <v>1733</v>
      </c>
      <c r="B1624" s="89">
        <v>0</v>
      </c>
      <c r="C1624" s="89">
        <v>0</v>
      </c>
      <c r="D1624" s="89">
        <v>0</v>
      </c>
      <c r="E1624" s="89">
        <v>0</v>
      </c>
      <c r="F1624" s="89">
        <v>0</v>
      </c>
      <c r="G1624" s="89">
        <v>0</v>
      </c>
      <c r="H1624" s="89">
        <v>0</v>
      </c>
      <c r="I1624" s="89">
        <v>0</v>
      </c>
      <c r="J1624" s="89">
        <v>0</v>
      </c>
      <c r="K1624" s="89">
        <v>0</v>
      </c>
      <c r="L1624" s="89">
        <v>0</v>
      </c>
      <c r="M1624" s="89">
        <v>0</v>
      </c>
      <c r="N1624" s="89">
        <v>0</v>
      </c>
      <c r="O1624" s="89">
        <v>0</v>
      </c>
      <c r="P1624" s="89">
        <v>0</v>
      </c>
      <c r="Q1624" s="89">
        <v>0</v>
      </c>
      <c r="R1624" s="89">
        <v>0</v>
      </c>
      <c r="S1624" s="89">
        <v>0</v>
      </c>
      <c r="T1624" s="89">
        <v>0</v>
      </c>
      <c r="U1624" s="89">
        <v>0</v>
      </c>
      <c r="V1624" s="89">
        <v>0</v>
      </c>
      <c r="W1624" s="89">
        <v>0</v>
      </c>
      <c r="X1624" s="89">
        <v>0</v>
      </c>
      <c r="Y1624" s="89">
        <v>0</v>
      </c>
    </row>
    <row r="1625" spans="1:25">
      <c r="A1625" s="88" t="s">
        <v>1734</v>
      </c>
      <c r="B1625" s="89">
        <v>0</v>
      </c>
      <c r="C1625" s="89">
        <v>0</v>
      </c>
      <c r="D1625" s="89">
        <v>0</v>
      </c>
      <c r="E1625" s="89">
        <v>0</v>
      </c>
      <c r="F1625" s="89">
        <v>0</v>
      </c>
      <c r="G1625" s="89">
        <v>0</v>
      </c>
      <c r="H1625" s="89">
        <v>0</v>
      </c>
      <c r="I1625" s="89">
        <v>0</v>
      </c>
      <c r="J1625" s="89">
        <v>0</v>
      </c>
      <c r="K1625" s="89">
        <v>0</v>
      </c>
      <c r="L1625" s="89">
        <v>0</v>
      </c>
      <c r="M1625" s="89">
        <v>0</v>
      </c>
      <c r="N1625" s="89">
        <v>0</v>
      </c>
      <c r="O1625" s="89">
        <v>0</v>
      </c>
      <c r="P1625" s="89">
        <v>0</v>
      </c>
      <c r="Q1625" s="89">
        <v>0</v>
      </c>
      <c r="R1625" s="89">
        <v>0</v>
      </c>
      <c r="S1625" s="89">
        <v>0</v>
      </c>
      <c r="T1625" s="89">
        <v>0</v>
      </c>
      <c r="U1625" s="89">
        <v>0</v>
      </c>
      <c r="V1625" s="89">
        <v>0</v>
      </c>
      <c r="W1625" s="89">
        <v>0</v>
      </c>
      <c r="X1625" s="89">
        <v>0</v>
      </c>
      <c r="Y1625" s="89">
        <v>0</v>
      </c>
    </row>
    <row r="1626" spans="1:25">
      <c r="A1626" s="88" t="s">
        <v>1735</v>
      </c>
      <c r="B1626" s="89">
        <v>0</v>
      </c>
      <c r="C1626" s="89">
        <v>0</v>
      </c>
      <c r="D1626" s="89">
        <v>0</v>
      </c>
      <c r="E1626" s="89">
        <v>0</v>
      </c>
      <c r="F1626" s="89">
        <v>0</v>
      </c>
      <c r="G1626" s="89">
        <v>0</v>
      </c>
      <c r="H1626" s="89">
        <v>0</v>
      </c>
      <c r="I1626" s="89">
        <v>0</v>
      </c>
      <c r="J1626" s="89">
        <v>0</v>
      </c>
      <c r="K1626" s="89">
        <v>0</v>
      </c>
      <c r="L1626" s="89">
        <v>0</v>
      </c>
      <c r="M1626" s="89">
        <v>0</v>
      </c>
      <c r="N1626" s="89">
        <v>0</v>
      </c>
      <c r="O1626" s="89">
        <v>0</v>
      </c>
      <c r="P1626" s="89">
        <v>0</v>
      </c>
      <c r="Q1626" s="89">
        <v>0</v>
      </c>
      <c r="R1626" s="89">
        <v>0</v>
      </c>
      <c r="S1626" s="89">
        <v>0</v>
      </c>
      <c r="T1626" s="89">
        <v>0</v>
      </c>
      <c r="U1626" s="89">
        <v>0</v>
      </c>
      <c r="V1626" s="89">
        <v>0</v>
      </c>
      <c r="W1626" s="89">
        <v>0</v>
      </c>
      <c r="X1626" s="89">
        <v>0</v>
      </c>
      <c r="Y1626" s="89">
        <v>0</v>
      </c>
    </row>
    <row r="1627" spans="1:25">
      <c r="A1627" s="88" t="s">
        <v>1736</v>
      </c>
      <c r="B1627" s="89">
        <v>0</v>
      </c>
      <c r="C1627" s="89">
        <v>0</v>
      </c>
      <c r="D1627" s="89">
        <v>0</v>
      </c>
      <c r="E1627" s="89">
        <v>0</v>
      </c>
      <c r="F1627" s="89">
        <v>0</v>
      </c>
      <c r="G1627" s="89">
        <v>0</v>
      </c>
      <c r="H1627" s="89">
        <v>0</v>
      </c>
      <c r="I1627" s="89">
        <v>0</v>
      </c>
      <c r="J1627" s="89">
        <v>0</v>
      </c>
      <c r="K1627" s="89">
        <v>0</v>
      </c>
      <c r="L1627" s="89">
        <v>0</v>
      </c>
      <c r="M1627" s="89">
        <v>0</v>
      </c>
      <c r="N1627" s="89">
        <v>0</v>
      </c>
      <c r="O1627" s="89">
        <v>0</v>
      </c>
      <c r="P1627" s="89">
        <v>0</v>
      </c>
      <c r="Q1627" s="89">
        <v>0</v>
      </c>
      <c r="R1627" s="89">
        <v>0</v>
      </c>
      <c r="S1627" s="89">
        <v>0</v>
      </c>
      <c r="T1627" s="89">
        <v>0</v>
      </c>
      <c r="U1627" s="89">
        <v>0</v>
      </c>
      <c r="V1627" s="89">
        <v>0</v>
      </c>
      <c r="W1627" s="89">
        <v>0</v>
      </c>
      <c r="X1627" s="89">
        <v>0</v>
      </c>
      <c r="Y1627" s="89">
        <v>0</v>
      </c>
    </row>
    <row r="1628" spans="1:25">
      <c r="A1628" s="88" t="s">
        <v>1737</v>
      </c>
      <c r="B1628" s="89">
        <v>0</v>
      </c>
      <c r="C1628" s="89">
        <v>0</v>
      </c>
      <c r="D1628" s="89">
        <v>0</v>
      </c>
      <c r="E1628" s="89">
        <v>0</v>
      </c>
      <c r="F1628" s="89">
        <v>0</v>
      </c>
      <c r="G1628" s="89">
        <v>0</v>
      </c>
      <c r="H1628" s="89">
        <v>0</v>
      </c>
      <c r="I1628" s="89">
        <v>0</v>
      </c>
      <c r="J1628" s="89">
        <v>0</v>
      </c>
      <c r="K1628" s="89">
        <v>0</v>
      </c>
      <c r="L1628" s="89">
        <v>0</v>
      </c>
      <c r="M1628" s="89">
        <v>0</v>
      </c>
      <c r="N1628" s="89">
        <v>0</v>
      </c>
      <c r="O1628" s="89">
        <v>0</v>
      </c>
      <c r="P1628" s="89">
        <v>0</v>
      </c>
      <c r="Q1628" s="89">
        <v>0</v>
      </c>
      <c r="R1628" s="89">
        <v>0</v>
      </c>
      <c r="S1628" s="89">
        <v>0</v>
      </c>
      <c r="T1628" s="89">
        <v>0</v>
      </c>
      <c r="U1628" s="89">
        <v>0</v>
      </c>
      <c r="V1628" s="89">
        <v>0</v>
      </c>
      <c r="W1628" s="89">
        <v>0</v>
      </c>
      <c r="X1628" s="89">
        <v>0</v>
      </c>
      <c r="Y1628" s="89">
        <v>0</v>
      </c>
    </row>
    <row r="1629" spans="1:25">
      <c r="A1629" s="88" t="s">
        <v>1738</v>
      </c>
      <c r="B1629" s="89">
        <v>0</v>
      </c>
      <c r="C1629" s="89">
        <v>0</v>
      </c>
      <c r="D1629" s="89">
        <v>0</v>
      </c>
      <c r="E1629" s="89">
        <v>0</v>
      </c>
      <c r="F1629" s="89">
        <v>0</v>
      </c>
      <c r="G1629" s="89">
        <v>0</v>
      </c>
      <c r="H1629" s="89">
        <v>0</v>
      </c>
      <c r="I1629" s="89">
        <v>0</v>
      </c>
      <c r="J1629" s="89">
        <v>0</v>
      </c>
      <c r="K1629" s="89">
        <v>0</v>
      </c>
      <c r="L1629" s="89">
        <v>0</v>
      </c>
      <c r="M1629" s="89">
        <v>0</v>
      </c>
      <c r="N1629" s="89">
        <v>0</v>
      </c>
      <c r="O1629" s="89">
        <v>0</v>
      </c>
      <c r="P1629" s="89">
        <v>0</v>
      </c>
      <c r="Q1629" s="89">
        <v>0</v>
      </c>
      <c r="R1629" s="89">
        <v>0</v>
      </c>
      <c r="S1629" s="89">
        <v>0</v>
      </c>
      <c r="T1629" s="89">
        <v>0</v>
      </c>
      <c r="U1629" s="89">
        <v>0</v>
      </c>
      <c r="V1629" s="89">
        <v>0</v>
      </c>
      <c r="W1629" s="89">
        <v>0</v>
      </c>
      <c r="X1629" s="89">
        <v>0</v>
      </c>
      <c r="Y1629" s="89">
        <v>0</v>
      </c>
    </row>
    <row r="1630" spans="1:25">
      <c r="A1630" s="88" t="s">
        <v>1739</v>
      </c>
      <c r="B1630" s="89">
        <v>0</v>
      </c>
      <c r="C1630" s="89">
        <v>0</v>
      </c>
      <c r="D1630" s="89">
        <v>0</v>
      </c>
      <c r="E1630" s="89">
        <v>0</v>
      </c>
      <c r="F1630" s="89">
        <v>0</v>
      </c>
      <c r="G1630" s="89">
        <v>0</v>
      </c>
      <c r="H1630" s="89">
        <v>0</v>
      </c>
      <c r="I1630" s="89">
        <v>0</v>
      </c>
      <c r="J1630" s="89">
        <v>0</v>
      </c>
      <c r="K1630" s="89">
        <v>0</v>
      </c>
      <c r="L1630" s="89">
        <v>0</v>
      </c>
      <c r="M1630" s="89">
        <v>0</v>
      </c>
      <c r="N1630" s="89">
        <v>0</v>
      </c>
      <c r="O1630" s="89">
        <v>0</v>
      </c>
      <c r="P1630" s="89">
        <v>0</v>
      </c>
      <c r="Q1630" s="89">
        <v>0</v>
      </c>
      <c r="R1630" s="89">
        <v>0</v>
      </c>
      <c r="S1630" s="89">
        <v>0</v>
      </c>
      <c r="T1630" s="89">
        <v>0</v>
      </c>
      <c r="U1630" s="89">
        <v>0</v>
      </c>
      <c r="V1630" s="89">
        <v>0</v>
      </c>
      <c r="W1630" s="89">
        <v>0</v>
      </c>
      <c r="X1630" s="89">
        <v>0</v>
      </c>
      <c r="Y1630" s="89">
        <v>0</v>
      </c>
    </row>
    <row r="1631" spans="1:25">
      <c r="A1631" s="88" t="s">
        <v>1740</v>
      </c>
      <c r="B1631" s="89">
        <v>0</v>
      </c>
      <c r="C1631" s="89">
        <v>0</v>
      </c>
      <c r="D1631" s="89">
        <v>0</v>
      </c>
      <c r="E1631" s="89">
        <v>0</v>
      </c>
      <c r="F1631" s="89">
        <v>0</v>
      </c>
      <c r="G1631" s="89">
        <v>0</v>
      </c>
      <c r="H1631" s="89">
        <v>0</v>
      </c>
      <c r="I1631" s="89">
        <v>0</v>
      </c>
      <c r="J1631" s="89">
        <v>0</v>
      </c>
      <c r="K1631" s="89">
        <v>0</v>
      </c>
      <c r="L1631" s="89">
        <v>0</v>
      </c>
      <c r="M1631" s="89">
        <v>0</v>
      </c>
      <c r="N1631" s="89">
        <v>0</v>
      </c>
      <c r="O1631" s="89">
        <v>0</v>
      </c>
      <c r="P1631" s="89">
        <v>0</v>
      </c>
      <c r="Q1631" s="89">
        <v>0</v>
      </c>
      <c r="R1631" s="89">
        <v>0</v>
      </c>
      <c r="S1631" s="89">
        <v>0</v>
      </c>
      <c r="T1631" s="89">
        <v>0</v>
      </c>
      <c r="U1631" s="89">
        <v>0</v>
      </c>
      <c r="V1631" s="89">
        <v>0</v>
      </c>
      <c r="W1631" s="89">
        <v>0</v>
      </c>
      <c r="X1631" s="89">
        <v>0</v>
      </c>
      <c r="Y1631" s="89">
        <v>0</v>
      </c>
    </row>
    <row r="1632" spans="1:25">
      <c r="A1632" s="88" t="s">
        <v>1741</v>
      </c>
      <c r="B1632" s="89">
        <v>0</v>
      </c>
      <c r="C1632" s="89">
        <v>0</v>
      </c>
      <c r="D1632" s="89">
        <v>0</v>
      </c>
      <c r="E1632" s="89">
        <v>0</v>
      </c>
      <c r="F1632" s="89">
        <v>0</v>
      </c>
      <c r="G1632" s="89">
        <v>0</v>
      </c>
      <c r="H1632" s="89">
        <v>0</v>
      </c>
      <c r="I1632" s="89">
        <v>0</v>
      </c>
      <c r="J1632" s="89">
        <v>0</v>
      </c>
      <c r="K1632" s="89">
        <v>0</v>
      </c>
      <c r="L1632" s="89">
        <v>0</v>
      </c>
      <c r="M1632" s="89">
        <v>0</v>
      </c>
      <c r="N1632" s="89">
        <v>0</v>
      </c>
      <c r="O1632" s="89">
        <v>0</v>
      </c>
      <c r="P1632" s="89">
        <v>0</v>
      </c>
      <c r="Q1632" s="89">
        <v>0</v>
      </c>
      <c r="R1632" s="89">
        <v>0</v>
      </c>
      <c r="S1632" s="89">
        <v>0</v>
      </c>
      <c r="T1632" s="89">
        <v>0</v>
      </c>
      <c r="U1632" s="89">
        <v>0</v>
      </c>
      <c r="V1632" s="89">
        <v>0</v>
      </c>
      <c r="W1632" s="89">
        <v>0</v>
      </c>
      <c r="X1632" s="89">
        <v>0</v>
      </c>
      <c r="Y1632" s="89">
        <v>0</v>
      </c>
    </row>
    <row r="1633" spans="1:25">
      <c r="A1633" s="88" t="s">
        <v>1742</v>
      </c>
      <c r="B1633" s="89">
        <v>0</v>
      </c>
      <c r="C1633" s="89">
        <v>0</v>
      </c>
      <c r="D1633" s="89">
        <v>0</v>
      </c>
      <c r="E1633" s="89">
        <v>0</v>
      </c>
      <c r="F1633" s="89">
        <v>0</v>
      </c>
      <c r="G1633" s="89">
        <v>0</v>
      </c>
      <c r="H1633" s="89">
        <v>0</v>
      </c>
      <c r="I1633" s="89">
        <v>0</v>
      </c>
      <c r="J1633" s="89">
        <v>0</v>
      </c>
      <c r="K1633" s="89">
        <v>0</v>
      </c>
      <c r="L1633" s="89">
        <v>0</v>
      </c>
      <c r="M1633" s="89">
        <v>0</v>
      </c>
      <c r="N1633" s="89">
        <v>0</v>
      </c>
      <c r="O1633" s="89">
        <v>0</v>
      </c>
      <c r="P1633" s="89">
        <v>0</v>
      </c>
      <c r="Q1633" s="89">
        <v>0</v>
      </c>
      <c r="R1633" s="89">
        <v>0</v>
      </c>
      <c r="S1633" s="89">
        <v>0</v>
      </c>
      <c r="T1633" s="89">
        <v>0</v>
      </c>
      <c r="U1633" s="89">
        <v>0</v>
      </c>
      <c r="V1633" s="89">
        <v>0</v>
      </c>
      <c r="W1633" s="89">
        <v>0</v>
      </c>
      <c r="X1633" s="89">
        <v>0</v>
      </c>
      <c r="Y1633" s="89">
        <v>0</v>
      </c>
    </row>
    <row r="1634" spans="1:25">
      <c r="A1634" s="88" t="s">
        <v>1743</v>
      </c>
      <c r="B1634" s="89">
        <v>0</v>
      </c>
      <c r="C1634" s="89">
        <v>0</v>
      </c>
      <c r="D1634" s="89">
        <v>0</v>
      </c>
      <c r="E1634" s="89">
        <v>0</v>
      </c>
      <c r="F1634" s="89">
        <v>0</v>
      </c>
      <c r="G1634" s="89">
        <v>0</v>
      </c>
      <c r="H1634" s="89">
        <v>0</v>
      </c>
      <c r="I1634" s="89">
        <v>0</v>
      </c>
      <c r="J1634" s="89">
        <v>0</v>
      </c>
      <c r="K1634" s="89">
        <v>0</v>
      </c>
      <c r="L1634" s="89">
        <v>0</v>
      </c>
      <c r="M1634" s="89">
        <v>0</v>
      </c>
      <c r="N1634" s="89">
        <v>0</v>
      </c>
      <c r="O1634" s="89">
        <v>0</v>
      </c>
      <c r="P1634" s="89">
        <v>0</v>
      </c>
      <c r="Q1634" s="89">
        <v>0</v>
      </c>
      <c r="R1634" s="89">
        <v>0</v>
      </c>
      <c r="S1634" s="89">
        <v>0</v>
      </c>
      <c r="T1634" s="89">
        <v>0</v>
      </c>
      <c r="U1634" s="89">
        <v>0</v>
      </c>
      <c r="V1634" s="89">
        <v>0</v>
      </c>
      <c r="W1634" s="89">
        <v>0</v>
      </c>
      <c r="X1634" s="89">
        <v>0</v>
      </c>
      <c r="Y1634" s="89">
        <v>0</v>
      </c>
    </row>
    <row r="1635" spans="1:25">
      <c r="A1635" s="88" t="s">
        <v>1744</v>
      </c>
      <c r="B1635" s="89">
        <v>0</v>
      </c>
      <c r="C1635" s="89">
        <v>0</v>
      </c>
      <c r="D1635" s="89">
        <v>0</v>
      </c>
      <c r="E1635" s="89">
        <v>0</v>
      </c>
      <c r="F1635" s="89">
        <v>0</v>
      </c>
      <c r="G1635" s="89">
        <v>0</v>
      </c>
      <c r="H1635" s="89">
        <v>0</v>
      </c>
      <c r="I1635" s="89">
        <v>0</v>
      </c>
      <c r="J1635" s="89">
        <v>0</v>
      </c>
      <c r="K1635" s="89">
        <v>0</v>
      </c>
      <c r="L1635" s="89">
        <v>0</v>
      </c>
      <c r="M1635" s="89">
        <v>0</v>
      </c>
      <c r="N1635" s="89">
        <v>0</v>
      </c>
      <c r="O1635" s="89">
        <v>0</v>
      </c>
      <c r="P1635" s="89">
        <v>0</v>
      </c>
      <c r="Q1635" s="89">
        <v>0</v>
      </c>
      <c r="R1635" s="89">
        <v>0</v>
      </c>
      <c r="S1635" s="89">
        <v>0</v>
      </c>
      <c r="T1635" s="89">
        <v>0</v>
      </c>
      <c r="U1635" s="89">
        <v>0</v>
      </c>
      <c r="V1635" s="89">
        <v>0</v>
      </c>
      <c r="W1635" s="89">
        <v>0</v>
      </c>
      <c r="X1635" s="89">
        <v>0</v>
      </c>
      <c r="Y1635" s="89">
        <v>0</v>
      </c>
    </row>
    <row r="1636" spans="1:25">
      <c r="A1636" s="88" t="s">
        <v>1745</v>
      </c>
      <c r="B1636" s="89">
        <v>0</v>
      </c>
      <c r="C1636" s="89">
        <v>0</v>
      </c>
      <c r="D1636" s="89">
        <v>0</v>
      </c>
      <c r="E1636" s="89">
        <v>0</v>
      </c>
      <c r="F1636" s="89">
        <v>0</v>
      </c>
      <c r="G1636" s="89">
        <v>0</v>
      </c>
      <c r="H1636" s="89">
        <v>0</v>
      </c>
      <c r="I1636" s="89">
        <v>0</v>
      </c>
      <c r="J1636" s="89">
        <v>0</v>
      </c>
      <c r="K1636" s="89">
        <v>0</v>
      </c>
      <c r="L1636" s="89">
        <v>0</v>
      </c>
      <c r="M1636" s="89">
        <v>0</v>
      </c>
      <c r="N1636" s="89">
        <v>0</v>
      </c>
      <c r="O1636" s="89">
        <v>0</v>
      </c>
      <c r="P1636" s="89">
        <v>0</v>
      </c>
      <c r="Q1636" s="89">
        <v>0</v>
      </c>
      <c r="R1636" s="89">
        <v>0</v>
      </c>
      <c r="S1636" s="89">
        <v>0</v>
      </c>
      <c r="T1636" s="89">
        <v>0</v>
      </c>
      <c r="U1636" s="89">
        <v>0</v>
      </c>
      <c r="V1636" s="89">
        <v>0</v>
      </c>
      <c r="W1636" s="89">
        <v>0</v>
      </c>
      <c r="X1636" s="89">
        <v>0</v>
      </c>
      <c r="Y1636" s="89">
        <v>0</v>
      </c>
    </row>
    <row r="1637" spans="1:25">
      <c r="A1637" s="88" t="s">
        <v>1746</v>
      </c>
      <c r="B1637" s="89">
        <v>0</v>
      </c>
      <c r="C1637" s="89">
        <v>0</v>
      </c>
      <c r="D1637" s="89">
        <v>0</v>
      </c>
      <c r="E1637" s="89">
        <v>0</v>
      </c>
      <c r="F1637" s="89">
        <v>0</v>
      </c>
      <c r="G1637" s="89">
        <v>0</v>
      </c>
      <c r="H1637" s="89">
        <v>0</v>
      </c>
      <c r="I1637" s="89">
        <v>0</v>
      </c>
      <c r="J1637" s="89">
        <v>0</v>
      </c>
      <c r="K1637" s="89">
        <v>0</v>
      </c>
      <c r="L1637" s="89">
        <v>0</v>
      </c>
      <c r="M1637" s="89">
        <v>0</v>
      </c>
      <c r="N1637" s="89">
        <v>0</v>
      </c>
      <c r="O1637" s="89">
        <v>0</v>
      </c>
      <c r="P1637" s="89">
        <v>0</v>
      </c>
      <c r="Q1637" s="89">
        <v>0</v>
      </c>
      <c r="R1637" s="89">
        <v>0</v>
      </c>
      <c r="S1637" s="89">
        <v>0</v>
      </c>
      <c r="T1637" s="89">
        <v>0</v>
      </c>
      <c r="U1637" s="89">
        <v>0</v>
      </c>
      <c r="V1637" s="89">
        <v>0</v>
      </c>
      <c r="W1637" s="89">
        <v>0</v>
      </c>
      <c r="X1637" s="89">
        <v>0</v>
      </c>
      <c r="Y1637" s="89">
        <v>0</v>
      </c>
    </row>
    <row r="1638" spans="1:25">
      <c r="A1638" s="88" t="s">
        <v>1747</v>
      </c>
      <c r="B1638" s="89">
        <v>0</v>
      </c>
      <c r="C1638" s="89">
        <v>0</v>
      </c>
      <c r="D1638" s="89">
        <v>0</v>
      </c>
      <c r="E1638" s="89">
        <v>0</v>
      </c>
      <c r="F1638" s="89">
        <v>0</v>
      </c>
      <c r="G1638" s="89">
        <v>0</v>
      </c>
      <c r="H1638" s="89">
        <v>0</v>
      </c>
      <c r="I1638" s="89">
        <v>0</v>
      </c>
      <c r="J1638" s="89">
        <v>0</v>
      </c>
      <c r="K1638" s="89">
        <v>0</v>
      </c>
      <c r="L1638" s="89">
        <v>0</v>
      </c>
      <c r="M1638" s="89">
        <v>0</v>
      </c>
      <c r="N1638" s="89">
        <v>0</v>
      </c>
      <c r="O1638" s="89">
        <v>0</v>
      </c>
      <c r="P1638" s="89">
        <v>0</v>
      </c>
      <c r="Q1638" s="89">
        <v>0</v>
      </c>
      <c r="R1638" s="89">
        <v>0</v>
      </c>
      <c r="S1638" s="89">
        <v>0</v>
      </c>
      <c r="T1638" s="89">
        <v>0</v>
      </c>
      <c r="U1638" s="89">
        <v>0</v>
      </c>
      <c r="V1638" s="89">
        <v>0</v>
      </c>
      <c r="W1638" s="89">
        <v>0</v>
      </c>
      <c r="X1638" s="89">
        <v>0</v>
      </c>
      <c r="Y1638" s="89">
        <v>0</v>
      </c>
    </row>
    <row r="1639" spans="1:25">
      <c r="A1639" s="88" t="s">
        <v>1748</v>
      </c>
      <c r="B1639" s="89">
        <v>0</v>
      </c>
      <c r="C1639" s="89">
        <v>0</v>
      </c>
      <c r="D1639" s="89">
        <v>0</v>
      </c>
      <c r="E1639" s="89">
        <v>0</v>
      </c>
      <c r="F1639" s="89">
        <v>0</v>
      </c>
      <c r="G1639" s="89">
        <v>0</v>
      </c>
      <c r="H1639" s="89">
        <v>0</v>
      </c>
      <c r="I1639" s="89">
        <v>0</v>
      </c>
      <c r="J1639" s="89">
        <v>0</v>
      </c>
      <c r="K1639" s="89">
        <v>0</v>
      </c>
      <c r="L1639" s="89">
        <v>0</v>
      </c>
      <c r="M1639" s="89">
        <v>0</v>
      </c>
      <c r="N1639" s="89">
        <v>0</v>
      </c>
      <c r="O1639" s="89">
        <v>0</v>
      </c>
      <c r="P1639" s="89">
        <v>0</v>
      </c>
      <c r="Q1639" s="89">
        <v>0</v>
      </c>
      <c r="R1639" s="89">
        <v>0</v>
      </c>
      <c r="S1639" s="89">
        <v>0</v>
      </c>
      <c r="T1639" s="89">
        <v>0</v>
      </c>
      <c r="U1639" s="89">
        <v>0</v>
      </c>
      <c r="V1639" s="89">
        <v>0</v>
      </c>
      <c r="W1639" s="89">
        <v>0</v>
      </c>
      <c r="X1639" s="89">
        <v>0</v>
      </c>
      <c r="Y1639" s="89">
        <v>0</v>
      </c>
    </row>
    <row r="1640" spans="1:25">
      <c r="A1640" s="88" t="s">
        <v>1749</v>
      </c>
      <c r="B1640" s="89">
        <v>0</v>
      </c>
      <c r="C1640" s="89">
        <v>0</v>
      </c>
      <c r="D1640" s="89">
        <v>0</v>
      </c>
      <c r="E1640" s="89">
        <v>0</v>
      </c>
      <c r="F1640" s="89">
        <v>0</v>
      </c>
      <c r="G1640" s="89">
        <v>0</v>
      </c>
      <c r="H1640" s="89">
        <v>0</v>
      </c>
      <c r="I1640" s="89">
        <v>0</v>
      </c>
      <c r="J1640" s="89">
        <v>0</v>
      </c>
      <c r="K1640" s="89">
        <v>0</v>
      </c>
      <c r="L1640" s="89">
        <v>0</v>
      </c>
      <c r="M1640" s="89">
        <v>0</v>
      </c>
      <c r="N1640" s="89">
        <v>0</v>
      </c>
      <c r="O1640" s="89">
        <v>0</v>
      </c>
      <c r="P1640" s="89">
        <v>0</v>
      </c>
      <c r="Q1640" s="89">
        <v>0</v>
      </c>
      <c r="R1640" s="89">
        <v>0</v>
      </c>
      <c r="S1640" s="89">
        <v>0</v>
      </c>
      <c r="T1640" s="89">
        <v>0</v>
      </c>
      <c r="U1640" s="89">
        <v>0</v>
      </c>
      <c r="V1640" s="89">
        <v>0</v>
      </c>
      <c r="W1640" s="89">
        <v>0</v>
      </c>
      <c r="X1640" s="89">
        <v>0</v>
      </c>
      <c r="Y1640" s="89">
        <v>0</v>
      </c>
    </row>
    <row r="1641" spans="1:25">
      <c r="A1641" s="88" t="s">
        <v>1750</v>
      </c>
      <c r="B1641" s="89">
        <v>0</v>
      </c>
      <c r="C1641" s="89">
        <v>0</v>
      </c>
      <c r="D1641" s="89">
        <v>0</v>
      </c>
      <c r="E1641" s="89">
        <v>0</v>
      </c>
      <c r="F1641" s="89">
        <v>0</v>
      </c>
      <c r="G1641" s="89">
        <v>0</v>
      </c>
      <c r="H1641" s="89">
        <v>0</v>
      </c>
      <c r="I1641" s="89">
        <v>0</v>
      </c>
      <c r="J1641" s="89">
        <v>0</v>
      </c>
      <c r="K1641" s="89">
        <v>0</v>
      </c>
      <c r="L1641" s="89">
        <v>0</v>
      </c>
      <c r="M1641" s="89">
        <v>0</v>
      </c>
      <c r="N1641" s="89">
        <v>0</v>
      </c>
      <c r="O1641" s="89">
        <v>0</v>
      </c>
      <c r="P1641" s="89">
        <v>0</v>
      </c>
      <c r="Q1641" s="89">
        <v>0</v>
      </c>
      <c r="R1641" s="89">
        <v>0</v>
      </c>
      <c r="S1641" s="89">
        <v>0</v>
      </c>
      <c r="T1641" s="89">
        <v>0</v>
      </c>
      <c r="U1641" s="89">
        <v>0</v>
      </c>
      <c r="V1641" s="89">
        <v>0</v>
      </c>
      <c r="W1641" s="89">
        <v>0</v>
      </c>
      <c r="X1641" s="89">
        <v>0</v>
      </c>
      <c r="Y1641" s="89">
        <v>0</v>
      </c>
    </row>
    <row r="1642" spans="1:25">
      <c r="A1642" s="88" t="s">
        <v>1751</v>
      </c>
      <c r="B1642" s="89">
        <v>0</v>
      </c>
      <c r="C1642" s="89">
        <v>0</v>
      </c>
      <c r="D1642" s="89">
        <v>0</v>
      </c>
      <c r="E1642" s="89">
        <v>0</v>
      </c>
      <c r="F1642" s="89">
        <v>0</v>
      </c>
      <c r="G1642" s="89">
        <v>0</v>
      </c>
      <c r="H1642" s="89">
        <v>0</v>
      </c>
      <c r="I1642" s="89">
        <v>0</v>
      </c>
      <c r="J1642" s="89">
        <v>0</v>
      </c>
      <c r="K1642" s="89">
        <v>0</v>
      </c>
      <c r="L1642" s="89">
        <v>0</v>
      </c>
      <c r="M1642" s="89">
        <v>0</v>
      </c>
      <c r="N1642" s="89">
        <v>0</v>
      </c>
      <c r="O1642" s="89">
        <v>0</v>
      </c>
      <c r="P1642" s="89">
        <v>0</v>
      </c>
      <c r="Q1642" s="89">
        <v>0</v>
      </c>
      <c r="R1642" s="89">
        <v>0</v>
      </c>
      <c r="S1642" s="89">
        <v>0</v>
      </c>
      <c r="T1642" s="89">
        <v>0</v>
      </c>
      <c r="U1642" s="89">
        <v>0</v>
      </c>
      <c r="V1642" s="89">
        <v>0</v>
      </c>
      <c r="W1642" s="89">
        <v>0</v>
      </c>
      <c r="X1642" s="89">
        <v>0</v>
      </c>
      <c r="Y1642" s="89">
        <v>0</v>
      </c>
    </row>
    <row r="1643" spans="1:25">
      <c r="A1643" s="88" t="s">
        <v>1752</v>
      </c>
      <c r="B1643" s="89">
        <v>0</v>
      </c>
      <c r="C1643" s="89">
        <v>0</v>
      </c>
      <c r="D1643" s="89">
        <v>0</v>
      </c>
      <c r="E1643" s="89">
        <v>0</v>
      </c>
      <c r="F1643" s="89">
        <v>0</v>
      </c>
      <c r="G1643" s="89">
        <v>0</v>
      </c>
      <c r="H1643" s="89">
        <v>0</v>
      </c>
      <c r="I1643" s="89">
        <v>0</v>
      </c>
      <c r="J1643" s="89">
        <v>0</v>
      </c>
      <c r="K1643" s="89">
        <v>0</v>
      </c>
      <c r="L1643" s="89">
        <v>0</v>
      </c>
      <c r="M1643" s="89">
        <v>0</v>
      </c>
      <c r="N1643" s="89">
        <v>0</v>
      </c>
      <c r="O1643" s="89">
        <v>0</v>
      </c>
      <c r="P1643" s="89">
        <v>0</v>
      </c>
      <c r="Q1643" s="89">
        <v>0</v>
      </c>
      <c r="R1643" s="89">
        <v>0</v>
      </c>
      <c r="S1643" s="89">
        <v>0</v>
      </c>
      <c r="T1643" s="89">
        <v>0</v>
      </c>
      <c r="U1643" s="89">
        <v>0</v>
      </c>
      <c r="V1643" s="89">
        <v>0</v>
      </c>
      <c r="W1643" s="89">
        <v>0</v>
      </c>
      <c r="X1643" s="89">
        <v>0</v>
      </c>
      <c r="Y1643" s="89">
        <v>0</v>
      </c>
    </row>
    <row r="1644" spans="1:25">
      <c r="A1644" s="88" t="s">
        <v>1753</v>
      </c>
      <c r="B1644" s="89">
        <v>0</v>
      </c>
      <c r="C1644" s="89">
        <v>0</v>
      </c>
      <c r="D1644" s="89">
        <v>0</v>
      </c>
      <c r="E1644" s="89">
        <v>0</v>
      </c>
      <c r="F1644" s="89">
        <v>0</v>
      </c>
      <c r="G1644" s="89">
        <v>0</v>
      </c>
      <c r="H1644" s="89">
        <v>0</v>
      </c>
      <c r="I1644" s="89">
        <v>0</v>
      </c>
      <c r="J1644" s="89">
        <v>0</v>
      </c>
      <c r="K1644" s="89">
        <v>0</v>
      </c>
      <c r="L1644" s="89">
        <v>0</v>
      </c>
      <c r="M1644" s="89">
        <v>0</v>
      </c>
      <c r="N1644" s="89">
        <v>0</v>
      </c>
      <c r="O1644" s="89">
        <v>0</v>
      </c>
      <c r="P1644" s="89">
        <v>0</v>
      </c>
      <c r="Q1644" s="89">
        <v>0</v>
      </c>
      <c r="R1644" s="89">
        <v>0</v>
      </c>
      <c r="S1644" s="89">
        <v>0</v>
      </c>
      <c r="T1644" s="89">
        <v>0</v>
      </c>
      <c r="U1644" s="89">
        <v>0</v>
      </c>
      <c r="V1644" s="89">
        <v>0</v>
      </c>
      <c r="W1644" s="89">
        <v>0</v>
      </c>
      <c r="X1644" s="89">
        <v>0</v>
      </c>
      <c r="Y1644" s="89">
        <v>0</v>
      </c>
    </row>
    <row r="1645" spans="1:25">
      <c r="A1645" s="88" t="s">
        <v>1754</v>
      </c>
      <c r="B1645" s="89">
        <v>0</v>
      </c>
      <c r="C1645" s="89">
        <v>0</v>
      </c>
      <c r="D1645" s="89">
        <v>0</v>
      </c>
      <c r="E1645" s="89">
        <v>0</v>
      </c>
      <c r="F1645" s="89">
        <v>0</v>
      </c>
      <c r="G1645" s="89">
        <v>0</v>
      </c>
      <c r="H1645" s="89">
        <v>0</v>
      </c>
      <c r="I1645" s="89">
        <v>0</v>
      </c>
      <c r="J1645" s="89">
        <v>0</v>
      </c>
      <c r="K1645" s="89">
        <v>0</v>
      </c>
      <c r="L1645" s="89">
        <v>0</v>
      </c>
      <c r="M1645" s="89">
        <v>0</v>
      </c>
      <c r="N1645" s="89">
        <v>0</v>
      </c>
      <c r="O1645" s="89">
        <v>0</v>
      </c>
      <c r="P1645" s="89">
        <v>0</v>
      </c>
      <c r="Q1645" s="89">
        <v>0</v>
      </c>
      <c r="R1645" s="89">
        <v>0</v>
      </c>
      <c r="S1645" s="89">
        <v>0</v>
      </c>
      <c r="T1645" s="89">
        <v>0</v>
      </c>
      <c r="U1645" s="89">
        <v>0</v>
      </c>
      <c r="V1645" s="89">
        <v>0</v>
      </c>
      <c r="W1645" s="89">
        <v>0</v>
      </c>
      <c r="X1645" s="89">
        <v>0</v>
      </c>
      <c r="Y1645" s="89">
        <v>0</v>
      </c>
    </row>
    <row r="1646" spans="1:25">
      <c r="A1646" s="88" t="s">
        <v>1755</v>
      </c>
      <c r="B1646" s="89">
        <v>0</v>
      </c>
      <c r="C1646" s="89">
        <v>0</v>
      </c>
      <c r="D1646" s="89">
        <v>0</v>
      </c>
      <c r="E1646" s="89">
        <v>0</v>
      </c>
      <c r="F1646" s="89">
        <v>0</v>
      </c>
      <c r="G1646" s="89">
        <v>0</v>
      </c>
      <c r="H1646" s="89">
        <v>0</v>
      </c>
      <c r="I1646" s="89">
        <v>0</v>
      </c>
      <c r="J1646" s="89">
        <v>0</v>
      </c>
      <c r="K1646" s="89">
        <v>0</v>
      </c>
      <c r="L1646" s="89">
        <v>0</v>
      </c>
      <c r="M1646" s="89">
        <v>0</v>
      </c>
      <c r="N1646" s="89">
        <v>0</v>
      </c>
      <c r="O1646" s="89">
        <v>0</v>
      </c>
      <c r="P1646" s="89">
        <v>0</v>
      </c>
      <c r="Q1646" s="89">
        <v>0</v>
      </c>
      <c r="R1646" s="89">
        <v>0</v>
      </c>
      <c r="S1646" s="89">
        <v>0</v>
      </c>
      <c r="T1646" s="89">
        <v>0</v>
      </c>
      <c r="U1646" s="89">
        <v>0</v>
      </c>
      <c r="V1646" s="89">
        <v>0</v>
      </c>
      <c r="W1646" s="89">
        <v>0</v>
      </c>
      <c r="X1646" s="89">
        <v>0</v>
      </c>
      <c r="Y1646" s="89">
        <v>0</v>
      </c>
    </row>
    <row r="1647" spans="1:25">
      <c r="A1647" s="88" t="s">
        <v>1756</v>
      </c>
      <c r="B1647" s="89">
        <v>0</v>
      </c>
      <c r="C1647" s="89">
        <v>0</v>
      </c>
      <c r="D1647" s="89">
        <v>0</v>
      </c>
      <c r="E1647" s="89">
        <v>0</v>
      </c>
      <c r="F1647" s="89">
        <v>0</v>
      </c>
      <c r="G1647" s="89">
        <v>0</v>
      </c>
      <c r="H1647" s="89">
        <v>0</v>
      </c>
      <c r="I1647" s="89">
        <v>0</v>
      </c>
      <c r="J1647" s="89">
        <v>0</v>
      </c>
      <c r="K1647" s="89">
        <v>0</v>
      </c>
      <c r="L1647" s="89">
        <v>0</v>
      </c>
      <c r="M1647" s="89">
        <v>0</v>
      </c>
      <c r="N1647" s="89">
        <v>0</v>
      </c>
      <c r="O1647" s="89">
        <v>0</v>
      </c>
      <c r="P1647" s="89">
        <v>0</v>
      </c>
      <c r="Q1647" s="89">
        <v>0</v>
      </c>
      <c r="R1647" s="89">
        <v>0</v>
      </c>
      <c r="S1647" s="89">
        <v>0</v>
      </c>
      <c r="T1647" s="89">
        <v>0</v>
      </c>
      <c r="U1647" s="89">
        <v>0</v>
      </c>
      <c r="V1647" s="89">
        <v>0</v>
      </c>
      <c r="W1647" s="89">
        <v>0</v>
      </c>
      <c r="X1647" s="89">
        <v>0</v>
      </c>
      <c r="Y1647" s="89">
        <v>0</v>
      </c>
    </row>
    <row r="1648" spans="1:25">
      <c r="A1648" s="88" t="s">
        <v>1757</v>
      </c>
      <c r="B1648" s="89">
        <v>0</v>
      </c>
      <c r="C1648" s="89">
        <v>0</v>
      </c>
      <c r="D1648" s="89">
        <v>0</v>
      </c>
      <c r="E1648" s="89">
        <v>0</v>
      </c>
      <c r="F1648" s="89">
        <v>0</v>
      </c>
      <c r="G1648" s="89">
        <v>0</v>
      </c>
      <c r="H1648" s="89">
        <v>0</v>
      </c>
      <c r="I1648" s="89">
        <v>0</v>
      </c>
      <c r="J1648" s="89">
        <v>0</v>
      </c>
      <c r="K1648" s="89">
        <v>0</v>
      </c>
      <c r="L1648" s="89">
        <v>0</v>
      </c>
      <c r="M1648" s="89">
        <v>0</v>
      </c>
      <c r="N1648" s="89">
        <v>0</v>
      </c>
      <c r="O1648" s="89">
        <v>0</v>
      </c>
      <c r="P1648" s="89">
        <v>0</v>
      </c>
      <c r="Q1648" s="89">
        <v>0</v>
      </c>
      <c r="R1648" s="89">
        <v>0</v>
      </c>
      <c r="S1648" s="89">
        <v>0</v>
      </c>
      <c r="T1648" s="89">
        <v>0</v>
      </c>
      <c r="U1648" s="89">
        <v>0</v>
      </c>
      <c r="V1648" s="89">
        <v>0</v>
      </c>
      <c r="W1648" s="89">
        <v>0</v>
      </c>
      <c r="X1648" s="89">
        <v>0</v>
      </c>
      <c r="Y1648" s="89">
        <v>0</v>
      </c>
    </row>
    <row r="1649" spans="1:25">
      <c r="A1649" s="88" t="s">
        <v>1758</v>
      </c>
      <c r="B1649" s="89">
        <v>0</v>
      </c>
      <c r="C1649" s="89">
        <v>0</v>
      </c>
      <c r="D1649" s="89">
        <v>0</v>
      </c>
      <c r="E1649" s="89">
        <v>0</v>
      </c>
      <c r="F1649" s="89">
        <v>0</v>
      </c>
      <c r="G1649" s="89">
        <v>0</v>
      </c>
      <c r="H1649" s="89">
        <v>0</v>
      </c>
      <c r="I1649" s="89">
        <v>0</v>
      </c>
      <c r="J1649" s="89">
        <v>0</v>
      </c>
      <c r="K1649" s="89">
        <v>0</v>
      </c>
      <c r="L1649" s="89">
        <v>0</v>
      </c>
      <c r="M1649" s="89">
        <v>0</v>
      </c>
      <c r="N1649" s="89">
        <v>0</v>
      </c>
      <c r="O1649" s="89">
        <v>0</v>
      </c>
      <c r="P1649" s="89">
        <v>0</v>
      </c>
      <c r="Q1649" s="89">
        <v>0</v>
      </c>
      <c r="R1649" s="89">
        <v>0</v>
      </c>
      <c r="S1649" s="89">
        <v>0</v>
      </c>
      <c r="T1649" s="89">
        <v>0</v>
      </c>
      <c r="U1649" s="89">
        <v>0</v>
      </c>
      <c r="V1649" s="89">
        <v>0</v>
      </c>
      <c r="W1649" s="89">
        <v>0</v>
      </c>
      <c r="X1649" s="89">
        <v>0</v>
      </c>
      <c r="Y1649" s="89">
        <v>0</v>
      </c>
    </row>
    <row r="1650" spans="1:25">
      <c r="A1650" s="88" t="s">
        <v>1759</v>
      </c>
      <c r="B1650" s="89">
        <v>0</v>
      </c>
      <c r="C1650" s="89">
        <v>0</v>
      </c>
      <c r="D1650" s="89">
        <v>0</v>
      </c>
      <c r="E1650" s="89">
        <v>0</v>
      </c>
      <c r="F1650" s="89">
        <v>0</v>
      </c>
      <c r="G1650" s="89">
        <v>0</v>
      </c>
      <c r="H1650" s="89">
        <v>0</v>
      </c>
      <c r="I1650" s="89">
        <v>0</v>
      </c>
      <c r="J1650" s="89">
        <v>0</v>
      </c>
      <c r="K1650" s="89">
        <v>0</v>
      </c>
      <c r="L1650" s="89">
        <v>0</v>
      </c>
      <c r="M1650" s="89">
        <v>0</v>
      </c>
      <c r="N1650" s="89">
        <v>0</v>
      </c>
      <c r="O1650" s="89">
        <v>0</v>
      </c>
      <c r="P1650" s="89">
        <v>0</v>
      </c>
      <c r="Q1650" s="89">
        <v>0</v>
      </c>
      <c r="R1650" s="89">
        <v>0</v>
      </c>
      <c r="S1650" s="89">
        <v>0</v>
      </c>
      <c r="T1650" s="89">
        <v>0</v>
      </c>
      <c r="U1650" s="89">
        <v>0</v>
      </c>
      <c r="V1650" s="89">
        <v>0</v>
      </c>
      <c r="W1650" s="89">
        <v>0</v>
      </c>
      <c r="X1650" s="89">
        <v>0</v>
      </c>
      <c r="Y1650" s="89">
        <v>0</v>
      </c>
    </row>
    <row r="1651" spans="1:25">
      <c r="A1651" s="88" t="s">
        <v>1760</v>
      </c>
      <c r="B1651" s="89">
        <v>0</v>
      </c>
      <c r="C1651" s="89">
        <v>0</v>
      </c>
      <c r="D1651" s="89">
        <v>0</v>
      </c>
      <c r="E1651" s="89">
        <v>0</v>
      </c>
      <c r="F1651" s="89">
        <v>0</v>
      </c>
      <c r="G1651" s="89">
        <v>0</v>
      </c>
      <c r="H1651" s="89">
        <v>0</v>
      </c>
      <c r="I1651" s="89">
        <v>0</v>
      </c>
      <c r="J1651" s="89">
        <v>0</v>
      </c>
      <c r="K1651" s="89">
        <v>0</v>
      </c>
      <c r="L1651" s="89">
        <v>0</v>
      </c>
      <c r="M1651" s="89">
        <v>0</v>
      </c>
      <c r="N1651" s="89">
        <v>0</v>
      </c>
      <c r="O1651" s="89">
        <v>0</v>
      </c>
      <c r="P1651" s="89">
        <v>0</v>
      </c>
      <c r="Q1651" s="89">
        <v>0</v>
      </c>
      <c r="R1651" s="89">
        <v>0</v>
      </c>
      <c r="S1651" s="89">
        <v>0</v>
      </c>
      <c r="T1651" s="89">
        <v>0</v>
      </c>
      <c r="U1651" s="89">
        <v>0</v>
      </c>
      <c r="V1651" s="89">
        <v>0</v>
      </c>
      <c r="W1651" s="89">
        <v>0</v>
      </c>
      <c r="X1651" s="89">
        <v>0</v>
      </c>
      <c r="Y1651" s="89">
        <v>0</v>
      </c>
    </row>
    <row r="1652" spans="1:25">
      <c r="A1652" s="88" t="s">
        <v>1761</v>
      </c>
      <c r="B1652" s="89">
        <v>0</v>
      </c>
      <c r="C1652" s="89">
        <v>0</v>
      </c>
      <c r="D1652" s="89">
        <v>0</v>
      </c>
      <c r="E1652" s="89">
        <v>0</v>
      </c>
      <c r="F1652" s="89">
        <v>0</v>
      </c>
      <c r="G1652" s="89">
        <v>0</v>
      </c>
      <c r="H1652" s="89">
        <v>0</v>
      </c>
      <c r="I1652" s="89">
        <v>0</v>
      </c>
      <c r="J1652" s="89">
        <v>0</v>
      </c>
      <c r="K1652" s="89">
        <v>0</v>
      </c>
      <c r="L1652" s="89">
        <v>0</v>
      </c>
      <c r="M1652" s="89">
        <v>0</v>
      </c>
      <c r="N1652" s="89">
        <v>0</v>
      </c>
      <c r="O1652" s="89">
        <v>0</v>
      </c>
      <c r="P1652" s="89">
        <v>0</v>
      </c>
      <c r="Q1652" s="89">
        <v>0</v>
      </c>
      <c r="R1652" s="89">
        <v>0</v>
      </c>
      <c r="S1652" s="89">
        <v>0</v>
      </c>
      <c r="T1652" s="89">
        <v>0</v>
      </c>
      <c r="U1652" s="89">
        <v>0</v>
      </c>
      <c r="V1652" s="89">
        <v>0</v>
      </c>
      <c r="W1652" s="89">
        <v>0</v>
      </c>
      <c r="X1652" s="89">
        <v>0</v>
      </c>
      <c r="Y1652" s="89">
        <v>0</v>
      </c>
    </row>
    <row r="1653" spans="1:25">
      <c r="A1653" s="88" t="s">
        <v>1762</v>
      </c>
      <c r="B1653" s="89">
        <v>0</v>
      </c>
      <c r="C1653" s="89">
        <v>0</v>
      </c>
      <c r="D1653" s="89">
        <v>0</v>
      </c>
      <c r="E1653" s="89">
        <v>0</v>
      </c>
      <c r="F1653" s="89">
        <v>0</v>
      </c>
      <c r="G1653" s="89">
        <v>0</v>
      </c>
      <c r="H1653" s="89">
        <v>0</v>
      </c>
      <c r="I1653" s="89">
        <v>0</v>
      </c>
      <c r="J1653" s="89">
        <v>0</v>
      </c>
      <c r="K1653" s="89">
        <v>0</v>
      </c>
      <c r="L1653" s="89">
        <v>0</v>
      </c>
      <c r="M1653" s="89">
        <v>0</v>
      </c>
      <c r="N1653" s="89">
        <v>0</v>
      </c>
      <c r="O1653" s="89">
        <v>0</v>
      </c>
      <c r="P1653" s="89">
        <v>0</v>
      </c>
      <c r="Q1653" s="89">
        <v>0</v>
      </c>
      <c r="R1653" s="89">
        <v>0</v>
      </c>
      <c r="S1653" s="89">
        <v>0</v>
      </c>
      <c r="T1653" s="89">
        <v>0</v>
      </c>
      <c r="U1653" s="89">
        <v>0</v>
      </c>
      <c r="V1653" s="89">
        <v>0</v>
      </c>
      <c r="W1653" s="89">
        <v>0</v>
      </c>
      <c r="X1653" s="89">
        <v>0</v>
      </c>
      <c r="Y1653" s="89">
        <v>0</v>
      </c>
    </row>
    <row r="1654" spans="1:25">
      <c r="A1654" s="88" t="s">
        <v>1763</v>
      </c>
      <c r="B1654" s="89">
        <v>0</v>
      </c>
      <c r="C1654" s="89">
        <v>0</v>
      </c>
      <c r="D1654" s="89">
        <v>0</v>
      </c>
      <c r="E1654" s="89">
        <v>0</v>
      </c>
      <c r="F1654" s="89">
        <v>0</v>
      </c>
      <c r="G1654" s="89">
        <v>0</v>
      </c>
      <c r="H1654" s="89">
        <v>0</v>
      </c>
      <c r="I1654" s="89">
        <v>0</v>
      </c>
      <c r="J1654" s="89">
        <v>0</v>
      </c>
      <c r="K1654" s="89">
        <v>0</v>
      </c>
      <c r="L1654" s="89">
        <v>0</v>
      </c>
      <c r="M1654" s="89">
        <v>0</v>
      </c>
      <c r="N1654" s="89">
        <v>0</v>
      </c>
      <c r="O1654" s="89">
        <v>0</v>
      </c>
      <c r="P1654" s="89">
        <v>0</v>
      </c>
      <c r="Q1654" s="89">
        <v>0</v>
      </c>
      <c r="R1654" s="89">
        <v>0</v>
      </c>
      <c r="S1654" s="89">
        <v>0</v>
      </c>
      <c r="T1654" s="89">
        <v>0</v>
      </c>
      <c r="U1654" s="89">
        <v>0</v>
      </c>
      <c r="V1654" s="89">
        <v>0</v>
      </c>
      <c r="W1654" s="89">
        <v>0</v>
      </c>
      <c r="X1654" s="89">
        <v>0</v>
      </c>
      <c r="Y1654" s="89">
        <v>0</v>
      </c>
    </row>
    <row r="1655" spans="1:25">
      <c r="A1655" s="88" t="s">
        <v>1764</v>
      </c>
      <c r="B1655" s="89">
        <v>0</v>
      </c>
      <c r="C1655" s="89">
        <v>0</v>
      </c>
      <c r="D1655" s="89">
        <v>0</v>
      </c>
      <c r="E1655" s="89">
        <v>0</v>
      </c>
      <c r="F1655" s="89">
        <v>0</v>
      </c>
      <c r="G1655" s="89">
        <v>0</v>
      </c>
      <c r="H1655" s="89">
        <v>0</v>
      </c>
      <c r="I1655" s="89">
        <v>0</v>
      </c>
      <c r="J1655" s="89">
        <v>0</v>
      </c>
      <c r="K1655" s="89">
        <v>0</v>
      </c>
      <c r="L1655" s="89">
        <v>0</v>
      </c>
      <c r="M1655" s="89">
        <v>0</v>
      </c>
      <c r="N1655" s="89">
        <v>0</v>
      </c>
      <c r="O1655" s="89">
        <v>0</v>
      </c>
      <c r="P1655" s="89">
        <v>0</v>
      </c>
      <c r="Q1655" s="89">
        <v>0</v>
      </c>
      <c r="R1655" s="89">
        <v>0</v>
      </c>
      <c r="S1655" s="89">
        <v>0</v>
      </c>
      <c r="T1655" s="89">
        <v>0</v>
      </c>
      <c r="U1655" s="89">
        <v>0</v>
      </c>
      <c r="V1655" s="89">
        <v>0</v>
      </c>
      <c r="W1655" s="89">
        <v>0</v>
      </c>
      <c r="X1655" s="89">
        <v>0</v>
      </c>
      <c r="Y1655" s="89">
        <v>0</v>
      </c>
    </row>
    <row r="1656" spans="1:25">
      <c r="A1656" s="88" t="s">
        <v>1765</v>
      </c>
      <c r="B1656" s="89">
        <v>0</v>
      </c>
      <c r="C1656" s="89">
        <v>0</v>
      </c>
      <c r="D1656" s="89">
        <v>0</v>
      </c>
      <c r="E1656" s="89">
        <v>0</v>
      </c>
      <c r="F1656" s="89">
        <v>0</v>
      </c>
      <c r="G1656" s="89">
        <v>0</v>
      </c>
      <c r="H1656" s="89">
        <v>0</v>
      </c>
      <c r="I1656" s="89">
        <v>0</v>
      </c>
      <c r="J1656" s="89">
        <v>0</v>
      </c>
      <c r="K1656" s="89">
        <v>0</v>
      </c>
      <c r="L1656" s="89">
        <v>0</v>
      </c>
      <c r="M1656" s="89">
        <v>0</v>
      </c>
      <c r="N1656" s="89">
        <v>0</v>
      </c>
      <c r="O1656" s="89">
        <v>0</v>
      </c>
      <c r="P1656" s="89">
        <v>0</v>
      </c>
      <c r="Q1656" s="89">
        <v>0</v>
      </c>
      <c r="R1656" s="89">
        <v>0</v>
      </c>
      <c r="S1656" s="89">
        <v>0</v>
      </c>
      <c r="T1656" s="89">
        <v>0</v>
      </c>
      <c r="U1656" s="89">
        <v>0</v>
      </c>
      <c r="V1656" s="89">
        <v>0</v>
      </c>
      <c r="W1656" s="89">
        <v>0</v>
      </c>
      <c r="X1656" s="89">
        <v>0</v>
      </c>
      <c r="Y1656" s="89">
        <v>0</v>
      </c>
    </row>
    <row r="1657" spans="1:25">
      <c r="A1657" s="88" t="s">
        <v>1766</v>
      </c>
      <c r="B1657" s="89">
        <v>0</v>
      </c>
      <c r="C1657" s="89">
        <v>0</v>
      </c>
      <c r="D1657" s="89">
        <v>0</v>
      </c>
      <c r="E1657" s="89">
        <v>0</v>
      </c>
      <c r="F1657" s="89">
        <v>0</v>
      </c>
      <c r="G1657" s="89">
        <v>0</v>
      </c>
      <c r="H1657" s="89">
        <v>0</v>
      </c>
      <c r="I1657" s="89">
        <v>0</v>
      </c>
      <c r="J1657" s="89">
        <v>0</v>
      </c>
      <c r="K1657" s="89">
        <v>0</v>
      </c>
      <c r="L1657" s="89">
        <v>0</v>
      </c>
      <c r="M1657" s="89">
        <v>0</v>
      </c>
      <c r="N1657" s="89">
        <v>0</v>
      </c>
      <c r="O1657" s="89">
        <v>0</v>
      </c>
      <c r="P1657" s="89">
        <v>0</v>
      </c>
      <c r="Q1657" s="89">
        <v>0</v>
      </c>
      <c r="R1657" s="89">
        <v>0</v>
      </c>
      <c r="S1657" s="89">
        <v>0</v>
      </c>
      <c r="T1657" s="89">
        <v>0</v>
      </c>
      <c r="U1657" s="89">
        <v>0</v>
      </c>
      <c r="V1657" s="89">
        <v>0</v>
      </c>
      <c r="W1657" s="89">
        <v>0</v>
      </c>
      <c r="X1657" s="89">
        <v>0</v>
      </c>
      <c r="Y1657" s="89">
        <v>0</v>
      </c>
    </row>
    <row r="1658" spans="1:25">
      <c r="A1658" s="88" t="s">
        <v>1767</v>
      </c>
      <c r="B1658" s="89">
        <v>0</v>
      </c>
      <c r="C1658" s="89">
        <v>0</v>
      </c>
      <c r="D1658" s="89">
        <v>0</v>
      </c>
      <c r="E1658" s="89">
        <v>0</v>
      </c>
      <c r="F1658" s="89">
        <v>0</v>
      </c>
      <c r="G1658" s="89">
        <v>0</v>
      </c>
      <c r="H1658" s="89">
        <v>0</v>
      </c>
      <c r="I1658" s="89">
        <v>0</v>
      </c>
      <c r="J1658" s="89">
        <v>0</v>
      </c>
      <c r="K1658" s="89">
        <v>0</v>
      </c>
      <c r="L1658" s="89">
        <v>0</v>
      </c>
      <c r="M1658" s="89">
        <v>0</v>
      </c>
      <c r="N1658" s="89">
        <v>0</v>
      </c>
      <c r="O1658" s="89">
        <v>0</v>
      </c>
      <c r="P1658" s="89">
        <v>0</v>
      </c>
      <c r="Q1658" s="89">
        <v>0</v>
      </c>
      <c r="R1658" s="89">
        <v>0</v>
      </c>
      <c r="S1658" s="89">
        <v>0</v>
      </c>
      <c r="T1658" s="89">
        <v>0</v>
      </c>
      <c r="U1658" s="89">
        <v>0</v>
      </c>
      <c r="V1658" s="89">
        <v>0</v>
      </c>
      <c r="W1658" s="89">
        <v>0</v>
      </c>
      <c r="X1658" s="89">
        <v>0</v>
      </c>
      <c r="Y1658" s="89">
        <v>0</v>
      </c>
    </row>
    <row r="1659" spans="1:25">
      <c r="A1659" s="88" t="s">
        <v>1768</v>
      </c>
      <c r="B1659" s="89">
        <v>0</v>
      </c>
      <c r="C1659" s="89">
        <v>0</v>
      </c>
      <c r="D1659" s="89">
        <v>0</v>
      </c>
      <c r="E1659" s="89">
        <v>0</v>
      </c>
      <c r="F1659" s="89">
        <v>0</v>
      </c>
      <c r="G1659" s="89">
        <v>0</v>
      </c>
      <c r="H1659" s="89">
        <v>0</v>
      </c>
      <c r="I1659" s="89">
        <v>0</v>
      </c>
      <c r="J1659" s="89">
        <v>0</v>
      </c>
      <c r="K1659" s="89">
        <v>0</v>
      </c>
      <c r="L1659" s="89">
        <v>0</v>
      </c>
      <c r="M1659" s="89">
        <v>0</v>
      </c>
      <c r="N1659" s="89">
        <v>0</v>
      </c>
      <c r="O1659" s="89">
        <v>0</v>
      </c>
      <c r="P1659" s="89">
        <v>0</v>
      </c>
      <c r="Q1659" s="89">
        <v>0</v>
      </c>
      <c r="R1659" s="89">
        <v>0</v>
      </c>
      <c r="S1659" s="89">
        <v>0</v>
      </c>
      <c r="T1659" s="89">
        <v>0</v>
      </c>
      <c r="U1659" s="89">
        <v>0</v>
      </c>
      <c r="V1659" s="89">
        <v>0</v>
      </c>
      <c r="W1659" s="89">
        <v>0</v>
      </c>
      <c r="X1659" s="89">
        <v>0</v>
      </c>
      <c r="Y1659" s="89">
        <v>0</v>
      </c>
    </row>
    <row r="1660" spans="1:25">
      <c r="A1660" s="88" t="s">
        <v>1769</v>
      </c>
      <c r="B1660" s="89">
        <v>0</v>
      </c>
      <c r="C1660" s="89">
        <v>0</v>
      </c>
      <c r="D1660" s="89">
        <v>0</v>
      </c>
      <c r="E1660" s="89">
        <v>0</v>
      </c>
      <c r="F1660" s="89">
        <v>0</v>
      </c>
      <c r="G1660" s="89">
        <v>0</v>
      </c>
      <c r="H1660" s="89">
        <v>0</v>
      </c>
      <c r="I1660" s="89">
        <v>0</v>
      </c>
      <c r="J1660" s="89">
        <v>0</v>
      </c>
      <c r="K1660" s="89">
        <v>0</v>
      </c>
      <c r="L1660" s="89">
        <v>0</v>
      </c>
      <c r="M1660" s="89">
        <v>0</v>
      </c>
      <c r="N1660" s="89">
        <v>0</v>
      </c>
      <c r="O1660" s="89">
        <v>0</v>
      </c>
      <c r="P1660" s="89">
        <v>0</v>
      </c>
      <c r="Q1660" s="89">
        <v>0</v>
      </c>
      <c r="R1660" s="89">
        <v>0</v>
      </c>
      <c r="S1660" s="89">
        <v>0</v>
      </c>
      <c r="T1660" s="89">
        <v>0</v>
      </c>
      <c r="U1660" s="89">
        <v>0</v>
      </c>
      <c r="V1660" s="89">
        <v>0</v>
      </c>
      <c r="W1660" s="89">
        <v>0</v>
      </c>
      <c r="X1660" s="89">
        <v>0</v>
      </c>
      <c r="Y1660" s="89">
        <v>0</v>
      </c>
    </row>
    <row r="1661" spans="1:25">
      <c r="A1661" s="88" t="s">
        <v>1770</v>
      </c>
      <c r="B1661" s="89">
        <v>0</v>
      </c>
      <c r="C1661" s="89">
        <v>0</v>
      </c>
      <c r="D1661" s="89">
        <v>0</v>
      </c>
      <c r="E1661" s="89">
        <v>0</v>
      </c>
      <c r="F1661" s="89">
        <v>0</v>
      </c>
      <c r="G1661" s="89">
        <v>0</v>
      </c>
      <c r="H1661" s="89">
        <v>0</v>
      </c>
      <c r="I1661" s="89">
        <v>0</v>
      </c>
      <c r="J1661" s="89">
        <v>0</v>
      </c>
      <c r="K1661" s="89">
        <v>0</v>
      </c>
      <c r="L1661" s="89">
        <v>0</v>
      </c>
      <c r="M1661" s="89">
        <v>0</v>
      </c>
      <c r="N1661" s="89">
        <v>0</v>
      </c>
      <c r="O1661" s="89">
        <v>0</v>
      </c>
      <c r="P1661" s="89">
        <v>0</v>
      </c>
      <c r="Q1661" s="89">
        <v>0</v>
      </c>
      <c r="R1661" s="89">
        <v>0</v>
      </c>
      <c r="S1661" s="89">
        <v>0</v>
      </c>
      <c r="T1661" s="89">
        <v>0</v>
      </c>
      <c r="U1661" s="89">
        <v>0</v>
      </c>
      <c r="V1661" s="89">
        <v>0</v>
      </c>
      <c r="W1661" s="89">
        <v>0</v>
      </c>
      <c r="X1661" s="89">
        <v>0</v>
      </c>
      <c r="Y1661" s="89">
        <v>0</v>
      </c>
    </row>
    <row r="1662" spans="1:25">
      <c r="A1662" s="88" t="s">
        <v>1771</v>
      </c>
      <c r="B1662" s="89">
        <v>0</v>
      </c>
      <c r="C1662" s="89">
        <v>0</v>
      </c>
      <c r="D1662" s="89">
        <v>0</v>
      </c>
      <c r="E1662" s="89">
        <v>0</v>
      </c>
      <c r="F1662" s="89">
        <v>0</v>
      </c>
      <c r="G1662" s="89">
        <v>0</v>
      </c>
      <c r="H1662" s="89">
        <v>0</v>
      </c>
      <c r="I1662" s="89">
        <v>0</v>
      </c>
      <c r="J1662" s="89">
        <v>0</v>
      </c>
      <c r="K1662" s="89">
        <v>0</v>
      </c>
      <c r="L1662" s="89">
        <v>0</v>
      </c>
      <c r="M1662" s="89">
        <v>0</v>
      </c>
      <c r="N1662" s="89">
        <v>0</v>
      </c>
      <c r="O1662" s="89">
        <v>0</v>
      </c>
      <c r="P1662" s="89">
        <v>0</v>
      </c>
      <c r="Q1662" s="89">
        <v>0</v>
      </c>
      <c r="R1662" s="89">
        <v>0</v>
      </c>
      <c r="S1662" s="89">
        <v>0</v>
      </c>
      <c r="T1662" s="89">
        <v>0</v>
      </c>
      <c r="U1662" s="89">
        <v>0</v>
      </c>
      <c r="V1662" s="89">
        <v>0</v>
      </c>
      <c r="W1662" s="89">
        <v>0</v>
      </c>
      <c r="X1662" s="89">
        <v>0</v>
      </c>
      <c r="Y1662" s="89">
        <v>0</v>
      </c>
    </row>
    <row r="1663" spans="1:25">
      <c r="A1663" s="88" t="s">
        <v>1772</v>
      </c>
      <c r="B1663" s="89">
        <v>0</v>
      </c>
      <c r="C1663" s="89">
        <v>0</v>
      </c>
      <c r="D1663" s="89">
        <v>0</v>
      </c>
      <c r="E1663" s="89">
        <v>0</v>
      </c>
      <c r="F1663" s="89">
        <v>0</v>
      </c>
      <c r="G1663" s="89">
        <v>0</v>
      </c>
      <c r="H1663" s="89">
        <v>0</v>
      </c>
      <c r="I1663" s="89">
        <v>0</v>
      </c>
      <c r="J1663" s="89">
        <v>0</v>
      </c>
      <c r="K1663" s="89">
        <v>0</v>
      </c>
      <c r="L1663" s="89">
        <v>0</v>
      </c>
      <c r="M1663" s="89">
        <v>0</v>
      </c>
      <c r="N1663" s="89">
        <v>0</v>
      </c>
      <c r="O1663" s="89">
        <v>0</v>
      </c>
      <c r="P1663" s="89">
        <v>0</v>
      </c>
      <c r="Q1663" s="89">
        <v>0</v>
      </c>
      <c r="R1663" s="89">
        <v>0</v>
      </c>
      <c r="S1663" s="89">
        <v>0</v>
      </c>
      <c r="T1663" s="89">
        <v>0</v>
      </c>
      <c r="U1663" s="89">
        <v>0</v>
      </c>
      <c r="V1663" s="89">
        <v>0</v>
      </c>
      <c r="W1663" s="89">
        <v>0</v>
      </c>
      <c r="X1663" s="89">
        <v>0</v>
      </c>
      <c r="Y1663" s="89">
        <v>0</v>
      </c>
    </row>
    <row r="1664" spans="1:25">
      <c r="A1664" s="88" t="s">
        <v>1773</v>
      </c>
      <c r="B1664" s="89">
        <v>0</v>
      </c>
      <c r="C1664" s="89">
        <v>0</v>
      </c>
      <c r="D1664" s="89">
        <v>0</v>
      </c>
      <c r="E1664" s="89">
        <v>0</v>
      </c>
      <c r="F1664" s="89">
        <v>0</v>
      </c>
      <c r="G1664" s="89">
        <v>0</v>
      </c>
      <c r="H1664" s="89">
        <v>0</v>
      </c>
      <c r="I1664" s="89">
        <v>0</v>
      </c>
      <c r="J1664" s="89">
        <v>0</v>
      </c>
      <c r="K1664" s="89">
        <v>0</v>
      </c>
      <c r="L1664" s="89">
        <v>0</v>
      </c>
      <c r="M1664" s="89">
        <v>0</v>
      </c>
      <c r="N1664" s="89">
        <v>0</v>
      </c>
      <c r="O1664" s="89">
        <v>0</v>
      </c>
      <c r="P1664" s="89">
        <v>0</v>
      </c>
      <c r="Q1664" s="89">
        <v>0</v>
      </c>
      <c r="R1664" s="89">
        <v>0</v>
      </c>
      <c r="S1664" s="89">
        <v>0</v>
      </c>
      <c r="T1664" s="89">
        <v>0</v>
      </c>
      <c r="U1664" s="89">
        <v>0</v>
      </c>
      <c r="V1664" s="89">
        <v>0</v>
      </c>
      <c r="W1664" s="89">
        <v>0</v>
      </c>
      <c r="X1664" s="89">
        <v>0</v>
      </c>
      <c r="Y1664" s="89">
        <v>0</v>
      </c>
    </row>
    <row r="1665" spans="1:25">
      <c r="A1665" s="88" t="s">
        <v>1774</v>
      </c>
      <c r="B1665" s="89">
        <v>0</v>
      </c>
      <c r="C1665" s="89">
        <v>0</v>
      </c>
      <c r="D1665" s="89">
        <v>0</v>
      </c>
      <c r="E1665" s="89">
        <v>0</v>
      </c>
      <c r="F1665" s="89">
        <v>0</v>
      </c>
      <c r="G1665" s="89">
        <v>0</v>
      </c>
      <c r="H1665" s="89">
        <v>0</v>
      </c>
      <c r="I1665" s="89">
        <v>0</v>
      </c>
      <c r="J1665" s="89">
        <v>0</v>
      </c>
      <c r="K1665" s="89">
        <v>0</v>
      </c>
      <c r="L1665" s="89">
        <v>0</v>
      </c>
      <c r="M1665" s="89">
        <v>0</v>
      </c>
      <c r="N1665" s="89">
        <v>0</v>
      </c>
      <c r="O1665" s="89">
        <v>0</v>
      </c>
      <c r="P1665" s="89">
        <v>0</v>
      </c>
      <c r="Q1665" s="89">
        <v>0</v>
      </c>
      <c r="R1665" s="89">
        <v>0</v>
      </c>
      <c r="S1665" s="89">
        <v>0</v>
      </c>
      <c r="T1665" s="89">
        <v>0</v>
      </c>
      <c r="U1665" s="89">
        <v>0</v>
      </c>
      <c r="V1665" s="89">
        <v>0</v>
      </c>
      <c r="W1665" s="89">
        <v>0</v>
      </c>
      <c r="X1665" s="89">
        <v>0</v>
      </c>
      <c r="Y1665" s="89">
        <v>0</v>
      </c>
    </row>
    <row r="1666" spans="1:25">
      <c r="A1666" s="88" t="s">
        <v>1775</v>
      </c>
      <c r="B1666" s="89">
        <v>0</v>
      </c>
      <c r="C1666" s="89">
        <v>0</v>
      </c>
      <c r="D1666" s="89">
        <v>0</v>
      </c>
      <c r="E1666" s="89">
        <v>0</v>
      </c>
      <c r="F1666" s="89">
        <v>0</v>
      </c>
      <c r="G1666" s="89">
        <v>0</v>
      </c>
      <c r="H1666" s="89">
        <v>0</v>
      </c>
      <c r="I1666" s="89">
        <v>0</v>
      </c>
      <c r="J1666" s="89">
        <v>0</v>
      </c>
      <c r="K1666" s="89">
        <v>0</v>
      </c>
      <c r="L1666" s="89">
        <v>0</v>
      </c>
      <c r="M1666" s="89">
        <v>0</v>
      </c>
      <c r="N1666" s="89">
        <v>0</v>
      </c>
      <c r="O1666" s="89">
        <v>0</v>
      </c>
      <c r="P1666" s="89">
        <v>0</v>
      </c>
      <c r="Q1666" s="89">
        <v>0</v>
      </c>
      <c r="R1666" s="89">
        <v>0</v>
      </c>
      <c r="S1666" s="89">
        <v>0</v>
      </c>
      <c r="T1666" s="89">
        <v>0</v>
      </c>
      <c r="U1666" s="89">
        <v>0</v>
      </c>
      <c r="V1666" s="89">
        <v>0</v>
      </c>
      <c r="W1666" s="89">
        <v>0</v>
      </c>
      <c r="X1666" s="89">
        <v>0</v>
      </c>
      <c r="Y1666" s="89">
        <v>0</v>
      </c>
    </row>
    <row r="1667" spans="1:25">
      <c r="A1667" s="88" t="s">
        <v>1776</v>
      </c>
      <c r="B1667" s="89">
        <v>0</v>
      </c>
      <c r="C1667" s="89">
        <v>0</v>
      </c>
      <c r="D1667" s="89">
        <v>0</v>
      </c>
      <c r="E1667" s="89">
        <v>0</v>
      </c>
      <c r="F1667" s="89">
        <v>0</v>
      </c>
      <c r="G1667" s="89">
        <v>0</v>
      </c>
      <c r="H1667" s="89">
        <v>0</v>
      </c>
      <c r="I1667" s="89">
        <v>0</v>
      </c>
      <c r="J1667" s="89">
        <v>0</v>
      </c>
      <c r="K1667" s="89">
        <v>0</v>
      </c>
      <c r="L1667" s="89">
        <v>0</v>
      </c>
      <c r="M1667" s="89">
        <v>0</v>
      </c>
      <c r="N1667" s="89">
        <v>0</v>
      </c>
      <c r="O1667" s="89">
        <v>0</v>
      </c>
      <c r="P1667" s="89">
        <v>0</v>
      </c>
      <c r="Q1667" s="89">
        <v>0</v>
      </c>
      <c r="R1667" s="89">
        <v>0</v>
      </c>
      <c r="S1667" s="89">
        <v>0</v>
      </c>
      <c r="T1667" s="89">
        <v>0</v>
      </c>
      <c r="U1667" s="89">
        <v>0</v>
      </c>
      <c r="V1667" s="89">
        <v>0</v>
      </c>
      <c r="W1667" s="89">
        <v>0</v>
      </c>
      <c r="X1667" s="89">
        <v>0</v>
      </c>
      <c r="Y1667" s="89">
        <v>0</v>
      </c>
    </row>
    <row r="1668" spans="1:25">
      <c r="A1668" s="88" t="s">
        <v>1777</v>
      </c>
      <c r="B1668" s="89">
        <v>0</v>
      </c>
      <c r="C1668" s="89">
        <v>0</v>
      </c>
      <c r="D1668" s="89">
        <v>0</v>
      </c>
      <c r="E1668" s="89">
        <v>0</v>
      </c>
      <c r="F1668" s="89">
        <v>0</v>
      </c>
      <c r="G1668" s="89">
        <v>0</v>
      </c>
      <c r="H1668" s="89">
        <v>0</v>
      </c>
      <c r="I1668" s="89">
        <v>0</v>
      </c>
      <c r="J1668" s="89">
        <v>0</v>
      </c>
      <c r="K1668" s="89">
        <v>0</v>
      </c>
      <c r="L1668" s="89">
        <v>0</v>
      </c>
      <c r="M1668" s="89">
        <v>0</v>
      </c>
      <c r="N1668" s="89">
        <v>0</v>
      </c>
      <c r="O1668" s="89">
        <v>0</v>
      </c>
      <c r="P1668" s="89">
        <v>0</v>
      </c>
      <c r="Q1668" s="89">
        <v>0</v>
      </c>
      <c r="R1668" s="89">
        <v>0</v>
      </c>
      <c r="S1668" s="89">
        <v>0</v>
      </c>
      <c r="T1668" s="89">
        <v>0</v>
      </c>
      <c r="U1668" s="89">
        <v>0</v>
      </c>
      <c r="V1668" s="89">
        <v>0</v>
      </c>
      <c r="W1668" s="89">
        <v>0</v>
      </c>
      <c r="X1668" s="89">
        <v>0</v>
      </c>
      <c r="Y1668" s="89">
        <v>0</v>
      </c>
    </row>
    <row r="1669" spans="1:25">
      <c r="A1669" s="88" t="s">
        <v>1778</v>
      </c>
      <c r="B1669" s="89">
        <v>0</v>
      </c>
      <c r="C1669" s="89">
        <v>0</v>
      </c>
      <c r="D1669" s="89">
        <v>0</v>
      </c>
      <c r="E1669" s="89">
        <v>0</v>
      </c>
      <c r="F1669" s="89">
        <v>0</v>
      </c>
      <c r="G1669" s="89">
        <v>0</v>
      </c>
      <c r="H1669" s="89">
        <v>0</v>
      </c>
      <c r="I1669" s="89">
        <v>0</v>
      </c>
      <c r="J1669" s="89">
        <v>0</v>
      </c>
      <c r="K1669" s="89">
        <v>0</v>
      </c>
      <c r="L1669" s="89">
        <v>0</v>
      </c>
      <c r="M1669" s="89">
        <v>0</v>
      </c>
      <c r="N1669" s="89">
        <v>0</v>
      </c>
      <c r="O1669" s="89">
        <v>0</v>
      </c>
      <c r="P1669" s="89">
        <v>0</v>
      </c>
      <c r="Q1669" s="89">
        <v>0</v>
      </c>
      <c r="R1669" s="89">
        <v>0</v>
      </c>
      <c r="S1669" s="89">
        <v>0</v>
      </c>
      <c r="T1669" s="89">
        <v>0</v>
      </c>
      <c r="U1669" s="89">
        <v>0</v>
      </c>
      <c r="V1669" s="89">
        <v>0</v>
      </c>
      <c r="W1669" s="89">
        <v>0</v>
      </c>
      <c r="X1669" s="89">
        <v>0</v>
      </c>
      <c r="Y1669" s="89">
        <v>0</v>
      </c>
    </row>
    <row r="1670" spans="1:25">
      <c r="A1670" s="88" t="s">
        <v>1779</v>
      </c>
      <c r="B1670" s="89">
        <v>0</v>
      </c>
      <c r="C1670" s="89">
        <v>0</v>
      </c>
      <c r="D1670" s="89">
        <v>0</v>
      </c>
      <c r="E1670" s="89">
        <v>0</v>
      </c>
      <c r="F1670" s="89">
        <v>0</v>
      </c>
      <c r="G1670" s="89">
        <v>0</v>
      </c>
      <c r="H1670" s="89">
        <v>0</v>
      </c>
      <c r="I1670" s="89">
        <v>0</v>
      </c>
      <c r="J1670" s="89">
        <v>0</v>
      </c>
      <c r="K1670" s="89">
        <v>0</v>
      </c>
      <c r="L1670" s="89">
        <v>0</v>
      </c>
      <c r="M1670" s="89">
        <v>0</v>
      </c>
      <c r="N1670" s="89">
        <v>0</v>
      </c>
      <c r="O1670" s="89">
        <v>0</v>
      </c>
      <c r="P1670" s="89">
        <v>0</v>
      </c>
      <c r="Q1670" s="89">
        <v>0</v>
      </c>
      <c r="R1670" s="89">
        <v>0</v>
      </c>
      <c r="S1670" s="89">
        <v>0</v>
      </c>
      <c r="T1670" s="89">
        <v>0</v>
      </c>
      <c r="U1670" s="89">
        <v>0</v>
      </c>
      <c r="V1670" s="89">
        <v>0</v>
      </c>
      <c r="W1670" s="89">
        <v>0</v>
      </c>
      <c r="X1670" s="89">
        <v>0</v>
      </c>
      <c r="Y1670" s="89">
        <v>0</v>
      </c>
    </row>
    <row r="1671" spans="1:25">
      <c r="A1671" s="88" t="s">
        <v>1780</v>
      </c>
      <c r="B1671" s="89">
        <v>0</v>
      </c>
      <c r="C1671" s="89">
        <v>0</v>
      </c>
      <c r="D1671" s="89">
        <v>0</v>
      </c>
      <c r="E1671" s="89">
        <v>0</v>
      </c>
      <c r="F1671" s="89">
        <v>0</v>
      </c>
      <c r="G1671" s="89">
        <v>0</v>
      </c>
      <c r="H1671" s="89">
        <v>0</v>
      </c>
      <c r="I1671" s="89">
        <v>0</v>
      </c>
      <c r="J1671" s="89">
        <v>0</v>
      </c>
      <c r="K1671" s="89">
        <v>0</v>
      </c>
      <c r="L1671" s="89">
        <v>0</v>
      </c>
      <c r="M1671" s="89">
        <v>0</v>
      </c>
      <c r="N1671" s="89">
        <v>0</v>
      </c>
      <c r="O1671" s="89">
        <v>0</v>
      </c>
      <c r="P1671" s="89">
        <v>0</v>
      </c>
      <c r="Q1671" s="89">
        <v>0</v>
      </c>
      <c r="R1671" s="89">
        <v>0</v>
      </c>
      <c r="S1671" s="89">
        <v>0</v>
      </c>
      <c r="T1671" s="89">
        <v>0</v>
      </c>
      <c r="U1671" s="89">
        <v>0</v>
      </c>
      <c r="V1671" s="89">
        <v>0</v>
      </c>
      <c r="W1671" s="89">
        <v>0</v>
      </c>
      <c r="X1671" s="89">
        <v>0</v>
      </c>
      <c r="Y1671" s="89">
        <v>0</v>
      </c>
    </row>
    <row r="1672" spans="1:25">
      <c r="A1672" s="88" t="s">
        <v>1781</v>
      </c>
      <c r="B1672" s="89">
        <v>0</v>
      </c>
      <c r="C1672" s="89">
        <v>0</v>
      </c>
      <c r="D1672" s="89">
        <v>0</v>
      </c>
      <c r="E1672" s="89">
        <v>0</v>
      </c>
      <c r="F1672" s="89">
        <v>0</v>
      </c>
      <c r="G1672" s="89">
        <v>0</v>
      </c>
      <c r="H1672" s="89">
        <v>0</v>
      </c>
      <c r="I1672" s="89">
        <v>0</v>
      </c>
      <c r="J1672" s="89">
        <v>0</v>
      </c>
      <c r="K1672" s="89">
        <v>0</v>
      </c>
      <c r="L1672" s="89">
        <v>0</v>
      </c>
      <c r="M1672" s="89">
        <v>0</v>
      </c>
      <c r="N1672" s="89">
        <v>0</v>
      </c>
      <c r="O1672" s="89">
        <v>0</v>
      </c>
      <c r="P1672" s="89">
        <v>0</v>
      </c>
      <c r="Q1672" s="89">
        <v>0</v>
      </c>
      <c r="R1672" s="89">
        <v>0</v>
      </c>
      <c r="S1672" s="89">
        <v>0</v>
      </c>
      <c r="T1672" s="89">
        <v>0</v>
      </c>
      <c r="U1672" s="89">
        <v>0</v>
      </c>
      <c r="V1672" s="89">
        <v>0</v>
      </c>
      <c r="W1672" s="89">
        <v>0</v>
      </c>
      <c r="X1672" s="89">
        <v>0</v>
      </c>
      <c r="Y1672" s="89">
        <v>0</v>
      </c>
    </row>
    <row r="1673" spans="1:25">
      <c r="A1673" s="88" t="s">
        <v>1782</v>
      </c>
      <c r="B1673" s="89">
        <v>0</v>
      </c>
      <c r="C1673" s="89">
        <v>0</v>
      </c>
      <c r="D1673" s="89">
        <v>0</v>
      </c>
      <c r="E1673" s="89">
        <v>0</v>
      </c>
      <c r="F1673" s="89">
        <v>0</v>
      </c>
      <c r="G1673" s="89">
        <v>0</v>
      </c>
      <c r="H1673" s="89">
        <v>0</v>
      </c>
      <c r="I1673" s="89">
        <v>0</v>
      </c>
      <c r="J1673" s="89">
        <v>0</v>
      </c>
      <c r="K1673" s="89">
        <v>0</v>
      </c>
      <c r="L1673" s="89">
        <v>0</v>
      </c>
      <c r="M1673" s="89">
        <v>0</v>
      </c>
      <c r="N1673" s="89">
        <v>0</v>
      </c>
      <c r="O1673" s="89">
        <v>0</v>
      </c>
      <c r="P1673" s="89">
        <v>0</v>
      </c>
      <c r="Q1673" s="89">
        <v>0</v>
      </c>
      <c r="R1673" s="89">
        <v>0</v>
      </c>
      <c r="S1673" s="89">
        <v>0</v>
      </c>
      <c r="T1673" s="89">
        <v>0</v>
      </c>
      <c r="U1673" s="89">
        <v>0</v>
      </c>
      <c r="V1673" s="89">
        <v>0</v>
      </c>
      <c r="W1673" s="89">
        <v>0</v>
      </c>
      <c r="X1673" s="89">
        <v>0</v>
      </c>
      <c r="Y1673" s="89">
        <v>0</v>
      </c>
    </row>
    <row r="1674" spans="1:25">
      <c r="A1674" s="88" t="s">
        <v>1783</v>
      </c>
      <c r="B1674" s="89">
        <v>0</v>
      </c>
      <c r="C1674" s="89">
        <v>0</v>
      </c>
      <c r="D1674" s="89">
        <v>0</v>
      </c>
      <c r="E1674" s="89">
        <v>0</v>
      </c>
      <c r="F1674" s="89">
        <v>0</v>
      </c>
      <c r="G1674" s="89">
        <v>0</v>
      </c>
      <c r="H1674" s="89">
        <v>0</v>
      </c>
      <c r="I1674" s="89">
        <v>0</v>
      </c>
      <c r="J1674" s="89">
        <v>0</v>
      </c>
      <c r="K1674" s="89">
        <v>0</v>
      </c>
      <c r="L1674" s="89">
        <v>0</v>
      </c>
      <c r="M1674" s="89">
        <v>0</v>
      </c>
      <c r="N1674" s="89">
        <v>0</v>
      </c>
      <c r="O1674" s="89">
        <v>0</v>
      </c>
      <c r="P1674" s="89">
        <v>0</v>
      </c>
      <c r="Q1674" s="89">
        <v>0</v>
      </c>
      <c r="R1674" s="89">
        <v>0</v>
      </c>
      <c r="S1674" s="89">
        <v>0</v>
      </c>
      <c r="T1674" s="89">
        <v>0</v>
      </c>
      <c r="U1674" s="89">
        <v>0</v>
      </c>
      <c r="V1674" s="89">
        <v>0</v>
      </c>
      <c r="W1674" s="89">
        <v>0</v>
      </c>
      <c r="X1674" s="89">
        <v>0</v>
      </c>
      <c r="Y1674" s="89">
        <v>0</v>
      </c>
    </row>
    <row r="1675" spans="1:25">
      <c r="A1675" s="88" t="s">
        <v>1784</v>
      </c>
      <c r="B1675" s="89">
        <v>0</v>
      </c>
      <c r="C1675" s="89">
        <v>0</v>
      </c>
      <c r="D1675" s="89">
        <v>0</v>
      </c>
      <c r="E1675" s="89">
        <v>0</v>
      </c>
      <c r="F1675" s="89">
        <v>0</v>
      </c>
      <c r="G1675" s="89">
        <v>0</v>
      </c>
      <c r="H1675" s="89">
        <v>0</v>
      </c>
      <c r="I1675" s="89">
        <v>0</v>
      </c>
      <c r="J1675" s="89">
        <v>0</v>
      </c>
      <c r="K1675" s="89">
        <v>0</v>
      </c>
      <c r="L1675" s="89">
        <v>0</v>
      </c>
      <c r="M1675" s="89">
        <v>0</v>
      </c>
      <c r="N1675" s="89">
        <v>0</v>
      </c>
      <c r="O1675" s="89">
        <v>0</v>
      </c>
      <c r="P1675" s="89">
        <v>0</v>
      </c>
      <c r="Q1675" s="89">
        <v>0</v>
      </c>
      <c r="R1675" s="89">
        <v>0</v>
      </c>
      <c r="S1675" s="89">
        <v>0</v>
      </c>
      <c r="T1675" s="89">
        <v>0</v>
      </c>
      <c r="U1675" s="89">
        <v>0</v>
      </c>
      <c r="V1675" s="89">
        <v>0</v>
      </c>
      <c r="W1675" s="89">
        <v>0</v>
      </c>
      <c r="X1675" s="89">
        <v>0</v>
      </c>
      <c r="Y1675" s="89">
        <v>0</v>
      </c>
    </row>
    <row r="1676" spans="1:25">
      <c r="A1676" s="88" t="s">
        <v>1785</v>
      </c>
      <c r="B1676" s="89">
        <v>0</v>
      </c>
      <c r="C1676" s="89">
        <v>0</v>
      </c>
      <c r="D1676" s="89">
        <v>0</v>
      </c>
      <c r="E1676" s="89">
        <v>0</v>
      </c>
      <c r="F1676" s="89">
        <v>0</v>
      </c>
      <c r="G1676" s="89">
        <v>0</v>
      </c>
      <c r="H1676" s="89">
        <v>0</v>
      </c>
      <c r="I1676" s="89">
        <v>0</v>
      </c>
      <c r="J1676" s="89">
        <v>0</v>
      </c>
      <c r="K1676" s="89">
        <v>0</v>
      </c>
      <c r="L1676" s="89">
        <v>0</v>
      </c>
      <c r="M1676" s="89">
        <v>0</v>
      </c>
      <c r="N1676" s="89">
        <v>0</v>
      </c>
      <c r="O1676" s="89">
        <v>0</v>
      </c>
      <c r="P1676" s="89">
        <v>0</v>
      </c>
      <c r="Q1676" s="89">
        <v>0</v>
      </c>
      <c r="R1676" s="89">
        <v>0</v>
      </c>
      <c r="S1676" s="89">
        <v>0</v>
      </c>
      <c r="T1676" s="89">
        <v>0</v>
      </c>
      <c r="U1676" s="89">
        <v>0</v>
      </c>
      <c r="V1676" s="89">
        <v>0</v>
      </c>
      <c r="W1676" s="89">
        <v>0</v>
      </c>
      <c r="X1676" s="89">
        <v>0</v>
      </c>
      <c r="Y1676" s="89">
        <v>0</v>
      </c>
    </row>
    <row r="1677" spans="1:25">
      <c r="A1677" s="88" t="s">
        <v>1786</v>
      </c>
      <c r="B1677" s="89">
        <v>0</v>
      </c>
      <c r="C1677" s="89">
        <v>0</v>
      </c>
      <c r="D1677" s="89">
        <v>0</v>
      </c>
      <c r="E1677" s="89">
        <v>0</v>
      </c>
      <c r="F1677" s="89">
        <v>0</v>
      </c>
      <c r="G1677" s="89">
        <v>0</v>
      </c>
      <c r="H1677" s="89">
        <v>0</v>
      </c>
      <c r="I1677" s="89">
        <v>0</v>
      </c>
      <c r="J1677" s="89">
        <v>0</v>
      </c>
      <c r="K1677" s="89">
        <v>0</v>
      </c>
      <c r="L1677" s="89">
        <v>0</v>
      </c>
      <c r="M1677" s="89">
        <v>0</v>
      </c>
      <c r="N1677" s="89">
        <v>0</v>
      </c>
      <c r="O1677" s="89">
        <v>0</v>
      </c>
      <c r="P1677" s="89">
        <v>0</v>
      </c>
      <c r="Q1677" s="89">
        <v>0</v>
      </c>
      <c r="R1677" s="89">
        <v>0</v>
      </c>
      <c r="S1677" s="89">
        <v>0</v>
      </c>
      <c r="T1677" s="89">
        <v>0</v>
      </c>
      <c r="U1677" s="89">
        <v>0</v>
      </c>
      <c r="V1677" s="89">
        <v>0</v>
      </c>
      <c r="W1677" s="89">
        <v>0</v>
      </c>
      <c r="X1677" s="89">
        <v>0</v>
      </c>
      <c r="Y1677" s="89">
        <v>0</v>
      </c>
    </row>
    <row r="1678" spans="1:25">
      <c r="A1678" s="88" t="s">
        <v>1787</v>
      </c>
      <c r="B1678" s="89">
        <v>0</v>
      </c>
      <c r="C1678" s="89">
        <v>0</v>
      </c>
      <c r="D1678" s="89">
        <v>0</v>
      </c>
      <c r="E1678" s="89">
        <v>0</v>
      </c>
      <c r="F1678" s="89">
        <v>0</v>
      </c>
      <c r="G1678" s="89">
        <v>0</v>
      </c>
      <c r="H1678" s="89">
        <v>0</v>
      </c>
      <c r="I1678" s="89">
        <v>0</v>
      </c>
      <c r="J1678" s="89">
        <v>0</v>
      </c>
      <c r="K1678" s="89">
        <v>0</v>
      </c>
      <c r="L1678" s="89">
        <v>0</v>
      </c>
      <c r="M1678" s="89">
        <v>0</v>
      </c>
      <c r="N1678" s="89">
        <v>0</v>
      </c>
      <c r="O1678" s="89">
        <v>0</v>
      </c>
      <c r="P1678" s="89">
        <v>0</v>
      </c>
      <c r="Q1678" s="89">
        <v>0</v>
      </c>
      <c r="R1678" s="89">
        <v>0</v>
      </c>
      <c r="S1678" s="89">
        <v>0</v>
      </c>
      <c r="T1678" s="89">
        <v>0</v>
      </c>
      <c r="U1678" s="89">
        <v>0</v>
      </c>
      <c r="V1678" s="89">
        <v>0</v>
      </c>
      <c r="W1678" s="89">
        <v>0</v>
      </c>
      <c r="X1678" s="89">
        <v>0</v>
      </c>
      <c r="Y1678" s="89">
        <v>0</v>
      </c>
    </row>
    <row r="1679" spans="1:25">
      <c r="A1679" s="88" t="s">
        <v>1788</v>
      </c>
      <c r="B1679" s="89">
        <v>0</v>
      </c>
      <c r="C1679" s="89">
        <v>0</v>
      </c>
      <c r="D1679" s="89">
        <v>0</v>
      </c>
      <c r="E1679" s="89">
        <v>0</v>
      </c>
      <c r="F1679" s="89">
        <v>0</v>
      </c>
      <c r="G1679" s="89">
        <v>0</v>
      </c>
      <c r="H1679" s="89">
        <v>0</v>
      </c>
      <c r="I1679" s="89">
        <v>0</v>
      </c>
      <c r="J1679" s="89">
        <v>0</v>
      </c>
      <c r="K1679" s="89">
        <v>0</v>
      </c>
      <c r="L1679" s="89">
        <v>0</v>
      </c>
      <c r="M1679" s="89">
        <v>0</v>
      </c>
      <c r="N1679" s="89">
        <v>0</v>
      </c>
      <c r="O1679" s="89">
        <v>0</v>
      </c>
      <c r="P1679" s="89">
        <v>0</v>
      </c>
      <c r="Q1679" s="89">
        <v>0</v>
      </c>
      <c r="R1679" s="89">
        <v>0</v>
      </c>
      <c r="S1679" s="89">
        <v>0</v>
      </c>
      <c r="T1679" s="89">
        <v>0</v>
      </c>
      <c r="U1679" s="89">
        <v>0</v>
      </c>
      <c r="V1679" s="89">
        <v>0</v>
      </c>
      <c r="W1679" s="89">
        <v>0</v>
      </c>
      <c r="X1679" s="89">
        <v>0</v>
      </c>
      <c r="Y1679" s="89">
        <v>0</v>
      </c>
    </row>
    <row r="1680" spans="1:25">
      <c r="A1680" s="88" t="s">
        <v>1789</v>
      </c>
      <c r="B1680" s="89">
        <v>0</v>
      </c>
      <c r="C1680" s="89">
        <v>0</v>
      </c>
      <c r="D1680" s="89">
        <v>0</v>
      </c>
      <c r="E1680" s="89">
        <v>0</v>
      </c>
      <c r="F1680" s="89">
        <v>0</v>
      </c>
      <c r="G1680" s="89">
        <v>0</v>
      </c>
      <c r="H1680" s="89">
        <v>0</v>
      </c>
      <c r="I1680" s="89">
        <v>0</v>
      </c>
      <c r="J1680" s="89">
        <v>0</v>
      </c>
      <c r="K1680" s="89">
        <v>0</v>
      </c>
      <c r="L1680" s="89">
        <v>0</v>
      </c>
      <c r="M1680" s="89">
        <v>0</v>
      </c>
      <c r="N1680" s="89">
        <v>0</v>
      </c>
      <c r="O1680" s="89">
        <v>0</v>
      </c>
      <c r="P1680" s="89">
        <v>0</v>
      </c>
      <c r="Q1680" s="89">
        <v>0</v>
      </c>
      <c r="R1680" s="89">
        <v>0</v>
      </c>
      <c r="S1680" s="89">
        <v>0</v>
      </c>
      <c r="T1680" s="89">
        <v>0</v>
      </c>
      <c r="U1680" s="89">
        <v>0</v>
      </c>
      <c r="V1680" s="89">
        <v>0</v>
      </c>
      <c r="W1680" s="89">
        <v>0</v>
      </c>
      <c r="X1680" s="89">
        <v>0</v>
      </c>
      <c r="Y1680" s="89">
        <v>0</v>
      </c>
    </row>
    <row r="1681" spans="1:25">
      <c r="A1681" s="88" t="s">
        <v>1790</v>
      </c>
      <c r="B1681" s="89">
        <v>0</v>
      </c>
      <c r="C1681" s="89">
        <v>0</v>
      </c>
      <c r="D1681" s="89">
        <v>0</v>
      </c>
      <c r="E1681" s="89">
        <v>0</v>
      </c>
      <c r="F1681" s="89">
        <v>0</v>
      </c>
      <c r="G1681" s="89">
        <v>0</v>
      </c>
      <c r="H1681" s="89">
        <v>0</v>
      </c>
      <c r="I1681" s="89">
        <v>0</v>
      </c>
      <c r="J1681" s="89">
        <v>0</v>
      </c>
      <c r="K1681" s="89">
        <v>0</v>
      </c>
      <c r="L1681" s="89">
        <v>0</v>
      </c>
      <c r="M1681" s="89">
        <v>0</v>
      </c>
      <c r="N1681" s="89">
        <v>0</v>
      </c>
      <c r="O1681" s="89">
        <v>0</v>
      </c>
      <c r="P1681" s="89">
        <v>0</v>
      </c>
      <c r="Q1681" s="89">
        <v>0</v>
      </c>
      <c r="R1681" s="89">
        <v>0</v>
      </c>
      <c r="S1681" s="89">
        <v>0</v>
      </c>
      <c r="T1681" s="89">
        <v>0</v>
      </c>
      <c r="U1681" s="89">
        <v>0</v>
      </c>
      <c r="V1681" s="89">
        <v>0</v>
      </c>
      <c r="W1681" s="89">
        <v>0</v>
      </c>
      <c r="X1681" s="89">
        <v>0</v>
      </c>
      <c r="Y1681" s="89">
        <v>0</v>
      </c>
    </row>
    <row r="1682" spans="1:25">
      <c r="A1682" s="88" t="s">
        <v>1791</v>
      </c>
      <c r="B1682" s="89">
        <v>0</v>
      </c>
      <c r="C1682" s="89">
        <v>0</v>
      </c>
      <c r="D1682" s="89">
        <v>0</v>
      </c>
      <c r="E1682" s="89">
        <v>0</v>
      </c>
      <c r="F1682" s="89">
        <v>0</v>
      </c>
      <c r="G1682" s="89">
        <v>0</v>
      </c>
      <c r="H1682" s="89">
        <v>0</v>
      </c>
      <c r="I1682" s="89">
        <v>0</v>
      </c>
      <c r="J1682" s="89">
        <v>0</v>
      </c>
      <c r="K1682" s="89">
        <v>0</v>
      </c>
      <c r="L1682" s="89">
        <v>0</v>
      </c>
      <c r="M1682" s="89">
        <v>0</v>
      </c>
      <c r="N1682" s="89">
        <v>0</v>
      </c>
      <c r="O1682" s="89">
        <v>0</v>
      </c>
      <c r="P1682" s="89">
        <v>0</v>
      </c>
      <c r="Q1682" s="89">
        <v>0</v>
      </c>
      <c r="R1682" s="89">
        <v>0</v>
      </c>
      <c r="S1682" s="89">
        <v>0</v>
      </c>
      <c r="T1682" s="89">
        <v>0</v>
      </c>
      <c r="U1682" s="89">
        <v>0</v>
      </c>
      <c r="V1682" s="89">
        <v>0</v>
      </c>
      <c r="W1682" s="89">
        <v>0</v>
      </c>
      <c r="X1682" s="89">
        <v>0</v>
      </c>
      <c r="Y1682" s="89">
        <v>0</v>
      </c>
    </row>
    <row r="1683" spans="1:25">
      <c r="A1683" s="88" t="s">
        <v>1792</v>
      </c>
      <c r="B1683" s="89">
        <v>0</v>
      </c>
      <c r="C1683" s="89">
        <v>0</v>
      </c>
      <c r="D1683" s="89">
        <v>0</v>
      </c>
      <c r="E1683" s="89">
        <v>0</v>
      </c>
      <c r="F1683" s="89">
        <v>0</v>
      </c>
      <c r="G1683" s="89">
        <v>0</v>
      </c>
      <c r="H1683" s="89">
        <v>0</v>
      </c>
      <c r="I1683" s="89">
        <v>0</v>
      </c>
      <c r="J1683" s="89">
        <v>0</v>
      </c>
      <c r="K1683" s="89">
        <v>0</v>
      </c>
      <c r="L1683" s="89">
        <v>0</v>
      </c>
      <c r="M1683" s="89">
        <v>0</v>
      </c>
      <c r="N1683" s="89">
        <v>0</v>
      </c>
      <c r="O1683" s="89">
        <v>0</v>
      </c>
      <c r="P1683" s="89">
        <v>0</v>
      </c>
      <c r="Q1683" s="89">
        <v>0</v>
      </c>
      <c r="R1683" s="89">
        <v>0</v>
      </c>
      <c r="S1683" s="89">
        <v>0</v>
      </c>
      <c r="T1683" s="89">
        <v>0</v>
      </c>
      <c r="U1683" s="89">
        <v>0</v>
      </c>
      <c r="V1683" s="89">
        <v>0</v>
      </c>
      <c r="W1683" s="89">
        <v>0</v>
      </c>
      <c r="X1683" s="89">
        <v>0</v>
      </c>
      <c r="Y1683" s="89">
        <v>0</v>
      </c>
    </row>
    <row r="1684" spans="1:25">
      <c r="A1684" s="88" t="s">
        <v>1793</v>
      </c>
      <c r="B1684" s="89">
        <v>0</v>
      </c>
      <c r="C1684" s="89">
        <v>0</v>
      </c>
      <c r="D1684" s="89">
        <v>0</v>
      </c>
      <c r="E1684" s="89">
        <v>0</v>
      </c>
      <c r="F1684" s="89">
        <v>0</v>
      </c>
      <c r="G1684" s="89">
        <v>0</v>
      </c>
      <c r="H1684" s="89">
        <v>0</v>
      </c>
      <c r="I1684" s="89">
        <v>0</v>
      </c>
      <c r="J1684" s="89">
        <v>0</v>
      </c>
      <c r="K1684" s="89">
        <v>0</v>
      </c>
      <c r="L1684" s="89">
        <v>0</v>
      </c>
      <c r="M1684" s="89">
        <v>0</v>
      </c>
      <c r="N1684" s="89">
        <v>0</v>
      </c>
      <c r="O1684" s="89">
        <v>0</v>
      </c>
      <c r="P1684" s="89">
        <v>0</v>
      </c>
      <c r="Q1684" s="89">
        <v>0</v>
      </c>
      <c r="R1684" s="89">
        <v>0</v>
      </c>
      <c r="S1684" s="89">
        <v>0</v>
      </c>
      <c r="T1684" s="89">
        <v>0</v>
      </c>
      <c r="U1684" s="89">
        <v>0</v>
      </c>
      <c r="V1684" s="89">
        <v>0</v>
      </c>
      <c r="W1684" s="89">
        <v>0</v>
      </c>
      <c r="X1684" s="89">
        <v>0</v>
      </c>
      <c r="Y1684" s="89">
        <v>0</v>
      </c>
    </row>
    <row r="1685" spans="1:25">
      <c r="A1685" s="88" t="s">
        <v>1794</v>
      </c>
      <c r="B1685" s="89">
        <v>0</v>
      </c>
      <c r="C1685" s="89">
        <v>0</v>
      </c>
      <c r="D1685" s="89">
        <v>0</v>
      </c>
      <c r="E1685" s="89">
        <v>0</v>
      </c>
      <c r="F1685" s="89">
        <v>0</v>
      </c>
      <c r="G1685" s="89">
        <v>0</v>
      </c>
      <c r="H1685" s="89">
        <v>0</v>
      </c>
      <c r="I1685" s="89">
        <v>0</v>
      </c>
      <c r="J1685" s="89">
        <v>0</v>
      </c>
      <c r="K1685" s="89">
        <v>0</v>
      </c>
      <c r="L1685" s="89">
        <v>0</v>
      </c>
      <c r="M1685" s="89">
        <v>0</v>
      </c>
      <c r="N1685" s="89">
        <v>0</v>
      </c>
      <c r="O1685" s="89">
        <v>0</v>
      </c>
      <c r="P1685" s="89">
        <v>0</v>
      </c>
      <c r="Q1685" s="89">
        <v>0</v>
      </c>
      <c r="R1685" s="89">
        <v>0</v>
      </c>
      <c r="S1685" s="89">
        <v>0</v>
      </c>
      <c r="T1685" s="89">
        <v>0</v>
      </c>
      <c r="U1685" s="89">
        <v>0</v>
      </c>
      <c r="V1685" s="89">
        <v>0</v>
      </c>
      <c r="W1685" s="89">
        <v>0</v>
      </c>
      <c r="X1685" s="89">
        <v>0</v>
      </c>
      <c r="Y1685" s="89">
        <v>0</v>
      </c>
    </row>
    <row r="1686" spans="1:25">
      <c r="A1686" s="88" t="s">
        <v>1795</v>
      </c>
      <c r="B1686" s="89">
        <v>0</v>
      </c>
      <c r="C1686" s="89">
        <v>0</v>
      </c>
      <c r="D1686" s="89">
        <v>0</v>
      </c>
      <c r="E1686" s="89">
        <v>0</v>
      </c>
      <c r="F1686" s="89">
        <v>0</v>
      </c>
      <c r="G1686" s="89">
        <v>0</v>
      </c>
      <c r="H1686" s="89">
        <v>0</v>
      </c>
      <c r="I1686" s="89">
        <v>0</v>
      </c>
      <c r="J1686" s="89">
        <v>0</v>
      </c>
      <c r="K1686" s="89">
        <v>0</v>
      </c>
      <c r="L1686" s="89">
        <v>0</v>
      </c>
      <c r="M1686" s="89">
        <v>0</v>
      </c>
      <c r="N1686" s="89">
        <v>0</v>
      </c>
      <c r="O1686" s="89">
        <v>0</v>
      </c>
      <c r="P1686" s="89">
        <v>0</v>
      </c>
      <c r="Q1686" s="89">
        <v>0</v>
      </c>
      <c r="R1686" s="89">
        <v>0</v>
      </c>
      <c r="S1686" s="89">
        <v>0</v>
      </c>
      <c r="T1686" s="89">
        <v>0</v>
      </c>
      <c r="U1686" s="89">
        <v>0</v>
      </c>
      <c r="V1686" s="89">
        <v>0</v>
      </c>
      <c r="W1686" s="89">
        <v>0</v>
      </c>
      <c r="X1686" s="89">
        <v>0</v>
      </c>
      <c r="Y1686" s="89">
        <v>0</v>
      </c>
    </row>
    <row r="1687" spans="1:25">
      <c r="A1687" s="88" t="s">
        <v>1796</v>
      </c>
      <c r="B1687" s="89">
        <v>0</v>
      </c>
      <c r="C1687" s="89">
        <v>0</v>
      </c>
      <c r="D1687" s="89">
        <v>0</v>
      </c>
      <c r="E1687" s="89">
        <v>0</v>
      </c>
      <c r="F1687" s="89">
        <v>0</v>
      </c>
      <c r="G1687" s="89">
        <v>0</v>
      </c>
      <c r="H1687" s="89">
        <v>0</v>
      </c>
      <c r="I1687" s="89">
        <v>0</v>
      </c>
      <c r="J1687" s="89">
        <v>0</v>
      </c>
      <c r="K1687" s="89">
        <v>0</v>
      </c>
      <c r="L1687" s="89">
        <v>0</v>
      </c>
      <c r="M1687" s="89">
        <v>0</v>
      </c>
      <c r="N1687" s="89">
        <v>0</v>
      </c>
      <c r="O1687" s="89">
        <v>0</v>
      </c>
      <c r="P1687" s="89">
        <v>0</v>
      </c>
      <c r="Q1687" s="89">
        <v>0</v>
      </c>
      <c r="R1687" s="89">
        <v>0</v>
      </c>
      <c r="S1687" s="89">
        <v>0</v>
      </c>
      <c r="T1687" s="89">
        <v>0</v>
      </c>
      <c r="U1687" s="89">
        <v>0</v>
      </c>
      <c r="V1687" s="89">
        <v>0</v>
      </c>
      <c r="W1687" s="89">
        <v>0</v>
      </c>
      <c r="X1687" s="89">
        <v>0</v>
      </c>
      <c r="Y1687" s="89">
        <v>0</v>
      </c>
    </row>
    <row r="1688" spans="1:25">
      <c r="A1688" s="88" t="s">
        <v>1797</v>
      </c>
      <c r="B1688" s="89">
        <v>0</v>
      </c>
      <c r="C1688" s="89">
        <v>0</v>
      </c>
      <c r="D1688" s="89">
        <v>0</v>
      </c>
      <c r="E1688" s="89">
        <v>0</v>
      </c>
      <c r="F1688" s="89">
        <v>0</v>
      </c>
      <c r="G1688" s="89">
        <v>0</v>
      </c>
      <c r="H1688" s="89">
        <v>0</v>
      </c>
      <c r="I1688" s="89">
        <v>0</v>
      </c>
      <c r="J1688" s="89">
        <v>0</v>
      </c>
      <c r="K1688" s="89">
        <v>0</v>
      </c>
      <c r="L1688" s="89">
        <v>0</v>
      </c>
      <c r="M1688" s="89">
        <v>0</v>
      </c>
      <c r="N1688" s="89">
        <v>0</v>
      </c>
      <c r="O1688" s="89">
        <v>0</v>
      </c>
      <c r="P1688" s="89">
        <v>0</v>
      </c>
      <c r="Q1688" s="89">
        <v>0</v>
      </c>
      <c r="R1688" s="89">
        <v>0</v>
      </c>
      <c r="S1688" s="89">
        <v>0</v>
      </c>
      <c r="T1688" s="89">
        <v>0</v>
      </c>
      <c r="U1688" s="89">
        <v>0</v>
      </c>
      <c r="V1688" s="89">
        <v>0</v>
      </c>
      <c r="W1688" s="89">
        <v>0</v>
      </c>
      <c r="X1688" s="89">
        <v>0</v>
      </c>
      <c r="Y1688" s="89">
        <v>0</v>
      </c>
    </row>
    <row r="1689" spans="1:25">
      <c r="A1689" s="88" t="s">
        <v>1798</v>
      </c>
      <c r="B1689" s="89">
        <v>0</v>
      </c>
      <c r="C1689" s="89">
        <v>0</v>
      </c>
      <c r="D1689" s="89">
        <v>0</v>
      </c>
      <c r="E1689" s="89">
        <v>0</v>
      </c>
      <c r="F1689" s="89">
        <v>0</v>
      </c>
      <c r="G1689" s="89">
        <v>0</v>
      </c>
      <c r="H1689" s="89">
        <v>0</v>
      </c>
      <c r="I1689" s="89">
        <v>0</v>
      </c>
      <c r="J1689" s="89">
        <v>0</v>
      </c>
      <c r="K1689" s="89">
        <v>0</v>
      </c>
      <c r="L1689" s="89">
        <v>0</v>
      </c>
      <c r="M1689" s="89">
        <v>0</v>
      </c>
      <c r="N1689" s="89">
        <v>0</v>
      </c>
      <c r="O1689" s="89">
        <v>0</v>
      </c>
      <c r="P1689" s="89">
        <v>0</v>
      </c>
      <c r="Q1689" s="89">
        <v>0</v>
      </c>
      <c r="R1689" s="89">
        <v>0</v>
      </c>
      <c r="S1689" s="89">
        <v>0</v>
      </c>
      <c r="T1689" s="89">
        <v>0</v>
      </c>
      <c r="U1689" s="89">
        <v>0</v>
      </c>
      <c r="V1689" s="89">
        <v>0</v>
      </c>
      <c r="W1689" s="89">
        <v>0</v>
      </c>
      <c r="X1689" s="89">
        <v>0</v>
      </c>
      <c r="Y1689" s="89">
        <v>0</v>
      </c>
    </row>
    <row r="1690" spans="1:25">
      <c r="A1690" s="88" t="s">
        <v>1799</v>
      </c>
      <c r="B1690" s="89">
        <v>0</v>
      </c>
      <c r="C1690" s="89">
        <v>0</v>
      </c>
      <c r="D1690" s="89">
        <v>0</v>
      </c>
      <c r="E1690" s="89">
        <v>0</v>
      </c>
      <c r="F1690" s="89">
        <v>0</v>
      </c>
      <c r="G1690" s="89">
        <v>0</v>
      </c>
      <c r="H1690" s="89">
        <v>0</v>
      </c>
      <c r="I1690" s="89">
        <v>0</v>
      </c>
      <c r="J1690" s="89">
        <v>0</v>
      </c>
      <c r="K1690" s="89">
        <v>0</v>
      </c>
      <c r="L1690" s="89">
        <v>0</v>
      </c>
      <c r="M1690" s="89">
        <v>0</v>
      </c>
      <c r="N1690" s="89">
        <v>0</v>
      </c>
      <c r="O1690" s="89">
        <v>0</v>
      </c>
      <c r="P1690" s="89">
        <v>0</v>
      </c>
      <c r="Q1690" s="89">
        <v>0</v>
      </c>
      <c r="R1690" s="89">
        <v>0</v>
      </c>
      <c r="S1690" s="89">
        <v>0</v>
      </c>
      <c r="T1690" s="89">
        <v>0</v>
      </c>
      <c r="U1690" s="89">
        <v>0</v>
      </c>
      <c r="V1690" s="89">
        <v>0</v>
      </c>
      <c r="W1690" s="89">
        <v>0</v>
      </c>
      <c r="X1690" s="89">
        <v>0</v>
      </c>
      <c r="Y1690" s="89">
        <v>0</v>
      </c>
    </row>
    <row r="1691" spans="1:25">
      <c r="A1691" s="88" t="s">
        <v>1800</v>
      </c>
      <c r="B1691" s="89">
        <v>0</v>
      </c>
      <c r="C1691" s="89">
        <v>0</v>
      </c>
      <c r="D1691" s="89">
        <v>0</v>
      </c>
      <c r="E1691" s="89">
        <v>0</v>
      </c>
      <c r="F1691" s="89">
        <v>0</v>
      </c>
      <c r="G1691" s="89">
        <v>0</v>
      </c>
      <c r="H1691" s="89">
        <v>0</v>
      </c>
      <c r="I1691" s="89">
        <v>0</v>
      </c>
      <c r="J1691" s="89">
        <v>0</v>
      </c>
      <c r="K1691" s="89">
        <v>0</v>
      </c>
      <c r="L1691" s="89">
        <v>0</v>
      </c>
      <c r="M1691" s="89">
        <v>0</v>
      </c>
      <c r="N1691" s="89">
        <v>0</v>
      </c>
      <c r="O1691" s="89">
        <v>0</v>
      </c>
      <c r="P1691" s="89">
        <v>0</v>
      </c>
      <c r="Q1691" s="89">
        <v>0</v>
      </c>
      <c r="R1691" s="89">
        <v>0</v>
      </c>
      <c r="S1691" s="89">
        <v>0</v>
      </c>
      <c r="T1691" s="89">
        <v>0</v>
      </c>
      <c r="U1691" s="89">
        <v>0</v>
      </c>
      <c r="V1691" s="89">
        <v>0</v>
      </c>
      <c r="W1691" s="89">
        <v>0</v>
      </c>
      <c r="X1691" s="89">
        <v>0</v>
      </c>
      <c r="Y1691" s="89">
        <v>0</v>
      </c>
    </row>
    <row r="1692" spans="1:25">
      <c r="A1692" s="88" t="s">
        <v>1801</v>
      </c>
      <c r="B1692" s="89">
        <v>0</v>
      </c>
      <c r="C1692" s="89">
        <v>0</v>
      </c>
      <c r="D1692" s="89">
        <v>0</v>
      </c>
      <c r="E1692" s="89">
        <v>0</v>
      </c>
      <c r="F1692" s="89">
        <v>0</v>
      </c>
      <c r="G1692" s="89">
        <v>0</v>
      </c>
      <c r="H1692" s="89">
        <v>0</v>
      </c>
      <c r="I1692" s="89">
        <v>0</v>
      </c>
      <c r="J1692" s="89">
        <v>0</v>
      </c>
      <c r="K1692" s="89">
        <v>0</v>
      </c>
      <c r="L1692" s="89">
        <v>0</v>
      </c>
      <c r="M1692" s="89">
        <v>0</v>
      </c>
      <c r="N1692" s="89">
        <v>0</v>
      </c>
      <c r="O1692" s="89">
        <v>0</v>
      </c>
      <c r="P1692" s="89">
        <v>0</v>
      </c>
      <c r="Q1692" s="89">
        <v>0</v>
      </c>
      <c r="R1692" s="89">
        <v>0</v>
      </c>
      <c r="S1692" s="89">
        <v>0</v>
      </c>
      <c r="T1692" s="89">
        <v>0</v>
      </c>
      <c r="U1692" s="89">
        <v>0</v>
      </c>
      <c r="V1692" s="89">
        <v>0</v>
      </c>
      <c r="W1692" s="89">
        <v>0</v>
      </c>
      <c r="X1692" s="89">
        <v>0</v>
      </c>
      <c r="Y1692" s="89">
        <v>0</v>
      </c>
    </row>
    <row r="1693" spans="1:25">
      <c r="A1693" s="88" t="s">
        <v>1802</v>
      </c>
      <c r="B1693" s="89">
        <v>0</v>
      </c>
      <c r="C1693" s="89">
        <v>0</v>
      </c>
      <c r="D1693" s="89">
        <v>0</v>
      </c>
      <c r="E1693" s="89">
        <v>0</v>
      </c>
      <c r="F1693" s="89">
        <v>0</v>
      </c>
      <c r="G1693" s="89">
        <v>0</v>
      </c>
      <c r="H1693" s="89">
        <v>0</v>
      </c>
      <c r="I1693" s="89">
        <v>0</v>
      </c>
      <c r="J1693" s="89">
        <v>0</v>
      </c>
      <c r="K1693" s="89">
        <v>0</v>
      </c>
      <c r="L1693" s="89">
        <v>0</v>
      </c>
      <c r="M1693" s="89">
        <v>0</v>
      </c>
      <c r="N1693" s="89">
        <v>0</v>
      </c>
      <c r="O1693" s="89">
        <v>0</v>
      </c>
      <c r="P1693" s="89">
        <v>0</v>
      </c>
      <c r="Q1693" s="89">
        <v>0</v>
      </c>
      <c r="R1693" s="89">
        <v>0</v>
      </c>
      <c r="S1693" s="89">
        <v>0</v>
      </c>
      <c r="T1693" s="89">
        <v>0</v>
      </c>
      <c r="U1693" s="89">
        <v>0</v>
      </c>
      <c r="V1693" s="89">
        <v>0</v>
      </c>
      <c r="W1693" s="89">
        <v>0</v>
      </c>
      <c r="X1693" s="89">
        <v>0</v>
      </c>
      <c r="Y1693" s="89">
        <v>0</v>
      </c>
    </row>
    <row r="1694" spans="1:25">
      <c r="A1694" s="88" t="s">
        <v>1803</v>
      </c>
      <c r="B1694" s="89">
        <v>0</v>
      </c>
      <c r="C1694" s="89">
        <v>0</v>
      </c>
      <c r="D1694" s="89">
        <v>0</v>
      </c>
      <c r="E1694" s="89">
        <v>0</v>
      </c>
      <c r="F1694" s="89">
        <v>0</v>
      </c>
      <c r="G1694" s="89">
        <v>0</v>
      </c>
      <c r="H1694" s="89">
        <v>0</v>
      </c>
      <c r="I1694" s="89">
        <v>0</v>
      </c>
      <c r="J1694" s="89">
        <v>0</v>
      </c>
      <c r="K1694" s="89">
        <v>0</v>
      </c>
      <c r="L1694" s="89">
        <v>0</v>
      </c>
      <c r="M1694" s="89">
        <v>0</v>
      </c>
      <c r="N1694" s="89">
        <v>0</v>
      </c>
      <c r="O1694" s="89">
        <v>0</v>
      </c>
      <c r="P1694" s="89">
        <v>0</v>
      </c>
      <c r="Q1694" s="89">
        <v>0</v>
      </c>
      <c r="R1694" s="89">
        <v>0</v>
      </c>
      <c r="S1694" s="89">
        <v>0</v>
      </c>
      <c r="T1694" s="89">
        <v>0</v>
      </c>
      <c r="U1694" s="89">
        <v>0</v>
      </c>
      <c r="V1694" s="89">
        <v>0</v>
      </c>
      <c r="W1694" s="89">
        <v>0</v>
      </c>
      <c r="X1694" s="89">
        <v>0</v>
      </c>
      <c r="Y1694" s="89">
        <v>0</v>
      </c>
    </row>
    <row r="1695" spans="1:25">
      <c r="A1695" s="88" t="s">
        <v>1804</v>
      </c>
      <c r="B1695" s="89">
        <v>0</v>
      </c>
      <c r="C1695" s="89">
        <v>0</v>
      </c>
      <c r="D1695" s="89">
        <v>0</v>
      </c>
      <c r="E1695" s="89">
        <v>0</v>
      </c>
      <c r="F1695" s="89">
        <v>0</v>
      </c>
      <c r="G1695" s="89">
        <v>0</v>
      </c>
      <c r="H1695" s="89">
        <v>0</v>
      </c>
      <c r="I1695" s="89">
        <v>0</v>
      </c>
      <c r="J1695" s="89">
        <v>0</v>
      </c>
      <c r="K1695" s="89">
        <v>0</v>
      </c>
      <c r="L1695" s="89">
        <v>0</v>
      </c>
      <c r="M1695" s="89">
        <v>0</v>
      </c>
      <c r="N1695" s="89">
        <v>0</v>
      </c>
      <c r="O1695" s="89">
        <v>0</v>
      </c>
      <c r="P1695" s="89">
        <v>0</v>
      </c>
      <c r="Q1695" s="89">
        <v>0</v>
      </c>
      <c r="R1695" s="89">
        <v>0</v>
      </c>
      <c r="S1695" s="89">
        <v>0</v>
      </c>
      <c r="T1695" s="89">
        <v>0</v>
      </c>
      <c r="U1695" s="89">
        <v>0</v>
      </c>
      <c r="V1695" s="89">
        <v>0</v>
      </c>
      <c r="W1695" s="89">
        <v>0</v>
      </c>
      <c r="X1695" s="89">
        <v>0</v>
      </c>
      <c r="Y1695" s="89">
        <v>0</v>
      </c>
    </row>
    <row r="1696" spans="1:25">
      <c r="A1696" s="88" t="s">
        <v>1805</v>
      </c>
      <c r="B1696" s="89">
        <v>0</v>
      </c>
      <c r="C1696" s="89">
        <v>0</v>
      </c>
      <c r="D1696" s="89">
        <v>0</v>
      </c>
      <c r="E1696" s="89">
        <v>0</v>
      </c>
      <c r="F1696" s="89">
        <v>0</v>
      </c>
      <c r="G1696" s="89">
        <v>0</v>
      </c>
      <c r="H1696" s="89">
        <v>0</v>
      </c>
      <c r="I1696" s="89">
        <v>0</v>
      </c>
      <c r="J1696" s="89">
        <v>0</v>
      </c>
      <c r="K1696" s="89">
        <v>0</v>
      </c>
      <c r="L1696" s="89">
        <v>0</v>
      </c>
      <c r="M1696" s="89">
        <v>0</v>
      </c>
      <c r="N1696" s="89">
        <v>0</v>
      </c>
      <c r="O1696" s="89">
        <v>0</v>
      </c>
      <c r="P1696" s="89">
        <v>0</v>
      </c>
      <c r="Q1696" s="89">
        <v>0</v>
      </c>
      <c r="R1696" s="89">
        <v>0</v>
      </c>
      <c r="S1696" s="89">
        <v>0</v>
      </c>
      <c r="T1696" s="89">
        <v>0</v>
      </c>
      <c r="U1696" s="89">
        <v>0</v>
      </c>
      <c r="V1696" s="89">
        <v>0</v>
      </c>
      <c r="W1696" s="89">
        <v>0</v>
      </c>
      <c r="X1696" s="89">
        <v>0</v>
      </c>
      <c r="Y1696" s="89">
        <v>0</v>
      </c>
    </row>
    <row r="1697" spans="1:25">
      <c r="A1697" s="88" t="s">
        <v>1806</v>
      </c>
      <c r="B1697" s="89">
        <v>0</v>
      </c>
      <c r="C1697" s="89">
        <v>0</v>
      </c>
      <c r="D1697" s="89">
        <v>0</v>
      </c>
      <c r="E1697" s="89">
        <v>0</v>
      </c>
      <c r="F1697" s="89">
        <v>0</v>
      </c>
      <c r="G1697" s="89">
        <v>0</v>
      </c>
      <c r="H1697" s="89">
        <v>0</v>
      </c>
      <c r="I1697" s="89">
        <v>0</v>
      </c>
      <c r="J1697" s="89">
        <v>0</v>
      </c>
      <c r="K1697" s="89">
        <v>0</v>
      </c>
      <c r="L1697" s="89">
        <v>0</v>
      </c>
      <c r="M1697" s="89">
        <v>0</v>
      </c>
      <c r="N1697" s="89">
        <v>0</v>
      </c>
      <c r="O1697" s="89">
        <v>0</v>
      </c>
      <c r="P1697" s="89">
        <v>0</v>
      </c>
      <c r="Q1697" s="89">
        <v>0</v>
      </c>
      <c r="R1697" s="89">
        <v>0</v>
      </c>
      <c r="S1697" s="89">
        <v>0</v>
      </c>
      <c r="T1697" s="89">
        <v>0</v>
      </c>
      <c r="U1697" s="89">
        <v>0</v>
      </c>
      <c r="V1697" s="89">
        <v>0</v>
      </c>
      <c r="W1697" s="89">
        <v>0</v>
      </c>
      <c r="X1697" s="89">
        <v>0</v>
      </c>
      <c r="Y1697" s="89">
        <v>0</v>
      </c>
    </row>
    <row r="1698" spans="1:25">
      <c r="A1698" s="88" t="s">
        <v>1807</v>
      </c>
      <c r="B1698" s="89">
        <v>0</v>
      </c>
      <c r="C1698" s="89">
        <v>0</v>
      </c>
      <c r="D1698" s="89">
        <v>0</v>
      </c>
      <c r="E1698" s="89">
        <v>0</v>
      </c>
      <c r="F1698" s="89">
        <v>0</v>
      </c>
      <c r="G1698" s="89">
        <v>0</v>
      </c>
      <c r="H1698" s="89">
        <v>0</v>
      </c>
      <c r="I1698" s="89">
        <v>0</v>
      </c>
      <c r="J1698" s="89">
        <v>0</v>
      </c>
      <c r="K1698" s="89">
        <v>0</v>
      </c>
      <c r="L1698" s="89">
        <v>0</v>
      </c>
      <c r="M1698" s="89">
        <v>0</v>
      </c>
      <c r="N1698" s="89">
        <v>0</v>
      </c>
      <c r="O1698" s="89">
        <v>0</v>
      </c>
      <c r="P1698" s="89">
        <v>0</v>
      </c>
      <c r="Q1698" s="89">
        <v>0</v>
      </c>
      <c r="R1698" s="89">
        <v>0</v>
      </c>
      <c r="S1698" s="89">
        <v>0</v>
      </c>
      <c r="T1698" s="89">
        <v>0</v>
      </c>
      <c r="U1698" s="89">
        <v>0</v>
      </c>
      <c r="V1698" s="89">
        <v>0</v>
      </c>
      <c r="W1698" s="89">
        <v>0</v>
      </c>
      <c r="X1698" s="89">
        <v>0</v>
      </c>
      <c r="Y1698" s="89">
        <v>0</v>
      </c>
    </row>
    <row r="1699" spans="1:25">
      <c r="A1699" s="88" t="s">
        <v>1808</v>
      </c>
      <c r="B1699" s="89">
        <v>0</v>
      </c>
      <c r="C1699" s="89">
        <v>0</v>
      </c>
      <c r="D1699" s="89">
        <v>0</v>
      </c>
      <c r="E1699" s="89">
        <v>0</v>
      </c>
      <c r="F1699" s="89">
        <v>0</v>
      </c>
      <c r="G1699" s="89">
        <v>0</v>
      </c>
      <c r="H1699" s="89">
        <v>0</v>
      </c>
      <c r="I1699" s="89">
        <v>0</v>
      </c>
      <c r="J1699" s="89">
        <v>0</v>
      </c>
      <c r="K1699" s="89">
        <v>0</v>
      </c>
      <c r="L1699" s="89">
        <v>0</v>
      </c>
      <c r="M1699" s="89">
        <v>0</v>
      </c>
      <c r="N1699" s="89">
        <v>0</v>
      </c>
      <c r="O1699" s="89">
        <v>0</v>
      </c>
      <c r="P1699" s="89">
        <v>0</v>
      </c>
      <c r="Q1699" s="89">
        <v>0</v>
      </c>
      <c r="R1699" s="89">
        <v>0</v>
      </c>
      <c r="S1699" s="89">
        <v>0</v>
      </c>
      <c r="T1699" s="89">
        <v>0</v>
      </c>
      <c r="U1699" s="89">
        <v>0</v>
      </c>
      <c r="V1699" s="89">
        <v>0</v>
      </c>
      <c r="W1699" s="89">
        <v>0</v>
      </c>
      <c r="X1699" s="89">
        <v>0</v>
      </c>
      <c r="Y1699" s="89">
        <v>0</v>
      </c>
    </row>
    <row r="1700" spans="1:25">
      <c r="A1700" s="88" t="s">
        <v>1809</v>
      </c>
      <c r="B1700" s="89">
        <v>0</v>
      </c>
      <c r="C1700" s="89">
        <v>0</v>
      </c>
      <c r="D1700" s="89">
        <v>0</v>
      </c>
      <c r="E1700" s="89">
        <v>0</v>
      </c>
      <c r="F1700" s="89">
        <v>0</v>
      </c>
      <c r="G1700" s="89">
        <v>0</v>
      </c>
      <c r="H1700" s="89">
        <v>0</v>
      </c>
      <c r="I1700" s="89">
        <v>0</v>
      </c>
      <c r="J1700" s="89">
        <v>0</v>
      </c>
      <c r="K1700" s="89">
        <v>0</v>
      </c>
      <c r="L1700" s="89">
        <v>0</v>
      </c>
      <c r="M1700" s="89">
        <v>0</v>
      </c>
      <c r="N1700" s="89">
        <v>0</v>
      </c>
      <c r="O1700" s="89">
        <v>0</v>
      </c>
      <c r="P1700" s="89">
        <v>0</v>
      </c>
      <c r="Q1700" s="89">
        <v>0</v>
      </c>
      <c r="R1700" s="89">
        <v>0</v>
      </c>
      <c r="S1700" s="89">
        <v>0</v>
      </c>
      <c r="T1700" s="89">
        <v>0</v>
      </c>
      <c r="U1700" s="89">
        <v>0</v>
      </c>
      <c r="V1700" s="89">
        <v>0</v>
      </c>
      <c r="W1700" s="89">
        <v>0</v>
      </c>
      <c r="X1700" s="89">
        <v>0</v>
      </c>
      <c r="Y1700" s="89">
        <v>0</v>
      </c>
    </row>
    <row r="1701" spans="1:25">
      <c r="A1701" s="88" t="s">
        <v>1810</v>
      </c>
      <c r="B1701" s="89">
        <v>0</v>
      </c>
      <c r="C1701" s="89">
        <v>0</v>
      </c>
      <c r="D1701" s="89">
        <v>0</v>
      </c>
      <c r="E1701" s="89">
        <v>0</v>
      </c>
      <c r="F1701" s="89">
        <v>0</v>
      </c>
      <c r="G1701" s="89">
        <v>0</v>
      </c>
      <c r="H1701" s="89">
        <v>0</v>
      </c>
      <c r="I1701" s="89">
        <v>0</v>
      </c>
      <c r="J1701" s="89">
        <v>0</v>
      </c>
      <c r="K1701" s="89">
        <v>0</v>
      </c>
      <c r="L1701" s="89">
        <v>0</v>
      </c>
      <c r="M1701" s="89">
        <v>0</v>
      </c>
      <c r="N1701" s="89">
        <v>0</v>
      </c>
      <c r="O1701" s="89">
        <v>0</v>
      </c>
      <c r="P1701" s="89">
        <v>0</v>
      </c>
      <c r="Q1701" s="89">
        <v>0</v>
      </c>
      <c r="R1701" s="89">
        <v>0</v>
      </c>
      <c r="S1701" s="89">
        <v>0</v>
      </c>
      <c r="T1701" s="89">
        <v>0</v>
      </c>
      <c r="U1701" s="89">
        <v>0</v>
      </c>
      <c r="V1701" s="89">
        <v>0</v>
      </c>
      <c r="W1701" s="89">
        <v>0</v>
      </c>
      <c r="X1701" s="89">
        <v>0</v>
      </c>
      <c r="Y1701" s="89">
        <v>0</v>
      </c>
    </row>
    <row r="1702" spans="1:25">
      <c r="A1702" s="88" t="s">
        <v>1811</v>
      </c>
      <c r="B1702" s="89">
        <v>0</v>
      </c>
      <c r="C1702" s="89">
        <v>0</v>
      </c>
      <c r="D1702" s="89">
        <v>0</v>
      </c>
      <c r="E1702" s="89">
        <v>0</v>
      </c>
      <c r="F1702" s="89">
        <v>0</v>
      </c>
      <c r="G1702" s="89">
        <v>0</v>
      </c>
      <c r="H1702" s="89">
        <v>0</v>
      </c>
      <c r="I1702" s="89">
        <v>0</v>
      </c>
      <c r="J1702" s="89">
        <v>0</v>
      </c>
      <c r="K1702" s="89">
        <v>0</v>
      </c>
      <c r="L1702" s="89">
        <v>0</v>
      </c>
      <c r="M1702" s="89">
        <v>0</v>
      </c>
      <c r="N1702" s="89">
        <v>0</v>
      </c>
      <c r="O1702" s="89">
        <v>0</v>
      </c>
      <c r="P1702" s="89">
        <v>0</v>
      </c>
      <c r="Q1702" s="89">
        <v>0</v>
      </c>
      <c r="R1702" s="89">
        <v>0</v>
      </c>
      <c r="S1702" s="89">
        <v>0</v>
      </c>
      <c r="T1702" s="89">
        <v>0</v>
      </c>
      <c r="U1702" s="89">
        <v>0</v>
      </c>
      <c r="V1702" s="89">
        <v>0</v>
      </c>
      <c r="W1702" s="89">
        <v>0</v>
      </c>
      <c r="X1702" s="89">
        <v>0</v>
      </c>
      <c r="Y1702" s="89">
        <v>0</v>
      </c>
    </row>
    <row r="1703" spans="1:25">
      <c r="A1703" s="88" t="s">
        <v>1812</v>
      </c>
      <c r="B1703" s="89">
        <v>0</v>
      </c>
      <c r="C1703" s="89">
        <v>0</v>
      </c>
      <c r="D1703" s="89">
        <v>0</v>
      </c>
      <c r="E1703" s="89">
        <v>0</v>
      </c>
      <c r="F1703" s="89">
        <v>0</v>
      </c>
      <c r="G1703" s="89">
        <v>0</v>
      </c>
      <c r="H1703" s="89">
        <v>0</v>
      </c>
      <c r="I1703" s="89">
        <v>0</v>
      </c>
      <c r="J1703" s="89">
        <v>0</v>
      </c>
      <c r="K1703" s="89">
        <v>0</v>
      </c>
      <c r="L1703" s="89">
        <v>0</v>
      </c>
      <c r="M1703" s="89">
        <v>0</v>
      </c>
      <c r="N1703" s="89">
        <v>0</v>
      </c>
      <c r="O1703" s="89">
        <v>0</v>
      </c>
      <c r="P1703" s="89">
        <v>0</v>
      </c>
      <c r="Q1703" s="89">
        <v>0</v>
      </c>
      <c r="R1703" s="89">
        <v>0</v>
      </c>
      <c r="S1703" s="89">
        <v>0</v>
      </c>
      <c r="T1703" s="89">
        <v>0</v>
      </c>
      <c r="U1703" s="89">
        <v>0</v>
      </c>
      <c r="V1703" s="89">
        <v>0</v>
      </c>
      <c r="W1703" s="89">
        <v>0</v>
      </c>
      <c r="X1703" s="89">
        <v>0</v>
      </c>
      <c r="Y1703" s="89">
        <v>0</v>
      </c>
    </row>
    <row r="1704" spans="1:25">
      <c r="A1704" s="88" t="s">
        <v>1813</v>
      </c>
      <c r="B1704" s="89">
        <v>0</v>
      </c>
      <c r="C1704" s="89">
        <v>0</v>
      </c>
      <c r="D1704" s="89">
        <v>0</v>
      </c>
      <c r="E1704" s="89">
        <v>0</v>
      </c>
      <c r="F1704" s="89">
        <v>0</v>
      </c>
      <c r="G1704" s="89">
        <v>0</v>
      </c>
      <c r="H1704" s="89">
        <v>0</v>
      </c>
      <c r="I1704" s="89">
        <v>0</v>
      </c>
      <c r="J1704" s="89">
        <v>0</v>
      </c>
      <c r="K1704" s="89">
        <v>0</v>
      </c>
      <c r="L1704" s="89">
        <v>0</v>
      </c>
      <c r="M1704" s="89">
        <v>0</v>
      </c>
      <c r="N1704" s="89">
        <v>0</v>
      </c>
      <c r="O1704" s="89">
        <v>0</v>
      </c>
      <c r="P1704" s="89">
        <v>0</v>
      </c>
      <c r="Q1704" s="89">
        <v>0</v>
      </c>
      <c r="R1704" s="89">
        <v>0</v>
      </c>
      <c r="S1704" s="89">
        <v>0</v>
      </c>
      <c r="T1704" s="89">
        <v>0</v>
      </c>
      <c r="U1704" s="89">
        <v>0</v>
      </c>
      <c r="V1704" s="89">
        <v>0</v>
      </c>
      <c r="W1704" s="89">
        <v>0</v>
      </c>
      <c r="X1704" s="89">
        <v>0</v>
      </c>
      <c r="Y1704" s="89">
        <v>0</v>
      </c>
    </row>
    <row r="1705" spans="1:25">
      <c r="A1705" s="88" t="s">
        <v>1814</v>
      </c>
      <c r="B1705" s="89">
        <v>0</v>
      </c>
      <c r="C1705" s="89">
        <v>0</v>
      </c>
      <c r="D1705" s="89">
        <v>0</v>
      </c>
      <c r="E1705" s="89">
        <v>0</v>
      </c>
      <c r="F1705" s="89">
        <v>0</v>
      </c>
      <c r="G1705" s="89">
        <v>0</v>
      </c>
      <c r="H1705" s="89">
        <v>0</v>
      </c>
      <c r="I1705" s="89">
        <v>0</v>
      </c>
      <c r="J1705" s="89">
        <v>0</v>
      </c>
      <c r="K1705" s="89">
        <v>0</v>
      </c>
      <c r="L1705" s="89">
        <v>0</v>
      </c>
      <c r="M1705" s="89">
        <v>0</v>
      </c>
      <c r="N1705" s="89">
        <v>0</v>
      </c>
      <c r="O1705" s="89">
        <v>0</v>
      </c>
      <c r="P1705" s="89">
        <v>0</v>
      </c>
      <c r="Q1705" s="89">
        <v>0</v>
      </c>
      <c r="R1705" s="89">
        <v>0</v>
      </c>
      <c r="S1705" s="89">
        <v>0</v>
      </c>
      <c r="T1705" s="89">
        <v>0</v>
      </c>
      <c r="U1705" s="89">
        <v>0</v>
      </c>
      <c r="V1705" s="89">
        <v>0</v>
      </c>
      <c r="W1705" s="89">
        <v>0</v>
      </c>
      <c r="X1705" s="89">
        <v>0</v>
      </c>
      <c r="Y1705" s="89">
        <v>0</v>
      </c>
    </row>
    <row r="1706" spans="1:25">
      <c r="A1706" s="88" t="s">
        <v>1815</v>
      </c>
      <c r="B1706" s="89">
        <v>0</v>
      </c>
      <c r="C1706" s="89">
        <v>0</v>
      </c>
      <c r="D1706" s="89">
        <v>0</v>
      </c>
      <c r="E1706" s="89">
        <v>0</v>
      </c>
      <c r="F1706" s="89">
        <v>0</v>
      </c>
      <c r="G1706" s="89">
        <v>0</v>
      </c>
      <c r="H1706" s="89">
        <v>0</v>
      </c>
      <c r="I1706" s="89">
        <v>0</v>
      </c>
      <c r="J1706" s="89">
        <v>0</v>
      </c>
      <c r="K1706" s="89">
        <v>0</v>
      </c>
      <c r="L1706" s="89">
        <v>0</v>
      </c>
      <c r="M1706" s="89">
        <v>0</v>
      </c>
      <c r="N1706" s="89">
        <v>0</v>
      </c>
      <c r="O1706" s="89">
        <v>0</v>
      </c>
      <c r="P1706" s="89">
        <v>0</v>
      </c>
      <c r="Q1706" s="89">
        <v>0</v>
      </c>
      <c r="R1706" s="89">
        <v>0</v>
      </c>
      <c r="S1706" s="89">
        <v>0</v>
      </c>
      <c r="T1706" s="89">
        <v>0</v>
      </c>
      <c r="U1706" s="89">
        <v>0</v>
      </c>
      <c r="V1706" s="89">
        <v>0</v>
      </c>
      <c r="W1706" s="89">
        <v>0</v>
      </c>
      <c r="X1706" s="89">
        <v>0</v>
      </c>
      <c r="Y1706" s="89">
        <v>0</v>
      </c>
    </row>
    <row r="1707" spans="1:25">
      <c r="A1707" s="88" t="s">
        <v>1816</v>
      </c>
      <c r="B1707" s="89">
        <v>0</v>
      </c>
      <c r="C1707" s="89">
        <v>0</v>
      </c>
      <c r="D1707" s="89">
        <v>0</v>
      </c>
      <c r="E1707" s="89">
        <v>0</v>
      </c>
      <c r="F1707" s="89">
        <v>0</v>
      </c>
      <c r="G1707" s="89">
        <v>0</v>
      </c>
      <c r="H1707" s="89">
        <v>0</v>
      </c>
      <c r="I1707" s="89">
        <v>0</v>
      </c>
      <c r="J1707" s="89">
        <v>0</v>
      </c>
      <c r="K1707" s="89">
        <v>0</v>
      </c>
      <c r="L1707" s="89">
        <v>0</v>
      </c>
      <c r="M1707" s="89">
        <v>0</v>
      </c>
      <c r="N1707" s="89">
        <v>0</v>
      </c>
      <c r="O1707" s="89">
        <v>0</v>
      </c>
      <c r="P1707" s="89">
        <v>0</v>
      </c>
      <c r="Q1707" s="89">
        <v>0</v>
      </c>
      <c r="R1707" s="89">
        <v>0</v>
      </c>
      <c r="S1707" s="89">
        <v>0</v>
      </c>
      <c r="T1707" s="89">
        <v>0</v>
      </c>
      <c r="U1707" s="89">
        <v>0</v>
      </c>
      <c r="V1707" s="89">
        <v>0</v>
      </c>
      <c r="W1707" s="89">
        <v>0</v>
      </c>
      <c r="X1707" s="89">
        <v>0</v>
      </c>
      <c r="Y1707" s="89">
        <v>0</v>
      </c>
    </row>
    <row r="1708" spans="1:25">
      <c r="A1708" s="88" t="s">
        <v>1817</v>
      </c>
      <c r="B1708" s="89">
        <v>0</v>
      </c>
      <c r="C1708" s="89">
        <v>0</v>
      </c>
      <c r="D1708" s="89">
        <v>0</v>
      </c>
      <c r="E1708" s="89">
        <v>0</v>
      </c>
      <c r="F1708" s="89">
        <v>0</v>
      </c>
      <c r="G1708" s="89">
        <v>0</v>
      </c>
      <c r="H1708" s="89">
        <v>0</v>
      </c>
      <c r="I1708" s="89">
        <v>0</v>
      </c>
      <c r="J1708" s="89">
        <v>0</v>
      </c>
      <c r="K1708" s="89">
        <v>0</v>
      </c>
      <c r="L1708" s="89">
        <v>0</v>
      </c>
      <c r="M1708" s="89">
        <v>0</v>
      </c>
      <c r="N1708" s="89">
        <v>0</v>
      </c>
      <c r="O1708" s="89">
        <v>0</v>
      </c>
      <c r="P1708" s="89">
        <v>0</v>
      </c>
      <c r="Q1708" s="89">
        <v>0</v>
      </c>
      <c r="R1708" s="89">
        <v>0</v>
      </c>
      <c r="S1708" s="89">
        <v>0</v>
      </c>
      <c r="T1708" s="89">
        <v>0</v>
      </c>
      <c r="U1708" s="89">
        <v>0</v>
      </c>
      <c r="V1708" s="89">
        <v>0</v>
      </c>
      <c r="W1708" s="89">
        <v>0</v>
      </c>
      <c r="X1708" s="89">
        <v>0</v>
      </c>
      <c r="Y1708" s="89">
        <v>0</v>
      </c>
    </row>
    <row r="1709" spans="1:25">
      <c r="A1709" s="88" t="s">
        <v>1818</v>
      </c>
      <c r="B1709" s="89">
        <v>0</v>
      </c>
      <c r="C1709" s="89">
        <v>0</v>
      </c>
      <c r="D1709" s="89">
        <v>0</v>
      </c>
      <c r="E1709" s="89">
        <v>0</v>
      </c>
      <c r="F1709" s="89">
        <v>0</v>
      </c>
      <c r="G1709" s="89">
        <v>0</v>
      </c>
      <c r="H1709" s="89">
        <v>0</v>
      </c>
      <c r="I1709" s="89">
        <v>0</v>
      </c>
      <c r="J1709" s="89">
        <v>0</v>
      </c>
      <c r="K1709" s="89">
        <v>0</v>
      </c>
      <c r="L1709" s="89">
        <v>0</v>
      </c>
      <c r="M1709" s="89">
        <v>0</v>
      </c>
      <c r="N1709" s="89">
        <v>0</v>
      </c>
      <c r="O1709" s="89">
        <v>0</v>
      </c>
      <c r="P1709" s="89">
        <v>0</v>
      </c>
      <c r="Q1709" s="89">
        <v>0</v>
      </c>
      <c r="R1709" s="89">
        <v>0</v>
      </c>
      <c r="S1709" s="89">
        <v>0</v>
      </c>
      <c r="T1709" s="89">
        <v>0</v>
      </c>
      <c r="U1709" s="89">
        <v>0</v>
      </c>
      <c r="V1709" s="89">
        <v>0</v>
      </c>
      <c r="W1709" s="89">
        <v>0</v>
      </c>
      <c r="X1709" s="89">
        <v>0</v>
      </c>
      <c r="Y1709" s="89">
        <v>0</v>
      </c>
    </row>
    <row r="1710" spans="1:25">
      <c r="A1710" s="88" t="s">
        <v>1819</v>
      </c>
      <c r="B1710" s="89">
        <v>0</v>
      </c>
      <c r="C1710" s="89">
        <v>0</v>
      </c>
      <c r="D1710" s="89">
        <v>0</v>
      </c>
      <c r="E1710" s="89">
        <v>0</v>
      </c>
      <c r="F1710" s="89">
        <v>0</v>
      </c>
      <c r="G1710" s="89">
        <v>0</v>
      </c>
      <c r="H1710" s="89">
        <v>0</v>
      </c>
      <c r="I1710" s="89">
        <v>0</v>
      </c>
      <c r="J1710" s="89">
        <v>0</v>
      </c>
      <c r="K1710" s="89">
        <v>0</v>
      </c>
      <c r="L1710" s="89">
        <v>0</v>
      </c>
      <c r="M1710" s="89">
        <v>0</v>
      </c>
      <c r="N1710" s="89">
        <v>0</v>
      </c>
      <c r="O1710" s="89">
        <v>0</v>
      </c>
      <c r="P1710" s="89">
        <v>0</v>
      </c>
      <c r="Q1710" s="89">
        <v>0</v>
      </c>
      <c r="R1710" s="89">
        <v>0</v>
      </c>
      <c r="S1710" s="89">
        <v>0</v>
      </c>
      <c r="T1710" s="89">
        <v>0</v>
      </c>
      <c r="U1710" s="89">
        <v>0</v>
      </c>
      <c r="V1710" s="89">
        <v>0</v>
      </c>
      <c r="W1710" s="89">
        <v>0</v>
      </c>
      <c r="X1710" s="89">
        <v>0</v>
      </c>
      <c r="Y1710" s="89">
        <v>0</v>
      </c>
    </row>
    <row r="1711" spans="1:25">
      <c r="A1711" s="88" t="s">
        <v>1820</v>
      </c>
      <c r="B1711" s="89">
        <v>0</v>
      </c>
      <c r="C1711" s="89">
        <v>0</v>
      </c>
      <c r="D1711" s="89">
        <v>0</v>
      </c>
      <c r="E1711" s="89">
        <v>0</v>
      </c>
      <c r="F1711" s="89">
        <v>0</v>
      </c>
      <c r="G1711" s="89">
        <v>0</v>
      </c>
      <c r="H1711" s="89">
        <v>0</v>
      </c>
      <c r="I1711" s="89">
        <v>0</v>
      </c>
      <c r="J1711" s="89">
        <v>0</v>
      </c>
      <c r="K1711" s="89">
        <v>0</v>
      </c>
      <c r="L1711" s="89">
        <v>0</v>
      </c>
      <c r="M1711" s="89">
        <v>0</v>
      </c>
      <c r="N1711" s="89">
        <v>0</v>
      </c>
      <c r="O1711" s="89">
        <v>0</v>
      </c>
      <c r="P1711" s="89">
        <v>0</v>
      </c>
      <c r="Q1711" s="89">
        <v>0</v>
      </c>
      <c r="R1711" s="89">
        <v>0</v>
      </c>
      <c r="S1711" s="89">
        <v>0</v>
      </c>
      <c r="T1711" s="89">
        <v>0</v>
      </c>
      <c r="U1711" s="89">
        <v>0</v>
      </c>
      <c r="V1711" s="89">
        <v>0</v>
      </c>
      <c r="W1711" s="89">
        <v>0</v>
      </c>
      <c r="X1711" s="89">
        <v>0</v>
      </c>
      <c r="Y1711" s="89">
        <v>0</v>
      </c>
    </row>
    <row r="1712" spans="1:25">
      <c r="A1712" s="88" t="s">
        <v>1821</v>
      </c>
      <c r="B1712" s="89">
        <v>0</v>
      </c>
      <c r="C1712" s="89">
        <v>0</v>
      </c>
      <c r="D1712" s="89">
        <v>0</v>
      </c>
      <c r="E1712" s="89">
        <v>0</v>
      </c>
      <c r="F1712" s="89">
        <v>0</v>
      </c>
      <c r="G1712" s="89">
        <v>0</v>
      </c>
      <c r="H1712" s="89">
        <v>0</v>
      </c>
      <c r="I1712" s="89">
        <v>0</v>
      </c>
      <c r="J1712" s="89">
        <v>0</v>
      </c>
      <c r="K1712" s="89">
        <v>0</v>
      </c>
      <c r="L1712" s="89">
        <v>0</v>
      </c>
      <c r="M1712" s="89">
        <v>0</v>
      </c>
      <c r="N1712" s="89">
        <v>0</v>
      </c>
      <c r="O1712" s="89">
        <v>0</v>
      </c>
      <c r="P1712" s="89">
        <v>0</v>
      </c>
      <c r="Q1712" s="89">
        <v>0</v>
      </c>
      <c r="R1712" s="89">
        <v>0</v>
      </c>
      <c r="S1712" s="89">
        <v>0</v>
      </c>
      <c r="T1712" s="89">
        <v>0</v>
      </c>
      <c r="U1712" s="89">
        <v>0</v>
      </c>
      <c r="V1712" s="89">
        <v>0</v>
      </c>
      <c r="W1712" s="89">
        <v>0</v>
      </c>
      <c r="X1712" s="89">
        <v>0</v>
      </c>
      <c r="Y1712" s="89">
        <v>0</v>
      </c>
    </row>
    <row r="1713" spans="1:25">
      <c r="A1713" s="88" t="s">
        <v>1822</v>
      </c>
      <c r="B1713" s="89">
        <v>0</v>
      </c>
      <c r="C1713" s="89">
        <v>0</v>
      </c>
      <c r="D1713" s="89">
        <v>0</v>
      </c>
      <c r="E1713" s="89">
        <v>0</v>
      </c>
      <c r="F1713" s="89">
        <v>0</v>
      </c>
      <c r="G1713" s="89">
        <v>0</v>
      </c>
      <c r="H1713" s="89">
        <v>0</v>
      </c>
      <c r="I1713" s="89">
        <v>0</v>
      </c>
      <c r="J1713" s="89">
        <v>0</v>
      </c>
      <c r="K1713" s="89">
        <v>0</v>
      </c>
      <c r="L1713" s="89">
        <v>0</v>
      </c>
      <c r="M1713" s="89">
        <v>0</v>
      </c>
      <c r="N1713" s="89">
        <v>0</v>
      </c>
      <c r="O1713" s="89">
        <v>0</v>
      </c>
      <c r="P1713" s="89">
        <v>0</v>
      </c>
      <c r="Q1713" s="89">
        <v>0</v>
      </c>
      <c r="R1713" s="89">
        <v>0</v>
      </c>
      <c r="S1713" s="89">
        <v>0</v>
      </c>
      <c r="T1713" s="89">
        <v>0</v>
      </c>
      <c r="U1713" s="89">
        <v>0</v>
      </c>
      <c r="V1713" s="89">
        <v>0</v>
      </c>
      <c r="W1713" s="89">
        <v>0</v>
      </c>
      <c r="X1713" s="89">
        <v>0</v>
      </c>
      <c r="Y1713" s="89">
        <v>0</v>
      </c>
    </row>
    <row r="1714" spans="1:25">
      <c r="A1714" s="88" t="s">
        <v>1823</v>
      </c>
      <c r="B1714" s="89">
        <v>0</v>
      </c>
      <c r="C1714" s="89">
        <v>0</v>
      </c>
      <c r="D1714" s="89">
        <v>0</v>
      </c>
      <c r="E1714" s="89">
        <v>0</v>
      </c>
      <c r="F1714" s="89">
        <v>0</v>
      </c>
      <c r="G1714" s="89">
        <v>0</v>
      </c>
      <c r="H1714" s="89">
        <v>0</v>
      </c>
      <c r="I1714" s="89">
        <v>0</v>
      </c>
      <c r="J1714" s="89">
        <v>0</v>
      </c>
      <c r="K1714" s="89">
        <v>0</v>
      </c>
      <c r="L1714" s="89">
        <v>0</v>
      </c>
      <c r="M1714" s="89">
        <v>0</v>
      </c>
      <c r="N1714" s="89">
        <v>0</v>
      </c>
      <c r="O1714" s="89">
        <v>0</v>
      </c>
      <c r="P1714" s="89">
        <v>0</v>
      </c>
      <c r="Q1714" s="89">
        <v>0</v>
      </c>
      <c r="R1714" s="89">
        <v>0</v>
      </c>
      <c r="S1714" s="89">
        <v>0</v>
      </c>
      <c r="T1714" s="89">
        <v>0</v>
      </c>
      <c r="U1714" s="89">
        <v>0</v>
      </c>
      <c r="V1714" s="89">
        <v>0</v>
      </c>
      <c r="W1714" s="89">
        <v>0</v>
      </c>
      <c r="X1714" s="89">
        <v>0</v>
      </c>
      <c r="Y1714" s="89">
        <v>0</v>
      </c>
    </row>
    <row r="1715" spans="1:25">
      <c r="A1715" s="88" t="s">
        <v>1824</v>
      </c>
      <c r="B1715" s="89">
        <v>0</v>
      </c>
      <c r="C1715" s="89">
        <v>0</v>
      </c>
      <c r="D1715" s="89">
        <v>0</v>
      </c>
      <c r="E1715" s="89">
        <v>0</v>
      </c>
      <c r="F1715" s="89">
        <v>0</v>
      </c>
      <c r="G1715" s="89">
        <v>0</v>
      </c>
      <c r="H1715" s="89">
        <v>0</v>
      </c>
      <c r="I1715" s="89">
        <v>0</v>
      </c>
      <c r="J1715" s="89">
        <v>0</v>
      </c>
      <c r="K1715" s="89">
        <v>0</v>
      </c>
      <c r="L1715" s="89">
        <v>0</v>
      </c>
      <c r="M1715" s="89">
        <v>0</v>
      </c>
      <c r="N1715" s="89">
        <v>0</v>
      </c>
      <c r="O1715" s="89">
        <v>0</v>
      </c>
      <c r="P1715" s="89">
        <v>0</v>
      </c>
      <c r="Q1715" s="89">
        <v>0</v>
      </c>
      <c r="R1715" s="89">
        <v>0</v>
      </c>
      <c r="S1715" s="89">
        <v>0</v>
      </c>
      <c r="T1715" s="89">
        <v>0</v>
      </c>
      <c r="U1715" s="89">
        <v>0</v>
      </c>
      <c r="V1715" s="89">
        <v>0</v>
      </c>
      <c r="W1715" s="89">
        <v>0</v>
      </c>
      <c r="X1715" s="89">
        <v>0</v>
      </c>
      <c r="Y1715" s="89">
        <v>0</v>
      </c>
    </row>
    <row r="1716" spans="1:25">
      <c r="A1716" s="88" t="s">
        <v>1825</v>
      </c>
      <c r="B1716" s="89">
        <v>0</v>
      </c>
      <c r="C1716" s="89">
        <v>0</v>
      </c>
      <c r="D1716" s="89">
        <v>0</v>
      </c>
      <c r="E1716" s="89">
        <v>0</v>
      </c>
      <c r="F1716" s="89">
        <v>0</v>
      </c>
      <c r="G1716" s="89">
        <v>0</v>
      </c>
      <c r="H1716" s="89">
        <v>0</v>
      </c>
      <c r="I1716" s="89">
        <v>0</v>
      </c>
      <c r="J1716" s="89">
        <v>0</v>
      </c>
      <c r="K1716" s="89">
        <v>0</v>
      </c>
      <c r="L1716" s="89">
        <v>0</v>
      </c>
      <c r="M1716" s="89">
        <v>0</v>
      </c>
      <c r="N1716" s="89">
        <v>0</v>
      </c>
      <c r="O1716" s="89">
        <v>0</v>
      </c>
      <c r="P1716" s="89">
        <v>0</v>
      </c>
      <c r="Q1716" s="89">
        <v>0</v>
      </c>
      <c r="R1716" s="89">
        <v>0</v>
      </c>
      <c r="S1716" s="89">
        <v>0</v>
      </c>
      <c r="T1716" s="89">
        <v>0</v>
      </c>
      <c r="U1716" s="89">
        <v>0</v>
      </c>
      <c r="V1716" s="89">
        <v>0</v>
      </c>
      <c r="W1716" s="89">
        <v>0</v>
      </c>
      <c r="X1716" s="89">
        <v>0</v>
      </c>
      <c r="Y1716" s="89">
        <v>0</v>
      </c>
    </row>
    <row r="1717" spans="1:25">
      <c r="A1717" s="88" t="s">
        <v>1826</v>
      </c>
      <c r="B1717" s="89">
        <v>0</v>
      </c>
      <c r="C1717" s="89">
        <v>0</v>
      </c>
      <c r="D1717" s="89">
        <v>0</v>
      </c>
      <c r="E1717" s="89">
        <v>0</v>
      </c>
      <c r="F1717" s="89">
        <v>0</v>
      </c>
      <c r="G1717" s="89">
        <v>0</v>
      </c>
      <c r="H1717" s="89">
        <v>0</v>
      </c>
      <c r="I1717" s="89">
        <v>0</v>
      </c>
      <c r="J1717" s="89">
        <v>0</v>
      </c>
      <c r="K1717" s="89">
        <v>0</v>
      </c>
      <c r="L1717" s="89">
        <v>0</v>
      </c>
      <c r="M1717" s="89">
        <v>0</v>
      </c>
      <c r="N1717" s="89">
        <v>0</v>
      </c>
      <c r="O1717" s="89">
        <v>0</v>
      </c>
      <c r="P1717" s="89">
        <v>0</v>
      </c>
      <c r="Q1717" s="89">
        <v>0</v>
      </c>
      <c r="R1717" s="89">
        <v>0</v>
      </c>
      <c r="S1717" s="89">
        <v>0</v>
      </c>
      <c r="T1717" s="89">
        <v>0</v>
      </c>
      <c r="U1717" s="89">
        <v>0</v>
      </c>
      <c r="V1717" s="89">
        <v>0</v>
      </c>
      <c r="W1717" s="89">
        <v>0</v>
      </c>
      <c r="X1717" s="89">
        <v>0</v>
      </c>
      <c r="Y1717" s="89">
        <v>0</v>
      </c>
    </row>
    <row r="1718" spans="1:25">
      <c r="A1718" s="88" t="s">
        <v>1827</v>
      </c>
      <c r="B1718" s="89">
        <v>0</v>
      </c>
      <c r="C1718" s="89">
        <v>0</v>
      </c>
      <c r="D1718" s="89">
        <v>0</v>
      </c>
      <c r="E1718" s="89">
        <v>0</v>
      </c>
      <c r="F1718" s="89">
        <v>0</v>
      </c>
      <c r="G1718" s="89">
        <v>0</v>
      </c>
      <c r="H1718" s="89">
        <v>0</v>
      </c>
      <c r="I1718" s="89">
        <v>0</v>
      </c>
      <c r="J1718" s="89">
        <v>0</v>
      </c>
      <c r="K1718" s="89">
        <v>0</v>
      </c>
      <c r="L1718" s="89">
        <v>0</v>
      </c>
      <c r="M1718" s="89">
        <v>0</v>
      </c>
      <c r="N1718" s="89">
        <v>0</v>
      </c>
      <c r="O1718" s="89">
        <v>0</v>
      </c>
      <c r="P1718" s="89">
        <v>0</v>
      </c>
      <c r="Q1718" s="89">
        <v>0</v>
      </c>
      <c r="R1718" s="89">
        <v>0</v>
      </c>
      <c r="S1718" s="89">
        <v>0</v>
      </c>
      <c r="T1718" s="89">
        <v>0</v>
      </c>
      <c r="U1718" s="89">
        <v>0</v>
      </c>
      <c r="V1718" s="89">
        <v>0</v>
      </c>
      <c r="W1718" s="89">
        <v>0</v>
      </c>
      <c r="X1718" s="89">
        <v>0</v>
      </c>
      <c r="Y1718" s="89">
        <v>0</v>
      </c>
    </row>
    <row r="1719" spans="1:25">
      <c r="A1719" s="88" t="s">
        <v>1828</v>
      </c>
      <c r="B1719" s="89">
        <v>0</v>
      </c>
      <c r="C1719" s="89">
        <v>0</v>
      </c>
      <c r="D1719" s="89">
        <v>0</v>
      </c>
      <c r="E1719" s="89">
        <v>0</v>
      </c>
      <c r="F1719" s="89">
        <v>0</v>
      </c>
      <c r="G1719" s="89">
        <v>0</v>
      </c>
      <c r="H1719" s="89">
        <v>0</v>
      </c>
      <c r="I1719" s="89">
        <v>0</v>
      </c>
      <c r="J1719" s="89">
        <v>0</v>
      </c>
      <c r="K1719" s="89">
        <v>0</v>
      </c>
      <c r="L1719" s="89">
        <v>0</v>
      </c>
      <c r="M1719" s="89">
        <v>0</v>
      </c>
      <c r="N1719" s="89">
        <v>0</v>
      </c>
      <c r="O1719" s="89">
        <v>0</v>
      </c>
      <c r="P1719" s="89">
        <v>0</v>
      </c>
      <c r="Q1719" s="89">
        <v>0</v>
      </c>
      <c r="R1719" s="89">
        <v>0</v>
      </c>
      <c r="S1719" s="89">
        <v>0</v>
      </c>
      <c r="T1719" s="89">
        <v>0</v>
      </c>
      <c r="U1719" s="89">
        <v>0</v>
      </c>
      <c r="V1719" s="89">
        <v>0</v>
      </c>
      <c r="W1719" s="89">
        <v>0</v>
      </c>
      <c r="X1719" s="89">
        <v>0</v>
      </c>
      <c r="Y1719" s="89">
        <v>0</v>
      </c>
    </row>
    <row r="1720" spans="1:25">
      <c r="A1720" s="88" t="s">
        <v>1829</v>
      </c>
      <c r="B1720" s="89">
        <v>0</v>
      </c>
      <c r="C1720" s="89">
        <v>0</v>
      </c>
      <c r="D1720" s="89">
        <v>0</v>
      </c>
      <c r="E1720" s="89">
        <v>0</v>
      </c>
      <c r="F1720" s="89">
        <v>0</v>
      </c>
      <c r="G1720" s="89">
        <v>0</v>
      </c>
      <c r="H1720" s="89">
        <v>0</v>
      </c>
      <c r="I1720" s="89">
        <v>0</v>
      </c>
      <c r="J1720" s="89">
        <v>0</v>
      </c>
      <c r="K1720" s="89">
        <v>0</v>
      </c>
      <c r="L1720" s="89">
        <v>0</v>
      </c>
      <c r="M1720" s="89">
        <v>0</v>
      </c>
      <c r="N1720" s="89">
        <v>0</v>
      </c>
      <c r="O1720" s="89">
        <v>0</v>
      </c>
      <c r="P1720" s="89">
        <v>0</v>
      </c>
      <c r="Q1720" s="89">
        <v>0</v>
      </c>
      <c r="R1720" s="89">
        <v>0</v>
      </c>
      <c r="S1720" s="89">
        <v>0</v>
      </c>
      <c r="T1720" s="89">
        <v>0</v>
      </c>
      <c r="U1720" s="89">
        <v>0</v>
      </c>
      <c r="V1720" s="89">
        <v>0</v>
      </c>
      <c r="W1720" s="89">
        <v>0</v>
      </c>
      <c r="X1720" s="89">
        <v>0</v>
      </c>
      <c r="Y1720" s="89">
        <v>0</v>
      </c>
    </row>
    <row r="1721" spans="1:25">
      <c r="A1721" s="88" t="s">
        <v>1830</v>
      </c>
      <c r="B1721" s="89">
        <v>0</v>
      </c>
      <c r="C1721" s="89">
        <v>0</v>
      </c>
      <c r="D1721" s="89">
        <v>0</v>
      </c>
      <c r="E1721" s="89">
        <v>0</v>
      </c>
      <c r="F1721" s="89">
        <v>0</v>
      </c>
      <c r="G1721" s="89">
        <v>0</v>
      </c>
      <c r="H1721" s="89">
        <v>0</v>
      </c>
      <c r="I1721" s="89">
        <v>0</v>
      </c>
      <c r="J1721" s="89">
        <v>0</v>
      </c>
      <c r="K1721" s="89">
        <v>0</v>
      </c>
      <c r="L1721" s="89">
        <v>0</v>
      </c>
      <c r="M1721" s="89">
        <v>0</v>
      </c>
      <c r="N1721" s="89">
        <v>0</v>
      </c>
      <c r="O1721" s="89">
        <v>0</v>
      </c>
      <c r="P1721" s="89">
        <v>0</v>
      </c>
      <c r="Q1721" s="89">
        <v>0</v>
      </c>
      <c r="R1721" s="89">
        <v>0</v>
      </c>
      <c r="S1721" s="89">
        <v>0</v>
      </c>
      <c r="T1721" s="89">
        <v>0</v>
      </c>
      <c r="U1721" s="89">
        <v>0</v>
      </c>
      <c r="V1721" s="89">
        <v>0</v>
      </c>
      <c r="W1721" s="89">
        <v>0</v>
      </c>
      <c r="X1721" s="89">
        <v>0</v>
      </c>
      <c r="Y1721" s="89">
        <v>0</v>
      </c>
    </row>
    <row r="1722" spans="1:25">
      <c r="A1722" s="88" t="s">
        <v>1831</v>
      </c>
      <c r="B1722" s="89">
        <v>0</v>
      </c>
      <c r="C1722" s="89">
        <v>0</v>
      </c>
      <c r="D1722" s="89">
        <v>0</v>
      </c>
      <c r="E1722" s="89">
        <v>0</v>
      </c>
      <c r="F1722" s="89">
        <v>0</v>
      </c>
      <c r="G1722" s="89">
        <v>0</v>
      </c>
      <c r="H1722" s="89">
        <v>0</v>
      </c>
      <c r="I1722" s="89">
        <v>0</v>
      </c>
      <c r="J1722" s="89">
        <v>0</v>
      </c>
      <c r="K1722" s="89">
        <v>0</v>
      </c>
      <c r="L1722" s="89">
        <v>0</v>
      </c>
      <c r="M1722" s="89">
        <v>0</v>
      </c>
      <c r="N1722" s="89">
        <v>0</v>
      </c>
      <c r="O1722" s="89">
        <v>0</v>
      </c>
      <c r="P1722" s="89">
        <v>0</v>
      </c>
      <c r="Q1722" s="89">
        <v>0</v>
      </c>
      <c r="R1722" s="89">
        <v>0</v>
      </c>
      <c r="S1722" s="89">
        <v>0</v>
      </c>
      <c r="T1722" s="89">
        <v>0</v>
      </c>
      <c r="U1722" s="89">
        <v>0</v>
      </c>
      <c r="V1722" s="89">
        <v>0</v>
      </c>
      <c r="W1722" s="89">
        <v>0</v>
      </c>
      <c r="X1722" s="89">
        <v>0</v>
      </c>
      <c r="Y1722" s="89">
        <v>0</v>
      </c>
    </row>
    <row r="1723" spans="1:25">
      <c r="A1723" s="88" t="s">
        <v>1832</v>
      </c>
      <c r="B1723" s="89">
        <v>0</v>
      </c>
      <c r="C1723" s="89">
        <v>0</v>
      </c>
      <c r="D1723" s="89">
        <v>0</v>
      </c>
      <c r="E1723" s="89">
        <v>0</v>
      </c>
      <c r="F1723" s="89">
        <v>0</v>
      </c>
      <c r="G1723" s="89">
        <v>0</v>
      </c>
      <c r="H1723" s="89">
        <v>0</v>
      </c>
      <c r="I1723" s="89">
        <v>0</v>
      </c>
      <c r="J1723" s="89">
        <v>0</v>
      </c>
      <c r="K1723" s="89">
        <v>0</v>
      </c>
      <c r="L1723" s="89">
        <v>0</v>
      </c>
      <c r="M1723" s="89">
        <v>0</v>
      </c>
      <c r="N1723" s="89">
        <v>0</v>
      </c>
      <c r="O1723" s="89">
        <v>0</v>
      </c>
      <c r="P1723" s="89">
        <v>0</v>
      </c>
      <c r="Q1723" s="89">
        <v>0</v>
      </c>
      <c r="R1723" s="89">
        <v>0</v>
      </c>
      <c r="S1723" s="89">
        <v>0</v>
      </c>
      <c r="T1723" s="89">
        <v>0</v>
      </c>
      <c r="U1723" s="89">
        <v>0</v>
      </c>
      <c r="V1723" s="89">
        <v>0</v>
      </c>
      <c r="W1723" s="89">
        <v>0</v>
      </c>
      <c r="X1723" s="89">
        <v>0</v>
      </c>
      <c r="Y1723" s="89">
        <v>0</v>
      </c>
    </row>
    <row r="1724" spans="1:25">
      <c r="A1724" s="88" t="s">
        <v>1833</v>
      </c>
      <c r="B1724" s="89">
        <v>0</v>
      </c>
      <c r="C1724" s="89">
        <v>0</v>
      </c>
      <c r="D1724" s="89">
        <v>0</v>
      </c>
      <c r="E1724" s="89">
        <v>0</v>
      </c>
      <c r="F1724" s="89">
        <v>0</v>
      </c>
      <c r="G1724" s="89">
        <v>0</v>
      </c>
      <c r="H1724" s="89">
        <v>0</v>
      </c>
      <c r="I1724" s="89">
        <v>0</v>
      </c>
      <c r="J1724" s="89">
        <v>0</v>
      </c>
      <c r="K1724" s="89">
        <v>0</v>
      </c>
      <c r="L1724" s="89">
        <v>0</v>
      </c>
      <c r="M1724" s="89">
        <v>0</v>
      </c>
      <c r="N1724" s="89">
        <v>0</v>
      </c>
      <c r="O1724" s="89">
        <v>0</v>
      </c>
      <c r="P1724" s="89">
        <v>0</v>
      </c>
      <c r="Q1724" s="89">
        <v>0</v>
      </c>
      <c r="R1724" s="89">
        <v>0</v>
      </c>
      <c r="S1724" s="89">
        <v>0</v>
      </c>
      <c r="T1724" s="89">
        <v>0</v>
      </c>
      <c r="U1724" s="89">
        <v>0</v>
      </c>
      <c r="V1724" s="89">
        <v>0</v>
      </c>
      <c r="W1724" s="89">
        <v>0</v>
      </c>
      <c r="X1724" s="89">
        <v>0</v>
      </c>
      <c r="Y1724" s="89">
        <v>0</v>
      </c>
    </row>
    <row r="1725" spans="1:25">
      <c r="A1725" s="88" t="s">
        <v>1834</v>
      </c>
      <c r="B1725" s="89">
        <v>0</v>
      </c>
      <c r="C1725" s="89">
        <v>0</v>
      </c>
      <c r="D1725" s="89">
        <v>0</v>
      </c>
      <c r="E1725" s="89">
        <v>0</v>
      </c>
      <c r="F1725" s="89">
        <v>0</v>
      </c>
      <c r="G1725" s="89">
        <v>0</v>
      </c>
      <c r="H1725" s="89">
        <v>0</v>
      </c>
      <c r="I1725" s="89">
        <v>0</v>
      </c>
      <c r="J1725" s="89">
        <v>0</v>
      </c>
      <c r="K1725" s="89">
        <v>0</v>
      </c>
      <c r="L1725" s="89">
        <v>0</v>
      </c>
      <c r="M1725" s="89">
        <v>0</v>
      </c>
      <c r="N1725" s="89">
        <v>0</v>
      </c>
      <c r="O1725" s="89">
        <v>0</v>
      </c>
      <c r="P1725" s="89">
        <v>0</v>
      </c>
      <c r="Q1725" s="89">
        <v>0</v>
      </c>
      <c r="R1725" s="89">
        <v>0</v>
      </c>
      <c r="S1725" s="89">
        <v>0</v>
      </c>
      <c r="T1725" s="89">
        <v>0</v>
      </c>
      <c r="U1725" s="89">
        <v>0</v>
      </c>
      <c r="V1725" s="89">
        <v>0</v>
      </c>
      <c r="W1725" s="89">
        <v>0</v>
      </c>
      <c r="X1725" s="89">
        <v>0</v>
      </c>
      <c r="Y1725" s="89">
        <v>0</v>
      </c>
    </row>
    <row r="1726" spans="1:25">
      <c r="A1726" s="88" t="s">
        <v>1835</v>
      </c>
      <c r="B1726" s="89">
        <v>0</v>
      </c>
      <c r="C1726" s="89">
        <v>0</v>
      </c>
      <c r="D1726" s="89">
        <v>0</v>
      </c>
      <c r="E1726" s="89">
        <v>0</v>
      </c>
      <c r="F1726" s="89">
        <v>0</v>
      </c>
      <c r="G1726" s="89">
        <v>0</v>
      </c>
      <c r="H1726" s="89">
        <v>0</v>
      </c>
      <c r="I1726" s="89">
        <v>0</v>
      </c>
      <c r="J1726" s="89">
        <v>0</v>
      </c>
      <c r="K1726" s="89">
        <v>0</v>
      </c>
      <c r="L1726" s="89">
        <v>0</v>
      </c>
      <c r="M1726" s="89">
        <v>0</v>
      </c>
      <c r="N1726" s="89">
        <v>0</v>
      </c>
      <c r="O1726" s="89">
        <v>0</v>
      </c>
      <c r="P1726" s="89">
        <v>0</v>
      </c>
      <c r="Q1726" s="89">
        <v>0</v>
      </c>
      <c r="R1726" s="89">
        <v>0</v>
      </c>
      <c r="S1726" s="89">
        <v>0</v>
      </c>
      <c r="T1726" s="89">
        <v>0</v>
      </c>
      <c r="U1726" s="89">
        <v>0</v>
      </c>
      <c r="V1726" s="89">
        <v>0</v>
      </c>
      <c r="W1726" s="89">
        <v>0</v>
      </c>
      <c r="X1726" s="89">
        <v>0</v>
      </c>
      <c r="Y1726" s="89">
        <v>0</v>
      </c>
    </row>
    <row r="1727" spans="1:25">
      <c r="A1727" s="88" t="s">
        <v>1836</v>
      </c>
      <c r="B1727" s="89">
        <v>0</v>
      </c>
      <c r="C1727" s="89">
        <v>0</v>
      </c>
      <c r="D1727" s="89">
        <v>0</v>
      </c>
      <c r="E1727" s="89">
        <v>0</v>
      </c>
      <c r="F1727" s="89">
        <v>0</v>
      </c>
      <c r="G1727" s="89">
        <v>0</v>
      </c>
      <c r="H1727" s="89">
        <v>0</v>
      </c>
      <c r="I1727" s="89">
        <v>0</v>
      </c>
      <c r="J1727" s="89">
        <v>0</v>
      </c>
      <c r="K1727" s="89">
        <v>0</v>
      </c>
      <c r="L1727" s="89">
        <v>0</v>
      </c>
      <c r="M1727" s="89">
        <v>0</v>
      </c>
      <c r="N1727" s="89">
        <v>0</v>
      </c>
      <c r="O1727" s="89">
        <v>0</v>
      </c>
      <c r="P1727" s="89">
        <v>0</v>
      </c>
      <c r="Q1727" s="89">
        <v>0</v>
      </c>
      <c r="R1727" s="89">
        <v>0</v>
      </c>
      <c r="S1727" s="89">
        <v>0</v>
      </c>
      <c r="T1727" s="89">
        <v>0</v>
      </c>
      <c r="U1727" s="89">
        <v>0</v>
      </c>
      <c r="V1727" s="89">
        <v>0</v>
      </c>
      <c r="W1727" s="89">
        <v>0</v>
      </c>
      <c r="X1727" s="89">
        <v>0</v>
      </c>
      <c r="Y1727" s="89">
        <v>0</v>
      </c>
    </row>
    <row r="1728" spans="1:25">
      <c r="A1728" s="88" t="s">
        <v>1837</v>
      </c>
      <c r="B1728" s="89">
        <v>0</v>
      </c>
      <c r="C1728" s="89">
        <v>0</v>
      </c>
      <c r="D1728" s="89">
        <v>0</v>
      </c>
      <c r="E1728" s="89">
        <v>0</v>
      </c>
      <c r="F1728" s="89">
        <v>0</v>
      </c>
      <c r="G1728" s="89">
        <v>0</v>
      </c>
      <c r="H1728" s="89">
        <v>0</v>
      </c>
      <c r="I1728" s="89">
        <v>0</v>
      </c>
      <c r="J1728" s="89">
        <v>0</v>
      </c>
      <c r="K1728" s="89">
        <v>0</v>
      </c>
      <c r="L1728" s="89">
        <v>0</v>
      </c>
      <c r="M1728" s="89">
        <v>0</v>
      </c>
      <c r="N1728" s="89">
        <v>0</v>
      </c>
      <c r="O1728" s="89">
        <v>0</v>
      </c>
      <c r="P1728" s="89">
        <v>0</v>
      </c>
      <c r="Q1728" s="89">
        <v>0</v>
      </c>
      <c r="R1728" s="89">
        <v>0</v>
      </c>
      <c r="S1728" s="89">
        <v>0</v>
      </c>
      <c r="T1728" s="89">
        <v>0</v>
      </c>
      <c r="U1728" s="89">
        <v>0</v>
      </c>
      <c r="V1728" s="89">
        <v>0</v>
      </c>
      <c r="W1728" s="89">
        <v>0</v>
      </c>
      <c r="X1728" s="89">
        <v>0</v>
      </c>
      <c r="Y1728" s="89">
        <v>0</v>
      </c>
    </row>
    <row r="1729" spans="1:25">
      <c r="A1729" s="88" t="s">
        <v>1838</v>
      </c>
      <c r="B1729" s="89">
        <v>0</v>
      </c>
      <c r="C1729" s="89">
        <v>0</v>
      </c>
      <c r="D1729" s="89">
        <v>0</v>
      </c>
      <c r="E1729" s="89">
        <v>0</v>
      </c>
      <c r="F1729" s="89">
        <v>0</v>
      </c>
      <c r="G1729" s="89">
        <v>0</v>
      </c>
      <c r="H1729" s="89">
        <v>0</v>
      </c>
      <c r="I1729" s="89">
        <v>0</v>
      </c>
      <c r="J1729" s="89">
        <v>0</v>
      </c>
      <c r="K1729" s="89">
        <v>0</v>
      </c>
      <c r="L1729" s="89">
        <v>0</v>
      </c>
      <c r="M1729" s="89">
        <v>0</v>
      </c>
      <c r="N1729" s="89">
        <v>0</v>
      </c>
      <c r="O1729" s="89">
        <v>0</v>
      </c>
      <c r="P1729" s="89">
        <v>0</v>
      </c>
      <c r="Q1729" s="89">
        <v>0</v>
      </c>
      <c r="R1729" s="89">
        <v>0</v>
      </c>
      <c r="S1729" s="89">
        <v>0</v>
      </c>
      <c r="T1729" s="89">
        <v>0</v>
      </c>
      <c r="U1729" s="89">
        <v>0</v>
      </c>
      <c r="V1729" s="89">
        <v>0</v>
      </c>
      <c r="W1729" s="89">
        <v>0</v>
      </c>
      <c r="X1729" s="89">
        <v>0</v>
      </c>
      <c r="Y1729" s="89">
        <v>0</v>
      </c>
    </row>
    <row r="1730" spans="1:25">
      <c r="A1730" s="88" t="s">
        <v>1839</v>
      </c>
      <c r="B1730" s="89">
        <v>0</v>
      </c>
      <c r="C1730" s="89">
        <v>0</v>
      </c>
      <c r="D1730" s="89">
        <v>0</v>
      </c>
      <c r="E1730" s="89">
        <v>0</v>
      </c>
      <c r="F1730" s="89">
        <v>0</v>
      </c>
      <c r="G1730" s="89">
        <v>0</v>
      </c>
      <c r="H1730" s="89">
        <v>0</v>
      </c>
      <c r="I1730" s="89">
        <v>0</v>
      </c>
      <c r="J1730" s="89">
        <v>0</v>
      </c>
      <c r="K1730" s="89">
        <v>0</v>
      </c>
      <c r="L1730" s="89">
        <v>0</v>
      </c>
      <c r="M1730" s="89">
        <v>0</v>
      </c>
      <c r="N1730" s="89">
        <v>0</v>
      </c>
      <c r="O1730" s="89">
        <v>0</v>
      </c>
      <c r="P1730" s="89">
        <v>0</v>
      </c>
      <c r="Q1730" s="89">
        <v>0</v>
      </c>
      <c r="R1730" s="89">
        <v>0</v>
      </c>
      <c r="S1730" s="89">
        <v>0</v>
      </c>
      <c r="T1730" s="89">
        <v>0</v>
      </c>
      <c r="U1730" s="89">
        <v>0</v>
      </c>
      <c r="V1730" s="89">
        <v>0</v>
      </c>
      <c r="W1730" s="89">
        <v>0</v>
      </c>
      <c r="X1730" s="89">
        <v>0</v>
      </c>
      <c r="Y1730" s="89">
        <v>0</v>
      </c>
    </row>
    <row r="1731" spans="1:25">
      <c r="A1731" s="88" t="s">
        <v>1840</v>
      </c>
      <c r="B1731" s="89">
        <v>0</v>
      </c>
      <c r="C1731" s="89">
        <v>0</v>
      </c>
      <c r="D1731" s="89">
        <v>0</v>
      </c>
      <c r="E1731" s="89">
        <v>0</v>
      </c>
      <c r="F1731" s="89">
        <v>0</v>
      </c>
      <c r="G1731" s="89">
        <v>0</v>
      </c>
      <c r="H1731" s="89">
        <v>0</v>
      </c>
      <c r="I1731" s="89">
        <v>0</v>
      </c>
      <c r="J1731" s="89">
        <v>0</v>
      </c>
      <c r="K1731" s="89">
        <v>0</v>
      </c>
      <c r="L1731" s="89">
        <v>0</v>
      </c>
      <c r="M1731" s="89">
        <v>0</v>
      </c>
      <c r="N1731" s="89">
        <v>0</v>
      </c>
      <c r="O1731" s="89">
        <v>0</v>
      </c>
      <c r="P1731" s="89">
        <v>0</v>
      </c>
      <c r="Q1731" s="89">
        <v>0</v>
      </c>
      <c r="R1731" s="89">
        <v>0</v>
      </c>
      <c r="S1731" s="89">
        <v>0</v>
      </c>
      <c r="T1731" s="89">
        <v>0</v>
      </c>
      <c r="U1731" s="89">
        <v>0</v>
      </c>
      <c r="V1731" s="89">
        <v>0</v>
      </c>
      <c r="W1731" s="89">
        <v>0</v>
      </c>
      <c r="X1731" s="89">
        <v>0</v>
      </c>
      <c r="Y1731" s="89">
        <v>0</v>
      </c>
    </row>
    <row r="1732" spans="1:25">
      <c r="A1732" s="88" t="s">
        <v>1841</v>
      </c>
      <c r="B1732" s="89">
        <v>0</v>
      </c>
      <c r="C1732" s="89">
        <v>0</v>
      </c>
      <c r="D1732" s="89">
        <v>0</v>
      </c>
      <c r="E1732" s="89">
        <v>0</v>
      </c>
      <c r="F1732" s="89">
        <v>0</v>
      </c>
      <c r="G1732" s="89">
        <v>0</v>
      </c>
      <c r="H1732" s="89">
        <v>0</v>
      </c>
      <c r="I1732" s="89">
        <v>0</v>
      </c>
      <c r="J1732" s="89">
        <v>0</v>
      </c>
      <c r="K1732" s="89">
        <v>0</v>
      </c>
      <c r="L1732" s="89">
        <v>0</v>
      </c>
      <c r="M1732" s="89">
        <v>0</v>
      </c>
      <c r="N1732" s="89">
        <v>0</v>
      </c>
      <c r="O1732" s="89">
        <v>0</v>
      </c>
      <c r="P1732" s="89">
        <v>0</v>
      </c>
      <c r="Q1732" s="89">
        <v>0</v>
      </c>
      <c r="R1732" s="89">
        <v>0</v>
      </c>
      <c r="S1732" s="89">
        <v>0</v>
      </c>
      <c r="T1732" s="89">
        <v>0</v>
      </c>
      <c r="U1732" s="89">
        <v>0</v>
      </c>
      <c r="V1732" s="89">
        <v>0</v>
      </c>
      <c r="W1732" s="89">
        <v>0</v>
      </c>
      <c r="X1732" s="89">
        <v>0</v>
      </c>
      <c r="Y1732" s="89">
        <v>0</v>
      </c>
    </row>
    <row r="1733" spans="1:25">
      <c r="A1733" s="88" t="s">
        <v>1842</v>
      </c>
      <c r="B1733" s="89">
        <v>0</v>
      </c>
      <c r="C1733" s="89">
        <v>0</v>
      </c>
      <c r="D1733" s="89">
        <v>0</v>
      </c>
      <c r="E1733" s="89">
        <v>0</v>
      </c>
      <c r="F1733" s="89">
        <v>0</v>
      </c>
      <c r="G1733" s="89">
        <v>0</v>
      </c>
      <c r="H1733" s="89">
        <v>0</v>
      </c>
      <c r="I1733" s="89">
        <v>0</v>
      </c>
      <c r="J1733" s="89">
        <v>0</v>
      </c>
      <c r="K1733" s="89">
        <v>0</v>
      </c>
      <c r="L1733" s="89">
        <v>0</v>
      </c>
      <c r="M1733" s="89">
        <v>0</v>
      </c>
      <c r="N1733" s="89">
        <v>0</v>
      </c>
      <c r="O1733" s="89">
        <v>0</v>
      </c>
      <c r="P1733" s="89">
        <v>0</v>
      </c>
      <c r="Q1733" s="89">
        <v>0</v>
      </c>
      <c r="R1733" s="89">
        <v>0</v>
      </c>
      <c r="S1733" s="89">
        <v>0</v>
      </c>
      <c r="T1733" s="89">
        <v>0</v>
      </c>
      <c r="U1733" s="89">
        <v>0</v>
      </c>
      <c r="V1733" s="89">
        <v>0</v>
      </c>
      <c r="W1733" s="89">
        <v>0</v>
      </c>
      <c r="X1733" s="89">
        <v>0</v>
      </c>
      <c r="Y1733" s="89">
        <v>0</v>
      </c>
    </row>
    <row r="1734" spans="1:25">
      <c r="A1734" s="88" t="s">
        <v>1843</v>
      </c>
      <c r="B1734" s="89">
        <v>0</v>
      </c>
      <c r="C1734" s="89">
        <v>0</v>
      </c>
      <c r="D1734" s="89">
        <v>0</v>
      </c>
      <c r="E1734" s="89">
        <v>0</v>
      </c>
      <c r="F1734" s="89">
        <v>0</v>
      </c>
      <c r="G1734" s="89">
        <v>0</v>
      </c>
      <c r="H1734" s="89">
        <v>0</v>
      </c>
      <c r="I1734" s="89">
        <v>0</v>
      </c>
      <c r="J1734" s="89">
        <v>0</v>
      </c>
      <c r="K1734" s="89">
        <v>0</v>
      </c>
      <c r="L1734" s="89">
        <v>0</v>
      </c>
      <c r="M1734" s="89">
        <v>0</v>
      </c>
      <c r="N1734" s="89">
        <v>0</v>
      </c>
      <c r="O1734" s="89">
        <v>0</v>
      </c>
      <c r="P1734" s="89">
        <v>0</v>
      </c>
      <c r="Q1734" s="89">
        <v>0</v>
      </c>
      <c r="R1734" s="89">
        <v>0</v>
      </c>
      <c r="S1734" s="89">
        <v>0</v>
      </c>
      <c r="T1734" s="89">
        <v>0</v>
      </c>
      <c r="U1734" s="89">
        <v>0</v>
      </c>
      <c r="V1734" s="89">
        <v>0</v>
      </c>
      <c r="W1734" s="89">
        <v>0</v>
      </c>
      <c r="X1734" s="89">
        <v>0</v>
      </c>
      <c r="Y1734" s="89">
        <v>0</v>
      </c>
    </row>
    <row r="1735" spans="1:25">
      <c r="A1735" s="88" t="s">
        <v>1844</v>
      </c>
      <c r="B1735" s="89">
        <v>0</v>
      </c>
      <c r="C1735" s="89">
        <v>0</v>
      </c>
      <c r="D1735" s="89">
        <v>0</v>
      </c>
      <c r="E1735" s="89">
        <v>0</v>
      </c>
      <c r="F1735" s="89">
        <v>0</v>
      </c>
      <c r="G1735" s="89">
        <v>0</v>
      </c>
      <c r="H1735" s="89">
        <v>0</v>
      </c>
      <c r="I1735" s="89">
        <v>0</v>
      </c>
      <c r="J1735" s="89">
        <v>0</v>
      </c>
      <c r="K1735" s="89">
        <v>0</v>
      </c>
      <c r="L1735" s="89">
        <v>0</v>
      </c>
      <c r="M1735" s="89">
        <v>0</v>
      </c>
      <c r="N1735" s="89">
        <v>0</v>
      </c>
      <c r="O1735" s="89">
        <v>0</v>
      </c>
      <c r="P1735" s="89">
        <v>0</v>
      </c>
      <c r="Q1735" s="89">
        <v>0</v>
      </c>
      <c r="R1735" s="89">
        <v>0</v>
      </c>
      <c r="S1735" s="89">
        <v>0</v>
      </c>
      <c r="T1735" s="89">
        <v>0</v>
      </c>
      <c r="U1735" s="89">
        <v>0</v>
      </c>
      <c r="V1735" s="89">
        <v>0</v>
      </c>
      <c r="W1735" s="89">
        <v>0</v>
      </c>
      <c r="X1735" s="89">
        <v>0</v>
      </c>
      <c r="Y1735" s="89">
        <v>0</v>
      </c>
    </row>
    <row r="1736" spans="1:25">
      <c r="A1736" s="88" t="s">
        <v>1845</v>
      </c>
      <c r="B1736" s="89">
        <v>0</v>
      </c>
      <c r="C1736" s="89">
        <v>0</v>
      </c>
      <c r="D1736" s="89">
        <v>0</v>
      </c>
      <c r="E1736" s="89">
        <v>0</v>
      </c>
      <c r="F1736" s="89">
        <v>0</v>
      </c>
      <c r="G1736" s="89">
        <v>0</v>
      </c>
      <c r="H1736" s="89">
        <v>0</v>
      </c>
      <c r="I1736" s="89">
        <v>0</v>
      </c>
      <c r="J1736" s="89">
        <v>0</v>
      </c>
      <c r="K1736" s="89">
        <v>0</v>
      </c>
      <c r="L1736" s="89">
        <v>0</v>
      </c>
      <c r="M1736" s="89">
        <v>0</v>
      </c>
      <c r="N1736" s="89">
        <v>0</v>
      </c>
      <c r="O1736" s="89">
        <v>0</v>
      </c>
      <c r="P1736" s="89">
        <v>0</v>
      </c>
      <c r="Q1736" s="89">
        <v>0</v>
      </c>
      <c r="R1736" s="89">
        <v>0</v>
      </c>
      <c r="S1736" s="89">
        <v>0</v>
      </c>
      <c r="T1736" s="89">
        <v>0</v>
      </c>
      <c r="U1736" s="89">
        <v>0</v>
      </c>
      <c r="V1736" s="89">
        <v>0</v>
      </c>
      <c r="W1736" s="89">
        <v>0</v>
      </c>
      <c r="X1736" s="89">
        <v>0</v>
      </c>
      <c r="Y1736" s="89">
        <v>0</v>
      </c>
    </row>
    <row r="1737" spans="1:25">
      <c r="A1737" s="88" t="s">
        <v>1846</v>
      </c>
      <c r="B1737" s="89">
        <v>0</v>
      </c>
      <c r="C1737" s="89">
        <v>0</v>
      </c>
      <c r="D1737" s="89">
        <v>0</v>
      </c>
      <c r="E1737" s="89">
        <v>0</v>
      </c>
      <c r="F1737" s="89">
        <v>0</v>
      </c>
      <c r="G1737" s="89">
        <v>0</v>
      </c>
      <c r="H1737" s="89">
        <v>0</v>
      </c>
      <c r="I1737" s="89">
        <v>0</v>
      </c>
      <c r="J1737" s="89">
        <v>0</v>
      </c>
      <c r="K1737" s="89">
        <v>0</v>
      </c>
      <c r="L1737" s="89">
        <v>0</v>
      </c>
      <c r="M1737" s="89">
        <v>0</v>
      </c>
      <c r="N1737" s="89">
        <v>0</v>
      </c>
      <c r="O1737" s="89">
        <v>0</v>
      </c>
      <c r="P1737" s="89">
        <v>0</v>
      </c>
      <c r="Q1737" s="89">
        <v>0</v>
      </c>
      <c r="R1737" s="89">
        <v>0</v>
      </c>
      <c r="S1737" s="89">
        <v>0</v>
      </c>
      <c r="T1737" s="89">
        <v>0</v>
      </c>
      <c r="U1737" s="89">
        <v>0</v>
      </c>
      <c r="V1737" s="89">
        <v>0</v>
      </c>
      <c r="W1737" s="89">
        <v>0</v>
      </c>
      <c r="X1737" s="89">
        <v>0</v>
      </c>
      <c r="Y1737" s="89">
        <v>0</v>
      </c>
    </row>
    <row r="1738" spans="1:25">
      <c r="A1738" s="88" t="s">
        <v>1847</v>
      </c>
      <c r="B1738" s="89">
        <v>0</v>
      </c>
      <c r="C1738" s="89">
        <v>0</v>
      </c>
      <c r="D1738" s="89">
        <v>0</v>
      </c>
      <c r="E1738" s="89">
        <v>0</v>
      </c>
      <c r="F1738" s="89">
        <v>0</v>
      </c>
      <c r="G1738" s="89">
        <v>0</v>
      </c>
      <c r="H1738" s="89">
        <v>0</v>
      </c>
      <c r="I1738" s="89">
        <v>0</v>
      </c>
      <c r="J1738" s="89">
        <v>0</v>
      </c>
      <c r="K1738" s="89">
        <v>0</v>
      </c>
      <c r="L1738" s="89">
        <v>0</v>
      </c>
      <c r="M1738" s="89">
        <v>0</v>
      </c>
      <c r="N1738" s="89">
        <v>0</v>
      </c>
      <c r="O1738" s="89">
        <v>0</v>
      </c>
      <c r="P1738" s="89">
        <v>0</v>
      </c>
      <c r="Q1738" s="89">
        <v>0</v>
      </c>
      <c r="R1738" s="89">
        <v>0</v>
      </c>
      <c r="S1738" s="89">
        <v>0</v>
      </c>
      <c r="T1738" s="89">
        <v>0</v>
      </c>
      <c r="U1738" s="89">
        <v>0</v>
      </c>
      <c r="V1738" s="89">
        <v>0</v>
      </c>
      <c r="W1738" s="89">
        <v>0</v>
      </c>
      <c r="X1738" s="89">
        <v>0</v>
      </c>
      <c r="Y1738" s="89">
        <v>0</v>
      </c>
    </row>
    <row r="1739" spans="1:25">
      <c r="A1739" s="88" t="s">
        <v>1848</v>
      </c>
      <c r="B1739" s="89">
        <v>0</v>
      </c>
      <c r="C1739" s="89">
        <v>0</v>
      </c>
      <c r="D1739" s="89">
        <v>0</v>
      </c>
      <c r="E1739" s="89">
        <v>0</v>
      </c>
      <c r="F1739" s="89">
        <v>0</v>
      </c>
      <c r="G1739" s="89">
        <v>0</v>
      </c>
      <c r="H1739" s="89">
        <v>0</v>
      </c>
      <c r="I1739" s="89">
        <v>0</v>
      </c>
      <c r="J1739" s="89">
        <v>0</v>
      </c>
      <c r="K1739" s="89">
        <v>0</v>
      </c>
      <c r="L1739" s="89">
        <v>0</v>
      </c>
      <c r="M1739" s="89">
        <v>0</v>
      </c>
      <c r="N1739" s="89">
        <v>0</v>
      </c>
      <c r="O1739" s="89">
        <v>0</v>
      </c>
      <c r="P1739" s="89">
        <v>0</v>
      </c>
      <c r="Q1739" s="89">
        <v>0</v>
      </c>
      <c r="R1739" s="89">
        <v>0</v>
      </c>
      <c r="S1739" s="89">
        <v>0</v>
      </c>
      <c r="T1739" s="89">
        <v>0</v>
      </c>
      <c r="U1739" s="89">
        <v>0</v>
      </c>
      <c r="V1739" s="89">
        <v>0</v>
      </c>
      <c r="W1739" s="89">
        <v>0</v>
      </c>
      <c r="X1739" s="89">
        <v>0</v>
      </c>
      <c r="Y1739" s="89">
        <v>0</v>
      </c>
    </row>
    <row r="1740" spans="1:25">
      <c r="A1740" s="88" t="s">
        <v>1849</v>
      </c>
      <c r="B1740" s="89">
        <v>0</v>
      </c>
      <c r="C1740" s="89">
        <v>0</v>
      </c>
      <c r="D1740" s="89">
        <v>0</v>
      </c>
      <c r="E1740" s="89">
        <v>0</v>
      </c>
      <c r="F1740" s="89">
        <v>0</v>
      </c>
      <c r="G1740" s="89">
        <v>0</v>
      </c>
      <c r="H1740" s="89">
        <v>0</v>
      </c>
      <c r="I1740" s="89">
        <v>0</v>
      </c>
      <c r="J1740" s="89">
        <v>0</v>
      </c>
      <c r="K1740" s="89">
        <v>0</v>
      </c>
      <c r="L1740" s="89">
        <v>0</v>
      </c>
      <c r="M1740" s="89">
        <v>0</v>
      </c>
      <c r="N1740" s="89">
        <v>0</v>
      </c>
      <c r="O1740" s="89">
        <v>0</v>
      </c>
      <c r="P1740" s="89">
        <v>0</v>
      </c>
      <c r="Q1740" s="89">
        <v>0</v>
      </c>
      <c r="R1740" s="89">
        <v>0</v>
      </c>
      <c r="S1740" s="89">
        <v>0</v>
      </c>
      <c r="T1740" s="89">
        <v>0</v>
      </c>
      <c r="U1740" s="89">
        <v>0</v>
      </c>
      <c r="V1740" s="89">
        <v>0</v>
      </c>
      <c r="W1740" s="89">
        <v>0</v>
      </c>
      <c r="X1740" s="89">
        <v>0</v>
      </c>
      <c r="Y1740" s="89">
        <v>0</v>
      </c>
    </row>
    <row r="1741" spans="1:25">
      <c r="A1741" s="88" t="s">
        <v>1850</v>
      </c>
      <c r="B1741" s="89">
        <v>0</v>
      </c>
      <c r="C1741" s="89">
        <v>0</v>
      </c>
      <c r="D1741" s="89">
        <v>0</v>
      </c>
      <c r="E1741" s="89">
        <v>0</v>
      </c>
      <c r="F1741" s="89">
        <v>0</v>
      </c>
      <c r="G1741" s="89">
        <v>0</v>
      </c>
      <c r="H1741" s="89">
        <v>0</v>
      </c>
      <c r="I1741" s="89">
        <v>0</v>
      </c>
      <c r="J1741" s="89">
        <v>0</v>
      </c>
      <c r="K1741" s="89">
        <v>0</v>
      </c>
      <c r="L1741" s="89">
        <v>0</v>
      </c>
      <c r="M1741" s="89">
        <v>0</v>
      </c>
      <c r="N1741" s="89">
        <v>0</v>
      </c>
      <c r="O1741" s="89">
        <v>0</v>
      </c>
      <c r="P1741" s="89">
        <v>0</v>
      </c>
      <c r="Q1741" s="89">
        <v>0</v>
      </c>
      <c r="R1741" s="89">
        <v>0</v>
      </c>
      <c r="S1741" s="89">
        <v>0</v>
      </c>
      <c r="T1741" s="89">
        <v>0</v>
      </c>
      <c r="U1741" s="89">
        <v>0</v>
      </c>
      <c r="V1741" s="89">
        <v>0</v>
      </c>
      <c r="W1741" s="89">
        <v>0</v>
      </c>
      <c r="X1741" s="89">
        <v>0</v>
      </c>
      <c r="Y1741" s="89">
        <v>0</v>
      </c>
    </row>
    <row r="1742" spans="1:25">
      <c r="A1742" s="88" t="s">
        <v>1851</v>
      </c>
      <c r="B1742" s="89">
        <v>0</v>
      </c>
      <c r="C1742" s="89">
        <v>0</v>
      </c>
      <c r="D1742" s="89">
        <v>0</v>
      </c>
      <c r="E1742" s="89">
        <v>0</v>
      </c>
      <c r="F1742" s="89">
        <v>0</v>
      </c>
      <c r="G1742" s="89">
        <v>0</v>
      </c>
      <c r="H1742" s="89">
        <v>0</v>
      </c>
      <c r="I1742" s="89">
        <v>0</v>
      </c>
      <c r="J1742" s="89">
        <v>0</v>
      </c>
      <c r="K1742" s="89">
        <v>0</v>
      </c>
      <c r="L1742" s="89">
        <v>0</v>
      </c>
      <c r="M1742" s="89">
        <v>0</v>
      </c>
      <c r="N1742" s="89">
        <v>0</v>
      </c>
      <c r="O1742" s="89">
        <v>0</v>
      </c>
      <c r="P1742" s="89">
        <v>0</v>
      </c>
      <c r="Q1742" s="89">
        <v>0</v>
      </c>
      <c r="R1742" s="89">
        <v>0</v>
      </c>
      <c r="S1742" s="89">
        <v>0</v>
      </c>
      <c r="T1742" s="89">
        <v>0</v>
      </c>
      <c r="U1742" s="89">
        <v>0</v>
      </c>
      <c r="V1742" s="89">
        <v>0</v>
      </c>
      <c r="W1742" s="89">
        <v>0</v>
      </c>
      <c r="X1742" s="89">
        <v>0</v>
      </c>
      <c r="Y1742" s="89">
        <v>0</v>
      </c>
    </row>
    <row r="1743" spans="1:25">
      <c r="A1743" s="88" t="s">
        <v>1852</v>
      </c>
      <c r="B1743" s="89">
        <v>0</v>
      </c>
      <c r="C1743" s="89">
        <v>0</v>
      </c>
      <c r="D1743" s="89">
        <v>0</v>
      </c>
      <c r="E1743" s="89">
        <v>0</v>
      </c>
      <c r="F1743" s="89">
        <v>0</v>
      </c>
      <c r="G1743" s="89">
        <v>0</v>
      </c>
      <c r="H1743" s="89">
        <v>0</v>
      </c>
      <c r="I1743" s="89">
        <v>0</v>
      </c>
      <c r="J1743" s="89">
        <v>0</v>
      </c>
      <c r="K1743" s="89">
        <v>0</v>
      </c>
      <c r="L1743" s="89">
        <v>0</v>
      </c>
      <c r="M1743" s="89">
        <v>0</v>
      </c>
      <c r="N1743" s="89">
        <v>0</v>
      </c>
      <c r="O1743" s="89">
        <v>0</v>
      </c>
      <c r="P1743" s="89">
        <v>0</v>
      </c>
      <c r="Q1743" s="89">
        <v>0</v>
      </c>
      <c r="R1743" s="89">
        <v>0</v>
      </c>
      <c r="S1743" s="89">
        <v>0</v>
      </c>
      <c r="T1743" s="89">
        <v>0</v>
      </c>
      <c r="U1743" s="89">
        <v>0</v>
      </c>
      <c r="V1743" s="89">
        <v>0</v>
      </c>
      <c r="W1743" s="89">
        <v>0</v>
      </c>
      <c r="X1743" s="89">
        <v>0</v>
      </c>
      <c r="Y1743" s="89">
        <v>0</v>
      </c>
    </row>
    <row r="1744" spans="1:25">
      <c r="A1744" s="88" t="s">
        <v>1853</v>
      </c>
      <c r="B1744" s="89">
        <v>0</v>
      </c>
      <c r="C1744" s="89">
        <v>0</v>
      </c>
      <c r="D1744" s="89">
        <v>0</v>
      </c>
      <c r="E1744" s="89">
        <v>0</v>
      </c>
      <c r="F1744" s="89">
        <v>0</v>
      </c>
      <c r="G1744" s="89">
        <v>0</v>
      </c>
      <c r="H1744" s="89">
        <v>0</v>
      </c>
      <c r="I1744" s="89">
        <v>0</v>
      </c>
      <c r="J1744" s="89">
        <v>0</v>
      </c>
      <c r="K1744" s="89">
        <v>0</v>
      </c>
      <c r="L1744" s="89">
        <v>0</v>
      </c>
      <c r="M1744" s="89">
        <v>0</v>
      </c>
      <c r="N1744" s="89">
        <v>0</v>
      </c>
      <c r="O1744" s="89">
        <v>0</v>
      </c>
      <c r="P1744" s="89">
        <v>0</v>
      </c>
      <c r="Q1744" s="89">
        <v>0</v>
      </c>
      <c r="R1744" s="89">
        <v>0</v>
      </c>
      <c r="S1744" s="89">
        <v>0</v>
      </c>
      <c r="T1744" s="89">
        <v>0</v>
      </c>
      <c r="U1744" s="89">
        <v>0</v>
      </c>
      <c r="V1744" s="89">
        <v>0</v>
      </c>
      <c r="W1744" s="89">
        <v>0</v>
      </c>
      <c r="X1744" s="89">
        <v>0</v>
      </c>
      <c r="Y1744" s="89">
        <v>0</v>
      </c>
    </row>
    <row r="1745" spans="1:25">
      <c r="A1745" s="88" t="s">
        <v>1854</v>
      </c>
      <c r="B1745" s="89">
        <v>0</v>
      </c>
      <c r="C1745" s="89">
        <v>0</v>
      </c>
      <c r="D1745" s="89">
        <v>0</v>
      </c>
      <c r="E1745" s="89">
        <v>0</v>
      </c>
      <c r="F1745" s="89">
        <v>0</v>
      </c>
      <c r="G1745" s="89">
        <v>0</v>
      </c>
      <c r="H1745" s="89">
        <v>0</v>
      </c>
      <c r="I1745" s="89">
        <v>0</v>
      </c>
      <c r="J1745" s="89">
        <v>0</v>
      </c>
      <c r="K1745" s="89">
        <v>0</v>
      </c>
      <c r="L1745" s="89">
        <v>0</v>
      </c>
      <c r="M1745" s="89">
        <v>0</v>
      </c>
      <c r="N1745" s="89">
        <v>0</v>
      </c>
      <c r="O1745" s="89">
        <v>0</v>
      </c>
      <c r="P1745" s="89">
        <v>0</v>
      </c>
      <c r="Q1745" s="89">
        <v>0</v>
      </c>
      <c r="R1745" s="89">
        <v>0</v>
      </c>
      <c r="S1745" s="89">
        <v>0</v>
      </c>
      <c r="T1745" s="89">
        <v>0</v>
      </c>
      <c r="U1745" s="89">
        <v>0</v>
      </c>
      <c r="V1745" s="89">
        <v>0</v>
      </c>
      <c r="W1745" s="89">
        <v>0</v>
      </c>
      <c r="X1745" s="89">
        <v>0</v>
      </c>
      <c r="Y1745" s="89">
        <v>0</v>
      </c>
    </row>
    <row r="1746" spans="1:25">
      <c r="A1746" s="88" t="s">
        <v>1855</v>
      </c>
      <c r="B1746" s="89">
        <v>0</v>
      </c>
      <c r="C1746" s="89">
        <v>0</v>
      </c>
      <c r="D1746" s="89">
        <v>0</v>
      </c>
      <c r="E1746" s="89">
        <v>0</v>
      </c>
      <c r="F1746" s="89">
        <v>0</v>
      </c>
      <c r="G1746" s="89">
        <v>0</v>
      </c>
      <c r="H1746" s="89">
        <v>0</v>
      </c>
      <c r="I1746" s="89">
        <v>0</v>
      </c>
      <c r="J1746" s="89">
        <v>0</v>
      </c>
      <c r="K1746" s="89">
        <v>0</v>
      </c>
      <c r="L1746" s="89">
        <v>0</v>
      </c>
      <c r="M1746" s="89">
        <v>0</v>
      </c>
      <c r="N1746" s="89">
        <v>0</v>
      </c>
      <c r="O1746" s="89">
        <v>0</v>
      </c>
      <c r="P1746" s="89">
        <v>0</v>
      </c>
      <c r="Q1746" s="89">
        <v>0</v>
      </c>
      <c r="R1746" s="89">
        <v>0</v>
      </c>
      <c r="S1746" s="89">
        <v>0</v>
      </c>
      <c r="T1746" s="89">
        <v>0</v>
      </c>
      <c r="U1746" s="89">
        <v>0</v>
      </c>
      <c r="V1746" s="89">
        <v>0</v>
      </c>
      <c r="W1746" s="89">
        <v>0</v>
      </c>
      <c r="X1746" s="89">
        <v>0</v>
      </c>
      <c r="Y1746" s="89">
        <v>0</v>
      </c>
    </row>
    <row r="1747" spans="1:25">
      <c r="A1747" s="88" t="s">
        <v>1856</v>
      </c>
      <c r="B1747" s="89">
        <v>0</v>
      </c>
      <c r="C1747" s="89">
        <v>0</v>
      </c>
      <c r="D1747" s="89">
        <v>0</v>
      </c>
      <c r="E1747" s="89">
        <v>0</v>
      </c>
      <c r="F1747" s="89">
        <v>0</v>
      </c>
      <c r="G1747" s="89">
        <v>0</v>
      </c>
      <c r="H1747" s="89">
        <v>0</v>
      </c>
      <c r="I1747" s="89">
        <v>0</v>
      </c>
      <c r="J1747" s="89">
        <v>0</v>
      </c>
      <c r="K1747" s="89">
        <v>0</v>
      </c>
      <c r="L1747" s="89">
        <v>0</v>
      </c>
      <c r="M1747" s="89">
        <v>0</v>
      </c>
      <c r="N1747" s="89">
        <v>0</v>
      </c>
      <c r="O1747" s="89">
        <v>0</v>
      </c>
      <c r="P1747" s="89">
        <v>0</v>
      </c>
      <c r="Q1747" s="89">
        <v>0</v>
      </c>
      <c r="R1747" s="89">
        <v>0</v>
      </c>
      <c r="S1747" s="89">
        <v>0</v>
      </c>
      <c r="T1747" s="89">
        <v>0</v>
      </c>
      <c r="U1747" s="89">
        <v>0</v>
      </c>
      <c r="V1747" s="89">
        <v>0</v>
      </c>
      <c r="W1747" s="89">
        <v>0</v>
      </c>
      <c r="X1747" s="89">
        <v>0</v>
      </c>
      <c r="Y1747" s="89">
        <v>0</v>
      </c>
    </row>
    <row r="1748" spans="1:25">
      <c r="A1748" s="88" t="s">
        <v>1857</v>
      </c>
      <c r="B1748" s="89">
        <v>0</v>
      </c>
      <c r="C1748" s="89">
        <v>0</v>
      </c>
      <c r="D1748" s="89">
        <v>0</v>
      </c>
      <c r="E1748" s="89">
        <v>0</v>
      </c>
      <c r="F1748" s="89">
        <v>0</v>
      </c>
      <c r="G1748" s="89">
        <v>0</v>
      </c>
      <c r="H1748" s="89">
        <v>0</v>
      </c>
      <c r="I1748" s="89">
        <v>0</v>
      </c>
      <c r="J1748" s="89">
        <v>0</v>
      </c>
      <c r="K1748" s="89">
        <v>0</v>
      </c>
      <c r="L1748" s="89">
        <v>0</v>
      </c>
      <c r="M1748" s="89">
        <v>0</v>
      </c>
      <c r="N1748" s="89">
        <v>0</v>
      </c>
      <c r="O1748" s="89">
        <v>0</v>
      </c>
      <c r="P1748" s="89">
        <v>0</v>
      </c>
      <c r="Q1748" s="89">
        <v>0</v>
      </c>
      <c r="R1748" s="89">
        <v>0</v>
      </c>
      <c r="S1748" s="89">
        <v>0</v>
      </c>
      <c r="T1748" s="89">
        <v>0</v>
      </c>
      <c r="U1748" s="89">
        <v>0</v>
      </c>
      <c r="V1748" s="89">
        <v>0</v>
      </c>
      <c r="W1748" s="89">
        <v>0</v>
      </c>
      <c r="X1748" s="89">
        <v>0</v>
      </c>
      <c r="Y1748" s="89">
        <v>0</v>
      </c>
    </row>
    <row r="1749" spans="1:25">
      <c r="A1749" s="88" t="s">
        <v>1858</v>
      </c>
      <c r="B1749" s="89">
        <v>0</v>
      </c>
      <c r="C1749" s="89">
        <v>0</v>
      </c>
      <c r="D1749" s="89">
        <v>0</v>
      </c>
      <c r="E1749" s="89">
        <v>0</v>
      </c>
      <c r="F1749" s="89">
        <v>0</v>
      </c>
      <c r="G1749" s="89">
        <v>0</v>
      </c>
      <c r="H1749" s="89">
        <v>0</v>
      </c>
      <c r="I1749" s="89">
        <v>0</v>
      </c>
      <c r="J1749" s="89">
        <v>0</v>
      </c>
      <c r="K1749" s="89">
        <v>0</v>
      </c>
      <c r="L1749" s="89">
        <v>0</v>
      </c>
      <c r="M1749" s="89">
        <v>0</v>
      </c>
      <c r="N1749" s="89">
        <v>0</v>
      </c>
      <c r="O1749" s="89">
        <v>0</v>
      </c>
      <c r="P1749" s="89">
        <v>0</v>
      </c>
      <c r="Q1749" s="89">
        <v>0</v>
      </c>
      <c r="R1749" s="89">
        <v>0</v>
      </c>
      <c r="S1749" s="89">
        <v>0</v>
      </c>
      <c r="T1749" s="89">
        <v>0</v>
      </c>
      <c r="U1749" s="89">
        <v>0</v>
      </c>
      <c r="V1749" s="89">
        <v>0</v>
      </c>
      <c r="W1749" s="89">
        <v>0</v>
      </c>
      <c r="X1749" s="89">
        <v>0</v>
      </c>
      <c r="Y1749" s="89">
        <v>0</v>
      </c>
    </row>
    <row r="1750" spans="1:25">
      <c r="A1750" s="88" t="s">
        <v>1859</v>
      </c>
      <c r="B1750" s="89">
        <v>0</v>
      </c>
      <c r="C1750" s="89">
        <v>0</v>
      </c>
      <c r="D1750" s="89">
        <v>0</v>
      </c>
      <c r="E1750" s="89">
        <v>0</v>
      </c>
      <c r="F1750" s="89">
        <v>0</v>
      </c>
      <c r="G1750" s="89">
        <v>0</v>
      </c>
      <c r="H1750" s="89">
        <v>0</v>
      </c>
      <c r="I1750" s="89">
        <v>0</v>
      </c>
      <c r="J1750" s="89">
        <v>0</v>
      </c>
      <c r="K1750" s="89">
        <v>0</v>
      </c>
      <c r="L1750" s="89">
        <v>0</v>
      </c>
      <c r="M1750" s="89">
        <v>0</v>
      </c>
      <c r="N1750" s="89">
        <v>0</v>
      </c>
      <c r="O1750" s="89">
        <v>0</v>
      </c>
      <c r="P1750" s="89">
        <v>0</v>
      </c>
      <c r="Q1750" s="89">
        <v>0</v>
      </c>
      <c r="R1750" s="89">
        <v>0</v>
      </c>
      <c r="S1750" s="89">
        <v>0</v>
      </c>
      <c r="T1750" s="89">
        <v>0</v>
      </c>
      <c r="U1750" s="89">
        <v>0</v>
      </c>
      <c r="V1750" s="89">
        <v>0</v>
      </c>
      <c r="W1750" s="89">
        <v>0</v>
      </c>
      <c r="X1750" s="89">
        <v>0</v>
      </c>
      <c r="Y1750" s="89">
        <v>0</v>
      </c>
    </row>
    <row r="1751" spans="1:25">
      <c r="A1751" s="88" t="s">
        <v>1860</v>
      </c>
      <c r="B1751" s="89">
        <v>0</v>
      </c>
      <c r="C1751" s="89">
        <v>0</v>
      </c>
      <c r="D1751" s="89">
        <v>0</v>
      </c>
      <c r="E1751" s="89">
        <v>0</v>
      </c>
      <c r="F1751" s="89">
        <v>0</v>
      </c>
      <c r="G1751" s="89">
        <v>0</v>
      </c>
      <c r="H1751" s="89">
        <v>0</v>
      </c>
      <c r="I1751" s="89">
        <v>0</v>
      </c>
      <c r="J1751" s="89">
        <v>0</v>
      </c>
      <c r="K1751" s="89">
        <v>0</v>
      </c>
      <c r="L1751" s="89">
        <v>0</v>
      </c>
      <c r="M1751" s="89">
        <v>0</v>
      </c>
      <c r="N1751" s="89">
        <v>0</v>
      </c>
      <c r="O1751" s="89">
        <v>0</v>
      </c>
      <c r="P1751" s="89">
        <v>0</v>
      </c>
      <c r="Q1751" s="89">
        <v>0</v>
      </c>
      <c r="R1751" s="89">
        <v>0</v>
      </c>
      <c r="S1751" s="89">
        <v>0</v>
      </c>
      <c r="T1751" s="89">
        <v>0</v>
      </c>
      <c r="U1751" s="89">
        <v>0</v>
      </c>
      <c r="V1751" s="89">
        <v>0</v>
      </c>
      <c r="W1751" s="89">
        <v>0</v>
      </c>
      <c r="X1751" s="89">
        <v>0</v>
      </c>
      <c r="Y1751" s="89">
        <v>0</v>
      </c>
    </row>
    <row r="1752" spans="1:25">
      <c r="A1752" s="88" t="s">
        <v>1861</v>
      </c>
      <c r="B1752" s="89">
        <v>0</v>
      </c>
      <c r="C1752" s="89">
        <v>0</v>
      </c>
      <c r="D1752" s="89">
        <v>0</v>
      </c>
      <c r="E1752" s="89">
        <v>0</v>
      </c>
      <c r="F1752" s="89">
        <v>0</v>
      </c>
      <c r="G1752" s="89">
        <v>0</v>
      </c>
      <c r="H1752" s="89">
        <v>0</v>
      </c>
      <c r="I1752" s="89">
        <v>0</v>
      </c>
      <c r="J1752" s="89">
        <v>0</v>
      </c>
      <c r="K1752" s="89">
        <v>0</v>
      </c>
      <c r="L1752" s="89">
        <v>0</v>
      </c>
      <c r="M1752" s="89">
        <v>0</v>
      </c>
      <c r="N1752" s="89">
        <v>0</v>
      </c>
      <c r="O1752" s="89">
        <v>0</v>
      </c>
      <c r="P1752" s="89">
        <v>0</v>
      </c>
      <c r="Q1752" s="89">
        <v>0</v>
      </c>
      <c r="R1752" s="89">
        <v>0</v>
      </c>
      <c r="S1752" s="89">
        <v>0</v>
      </c>
      <c r="T1752" s="89">
        <v>0</v>
      </c>
      <c r="U1752" s="89">
        <v>0</v>
      </c>
      <c r="V1752" s="89">
        <v>0</v>
      </c>
      <c r="W1752" s="89">
        <v>0</v>
      </c>
      <c r="X1752" s="89">
        <v>0</v>
      </c>
      <c r="Y1752" s="89">
        <v>0</v>
      </c>
    </row>
    <row r="1753" spans="1:25">
      <c r="A1753" s="88" t="s">
        <v>1862</v>
      </c>
      <c r="B1753" s="89">
        <v>0</v>
      </c>
      <c r="C1753" s="89">
        <v>0</v>
      </c>
      <c r="D1753" s="89">
        <v>0</v>
      </c>
      <c r="E1753" s="89">
        <v>0</v>
      </c>
      <c r="F1753" s="89">
        <v>0</v>
      </c>
      <c r="G1753" s="89">
        <v>0</v>
      </c>
      <c r="H1753" s="89">
        <v>0</v>
      </c>
      <c r="I1753" s="89">
        <v>0</v>
      </c>
      <c r="J1753" s="89">
        <v>0</v>
      </c>
      <c r="K1753" s="89">
        <v>0</v>
      </c>
      <c r="L1753" s="89">
        <v>0</v>
      </c>
      <c r="M1753" s="89">
        <v>0</v>
      </c>
      <c r="N1753" s="89">
        <v>0</v>
      </c>
      <c r="O1753" s="89">
        <v>0</v>
      </c>
      <c r="P1753" s="89">
        <v>0</v>
      </c>
      <c r="Q1753" s="89">
        <v>0</v>
      </c>
      <c r="R1753" s="89">
        <v>0</v>
      </c>
      <c r="S1753" s="89">
        <v>0</v>
      </c>
      <c r="T1753" s="89">
        <v>0</v>
      </c>
      <c r="U1753" s="89">
        <v>0</v>
      </c>
      <c r="V1753" s="89">
        <v>0</v>
      </c>
      <c r="W1753" s="89">
        <v>0</v>
      </c>
      <c r="X1753" s="89">
        <v>0</v>
      </c>
      <c r="Y1753" s="89">
        <v>0</v>
      </c>
    </row>
    <row r="1754" spans="1:25">
      <c r="A1754" s="88" t="s">
        <v>1863</v>
      </c>
      <c r="B1754" s="89">
        <v>0</v>
      </c>
      <c r="C1754" s="89">
        <v>0</v>
      </c>
      <c r="D1754" s="89">
        <v>0</v>
      </c>
      <c r="E1754" s="89">
        <v>0</v>
      </c>
      <c r="F1754" s="89">
        <v>0</v>
      </c>
      <c r="G1754" s="89">
        <v>0</v>
      </c>
      <c r="H1754" s="89">
        <v>0</v>
      </c>
      <c r="I1754" s="89">
        <v>0</v>
      </c>
      <c r="J1754" s="89">
        <v>0</v>
      </c>
      <c r="K1754" s="89">
        <v>0</v>
      </c>
      <c r="L1754" s="89">
        <v>0</v>
      </c>
      <c r="M1754" s="89">
        <v>0</v>
      </c>
      <c r="N1754" s="89">
        <v>0</v>
      </c>
      <c r="O1754" s="89">
        <v>0</v>
      </c>
      <c r="P1754" s="89">
        <v>0</v>
      </c>
      <c r="Q1754" s="89">
        <v>0</v>
      </c>
      <c r="R1754" s="89">
        <v>0</v>
      </c>
      <c r="S1754" s="89">
        <v>0</v>
      </c>
      <c r="T1754" s="89">
        <v>0</v>
      </c>
      <c r="U1754" s="89">
        <v>0</v>
      </c>
      <c r="V1754" s="89">
        <v>0</v>
      </c>
      <c r="W1754" s="89">
        <v>0</v>
      </c>
      <c r="X1754" s="89">
        <v>0</v>
      </c>
      <c r="Y1754" s="89">
        <v>0</v>
      </c>
    </row>
    <row r="1755" spans="1:25">
      <c r="A1755" s="88" t="s">
        <v>1864</v>
      </c>
      <c r="B1755" s="89">
        <v>0</v>
      </c>
      <c r="C1755" s="89">
        <v>0</v>
      </c>
      <c r="D1755" s="89">
        <v>0</v>
      </c>
      <c r="E1755" s="89">
        <v>0</v>
      </c>
      <c r="F1755" s="89">
        <v>0</v>
      </c>
      <c r="G1755" s="89">
        <v>0</v>
      </c>
      <c r="H1755" s="89">
        <v>0</v>
      </c>
      <c r="I1755" s="89">
        <v>0</v>
      </c>
      <c r="J1755" s="89">
        <v>0</v>
      </c>
      <c r="K1755" s="89">
        <v>0</v>
      </c>
      <c r="L1755" s="89">
        <v>0</v>
      </c>
      <c r="M1755" s="89">
        <v>0</v>
      </c>
      <c r="N1755" s="89">
        <v>0</v>
      </c>
      <c r="O1755" s="89">
        <v>0</v>
      </c>
      <c r="P1755" s="89">
        <v>0</v>
      </c>
      <c r="Q1755" s="89">
        <v>0</v>
      </c>
      <c r="R1755" s="89">
        <v>0</v>
      </c>
      <c r="S1755" s="89">
        <v>0</v>
      </c>
      <c r="T1755" s="89">
        <v>0</v>
      </c>
      <c r="U1755" s="89">
        <v>0</v>
      </c>
      <c r="V1755" s="89">
        <v>0</v>
      </c>
      <c r="W1755" s="89">
        <v>0</v>
      </c>
      <c r="X1755" s="89">
        <v>0</v>
      </c>
      <c r="Y1755" s="89">
        <v>0</v>
      </c>
    </row>
    <row r="1756" spans="1:25">
      <c r="A1756" s="88" t="s">
        <v>1865</v>
      </c>
      <c r="B1756" s="89">
        <v>0</v>
      </c>
      <c r="C1756" s="89">
        <v>0</v>
      </c>
      <c r="D1756" s="89">
        <v>0</v>
      </c>
      <c r="E1756" s="89">
        <v>0</v>
      </c>
      <c r="F1756" s="89">
        <v>0</v>
      </c>
      <c r="G1756" s="89">
        <v>0</v>
      </c>
      <c r="H1756" s="89">
        <v>0</v>
      </c>
      <c r="I1756" s="89">
        <v>0</v>
      </c>
      <c r="J1756" s="89">
        <v>0</v>
      </c>
      <c r="K1756" s="89">
        <v>0</v>
      </c>
      <c r="L1756" s="89">
        <v>0</v>
      </c>
      <c r="M1756" s="89">
        <v>0</v>
      </c>
      <c r="N1756" s="89">
        <v>0</v>
      </c>
      <c r="O1756" s="89">
        <v>0</v>
      </c>
      <c r="P1756" s="89">
        <v>0</v>
      </c>
      <c r="Q1756" s="89">
        <v>0</v>
      </c>
      <c r="R1756" s="89">
        <v>0</v>
      </c>
      <c r="S1756" s="89">
        <v>0</v>
      </c>
      <c r="T1756" s="89">
        <v>0</v>
      </c>
      <c r="U1756" s="89">
        <v>0</v>
      </c>
      <c r="V1756" s="89">
        <v>0</v>
      </c>
      <c r="W1756" s="89">
        <v>0</v>
      </c>
      <c r="X1756" s="89">
        <v>0</v>
      </c>
      <c r="Y1756" s="89">
        <v>0</v>
      </c>
    </row>
    <row r="1757" spans="1:25">
      <c r="A1757" s="88" t="s">
        <v>1866</v>
      </c>
      <c r="B1757" s="89">
        <v>0</v>
      </c>
      <c r="C1757" s="89">
        <v>0</v>
      </c>
      <c r="D1757" s="89">
        <v>0</v>
      </c>
      <c r="E1757" s="89">
        <v>0</v>
      </c>
      <c r="F1757" s="89">
        <v>0</v>
      </c>
      <c r="G1757" s="89">
        <v>0</v>
      </c>
      <c r="H1757" s="89">
        <v>0</v>
      </c>
      <c r="I1757" s="89">
        <v>0</v>
      </c>
      <c r="J1757" s="89">
        <v>0</v>
      </c>
      <c r="K1757" s="89">
        <v>0</v>
      </c>
      <c r="L1757" s="89">
        <v>0</v>
      </c>
      <c r="M1757" s="89">
        <v>0</v>
      </c>
      <c r="N1757" s="89">
        <v>0</v>
      </c>
      <c r="O1757" s="89">
        <v>0</v>
      </c>
      <c r="P1757" s="89">
        <v>0</v>
      </c>
      <c r="Q1757" s="89">
        <v>0</v>
      </c>
      <c r="R1757" s="89">
        <v>0</v>
      </c>
      <c r="S1757" s="89">
        <v>0</v>
      </c>
      <c r="T1757" s="89">
        <v>0</v>
      </c>
      <c r="U1757" s="89">
        <v>0</v>
      </c>
      <c r="V1757" s="89">
        <v>0</v>
      </c>
      <c r="W1757" s="89">
        <v>0</v>
      </c>
      <c r="X1757" s="89">
        <v>0</v>
      </c>
      <c r="Y1757" s="89">
        <v>0</v>
      </c>
    </row>
    <row r="1758" spans="1:25">
      <c r="A1758" s="88" t="s">
        <v>1867</v>
      </c>
      <c r="B1758" s="89">
        <v>0</v>
      </c>
      <c r="C1758" s="89">
        <v>0</v>
      </c>
      <c r="D1758" s="89">
        <v>0</v>
      </c>
      <c r="E1758" s="89">
        <v>0</v>
      </c>
      <c r="F1758" s="89">
        <v>0</v>
      </c>
      <c r="G1758" s="89">
        <v>0</v>
      </c>
      <c r="H1758" s="89">
        <v>0</v>
      </c>
      <c r="I1758" s="89">
        <v>0</v>
      </c>
      <c r="J1758" s="89">
        <v>0</v>
      </c>
      <c r="K1758" s="89">
        <v>0</v>
      </c>
      <c r="L1758" s="89">
        <v>0</v>
      </c>
      <c r="M1758" s="89">
        <v>0</v>
      </c>
      <c r="N1758" s="89">
        <v>0</v>
      </c>
      <c r="O1758" s="89">
        <v>0</v>
      </c>
      <c r="P1758" s="89">
        <v>0</v>
      </c>
      <c r="Q1758" s="89">
        <v>0</v>
      </c>
      <c r="R1758" s="89">
        <v>0</v>
      </c>
      <c r="S1758" s="89">
        <v>0</v>
      </c>
      <c r="T1758" s="89">
        <v>0</v>
      </c>
      <c r="U1758" s="89">
        <v>0</v>
      </c>
      <c r="V1758" s="89">
        <v>0</v>
      </c>
      <c r="W1758" s="89">
        <v>0</v>
      </c>
      <c r="X1758" s="89">
        <v>0</v>
      </c>
      <c r="Y1758" s="89">
        <v>0</v>
      </c>
    </row>
    <row r="1759" spans="1:25">
      <c r="A1759" s="88" t="s">
        <v>1868</v>
      </c>
      <c r="B1759" s="89">
        <v>0</v>
      </c>
      <c r="C1759" s="89">
        <v>0</v>
      </c>
      <c r="D1759" s="89">
        <v>0</v>
      </c>
      <c r="E1759" s="89">
        <v>0</v>
      </c>
      <c r="F1759" s="89">
        <v>0</v>
      </c>
      <c r="G1759" s="89">
        <v>0</v>
      </c>
      <c r="H1759" s="89">
        <v>0</v>
      </c>
      <c r="I1759" s="89">
        <v>0</v>
      </c>
      <c r="J1759" s="89">
        <v>0</v>
      </c>
      <c r="K1759" s="89">
        <v>0</v>
      </c>
      <c r="L1759" s="89">
        <v>0</v>
      </c>
      <c r="M1759" s="89">
        <v>0</v>
      </c>
      <c r="N1759" s="89">
        <v>0</v>
      </c>
      <c r="O1759" s="89">
        <v>0</v>
      </c>
      <c r="P1759" s="89">
        <v>0</v>
      </c>
      <c r="Q1759" s="89">
        <v>0</v>
      </c>
      <c r="R1759" s="89">
        <v>0</v>
      </c>
      <c r="S1759" s="89">
        <v>0</v>
      </c>
      <c r="T1759" s="89">
        <v>0</v>
      </c>
      <c r="U1759" s="89">
        <v>0</v>
      </c>
      <c r="V1759" s="89">
        <v>0</v>
      </c>
      <c r="W1759" s="89">
        <v>0</v>
      </c>
      <c r="X1759" s="89">
        <v>0</v>
      </c>
      <c r="Y1759" s="89">
        <v>0</v>
      </c>
    </row>
    <row r="1760" spans="1:25">
      <c r="A1760" s="88" t="s">
        <v>1869</v>
      </c>
      <c r="B1760" s="89">
        <v>0</v>
      </c>
      <c r="C1760" s="89">
        <v>0</v>
      </c>
      <c r="D1760" s="89">
        <v>0</v>
      </c>
      <c r="E1760" s="89">
        <v>0</v>
      </c>
      <c r="F1760" s="89">
        <v>0</v>
      </c>
      <c r="G1760" s="89">
        <v>0</v>
      </c>
      <c r="H1760" s="89">
        <v>0</v>
      </c>
      <c r="I1760" s="89">
        <v>0</v>
      </c>
      <c r="J1760" s="89">
        <v>0</v>
      </c>
      <c r="K1760" s="89">
        <v>0</v>
      </c>
      <c r="L1760" s="89">
        <v>0</v>
      </c>
      <c r="M1760" s="89">
        <v>0</v>
      </c>
      <c r="N1760" s="89">
        <v>0</v>
      </c>
      <c r="O1760" s="89">
        <v>0</v>
      </c>
      <c r="P1760" s="89">
        <v>0</v>
      </c>
      <c r="Q1760" s="89">
        <v>0</v>
      </c>
      <c r="R1760" s="89">
        <v>0</v>
      </c>
      <c r="S1760" s="89">
        <v>0</v>
      </c>
      <c r="T1760" s="89">
        <v>0</v>
      </c>
      <c r="U1760" s="89">
        <v>0</v>
      </c>
      <c r="V1760" s="89">
        <v>0</v>
      </c>
      <c r="W1760" s="89">
        <v>0</v>
      </c>
      <c r="X1760" s="89">
        <v>0</v>
      </c>
      <c r="Y1760" s="89">
        <v>0</v>
      </c>
    </row>
    <row r="1761" spans="1:25">
      <c r="A1761" s="88" t="s">
        <v>1870</v>
      </c>
      <c r="B1761" s="89">
        <v>0</v>
      </c>
      <c r="C1761" s="89">
        <v>0</v>
      </c>
      <c r="D1761" s="89">
        <v>0</v>
      </c>
      <c r="E1761" s="89">
        <v>0</v>
      </c>
      <c r="F1761" s="89">
        <v>0</v>
      </c>
      <c r="G1761" s="89">
        <v>0</v>
      </c>
      <c r="H1761" s="89">
        <v>0</v>
      </c>
      <c r="I1761" s="89">
        <v>0</v>
      </c>
      <c r="J1761" s="89">
        <v>0</v>
      </c>
      <c r="K1761" s="89">
        <v>0</v>
      </c>
      <c r="L1761" s="89">
        <v>0</v>
      </c>
      <c r="M1761" s="89">
        <v>0</v>
      </c>
      <c r="N1761" s="89">
        <v>0</v>
      </c>
      <c r="O1761" s="89">
        <v>0</v>
      </c>
      <c r="P1761" s="89">
        <v>0</v>
      </c>
      <c r="Q1761" s="89">
        <v>0</v>
      </c>
      <c r="R1761" s="89">
        <v>0</v>
      </c>
      <c r="S1761" s="89">
        <v>0</v>
      </c>
      <c r="T1761" s="89">
        <v>0</v>
      </c>
      <c r="U1761" s="89">
        <v>0</v>
      </c>
      <c r="V1761" s="89">
        <v>0</v>
      </c>
      <c r="W1761" s="89">
        <v>0</v>
      </c>
      <c r="X1761" s="89">
        <v>0</v>
      </c>
      <c r="Y1761" s="89">
        <v>0</v>
      </c>
    </row>
    <row r="1762" spans="1:25">
      <c r="A1762" s="88" t="s">
        <v>1871</v>
      </c>
      <c r="B1762" s="89">
        <v>0</v>
      </c>
      <c r="C1762" s="89">
        <v>0</v>
      </c>
      <c r="D1762" s="89">
        <v>0</v>
      </c>
      <c r="E1762" s="89">
        <v>0</v>
      </c>
      <c r="F1762" s="89">
        <v>0</v>
      </c>
      <c r="G1762" s="89">
        <v>0</v>
      </c>
      <c r="H1762" s="89">
        <v>0</v>
      </c>
      <c r="I1762" s="89">
        <v>0</v>
      </c>
      <c r="J1762" s="89">
        <v>0</v>
      </c>
      <c r="K1762" s="89">
        <v>0</v>
      </c>
      <c r="L1762" s="89">
        <v>0</v>
      </c>
      <c r="M1762" s="89">
        <v>0</v>
      </c>
      <c r="N1762" s="89">
        <v>0</v>
      </c>
      <c r="O1762" s="89">
        <v>0</v>
      </c>
      <c r="P1762" s="89">
        <v>0</v>
      </c>
      <c r="Q1762" s="89">
        <v>0</v>
      </c>
      <c r="R1762" s="89">
        <v>0</v>
      </c>
      <c r="S1762" s="89">
        <v>0</v>
      </c>
      <c r="T1762" s="89">
        <v>0</v>
      </c>
      <c r="U1762" s="89">
        <v>0</v>
      </c>
      <c r="V1762" s="89">
        <v>0</v>
      </c>
      <c r="W1762" s="89">
        <v>0</v>
      </c>
      <c r="X1762" s="89">
        <v>0</v>
      </c>
      <c r="Y1762" s="89">
        <v>0</v>
      </c>
    </row>
    <row r="1763" spans="1:25">
      <c r="A1763" s="88" t="s">
        <v>1872</v>
      </c>
      <c r="B1763" s="89">
        <v>0</v>
      </c>
      <c r="C1763" s="89">
        <v>0</v>
      </c>
      <c r="D1763" s="89">
        <v>0</v>
      </c>
      <c r="E1763" s="89">
        <v>0</v>
      </c>
      <c r="F1763" s="89">
        <v>0</v>
      </c>
      <c r="G1763" s="89">
        <v>0</v>
      </c>
      <c r="H1763" s="89">
        <v>0</v>
      </c>
      <c r="I1763" s="89">
        <v>0</v>
      </c>
      <c r="J1763" s="89">
        <v>0</v>
      </c>
      <c r="K1763" s="89">
        <v>0</v>
      </c>
      <c r="L1763" s="89">
        <v>0</v>
      </c>
      <c r="M1763" s="89">
        <v>0</v>
      </c>
      <c r="N1763" s="89">
        <v>0</v>
      </c>
      <c r="O1763" s="89">
        <v>0</v>
      </c>
      <c r="P1763" s="89">
        <v>0</v>
      </c>
      <c r="Q1763" s="89">
        <v>0</v>
      </c>
      <c r="R1763" s="89">
        <v>0</v>
      </c>
      <c r="S1763" s="89">
        <v>0</v>
      </c>
      <c r="T1763" s="89">
        <v>0</v>
      </c>
      <c r="U1763" s="89">
        <v>0</v>
      </c>
      <c r="V1763" s="89">
        <v>0</v>
      </c>
      <c r="W1763" s="89">
        <v>0</v>
      </c>
      <c r="X1763" s="89">
        <v>0</v>
      </c>
      <c r="Y1763" s="89">
        <v>0</v>
      </c>
    </row>
    <row r="1764" spans="1:25">
      <c r="A1764" s="88" t="s">
        <v>1873</v>
      </c>
      <c r="B1764" s="89">
        <v>0</v>
      </c>
      <c r="C1764" s="89">
        <v>0</v>
      </c>
      <c r="D1764" s="89">
        <v>0</v>
      </c>
      <c r="E1764" s="89">
        <v>0</v>
      </c>
      <c r="F1764" s="89">
        <v>0</v>
      </c>
      <c r="G1764" s="89">
        <v>0</v>
      </c>
      <c r="H1764" s="89">
        <v>0</v>
      </c>
      <c r="I1764" s="89">
        <v>0</v>
      </c>
      <c r="J1764" s="89">
        <v>0</v>
      </c>
      <c r="K1764" s="89">
        <v>0</v>
      </c>
      <c r="L1764" s="89">
        <v>0</v>
      </c>
      <c r="M1764" s="89">
        <v>0</v>
      </c>
      <c r="N1764" s="89">
        <v>0</v>
      </c>
      <c r="O1764" s="89">
        <v>0</v>
      </c>
      <c r="P1764" s="89">
        <v>0</v>
      </c>
      <c r="Q1764" s="89">
        <v>0</v>
      </c>
      <c r="R1764" s="89">
        <v>0</v>
      </c>
      <c r="S1764" s="89">
        <v>0</v>
      </c>
      <c r="T1764" s="89">
        <v>0</v>
      </c>
      <c r="U1764" s="89">
        <v>0</v>
      </c>
      <c r="V1764" s="89">
        <v>0</v>
      </c>
      <c r="W1764" s="89">
        <v>0</v>
      </c>
      <c r="X1764" s="89">
        <v>0</v>
      </c>
      <c r="Y1764" s="89">
        <v>0</v>
      </c>
    </row>
    <row r="1765" spans="1:25">
      <c r="A1765" s="88" t="s">
        <v>1874</v>
      </c>
      <c r="B1765" s="89">
        <v>0</v>
      </c>
      <c r="C1765" s="89">
        <v>0</v>
      </c>
      <c r="D1765" s="89">
        <v>0</v>
      </c>
      <c r="E1765" s="89">
        <v>0</v>
      </c>
      <c r="F1765" s="89">
        <v>0</v>
      </c>
      <c r="G1765" s="89">
        <v>0</v>
      </c>
      <c r="H1765" s="89">
        <v>0</v>
      </c>
      <c r="I1765" s="89">
        <v>0</v>
      </c>
      <c r="J1765" s="89">
        <v>0</v>
      </c>
      <c r="K1765" s="89">
        <v>0</v>
      </c>
      <c r="L1765" s="89">
        <v>0</v>
      </c>
      <c r="M1765" s="89">
        <v>0</v>
      </c>
      <c r="N1765" s="89">
        <v>0</v>
      </c>
      <c r="O1765" s="89">
        <v>0</v>
      </c>
      <c r="P1765" s="89">
        <v>0</v>
      </c>
      <c r="Q1765" s="89">
        <v>0</v>
      </c>
      <c r="R1765" s="89">
        <v>0</v>
      </c>
      <c r="S1765" s="89">
        <v>0</v>
      </c>
      <c r="T1765" s="89">
        <v>0</v>
      </c>
      <c r="U1765" s="89">
        <v>0</v>
      </c>
      <c r="V1765" s="89">
        <v>0</v>
      </c>
      <c r="W1765" s="89">
        <v>0</v>
      </c>
      <c r="X1765" s="89">
        <v>0</v>
      </c>
      <c r="Y1765" s="89">
        <v>0</v>
      </c>
    </row>
    <row r="1766" spans="1:25">
      <c r="A1766" s="88" t="s">
        <v>1875</v>
      </c>
      <c r="B1766" s="89">
        <v>0</v>
      </c>
      <c r="C1766" s="89">
        <v>0</v>
      </c>
      <c r="D1766" s="89">
        <v>0</v>
      </c>
      <c r="E1766" s="89">
        <v>0</v>
      </c>
      <c r="F1766" s="89">
        <v>0</v>
      </c>
      <c r="G1766" s="89">
        <v>0</v>
      </c>
      <c r="H1766" s="89">
        <v>0</v>
      </c>
      <c r="I1766" s="89">
        <v>0</v>
      </c>
      <c r="J1766" s="89">
        <v>0</v>
      </c>
      <c r="K1766" s="89">
        <v>0</v>
      </c>
      <c r="L1766" s="89">
        <v>0</v>
      </c>
      <c r="M1766" s="89">
        <v>0</v>
      </c>
      <c r="N1766" s="89">
        <v>0</v>
      </c>
      <c r="O1766" s="89">
        <v>0</v>
      </c>
      <c r="P1766" s="89">
        <v>0</v>
      </c>
      <c r="Q1766" s="89">
        <v>0</v>
      </c>
      <c r="R1766" s="89">
        <v>0</v>
      </c>
      <c r="S1766" s="89">
        <v>0</v>
      </c>
      <c r="T1766" s="89">
        <v>0</v>
      </c>
      <c r="U1766" s="89">
        <v>0</v>
      </c>
      <c r="V1766" s="89">
        <v>0</v>
      </c>
      <c r="W1766" s="89">
        <v>0</v>
      </c>
      <c r="X1766" s="89">
        <v>0</v>
      </c>
      <c r="Y1766" s="89">
        <v>0</v>
      </c>
    </row>
    <row r="1767" spans="1:25">
      <c r="A1767" s="88" t="s">
        <v>1876</v>
      </c>
      <c r="B1767" s="89">
        <v>0</v>
      </c>
      <c r="C1767" s="89">
        <v>0</v>
      </c>
      <c r="D1767" s="89">
        <v>0</v>
      </c>
      <c r="E1767" s="89">
        <v>0</v>
      </c>
      <c r="F1767" s="89">
        <v>0</v>
      </c>
      <c r="G1767" s="89">
        <v>0</v>
      </c>
      <c r="H1767" s="89">
        <v>0</v>
      </c>
      <c r="I1767" s="89">
        <v>0</v>
      </c>
      <c r="J1767" s="89">
        <v>0</v>
      </c>
      <c r="K1767" s="89">
        <v>0</v>
      </c>
      <c r="L1767" s="89">
        <v>0</v>
      </c>
      <c r="M1767" s="89">
        <v>0</v>
      </c>
      <c r="N1767" s="89">
        <v>0</v>
      </c>
      <c r="O1767" s="89">
        <v>0</v>
      </c>
      <c r="P1767" s="89">
        <v>0</v>
      </c>
      <c r="Q1767" s="89">
        <v>0</v>
      </c>
      <c r="R1767" s="89">
        <v>0</v>
      </c>
      <c r="S1767" s="89">
        <v>0</v>
      </c>
      <c r="T1767" s="89">
        <v>0</v>
      </c>
      <c r="U1767" s="89">
        <v>0</v>
      </c>
      <c r="V1767" s="89">
        <v>0</v>
      </c>
      <c r="W1767" s="89">
        <v>0</v>
      </c>
      <c r="X1767" s="89">
        <v>0</v>
      </c>
      <c r="Y1767" s="89">
        <v>0</v>
      </c>
    </row>
    <row r="1768" spans="1:25">
      <c r="A1768" s="88" t="s">
        <v>1877</v>
      </c>
      <c r="B1768" s="89">
        <v>0</v>
      </c>
      <c r="C1768" s="89">
        <v>0</v>
      </c>
      <c r="D1768" s="89">
        <v>0</v>
      </c>
      <c r="E1768" s="89">
        <v>0</v>
      </c>
      <c r="F1768" s="89">
        <v>0</v>
      </c>
      <c r="G1768" s="89">
        <v>0</v>
      </c>
      <c r="H1768" s="89">
        <v>0</v>
      </c>
      <c r="I1768" s="89">
        <v>0</v>
      </c>
      <c r="J1768" s="89">
        <v>0</v>
      </c>
      <c r="K1768" s="89">
        <v>0</v>
      </c>
      <c r="L1768" s="89">
        <v>0</v>
      </c>
      <c r="M1768" s="89">
        <v>0</v>
      </c>
      <c r="N1768" s="89">
        <v>0</v>
      </c>
      <c r="O1768" s="89">
        <v>0</v>
      </c>
      <c r="P1768" s="89">
        <v>0</v>
      </c>
      <c r="Q1768" s="89">
        <v>0</v>
      </c>
      <c r="R1768" s="89">
        <v>0</v>
      </c>
      <c r="S1768" s="89">
        <v>0</v>
      </c>
      <c r="T1768" s="89">
        <v>0</v>
      </c>
      <c r="U1768" s="89">
        <v>0</v>
      </c>
      <c r="V1768" s="89">
        <v>0</v>
      </c>
      <c r="W1768" s="89">
        <v>0</v>
      </c>
      <c r="X1768" s="89">
        <v>0</v>
      </c>
      <c r="Y1768" s="89">
        <v>0</v>
      </c>
    </row>
    <row r="1769" spans="1:25">
      <c r="A1769" s="88" t="s">
        <v>1878</v>
      </c>
      <c r="B1769" s="89">
        <v>0</v>
      </c>
      <c r="C1769" s="89">
        <v>0</v>
      </c>
      <c r="D1769" s="89">
        <v>0</v>
      </c>
      <c r="E1769" s="89">
        <v>0</v>
      </c>
      <c r="F1769" s="89">
        <v>0</v>
      </c>
      <c r="G1769" s="89">
        <v>0</v>
      </c>
      <c r="H1769" s="89">
        <v>0</v>
      </c>
      <c r="I1769" s="89">
        <v>0</v>
      </c>
      <c r="J1769" s="89">
        <v>0</v>
      </c>
      <c r="K1769" s="89">
        <v>0</v>
      </c>
      <c r="L1769" s="89">
        <v>0</v>
      </c>
      <c r="M1769" s="89">
        <v>0</v>
      </c>
      <c r="N1769" s="89">
        <v>0</v>
      </c>
      <c r="O1769" s="89">
        <v>0</v>
      </c>
      <c r="P1769" s="89">
        <v>0</v>
      </c>
      <c r="Q1769" s="89">
        <v>0</v>
      </c>
      <c r="R1769" s="89">
        <v>0</v>
      </c>
      <c r="S1769" s="89">
        <v>0</v>
      </c>
      <c r="T1769" s="89">
        <v>0</v>
      </c>
      <c r="U1769" s="89">
        <v>0</v>
      </c>
      <c r="V1769" s="89">
        <v>0</v>
      </c>
      <c r="W1769" s="89">
        <v>0</v>
      </c>
      <c r="X1769" s="89">
        <v>0</v>
      </c>
      <c r="Y1769" s="89">
        <v>0</v>
      </c>
    </row>
    <row r="1770" spans="1:25">
      <c r="A1770" s="88" t="s">
        <v>1879</v>
      </c>
      <c r="B1770" s="89">
        <v>0</v>
      </c>
      <c r="C1770" s="89">
        <v>0</v>
      </c>
      <c r="D1770" s="89">
        <v>0</v>
      </c>
      <c r="E1770" s="89">
        <v>0</v>
      </c>
      <c r="F1770" s="89">
        <v>0</v>
      </c>
      <c r="G1770" s="89">
        <v>0</v>
      </c>
      <c r="H1770" s="89">
        <v>0</v>
      </c>
      <c r="I1770" s="89">
        <v>0</v>
      </c>
      <c r="J1770" s="89">
        <v>0</v>
      </c>
      <c r="K1770" s="89">
        <v>0</v>
      </c>
      <c r="L1770" s="89">
        <v>0</v>
      </c>
      <c r="M1770" s="89">
        <v>0</v>
      </c>
      <c r="N1770" s="89">
        <v>0</v>
      </c>
      <c r="O1770" s="89">
        <v>0</v>
      </c>
      <c r="P1770" s="89">
        <v>0</v>
      </c>
      <c r="Q1770" s="89">
        <v>0</v>
      </c>
      <c r="R1770" s="89">
        <v>0</v>
      </c>
      <c r="S1770" s="89">
        <v>0</v>
      </c>
      <c r="T1770" s="89">
        <v>0</v>
      </c>
      <c r="U1770" s="89">
        <v>0</v>
      </c>
      <c r="V1770" s="89">
        <v>0</v>
      </c>
      <c r="W1770" s="89">
        <v>0</v>
      </c>
      <c r="X1770" s="89">
        <v>0</v>
      </c>
      <c r="Y1770" s="89">
        <v>0</v>
      </c>
    </row>
    <row r="1771" spans="1:25">
      <c r="A1771" s="88" t="s">
        <v>1880</v>
      </c>
      <c r="B1771" s="89">
        <v>0</v>
      </c>
      <c r="C1771" s="89">
        <v>0</v>
      </c>
      <c r="D1771" s="89">
        <v>0</v>
      </c>
      <c r="E1771" s="89">
        <v>0</v>
      </c>
      <c r="F1771" s="89">
        <v>0</v>
      </c>
      <c r="G1771" s="89">
        <v>0</v>
      </c>
      <c r="H1771" s="89">
        <v>0</v>
      </c>
      <c r="I1771" s="89">
        <v>0</v>
      </c>
      <c r="J1771" s="89">
        <v>0</v>
      </c>
      <c r="K1771" s="89">
        <v>0</v>
      </c>
      <c r="L1771" s="89">
        <v>0</v>
      </c>
      <c r="M1771" s="89">
        <v>0</v>
      </c>
      <c r="N1771" s="89">
        <v>0</v>
      </c>
      <c r="O1771" s="89">
        <v>0</v>
      </c>
      <c r="P1771" s="89">
        <v>0</v>
      </c>
      <c r="Q1771" s="89">
        <v>0</v>
      </c>
      <c r="R1771" s="89">
        <v>0</v>
      </c>
      <c r="S1771" s="89">
        <v>0</v>
      </c>
      <c r="T1771" s="89">
        <v>0</v>
      </c>
      <c r="U1771" s="89">
        <v>0</v>
      </c>
      <c r="V1771" s="89">
        <v>0</v>
      </c>
      <c r="W1771" s="89">
        <v>0</v>
      </c>
      <c r="X1771" s="89">
        <v>0</v>
      </c>
      <c r="Y1771" s="89">
        <v>0</v>
      </c>
    </row>
    <row r="1772" spans="1:25">
      <c r="A1772" s="88" t="s">
        <v>1881</v>
      </c>
      <c r="B1772" s="89">
        <v>0</v>
      </c>
      <c r="C1772" s="89">
        <v>0</v>
      </c>
      <c r="D1772" s="89">
        <v>0</v>
      </c>
      <c r="E1772" s="89">
        <v>0</v>
      </c>
      <c r="F1772" s="89">
        <v>0</v>
      </c>
      <c r="G1772" s="89">
        <v>0</v>
      </c>
      <c r="H1772" s="89">
        <v>0</v>
      </c>
      <c r="I1772" s="89">
        <v>0</v>
      </c>
      <c r="J1772" s="89">
        <v>0</v>
      </c>
      <c r="K1772" s="89">
        <v>0</v>
      </c>
      <c r="L1772" s="89">
        <v>0</v>
      </c>
      <c r="M1772" s="89">
        <v>0</v>
      </c>
      <c r="N1772" s="89">
        <v>0</v>
      </c>
      <c r="O1772" s="89">
        <v>0</v>
      </c>
      <c r="P1772" s="89">
        <v>0</v>
      </c>
      <c r="Q1772" s="89">
        <v>0</v>
      </c>
      <c r="R1772" s="89">
        <v>0</v>
      </c>
      <c r="S1772" s="89">
        <v>0</v>
      </c>
      <c r="T1772" s="89">
        <v>0</v>
      </c>
      <c r="U1772" s="89">
        <v>0</v>
      </c>
      <c r="V1772" s="89">
        <v>0</v>
      </c>
      <c r="W1772" s="89">
        <v>0</v>
      </c>
      <c r="X1772" s="89">
        <v>0</v>
      </c>
      <c r="Y1772" s="89">
        <v>0</v>
      </c>
    </row>
    <row r="1773" spans="1:25">
      <c r="A1773" s="88" t="s">
        <v>1882</v>
      </c>
      <c r="B1773" s="89">
        <v>0</v>
      </c>
      <c r="C1773" s="89">
        <v>0</v>
      </c>
      <c r="D1773" s="89">
        <v>0</v>
      </c>
      <c r="E1773" s="89">
        <v>0</v>
      </c>
      <c r="F1773" s="89">
        <v>0</v>
      </c>
      <c r="G1773" s="89">
        <v>0</v>
      </c>
      <c r="H1773" s="89">
        <v>0</v>
      </c>
      <c r="I1773" s="89">
        <v>0</v>
      </c>
      <c r="J1773" s="89">
        <v>0</v>
      </c>
      <c r="K1773" s="89">
        <v>0</v>
      </c>
      <c r="L1773" s="89">
        <v>0</v>
      </c>
      <c r="M1773" s="89">
        <v>0</v>
      </c>
      <c r="N1773" s="89">
        <v>0</v>
      </c>
      <c r="O1773" s="89">
        <v>0</v>
      </c>
      <c r="P1773" s="89">
        <v>0</v>
      </c>
      <c r="Q1773" s="89">
        <v>0</v>
      </c>
      <c r="R1773" s="89">
        <v>0</v>
      </c>
      <c r="S1773" s="89">
        <v>0</v>
      </c>
      <c r="T1773" s="89">
        <v>0</v>
      </c>
      <c r="U1773" s="89">
        <v>0</v>
      </c>
      <c r="V1773" s="89">
        <v>0</v>
      </c>
      <c r="W1773" s="89">
        <v>0</v>
      </c>
      <c r="X1773" s="89">
        <v>0</v>
      </c>
      <c r="Y1773" s="89">
        <v>0</v>
      </c>
    </row>
    <row r="1774" spans="1:25">
      <c r="A1774" s="88" t="s">
        <v>1883</v>
      </c>
      <c r="B1774" s="89">
        <v>0</v>
      </c>
      <c r="C1774" s="89">
        <v>0</v>
      </c>
      <c r="D1774" s="89">
        <v>0</v>
      </c>
      <c r="E1774" s="89">
        <v>0</v>
      </c>
      <c r="F1774" s="89">
        <v>0</v>
      </c>
      <c r="G1774" s="89">
        <v>0</v>
      </c>
      <c r="H1774" s="89">
        <v>0</v>
      </c>
      <c r="I1774" s="89">
        <v>0</v>
      </c>
      <c r="J1774" s="89">
        <v>0</v>
      </c>
      <c r="K1774" s="89">
        <v>0</v>
      </c>
      <c r="L1774" s="89">
        <v>0</v>
      </c>
      <c r="M1774" s="89">
        <v>0</v>
      </c>
      <c r="N1774" s="89">
        <v>0</v>
      </c>
      <c r="O1774" s="89">
        <v>0</v>
      </c>
      <c r="P1774" s="89">
        <v>0</v>
      </c>
      <c r="Q1774" s="89">
        <v>0</v>
      </c>
      <c r="R1774" s="89">
        <v>0</v>
      </c>
      <c r="S1774" s="89">
        <v>0</v>
      </c>
      <c r="T1774" s="89">
        <v>0</v>
      </c>
      <c r="U1774" s="89">
        <v>0</v>
      </c>
      <c r="V1774" s="89">
        <v>0</v>
      </c>
      <c r="W1774" s="89">
        <v>0</v>
      </c>
      <c r="X1774" s="89">
        <v>0</v>
      </c>
      <c r="Y1774" s="89">
        <v>0</v>
      </c>
    </row>
    <row r="1775" spans="1:25">
      <c r="A1775" s="88" t="s">
        <v>1884</v>
      </c>
      <c r="B1775" s="89">
        <v>0</v>
      </c>
      <c r="C1775" s="89">
        <v>0</v>
      </c>
      <c r="D1775" s="89">
        <v>0</v>
      </c>
      <c r="E1775" s="89">
        <v>0</v>
      </c>
      <c r="F1775" s="89">
        <v>0</v>
      </c>
      <c r="G1775" s="89">
        <v>0</v>
      </c>
      <c r="H1775" s="89">
        <v>0</v>
      </c>
      <c r="I1775" s="89">
        <v>0</v>
      </c>
      <c r="J1775" s="89">
        <v>0</v>
      </c>
      <c r="K1775" s="89">
        <v>0</v>
      </c>
      <c r="L1775" s="89">
        <v>0</v>
      </c>
      <c r="M1775" s="89">
        <v>0</v>
      </c>
      <c r="N1775" s="89">
        <v>0</v>
      </c>
      <c r="O1775" s="89">
        <v>0</v>
      </c>
      <c r="P1775" s="89">
        <v>0</v>
      </c>
      <c r="Q1775" s="89">
        <v>0</v>
      </c>
      <c r="R1775" s="89">
        <v>0</v>
      </c>
      <c r="S1775" s="89">
        <v>0</v>
      </c>
      <c r="T1775" s="89">
        <v>0</v>
      </c>
      <c r="U1775" s="89">
        <v>0</v>
      </c>
      <c r="V1775" s="89">
        <v>0</v>
      </c>
      <c r="W1775" s="89">
        <v>0</v>
      </c>
      <c r="X1775" s="89">
        <v>0</v>
      </c>
      <c r="Y1775" s="89">
        <v>0</v>
      </c>
    </row>
    <row r="1776" spans="1:25">
      <c r="A1776" s="88" t="s">
        <v>1885</v>
      </c>
      <c r="B1776" s="89">
        <v>0</v>
      </c>
      <c r="C1776" s="89">
        <v>0</v>
      </c>
      <c r="D1776" s="89">
        <v>0</v>
      </c>
      <c r="E1776" s="89">
        <v>0</v>
      </c>
      <c r="F1776" s="89">
        <v>0</v>
      </c>
      <c r="G1776" s="89">
        <v>0</v>
      </c>
      <c r="H1776" s="89">
        <v>0</v>
      </c>
      <c r="I1776" s="89">
        <v>0</v>
      </c>
      <c r="J1776" s="89">
        <v>0</v>
      </c>
      <c r="K1776" s="89">
        <v>0</v>
      </c>
      <c r="L1776" s="89">
        <v>0</v>
      </c>
      <c r="M1776" s="89">
        <v>0</v>
      </c>
      <c r="N1776" s="89">
        <v>0</v>
      </c>
      <c r="O1776" s="89">
        <v>0</v>
      </c>
      <c r="P1776" s="89">
        <v>0</v>
      </c>
      <c r="Q1776" s="89">
        <v>0</v>
      </c>
      <c r="R1776" s="89">
        <v>0</v>
      </c>
      <c r="S1776" s="89">
        <v>0</v>
      </c>
      <c r="T1776" s="89">
        <v>0</v>
      </c>
      <c r="U1776" s="89">
        <v>0</v>
      </c>
      <c r="V1776" s="89">
        <v>0</v>
      </c>
      <c r="W1776" s="89">
        <v>0</v>
      </c>
      <c r="X1776" s="89">
        <v>0</v>
      </c>
      <c r="Y1776" s="89">
        <v>0</v>
      </c>
    </row>
    <row r="1777" spans="1:25">
      <c r="A1777" s="88" t="s">
        <v>1886</v>
      </c>
      <c r="B1777" s="89">
        <v>0</v>
      </c>
      <c r="C1777" s="89">
        <v>0</v>
      </c>
      <c r="D1777" s="89">
        <v>0</v>
      </c>
      <c r="E1777" s="89">
        <v>0</v>
      </c>
      <c r="F1777" s="89">
        <v>0</v>
      </c>
      <c r="G1777" s="89">
        <v>0</v>
      </c>
      <c r="H1777" s="89">
        <v>0</v>
      </c>
      <c r="I1777" s="89">
        <v>0</v>
      </c>
      <c r="J1777" s="89">
        <v>0</v>
      </c>
      <c r="K1777" s="89">
        <v>0</v>
      </c>
      <c r="L1777" s="89">
        <v>0</v>
      </c>
      <c r="M1777" s="89">
        <v>0</v>
      </c>
      <c r="N1777" s="89">
        <v>0</v>
      </c>
      <c r="O1777" s="89">
        <v>0</v>
      </c>
      <c r="P1777" s="89">
        <v>0</v>
      </c>
      <c r="Q1777" s="89">
        <v>0</v>
      </c>
      <c r="R1777" s="89">
        <v>0</v>
      </c>
      <c r="S1777" s="89">
        <v>0</v>
      </c>
      <c r="T1777" s="89">
        <v>0</v>
      </c>
      <c r="U1777" s="89">
        <v>0</v>
      </c>
      <c r="V1777" s="89">
        <v>0</v>
      </c>
      <c r="W1777" s="89">
        <v>0</v>
      </c>
      <c r="X1777" s="89">
        <v>0</v>
      </c>
      <c r="Y1777" s="89">
        <v>0</v>
      </c>
    </row>
    <row r="1778" spans="1:25">
      <c r="A1778" s="88" t="s">
        <v>1887</v>
      </c>
      <c r="B1778" s="89">
        <v>0</v>
      </c>
      <c r="C1778" s="89">
        <v>0</v>
      </c>
      <c r="D1778" s="89">
        <v>0</v>
      </c>
      <c r="E1778" s="89">
        <v>0</v>
      </c>
      <c r="F1778" s="89">
        <v>0</v>
      </c>
      <c r="G1778" s="89">
        <v>0</v>
      </c>
      <c r="H1778" s="89">
        <v>0</v>
      </c>
      <c r="I1778" s="89">
        <v>0</v>
      </c>
      <c r="J1778" s="89">
        <v>0</v>
      </c>
      <c r="K1778" s="89">
        <v>0</v>
      </c>
      <c r="L1778" s="89">
        <v>0</v>
      </c>
      <c r="M1778" s="89">
        <v>0</v>
      </c>
      <c r="N1778" s="89">
        <v>0</v>
      </c>
      <c r="O1778" s="89">
        <v>0</v>
      </c>
      <c r="P1778" s="89">
        <v>0</v>
      </c>
      <c r="Q1778" s="89">
        <v>0</v>
      </c>
      <c r="R1778" s="89">
        <v>0</v>
      </c>
      <c r="S1778" s="89">
        <v>0</v>
      </c>
      <c r="T1778" s="89">
        <v>0</v>
      </c>
      <c r="U1778" s="89">
        <v>0</v>
      </c>
      <c r="V1778" s="89">
        <v>0</v>
      </c>
      <c r="W1778" s="89">
        <v>0</v>
      </c>
      <c r="X1778" s="89">
        <v>0</v>
      </c>
      <c r="Y1778" s="89">
        <v>0</v>
      </c>
    </row>
    <row r="1779" spans="1:25">
      <c r="A1779" s="88" t="s">
        <v>1888</v>
      </c>
      <c r="B1779" s="89">
        <v>0</v>
      </c>
      <c r="C1779" s="89">
        <v>0</v>
      </c>
      <c r="D1779" s="89">
        <v>0</v>
      </c>
      <c r="E1779" s="89">
        <v>0</v>
      </c>
      <c r="F1779" s="89">
        <v>0</v>
      </c>
      <c r="G1779" s="89">
        <v>0</v>
      </c>
      <c r="H1779" s="89">
        <v>0</v>
      </c>
      <c r="I1779" s="89">
        <v>0</v>
      </c>
      <c r="J1779" s="89">
        <v>0</v>
      </c>
      <c r="K1779" s="89">
        <v>0</v>
      </c>
      <c r="L1779" s="89">
        <v>0</v>
      </c>
      <c r="M1779" s="89">
        <v>0</v>
      </c>
      <c r="N1779" s="89">
        <v>0</v>
      </c>
      <c r="O1779" s="89">
        <v>0</v>
      </c>
      <c r="P1779" s="89">
        <v>0</v>
      </c>
      <c r="Q1779" s="89">
        <v>0</v>
      </c>
      <c r="R1779" s="89">
        <v>0</v>
      </c>
      <c r="S1779" s="89">
        <v>0</v>
      </c>
      <c r="T1779" s="89">
        <v>0</v>
      </c>
      <c r="U1779" s="89">
        <v>0</v>
      </c>
      <c r="V1779" s="89">
        <v>0</v>
      </c>
      <c r="W1779" s="89">
        <v>0</v>
      </c>
      <c r="X1779" s="89">
        <v>0</v>
      </c>
      <c r="Y1779" s="89">
        <v>0</v>
      </c>
    </row>
    <row r="1780" spans="1:25">
      <c r="A1780" s="88" t="s">
        <v>1889</v>
      </c>
      <c r="B1780" s="89">
        <v>0</v>
      </c>
      <c r="C1780" s="89">
        <v>0</v>
      </c>
      <c r="D1780" s="89">
        <v>0</v>
      </c>
      <c r="E1780" s="89">
        <v>0</v>
      </c>
      <c r="F1780" s="89">
        <v>0</v>
      </c>
      <c r="G1780" s="89">
        <v>0</v>
      </c>
      <c r="H1780" s="89">
        <v>0</v>
      </c>
      <c r="I1780" s="89">
        <v>0</v>
      </c>
      <c r="J1780" s="89">
        <v>0</v>
      </c>
      <c r="K1780" s="89">
        <v>0</v>
      </c>
      <c r="L1780" s="89">
        <v>0</v>
      </c>
      <c r="M1780" s="89">
        <v>0</v>
      </c>
      <c r="N1780" s="89">
        <v>0</v>
      </c>
      <c r="O1780" s="89">
        <v>0</v>
      </c>
      <c r="P1780" s="89">
        <v>0</v>
      </c>
      <c r="Q1780" s="89">
        <v>0</v>
      </c>
      <c r="R1780" s="89">
        <v>0</v>
      </c>
      <c r="S1780" s="89">
        <v>0</v>
      </c>
      <c r="T1780" s="89">
        <v>0</v>
      </c>
      <c r="U1780" s="89">
        <v>0</v>
      </c>
      <c r="V1780" s="89">
        <v>0</v>
      </c>
      <c r="W1780" s="89">
        <v>0</v>
      </c>
      <c r="X1780" s="89">
        <v>0</v>
      </c>
      <c r="Y1780" s="89">
        <v>0</v>
      </c>
    </row>
    <row r="1781" spans="1:25">
      <c r="A1781" s="88" t="s">
        <v>1890</v>
      </c>
      <c r="B1781" s="89">
        <v>0</v>
      </c>
      <c r="C1781" s="89">
        <v>0</v>
      </c>
      <c r="D1781" s="89">
        <v>0</v>
      </c>
      <c r="E1781" s="89">
        <v>0</v>
      </c>
      <c r="F1781" s="89">
        <v>0</v>
      </c>
      <c r="G1781" s="89">
        <v>0</v>
      </c>
      <c r="H1781" s="89">
        <v>0</v>
      </c>
      <c r="I1781" s="89">
        <v>0</v>
      </c>
      <c r="J1781" s="89">
        <v>0</v>
      </c>
      <c r="K1781" s="89">
        <v>0</v>
      </c>
      <c r="L1781" s="89">
        <v>0</v>
      </c>
      <c r="M1781" s="89">
        <v>0</v>
      </c>
      <c r="N1781" s="89">
        <v>0</v>
      </c>
      <c r="O1781" s="89">
        <v>0</v>
      </c>
      <c r="P1781" s="89">
        <v>0</v>
      </c>
      <c r="Q1781" s="89">
        <v>0</v>
      </c>
      <c r="R1781" s="89">
        <v>0</v>
      </c>
      <c r="S1781" s="89">
        <v>0</v>
      </c>
      <c r="T1781" s="89">
        <v>0</v>
      </c>
      <c r="U1781" s="89">
        <v>0</v>
      </c>
      <c r="V1781" s="89">
        <v>0</v>
      </c>
      <c r="W1781" s="89">
        <v>0</v>
      </c>
      <c r="X1781" s="89">
        <v>0</v>
      </c>
      <c r="Y1781" s="89">
        <v>0</v>
      </c>
    </row>
    <row r="1782" spans="1:25">
      <c r="A1782" s="88" t="s">
        <v>1891</v>
      </c>
      <c r="B1782" s="89">
        <v>0</v>
      </c>
      <c r="C1782" s="89">
        <v>0</v>
      </c>
      <c r="D1782" s="89">
        <v>0</v>
      </c>
      <c r="E1782" s="89">
        <v>0</v>
      </c>
      <c r="F1782" s="89">
        <v>0</v>
      </c>
      <c r="G1782" s="89">
        <v>0</v>
      </c>
      <c r="H1782" s="89">
        <v>0</v>
      </c>
      <c r="I1782" s="89">
        <v>0</v>
      </c>
      <c r="J1782" s="89">
        <v>0</v>
      </c>
      <c r="K1782" s="89">
        <v>0</v>
      </c>
      <c r="L1782" s="89">
        <v>0</v>
      </c>
      <c r="M1782" s="89">
        <v>0</v>
      </c>
      <c r="N1782" s="89">
        <v>0</v>
      </c>
      <c r="O1782" s="89">
        <v>0</v>
      </c>
      <c r="P1782" s="89">
        <v>0</v>
      </c>
      <c r="Q1782" s="89">
        <v>0</v>
      </c>
      <c r="R1782" s="89">
        <v>0</v>
      </c>
      <c r="S1782" s="89">
        <v>0</v>
      </c>
      <c r="T1782" s="89">
        <v>0</v>
      </c>
      <c r="U1782" s="89">
        <v>0</v>
      </c>
      <c r="V1782" s="89">
        <v>0</v>
      </c>
      <c r="W1782" s="89">
        <v>0</v>
      </c>
      <c r="X1782" s="89">
        <v>0</v>
      </c>
      <c r="Y1782" s="89">
        <v>0</v>
      </c>
    </row>
    <row r="1783" spans="1:25">
      <c r="A1783" s="88" t="s">
        <v>1892</v>
      </c>
      <c r="B1783" s="89">
        <v>0</v>
      </c>
      <c r="C1783" s="89">
        <v>0</v>
      </c>
      <c r="D1783" s="89">
        <v>0</v>
      </c>
      <c r="E1783" s="89">
        <v>0</v>
      </c>
      <c r="F1783" s="89">
        <v>0</v>
      </c>
      <c r="G1783" s="89">
        <v>0</v>
      </c>
      <c r="H1783" s="89">
        <v>0</v>
      </c>
      <c r="I1783" s="89">
        <v>0</v>
      </c>
      <c r="J1783" s="89">
        <v>0</v>
      </c>
      <c r="K1783" s="89">
        <v>0</v>
      </c>
      <c r="L1783" s="89">
        <v>0</v>
      </c>
      <c r="M1783" s="89">
        <v>0</v>
      </c>
      <c r="N1783" s="89">
        <v>0</v>
      </c>
      <c r="O1783" s="89">
        <v>0</v>
      </c>
      <c r="P1783" s="89">
        <v>0</v>
      </c>
      <c r="Q1783" s="89">
        <v>0</v>
      </c>
      <c r="R1783" s="89">
        <v>0</v>
      </c>
      <c r="S1783" s="89">
        <v>0</v>
      </c>
      <c r="T1783" s="89">
        <v>0</v>
      </c>
      <c r="U1783" s="89">
        <v>0</v>
      </c>
      <c r="V1783" s="89">
        <v>0</v>
      </c>
      <c r="W1783" s="89">
        <v>0</v>
      </c>
      <c r="X1783" s="89">
        <v>0</v>
      </c>
      <c r="Y1783" s="89">
        <v>0</v>
      </c>
    </row>
    <row r="1784" spans="1:25">
      <c r="A1784" s="88" t="s">
        <v>1893</v>
      </c>
      <c r="B1784" s="89">
        <v>0</v>
      </c>
      <c r="C1784" s="89">
        <v>0</v>
      </c>
      <c r="D1784" s="89">
        <v>0</v>
      </c>
      <c r="E1784" s="89">
        <v>0</v>
      </c>
      <c r="F1784" s="89">
        <v>0</v>
      </c>
      <c r="G1784" s="89">
        <v>0</v>
      </c>
      <c r="H1784" s="89">
        <v>0</v>
      </c>
      <c r="I1784" s="89">
        <v>0</v>
      </c>
      <c r="J1784" s="89">
        <v>0</v>
      </c>
      <c r="K1784" s="89">
        <v>0</v>
      </c>
      <c r="L1784" s="89">
        <v>0</v>
      </c>
      <c r="M1784" s="89">
        <v>0</v>
      </c>
      <c r="N1784" s="89">
        <v>0</v>
      </c>
      <c r="O1784" s="89">
        <v>0</v>
      </c>
      <c r="P1784" s="89">
        <v>0</v>
      </c>
      <c r="Q1784" s="89">
        <v>0</v>
      </c>
      <c r="R1784" s="89">
        <v>0</v>
      </c>
      <c r="S1784" s="89">
        <v>0</v>
      </c>
      <c r="T1784" s="89">
        <v>0</v>
      </c>
      <c r="U1784" s="89">
        <v>0</v>
      </c>
      <c r="V1784" s="89">
        <v>0</v>
      </c>
      <c r="W1784" s="89">
        <v>0</v>
      </c>
      <c r="X1784" s="89">
        <v>0</v>
      </c>
      <c r="Y1784" s="89">
        <v>0</v>
      </c>
    </row>
    <row r="1785" spans="1:25">
      <c r="A1785" s="88" t="s">
        <v>1894</v>
      </c>
      <c r="B1785" s="89">
        <v>0</v>
      </c>
      <c r="C1785" s="89">
        <v>0</v>
      </c>
      <c r="D1785" s="89">
        <v>0</v>
      </c>
      <c r="E1785" s="89">
        <v>0</v>
      </c>
      <c r="F1785" s="89">
        <v>0</v>
      </c>
      <c r="G1785" s="89">
        <v>0</v>
      </c>
      <c r="H1785" s="89">
        <v>0</v>
      </c>
      <c r="I1785" s="89">
        <v>0</v>
      </c>
      <c r="J1785" s="89">
        <v>0</v>
      </c>
      <c r="K1785" s="89">
        <v>0</v>
      </c>
      <c r="L1785" s="89">
        <v>0</v>
      </c>
      <c r="M1785" s="89">
        <v>0</v>
      </c>
      <c r="N1785" s="89">
        <v>0</v>
      </c>
      <c r="O1785" s="89">
        <v>0</v>
      </c>
      <c r="P1785" s="89">
        <v>0</v>
      </c>
      <c r="Q1785" s="89">
        <v>0</v>
      </c>
      <c r="R1785" s="89">
        <v>0</v>
      </c>
      <c r="S1785" s="89">
        <v>0</v>
      </c>
      <c r="T1785" s="89">
        <v>0</v>
      </c>
      <c r="U1785" s="89">
        <v>0</v>
      </c>
      <c r="V1785" s="89">
        <v>0</v>
      </c>
      <c r="W1785" s="89">
        <v>0</v>
      </c>
      <c r="X1785" s="89">
        <v>0</v>
      </c>
      <c r="Y1785" s="89">
        <v>0</v>
      </c>
    </row>
    <row r="1786" spans="1:25">
      <c r="A1786" s="88" t="s">
        <v>1895</v>
      </c>
      <c r="B1786" s="89">
        <v>0</v>
      </c>
      <c r="C1786" s="89">
        <v>0</v>
      </c>
      <c r="D1786" s="89">
        <v>0</v>
      </c>
      <c r="E1786" s="89">
        <v>0</v>
      </c>
      <c r="F1786" s="89">
        <v>0</v>
      </c>
      <c r="G1786" s="89">
        <v>0</v>
      </c>
      <c r="H1786" s="89">
        <v>0</v>
      </c>
      <c r="I1786" s="89">
        <v>0</v>
      </c>
      <c r="J1786" s="89">
        <v>0</v>
      </c>
      <c r="K1786" s="89">
        <v>0</v>
      </c>
      <c r="L1786" s="89">
        <v>0</v>
      </c>
      <c r="M1786" s="89">
        <v>0</v>
      </c>
      <c r="N1786" s="89">
        <v>0</v>
      </c>
      <c r="O1786" s="89">
        <v>0</v>
      </c>
      <c r="P1786" s="89">
        <v>0</v>
      </c>
      <c r="Q1786" s="89">
        <v>0</v>
      </c>
      <c r="R1786" s="89">
        <v>0</v>
      </c>
      <c r="S1786" s="89">
        <v>0</v>
      </c>
      <c r="T1786" s="89">
        <v>0</v>
      </c>
      <c r="U1786" s="89">
        <v>0</v>
      </c>
      <c r="V1786" s="89">
        <v>0</v>
      </c>
      <c r="W1786" s="89">
        <v>0</v>
      </c>
      <c r="X1786" s="89">
        <v>0</v>
      </c>
      <c r="Y1786" s="89">
        <v>0</v>
      </c>
    </row>
    <row r="1787" spans="1:25">
      <c r="A1787" s="88" t="s">
        <v>1896</v>
      </c>
      <c r="B1787" s="89">
        <v>0</v>
      </c>
      <c r="C1787" s="89">
        <v>0</v>
      </c>
      <c r="D1787" s="89">
        <v>0</v>
      </c>
      <c r="E1787" s="89">
        <v>0</v>
      </c>
      <c r="F1787" s="89">
        <v>0</v>
      </c>
      <c r="G1787" s="89">
        <v>0</v>
      </c>
      <c r="H1787" s="89">
        <v>0</v>
      </c>
      <c r="I1787" s="89">
        <v>0</v>
      </c>
      <c r="J1787" s="89">
        <v>0</v>
      </c>
      <c r="K1787" s="89">
        <v>0</v>
      </c>
      <c r="L1787" s="89">
        <v>0</v>
      </c>
      <c r="M1787" s="89">
        <v>0</v>
      </c>
      <c r="N1787" s="89">
        <v>0</v>
      </c>
      <c r="O1787" s="89">
        <v>0</v>
      </c>
      <c r="P1787" s="89">
        <v>0</v>
      </c>
      <c r="Q1787" s="89">
        <v>0</v>
      </c>
      <c r="R1787" s="89">
        <v>0</v>
      </c>
      <c r="S1787" s="89">
        <v>0</v>
      </c>
      <c r="T1787" s="89">
        <v>0</v>
      </c>
      <c r="U1787" s="89">
        <v>0</v>
      </c>
      <c r="V1787" s="89">
        <v>0</v>
      </c>
      <c r="W1787" s="89">
        <v>0</v>
      </c>
      <c r="X1787" s="89">
        <v>0</v>
      </c>
      <c r="Y1787" s="89">
        <v>0</v>
      </c>
    </row>
    <row r="1788" spans="1:25">
      <c r="A1788" s="88" t="s">
        <v>1897</v>
      </c>
      <c r="B1788" s="89">
        <v>0</v>
      </c>
      <c r="C1788" s="89">
        <v>0</v>
      </c>
      <c r="D1788" s="89">
        <v>0</v>
      </c>
      <c r="E1788" s="89">
        <v>0</v>
      </c>
      <c r="F1788" s="89">
        <v>0</v>
      </c>
      <c r="G1788" s="89">
        <v>0</v>
      </c>
      <c r="H1788" s="89">
        <v>0</v>
      </c>
      <c r="I1788" s="89">
        <v>0</v>
      </c>
      <c r="J1788" s="89">
        <v>0</v>
      </c>
      <c r="K1788" s="89">
        <v>0</v>
      </c>
      <c r="L1788" s="89">
        <v>0</v>
      </c>
      <c r="M1788" s="89">
        <v>0</v>
      </c>
      <c r="N1788" s="89">
        <v>0</v>
      </c>
      <c r="O1788" s="89">
        <v>0</v>
      </c>
      <c r="P1788" s="89">
        <v>0</v>
      </c>
      <c r="Q1788" s="89">
        <v>0</v>
      </c>
      <c r="R1788" s="89">
        <v>0</v>
      </c>
      <c r="S1788" s="89">
        <v>0</v>
      </c>
      <c r="T1788" s="89">
        <v>0</v>
      </c>
      <c r="U1788" s="89">
        <v>0</v>
      </c>
      <c r="V1788" s="89">
        <v>0</v>
      </c>
      <c r="W1788" s="89">
        <v>0</v>
      </c>
      <c r="X1788" s="89">
        <v>0</v>
      </c>
      <c r="Y1788" s="89">
        <v>0</v>
      </c>
    </row>
    <row r="1789" spans="1:25">
      <c r="A1789" s="88" t="s">
        <v>1898</v>
      </c>
      <c r="B1789" s="89">
        <v>0</v>
      </c>
      <c r="C1789" s="89">
        <v>0</v>
      </c>
      <c r="D1789" s="89">
        <v>0</v>
      </c>
      <c r="E1789" s="89">
        <v>0</v>
      </c>
      <c r="F1789" s="89">
        <v>0</v>
      </c>
      <c r="G1789" s="89">
        <v>0</v>
      </c>
      <c r="H1789" s="89">
        <v>0</v>
      </c>
      <c r="I1789" s="89">
        <v>0</v>
      </c>
      <c r="J1789" s="89">
        <v>0</v>
      </c>
      <c r="K1789" s="89">
        <v>0</v>
      </c>
      <c r="L1789" s="89">
        <v>0</v>
      </c>
      <c r="M1789" s="89">
        <v>0</v>
      </c>
      <c r="N1789" s="89">
        <v>0</v>
      </c>
      <c r="O1789" s="89">
        <v>0</v>
      </c>
      <c r="P1789" s="89">
        <v>0</v>
      </c>
      <c r="Q1789" s="89">
        <v>0</v>
      </c>
      <c r="R1789" s="89">
        <v>0</v>
      </c>
      <c r="S1789" s="89">
        <v>0</v>
      </c>
      <c r="T1789" s="89">
        <v>0</v>
      </c>
      <c r="U1789" s="89">
        <v>0</v>
      </c>
      <c r="V1789" s="89">
        <v>0</v>
      </c>
      <c r="W1789" s="89">
        <v>0</v>
      </c>
      <c r="X1789" s="89">
        <v>0</v>
      </c>
      <c r="Y1789" s="89">
        <v>0</v>
      </c>
    </row>
    <row r="1790" spans="1:25">
      <c r="A1790" s="88" t="s">
        <v>1899</v>
      </c>
      <c r="B1790" s="89">
        <v>0</v>
      </c>
      <c r="C1790" s="89">
        <v>0</v>
      </c>
      <c r="D1790" s="89">
        <v>0</v>
      </c>
      <c r="E1790" s="89">
        <v>0</v>
      </c>
      <c r="F1790" s="89">
        <v>0</v>
      </c>
      <c r="G1790" s="89">
        <v>0</v>
      </c>
      <c r="H1790" s="89">
        <v>0</v>
      </c>
      <c r="I1790" s="89">
        <v>0</v>
      </c>
      <c r="J1790" s="89">
        <v>0</v>
      </c>
      <c r="K1790" s="89">
        <v>0</v>
      </c>
      <c r="L1790" s="89">
        <v>0</v>
      </c>
      <c r="M1790" s="89">
        <v>0</v>
      </c>
      <c r="N1790" s="89">
        <v>0</v>
      </c>
      <c r="O1790" s="89">
        <v>0</v>
      </c>
      <c r="P1790" s="89">
        <v>0</v>
      </c>
      <c r="Q1790" s="89">
        <v>0</v>
      </c>
      <c r="R1790" s="89">
        <v>0</v>
      </c>
      <c r="S1790" s="89">
        <v>0</v>
      </c>
      <c r="T1790" s="89">
        <v>0</v>
      </c>
      <c r="U1790" s="89">
        <v>0</v>
      </c>
      <c r="V1790" s="89">
        <v>0</v>
      </c>
      <c r="W1790" s="89">
        <v>0</v>
      </c>
      <c r="X1790" s="89">
        <v>0</v>
      </c>
      <c r="Y1790" s="89">
        <v>0</v>
      </c>
    </row>
    <row r="1791" spans="1:25">
      <c r="A1791" s="88" t="s">
        <v>1900</v>
      </c>
      <c r="B1791" s="89">
        <v>0</v>
      </c>
      <c r="C1791" s="89">
        <v>0</v>
      </c>
      <c r="D1791" s="89">
        <v>0</v>
      </c>
      <c r="E1791" s="89">
        <v>0</v>
      </c>
      <c r="F1791" s="89">
        <v>0</v>
      </c>
      <c r="G1791" s="89">
        <v>0</v>
      </c>
      <c r="H1791" s="89">
        <v>0</v>
      </c>
      <c r="I1791" s="89">
        <v>0</v>
      </c>
      <c r="J1791" s="89">
        <v>0</v>
      </c>
      <c r="K1791" s="89">
        <v>0</v>
      </c>
      <c r="L1791" s="89">
        <v>0</v>
      </c>
      <c r="M1791" s="89">
        <v>0</v>
      </c>
      <c r="N1791" s="89">
        <v>0</v>
      </c>
      <c r="O1791" s="89">
        <v>0</v>
      </c>
      <c r="P1791" s="89">
        <v>0</v>
      </c>
      <c r="Q1791" s="89">
        <v>0</v>
      </c>
      <c r="R1791" s="89">
        <v>0</v>
      </c>
      <c r="S1791" s="89">
        <v>0</v>
      </c>
      <c r="T1791" s="89">
        <v>0</v>
      </c>
      <c r="U1791" s="89">
        <v>0</v>
      </c>
      <c r="V1791" s="89">
        <v>0</v>
      </c>
      <c r="W1791" s="89">
        <v>0</v>
      </c>
      <c r="X1791" s="89">
        <v>0</v>
      </c>
      <c r="Y1791" s="89">
        <v>0</v>
      </c>
    </row>
    <row r="1792" spans="1:25">
      <c r="A1792" s="88" t="s">
        <v>1901</v>
      </c>
      <c r="B1792" s="89">
        <v>0</v>
      </c>
      <c r="C1792" s="89">
        <v>0</v>
      </c>
      <c r="D1792" s="89">
        <v>0</v>
      </c>
      <c r="E1792" s="89">
        <v>0</v>
      </c>
      <c r="F1792" s="89">
        <v>0</v>
      </c>
      <c r="G1792" s="89">
        <v>0</v>
      </c>
      <c r="H1792" s="89">
        <v>0</v>
      </c>
      <c r="I1792" s="89">
        <v>0</v>
      </c>
      <c r="J1792" s="89">
        <v>0</v>
      </c>
      <c r="K1792" s="89">
        <v>0</v>
      </c>
      <c r="L1792" s="89">
        <v>0</v>
      </c>
      <c r="M1792" s="89">
        <v>0</v>
      </c>
      <c r="N1792" s="89">
        <v>0</v>
      </c>
      <c r="O1792" s="89">
        <v>0</v>
      </c>
      <c r="P1792" s="89">
        <v>0</v>
      </c>
      <c r="Q1792" s="89">
        <v>0</v>
      </c>
      <c r="R1792" s="89">
        <v>0</v>
      </c>
      <c r="S1792" s="89">
        <v>0</v>
      </c>
      <c r="T1792" s="89">
        <v>0</v>
      </c>
      <c r="U1792" s="89">
        <v>0</v>
      </c>
      <c r="V1792" s="89">
        <v>0</v>
      </c>
      <c r="W1792" s="89">
        <v>0</v>
      </c>
      <c r="X1792" s="89">
        <v>0</v>
      </c>
      <c r="Y1792" s="89">
        <v>0</v>
      </c>
    </row>
    <row r="1793" spans="1:25">
      <c r="A1793" s="88" t="s">
        <v>1902</v>
      </c>
      <c r="B1793" s="89">
        <v>0</v>
      </c>
      <c r="C1793" s="89">
        <v>0</v>
      </c>
      <c r="D1793" s="89">
        <v>0</v>
      </c>
      <c r="E1793" s="89">
        <v>0</v>
      </c>
      <c r="F1793" s="89">
        <v>0</v>
      </c>
      <c r="G1793" s="89">
        <v>0</v>
      </c>
      <c r="H1793" s="89">
        <v>0</v>
      </c>
      <c r="I1793" s="89">
        <v>0</v>
      </c>
      <c r="J1793" s="89">
        <v>0</v>
      </c>
      <c r="K1793" s="89">
        <v>0</v>
      </c>
      <c r="L1793" s="89">
        <v>0</v>
      </c>
      <c r="M1793" s="89">
        <v>0</v>
      </c>
      <c r="N1793" s="89">
        <v>0</v>
      </c>
      <c r="O1793" s="89">
        <v>0</v>
      </c>
      <c r="P1793" s="89">
        <v>0</v>
      </c>
      <c r="Q1793" s="89">
        <v>0</v>
      </c>
      <c r="R1793" s="89">
        <v>0</v>
      </c>
      <c r="S1793" s="89">
        <v>0</v>
      </c>
      <c r="T1793" s="89">
        <v>0</v>
      </c>
      <c r="U1793" s="89">
        <v>0</v>
      </c>
      <c r="V1793" s="89">
        <v>0</v>
      </c>
      <c r="W1793" s="89">
        <v>0</v>
      </c>
      <c r="X1793" s="89">
        <v>0</v>
      </c>
      <c r="Y1793" s="89">
        <v>0</v>
      </c>
    </row>
    <row r="1794" spans="1:25">
      <c r="A1794" s="88" t="s">
        <v>1903</v>
      </c>
      <c r="B1794" s="89">
        <v>0</v>
      </c>
      <c r="C1794" s="89">
        <v>0</v>
      </c>
      <c r="D1794" s="89">
        <v>0</v>
      </c>
      <c r="E1794" s="89">
        <v>0</v>
      </c>
      <c r="F1794" s="89">
        <v>0</v>
      </c>
      <c r="G1794" s="89">
        <v>0</v>
      </c>
      <c r="H1794" s="89">
        <v>0</v>
      </c>
      <c r="I1794" s="89">
        <v>0</v>
      </c>
      <c r="J1794" s="89">
        <v>0</v>
      </c>
      <c r="K1794" s="89">
        <v>0</v>
      </c>
      <c r="L1794" s="89">
        <v>0</v>
      </c>
      <c r="M1794" s="89">
        <v>0</v>
      </c>
      <c r="N1794" s="89">
        <v>0</v>
      </c>
      <c r="O1794" s="89">
        <v>0</v>
      </c>
      <c r="P1794" s="89">
        <v>0</v>
      </c>
      <c r="Q1794" s="89">
        <v>0</v>
      </c>
      <c r="R1794" s="89">
        <v>0</v>
      </c>
      <c r="S1794" s="89">
        <v>0</v>
      </c>
      <c r="T1794" s="89">
        <v>0</v>
      </c>
      <c r="U1794" s="89">
        <v>0</v>
      </c>
      <c r="V1794" s="89">
        <v>0</v>
      </c>
      <c r="W1794" s="89">
        <v>0</v>
      </c>
      <c r="X1794" s="89">
        <v>0</v>
      </c>
      <c r="Y1794" s="89">
        <v>0</v>
      </c>
    </row>
    <row r="1795" spans="1:25">
      <c r="A1795" s="88" t="s">
        <v>1904</v>
      </c>
      <c r="B1795" s="89">
        <v>0</v>
      </c>
      <c r="C1795" s="89">
        <v>0</v>
      </c>
      <c r="D1795" s="89">
        <v>0</v>
      </c>
      <c r="E1795" s="89">
        <v>0</v>
      </c>
      <c r="F1795" s="89">
        <v>0</v>
      </c>
      <c r="G1795" s="89">
        <v>0</v>
      </c>
      <c r="H1795" s="89">
        <v>0</v>
      </c>
      <c r="I1795" s="89">
        <v>0</v>
      </c>
      <c r="J1795" s="89">
        <v>0</v>
      </c>
      <c r="K1795" s="89">
        <v>0</v>
      </c>
      <c r="L1795" s="89">
        <v>0</v>
      </c>
      <c r="M1795" s="89">
        <v>0</v>
      </c>
      <c r="N1795" s="89">
        <v>0</v>
      </c>
      <c r="O1795" s="89">
        <v>0</v>
      </c>
      <c r="P1795" s="89">
        <v>0</v>
      </c>
      <c r="Q1795" s="89">
        <v>0</v>
      </c>
      <c r="R1795" s="89">
        <v>0</v>
      </c>
      <c r="S1795" s="89">
        <v>0</v>
      </c>
      <c r="T1795" s="89">
        <v>0</v>
      </c>
      <c r="U1795" s="89">
        <v>0</v>
      </c>
      <c r="V1795" s="89">
        <v>0</v>
      </c>
      <c r="W1795" s="89">
        <v>0</v>
      </c>
      <c r="X1795" s="89">
        <v>0</v>
      </c>
      <c r="Y1795" s="89">
        <v>0</v>
      </c>
    </row>
    <row r="1796" spans="1:25">
      <c r="A1796" s="88" t="s">
        <v>1905</v>
      </c>
      <c r="B1796" s="89">
        <v>0</v>
      </c>
      <c r="C1796" s="89">
        <v>0</v>
      </c>
      <c r="D1796" s="89">
        <v>0</v>
      </c>
      <c r="E1796" s="89">
        <v>0</v>
      </c>
      <c r="F1796" s="89">
        <v>0</v>
      </c>
      <c r="G1796" s="89">
        <v>0</v>
      </c>
      <c r="H1796" s="89">
        <v>0</v>
      </c>
      <c r="I1796" s="89">
        <v>0</v>
      </c>
      <c r="J1796" s="89">
        <v>0</v>
      </c>
      <c r="K1796" s="89">
        <v>0</v>
      </c>
      <c r="L1796" s="89">
        <v>0</v>
      </c>
      <c r="M1796" s="89">
        <v>0</v>
      </c>
      <c r="N1796" s="89">
        <v>0</v>
      </c>
      <c r="O1796" s="89">
        <v>0</v>
      </c>
      <c r="P1796" s="89">
        <v>0</v>
      </c>
      <c r="Q1796" s="89">
        <v>0</v>
      </c>
      <c r="R1796" s="89">
        <v>0</v>
      </c>
      <c r="S1796" s="89">
        <v>0</v>
      </c>
      <c r="T1796" s="89">
        <v>0</v>
      </c>
      <c r="U1796" s="89">
        <v>0</v>
      </c>
      <c r="V1796" s="89">
        <v>0</v>
      </c>
      <c r="W1796" s="89">
        <v>0</v>
      </c>
      <c r="X1796" s="89">
        <v>0</v>
      </c>
      <c r="Y1796" s="89">
        <v>0</v>
      </c>
    </row>
    <row r="1797" spans="1:25">
      <c r="A1797" s="88" t="s">
        <v>1906</v>
      </c>
      <c r="B1797" s="89">
        <v>0</v>
      </c>
      <c r="C1797" s="89">
        <v>0</v>
      </c>
      <c r="D1797" s="89">
        <v>0</v>
      </c>
      <c r="E1797" s="89">
        <v>0</v>
      </c>
      <c r="F1797" s="89">
        <v>0</v>
      </c>
      <c r="G1797" s="89">
        <v>0</v>
      </c>
      <c r="H1797" s="89">
        <v>0</v>
      </c>
      <c r="I1797" s="89">
        <v>0</v>
      </c>
      <c r="J1797" s="89">
        <v>0</v>
      </c>
      <c r="K1797" s="89">
        <v>0</v>
      </c>
      <c r="L1797" s="89">
        <v>0</v>
      </c>
      <c r="M1797" s="89">
        <v>0</v>
      </c>
      <c r="N1797" s="89">
        <v>0</v>
      </c>
      <c r="O1797" s="89">
        <v>0</v>
      </c>
      <c r="P1797" s="89">
        <v>0</v>
      </c>
      <c r="Q1797" s="89">
        <v>0</v>
      </c>
      <c r="R1797" s="89">
        <v>0</v>
      </c>
      <c r="S1797" s="89">
        <v>0</v>
      </c>
      <c r="T1797" s="89">
        <v>0</v>
      </c>
      <c r="U1797" s="89">
        <v>0</v>
      </c>
      <c r="V1797" s="89">
        <v>0</v>
      </c>
      <c r="W1797" s="89">
        <v>0</v>
      </c>
      <c r="X1797" s="89">
        <v>0</v>
      </c>
      <c r="Y1797" s="89">
        <v>0</v>
      </c>
    </row>
    <row r="1798" spans="1:25">
      <c r="A1798" s="88" t="s">
        <v>1907</v>
      </c>
      <c r="B1798" s="89">
        <v>0</v>
      </c>
      <c r="C1798" s="89">
        <v>0</v>
      </c>
      <c r="D1798" s="89">
        <v>0</v>
      </c>
      <c r="E1798" s="89">
        <v>0</v>
      </c>
      <c r="F1798" s="89">
        <v>0</v>
      </c>
      <c r="G1798" s="89">
        <v>0</v>
      </c>
      <c r="H1798" s="89">
        <v>0</v>
      </c>
      <c r="I1798" s="89">
        <v>0</v>
      </c>
      <c r="J1798" s="89">
        <v>0</v>
      </c>
      <c r="K1798" s="89">
        <v>0</v>
      </c>
      <c r="L1798" s="89">
        <v>0</v>
      </c>
      <c r="M1798" s="89">
        <v>0</v>
      </c>
      <c r="N1798" s="89">
        <v>0</v>
      </c>
      <c r="O1798" s="89">
        <v>0</v>
      </c>
      <c r="P1798" s="89">
        <v>0</v>
      </c>
      <c r="Q1798" s="89">
        <v>0</v>
      </c>
      <c r="R1798" s="89">
        <v>0</v>
      </c>
      <c r="S1798" s="89">
        <v>0</v>
      </c>
      <c r="T1798" s="89">
        <v>0</v>
      </c>
      <c r="U1798" s="89">
        <v>0</v>
      </c>
      <c r="V1798" s="89">
        <v>0</v>
      </c>
      <c r="W1798" s="89">
        <v>0</v>
      </c>
      <c r="X1798" s="89">
        <v>0</v>
      </c>
      <c r="Y1798" s="89">
        <v>0</v>
      </c>
    </row>
    <row r="1799" spans="1:25">
      <c r="A1799" s="88" t="s">
        <v>1908</v>
      </c>
      <c r="B1799" s="89">
        <v>0</v>
      </c>
      <c r="C1799" s="89">
        <v>0</v>
      </c>
      <c r="D1799" s="89">
        <v>0</v>
      </c>
      <c r="E1799" s="89">
        <v>0</v>
      </c>
      <c r="F1799" s="89">
        <v>0</v>
      </c>
      <c r="G1799" s="89">
        <v>0</v>
      </c>
      <c r="H1799" s="89">
        <v>0</v>
      </c>
      <c r="I1799" s="89">
        <v>0</v>
      </c>
      <c r="J1799" s="89">
        <v>0</v>
      </c>
      <c r="K1799" s="89">
        <v>0</v>
      </c>
      <c r="L1799" s="89">
        <v>0</v>
      </c>
      <c r="M1799" s="89">
        <v>0</v>
      </c>
      <c r="N1799" s="89">
        <v>0</v>
      </c>
      <c r="O1799" s="89">
        <v>0</v>
      </c>
      <c r="P1799" s="89">
        <v>0</v>
      </c>
      <c r="Q1799" s="89">
        <v>0</v>
      </c>
      <c r="R1799" s="89">
        <v>0</v>
      </c>
      <c r="S1799" s="89">
        <v>0</v>
      </c>
      <c r="T1799" s="89">
        <v>0</v>
      </c>
      <c r="U1799" s="89">
        <v>0</v>
      </c>
      <c r="V1799" s="89">
        <v>0</v>
      </c>
      <c r="W1799" s="89">
        <v>0</v>
      </c>
      <c r="X1799" s="89">
        <v>0</v>
      </c>
      <c r="Y1799" s="89">
        <v>0</v>
      </c>
    </row>
    <row r="1800" spans="1:25">
      <c r="A1800" s="88" t="s">
        <v>1909</v>
      </c>
      <c r="B1800" s="89">
        <v>0</v>
      </c>
      <c r="C1800" s="89">
        <v>0</v>
      </c>
      <c r="D1800" s="89">
        <v>0</v>
      </c>
      <c r="E1800" s="89">
        <v>0</v>
      </c>
      <c r="F1800" s="89">
        <v>0</v>
      </c>
      <c r="G1800" s="89">
        <v>0</v>
      </c>
      <c r="H1800" s="89">
        <v>0</v>
      </c>
      <c r="I1800" s="89">
        <v>0</v>
      </c>
      <c r="J1800" s="89">
        <v>0</v>
      </c>
      <c r="K1800" s="89">
        <v>0</v>
      </c>
      <c r="L1800" s="89">
        <v>0</v>
      </c>
      <c r="M1800" s="89">
        <v>0</v>
      </c>
      <c r="N1800" s="89">
        <v>0</v>
      </c>
      <c r="O1800" s="89">
        <v>0</v>
      </c>
      <c r="P1800" s="89">
        <v>0</v>
      </c>
      <c r="Q1800" s="89">
        <v>0</v>
      </c>
      <c r="R1800" s="89">
        <v>0</v>
      </c>
      <c r="S1800" s="89">
        <v>0</v>
      </c>
      <c r="T1800" s="89">
        <v>0</v>
      </c>
      <c r="U1800" s="89">
        <v>0</v>
      </c>
      <c r="V1800" s="89">
        <v>0</v>
      </c>
      <c r="W1800" s="89">
        <v>0</v>
      </c>
      <c r="X1800" s="89">
        <v>0</v>
      </c>
      <c r="Y1800" s="89">
        <v>0</v>
      </c>
    </row>
    <row r="1801" spans="1:25">
      <c r="A1801" s="88" t="s">
        <v>1910</v>
      </c>
      <c r="B1801" s="89">
        <v>0</v>
      </c>
      <c r="C1801" s="89">
        <v>0</v>
      </c>
      <c r="D1801" s="89">
        <v>0</v>
      </c>
      <c r="E1801" s="89">
        <v>0</v>
      </c>
      <c r="F1801" s="89">
        <v>0</v>
      </c>
      <c r="G1801" s="89">
        <v>0</v>
      </c>
      <c r="H1801" s="89">
        <v>0</v>
      </c>
      <c r="I1801" s="89">
        <v>0</v>
      </c>
      <c r="J1801" s="89">
        <v>0</v>
      </c>
      <c r="K1801" s="89">
        <v>0</v>
      </c>
      <c r="L1801" s="89">
        <v>0</v>
      </c>
      <c r="M1801" s="89">
        <v>0</v>
      </c>
      <c r="N1801" s="89">
        <v>0</v>
      </c>
      <c r="O1801" s="89">
        <v>0</v>
      </c>
      <c r="P1801" s="89">
        <v>0</v>
      </c>
      <c r="Q1801" s="89">
        <v>0</v>
      </c>
      <c r="R1801" s="89">
        <v>0</v>
      </c>
      <c r="S1801" s="89">
        <v>0</v>
      </c>
      <c r="T1801" s="89">
        <v>0</v>
      </c>
      <c r="U1801" s="89">
        <v>0</v>
      </c>
      <c r="V1801" s="89">
        <v>0</v>
      </c>
      <c r="W1801" s="89">
        <v>0</v>
      </c>
      <c r="X1801" s="89">
        <v>0</v>
      </c>
      <c r="Y1801" s="89">
        <v>0</v>
      </c>
    </row>
    <row r="1802" spans="1:25">
      <c r="A1802" s="88" t="s">
        <v>1911</v>
      </c>
      <c r="B1802" s="89">
        <v>0</v>
      </c>
      <c r="C1802" s="89">
        <v>0</v>
      </c>
      <c r="D1802" s="89">
        <v>0</v>
      </c>
      <c r="E1802" s="89">
        <v>0</v>
      </c>
      <c r="F1802" s="89">
        <v>0</v>
      </c>
      <c r="G1802" s="89">
        <v>0</v>
      </c>
      <c r="H1802" s="89">
        <v>0</v>
      </c>
      <c r="I1802" s="89">
        <v>0</v>
      </c>
      <c r="J1802" s="89">
        <v>0</v>
      </c>
      <c r="K1802" s="89">
        <v>0</v>
      </c>
      <c r="L1802" s="89">
        <v>0</v>
      </c>
      <c r="M1802" s="89">
        <v>0</v>
      </c>
      <c r="N1802" s="89">
        <v>0</v>
      </c>
      <c r="O1802" s="89">
        <v>0</v>
      </c>
      <c r="P1802" s="89">
        <v>0</v>
      </c>
      <c r="Q1802" s="89">
        <v>0</v>
      </c>
      <c r="R1802" s="89">
        <v>0</v>
      </c>
      <c r="S1802" s="89">
        <v>0</v>
      </c>
      <c r="T1802" s="89">
        <v>0</v>
      </c>
      <c r="U1802" s="89">
        <v>0</v>
      </c>
      <c r="V1802" s="89">
        <v>0</v>
      </c>
      <c r="W1802" s="89">
        <v>0</v>
      </c>
      <c r="X1802" s="89">
        <v>0</v>
      </c>
      <c r="Y1802" s="89">
        <v>0</v>
      </c>
    </row>
    <row r="1803" spans="1:25">
      <c r="A1803" s="88" t="s">
        <v>1912</v>
      </c>
      <c r="B1803" s="89">
        <v>0</v>
      </c>
      <c r="C1803" s="89">
        <v>0</v>
      </c>
      <c r="D1803" s="89">
        <v>0</v>
      </c>
      <c r="E1803" s="89">
        <v>0</v>
      </c>
      <c r="F1803" s="89">
        <v>0</v>
      </c>
      <c r="G1803" s="89">
        <v>0</v>
      </c>
      <c r="H1803" s="89">
        <v>0</v>
      </c>
      <c r="I1803" s="89">
        <v>0</v>
      </c>
      <c r="J1803" s="89">
        <v>0</v>
      </c>
      <c r="K1803" s="89">
        <v>0</v>
      </c>
      <c r="L1803" s="89">
        <v>0</v>
      </c>
      <c r="M1803" s="89">
        <v>0</v>
      </c>
      <c r="N1803" s="89">
        <v>0</v>
      </c>
      <c r="O1803" s="89">
        <v>0</v>
      </c>
      <c r="P1803" s="89">
        <v>0</v>
      </c>
      <c r="Q1803" s="89">
        <v>0</v>
      </c>
      <c r="R1803" s="89">
        <v>0</v>
      </c>
      <c r="S1803" s="89">
        <v>0</v>
      </c>
      <c r="T1803" s="89">
        <v>0</v>
      </c>
      <c r="U1803" s="89">
        <v>0</v>
      </c>
      <c r="V1803" s="89">
        <v>0</v>
      </c>
      <c r="W1803" s="89">
        <v>0</v>
      </c>
      <c r="X1803" s="89">
        <v>0</v>
      </c>
      <c r="Y1803" s="89">
        <v>0</v>
      </c>
    </row>
    <row r="1804" spans="1:25">
      <c r="A1804" s="88" t="s">
        <v>1913</v>
      </c>
      <c r="B1804" s="89">
        <v>0</v>
      </c>
      <c r="C1804" s="89">
        <v>0</v>
      </c>
      <c r="D1804" s="89">
        <v>0</v>
      </c>
      <c r="E1804" s="89">
        <v>0</v>
      </c>
      <c r="F1804" s="89">
        <v>0</v>
      </c>
      <c r="G1804" s="89">
        <v>0</v>
      </c>
      <c r="H1804" s="89">
        <v>0</v>
      </c>
      <c r="I1804" s="89">
        <v>0</v>
      </c>
      <c r="J1804" s="89">
        <v>0</v>
      </c>
      <c r="K1804" s="89">
        <v>0</v>
      </c>
      <c r="L1804" s="89">
        <v>0</v>
      </c>
      <c r="M1804" s="89">
        <v>0</v>
      </c>
      <c r="N1804" s="89">
        <v>0</v>
      </c>
      <c r="O1804" s="89">
        <v>0</v>
      </c>
      <c r="P1804" s="89">
        <v>0</v>
      </c>
      <c r="Q1804" s="89">
        <v>0</v>
      </c>
      <c r="R1804" s="89">
        <v>0</v>
      </c>
      <c r="S1804" s="89">
        <v>0</v>
      </c>
      <c r="T1804" s="89">
        <v>0</v>
      </c>
      <c r="U1804" s="89">
        <v>0</v>
      </c>
      <c r="V1804" s="89">
        <v>0</v>
      </c>
      <c r="W1804" s="89">
        <v>0</v>
      </c>
      <c r="X1804" s="89">
        <v>0</v>
      </c>
      <c r="Y1804" s="89">
        <v>0</v>
      </c>
    </row>
    <row r="1805" spans="1:25">
      <c r="A1805" s="88" t="s">
        <v>1914</v>
      </c>
      <c r="B1805" s="89">
        <v>0</v>
      </c>
      <c r="C1805" s="89">
        <v>0</v>
      </c>
      <c r="D1805" s="89">
        <v>0</v>
      </c>
      <c r="E1805" s="89">
        <v>0</v>
      </c>
      <c r="F1805" s="89">
        <v>0</v>
      </c>
      <c r="G1805" s="89">
        <v>0</v>
      </c>
      <c r="H1805" s="89">
        <v>0</v>
      </c>
      <c r="I1805" s="89">
        <v>0</v>
      </c>
      <c r="J1805" s="89">
        <v>0</v>
      </c>
      <c r="K1805" s="89">
        <v>0</v>
      </c>
      <c r="L1805" s="89">
        <v>0</v>
      </c>
      <c r="M1805" s="89">
        <v>0</v>
      </c>
      <c r="N1805" s="89">
        <v>0</v>
      </c>
      <c r="O1805" s="89">
        <v>0</v>
      </c>
      <c r="P1805" s="89">
        <v>0</v>
      </c>
      <c r="Q1805" s="89">
        <v>0</v>
      </c>
      <c r="R1805" s="89">
        <v>0</v>
      </c>
      <c r="S1805" s="89">
        <v>0</v>
      </c>
      <c r="T1805" s="89">
        <v>0</v>
      </c>
      <c r="U1805" s="89">
        <v>0</v>
      </c>
      <c r="V1805" s="89">
        <v>0</v>
      </c>
      <c r="W1805" s="89">
        <v>0</v>
      </c>
      <c r="X1805" s="89">
        <v>0</v>
      </c>
      <c r="Y1805" s="89">
        <v>0</v>
      </c>
    </row>
    <row r="1806" spans="1:25">
      <c r="A1806" s="88" t="s">
        <v>1915</v>
      </c>
      <c r="B1806" s="89">
        <v>0</v>
      </c>
      <c r="C1806" s="89">
        <v>0</v>
      </c>
      <c r="D1806" s="89">
        <v>0</v>
      </c>
      <c r="E1806" s="89">
        <v>0</v>
      </c>
      <c r="F1806" s="89">
        <v>0</v>
      </c>
      <c r="G1806" s="89">
        <v>0</v>
      </c>
      <c r="H1806" s="89">
        <v>0</v>
      </c>
      <c r="I1806" s="89">
        <v>0</v>
      </c>
      <c r="J1806" s="89">
        <v>0</v>
      </c>
      <c r="K1806" s="89">
        <v>0</v>
      </c>
      <c r="L1806" s="89">
        <v>0</v>
      </c>
      <c r="M1806" s="89">
        <v>0</v>
      </c>
      <c r="N1806" s="89">
        <v>0</v>
      </c>
      <c r="O1806" s="89">
        <v>0</v>
      </c>
      <c r="P1806" s="89">
        <v>0</v>
      </c>
      <c r="Q1806" s="89">
        <v>0</v>
      </c>
      <c r="R1806" s="89">
        <v>0</v>
      </c>
      <c r="S1806" s="89">
        <v>0</v>
      </c>
      <c r="T1806" s="89">
        <v>0</v>
      </c>
      <c r="U1806" s="89">
        <v>0</v>
      </c>
      <c r="V1806" s="89">
        <v>0</v>
      </c>
      <c r="W1806" s="89">
        <v>0</v>
      </c>
      <c r="X1806" s="89">
        <v>0</v>
      </c>
      <c r="Y1806" s="89">
        <v>0</v>
      </c>
    </row>
    <row r="1807" spans="1:25">
      <c r="A1807" s="88" t="s">
        <v>1916</v>
      </c>
      <c r="B1807" s="89">
        <v>0</v>
      </c>
      <c r="C1807" s="89">
        <v>0</v>
      </c>
      <c r="D1807" s="89">
        <v>0</v>
      </c>
      <c r="E1807" s="89">
        <v>0</v>
      </c>
      <c r="F1807" s="89">
        <v>0</v>
      </c>
      <c r="G1807" s="89">
        <v>0</v>
      </c>
      <c r="H1807" s="89">
        <v>0</v>
      </c>
      <c r="I1807" s="89">
        <v>0</v>
      </c>
      <c r="J1807" s="89">
        <v>0</v>
      </c>
      <c r="K1807" s="89">
        <v>0</v>
      </c>
      <c r="L1807" s="89">
        <v>0</v>
      </c>
      <c r="M1807" s="89">
        <v>0</v>
      </c>
      <c r="N1807" s="89">
        <v>0</v>
      </c>
      <c r="O1807" s="89">
        <v>0</v>
      </c>
      <c r="P1807" s="89">
        <v>0</v>
      </c>
      <c r="Q1807" s="89">
        <v>0</v>
      </c>
      <c r="R1807" s="89">
        <v>0</v>
      </c>
      <c r="S1807" s="89">
        <v>0</v>
      </c>
      <c r="T1807" s="89">
        <v>0</v>
      </c>
      <c r="U1807" s="89">
        <v>0</v>
      </c>
      <c r="V1807" s="89">
        <v>0</v>
      </c>
      <c r="W1807" s="89">
        <v>0</v>
      </c>
      <c r="X1807" s="89">
        <v>0</v>
      </c>
      <c r="Y1807" s="89">
        <v>0</v>
      </c>
    </row>
    <row r="1808" spans="1:25">
      <c r="A1808" s="88" t="s">
        <v>1917</v>
      </c>
      <c r="B1808" s="89">
        <v>0</v>
      </c>
      <c r="C1808" s="89">
        <v>0</v>
      </c>
      <c r="D1808" s="89">
        <v>0</v>
      </c>
      <c r="E1808" s="89">
        <v>0</v>
      </c>
      <c r="F1808" s="89">
        <v>0</v>
      </c>
      <c r="G1808" s="89">
        <v>0</v>
      </c>
      <c r="H1808" s="89">
        <v>0</v>
      </c>
      <c r="I1808" s="89">
        <v>0</v>
      </c>
      <c r="J1808" s="89">
        <v>0</v>
      </c>
      <c r="K1808" s="89">
        <v>0</v>
      </c>
      <c r="L1808" s="89">
        <v>0</v>
      </c>
      <c r="M1808" s="89">
        <v>0</v>
      </c>
      <c r="N1808" s="89">
        <v>0</v>
      </c>
      <c r="O1808" s="89">
        <v>0</v>
      </c>
      <c r="P1808" s="89">
        <v>0</v>
      </c>
      <c r="Q1808" s="89">
        <v>0</v>
      </c>
      <c r="R1808" s="89">
        <v>0</v>
      </c>
      <c r="S1808" s="89">
        <v>0</v>
      </c>
      <c r="T1808" s="89">
        <v>0</v>
      </c>
      <c r="U1808" s="89">
        <v>0</v>
      </c>
      <c r="V1808" s="89">
        <v>0</v>
      </c>
      <c r="W1808" s="89">
        <v>0</v>
      </c>
      <c r="X1808" s="89">
        <v>0</v>
      </c>
      <c r="Y1808" s="89">
        <v>0</v>
      </c>
    </row>
    <row r="1809" spans="1:25">
      <c r="A1809" s="88" t="s">
        <v>1918</v>
      </c>
      <c r="B1809" s="89">
        <v>0</v>
      </c>
      <c r="C1809" s="89">
        <v>0</v>
      </c>
      <c r="D1809" s="89">
        <v>0</v>
      </c>
      <c r="E1809" s="89">
        <v>0</v>
      </c>
      <c r="F1809" s="89">
        <v>0</v>
      </c>
      <c r="G1809" s="89">
        <v>0</v>
      </c>
      <c r="H1809" s="89">
        <v>0</v>
      </c>
      <c r="I1809" s="89">
        <v>0</v>
      </c>
      <c r="J1809" s="89">
        <v>0</v>
      </c>
      <c r="K1809" s="89">
        <v>0</v>
      </c>
      <c r="L1809" s="89">
        <v>0</v>
      </c>
      <c r="M1809" s="89">
        <v>0</v>
      </c>
      <c r="N1809" s="89">
        <v>0</v>
      </c>
      <c r="O1809" s="89">
        <v>0</v>
      </c>
      <c r="P1809" s="89">
        <v>0</v>
      </c>
      <c r="Q1809" s="89">
        <v>0</v>
      </c>
      <c r="R1809" s="89">
        <v>0</v>
      </c>
      <c r="S1809" s="89">
        <v>0</v>
      </c>
      <c r="T1809" s="89">
        <v>0</v>
      </c>
      <c r="U1809" s="89">
        <v>0</v>
      </c>
      <c r="V1809" s="89">
        <v>0</v>
      </c>
      <c r="W1809" s="89">
        <v>0</v>
      </c>
      <c r="X1809" s="89">
        <v>0</v>
      </c>
      <c r="Y1809" s="89">
        <v>0</v>
      </c>
    </row>
    <row r="1810" spans="1:25">
      <c r="A1810" s="88" t="s">
        <v>1919</v>
      </c>
      <c r="B1810" s="89">
        <v>0</v>
      </c>
      <c r="C1810" s="89">
        <v>0</v>
      </c>
      <c r="D1810" s="89">
        <v>0</v>
      </c>
      <c r="E1810" s="89">
        <v>0</v>
      </c>
      <c r="F1810" s="89">
        <v>0</v>
      </c>
      <c r="G1810" s="89">
        <v>0</v>
      </c>
      <c r="H1810" s="89">
        <v>0</v>
      </c>
      <c r="I1810" s="89">
        <v>0</v>
      </c>
      <c r="J1810" s="89">
        <v>0</v>
      </c>
      <c r="K1810" s="89">
        <v>0</v>
      </c>
      <c r="L1810" s="89">
        <v>0</v>
      </c>
      <c r="M1810" s="89">
        <v>0</v>
      </c>
      <c r="N1810" s="89">
        <v>0</v>
      </c>
      <c r="O1810" s="89">
        <v>0</v>
      </c>
      <c r="P1810" s="89">
        <v>0</v>
      </c>
      <c r="Q1810" s="89">
        <v>0</v>
      </c>
      <c r="R1810" s="89">
        <v>0</v>
      </c>
      <c r="S1810" s="89">
        <v>0</v>
      </c>
      <c r="T1810" s="89">
        <v>0</v>
      </c>
      <c r="U1810" s="89">
        <v>0</v>
      </c>
      <c r="V1810" s="89">
        <v>0</v>
      </c>
      <c r="W1810" s="89">
        <v>0</v>
      </c>
      <c r="X1810" s="89">
        <v>0</v>
      </c>
      <c r="Y1810" s="89">
        <v>0</v>
      </c>
    </row>
    <row r="1811" spans="1:25">
      <c r="A1811" s="88" t="s">
        <v>1920</v>
      </c>
      <c r="B1811" s="89">
        <v>0</v>
      </c>
      <c r="C1811" s="89">
        <v>0</v>
      </c>
      <c r="D1811" s="89">
        <v>0</v>
      </c>
      <c r="E1811" s="89">
        <v>0</v>
      </c>
      <c r="F1811" s="89">
        <v>0</v>
      </c>
      <c r="G1811" s="89">
        <v>0</v>
      </c>
      <c r="H1811" s="89">
        <v>0</v>
      </c>
      <c r="I1811" s="89">
        <v>0</v>
      </c>
      <c r="J1811" s="89">
        <v>0</v>
      </c>
      <c r="K1811" s="89">
        <v>0</v>
      </c>
      <c r="L1811" s="89">
        <v>0</v>
      </c>
      <c r="M1811" s="89">
        <v>0</v>
      </c>
      <c r="N1811" s="89">
        <v>0</v>
      </c>
      <c r="O1811" s="89">
        <v>0</v>
      </c>
      <c r="P1811" s="89">
        <v>0</v>
      </c>
      <c r="Q1811" s="89">
        <v>0</v>
      </c>
      <c r="R1811" s="89">
        <v>0</v>
      </c>
      <c r="S1811" s="89">
        <v>0</v>
      </c>
      <c r="T1811" s="89">
        <v>0</v>
      </c>
      <c r="U1811" s="89">
        <v>0</v>
      </c>
      <c r="V1811" s="89">
        <v>0</v>
      </c>
      <c r="W1811" s="89">
        <v>0</v>
      </c>
      <c r="X1811" s="89">
        <v>0</v>
      </c>
      <c r="Y1811" s="89">
        <v>0</v>
      </c>
    </row>
    <row r="1812" spans="1:25">
      <c r="A1812" s="88" t="s">
        <v>1921</v>
      </c>
      <c r="B1812" s="89">
        <v>0</v>
      </c>
      <c r="C1812" s="89">
        <v>0</v>
      </c>
      <c r="D1812" s="89">
        <v>0</v>
      </c>
      <c r="E1812" s="89">
        <v>0</v>
      </c>
      <c r="F1812" s="89">
        <v>0</v>
      </c>
      <c r="G1812" s="89">
        <v>0</v>
      </c>
      <c r="H1812" s="89">
        <v>0</v>
      </c>
      <c r="I1812" s="89">
        <v>0</v>
      </c>
      <c r="J1812" s="89">
        <v>0</v>
      </c>
      <c r="K1812" s="89">
        <v>0</v>
      </c>
      <c r="L1812" s="89">
        <v>0</v>
      </c>
      <c r="M1812" s="89">
        <v>0</v>
      </c>
      <c r="N1812" s="89">
        <v>0</v>
      </c>
      <c r="O1812" s="89">
        <v>0</v>
      </c>
      <c r="P1812" s="89">
        <v>0</v>
      </c>
      <c r="Q1812" s="89">
        <v>0</v>
      </c>
      <c r="R1812" s="89">
        <v>0</v>
      </c>
      <c r="S1812" s="89">
        <v>0</v>
      </c>
      <c r="T1812" s="89">
        <v>0</v>
      </c>
      <c r="U1812" s="89">
        <v>0</v>
      </c>
      <c r="V1812" s="89">
        <v>0</v>
      </c>
      <c r="W1812" s="89">
        <v>0</v>
      </c>
      <c r="X1812" s="89">
        <v>0</v>
      </c>
      <c r="Y1812" s="89">
        <v>0</v>
      </c>
    </row>
    <row r="1813" spans="1:25">
      <c r="A1813" s="88" t="s">
        <v>1922</v>
      </c>
      <c r="B1813" s="89">
        <v>0</v>
      </c>
      <c r="C1813" s="89">
        <v>0</v>
      </c>
      <c r="D1813" s="89">
        <v>0</v>
      </c>
      <c r="E1813" s="89">
        <v>0</v>
      </c>
      <c r="F1813" s="89">
        <v>0</v>
      </c>
      <c r="G1813" s="89">
        <v>0</v>
      </c>
      <c r="H1813" s="89">
        <v>0</v>
      </c>
      <c r="I1813" s="89">
        <v>0</v>
      </c>
      <c r="J1813" s="89">
        <v>0</v>
      </c>
      <c r="K1813" s="89">
        <v>0</v>
      </c>
      <c r="L1813" s="89">
        <v>0</v>
      </c>
      <c r="M1813" s="89">
        <v>0</v>
      </c>
      <c r="N1813" s="89">
        <v>0</v>
      </c>
      <c r="O1813" s="89">
        <v>0</v>
      </c>
      <c r="P1813" s="89">
        <v>0</v>
      </c>
      <c r="Q1813" s="89">
        <v>0</v>
      </c>
      <c r="R1813" s="89">
        <v>0</v>
      </c>
      <c r="S1813" s="89">
        <v>0</v>
      </c>
      <c r="T1813" s="89">
        <v>0</v>
      </c>
      <c r="U1813" s="89">
        <v>0</v>
      </c>
      <c r="V1813" s="89">
        <v>0</v>
      </c>
      <c r="W1813" s="89">
        <v>0</v>
      </c>
      <c r="X1813" s="89">
        <v>0</v>
      </c>
      <c r="Y1813" s="89">
        <v>0</v>
      </c>
    </row>
    <row r="1814" spans="1:25">
      <c r="A1814" s="88" t="s">
        <v>1923</v>
      </c>
      <c r="B1814" s="89">
        <v>0</v>
      </c>
      <c r="C1814" s="89">
        <v>0</v>
      </c>
      <c r="D1814" s="89">
        <v>0</v>
      </c>
      <c r="E1814" s="89">
        <v>0</v>
      </c>
      <c r="F1814" s="89">
        <v>0</v>
      </c>
      <c r="G1814" s="89">
        <v>0</v>
      </c>
      <c r="H1814" s="89">
        <v>0</v>
      </c>
      <c r="I1814" s="89">
        <v>0</v>
      </c>
      <c r="J1814" s="89">
        <v>0</v>
      </c>
      <c r="K1814" s="89">
        <v>0</v>
      </c>
      <c r="L1814" s="89">
        <v>0</v>
      </c>
      <c r="M1814" s="89">
        <v>0</v>
      </c>
      <c r="N1814" s="89">
        <v>0</v>
      </c>
      <c r="O1814" s="89">
        <v>0</v>
      </c>
      <c r="P1814" s="89">
        <v>0</v>
      </c>
      <c r="Q1814" s="89">
        <v>0</v>
      </c>
      <c r="R1814" s="89">
        <v>0</v>
      </c>
      <c r="S1814" s="89">
        <v>0</v>
      </c>
      <c r="T1814" s="89">
        <v>0</v>
      </c>
      <c r="U1814" s="89">
        <v>0</v>
      </c>
      <c r="V1814" s="89">
        <v>0</v>
      </c>
      <c r="W1814" s="89">
        <v>0</v>
      </c>
      <c r="X1814" s="89">
        <v>0</v>
      </c>
      <c r="Y1814" s="89">
        <v>0</v>
      </c>
    </row>
    <row r="1815" spans="1:25">
      <c r="A1815" s="88" t="s">
        <v>1924</v>
      </c>
      <c r="B1815" s="89">
        <v>0</v>
      </c>
      <c r="C1815" s="89">
        <v>0</v>
      </c>
      <c r="D1815" s="89">
        <v>0</v>
      </c>
      <c r="E1815" s="89">
        <v>0</v>
      </c>
      <c r="F1815" s="89">
        <v>0</v>
      </c>
      <c r="G1815" s="89">
        <v>0</v>
      </c>
      <c r="H1815" s="89">
        <v>0</v>
      </c>
      <c r="I1815" s="89">
        <v>0</v>
      </c>
      <c r="J1815" s="89">
        <v>0</v>
      </c>
      <c r="K1815" s="89">
        <v>0</v>
      </c>
      <c r="L1815" s="89">
        <v>0</v>
      </c>
      <c r="M1815" s="89">
        <v>0</v>
      </c>
      <c r="N1815" s="89">
        <v>0</v>
      </c>
      <c r="O1815" s="89">
        <v>0</v>
      </c>
      <c r="P1815" s="89">
        <v>0</v>
      </c>
      <c r="Q1815" s="89">
        <v>0</v>
      </c>
      <c r="R1815" s="89">
        <v>0</v>
      </c>
      <c r="S1815" s="89">
        <v>0</v>
      </c>
      <c r="T1815" s="89">
        <v>0</v>
      </c>
      <c r="U1815" s="89">
        <v>0</v>
      </c>
      <c r="V1815" s="89">
        <v>0</v>
      </c>
      <c r="W1815" s="89">
        <v>0</v>
      </c>
      <c r="X1815" s="89">
        <v>0</v>
      </c>
      <c r="Y1815" s="89">
        <v>0</v>
      </c>
    </row>
    <row r="1816" spans="1:25">
      <c r="A1816" s="88" t="s">
        <v>1925</v>
      </c>
      <c r="B1816" s="89">
        <v>0</v>
      </c>
      <c r="C1816" s="89">
        <v>0</v>
      </c>
      <c r="D1816" s="89">
        <v>0</v>
      </c>
      <c r="E1816" s="89">
        <v>0</v>
      </c>
      <c r="F1816" s="89">
        <v>0</v>
      </c>
      <c r="G1816" s="89">
        <v>0</v>
      </c>
      <c r="H1816" s="89">
        <v>0</v>
      </c>
      <c r="I1816" s="89">
        <v>0</v>
      </c>
      <c r="J1816" s="89">
        <v>0</v>
      </c>
      <c r="K1816" s="89">
        <v>0</v>
      </c>
      <c r="L1816" s="89">
        <v>0</v>
      </c>
      <c r="M1816" s="89">
        <v>0</v>
      </c>
      <c r="N1816" s="89">
        <v>0</v>
      </c>
      <c r="O1816" s="89">
        <v>0</v>
      </c>
      <c r="P1816" s="89">
        <v>0</v>
      </c>
      <c r="Q1816" s="89">
        <v>0</v>
      </c>
      <c r="R1816" s="89">
        <v>0</v>
      </c>
      <c r="S1816" s="89">
        <v>0</v>
      </c>
      <c r="T1816" s="89">
        <v>0</v>
      </c>
      <c r="U1816" s="89">
        <v>0</v>
      </c>
      <c r="V1816" s="89">
        <v>0</v>
      </c>
      <c r="W1816" s="89">
        <v>0</v>
      </c>
      <c r="X1816" s="89">
        <v>0</v>
      </c>
      <c r="Y1816" s="89">
        <v>0</v>
      </c>
    </row>
    <row r="1817" spans="1:25">
      <c r="A1817" s="88" t="s">
        <v>1926</v>
      </c>
      <c r="B1817" s="89">
        <v>0</v>
      </c>
      <c r="C1817" s="89">
        <v>0</v>
      </c>
      <c r="D1817" s="89">
        <v>0</v>
      </c>
      <c r="E1817" s="89">
        <v>0</v>
      </c>
      <c r="F1817" s="89">
        <v>0</v>
      </c>
      <c r="G1817" s="89">
        <v>0</v>
      </c>
      <c r="H1817" s="89">
        <v>0</v>
      </c>
      <c r="I1817" s="89">
        <v>0</v>
      </c>
      <c r="J1817" s="89">
        <v>0</v>
      </c>
      <c r="K1817" s="89">
        <v>0</v>
      </c>
      <c r="L1817" s="89">
        <v>0</v>
      </c>
      <c r="M1817" s="89">
        <v>0</v>
      </c>
      <c r="N1817" s="89">
        <v>0</v>
      </c>
      <c r="O1817" s="89">
        <v>0</v>
      </c>
      <c r="P1817" s="89">
        <v>0</v>
      </c>
      <c r="Q1817" s="89">
        <v>0</v>
      </c>
      <c r="R1817" s="89">
        <v>0</v>
      </c>
      <c r="S1817" s="89">
        <v>0</v>
      </c>
      <c r="T1817" s="89">
        <v>0</v>
      </c>
      <c r="U1817" s="89">
        <v>0</v>
      </c>
      <c r="V1817" s="89">
        <v>0</v>
      </c>
      <c r="W1817" s="89">
        <v>0</v>
      </c>
      <c r="X1817" s="89">
        <v>0</v>
      </c>
      <c r="Y1817" s="89">
        <v>0</v>
      </c>
    </row>
    <row r="1818" spans="1:25">
      <c r="A1818" s="88" t="s">
        <v>1927</v>
      </c>
      <c r="B1818" s="89">
        <v>0</v>
      </c>
      <c r="C1818" s="89">
        <v>0</v>
      </c>
      <c r="D1818" s="89">
        <v>0</v>
      </c>
      <c r="E1818" s="89">
        <v>0</v>
      </c>
      <c r="F1818" s="89">
        <v>0</v>
      </c>
      <c r="G1818" s="89">
        <v>0</v>
      </c>
      <c r="H1818" s="89">
        <v>0</v>
      </c>
      <c r="I1818" s="89">
        <v>0</v>
      </c>
      <c r="J1818" s="89">
        <v>0</v>
      </c>
      <c r="K1818" s="89">
        <v>0</v>
      </c>
      <c r="L1818" s="89">
        <v>0</v>
      </c>
      <c r="M1818" s="89">
        <v>0</v>
      </c>
      <c r="N1818" s="89">
        <v>0</v>
      </c>
      <c r="O1818" s="89">
        <v>0</v>
      </c>
      <c r="P1818" s="89">
        <v>0</v>
      </c>
      <c r="Q1818" s="89">
        <v>0</v>
      </c>
      <c r="R1818" s="89">
        <v>0</v>
      </c>
      <c r="S1818" s="89">
        <v>0</v>
      </c>
      <c r="T1818" s="89">
        <v>0</v>
      </c>
      <c r="U1818" s="89">
        <v>0</v>
      </c>
      <c r="V1818" s="89">
        <v>0</v>
      </c>
      <c r="W1818" s="89">
        <v>0</v>
      </c>
      <c r="X1818" s="89">
        <v>0</v>
      </c>
      <c r="Y1818" s="89">
        <v>0</v>
      </c>
    </row>
    <row r="1819" spans="1:25">
      <c r="A1819" s="88" t="s">
        <v>1928</v>
      </c>
      <c r="B1819" s="89">
        <v>0</v>
      </c>
      <c r="C1819" s="89">
        <v>0</v>
      </c>
      <c r="D1819" s="89">
        <v>0</v>
      </c>
      <c r="E1819" s="89">
        <v>0</v>
      </c>
      <c r="F1819" s="89">
        <v>0</v>
      </c>
      <c r="G1819" s="89">
        <v>0</v>
      </c>
      <c r="H1819" s="89">
        <v>0</v>
      </c>
      <c r="I1819" s="89">
        <v>0</v>
      </c>
      <c r="J1819" s="89">
        <v>0</v>
      </c>
      <c r="K1819" s="89">
        <v>0</v>
      </c>
      <c r="L1819" s="89">
        <v>0</v>
      </c>
      <c r="M1819" s="89">
        <v>0</v>
      </c>
      <c r="N1819" s="89">
        <v>0</v>
      </c>
      <c r="O1819" s="89">
        <v>0</v>
      </c>
      <c r="P1819" s="89">
        <v>0</v>
      </c>
      <c r="Q1819" s="89">
        <v>0</v>
      </c>
      <c r="R1819" s="89">
        <v>0</v>
      </c>
      <c r="S1819" s="89">
        <v>0</v>
      </c>
      <c r="T1819" s="89">
        <v>0</v>
      </c>
      <c r="U1819" s="89">
        <v>0</v>
      </c>
      <c r="V1819" s="89">
        <v>0</v>
      </c>
      <c r="W1819" s="89">
        <v>0</v>
      </c>
      <c r="X1819" s="89">
        <v>0</v>
      </c>
      <c r="Y1819" s="89">
        <v>0</v>
      </c>
    </row>
    <row r="1820" spans="1:25">
      <c r="A1820" s="88" t="s">
        <v>1929</v>
      </c>
      <c r="B1820" s="89">
        <v>0</v>
      </c>
      <c r="C1820" s="89">
        <v>0</v>
      </c>
      <c r="D1820" s="89">
        <v>0</v>
      </c>
      <c r="E1820" s="89">
        <v>0</v>
      </c>
      <c r="F1820" s="89">
        <v>0</v>
      </c>
      <c r="G1820" s="89">
        <v>0</v>
      </c>
      <c r="H1820" s="89">
        <v>0</v>
      </c>
      <c r="I1820" s="89">
        <v>0</v>
      </c>
      <c r="J1820" s="89">
        <v>0</v>
      </c>
      <c r="K1820" s="89">
        <v>0</v>
      </c>
      <c r="L1820" s="89">
        <v>0</v>
      </c>
      <c r="M1820" s="89">
        <v>0</v>
      </c>
      <c r="N1820" s="89">
        <v>0</v>
      </c>
      <c r="O1820" s="89">
        <v>0</v>
      </c>
      <c r="P1820" s="89">
        <v>0</v>
      </c>
      <c r="Q1820" s="89">
        <v>0</v>
      </c>
      <c r="R1820" s="89">
        <v>0</v>
      </c>
      <c r="S1820" s="89">
        <v>0</v>
      </c>
      <c r="T1820" s="89">
        <v>0</v>
      </c>
      <c r="U1820" s="89">
        <v>0</v>
      </c>
      <c r="V1820" s="89">
        <v>0</v>
      </c>
      <c r="W1820" s="89">
        <v>0</v>
      </c>
      <c r="X1820" s="89">
        <v>0</v>
      </c>
      <c r="Y1820" s="89">
        <v>0</v>
      </c>
    </row>
    <row r="1821" spans="1:25">
      <c r="A1821" s="88" t="s">
        <v>1930</v>
      </c>
      <c r="B1821" s="89">
        <v>0</v>
      </c>
      <c r="C1821" s="89">
        <v>0</v>
      </c>
      <c r="D1821" s="89">
        <v>0</v>
      </c>
      <c r="E1821" s="89">
        <v>0</v>
      </c>
      <c r="F1821" s="89">
        <v>0</v>
      </c>
      <c r="G1821" s="89">
        <v>0</v>
      </c>
      <c r="H1821" s="89">
        <v>0</v>
      </c>
      <c r="I1821" s="89">
        <v>0</v>
      </c>
      <c r="J1821" s="89">
        <v>0</v>
      </c>
      <c r="K1821" s="89">
        <v>0</v>
      </c>
      <c r="L1821" s="89">
        <v>0</v>
      </c>
      <c r="M1821" s="89">
        <v>0</v>
      </c>
      <c r="N1821" s="89">
        <v>0</v>
      </c>
      <c r="O1821" s="89">
        <v>0</v>
      </c>
      <c r="P1821" s="89">
        <v>0</v>
      </c>
      <c r="Q1821" s="89">
        <v>0</v>
      </c>
      <c r="R1821" s="89">
        <v>0</v>
      </c>
      <c r="S1821" s="89">
        <v>0</v>
      </c>
      <c r="T1821" s="89">
        <v>0</v>
      </c>
      <c r="U1821" s="89">
        <v>0</v>
      </c>
      <c r="V1821" s="89">
        <v>0</v>
      </c>
      <c r="W1821" s="89">
        <v>0</v>
      </c>
      <c r="X1821" s="89">
        <v>0</v>
      </c>
      <c r="Y1821" s="89">
        <v>0</v>
      </c>
    </row>
    <row r="1822" spans="1:25">
      <c r="A1822" s="88" t="s">
        <v>1931</v>
      </c>
      <c r="B1822" s="89">
        <v>0</v>
      </c>
      <c r="C1822" s="89">
        <v>0</v>
      </c>
      <c r="D1822" s="89">
        <v>0</v>
      </c>
      <c r="E1822" s="89">
        <v>0</v>
      </c>
      <c r="F1822" s="89">
        <v>0</v>
      </c>
      <c r="G1822" s="89">
        <v>0</v>
      </c>
      <c r="H1822" s="89">
        <v>0</v>
      </c>
      <c r="I1822" s="89">
        <v>0</v>
      </c>
      <c r="J1822" s="89">
        <v>0</v>
      </c>
      <c r="K1822" s="89">
        <v>0</v>
      </c>
      <c r="L1822" s="89">
        <v>0</v>
      </c>
      <c r="M1822" s="89">
        <v>0</v>
      </c>
      <c r="N1822" s="89">
        <v>0</v>
      </c>
      <c r="O1822" s="89">
        <v>0</v>
      </c>
      <c r="P1822" s="89">
        <v>0</v>
      </c>
      <c r="Q1822" s="89">
        <v>0</v>
      </c>
      <c r="R1822" s="89">
        <v>0</v>
      </c>
      <c r="S1822" s="89">
        <v>0</v>
      </c>
      <c r="T1822" s="89">
        <v>0</v>
      </c>
      <c r="U1822" s="89">
        <v>0</v>
      </c>
      <c r="V1822" s="89">
        <v>0</v>
      </c>
      <c r="W1822" s="89">
        <v>0</v>
      </c>
      <c r="X1822" s="89">
        <v>0</v>
      </c>
      <c r="Y1822" s="89">
        <v>0</v>
      </c>
    </row>
    <row r="1823" spans="1:25">
      <c r="A1823" s="88" t="s">
        <v>1932</v>
      </c>
      <c r="B1823" s="89">
        <v>0</v>
      </c>
      <c r="C1823" s="89">
        <v>0</v>
      </c>
      <c r="D1823" s="89">
        <v>0</v>
      </c>
      <c r="E1823" s="89">
        <v>0</v>
      </c>
      <c r="F1823" s="89">
        <v>0</v>
      </c>
      <c r="G1823" s="89">
        <v>0</v>
      </c>
      <c r="H1823" s="89">
        <v>0</v>
      </c>
      <c r="I1823" s="89">
        <v>0</v>
      </c>
      <c r="J1823" s="89">
        <v>0</v>
      </c>
      <c r="K1823" s="89">
        <v>0</v>
      </c>
      <c r="L1823" s="89">
        <v>0</v>
      </c>
      <c r="M1823" s="89">
        <v>0</v>
      </c>
      <c r="N1823" s="89">
        <v>0</v>
      </c>
      <c r="O1823" s="89">
        <v>0</v>
      </c>
      <c r="P1823" s="89">
        <v>0</v>
      </c>
      <c r="Q1823" s="89">
        <v>0</v>
      </c>
      <c r="R1823" s="89">
        <v>0</v>
      </c>
      <c r="S1823" s="89">
        <v>0</v>
      </c>
      <c r="T1823" s="89">
        <v>0</v>
      </c>
      <c r="U1823" s="89">
        <v>0</v>
      </c>
      <c r="V1823" s="89">
        <v>0</v>
      </c>
      <c r="W1823" s="89">
        <v>0</v>
      </c>
      <c r="X1823" s="89">
        <v>0</v>
      </c>
      <c r="Y1823" s="89">
        <v>0</v>
      </c>
    </row>
    <row r="1824" spans="1:25">
      <c r="A1824" s="88" t="s">
        <v>1933</v>
      </c>
      <c r="B1824" s="89">
        <v>0</v>
      </c>
      <c r="C1824" s="89">
        <v>0</v>
      </c>
      <c r="D1824" s="89">
        <v>0</v>
      </c>
      <c r="E1824" s="89">
        <v>0</v>
      </c>
      <c r="F1824" s="89">
        <v>0</v>
      </c>
      <c r="G1824" s="89">
        <v>0</v>
      </c>
      <c r="H1824" s="89">
        <v>0</v>
      </c>
      <c r="I1824" s="89">
        <v>0</v>
      </c>
      <c r="J1824" s="89">
        <v>0</v>
      </c>
      <c r="K1824" s="89">
        <v>0</v>
      </c>
      <c r="L1824" s="89">
        <v>0</v>
      </c>
      <c r="M1824" s="89">
        <v>0</v>
      </c>
      <c r="N1824" s="89">
        <v>0</v>
      </c>
      <c r="O1824" s="89">
        <v>0</v>
      </c>
      <c r="P1824" s="89">
        <v>0</v>
      </c>
      <c r="Q1824" s="89">
        <v>0</v>
      </c>
      <c r="R1824" s="89">
        <v>0</v>
      </c>
      <c r="S1824" s="89">
        <v>0</v>
      </c>
      <c r="T1824" s="89">
        <v>0</v>
      </c>
      <c r="U1824" s="89">
        <v>0</v>
      </c>
      <c r="V1824" s="89">
        <v>0</v>
      </c>
      <c r="W1824" s="89">
        <v>0</v>
      </c>
      <c r="X1824" s="89">
        <v>0</v>
      </c>
      <c r="Y1824" s="89">
        <v>0</v>
      </c>
    </row>
    <row r="1825" spans="1:25">
      <c r="A1825" s="88" t="s">
        <v>1934</v>
      </c>
      <c r="B1825" s="89">
        <v>0</v>
      </c>
      <c r="C1825" s="89">
        <v>0</v>
      </c>
      <c r="D1825" s="89">
        <v>0</v>
      </c>
      <c r="E1825" s="89">
        <v>0</v>
      </c>
      <c r="F1825" s="89">
        <v>0</v>
      </c>
      <c r="G1825" s="89">
        <v>0</v>
      </c>
      <c r="H1825" s="89">
        <v>0</v>
      </c>
      <c r="I1825" s="89">
        <v>0</v>
      </c>
      <c r="J1825" s="89">
        <v>0</v>
      </c>
      <c r="K1825" s="89">
        <v>0</v>
      </c>
      <c r="L1825" s="89">
        <v>0</v>
      </c>
      <c r="M1825" s="89">
        <v>0</v>
      </c>
      <c r="N1825" s="89">
        <v>0</v>
      </c>
      <c r="O1825" s="89">
        <v>0</v>
      </c>
      <c r="P1825" s="89">
        <v>0</v>
      </c>
      <c r="Q1825" s="89">
        <v>0</v>
      </c>
      <c r="R1825" s="89">
        <v>0</v>
      </c>
      <c r="S1825" s="89">
        <v>0</v>
      </c>
      <c r="T1825" s="89">
        <v>0</v>
      </c>
      <c r="U1825" s="89">
        <v>0</v>
      </c>
      <c r="V1825" s="89">
        <v>0</v>
      </c>
      <c r="W1825" s="89">
        <v>0</v>
      </c>
      <c r="X1825" s="89">
        <v>0</v>
      </c>
      <c r="Y1825" s="89">
        <v>0</v>
      </c>
    </row>
    <row r="1826" spans="1:25">
      <c r="A1826" s="88" t="s">
        <v>1935</v>
      </c>
      <c r="B1826" s="89">
        <v>0</v>
      </c>
      <c r="C1826" s="89">
        <v>0</v>
      </c>
      <c r="D1826" s="89">
        <v>0</v>
      </c>
      <c r="E1826" s="89">
        <v>0</v>
      </c>
      <c r="F1826" s="89">
        <v>0</v>
      </c>
      <c r="G1826" s="89">
        <v>0</v>
      </c>
      <c r="H1826" s="89">
        <v>0</v>
      </c>
      <c r="I1826" s="89">
        <v>0</v>
      </c>
      <c r="J1826" s="89">
        <v>0</v>
      </c>
      <c r="K1826" s="89">
        <v>0</v>
      </c>
      <c r="L1826" s="89">
        <v>0</v>
      </c>
      <c r="M1826" s="89">
        <v>0</v>
      </c>
      <c r="N1826" s="89">
        <v>0</v>
      </c>
      <c r="O1826" s="89">
        <v>0</v>
      </c>
      <c r="P1826" s="89">
        <v>0</v>
      </c>
      <c r="Q1826" s="89">
        <v>0</v>
      </c>
      <c r="R1826" s="89">
        <v>0</v>
      </c>
      <c r="S1826" s="89">
        <v>0</v>
      </c>
      <c r="T1826" s="89">
        <v>0</v>
      </c>
      <c r="U1826" s="89">
        <v>0</v>
      </c>
      <c r="V1826" s="89">
        <v>0</v>
      </c>
      <c r="W1826" s="89">
        <v>0</v>
      </c>
      <c r="X1826" s="89">
        <v>0</v>
      </c>
      <c r="Y1826" s="89">
        <v>0</v>
      </c>
    </row>
    <row r="1827" spans="1:25">
      <c r="A1827" s="88" t="s">
        <v>1936</v>
      </c>
      <c r="B1827" s="89">
        <v>0</v>
      </c>
      <c r="C1827" s="89">
        <v>0</v>
      </c>
      <c r="D1827" s="89">
        <v>0</v>
      </c>
      <c r="E1827" s="89">
        <v>0</v>
      </c>
      <c r="F1827" s="89">
        <v>0</v>
      </c>
      <c r="G1827" s="89">
        <v>0</v>
      </c>
      <c r="H1827" s="89">
        <v>0</v>
      </c>
      <c r="I1827" s="89">
        <v>0</v>
      </c>
      <c r="J1827" s="89">
        <v>0</v>
      </c>
      <c r="K1827" s="89">
        <v>0</v>
      </c>
      <c r="L1827" s="89">
        <v>0</v>
      </c>
      <c r="M1827" s="89">
        <v>0</v>
      </c>
      <c r="N1827" s="89">
        <v>0</v>
      </c>
      <c r="O1827" s="89">
        <v>0</v>
      </c>
      <c r="P1827" s="89">
        <v>0</v>
      </c>
      <c r="Q1827" s="89">
        <v>0</v>
      </c>
      <c r="R1827" s="89">
        <v>0</v>
      </c>
      <c r="S1827" s="89">
        <v>0</v>
      </c>
      <c r="T1827" s="89">
        <v>0</v>
      </c>
      <c r="U1827" s="89">
        <v>0</v>
      </c>
      <c r="V1827" s="89">
        <v>0</v>
      </c>
      <c r="W1827" s="89">
        <v>0</v>
      </c>
      <c r="X1827" s="89">
        <v>0</v>
      </c>
      <c r="Y1827" s="89">
        <v>0</v>
      </c>
    </row>
    <row r="1828" spans="1:25">
      <c r="A1828" s="88" t="s">
        <v>1937</v>
      </c>
      <c r="B1828" s="89">
        <v>0</v>
      </c>
      <c r="C1828" s="89">
        <v>0</v>
      </c>
      <c r="D1828" s="89">
        <v>0</v>
      </c>
      <c r="E1828" s="89">
        <v>0</v>
      </c>
      <c r="F1828" s="89">
        <v>0</v>
      </c>
      <c r="G1828" s="89">
        <v>0</v>
      </c>
      <c r="H1828" s="89">
        <v>0</v>
      </c>
      <c r="I1828" s="89">
        <v>0</v>
      </c>
      <c r="J1828" s="89">
        <v>0</v>
      </c>
      <c r="K1828" s="89">
        <v>0</v>
      </c>
      <c r="L1828" s="89">
        <v>0</v>
      </c>
      <c r="M1828" s="89">
        <v>0</v>
      </c>
      <c r="N1828" s="89">
        <v>0</v>
      </c>
      <c r="O1828" s="89">
        <v>0</v>
      </c>
      <c r="P1828" s="89">
        <v>0</v>
      </c>
      <c r="Q1828" s="89">
        <v>0</v>
      </c>
      <c r="R1828" s="89">
        <v>0</v>
      </c>
      <c r="S1828" s="89">
        <v>0</v>
      </c>
      <c r="T1828" s="89">
        <v>0</v>
      </c>
      <c r="U1828" s="89">
        <v>0</v>
      </c>
      <c r="V1828" s="89">
        <v>0</v>
      </c>
      <c r="W1828" s="89">
        <v>0</v>
      </c>
      <c r="X1828" s="89">
        <v>0</v>
      </c>
      <c r="Y1828" s="89">
        <v>0</v>
      </c>
    </row>
    <row r="1829" spans="1:25">
      <c r="A1829" s="88" t="s">
        <v>1938</v>
      </c>
      <c r="B1829" s="89">
        <v>0</v>
      </c>
      <c r="C1829" s="89">
        <v>0</v>
      </c>
      <c r="D1829" s="89">
        <v>0</v>
      </c>
      <c r="E1829" s="89">
        <v>0</v>
      </c>
      <c r="F1829" s="89">
        <v>0</v>
      </c>
      <c r="G1829" s="89">
        <v>0</v>
      </c>
      <c r="H1829" s="89">
        <v>0</v>
      </c>
      <c r="I1829" s="89">
        <v>0</v>
      </c>
      <c r="J1829" s="89">
        <v>0</v>
      </c>
      <c r="K1829" s="89">
        <v>0</v>
      </c>
      <c r="L1829" s="89">
        <v>0</v>
      </c>
      <c r="M1829" s="89">
        <v>0</v>
      </c>
      <c r="N1829" s="89">
        <v>0</v>
      </c>
      <c r="O1829" s="89">
        <v>0</v>
      </c>
      <c r="P1829" s="89">
        <v>0</v>
      </c>
      <c r="Q1829" s="89">
        <v>0</v>
      </c>
      <c r="R1829" s="89">
        <v>0</v>
      </c>
      <c r="S1829" s="89">
        <v>0</v>
      </c>
      <c r="T1829" s="89">
        <v>0</v>
      </c>
      <c r="U1829" s="89">
        <v>0</v>
      </c>
      <c r="V1829" s="89">
        <v>0</v>
      </c>
      <c r="W1829" s="89">
        <v>0</v>
      </c>
      <c r="X1829" s="89">
        <v>0</v>
      </c>
      <c r="Y1829" s="89">
        <v>0</v>
      </c>
    </row>
    <row r="1830" spans="1:25">
      <c r="A1830" s="88" t="s">
        <v>1939</v>
      </c>
      <c r="B1830" s="89">
        <v>0</v>
      </c>
      <c r="C1830" s="89">
        <v>0</v>
      </c>
      <c r="D1830" s="89">
        <v>0</v>
      </c>
      <c r="E1830" s="89">
        <v>0</v>
      </c>
      <c r="F1830" s="89">
        <v>0</v>
      </c>
      <c r="G1830" s="89">
        <v>0</v>
      </c>
      <c r="H1830" s="89">
        <v>0</v>
      </c>
      <c r="I1830" s="89">
        <v>0</v>
      </c>
      <c r="J1830" s="89">
        <v>0</v>
      </c>
      <c r="K1830" s="89">
        <v>0</v>
      </c>
      <c r="L1830" s="89">
        <v>0</v>
      </c>
      <c r="M1830" s="89">
        <v>0</v>
      </c>
      <c r="N1830" s="89">
        <v>0</v>
      </c>
      <c r="O1830" s="89">
        <v>0</v>
      </c>
      <c r="P1830" s="89">
        <v>0</v>
      </c>
      <c r="Q1830" s="89">
        <v>0</v>
      </c>
      <c r="R1830" s="89">
        <v>0</v>
      </c>
      <c r="S1830" s="89">
        <v>0</v>
      </c>
      <c r="T1830" s="89">
        <v>0</v>
      </c>
      <c r="U1830" s="89">
        <v>0</v>
      </c>
      <c r="V1830" s="89">
        <v>0</v>
      </c>
      <c r="W1830" s="89">
        <v>0</v>
      </c>
      <c r="X1830" s="89">
        <v>0</v>
      </c>
      <c r="Y1830" s="89">
        <v>0</v>
      </c>
    </row>
    <row r="1831" spans="1:25">
      <c r="A1831" s="88" t="s">
        <v>1940</v>
      </c>
      <c r="B1831" s="89">
        <v>0</v>
      </c>
      <c r="C1831" s="89">
        <v>0</v>
      </c>
      <c r="D1831" s="89">
        <v>0</v>
      </c>
      <c r="E1831" s="89">
        <v>0</v>
      </c>
      <c r="F1831" s="89">
        <v>0</v>
      </c>
      <c r="G1831" s="89">
        <v>0</v>
      </c>
      <c r="H1831" s="89">
        <v>0</v>
      </c>
      <c r="I1831" s="89">
        <v>0</v>
      </c>
      <c r="J1831" s="89">
        <v>0</v>
      </c>
      <c r="K1831" s="89">
        <v>0</v>
      </c>
      <c r="L1831" s="89">
        <v>0</v>
      </c>
      <c r="M1831" s="89">
        <v>0</v>
      </c>
      <c r="N1831" s="89">
        <v>0</v>
      </c>
      <c r="O1831" s="89">
        <v>0</v>
      </c>
      <c r="P1831" s="89">
        <v>0</v>
      </c>
      <c r="Q1831" s="89">
        <v>0</v>
      </c>
      <c r="R1831" s="89">
        <v>0</v>
      </c>
      <c r="S1831" s="89">
        <v>0</v>
      </c>
      <c r="T1831" s="89">
        <v>0</v>
      </c>
      <c r="U1831" s="89">
        <v>0</v>
      </c>
      <c r="V1831" s="89">
        <v>0</v>
      </c>
      <c r="W1831" s="89">
        <v>0</v>
      </c>
      <c r="X1831" s="89">
        <v>0</v>
      </c>
      <c r="Y1831" s="89">
        <v>0</v>
      </c>
    </row>
    <row r="1832" spans="1:25">
      <c r="A1832" s="88" t="s">
        <v>1941</v>
      </c>
      <c r="B1832" s="89">
        <v>0</v>
      </c>
      <c r="C1832" s="89">
        <v>0</v>
      </c>
      <c r="D1832" s="89">
        <v>0</v>
      </c>
      <c r="E1832" s="89">
        <v>0</v>
      </c>
      <c r="F1832" s="89">
        <v>0</v>
      </c>
      <c r="G1832" s="89">
        <v>0</v>
      </c>
      <c r="H1832" s="89">
        <v>0</v>
      </c>
      <c r="I1832" s="89">
        <v>0</v>
      </c>
      <c r="J1832" s="89">
        <v>0</v>
      </c>
      <c r="K1832" s="89">
        <v>0</v>
      </c>
      <c r="L1832" s="89">
        <v>0</v>
      </c>
      <c r="M1832" s="89">
        <v>0</v>
      </c>
      <c r="N1832" s="89">
        <v>0</v>
      </c>
      <c r="O1832" s="89">
        <v>0</v>
      </c>
      <c r="P1832" s="89">
        <v>0</v>
      </c>
      <c r="Q1832" s="89">
        <v>0</v>
      </c>
      <c r="R1832" s="89">
        <v>0</v>
      </c>
      <c r="S1832" s="89">
        <v>0</v>
      </c>
      <c r="T1832" s="89">
        <v>0</v>
      </c>
      <c r="U1832" s="89">
        <v>0</v>
      </c>
      <c r="V1832" s="89">
        <v>0</v>
      </c>
      <c r="W1832" s="89">
        <v>0</v>
      </c>
      <c r="X1832" s="89">
        <v>0</v>
      </c>
      <c r="Y1832" s="89">
        <v>0</v>
      </c>
    </row>
    <row r="1833" spans="1:25">
      <c r="A1833" s="88" t="s">
        <v>1942</v>
      </c>
      <c r="B1833" s="89">
        <v>0</v>
      </c>
      <c r="C1833" s="89">
        <v>0</v>
      </c>
      <c r="D1833" s="89">
        <v>0</v>
      </c>
      <c r="E1833" s="89">
        <v>0</v>
      </c>
      <c r="F1833" s="89">
        <v>0</v>
      </c>
      <c r="G1833" s="89">
        <v>0</v>
      </c>
      <c r="H1833" s="89">
        <v>0</v>
      </c>
      <c r="I1833" s="89">
        <v>0</v>
      </c>
      <c r="J1833" s="89">
        <v>0</v>
      </c>
      <c r="K1833" s="89">
        <v>0</v>
      </c>
      <c r="L1833" s="89">
        <v>0</v>
      </c>
      <c r="M1833" s="89">
        <v>0</v>
      </c>
      <c r="N1833" s="89">
        <v>0</v>
      </c>
      <c r="O1833" s="89">
        <v>0</v>
      </c>
      <c r="P1833" s="89">
        <v>0</v>
      </c>
      <c r="Q1833" s="89">
        <v>0</v>
      </c>
      <c r="R1833" s="89">
        <v>0</v>
      </c>
      <c r="S1833" s="89">
        <v>0</v>
      </c>
      <c r="T1833" s="89">
        <v>0</v>
      </c>
      <c r="U1833" s="89">
        <v>0</v>
      </c>
      <c r="V1833" s="89">
        <v>0</v>
      </c>
      <c r="W1833" s="89">
        <v>0</v>
      </c>
      <c r="X1833" s="89">
        <v>0</v>
      </c>
      <c r="Y1833" s="89">
        <v>0</v>
      </c>
    </row>
    <row r="1834" spans="1:25">
      <c r="A1834" s="88" t="s">
        <v>1943</v>
      </c>
      <c r="B1834" s="89">
        <v>0</v>
      </c>
      <c r="C1834" s="89">
        <v>0</v>
      </c>
      <c r="D1834" s="89">
        <v>0</v>
      </c>
      <c r="E1834" s="89">
        <v>0</v>
      </c>
      <c r="F1834" s="89">
        <v>0</v>
      </c>
      <c r="G1834" s="89">
        <v>0</v>
      </c>
      <c r="H1834" s="89">
        <v>0</v>
      </c>
      <c r="I1834" s="89">
        <v>0</v>
      </c>
      <c r="J1834" s="89">
        <v>0</v>
      </c>
      <c r="K1834" s="89">
        <v>0</v>
      </c>
      <c r="L1834" s="89">
        <v>0</v>
      </c>
      <c r="M1834" s="89">
        <v>0</v>
      </c>
      <c r="N1834" s="89">
        <v>0</v>
      </c>
      <c r="O1834" s="89">
        <v>0</v>
      </c>
      <c r="P1834" s="89">
        <v>0</v>
      </c>
      <c r="Q1834" s="89">
        <v>0</v>
      </c>
      <c r="R1834" s="89">
        <v>0</v>
      </c>
      <c r="S1834" s="89">
        <v>0</v>
      </c>
      <c r="T1834" s="89">
        <v>0</v>
      </c>
      <c r="U1834" s="89">
        <v>0</v>
      </c>
      <c r="V1834" s="89">
        <v>0</v>
      </c>
      <c r="W1834" s="89">
        <v>0</v>
      </c>
      <c r="X1834" s="89">
        <v>0</v>
      </c>
      <c r="Y1834" s="89">
        <v>0</v>
      </c>
    </row>
    <row r="1835" spans="1:25">
      <c r="A1835" s="88" t="s">
        <v>1944</v>
      </c>
      <c r="B1835" s="89">
        <v>0</v>
      </c>
      <c r="C1835" s="89">
        <v>0</v>
      </c>
      <c r="D1835" s="89">
        <v>0</v>
      </c>
      <c r="E1835" s="89">
        <v>0</v>
      </c>
      <c r="F1835" s="89">
        <v>0</v>
      </c>
      <c r="G1835" s="89">
        <v>0</v>
      </c>
      <c r="H1835" s="89">
        <v>0</v>
      </c>
      <c r="I1835" s="89">
        <v>0</v>
      </c>
      <c r="J1835" s="89">
        <v>0</v>
      </c>
      <c r="K1835" s="89">
        <v>0</v>
      </c>
      <c r="L1835" s="89">
        <v>0</v>
      </c>
      <c r="M1835" s="89">
        <v>0</v>
      </c>
      <c r="N1835" s="89">
        <v>0</v>
      </c>
      <c r="O1835" s="89">
        <v>0</v>
      </c>
      <c r="P1835" s="89">
        <v>0</v>
      </c>
      <c r="Q1835" s="89">
        <v>0</v>
      </c>
      <c r="R1835" s="89">
        <v>0</v>
      </c>
      <c r="S1835" s="89">
        <v>0</v>
      </c>
      <c r="T1835" s="89">
        <v>0</v>
      </c>
      <c r="U1835" s="89">
        <v>0</v>
      </c>
      <c r="V1835" s="89">
        <v>0</v>
      </c>
      <c r="W1835" s="89">
        <v>0</v>
      </c>
      <c r="X1835" s="89">
        <v>0</v>
      </c>
      <c r="Y1835" s="89">
        <v>0</v>
      </c>
    </row>
    <row r="1836" spans="1:25">
      <c r="A1836" s="88" t="s">
        <v>1945</v>
      </c>
      <c r="B1836" s="89">
        <v>0</v>
      </c>
      <c r="C1836" s="89">
        <v>0</v>
      </c>
      <c r="D1836" s="89">
        <v>0</v>
      </c>
      <c r="E1836" s="89">
        <v>0</v>
      </c>
      <c r="F1836" s="89">
        <v>0</v>
      </c>
      <c r="G1836" s="89">
        <v>0</v>
      </c>
      <c r="H1836" s="89">
        <v>0</v>
      </c>
      <c r="I1836" s="89">
        <v>0</v>
      </c>
      <c r="J1836" s="89">
        <v>0</v>
      </c>
      <c r="K1836" s="89">
        <v>0</v>
      </c>
      <c r="L1836" s="89">
        <v>0</v>
      </c>
      <c r="M1836" s="89">
        <v>0</v>
      </c>
      <c r="N1836" s="89">
        <v>0</v>
      </c>
      <c r="O1836" s="89">
        <v>0</v>
      </c>
      <c r="P1836" s="89">
        <v>0</v>
      </c>
      <c r="Q1836" s="89">
        <v>0</v>
      </c>
      <c r="R1836" s="89">
        <v>0</v>
      </c>
      <c r="S1836" s="89">
        <v>0</v>
      </c>
      <c r="T1836" s="89">
        <v>0</v>
      </c>
      <c r="U1836" s="89">
        <v>0</v>
      </c>
      <c r="V1836" s="89">
        <v>0</v>
      </c>
      <c r="W1836" s="89">
        <v>0</v>
      </c>
      <c r="X1836" s="89">
        <v>0</v>
      </c>
      <c r="Y1836" s="89">
        <v>0</v>
      </c>
    </row>
    <row r="1837" spans="1:25">
      <c r="A1837" s="88" t="s">
        <v>1946</v>
      </c>
      <c r="B1837" s="89">
        <v>0</v>
      </c>
      <c r="C1837" s="89">
        <v>0</v>
      </c>
      <c r="D1837" s="89">
        <v>0</v>
      </c>
      <c r="E1837" s="89">
        <v>0</v>
      </c>
      <c r="F1837" s="89">
        <v>0</v>
      </c>
      <c r="G1837" s="89">
        <v>0</v>
      </c>
      <c r="H1837" s="89">
        <v>0</v>
      </c>
      <c r="I1837" s="89">
        <v>0</v>
      </c>
      <c r="J1837" s="89">
        <v>0</v>
      </c>
      <c r="K1837" s="89">
        <v>0</v>
      </c>
      <c r="L1837" s="89">
        <v>0</v>
      </c>
      <c r="M1837" s="89">
        <v>0</v>
      </c>
      <c r="N1837" s="89">
        <v>0</v>
      </c>
      <c r="O1837" s="89">
        <v>0</v>
      </c>
      <c r="P1837" s="89">
        <v>0</v>
      </c>
      <c r="Q1837" s="89">
        <v>0</v>
      </c>
      <c r="R1837" s="89">
        <v>0</v>
      </c>
      <c r="S1837" s="89">
        <v>0</v>
      </c>
      <c r="T1837" s="89">
        <v>0</v>
      </c>
      <c r="U1837" s="89">
        <v>0</v>
      </c>
      <c r="V1837" s="89">
        <v>0</v>
      </c>
      <c r="W1837" s="89">
        <v>0</v>
      </c>
      <c r="X1837" s="89">
        <v>0</v>
      </c>
      <c r="Y1837" s="89">
        <v>0</v>
      </c>
    </row>
    <row r="1838" spans="1:25">
      <c r="A1838" s="88" t="s">
        <v>1947</v>
      </c>
      <c r="B1838" s="89">
        <v>0</v>
      </c>
      <c r="C1838" s="89">
        <v>0</v>
      </c>
      <c r="D1838" s="89">
        <v>0</v>
      </c>
      <c r="E1838" s="89">
        <v>0</v>
      </c>
      <c r="F1838" s="89">
        <v>0</v>
      </c>
      <c r="G1838" s="89">
        <v>0</v>
      </c>
      <c r="H1838" s="89">
        <v>0</v>
      </c>
      <c r="I1838" s="89">
        <v>0</v>
      </c>
      <c r="J1838" s="89">
        <v>0</v>
      </c>
      <c r="K1838" s="89">
        <v>0</v>
      </c>
      <c r="L1838" s="89">
        <v>0</v>
      </c>
      <c r="M1838" s="89">
        <v>0</v>
      </c>
      <c r="N1838" s="89">
        <v>0</v>
      </c>
      <c r="O1838" s="89">
        <v>0</v>
      </c>
      <c r="P1838" s="89">
        <v>0</v>
      </c>
      <c r="Q1838" s="89">
        <v>0</v>
      </c>
      <c r="R1838" s="89">
        <v>0</v>
      </c>
      <c r="S1838" s="89">
        <v>0</v>
      </c>
      <c r="T1838" s="89">
        <v>0</v>
      </c>
      <c r="U1838" s="89">
        <v>0</v>
      </c>
      <c r="V1838" s="89">
        <v>0</v>
      </c>
      <c r="W1838" s="89">
        <v>0</v>
      </c>
      <c r="X1838" s="89">
        <v>0</v>
      </c>
      <c r="Y1838" s="89">
        <v>0</v>
      </c>
    </row>
    <row r="1839" spans="1:25">
      <c r="A1839" s="88" t="s">
        <v>1948</v>
      </c>
      <c r="B1839" s="89">
        <v>0</v>
      </c>
      <c r="C1839" s="89">
        <v>0</v>
      </c>
      <c r="D1839" s="89">
        <v>0</v>
      </c>
      <c r="E1839" s="89">
        <v>0</v>
      </c>
      <c r="F1839" s="89">
        <v>0</v>
      </c>
      <c r="G1839" s="89">
        <v>0</v>
      </c>
      <c r="H1839" s="89">
        <v>0</v>
      </c>
      <c r="I1839" s="89">
        <v>0</v>
      </c>
      <c r="J1839" s="89">
        <v>0</v>
      </c>
      <c r="K1839" s="89">
        <v>0</v>
      </c>
      <c r="L1839" s="89">
        <v>0</v>
      </c>
      <c r="M1839" s="89">
        <v>0</v>
      </c>
      <c r="N1839" s="89">
        <v>0</v>
      </c>
      <c r="O1839" s="89">
        <v>0</v>
      </c>
      <c r="P1839" s="89">
        <v>0</v>
      </c>
      <c r="Q1839" s="89">
        <v>0</v>
      </c>
      <c r="R1839" s="89">
        <v>0</v>
      </c>
      <c r="S1839" s="89">
        <v>0</v>
      </c>
      <c r="T1839" s="89">
        <v>0</v>
      </c>
      <c r="U1839" s="89">
        <v>0</v>
      </c>
      <c r="V1839" s="89">
        <v>0</v>
      </c>
      <c r="W1839" s="89">
        <v>0</v>
      </c>
      <c r="X1839" s="89">
        <v>0</v>
      </c>
      <c r="Y1839" s="89">
        <v>0</v>
      </c>
    </row>
    <row r="1840" spans="1:25">
      <c r="A1840" s="88" t="s">
        <v>1949</v>
      </c>
      <c r="B1840" s="89">
        <v>0</v>
      </c>
      <c r="C1840" s="89">
        <v>0</v>
      </c>
      <c r="D1840" s="89">
        <v>0</v>
      </c>
      <c r="E1840" s="89">
        <v>0</v>
      </c>
      <c r="F1840" s="89">
        <v>0</v>
      </c>
      <c r="G1840" s="89">
        <v>0</v>
      </c>
      <c r="H1840" s="89">
        <v>0</v>
      </c>
      <c r="I1840" s="89">
        <v>0</v>
      </c>
      <c r="J1840" s="89">
        <v>0</v>
      </c>
      <c r="K1840" s="89">
        <v>0</v>
      </c>
      <c r="L1840" s="89">
        <v>0</v>
      </c>
      <c r="M1840" s="89">
        <v>0</v>
      </c>
      <c r="N1840" s="89">
        <v>0</v>
      </c>
      <c r="O1840" s="89">
        <v>0</v>
      </c>
      <c r="P1840" s="89">
        <v>0</v>
      </c>
      <c r="Q1840" s="89">
        <v>0</v>
      </c>
      <c r="R1840" s="89">
        <v>0</v>
      </c>
      <c r="S1840" s="89">
        <v>0</v>
      </c>
      <c r="T1840" s="89">
        <v>0</v>
      </c>
      <c r="U1840" s="89">
        <v>0</v>
      </c>
      <c r="V1840" s="89">
        <v>0</v>
      </c>
      <c r="W1840" s="89">
        <v>0</v>
      </c>
      <c r="X1840" s="89">
        <v>0</v>
      </c>
      <c r="Y1840" s="89">
        <v>0</v>
      </c>
    </row>
    <row r="1841" spans="1:25">
      <c r="A1841" s="88" t="s">
        <v>1950</v>
      </c>
      <c r="B1841" s="89">
        <v>0</v>
      </c>
      <c r="C1841" s="89">
        <v>0</v>
      </c>
      <c r="D1841" s="89">
        <v>0</v>
      </c>
      <c r="E1841" s="89">
        <v>0</v>
      </c>
      <c r="F1841" s="89">
        <v>0</v>
      </c>
      <c r="G1841" s="89">
        <v>0</v>
      </c>
      <c r="H1841" s="89">
        <v>0</v>
      </c>
      <c r="I1841" s="89">
        <v>0</v>
      </c>
      <c r="J1841" s="89">
        <v>0</v>
      </c>
      <c r="K1841" s="89">
        <v>0</v>
      </c>
      <c r="L1841" s="89">
        <v>0</v>
      </c>
      <c r="M1841" s="89">
        <v>0</v>
      </c>
      <c r="N1841" s="89">
        <v>0</v>
      </c>
      <c r="O1841" s="89">
        <v>0</v>
      </c>
      <c r="P1841" s="89">
        <v>0</v>
      </c>
      <c r="Q1841" s="89">
        <v>0</v>
      </c>
      <c r="R1841" s="89">
        <v>0</v>
      </c>
      <c r="S1841" s="89">
        <v>0</v>
      </c>
      <c r="T1841" s="89">
        <v>0</v>
      </c>
      <c r="U1841" s="89">
        <v>0</v>
      </c>
      <c r="V1841" s="89">
        <v>0</v>
      </c>
      <c r="W1841" s="89">
        <v>0</v>
      </c>
      <c r="X1841" s="89">
        <v>0</v>
      </c>
      <c r="Y1841" s="89">
        <v>0</v>
      </c>
    </row>
    <row r="1842" spans="1:25">
      <c r="A1842" s="88" t="s">
        <v>1951</v>
      </c>
      <c r="B1842" s="89">
        <v>0</v>
      </c>
      <c r="C1842" s="89">
        <v>0</v>
      </c>
      <c r="D1842" s="89">
        <v>0</v>
      </c>
      <c r="E1842" s="89">
        <v>0</v>
      </c>
      <c r="F1842" s="89">
        <v>0</v>
      </c>
      <c r="G1842" s="89">
        <v>0</v>
      </c>
      <c r="H1842" s="89">
        <v>0</v>
      </c>
      <c r="I1842" s="89">
        <v>0</v>
      </c>
      <c r="J1842" s="89">
        <v>0</v>
      </c>
      <c r="K1842" s="89">
        <v>0</v>
      </c>
      <c r="L1842" s="89">
        <v>0</v>
      </c>
      <c r="M1842" s="89">
        <v>0</v>
      </c>
      <c r="N1842" s="89">
        <v>0</v>
      </c>
      <c r="O1842" s="89">
        <v>0</v>
      </c>
      <c r="P1842" s="89">
        <v>0</v>
      </c>
      <c r="Q1842" s="89">
        <v>0</v>
      </c>
      <c r="R1842" s="89">
        <v>0</v>
      </c>
      <c r="S1842" s="89">
        <v>0</v>
      </c>
      <c r="T1842" s="89">
        <v>0</v>
      </c>
      <c r="U1842" s="89">
        <v>0</v>
      </c>
      <c r="V1842" s="89">
        <v>0</v>
      </c>
      <c r="W1842" s="89">
        <v>0</v>
      </c>
      <c r="X1842" s="89">
        <v>0</v>
      </c>
      <c r="Y1842" s="89">
        <v>0</v>
      </c>
    </row>
    <row r="1843" spans="1:25">
      <c r="A1843" s="88" t="s">
        <v>1952</v>
      </c>
      <c r="B1843" s="89">
        <v>0</v>
      </c>
      <c r="C1843" s="89">
        <v>0</v>
      </c>
      <c r="D1843" s="89">
        <v>0</v>
      </c>
      <c r="E1843" s="89">
        <v>0</v>
      </c>
      <c r="F1843" s="89">
        <v>0</v>
      </c>
      <c r="G1843" s="89">
        <v>0</v>
      </c>
      <c r="H1843" s="89">
        <v>0</v>
      </c>
      <c r="I1843" s="89">
        <v>0</v>
      </c>
      <c r="J1843" s="89">
        <v>0</v>
      </c>
      <c r="K1843" s="89">
        <v>0</v>
      </c>
      <c r="L1843" s="89">
        <v>0</v>
      </c>
      <c r="M1843" s="89">
        <v>0</v>
      </c>
      <c r="N1843" s="89">
        <v>0</v>
      </c>
      <c r="O1843" s="89">
        <v>0</v>
      </c>
      <c r="P1843" s="89">
        <v>0</v>
      </c>
      <c r="Q1843" s="89">
        <v>0</v>
      </c>
      <c r="R1843" s="89">
        <v>0</v>
      </c>
      <c r="S1843" s="89">
        <v>0</v>
      </c>
      <c r="T1843" s="89">
        <v>0</v>
      </c>
      <c r="U1843" s="89">
        <v>0</v>
      </c>
      <c r="V1843" s="89">
        <v>0</v>
      </c>
      <c r="W1843" s="89">
        <v>0</v>
      </c>
      <c r="X1843" s="89">
        <v>0</v>
      </c>
      <c r="Y1843" s="89">
        <v>0</v>
      </c>
    </row>
    <row r="1844" spans="1:25">
      <c r="A1844" s="88" t="s">
        <v>1953</v>
      </c>
      <c r="B1844" s="89">
        <v>0</v>
      </c>
      <c r="C1844" s="89">
        <v>0</v>
      </c>
      <c r="D1844" s="89">
        <v>0</v>
      </c>
      <c r="E1844" s="89">
        <v>0</v>
      </c>
      <c r="F1844" s="89">
        <v>0</v>
      </c>
      <c r="G1844" s="89">
        <v>0</v>
      </c>
      <c r="H1844" s="89">
        <v>0</v>
      </c>
      <c r="I1844" s="89">
        <v>0</v>
      </c>
      <c r="J1844" s="89">
        <v>0</v>
      </c>
      <c r="K1844" s="89">
        <v>0</v>
      </c>
      <c r="L1844" s="89">
        <v>0</v>
      </c>
      <c r="M1844" s="89">
        <v>0</v>
      </c>
      <c r="N1844" s="89">
        <v>0</v>
      </c>
      <c r="O1844" s="89">
        <v>0</v>
      </c>
      <c r="P1844" s="89">
        <v>0</v>
      </c>
      <c r="Q1844" s="89">
        <v>0</v>
      </c>
      <c r="R1844" s="89">
        <v>0</v>
      </c>
      <c r="S1844" s="89">
        <v>0</v>
      </c>
      <c r="T1844" s="89">
        <v>0</v>
      </c>
      <c r="U1844" s="89">
        <v>0</v>
      </c>
      <c r="V1844" s="89">
        <v>0</v>
      </c>
      <c r="W1844" s="89">
        <v>0</v>
      </c>
      <c r="X1844" s="89">
        <v>0</v>
      </c>
      <c r="Y1844" s="89">
        <v>0</v>
      </c>
    </row>
    <row r="1845" spans="1:25">
      <c r="A1845" s="88" t="s">
        <v>1954</v>
      </c>
      <c r="B1845" s="89">
        <v>0</v>
      </c>
      <c r="C1845" s="89">
        <v>0</v>
      </c>
      <c r="D1845" s="89">
        <v>0</v>
      </c>
      <c r="E1845" s="89">
        <v>0</v>
      </c>
      <c r="F1845" s="89">
        <v>0</v>
      </c>
      <c r="G1845" s="89">
        <v>0</v>
      </c>
      <c r="H1845" s="89">
        <v>0</v>
      </c>
      <c r="I1845" s="89">
        <v>0</v>
      </c>
      <c r="J1845" s="89">
        <v>0</v>
      </c>
      <c r="K1845" s="89">
        <v>0</v>
      </c>
      <c r="L1845" s="89">
        <v>0</v>
      </c>
      <c r="M1845" s="89">
        <v>0</v>
      </c>
      <c r="N1845" s="89">
        <v>0</v>
      </c>
      <c r="O1845" s="89">
        <v>0</v>
      </c>
      <c r="P1845" s="89">
        <v>0</v>
      </c>
      <c r="Q1845" s="89">
        <v>0</v>
      </c>
      <c r="R1845" s="89">
        <v>0</v>
      </c>
      <c r="S1845" s="89">
        <v>0</v>
      </c>
      <c r="T1845" s="89">
        <v>0</v>
      </c>
      <c r="U1845" s="89">
        <v>0</v>
      </c>
      <c r="V1845" s="89">
        <v>0</v>
      </c>
      <c r="W1845" s="89">
        <v>0</v>
      </c>
      <c r="X1845" s="89">
        <v>0</v>
      </c>
      <c r="Y1845" s="89">
        <v>0</v>
      </c>
    </row>
    <row r="1846" spans="1:25">
      <c r="A1846" s="88" t="s">
        <v>1955</v>
      </c>
      <c r="B1846" s="89">
        <v>0</v>
      </c>
      <c r="C1846" s="89">
        <v>0</v>
      </c>
      <c r="D1846" s="89">
        <v>0</v>
      </c>
      <c r="E1846" s="89">
        <v>0</v>
      </c>
      <c r="F1846" s="89">
        <v>0</v>
      </c>
      <c r="G1846" s="89">
        <v>0</v>
      </c>
      <c r="H1846" s="89">
        <v>0</v>
      </c>
      <c r="I1846" s="89">
        <v>0</v>
      </c>
      <c r="J1846" s="89">
        <v>0</v>
      </c>
      <c r="K1846" s="89">
        <v>0</v>
      </c>
      <c r="L1846" s="89">
        <v>0</v>
      </c>
      <c r="M1846" s="89">
        <v>0</v>
      </c>
      <c r="N1846" s="89">
        <v>0</v>
      </c>
      <c r="O1846" s="89">
        <v>0</v>
      </c>
      <c r="P1846" s="89">
        <v>0</v>
      </c>
      <c r="Q1846" s="89">
        <v>0</v>
      </c>
      <c r="R1846" s="89">
        <v>0</v>
      </c>
      <c r="S1846" s="89">
        <v>0</v>
      </c>
      <c r="T1846" s="89">
        <v>0</v>
      </c>
      <c r="U1846" s="89">
        <v>0</v>
      </c>
      <c r="V1846" s="89">
        <v>0</v>
      </c>
      <c r="W1846" s="89">
        <v>0</v>
      </c>
      <c r="X1846" s="89">
        <v>0</v>
      </c>
      <c r="Y1846" s="89">
        <v>0</v>
      </c>
    </row>
    <row r="1847" spans="1:25">
      <c r="A1847" s="88" t="s">
        <v>1956</v>
      </c>
      <c r="B1847" s="89">
        <v>0</v>
      </c>
      <c r="C1847" s="89">
        <v>0</v>
      </c>
      <c r="D1847" s="89">
        <v>0</v>
      </c>
      <c r="E1847" s="89">
        <v>0</v>
      </c>
      <c r="F1847" s="89">
        <v>0</v>
      </c>
      <c r="G1847" s="89">
        <v>0</v>
      </c>
      <c r="H1847" s="89">
        <v>0</v>
      </c>
      <c r="I1847" s="89">
        <v>0</v>
      </c>
      <c r="J1847" s="89">
        <v>0</v>
      </c>
      <c r="K1847" s="89">
        <v>0</v>
      </c>
      <c r="L1847" s="89">
        <v>0</v>
      </c>
      <c r="M1847" s="89">
        <v>0</v>
      </c>
      <c r="N1847" s="89">
        <v>0</v>
      </c>
      <c r="O1847" s="89">
        <v>0</v>
      </c>
      <c r="P1847" s="89">
        <v>0</v>
      </c>
      <c r="Q1847" s="89">
        <v>0</v>
      </c>
      <c r="R1847" s="89">
        <v>0</v>
      </c>
      <c r="S1847" s="89">
        <v>0</v>
      </c>
      <c r="T1847" s="89">
        <v>0</v>
      </c>
      <c r="U1847" s="89">
        <v>0</v>
      </c>
      <c r="V1847" s="89">
        <v>0</v>
      </c>
      <c r="W1847" s="89">
        <v>0</v>
      </c>
      <c r="X1847" s="89">
        <v>0</v>
      </c>
      <c r="Y1847" s="89">
        <v>0</v>
      </c>
    </row>
    <row r="1848" spans="1:25">
      <c r="A1848" s="88" t="s">
        <v>1957</v>
      </c>
      <c r="B1848" s="89">
        <v>0</v>
      </c>
      <c r="C1848" s="89">
        <v>0</v>
      </c>
      <c r="D1848" s="89">
        <v>0</v>
      </c>
      <c r="E1848" s="89">
        <v>0</v>
      </c>
      <c r="F1848" s="89">
        <v>0</v>
      </c>
      <c r="G1848" s="89">
        <v>0</v>
      </c>
      <c r="H1848" s="89">
        <v>0</v>
      </c>
      <c r="I1848" s="89">
        <v>0</v>
      </c>
      <c r="J1848" s="89">
        <v>0</v>
      </c>
      <c r="K1848" s="89">
        <v>0</v>
      </c>
      <c r="L1848" s="89">
        <v>0</v>
      </c>
      <c r="M1848" s="89">
        <v>0</v>
      </c>
      <c r="N1848" s="89">
        <v>0</v>
      </c>
      <c r="O1848" s="89">
        <v>0</v>
      </c>
      <c r="P1848" s="89">
        <v>0</v>
      </c>
      <c r="Q1848" s="89">
        <v>0</v>
      </c>
      <c r="R1848" s="89">
        <v>0</v>
      </c>
      <c r="S1848" s="89">
        <v>0</v>
      </c>
      <c r="T1848" s="89">
        <v>0</v>
      </c>
      <c r="U1848" s="89">
        <v>0</v>
      </c>
      <c r="V1848" s="89">
        <v>0</v>
      </c>
      <c r="W1848" s="89">
        <v>0</v>
      </c>
      <c r="X1848" s="89">
        <v>0</v>
      </c>
      <c r="Y1848" s="89">
        <v>0</v>
      </c>
    </row>
    <row r="1849" spans="1:25">
      <c r="A1849" s="88" t="s">
        <v>1958</v>
      </c>
      <c r="B1849" s="89">
        <v>0</v>
      </c>
      <c r="C1849" s="89">
        <v>0</v>
      </c>
      <c r="D1849" s="89">
        <v>0</v>
      </c>
      <c r="E1849" s="89">
        <v>0</v>
      </c>
      <c r="F1849" s="89">
        <v>0</v>
      </c>
      <c r="G1849" s="89">
        <v>0</v>
      </c>
      <c r="H1849" s="89">
        <v>0</v>
      </c>
      <c r="I1849" s="89">
        <v>0</v>
      </c>
      <c r="J1849" s="89">
        <v>0</v>
      </c>
      <c r="K1849" s="89">
        <v>0</v>
      </c>
      <c r="L1849" s="89">
        <v>0</v>
      </c>
      <c r="M1849" s="89">
        <v>0</v>
      </c>
      <c r="N1849" s="89">
        <v>0</v>
      </c>
      <c r="O1849" s="89">
        <v>0</v>
      </c>
      <c r="P1849" s="89">
        <v>0</v>
      </c>
      <c r="Q1849" s="89">
        <v>0</v>
      </c>
      <c r="R1849" s="89">
        <v>0</v>
      </c>
      <c r="S1849" s="89">
        <v>0</v>
      </c>
      <c r="T1849" s="89">
        <v>0</v>
      </c>
      <c r="U1849" s="89">
        <v>0</v>
      </c>
      <c r="V1849" s="89">
        <v>0</v>
      </c>
      <c r="W1849" s="89">
        <v>0</v>
      </c>
      <c r="X1849" s="89">
        <v>0</v>
      </c>
      <c r="Y1849" s="89">
        <v>0</v>
      </c>
    </row>
    <row r="1850" spans="1:25">
      <c r="A1850" s="88" t="s">
        <v>1959</v>
      </c>
      <c r="B1850" s="89">
        <v>0</v>
      </c>
      <c r="C1850" s="89">
        <v>0</v>
      </c>
      <c r="D1850" s="89">
        <v>0</v>
      </c>
      <c r="E1850" s="89">
        <v>0</v>
      </c>
      <c r="F1850" s="89">
        <v>0</v>
      </c>
      <c r="G1850" s="89">
        <v>0</v>
      </c>
      <c r="H1850" s="89">
        <v>0</v>
      </c>
      <c r="I1850" s="89">
        <v>0</v>
      </c>
      <c r="J1850" s="89">
        <v>0</v>
      </c>
      <c r="K1850" s="89">
        <v>0</v>
      </c>
      <c r="L1850" s="89">
        <v>0</v>
      </c>
      <c r="M1850" s="89">
        <v>0</v>
      </c>
      <c r="N1850" s="89">
        <v>0</v>
      </c>
      <c r="O1850" s="89">
        <v>0</v>
      </c>
      <c r="P1850" s="89">
        <v>0</v>
      </c>
      <c r="Q1850" s="89">
        <v>0</v>
      </c>
      <c r="R1850" s="89">
        <v>0</v>
      </c>
      <c r="S1850" s="89">
        <v>0</v>
      </c>
      <c r="T1850" s="89">
        <v>0</v>
      </c>
      <c r="U1850" s="89">
        <v>0</v>
      </c>
      <c r="V1850" s="89">
        <v>0</v>
      </c>
      <c r="W1850" s="89">
        <v>0</v>
      </c>
      <c r="X1850" s="89">
        <v>0</v>
      </c>
      <c r="Y1850" s="89">
        <v>0</v>
      </c>
    </row>
    <row r="1851" spans="1:25">
      <c r="A1851" s="88" t="s">
        <v>1960</v>
      </c>
      <c r="B1851" s="89">
        <v>0</v>
      </c>
      <c r="C1851" s="89">
        <v>0</v>
      </c>
      <c r="D1851" s="89">
        <v>0</v>
      </c>
      <c r="E1851" s="89">
        <v>0</v>
      </c>
      <c r="F1851" s="89">
        <v>0</v>
      </c>
      <c r="G1851" s="89">
        <v>0</v>
      </c>
      <c r="H1851" s="89">
        <v>0</v>
      </c>
      <c r="I1851" s="89">
        <v>0</v>
      </c>
      <c r="J1851" s="89">
        <v>0</v>
      </c>
      <c r="K1851" s="89">
        <v>0</v>
      </c>
      <c r="L1851" s="89">
        <v>0</v>
      </c>
      <c r="M1851" s="89">
        <v>0</v>
      </c>
      <c r="N1851" s="89">
        <v>0</v>
      </c>
      <c r="O1851" s="89">
        <v>0</v>
      </c>
      <c r="P1851" s="89">
        <v>0</v>
      </c>
      <c r="Q1851" s="89">
        <v>0</v>
      </c>
      <c r="R1851" s="89">
        <v>0</v>
      </c>
      <c r="S1851" s="89">
        <v>0</v>
      </c>
      <c r="T1851" s="89">
        <v>0</v>
      </c>
      <c r="U1851" s="89">
        <v>0</v>
      </c>
      <c r="V1851" s="89">
        <v>0</v>
      </c>
      <c r="W1851" s="89">
        <v>0</v>
      </c>
      <c r="X1851" s="89">
        <v>0</v>
      </c>
      <c r="Y1851" s="89">
        <v>0</v>
      </c>
    </row>
    <row r="1852" spans="1:25">
      <c r="A1852" s="88" t="s">
        <v>1961</v>
      </c>
      <c r="B1852" s="89">
        <v>0</v>
      </c>
      <c r="C1852" s="89">
        <v>0</v>
      </c>
      <c r="D1852" s="89">
        <v>0</v>
      </c>
      <c r="E1852" s="89">
        <v>0</v>
      </c>
      <c r="F1852" s="89">
        <v>0</v>
      </c>
      <c r="G1852" s="89">
        <v>0</v>
      </c>
      <c r="H1852" s="89">
        <v>0</v>
      </c>
      <c r="I1852" s="89">
        <v>0</v>
      </c>
      <c r="J1852" s="89">
        <v>0</v>
      </c>
      <c r="K1852" s="89">
        <v>0</v>
      </c>
      <c r="L1852" s="89">
        <v>0</v>
      </c>
      <c r="M1852" s="89">
        <v>0</v>
      </c>
      <c r="N1852" s="89">
        <v>0</v>
      </c>
      <c r="O1852" s="89">
        <v>0</v>
      </c>
      <c r="P1852" s="89">
        <v>0</v>
      </c>
      <c r="Q1852" s="89">
        <v>0</v>
      </c>
      <c r="R1852" s="89">
        <v>0</v>
      </c>
      <c r="S1852" s="89">
        <v>0</v>
      </c>
      <c r="T1852" s="89">
        <v>0</v>
      </c>
      <c r="U1852" s="89">
        <v>0</v>
      </c>
      <c r="V1852" s="89">
        <v>0</v>
      </c>
      <c r="W1852" s="89">
        <v>0</v>
      </c>
      <c r="X1852" s="89">
        <v>0</v>
      </c>
      <c r="Y1852" s="89">
        <v>0</v>
      </c>
    </row>
    <row r="1853" spans="1:25">
      <c r="A1853" s="88" t="s">
        <v>1962</v>
      </c>
      <c r="B1853" s="89">
        <v>0</v>
      </c>
      <c r="C1853" s="89">
        <v>0</v>
      </c>
      <c r="D1853" s="89">
        <v>0</v>
      </c>
      <c r="E1853" s="89">
        <v>0</v>
      </c>
      <c r="F1853" s="89">
        <v>0</v>
      </c>
      <c r="G1853" s="89">
        <v>0</v>
      </c>
      <c r="H1853" s="89">
        <v>0</v>
      </c>
      <c r="I1853" s="89">
        <v>0</v>
      </c>
      <c r="J1853" s="89">
        <v>0</v>
      </c>
      <c r="K1853" s="89">
        <v>0</v>
      </c>
      <c r="L1853" s="89">
        <v>0</v>
      </c>
      <c r="M1853" s="89">
        <v>0</v>
      </c>
      <c r="N1853" s="89">
        <v>0</v>
      </c>
      <c r="O1853" s="89">
        <v>0</v>
      </c>
      <c r="P1853" s="89">
        <v>0</v>
      </c>
      <c r="Q1853" s="89">
        <v>0</v>
      </c>
      <c r="R1853" s="89">
        <v>0</v>
      </c>
      <c r="S1853" s="89">
        <v>0</v>
      </c>
      <c r="T1853" s="89">
        <v>0</v>
      </c>
      <c r="U1853" s="89">
        <v>0</v>
      </c>
      <c r="V1853" s="89">
        <v>0</v>
      </c>
      <c r="W1853" s="89">
        <v>0</v>
      </c>
      <c r="X1853" s="89">
        <v>0</v>
      </c>
      <c r="Y1853" s="89">
        <v>0</v>
      </c>
    </row>
    <row r="1854" spans="1:25">
      <c r="A1854" s="88" t="s">
        <v>1963</v>
      </c>
      <c r="B1854" s="89">
        <v>0</v>
      </c>
      <c r="C1854" s="89">
        <v>0</v>
      </c>
      <c r="D1854" s="89">
        <v>0</v>
      </c>
      <c r="E1854" s="89">
        <v>0</v>
      </c>
      <c r="F1854" s="89">
        <v>0</v>
      </c>
      <c r="G1854" s="89">
        <v>0</v>
      </c>
      <c r="H1854" s="89">
        <v>0</v>
      </c>
      <c r="I1854" s="89">
        <v>0</v>
      </c>
      <c r="J1854" s="89">
        <v>0</v>
      </c>
      <c r="K1854" s="89">
        <v>0</v>
      </c>
      <c r="L1854" s="89">
        <v>0</v>
      </c>
      <c r="M1854" s="89">
        <v>0</v>
      </c>
      <c r="N1854" s="89">
        <v>0</v>
      </c>
      <c r="O1854" s="89">
        <v>0</v>
      </c>
      <c r="P1854" s="89">
        <v>0</v>
      </c>
      <c r="Q1854" s="89">
        <v>0</v>
      </c>
      <c r="R1854" s="89">
        <v>0</v>
      </c>
      <c r="S1854" s="89">
        <v>0</v>
      </c>
      <c r="T1854" s="89">
        <v>0</v>
      </c>
      <c r="U1854" s="89">
        <v>0</v>
      </c>
      <c r="V1854" s="89">
        <v>0</v>
      </c>
      <c r="W1854" s="89">
        <v>0</v>
      </c>
      <c r="X1854" s="89">
        <v>0</v>
      </c>
      <c r="Y1854" s="89">
        <v>0</v>
      </c>
    </row>
    <row r="1855" spans="1:25">
      <c r="A1855" s="88" t="s">
        <v>1964</v>
      </c>
      <c r="B1855" s="89">
        <v>0</v>
      </c>
      <c r="C1855" s="89">
        <v>0</v>
      </c>
      <c r="D1855" s="89">
        <v>0</v>
      </c>
      <c r="E1855" s="89">
        <v>0</v>
      </c>
      <c r="F1855" s="89">
        <v>0</v>
      </c>
      <c r="G1855" s="89">
        <v>0</v>
      </c>
      <c r="H1855" s="89">
        <v>0</v>
      </c>
      <c r="I1855" s="89">
        <v>0</v>
      </c>
      <c r="J1855" s="89">
        <v>0</v>
      </c>
      <c r="K1855" s="89">
        <v>0</v>
      </c>
      <c r="L1855" s="89">
        <v>0</v>
      </c>
      <c r="M1855" s="89">
        <v>0</v>
      </c>
      <c r="N1855" s="89">
        <v>0</v>
      </c>
      <c r="O1855" s="89">
        <v>0</v>
      </c>
      <c r="P1855" s="89">
        <v>0</v>
      </c>
      <c r="Q1855" s="89">
        <v>0</v>
      </c>
      <c r="R1855" s="89">
        <v>0</v>
      </c>
      <c r="S1855" s="89">
        <v>0</v>
      </c>
      <c r="T1855" s="89">
        <v>0</v>
      </c>
      <c r="U1855" s="89">
        <v>0</v>
      </c>
      <c r="V1855" s="89">
        <v>0</v>
      </c>
      <c r="W1855" s="89">
        <v>0</v>
      </c>
      <c r="X1855" s="89">
        <v>0</v>
      </c>
      <c r="Y1855" s="89">
        <v>0</v>
      </c>
    </row>
    <row r="1856" spans="1:25">
      <c r="A1856" s="88" t="s">
        <v>1965</v>
      </c>
      <c r="B1856" s="89">
        <v>0</v>
      </c>
      <c r="C1856" s="89">
        <v>0</v>
      </c>
      <c r="D1856" s="89">
        <v>0</v>
      </c>
      <c r="E1856" s="89">
        <v>0</v>
      </c>
      <c r="F1856" s="89">
        <v>0</v>
      </c>
      <c r="G1856" s="89">
        <v>0</v>
      </c>
      <c r="H1856" s="89">
        <v>0</v>
      </c>
      <c r="I1856" s="89">
        <v>0</v>
      </c>
      <c r="J1856" s="89">
        <v>0</v>
      </c>
      <c r="K1856" s="89">
        <v>0</v>
      </c>
      <c r="L1856" s="89">
        <v>0</v>
      </c>
      <c r="M1856" s="89">
        <v>0</v>
      </c>
      <c r="N1856" s="89">
        <v>0</v>
      </c>
      <c r="O1856" s="89">
        <v>0</v>
      </c>
      <c r="P1856" s="89">
        <v>0</v>
      </c>
      <c r="Q1856" s="89">
        <v>0</v>
      </c>
      <c r="R1856" s="89">
        <v>0</v>
      </c>
      <c r="S1856" s="89">
        <v>0</v>
      </c>
      <c r="T1856" s="89">
        <v>0</v>
      </c>
      <c r="U1856" s="89">
        <v>0</v>
      </c>
      <c r="V1856" s="89">
        <v>0</v>
      </c>
      <c r="W1856" s="89">
        <v>0</v>
      </c>
      <c r="X1856" s="89">
        <v>0</v>
      </c>
      <c r="Y1856" s="89">
        <v>0</v>
      </c>
    </row>
    <row r="1857" spans="1:25">
      <c r="A1857" s="88" t="s">
        <v>1966</v>
      </c>
      <c r="B1857" s="89">
        <v>0</v>
      </c>
      <c r="C1857" s="89">
        <v>0</v>
      </c>
      <c r="D1857" s="89">
        <v>0</v>
      </c>
      <c r="E1857" s="89">
        <v>0</v>
      </c>
      <c r="F1857" s="89">
        <v>0</v>
      </c>
      <c r="G1857" s="89">
        <v>0</v>
      </c>
      <c r="H1857" s="89">
        <v>0</v>
      </c>
      <c r="I1857" s="89">
        <v>0</v>
      </c>
      <c r="J1857" s="89">
        <v>0</v>
      </c>
      <c r="K1857" s="89">
        <v>0</v>
      </c>
      <c r="L1857" s="89">
        <v>0</v>
      </c>
      <c r="M1857" s="89">
        <v>0</v>
      </c>
      <c r="N1857" s="89">
        <v>0</v>
      </c>
      <c r="O1857" s="89">
        <v>0</v>
      </c>
      <c r="P1857" s="89">
        <v>0</v>
      </c>
      <c r="Q1857" s="89">
        <v>0</v>
      </c>
      <c r="R1857" s="89">
        <v>0</v>
      </c>
      <c r="S1857" s="89">
        <v>0</v>
      </c>
      <c r="T1857" s="89">
        <v>0</v>
      </c>
      <c r="U1857" s="89">
        <v>0</v>
      </c>
      <c r="V1857" s="89">
        <v>0</v>
      </c>
      <c r="W1857" s="89">
        <v>0</v>
      </c>
      <c r="X1857" s="89">
        <v>0</v>
      </c>
      <c r="Y1857" s="89">
        <v>0</v>
      </c>
    </row>
    <row r="1858" spans="1:25">
      <c r="A1858" s="88" t="s">
        <v>1967</v>
      </c>
      <c r="B1858" s="89">
        <v>0</v>
      </c>
      <c r="C1858" s="89">
        <v>0</v>
      </c>
      <c r="D1858" s="89">
        <v>0</v>
      </c>
      <c r="E1858" s="89">
        <v>0</v>
      </c>
      <c r="F1858" s="89">
        <v>0</v>
      </c>
      <c r="G1858" s="89">
        <v>0</v>
      </c>
      <c r="H1858" s="89">
        <v>0</v>
      </c>
      <c r="I1858" s="89">
        <v>0</v>
      </c>
      <c r="J1858" s="89">
        <v>0</v>
      </c>
      <c r="K1858" s="89">
        <v>0</v>
      </c>
      <c r="L1858" s="89">
        <v>0</v>
      </c>
      <c r="M1858" s="89">
        <v>0</v>
      </c>
      <c r="N1858" s="89">
        <v>0</v>
      </c>
      <c r="O1858" s="89">
        <v>0</v>
      </c>
      <c r="P1858" s="89">
        <v>0</v>
      </c>
      <c r="Q1858" s="89">
        <v>0</v>
      </c>
      <c r="R1858" s="89">
        <v>0</v>
      </c>
      <c r="S1858" s="89">
        <v>0</v>
      </c>
      <c r="T1858" s="89">
        <v>0</v>
      </c>
      <c r="U1858" s="89">
        <v>0</v>
      </c>
      <c r="V1858" s="89">
        <v>0</v>
      </c>
      <c r="W1858" s="89">
        <v>0</v>
      </c>
      <c r="X1858" s="89">
        <v>0</v>
      </c>
      <c r="Y1858" s="89">
        <v>0</v>
      </c>
    </row>
    <row r="1859" spans="1:25">
      <c r="A1859" s="88" t="s">
        <v>1968</v>
      </c>
      <c r="B1859" s="89">
        <v>0</v>
      </c>
      <c r="C1859" s="89">
        <v>0</v>
      </c>
      <c r="D1859" s="89">
        <v>0</v>
      </c>
      <c r="E1859" s="89">
        <v>0</v>
      </c>
      <c r="F1859" s="89">
        <v>0</v>
      </c>
      <c r="G1859" s="89">
        <v>0</v>
      </c>
      <c r="H1859" s="89">
        <v>0</v>
      </c>
      <c r="I1859" s="89">
        <v>0</v>
      </c>
      <c r="J1859" s="89">
        <v>0</v>
      </c>
      <c r="K1859" s="89">
        <v>0</v>
      </c>
      <c r="L1859" s="89">
        <v>0</v>
      </c>
      <c r="M1859" s="89">
        <v>0</v>
      </c>
      <c r="N1859" s="89">
        <v>0</v>
      </c>
      <c r="O1859" s="89">
        <v>0</v>
      </c>
      <c r="P1859" s="89">
        <v>0</v>
      </c>
      <c r="Q1859" s="89">
        <v>0</v>
      </c>
      <c r="R1859" s="89">
        <v>0</v>
      </c>
      <c r="S1859" s="89">
        <v>0</v>
      </c>
      <c r="T1859" s="89">
        <v>0</v>
      </c>
      <c r="U1859" s="89">
        <v>0</v>
      </c>
      <c r="V1859" s="89">
        <v>0</v>
      </c>
      <c r="W1859" s="89">
        <v>0</v>
      </c>
      <c r="X1859" s="89">
        <v>0</v>
      </c>
      <c r="Y1859" s="89">
        <v>0</v>
      </c>
    </row>
    <row r="1860" spans="1:25">
      <c r="A1860" s="88" t="s">
        <v>1969</v>
      </c>
      <c r="B1860" s="89">
        <v>0</v>
      </c>
      <c r="C1860" s="89">
        <v>0</v>
      </c>
      <c r="D1860" s="89">
        <v>0</v>
      </c>
      <c r="E1860" s="89">
        <v>0</v>
      </c>
      <c r="F1860" s="89">
        <v>0</v>
      </c>
      <c r="G1860" s="89">
        <v>0</v>
      </c>
      <c r="H1860" s="89">
        <v>0</v>
      </c>
      <c r="I1860" s="89">
        <v>0</v>
      </c>
      <c r="J1860" s="89">
        <v>0</v>
      </c>
      <c r="K1860" s="89">
        <v>0</v>
      </c>
      <c r="L1860" s="89">
        <v>0</v>
      </c>
      <c r="M1860" s="89">
        <v>0</v>
      </c>
      <c r="N1860" s="89">
        <v>0</v>
      </c>
      <c r="O1860" s="89">
        <v>0</v>
      </c>
      <c r="P1860" s="89">
        <v>0</v>
      </c>
      <c r="Q1860" s="89">
        <v>0</v>
      </c>
      <c r="R1860" s="89">
        <v>0</v>
      </c>
      <c r="S1860" s="89">
        <v>0</v>
      </c>
      <c r="T1860" s="89">
        <v>0</v>
      </c>
      <c r="U1860" s="89">
        <v>0</v>
      </c>
      <c r="V1860" s="89">
        <v>0</v>
      </c>
      <c r="W1860" s="89">
        <v>0</v>
      </c>
      <c r="X1860" s="89">
        <v>0</v>
      </c>
      <c r="Y1860" s="89">
        <v>0</v>
      </c>
    </row>
    <row r="1861" spans="1:25">
      <c r="A1861" s="88" t="s">
        <v>1970</v>
      </c>
      <c r="B1861" s="89">
        <v>0</v>
      </c>
      <c r="C1861" s="89">
        <v>0</v>
      </c>
      <c r="D1861" s="89">
        <v>0</v>
      </c>
      <c r="E1861" s="89">
        <v>0</v>
      </c>
      <c r="F1861" s="89">
        <v>0</v>
      </c>
      <c r="G1861" s="89">
        <v>0</v>
      </c>
      <c r="H1861" s="89">
        <v>0</v>
      </c>
      <c r="I1861" s="89">
        <v>0</v>
      </c>
      <c r="J1861" s="89">
        <v>0</v>
      </c>
      <c r="K1861" s="89">
        <v>0</v>
      </c>
      <c r="L1861" s="89">
        <v>0</v>
      </c>
      <c r="M1861" s="89">
        <v>0</v>
      </c>
      <c r="N1861" s="89">
        <v>0</v>
      </c>
      <c r="O1861" s="89">
        <v>0</v>
      </c>
      <c r="P1861" s="89">
        <v>0</v>
      </c>
      <c r="Q1861" s="89">
        <v>0</v>
      </c>
      <c r="R1861" s="89">
        <v>0</v>
      </c>
      <c r="S1861" s="89">
        <v>0</v>
      </c>
      <c r="T1861" s="89">
        <v>0</v>
      </c>
      <c r="U1861" s="89">
        <v>0</v>
      </c>
      <c r="V1861" s="89">
        <v>0</v>
      </c>
      <c r="W1861" s="89">
        <v>0</v>
      </c>
      <c r="X1861" s="89">
        <v>0</v>
      </c>
      <c r="Y1861" s="89">
        <v>0</v>
      </c>
    </row>
    <row r="1862" spans="1:25">
      <c r="A1862" s="88" t="s">
        <v>1971</v>
      </c>
      <c r="B1862" s="89">
        <v>0</v>
      </c>
      <c r="C1862" s="89">
        <v>0</v>
      </c>
      <c r="D1862" s="89">
        <v>0</v>
      </c>
      <c r="E1862" s="89">
        <v>0</v>
      </c>
      <c r="F1862" s="89">
        <v>0</v>
      </c>
      <c r="G1862" s="89">
        <v>0</v>
      </c>
      <c r="H1862" s="89">
        <v>0</v>
      </c>
      <c r="I1862" s="89">
        <v>0</v>
      </c>
      <c r="J1862" s="89">
        <v>0</v>
      </c>
      <c r="K1862" s="89">
        <v>0</v>
      </c>
      <c r="L1862" s="89">
        <v>0</v>
      </c>
      <c r="M1862" s="89">
        <v>0</v>
      </c>
      <c r="N1862" s="89">
        <v>0</v>
      </c>
      <c r="O1862" s="89">
        <v>0</v>
      </c>
      <c r="P1862" s="89">
        <v>0</v>
      </c>
      <c r="Q1862" s="89">
        <v>0</v>
      </c>
      <c r="R1862" s="89">
        <v>0</v>
      </c>
      <c r="S1862" s="89">
        <v>0</v>
      </c>
      <c r="T1862" s="89">
        <v>0</v>
      </c>
      <c r="U1862" s="89">
        <v>0</v>
      </c>
      <c r="V1862" s="89">
        <v>0</v>
      </c>
      <c r="W1862" s="89">
        <v>0</v>
      </c>
      <c r="X1862" s="89">
        <v>0</v>
      </c>
      <c r="Y1862" s="89">
        <v>0</v>
      </c>
    </row>
    <row r="1863" spans="1:25">
      <c r="A1863" s="88" t="s">
        <v>1972</v>
      </c>
      <c r="B1863" s="89">
        <v>0</v>
      </c>
      <c r="C1863" s="89">
        <v>0</v>
      </c>
      <c r="D1863" s="89">
        <v>0</v>
      </c>
      <c r="E1863" s="89">
        <v>0</v>
      </c>
      <c r="F1863" s="89">
        <v>0</v>
      </c>
      <c r="G1863" s="89">
        <v>0</v>
      </c>
      <c r="H1863" s="89">
        <v>0</v>
      </c>
      <c r="I1863" s="89">
        <v>0</v>
      </c>
      <c r="J1863" s="89">
        <v>0</v>
      </c>
      <c r="K1863" s="89">
        <v>0</v>
      </c>
      <c r="L1863" s="89">
        <v>0</v>
      </c>
      <c r="M1863" s="89">
        <v>0</v>
      </c>
      <c r="N1863" s="89">
        <v>0</v>
      </c>
      <c r="O1863" s="89">
        <v>0</v>
      </c>
      <c r="P1863" s="89">
        <v>0</v>
      </c>
      <c r="Q1863" s="89">
        <v>0</v>
      </c>
      <c r="R1863" s="89">
        <v>0</v>
      </c>
      <c r="S1863" s="89">
        <v>0</v>
      </c>
      <c r="T1863" s="89">
        <v>0</v>
      </c>
      <c r="U1863" s="89">
        <v>0</v>
      </c>
      <c r="V1863" s="89">
        <v>0</v>
      </c>
      <c r="W1863" s="89">
        <v>0</v>
      </c>
      <c r="X1863" s="89">
        <v>0</v>
      </c>
      <c r="Y1863" s="89">
        <v>0</v>
      </c>
    </row>
    <row r="1864" spans="1:25">
      <c r="A1864" s="88" t="s">
        <v>1973</v>
      </c>
      <c r="B1864" s="89">
        <v>0</v>
      </c>
      <c r="C1864" s="89">
        <v>0</v>
      </c>
      <c r="D1864" s="89">
        <v>0</v>
      </c>
      <c r="E1864" s="89">
        <v>0</v>
      </c>
      <c r="F1864" s="89">
        <v>0</v>
      </c>
      <c r="G1864" s="89">
        <v>0</v>
      </c>
      <c r="H1864" s="89">
        <v>0</v>
      </c>
      <c r="I1864" s="89">
        <v>0</v>
      </c>
      <c r="J1864" s="89">
        <v>0</v>
      </c>
      <c r="K1864" s="89">
        <v>0</v>
      </c>
      <c r="L1864" s="89">
        <v>0</v>
      </c>
      <c r="M1864" s="89">
        <v>0</v>
      </c>
      <c r="N1864" s="89">
        <v>0</v>
      </c>
      <c r="O1864" s="89">
        <v>0</v>
      </c>
      <c r="P1864" s="89">
        <v>0</v>
      </c>
      <c r="Q1864" s="89">
        <v>0</v>
      </c>
      <c r="R1864" s="89">
        <v>0</v>
      </c>
      <c r="S1864" s="89">
        <v>0</v>
      </c>
      <c r="T1864" s="89">
        <v>0</v>
      </c>
      <c r="U1864" s="89">
        <v>0</v>
      </c>
      <c r="V1864" s="89">
        <v>0</v>
      </c>
      <c r="W1864" s="89">
        <v>0</v>
      </c>
      <c r="X1864" s="89">
        <v>0</v>
      </c>
      <c r="Y1864" s="89">
        <v>0</v>
      </c>
    </row>
    <row r="1865" spans="1:25">
      <c r="A1865" s="88" t="s">
        <v>1974</v>
      </c>
      <c r="B1865" s="89">
        <v>0</v>
      </c>
      <c r="C1865" s="89">
        <v>0</v>
      </c>
      <c r="D1865" s="89">
        <v>0</v>
      </c>
      <c r="E1865" s="89">
        <v>0</v>
      </c>
      <c r="F1865" s="89">
        <v>0</v>
      </c>
      <c r="G1865" s="89">
        <v>0</v>
      </c>
      <c r="H1865" s="89">
        <v>0</v>
      </c>
      <c r="I1865" s="89">
        <v>0</v>
      </c>
      <c r="J1865" s="89">
        <v>0</v>
      </c>
      <c r="K1865" s="89">
        <v>0</v>
      </c>
      <c r="L1865" s="89">
        <v>0</v>
      </c>
      <c r="M1865" s="89">
        <v>0</v>
      </c>
      <c r="N1865" s="89">
        <v>0</v>
      </c>
      <c r="O1865" s="89">
        <v>0</v>
      </c>
      <c r="P1865" s="89">
        <v>0</v>
      </c>
      <c r="Q1865" s="89">
        <v>0</v>
      </c>
      <c r="R1865" s="89">
        <v>0</v>
      </c>
      <c r="S1865" s="89">
        <v>0</v>
      </c>
      <c r="T1865" s="89">
        <v>0</v>
      </c>
      <c r="U1865" s="89">
        <v>0</v>
      </c>
      <c r="V1865" s="89">
        <v>0</v>
      </c>
      <c r="W1865" s="89">
        <v>0</v>
      </c>
      <c r="X1865" s="89">
        <v>0</v>
      </c>
      <c r="Y1865" s="89">
        <v>0</v>
      </c>
    </row>
    <row r="1866" spans="1:25">
      <c r="A1866" s="88" t="s">
        <v>1975</v>
      </c>
      <c r="B1866" s="89">
        <v>0</v>
      </c>
      <c r="C1866" s="89">
        <v>0</v>
      </c>
      <c r="D1866" s="89">
        <v>0</v>
      </c>
      <c r="E1866" s="89">
        <v>0</v>
      </c>
      <c r="F1866" s="89">
        <v>0</v>
      </c>
      <c r="G1866" s="89">
        <v>0</v>
      </c>
      <c r="H1866" s="89">
        <v>0</v>
      </c>
      <c r="I1866" s="89">
        <v>0</v>
      </c>
      <c r="J1866" s="89">
        <v>0</v>
      </c>
      <c r="K1866" s="89">
        <v>0</v>
      </c>
      <c r="L1866" s="89">
        <v>0</v>
      </c>
      <c r="M1866" s="89">
        <v>0</v>
      </c>
      <c r="N1866" s="89">
        <v>0</v>
      </c>
      <c r="O1866" s="89">
        <v>0</v>
      </c>
      <c r="P1866" s="89">
        <v>0</v>
      </c>
      <c r="Q1866" s="89">
        <v>0</v>
      </c>
      <c r="R1866" s="89">
        <v>0</v>
      </c>
      <c r="S1866" s="89">
        <v>0</v>
      </c>
      <c r="T1866" s="89">
        <v>0</v>
      </c>
      <c r="U1866" s="89">
        <v>0</v>
      </c>
      <c r="V1866" s="89">
        <v>0</v>
      </c>
      <c r="W1866" s="89">
        <v>0</v>
      </c>
      <c r="X1866" s="89">
        <v>0</v>
      </c>
      <c r="Y1866" s="89">
        <v>0</v>
      </c>
    </row>
    <row r="1867" spans="1:25">
      <c r="A1867" s="88" t="s">
        <v>1976</v>
      </c>
      <c r="B1867" s="89">
        <v>0</v>
      </c>
      <c r="C1867" s="89">
        <v>0</v>
      </c>
      <c r="D1867" s="89">
        <v>0</v>
      </c>
      <c r="E1867" s="89">
        <v>0</v>
      </c>
      <c r="F1867" s="89">
        <v>0</v>
      </c>
      <c r="G1867" s="89">
        <v>0</v>
      </c>
      <c r="H1867" s="89">
        <v>0</v>
      </c>
      <c r="I1867" s="89">
        <v>0</v>
      </c>
      <c r="J1867" s="89">
        <v>0</v>
      </c>
      <c r="K1867" s="89">
        <v>0</v>
      </c>
      <c r="L1867" s="89">
        <v>0</v>
      </c>
      <c r="M1867" s="89">
        <v>0</v>
      </c>
      <c r="N1867" s="89">
        <v>0</v>
      </c>
      <c r="O1867" s="89">
        <v>0</v>
      </c>
      <c r="P1867" s="89">
        <v>0</v>
      </c>
      <c r="Q1867" s="89">
        <v>0</v>
      </c>
      <c r="R1867" s="89">
        <v>0</v>
      </c>
      <c r="S1867" s="89">
        <v>0</v>
      </c>
      <c r="T1867" s="89">
        <v>0</v>
      </c>
      <c r="U1867" s="89">
        <v>0</v>
      </c>
      <c r="V1867" s="89">
        <v>0</v>
      </c>
      <c r="W1867" s="89">
        <v>0</v>
      </c>
      <c r="X1867" s="89">
        <v>0</v>
      </c>
      <c r="Y1867" s="89">
        <v>0</v>
      </c>
    </row>
    <row r="1868" spans="1:25">
      <c r="A1868" s="88" t="s">
        <v>1977</v>
      </c>
      <c r="B1868" s="89">
        <v>0</v>
      </c>
      <c r="C1868" s="89">
        <v>0</v>
      </c>
      <c r="D1868" s="89">
        <v>0</v>
      </c>
      <c r="E1868" s="89">
        <v>0</v>
      </c>
      <c r="F1868" s="89">
        <v>0</v>
      </c>
      <c r="G1868" s="89">
        <v>0</v>
      </c>
      <c r="H1868" s="89">
        <v>0</v>
      </c>
      <c r="I1868" s="89">
        <v>0</v>
      </c>
      <c r="J1868" s="89">
        <v>0</v>
      </c>
      <c r="K1868" s="89">
        <v>0</v>
      </c>
      <c r="L1868" s="89">
        <v>0</v>
      </c>
      <c r="M1868" s="89">
        <v>0</v>
      </c>
      <c r="N1868" s="89">
        <v>0</v>
      </c>
      <c r="O1868" s="89">
        <v>0</v>
      </c>
      <c r="P1868" s="89">
        <v>0</v>
      </c>
      <c r="Q1868" s="89">
        <v>0</v>
      </c>
      <c r="R1868" s="89">
        <v>0</v>
      </c>
      <c r="S1868" s="89">
        <v>0</v>
      </c>
      <c r="T1868" s="89">
        <v>0</v>
      </c>
      <c r="U1868" s="89">
        <v>0</v>
      </c>
      <c r="V1868" s="89">
        <v>0</v>
      </c>
      <c r="W1868" s="89">
        <v>0</v>
      </c>
      <c r="X1868" s="89">
        <v>0</v>
      </c>
      <c r="Y1868" s="89">
        <v>0</v>
      </c>
    </row>
    <row r="1869" spans="1:25">
      <c r="A1869" s="88" t="s">
        <v>1978</v>
      </c>
      <c r="B1869" s="89">
        <v>0</v>
      </c>
      <c r="C1869" s="89">
        <v>0</v>
      </c>
      <c r="D1869" s="89">
        <v>0</v>
      </c>
      <c r="E1869" s="89">
        <v>0</v>
      </c>
      <c r="F1869" s="89">
        <v>0</v>
      </c>
      <c r="G1869" s="89">
        <v>0</v>
      </c>
      <c r="H1869" s="89">
        <v>0</v>
      </c>
      <c r="I1869" s="89">
        <v>0</v>
      </c>
      <c r="J1869" s="89">
        <v>0</v>
      </c>
      <c r="K1869" s="89">
        <v>0</v>
      </c>
      <c r="L1869" s="89">
        <v>0</v>
      </c>
      <c r="M1869" s="89">
        <v>0</v>
      </c>
      <c r="N1869" s="89">
        <v>0</v>
      </c>
      <c r="O1869" s="89">
        <v>0</v>
      </c>
      <c r="P1869" s="89">
        <v>0</v>
      </c>
      <c r="Q1869" s="89">
        <v>0</v>
      </c>
      <c r="R1869" s="89">
        <v>0</v>
      </c>
      <c r="S1869" s="89">
        <v>0</v>
      </c>
      <c r="T1869" s="89">
        <v>0</v>
      </c>
      <c r="U1869" s="89">
        <v>0</v>
      </c>
      <c r="V1869" s="89">
        <v>0</v>
      </c>
      <c r="W1869" s="89">
        <v>0</v>
      </c>
      <c r="X1869" s="89">
        <v>0</v>
      </c>
      <c r="Y1869" s="89">
        <v>0</v>
      </c>
    </row>
    <row r="1870" spans="1:25">
      <c r="A1870" s="88" t="s">
        <v>1979</v>
      </c>
      <c r="B1870" s="89">
        <v>0</v>
      </c>
      <c r="C1870" s="89">
        <v>0</v>
      </c>
      <c r="D1870" s="89">
        <v>0</v>
      </c>
      <c r="E1870" s="89">
        <v>0</v>
      </c>
      <c r="F1870" s="89">
        <v>0</v>
      </c>
      <c r="G1870" s="89">
        <v>0</v>
      </c>
      <c r="H1870" s="89">
        <v>0</v>
      </c>
      <c r="I1870" s="89">
        <v>0</v>
      </c>
      <c r="J1870" s="89">
        <v>0</v>
      </c>
      <c r="K1870" s="89">
        <v>0</v>
      </c>
      <c r="L1870" s="89">
        <v>0</v>
      </c>
      <c r="M1870" s="89">
        <v>0</v>
      </c>
      <c r="N1870" s="89">
        <v>0</v>
      </c>
      <c r="O1870" s="89">
        <v>0</v>
      </c>
      <c r="P1870" s="89">
        <v>0</v>
      </c>
      <c r="Q1870" s="89">
        <v>0</v>
      </c>
      <c r="R1870" s="89">
        <v>0</v>
      </c>
      <c r="S1870" s="89">
        <v>0</v>
      </c>
      <c r="T1870" s="89">
        <v>0</v>
      </c>
      <c r="U1870" s="89">
        <v>0</v>
      </c>
      <c r="V1870" s="89">
        <v>0</v>
      </c>
      <c r="W1870" s="89">
        <v>0</v>
      </c>
      <c r="X1870" s="89">
        <v>0</v>
      </c>
      <c r="Y1870" s="89">
        <v>0</v>
      </c>
    </row>
    <row r="1871" spans="1:25">
      <c r="A1871" s="88" t="s">
        <v>1980</v>
      </c>
      <c r="B1871" s="89">
        <v>0</v>
      </c>
      <c r="C1871" s="89">
        <v>0</v>
      </c>
      <c r="D1871" s="89">
        <v>0</v>
      </c>
      <c r="E1871" s="89">
        <v>0</v>
      </c>
      <c r="F1871" s="89">
        <v>0</v>
      </c>
      <c r="G1871" s="89">
        <v>0</v>
      </c>
      <c r="H1871" s="89">
        <v>0</v>
      </c>
      <c r="I1871" s="89">
        <v>0</v>
      </c>
      <c r="J1871" s="89">
        <v>0</v>
      </c>
      <c r="K1871" s="89">
        <v>0</v>
      </c>
      <c r="L1871" s="89">
        <v>0</v>
      </c>
      <c r="M1871" s="89">
        <v>0</v>
      </c>
      <c r="N1871" s="89">
        <v>0</v>
      </c>
      <c r="O1871" s="89">
        <v>0</v>
      </c>
      <c r="P1871" s="89">
        <v>0</v>
      </c>
      <c r="Q1871" s="89">
        <v>0</v>
      </c>
      <c r="R1871" s="89">
        <v>0</v>
      </c>
      <c r="S1871" s="89">
        <v>0</v>
      </c>
      <c r="T1871" s="89">
        <v>0</v>
      </c>
      <c r="U1871" s="89">
        <v>0</v>
      </c>
      <c r="V1871" s="89">
        <v>0</v>
      </c>
      <c r="W1871" s="89">
        <v>0</v>
      </c>
      <c r="X1871" s="89">
        <v>0</v>
      </c>
      <c r="Y1871" s="89">
        <v>0</v>
      </c>
    </row>
    <row r="1872" spans="1:25">
      <c r="A1872" s="88" t="s">
        <v>1981</v>
      </c>
      <c r="B1872" s="89">
        <v>0</v>
      </c>
      <c r="C1872" s="89">
        <v>0</v>
      </c>
      <c r="D1872" s="89">
        <v>0</v>
      </c>
      <c r="E1872" s="89">
        <v>0</v>
      </c>
      <c r="F1872" s="89">
        <v>0</v>
      </c>
      <c r="G1872" s="89">
        <v>0</v>
      </c>
      <c r="H1872" s="89">
        <v>0</v>
      </c>
      <c r="I1872" s="89">
        <v>0</v>
      </c>
      <c r="J1872" s="89">
        <v>0</v>
      </c>
      <c r="K1872" s="89">
        <v>0</v>
      </c>
      <c r="L1872" s="89">
        <v>0</v>
      </c>
      <c r="M1872" s="89">
        <v>0</v>
      </c>
      <c r="N1872" s="89">
        <v>0</v>
      </c>
      <c r="O1872" s="89">
        <v>0</v>
      </c>
      <c r="P1872" s="89">
        <v>0</v>
      </c>
      <c r="Q1872" s="89">
        <v>0</v>
      </c>
      <c r="R1872" s="89">
        <v>0</v>
      </c>
      <c r="S1872" s="89">
        <v>0</v>
      </c>
      <c r="T1872" s="89">
        <v>0</v>
      </c>
      <c r="U1872" s="89">
        <v>0</v>
      </c>
      <c r="V1872" s="89">
        <v>0</v>
      </c>
      <c r="W1872" s="89">
        <v>0</v>
      </c>
      <c r="X1872" s="89">
        <v>0</v>
      </c>
      <c r="Y1872" s="89">
        <v>0</v>
      </c>
    </row>
    <row r="1873" spans="1:25">
      <c r="A1873" s="88" t="s">
        <v>1982</v>
      </c>
      <c r="B1873" s="89">
        <v>0</v>
      </c>
      <c r="C1873" s="89">
        <v>0</v>
      </c>
      <c r="D1873" s="89">
        <v>0</v>
      </c>
      <c r="E1873" s="89">
        <v>0</v>
      </c>
      <c r="F1873" s="89">
        <v>0</v>
      </c>
      <c r="G1873" s="89">
        <v>0</v>
      </c>
      <c r="H1873" s="89">
        <v>0</v>
      </c>
      <c r="I1873" s="89">
        <v>0</v>
      </c>
      <c r="J1873" s="89">
        <v>0</v>
      </c>
      <c r="K1873" s="89">
        <v>0</v>
      </c>
      <c r="L1873" s="89">
        <v>0</v>
      </c>
      <c r="M1873" s="89">
        <v>0</v>
      </c>
      <c r="N1873" s="89">
        <v>0</v>
      </c>
      <c r="O1873" s="89">
        <v>0</v>
      </c>
      <c r="P1873" s="89">
        <v>0</v>
      </c>
      <c r="Q1873" s="89">
        <v>0</v>
      </c>
      <c r="R1873" s="89">
        <v>0</v>
      </c>
      <c r="S1873" s="89">
        <v>0</v>
      </c>
      <c r="T1873" s="89">
        <v>0</v>
      </c>
      <c r="U1873" s="89">
        <v>0</v>
      </c>
      <c r="V1873" s="89">
        <v>0</v>
      </c>
      <c r="W1873" s="89">
        <v>0</v>
      </c>
      <c r="X1873" s="89">
        <v>0</v>
      </c>
      <c r="Y1873" s="89">
        <v>0</v>
      </c>
    </row>
    <row r="1874" spans="1:25">
      <c r="A1874" s="88" t="s">
        <v>1983</v>
      </c>
      <c r="B1874" s="89">
        <v>0</v>
      </c>
      <c r="C1874" s="89">
        <v>0</v>
      </c>
      <c r="D1874" s="89">
        <v>0</v>
      </c>
      <c r="E1874" s="89">
        <v>0</v>
      </c>
      <c r="F1874" s="89">
        <v>0</v>
      </c>
      <c r="G1874" s="89">
        <v>0</v>
      </c>
      <c r="H1874" s="89">
        <v>0</v>
      </c>
      <c r="I1874" s="89">
        <v>0</v>
      </c>
      <c r="J1874" s="89">
        <v>0</v>
      </c>
      <c r="K1874" s="89">
        <v>0</v>
      </c>
      <c r="L1874" s="89">
        <v>0</v>
      </c>
      <c r="M1874" s="89">
        <v>0</v>
      </c>
      <c r="N1874" s="89">
        <v>0</v>
      </c>
      <c r="O1874" s="89">
        <v>0</v>
      </c>
      <c r="P1874" s="89">
        <v>0</v>
      </c>
      <c r="Q1874" s="89">
        <v>0</v>
      </c>
      <c r="R1874" s="89">
        <v>0</v>
      </c>
      <c r="S1874" s="89">
        <v>0</v>
      </c>
      <c r="T1874" s="89">
        <v>0</v>
      </c>
      <c r="U1874" s="89">
        <v>0</v>
      </c>
      <c r="V1874" s="89">
        <v>0</v>
      </c>
      <c r="W1874" s="89">
        <v>0</v>
      </c>
      <c r="X1874" s="89">
        <v>0</v>
      </c>
      <c r="Y1874" s="89">
        <v>0</v>
      </c>
    </row>
    <row r="1875" spans="1:25">
      <c r="A1875" s="88" t="s">
        <v>1984</v>
      </c>
      <c r="B1875" s="89">
        <v>0</v>
      </c>
      <c r="C1875" s="89">
        <v>0</v>
      </c>
      <c r="D1875" s="89">
        <v>0</v>
      </c>
      <c r="E1875" s="89">
        <v>0</v>
      </c>
      <c r="F1875" s="89">
        <v>0</v>
      </c>
      <c r="G1875" s="89">
        <v>0</v>
      </c>
      <c r="H1875" s="89">
        <v>0</v>
      </c>
      <c r="I1875" s="89">
        <v>0</v>
      </c>
      <c r="J1875" s="89">
        <v>0</v>
      </c>
      <c r="K1875" s="89">
        <v>0</v>
      </c>
      <c r="L1875" s="89">
        <v>0</v>
      </c>
      <c r="M1875" s="89">
        <v>0</v>
      </c>
      <c r="N1875" s="89">
        <v>0</v>
      </c>
      <c r="O1875" s="89">
        <v>0</v>
      </c>
      <c r="P1875" s="89">
        <v>0</v>
      </c>
      <c r="Q1875" s="89">
        <v>0</v>
      </c>
      <c r="R1875" s="89">
        <v>0</v>
      </c>
      <c r="S1875" s="89">
        <v>0</v>
      </c>
      <c r="T1875" s="89">
        <v>0</v>
      </c>
      <c r="U1875" s="89">
        <v>0</v>
      </c>
      <c r="V1875" s="89">
        <v>0</v>
      </c>
      <c r="W1875" s="89">
        <v>0</v>
      </c>
      <c r="X1875" s="89">
        <v>0</v>
      </c>
      <c r="Y1875" s="89">
        <v>0</v>
      </c>
    </row>
    <row r="1876" spans="1:25">
      <c r="A1876" s="88" t="s">
        <v>1985</v>
      </c>
      <c r="B1876" s="89">
        <v>0</v>
      </c>
      <c r="C1876" s="89">
        <v>0</v>
      </c>
      <c r="D1876" s="89">
        <v>0</v>
      </c>
      <c r="E1876" s="89">
        <v>0</v>
      </c>
      <c r="F1876" s="89">
        <v>0</v>
      </c>
      <c r="G1876" s="89">
        <v>0</v>
      </c>
      <c r="H1876" s="89">
        <v>0</v>
      </c>
      <c r="I1876" s="89">
        <v>0</v>
      </c>
      <c r="J1876" s="89">
        <v>0</v>
      </c>
      <c r="K1876" s="89">
        <v>0</v>
      </c>
      <c r="L1876" s="89">
        <v>0</v>
      </c>
      <c r="M1876" s="89">
        <v>0</v>
      </c>
      <c r="N1876" s="89">
        <v>0</v>
      </c>
      <c r="O1876" s="89">
        <v>0</v>
      </c>
      <c r="P1876" s="89">
        <v>0</v>
      </c>
      <c r="Q1876" s="89">
        <v>0</v>
      </c>
      <c r="R1876" s="89">
        <v>0</v>
      </c>
      <c r="S1876" s="89">
        <v>0</v>
      </c>
      <c r="T1876" s="89">
        <v>0</v>
      </c>
      <c r="U1876" s="89">
        <v>0</v>
      </c>
      <c r="V1876" s="89">
        <v>0</v>
      </c>
      <c r="W1876" s="89">
        <v>0</v>
      </c>
      <c r="X1876" s="89">
        <v>0</v>
      </c>
      <c r="Y1876" s="89">
        <v>0</v>
      </c>
    </row>
    <row r="1877" spans="1:25">
      <c r="A1877" s="88" t="s">
        <v>1986</v>
      </c>
      <c r="B1877" s="89">
        <v>0</v>
      </c>
      <c r="C1877" s="89">
        <v>0</v>
      </c>
      <c r="D1877" s="89">
        <v>0</v>
      </c>
      <c r="E1877" s="89">
        <v>0</v>
      </c>
      <c r="F1877" s="89">
        <v>0</v>
      </c>
      <c r="G1877" s="89">
        <v>0</v>
      </c>
      <c r="H1877" s="89">
        <v>0</v>
      </c>
      <c r="I1877" s="89">
        <v>0</v>
      </c>
      <c r="J1877" s="89">
        <v>0</v>
      </c>
      <c r="K1877" s="89">
        <v>0</v>
      </c>
      <c r="L1877" s="89">
        <v>0</v>
      </c>
      <c r="M1877" s="89">
        <v>0</v>
      </c>
      <c r="N1877" s="89">
        <v>0</v>
      </c>
      <c r="O1877" s="89">
        <v>0</v>
      </c>
      <c r="P1877" s="89">
        <v>0</v>
      </c>
      <c r="Q1877" s="89">
        <v>0</v>
      </c>
      <c r="R1877" s="89">
        <v>0</v>
      </c>
      <c r="S1877" s="89">
        <v>0</v>
      </c>
      <c r="T1877" s="89">
        <v>0</v>
      </c>
      <c r="U1877" s="89">
        <v>0</v>
      </c>
      <c r="V1877" s="89">
        <v>0</v>
      </c>
      <c r="W1877" s="89">
        <v>0</v>
      </c>
      <c r="X1877" s="89">
        <v>0</v>
      </c>
      <c r="Y1877" s="89">
        <v>0</v>
      </c>
    </row>
    <row r="1878" spans="1:25">
      <c r="A1878" s="88" t="s">
        <v>1987</v>
      </c>
      <c r="B1878" s="89">
        <v>0</v>
      </c>
      <c r="C1878" s="89">
        <v>0</v>
      </c>
      <c r="D1878" s="89">
        <v>0</v>
      </c>
      <c r="E1878" s="89">
        <v>0</v>
      </c>
      <c r="F1878" s="89">
        <v>0</v>
      </c>
      <c r="G1878" s="89">
        <v>0</v>
      </c>
      <c r="H1878" s="89">
        <v>0</v>
      </c>
      <c r="I1878" s="89">
        <v>0</v>
      </c>
      <c r="J1878" s="89">
        <v>0</v>
      </c>
      <c r="K1878" s="89">
        <v>0</v>
      </c>
      <c r="L1878" s="89">
        <v>0</v>
      </c>
      <c r="M1878" s="89">
        <v>0</v>
      </c>
      <c r="N1878" s="89">
        <v>0</v>
      </c>
      <c r="O1878" s="89">
        <v>0</v>
      </c>
      <c r="P1878" s="89">
        <v>0</v>
      </c>
      <c r="Q1878" s="89">
        <v>0</v>
      </c>
      <c r="R1878" s="89">
        <v>0</v>
      </c>
      <c r="S1878" s="89">
        <v>0</v>
      </c>
      <c r="T1878" s="89">
        <v>0</v>
      </c>
      <c r="U1878" s="89">
        <v>0</v>
      </c>
      <c r="V1878" s="89">
        <v>0</v>
      </c>
      <c r="W1878" s="89">
        <v>0</v>
      </c>
      <c r="X1878" s="89">
        <v>0</v>
      </c>
      <c r="Y1878" s="89">
        <v>0</v>
      </c>
    </row>
    <row r="1879" spans="1:25">
      <c r="A1879" s="88" t="s">
        <v>1988</v>
      </c>
      <c r="B1879" s="89">
        <v>0</v>
      </c>
      <c r="C1879" s="89">
        <v>0</v>
      </c>
      <c r="D1879" s="89">
        <v>0</v>
      </c>
      <c r="E1879" s="89">
        <v>0</v>
      </c>
      <c r="F1879" s="89">
        <v>0</v>
      </c>
      <c r="G1879" s="89">
        <v>0</v>
      </c>
      <c r="H1879" s="89">
        <v>0</v>
      </c>
      <c r="I1879" s="89">
        <v>0</v>
      </c>
      <c r="J1879" s="89">
        <v>0</v>
      </c>
      <c r="K1879" s="89">
        <v>0</v>
      </c>
      <c r="L1879" s="89">
        <v>0</v>
      </c>
      <c r="M1879" s="89">
        <v>0</v>
      </c>
      <c r="N1879" s="89">
        <v>0</v>
      </c>
      <c r="O1879" s="89">
        <v>0</v>
      </c>
      <c r="P1879" s="89">
        <v>0</v>
      </c>
      <c r="Q1879" s="89">
        <v>0</v>
      </c>
      <c r="R1879" s="89">
        <v>0</v>
      </c>
      <c r="S1879" s="89">
        <v>0</v>
      </c>
      <c r="T1879" s="89">
        <v>0</v>
      </c>
      <c r="U1879" s="89">
        <v>0</v>
      </c>
      <c r="V1879" s="89">
        <v>0</v>
      </c>
      <c r="W1879" s="89">
        <v>0</v>
      </c>
      <c r="X1879" s="89">
        <v>0</v>
      </c>
      <c r="Y1879" s="89">
        <v>0</v>
      </c>
    </row>
    <row r="1880" spans="1:25">
      <c r="A1880" s="88" t="s">
        <v>1989</v>
      </c>
      <c r="B1880" s="89">
        <v>0</v>
      </c>
      <c r="C1880" s="89">
        <v>0</v>
      </c>
      <c r="D1880" s="89">
        <v>0</v>
      </c>
      <c r="E1880" s="89">
        <v>0</v>
      </c>
      <c r="F1880" s="89">
        <v>0</v>
      </c>
      <c r="G1880" s="89">
        <v>0</v>
      </c>
      <c r="H1880" s="89">
        <v>0</v>
      </c>
      <c r="I1880" s="89">
        <v>0</v>
      </c>
      <c r="J1880" s="89">
        <v>0</v>
      </c>
      <c r="K1880" s="89">
        <v>0</v>
      </c>
      <c r="L1880" s="89">
        <v>0</v>
      </c>
      <c r="M1880" s="89">
        <v>0</v>
      </c>
      <c r="N1880" s="89">
        <v>0</v>
      </c>
      <c r="O1880" s="89">
        <v>0</v>
      </c>
      <c r="P1880" s="89">
        <v>0</v>
      </c>
      <c r="Q1880" s="89">
        <v>0</v>
      </c>
      <c r="R1880" s="89">
        <v>0</v>
      </c>
      <c r="S1880" s="89">
        <v>0</v>
      </c>
      <c r="T1880" s="89">
        <v>0</v>
      </c>
      <c r="U1880" s="89">
        <v>0</v>
      </c>
      <c r="V1880" s="89">
        <v>0</v>
      </c>
      <c r="W1880" s="89">
        <v>0</v>
      </c>
      <c r="X1880" s="89">
        <v>0</v>
      </c>
      <c r="Y1880" s="89">
        <v>0</v>
      </c>
    </row>
    <row r="1881" spans="1:25">
      <c r="A1881" s="88" t="s">
        <v>1990</v>
      </c>
      <c r="B1881" s="89">
        <v>0</v>
      </c>
      <c r="C1881" s="89">
        <v>0</v>
      </c>
      <c r="D1881" s="89">
        <v>0</v>
      </c>
      <c r="E1881" s="89">
        <v>0</v>
      </c>
      <c r="F1881" s="89">
        <v>0</v>
      </c>
      <c r="G1881" s="89">
        <v>0</v>
      </c>
      <c r="H1881" s="89">
        <v>0</v>
      </c>
      <c r="I1881" s="89">
        <v>0</v>
      </c>
      <c r="J1881" s="89">
        <v>0</v>
      </c>
      <c r="K1881" s="89">
        <v>0</v>
      </c>
      <c r="L1881" s="89">
        <v>0</v>
      </c>
      <c r="M1881" s="89">
        <v>0</v>
      </c>
      <c r="N1881" s="89">
        <v>0</v>
      </c>
      <c r="O1881" s="89">
        <v>0</v>
      </c>
      <c r="P1881" s="89">
        <v>0</v>
      </c>
      <c r="Q1881" s="89">
        <v>0</v>
      </c>
      <c r="R1881" s="89">
        <v>0</v>
      </c>
      <c r="S1881" s="89">
        <v>0</v>
      </c>
      <c r="T1881" s="89">
        <v>0</v>
      </c>
      <c r="U1881" s="89">
        <v>0</v>
      </c>
      <c r="V1881" s="89">
        <v>0</v>
      </c>
      <c r="W1881" s="89">
        <v>0</v>
      </c>
      <c r="X1881" s="89">
        <v>0</v>
      </c>
      <c r="Y1881" s="89">
        <v>0</v>
      </c>
    </row>
    <row r="1882" spans="1:25">
      <c r="A1882" s="88" t="s">
        <v>1991</v>
      </c>
      <c r="B1882" s="89">
        <v>0</v>
      </c>
      <c r="C1882" s="89">
        <v>0</v>
      </c>
      <c r="D1882" s="89">
        <v>0</v>
      </c>
      <c r="E1882" s="89">
        <v>0</v>
      </c>
      <c r="F1882" s="89">
        <v>0</v>
      </c>
      <c r="G1882" s="89">
        <v>0</v>
      </c>
      <c r="H1882" s="89">
        <v>0</v>
      </c>
      <c r="I1882" s="89">
        <v>0</v>
      </c>
      <c r="J1882" s="89">
        <v>0</v>
      </c>
      <c r="K1882" s="89">
        <v>0</v>
      </c>
      <c r="L1882" s="89">
        <v>0</v>
      </c>
      <c r="M1882" s="89">
        <v>0</v>
      </c>
      <c r="N1882" s="89">
        <v>0</v>
      </c>
      <c r="O1882" s="89">
        <v>0</v>
      </c>
      <c r="P1882" s="89">
        <v>0</v>
      </c>
      <c r="Q1882" s="89">
        <v>0</v>
      </c>
      <c r="R1882" s="89">
        <v>0</v>
      </c>
      <c r="S1882" s="89">
        <v>0</v>
      </c>
      <c r="T1882" s="89">
        <v>0</v>
      </c>
      <c r="U1882" s="89">
        <v>0</v>
      </c>
      <c r="V1882" s="89">
        <v>0</v>
      </c>
      <c r="W1882" s="89">
        <v>0</v>
      </c>
      <c r="X1882" s="89">
        <v>0</v>
      </c>
      <c r="Y1882" s="89">
        <v>0</v>
      </c>
    </row>
    <row r="1883" spans="1:25">
      <c r="A1883" s="88" t="s">
        <v>1992</v>
      </c>
      <c r="B1883" s="89">
        <v>0</v>
      </c>
      <c r="C1883" s="89">
        <v>0</v>
      </c>
      <c r="D1883" s="89">
        <v>0</v>
      </c>
      <c r="E1883" s="89">
        <v>0</v>
      </c>
      <c r="F1883" s="89">
        <v>0</v>
      </c>
      <c r="G1883" s="89">
        <v>0</v>
      </c>
      <c r="H1883" s="89">
        <v>0</v>
      </c>
      <c r="I1883" s="89">
        <v>0</v>
      </c>
      <c r="J1883" s="89">
        <v>0</v>
      </c>
      <c r="K1883" s="89">
        <v>0</v>
      </c>
      <c r="L1883" s="89">
        <v>0</v>
      </c>
      <c r="M1883" s="89">
        <v>0</v>
      </c>
      <c r="N1883" s="89">
        <v>0</v>
      </c>
      <c r="O1883" s="89">
        <v>0</v>
      </c>
      <c r="P1883" s="89">
        <v>0</v>
      </c>
      <c r="Q1883" s="89">
        <v>0</v>
      </c>
      <c r="R1883" s="89">
        <v>0</v>
      </c>
      <c r="S1883" s="89">
        <v>0</v>
      </c>
      <c r="T1883" s="89">
        <v>0</v>
      </c>
      <c r="U1883" s="89">
        <v>0</v>
      </c>
      <c r="V1883" s="89">
        <v>0</v>
      </c>
      <c r="W1883" s="89">
        <v>0</v>
      </c>
      <c r="X1883" s="89">
        <v>0</v>
      </c>
      <c r="Y1883" s="89">
        <v>0</v>
      </c>
    </row>
    <row r="1884" spans="1:25">
      <c r="A1884" s="88" t="s">
        <v>1993</v>
      </c>
      <c r="B1884" s="89">
        <v>0</v>
      </c>
      <c r="C1884" s="89">
        <v>0</v>
      </c>
      <c r="D1884" s="89">
        <v>0</v>
      </c>
      <c r="E1884" s="89">
        <v>0</v>
      </c>
      <c r="F1884" s="89">
        <v>0</v>
      </c>
      <c r="G1884" s="89">
        <v>0</v>
      </c>
      <c r="H1884" s="89">
        <v>0</v>
      </c>
      <c r="I1884" s="89">
        <v>0</v>
      </c>
      <c r="J1884" s="89">
        <v>0</v>
      </c>
      <c r="K1884" s="89">
        <v>0</v>
      </c>
      <c r="L1884" s="89">
        <v>0</v>
      </c>
      <c r="M1884" s="89">
        <v>0</v>
      </c>
      <c r="N1884" s="89">
        <v>0</v>
      </c>
      <c r="O1884" s="89">
        <v>0</v>
      </c>
      <c r="P1884" s="89">
        <v>0</v>
      </c>
      <c r="Q1884" s="89">
        <v>0</v>
      </c>
      <c r="R1884" s="89">
        <v>0</v>
      </c>
      <c r="S1884" s="89">
        <v>0</v>
      </c>
      <c r="T1884" s="89">
        <v>0</v>
      </c>
      <c r="U1884" s="89">
        <v>0</v>
      </c>
      <c r="V1884" s="89">
        <v>0</v>
      </c>
      <c r="W1884" s="89">
        <v>0</v>
      </c>
      <c r="X1884" s="89">
        <v>0</v>
      </c>
      <c r="Y1884" s="89">
        <v>0</v>
      </c>
    </row>
    <row r="1885" spans="1:25">
      <c r="A1885" s="88" t="s">
        <v>1994</v>
      </c>
      <c r="B1885" s="89">
        <v>0</v>
      </c>
      <c r="C1885" s="89">
        <v>0</v>
      </c>
      <c r="D1885" s="89">
        <v>0</v>
      </c>
      <c r="E1885" s="89">
        <v>0</v>
      </c>
      <c r="F1885" s="89">
        <v>0</v>
      </c>
      <c r="G1885" s="89">
        <v>0</v>
      </c>
      <c r="H1885" s="89">
        <v>0</v>
      </c>
      <c r="I1885" s="89">
        <v>0</v>
      </c>
      <c r="J1885" s="89">
        <v>0</v>
      </c>
      <c r="K1885" s="89">
        <v>0</v>
      </c>
      <c r="L1885" s="89">
        <v>0</v>
      </c>
      <c r="M1885" s="89">
        <v>0</v>
      </c>
      <c r="N1885" s="89">
        <v>0</v>
      </c>
      <c r="O1885" s="89">
        <v>0</v>
      </c>
      <c r="P1885" s="89">
        <v>0</v>
      </c>
      <c r="Q1885" s="89">
        <v>0</v>
      </c>
      <c r="R1885" s="89">
        <v>0</v>
      </c>
      <c r="S1885" s="89">
        <v>0</v>
      </c>
      <c r="T1885" s="89">
        <v>0</v>
      </c>
      <c r="U1885" s="89">
        <v>0</v>
      </c>
      <c r="V1885" s="89">
        <v>0</v>
      </c>
      <c r="W1885" s="89">
        <v>0</v>
      </c>
      <c r="X1885" s="89">
        <v>0</v>
      </c>
      <c r="Y1885" s="89">
        <v>0</v>
      </c>
    </row>
    <row r="1886" spans="1:25">
      <c r="A1886" s="88" t="s">
        <v>1995</v>
      </c>
      <c r="B1886" s="89">
        <v>0</v>
      </c>
      <c r="C1886" s="89">
        <v>0</v>
      </c>
      <c r="D1886" s="89">
        <v>0</v>
      </c>
      <c r="E1886" s="89">
        <v>0</v>
      </c>
      <c r="F1886" s="89">
        <v>0</v>
      </c>
      <c r="G1886" s="89">
        <v>0</v>
      </c>
      <c r="H1886" s="89">
        <v>0</v>
      </c>
      <c r="I1886" s="89">
        <v>0</v>
      </c>
      <c r="J1886" s="89">
        <v>0</v>
      </c>
      <c r="K1886" s="89">
        <v>0</v>
      </c>
      <c r="L1886" s="89">
        <v>0</v>
      </c>
      <c r="M1886" s="89">
        <v>0</v>
      </c>
      <c r="N1886" s="89">
        <v>0</v>
      </c>
      <c r="O1886" s="89">
        <v>0</v>
      </c>
      <c r="P1886" s="89">
        <v>0</v>
      </c>
      <c r="Q1886" s="89">
        <v>0</v>
      </c>
      <c r="R1886" s="89">
        <v>0</v>
      </c>
      <c r="S1886" s="89">
        <v>0</v>
      </c>
      <c r="T1886" s="89">
        <v>0</v>
      </c>
      <c r="U1886" s="89">
        <v>0</v>
      </c>
      <c r="V1886" s="89">
        <v>0</v>
      </c>
      <c r="W1886" s="89">
        <v>0</v>
      </c>
      <c r="X1886" s="89">
        <v>0</v>
      </c>
      <c r="Y1886" s="89">
        <v>0</v>
      </c>
    </row>
    <row r="1887" spans="1:25">
      <c r="A1887" s="88" t="s">
        <v>1996</v>
      </c>
      <c r="B1887" s="89">
        <v>0</v>
      </c>
      <c r="C1887" s="89">
        <v>0</v>
      </c>
      <c r="D1887" s="89">
        <v>0</v>
      </c>
      <c r="E1887" s="89">
        <v>0</v>
      </c>
      <c r="F1887" s="89">
        <v>0</v>
      </c>
      <c r="G1887" s="89">
        <v>0</v>
      </c>
      <c r="H1887" s="89">
        <v>0</v>
      </c>
      <c r="I1887" s="89">
        <v>0</v>
      </c>
      <c r="J1887" s="89">
        <v>0</v>
      </c>
      <c r="K1887" s="89">
        <v>0</v>
      </c>
      <c r="L1887" s="89">
        <v>0</v>
      </c>
      <c r="M1887" s="89">
        <v>0</v>
      </c>
      <c r="N1887" s="89">
        <v>0</v>
      </c>
      <c r="O1887" s="89">
        <v>0</v>
      </c>
      <c r="P1887" s="89">
        <v>0</v>
      </c>
      <c r="Q1887" s="89">
        <v>0</v>
      </c>
      <c r="R1887" s="89">
        <v>0</v>
      </c>
      <c r="S1887" s="89">
        <v>0</v>
      </c>
      <c r="T1887" s="89">
        <v>0</v>
      </c>
      <c r="U1887" s="89">
        <v>0</v>
      </c>
      <c r="V1887" s="89">
        <v>0</v>
      </c>
      <c r="W1887" s="89">
        <v>0</v>
      </c>
      <c r="X1887" s="89">
        <v>0</v>
      </c>
      <c r="Y1887" s="89">
        <v>0</v>
      </c>
    </row>
    <row r="1888" spans="1:25">
      <c r="A1888" s="88" t="s">
        <v>1997</v>
      </c>
      <c r="B1888" s="89">
        <v>0</v>
      </c>
      <c r="C1888" s="89">
        <v>0</v>
      </c>
      <c r="D1888" s="89">
        <v>0</v>
      </c>
      <c r="E1888" s="89">
        <v>0</v>
      </c>
      <c r="F1888" s="89">
        <v>0</v>
      </c>
      <c r="G1888" s="89">
        <v>0</v>
      </c>
      <c r="H1888" s="89">
        <v>0</v>
      </c>
      <c r="I1888" s="89">
        <v>0</v>
      </c>
      <c r="J1888" s="89">
        <v>0</v>
      </c>
      <c r="K1888" s="89">
        <v>0</v>
      </c>
      <c r="L1888" s="89">
        <v>0</v>
      </c>
      <c r="M1888" s="89">
        <v>0</v>
      </c>
      <c r="N1888" s="89">
        <v>0</v>
      </c>
      <c r="O1888" s="89">
        <v>0</v>
      </c>
      <c r="P1888" s="89">
        <v>0</v>
      </c>
      <c r="Q1888" s="89">
        <v>0</v>
      </c>
      <c r="R1888" s="89">
        <v>0</v>
      </c>
      <c r="S1888" s="89">
        <v>0</v>
      </c>
      <c r="T1888" s="89">
        <v>0</v>
      </c>
      <c r="U1888" s="89">
        <v>0</v>
      </c>
      <c r="V1888" s="89">
        <v>0</v>
      </c>
      <c r="W1888" s="89">
        <v>0</v>
      </c>
      <c r="X1888" s="89">
        <v>0</v>
      </c>
      <c r="Y1888" s="89">
        <v>0</v>
      </c>
    </row>
    <row r="1889" spans="1:25">
      <c r="A1889" s="88" t="s">
        <v>1998</v>
      </c>
      <c r="B1889" s="89">
        <v>0</v>
      </c>
      <c r="C1889" s="89">
        <v>0</v>
      </c>
      <c r="D1889" s="89">
        <v>0</v>
      </c>
      <c r="E1889" s="89">
        <v>0</v>
      </c>
      <c r="F1889" s="89">
        <v>0</v>
      </c>
      <c r="G1889" s="89">
        <v>0</v>
      </c>
      <c r="H1889" s="89">
        <v>0</v>
      </c>
      <c r="I1889" s="89">
        <v>0</v>
      </c>
      <c r="J1889" s="89">
        <v>0</v>
      </c>
      <c r="K1889" s="89">
        <v>0</v>
      </c>
      <c r="L1889" s="89">
        <v>0</v>
      </c>
      <c r="M1889" s="89">
        <v>0</v>
      </c>
      <c r="N1889" s="89">
        <v>0</v>
      </c>
      <c r="O1889" s="89">
        <v>0</v>
      </c>
      <c r="P1889" s="89">
        <v>0</v>
      </c>
      <c r="Q1889" s="89">
        <v>0</v>
      </c>
      <c r="R1889" s="89">
        <v>0</v>
      </c>
      <c r="S1889" s="89">
        <v>0</v>
      </c>
      <c r="T1889" s="89">
        <v>0</v>
      </c>
      <c r="U1889" s="89">
        <v>0</v>
      </c>
      <c r="V1889" s="89">
        <v>0</v>
      </c>
      <c r="W1889" s="89">
        <v>0</v>
      </c>
      <c r="X1889" s="89">
        <v>0</v>
      </c>
      <c r="Y1889" s="89">
        <v>0</v>
      </c>
    </row>
    <row r="1890" spans="1:25">
      <c r="A1890" s="88" t="s">
        <v>1999</v>
      </c>
      <c r="B1890" s="89">
        <v>0</v>
      </c>
      <c r="C1890" s="89">
        <v>0</v>
      </c>
      <c r="D1890" s="89">
        <v>0</v>
      </c>
      <c r="E1890" s="89">
        <v>0</v>
      </c>
      <c r="F1890" s="89">
        <v>0</v>
      </c>
      <c r="G1890" s="89">
        <v>0</v>
      </c>
      <c r="H1890" s="89">
        <v>0</v>
      </c>
      <c r="I1890" s="89">
        <v>0</v>
      </c>
      <c r="J1890" s="89">
        <v>0</v>
      </c>
      <c r="K1890" s="89">
        <v>0</v>
      </c>
      <c r="L1890" s="89">
        <v>0</v>
      </c>
      <c r="M1890" s="89">
        <v>0</v>
      </c>
      <c r="N1890" s="89">
        <v>0</v>
      </c>
      <c r="O1890" s="89">
        <v>0</v>
      </c>
      <c r="P1890" s="89">
        <v>0</v>
      </c>
      <c r="Q1890" s="89">
        <v>0</v>
      </c>
      <c r="R1890" s="89">
        <v>0</v>
      </c>
      <c r="S1890" s="89">
        <v>0</v>
      </c>
      <c r="T1890" s="89">
        <v>0</v>
      </c>
      <c r="U1890" s="89">
        <v>0</v>
      </c>
      <c r="V1890" s="89">
        <v>0</v>
      </c>
      <c r="W1890" s="89">
        <v>0</v>
      </c>
      <c r="X1890" s="89">
        <v>0</v>
      </c>
      <c r="Y1890" s="89">
        <v>0</v>
      </c>
    </row>
    <row r="1891" spans="1:25">
      <c r="A1891" s="88" t="s">
        <v>2000</v>
      </c>
      <c r="B1891" s="89">
        <v>0</v>
      </c>
      <c r="C1891" s="89">
        <v>0</v>
      </c>
      <c r="D1891" s="89">
        <v>0</v>
      </c>
      <c r="E1891" s="89">
        <v>0</v>
      </c>
      <c r="F1891" s="89">
        <v>0</v>
      </c>
      <c r="G1891" s="89">
        <v>0</v>
      </c>
      <c r="H1891" s="89">
        <v>0</v>
      </c>
      <c r="I1891" s="89">
        <v>0</v>
      </c>
      <c r="J1891" s="89">
        <v>0</v>
      </c>
      <c r="K1891" s="89">
        <v>0</v>
      </c>
      <c r="L1891" s="89">
        <v>0</v>
      </c>
      <c r="M1891" s="89">
        <v>0</v>
      </c>
      <c r="N1891" s="89">
        <v>0</v>
      </c>
      <c r="O1891" s="89">
        <v>0</v>
      </c>
      <c r="P1891" s="89">
        <v>0</v>
      </c>
      <c r="Q1891" s="89">
        <v>0</v>
      </c>
      <c r="R1891" s="89">
        <v>0</v>
      </c>
      <c r="S1891" s="89">
        <v>0</v>
      </c>
      <c r="T1891" s="89">
        <v>0</v>
      </c>
      <c r="U1891" s="89">
        <v>0</v>
      </c>
      <c r="V1891" s="89">
        <v>0</v>
      </c>
      <c r="W1891" s="89">
        <v>0</v>
      </c>
      <c r="X1891" s="89">
        <v>0</v>
      </c>
      <c r="Y1891" s="89">
        <v>0</v>
      </c>
    </row>
    <row r="1892" spans="1:25">
      <c r="A1892" s="88" t="s">
        <v>2001</v>
      </c>
      <c r="B1892" s="89">
        <v>0</v>
      </c>
      <c r="C1892" s="89">
        <v>0</v>
      </c>
      <c r="D1892" s="89">
        <v>0</v>
      </c>
      <c r="E1892" s="89">
        <v>0</v>
      </c>
      <c r="F1892" s="89">
        <v>0</v>
      </c>
      <c r="G1892" s="89">
        <v>0</v>
      </c>
      <c r="H1892" s="89">
        <v>0</v>
      </c>
      <c r="I1892" s="89">
        <v>0</v>
      </c>
      <c r="J1892" s="89">
        <v>0</v>
      </c>
      <c r="K1892" s="89">
        <v>0</v>
      </c>
      <c r="L1892" s="89">
        <v>0</v>
      </c>
      <c r="M1892" s="89">
        <v>0</v>
      </c>
      <c r="N1892" s="89">
        <v>0</v>
      </c>
      <c r="O1892" s="89">
        <v>0</v>
      </c>
      <c r="P1892" s="89">
        <v>0</v>
      </c>
      <c r="Q1892" s="89">
        <v>0</v>
      </c>
      <c r="R1892" s="89">
        <v>0</v>
      </c>
      <c r="S1892" s="89">
        <v>0</v>
      </c>
      <c r="T1892" s="89">
        <v>0</v>
      </c>
      <c r="U1892" s="89">
        <v>0</v>
      </c>
      <c r="V1892" s="89">
        <v>0</v>
      </c>
      <c r="W1892" s="89">
        <v>0</v>
      </c>
      <c r="X1892" s="89">
        <v>0</v>
      </c>
      <c r="Y1892" s="89">
        <v>0</v>
      </c>
    </row>
    <row r="1893" spans="1:25">
      <c r="A1893" s="88" t="s">
        <v>2002</v>
      </c>
      <c r="B1893" s="89">
        <v>0</v>
      </c>
      <c r="C1893" s="89">
        <v>0</v>
      </c>
      <c r="D1893" s="89">
        <v>0</v>
      </c>
      <c r="E1893" s="89">
        <v>0</v>
      </c>
      <c r="F1893" s="89">
        <v>0</v>
      </c>
      <c r="G1893" s="89">
        <v>0</v>
      </c>
      <c r="H1893" s="89">
        <v>0</v>
      </c>
      <c r="I1893" s="89">
        <v>0</v>
      </c>
      <c r="J1893" s="89">
        <v>0</v>
      </c>
      <c r="K1893" s="89">
        <v>0</v>
      </c>
      <c r="L1893" s="89">
        <v>0</v>
      </c>
      <c r="M1893" s="89">
        <v>0</v>
      </c>
      <c r="N1893" s="89">
        <v>0</v>
      </c>
      <c r="O1893" s="89">
        <v>0</v>
      </c>
      <c r="P1893" s="89">
        <v>0</v>
      </c>
      <c r="Q1893" s="89">
        <v>0</v>
      </c>
      <c r="R1893" s="89">
        <v>0</v>
      </c>
      <c r="S1893" s="89">
        <v>0</v>
      </c>
      <c r="T1893" s="89">
        <v>0</v>
      </c>
      <c r="U1893" s="89">
        <v>0</v>
      </c>
      <c r="V1893" s="89">
        <v>0</v>
      </c>
      <c r="W1893" s="89">
        <v>0</v>
      </c>
      <c r="X1893" s="89">
        <v>0</v>
      </c>
      <c r="Y1893" s="89">
        <v>0</v>
      </c>
    </row>
    <row r="1894" spans="1:25">
      <c r="A1894" s="88" t="s">
        <v>2003</v>
      </c>
      <c r="B1894" s="89">
        <v>0</v>
      </c>
      <c r="C1894" s="89">
        <v>0</v>
      </c>
      <c r="D1894" s="89">
        <v>0</v>
      </c>
      <c r="E1894" s="89">
        <v>0</v>
      </c>
      <c r="F1894" s="89">
        <v>0</v>
      </c>
      <c r="G1894" s="89">
        <v>0</v>
      </c>
      <c r="H1894" s="89">
        <v>0</v>
      </c>
      <c r="I1894" s="89">
        <v>0</v>
      </c>
      <c r="J1894" s="89">
        <v>0</v>
      </c>
      <c r="K1894" s="89">
        <v>0</v>
      </c>
      <c r="L1894" s="89">
        <v>0</v>
      </c>
      <c r="M1894" s="89">
        <v>0</v>
      </c>
      <c r="N1894" s="89">
        <v>0</v>
      </c>
      <c r="O1894" s="89">
        <v>0</v>
      </c>
      <c r="P1894" s="89">
        <v>0</v>
      </c>
      <c r="Q1894" s="89">
        <v>0</v>
      </c>
      <c r="R1894" s="89">
        <v>0</v>
      </c>
      <c r="S1894" s="89">
        <v>0</v>
      </c>
      <c r="T1894" s="89">
        <v>0</v>
      </c>
      <c r="U1894" s="89">
        <v>0</v>
      </c>
      <c r="V1894" s="89">
        <v>0</v>
      </c>
      <c r="W1894" s="89">
        <v>0</v>
      </c>
      <c r="X1894" s="89">
        <v>0</v>
      </c>
      <c r="Y1894" s="89">
        <v>0</v>
      </c>
    </row>
    <row r="1895" spans="1:25">
      <c r="A1895" s="88" t="s">
        <v>2004</v>
      </c>
      <c r="B1895" s="89">
        <v>0</v>
      </c>
      <c r="C1895" s="89">
        <v>0</v>
      </c>
      <c r="D1895" s="89">
        <v>0</v>
      </c>
      <c r="E1895" s="89">
        <v>0</v>
      </c>
      <c r="F1895" s="89">
        <v>0</v>
      </c>
      <c r="G1895" s="89">
        <v>0</v>
      </c>
      <c r="H1895" s="89">
        <v>0</v>
      </c>
      <c r="I1895" s="89">
        <v>0</v>
      </c>
      <c r="J1895" s="89">
        <v>0</v>
      </c>
      <c r="K1895" s="89">
        <v>0</v>
      </c>
      <c r="L1895" s="89">
        <v>0</v>
      </c>
      <c r="M1895" s="89">
        <v>0</v>
      </c>
      <c r="N1895" s="89">
        <v>0</v>
      </c>
      <c r="O1895" s="89">
        <v>0</v>
      </c>
      <c r="P1895" s="89">
        <v>0</v>
      </c>
      <c r="Q1895" s="89">
        <v>0</v>
      </c>
      <c r="R1895" s="89">
        <v>0</v>
      </c>
      <c r="S1895" s="89">
        <v>0</v>
      </c>
      <c r="T1895" s="89">
        <v>0</v>
      </c>
      <c r="U1895" s="89">
        <v>0</v>
      </c>
      <c r="V1895" s="89">
        <v>0</v>
      </c>
      <c r="W1895" s="89">
        <v>0</v>
      </c>
      <c r="X1895" s="89">
        <v>0</v>
      </c>
      <c r="Y1895" s="89">
        <v>0</v>
      </c>
    </row>
    <row r="1896" spans="1:25">
      <c r="A1896" s="88" t="s">
        <v>2005</v>
      </c>
      <c r="B1896" s="89">
        <v>0</v>
      </c>
      <c r="C1896" s="89">
        <v>0</v>
      </c>
      <c r="D1896" s="89">
        <v>0</v>
      </c>
      <c r="E1896" s="89">
        <v>0</v>
      </c>
      <c r="F1896" s="89">
        <v>0</v>
      </c>
      <c r="G1896" s="89">
        <v>0</v>
      </c>
      <c r="H1896" s="89">
        <v>0</v>
      </c>
      <c r="I1896" s="89">
        <v>0</v>
      </c>
      <c r="J1896" s="89">
        <v>0</v>
      </c>
      <c r="K1896" s="89">
        <v>0</v>
      </c>
      <c r="L1896" s="89">
        <v>0</v>
      </c>
      <c r="M1896" s="89">
        <v>0</v>
      </c>
      <c r="N1896" s="89">
        <v>0</v>
      </c>
      <c r="O1896" s="89">
        <v>0</v>
      </c>
      <c r="P1896" s="89">
        <v>0</v>
      </c>
      <c r="Q1896" s="89">
        <v>0</v>
      </c>
      <c r="R1896" s="89">
        <v>0</v>
      </c>
      <c r="S1896" s="89">
        <v>0</v>
      </c>
      <c r="T1896" s="89">
        <v>0</v>
      </c>
      <c r="U1896" s="89">
        <v>0</v>
      </c>
      <c r="V1896" s="89">
        <v>0</v>
      </c>
      <c r="W1896" s="89">
        <v>0</v>
      </c>
      <c r="X1896" s="89">
        <v>0</v>
      </c>
      <c r="Y1896" s="89">
        <v>0</v>
      </c>
    </row>
    <row r="1897" spans="1:25">
      <c r="A1897" s="88" t="s">
        <v>2006</v>
      </c>
      <c r="B1897" s="89">
        <v>0</v>
      </c>
      <c r="C1897" s="89">
        <v>0</v>
      </c>
      <c r="D1897" s="89">
        <v>0</v>
      </c>
      <c r="E1897" s="89">
        <v>0</v>
      </c>
      <c r="F1897" s="89">
        <v>0</v>
      </c>
      <c r="G1897" s="89">
        <v>0</v>
      </c>
      <c r="H1897" s="89">
        <v>0</v>
      </c>
      <c r="I1897" s="89">
        <v>0</v>
      </c>
      <c r="J1897" s="89">
        <v>0</v>
      </c>
      <c r="K1897" s="89">
        <v>0</v>
      </c>
      <c r="L1897" s="89">
        <v>0</v>
      </c>
      <c r="M1897" s="89">
        <v>0</v>
      </c>
      <c r="N1897" s="89">
        <v>0</v>
      </c>
      <c r="O1897" s="89">
        <v>0</v>
      </c>
      <c r="P1897" s="89">
        <v>0</v>
      </c>
      <c r="Q1897" s="89">
        <v>0</v>
      </c>
      <c r="R1897" s="89">
        <v>0</v>
      </c>
      <c r="S1897" s="89">
        <v>0</v>
      </c>
      <c r="T1897" s="89">
        <v>0</v>
      </c>
      <c r="U1897" s="89">
        <v>0</v>
      </c>
      <c r="V1897" s="89">
        <v>0</v>
      </c>
      <c r="W1897" s="89">
        <v>0</v>
      </c>
      <c r="X1897" s="89">
        <v>0</v>
      </c>
      <c r="Y1897" s="89">
        <v>0</v>
      </c>
    </row>
    <row r="1898" spans="1:25">
      <c r="A1898" s="88" t="s">
        <v>2007</v>
      </c>
      <c r="B1898" s="89">
        <v>0</v>
      </c>
      <c r="C1898" s="89">
        <v>0</v>
      </c>
      <c r="D1898" s="89">
        <v>0</v>
      </c>
      <c r="E1898" s="89">
        <v>0</v>
      </c>
      <c r="F1898" s="89">
        <v>0</v>
      </c>
      <c r="G1898" s="89">
        <v>0</v>
      </c>
      <c r="H1898" s="89">
        <v>0</v>
      </c>
      <c r="I1898" s="89">
        <v>0</v>
      </c>
      <c r="J1898" s="89">
        <v>0</v>
      </c>
      <c r="K1898" s="89">
        <v>0</v>
      </c>
      <c r="L1898" s="89">
        <v>0</v>
      </c>
      <c r="M1898" s="89">
        <v>0</v>
      </c>
      <c r="N1898" s="89">
        <v>0</v>
      </c>
      <c r="O1898" s="89">
        <v>0</v>
      </c>
      <c r="P1898" s="89">
        <v>0</v>
      </c>
      <c r="Q1898" s="89">
        <v>0</v>
      </c>
      <c r="R1898" s="89">
        <v>0</v>
      </c>
      <c r="S1898" s="89">
        <v>0</v>
      </c>
      <c r="T1898" s="89">
        <v>0</v>
      </c>
      <c r="U1898" s="89">
        <v>0</v>
      </c>
      <c r="V1898" s="89">
        <v>0</v>
      </c>
      <c r="W1898" s="89">
        <v>0</v>
      </c>
      <c r="X1898" s="89">
        <v>0</v>
      </c>
      <c r="Y1898" s="89">
        <v>0</v>
      </c>
    </row>
    <row r="1899" spans="1:25">
      <c r="A1899" s="88" t="s">
        <v>2008</v>
      </c>
      <c r="B1899" s="89">
        <v>0</v>
      </c>
      <c r="C1899" s="89">
        <v>0</v>
      </c>
      <c r="D1899" s="89">
        <v>0</v>
      </c>
      <c r="E1899" s="89">
        <v>0</v>
      </c>
      <c r="F1899" s="89">
        <v>0</v>
      </c>
      <c r="G1899" s="89">
        <v>0</v>
      </c>
      <c r="H1899" s="89">
        <v>0</v>
      </c>
      <c r="I1899" s="89">
        <v>0</v>
      </c>
      <c r="J1899" s="89">
        <v>0</v>
      </c>
      <c r="K1899" s="89">
        <v>0</v>
      </c>
      <c r="L1899" s="89">
        <v>0</v>
      </c>
      <c r="M1899" s="89">
        <v>0</v>
      </c>
      <c r="N1899" s="89">
        <v>0</v>
      </c>
      <c r="O1899" s="89">
        <v>0</v>
      </c>
      <c r="P1899" s="89">
        <v>0</v>
      </c>
      <c r="Q1899" s="89">
        <v>0</v>
      </c>
      <c r="R1899" s="89">
        <v>0</v>
      </c>
      <c r="S1899" s="89">
        <v>0</v>
      </c>
      <c r="T1899" s="89">
        <v>0</v>
      </c>
      <c r="U1899" s="89">
        <v>0</v>
      </c>
      <c r="V1899" s="89">
        <v>0</v>
      </c>
      <c r="W1899" s="89">
        <v>0</v>
      </c>
      <c r="X1899" s="89">
        <v>0</v>
      </c>
      <c r="Y1899" s="89">
        <v>0</v>
      </c>
    </row>
    <row r="1900" spans="1:25">
      <c r="A1900" s="88" t="s">
        <v>2009</v>
      </c>
      <c r="B1900" s="89">
        <v>0</v>
      </c>
      <c r="C1900" s="89">
        <v>0</v>
      </c>
      <c r="D1900" s="89">
        <v>0</v>
      </c>
      <c r="E1900" s="89">
        <v>0</v>
      </c>
      <c r="F1900" s="89">
        <v>0</v>
      </c>
      <c r="G1900" s="89">
        <v>0</v>
      </c>
      <c r="H1900" s="89">
        <v>0</v>
      </c>
      <c r="I1900" s="89">
        <v>0</v>
      </c>
      <c r="J1900" s="89">
        <v>0</v>
      </c>
      <c r="K1900" s="89">
        <v>0</v>
      </c>
      <c r="L1900" s="89">
        <v>0</v>
      </c>
      <c r="M1900" s="89">
        <v>0</v>
      </c>
      <c r="N1900" s="89">
        <v>0</v>
      </c>
      <c r="O1900" s="89">
        <v>0</v>
      </c>
      <c r="P1900" s="89">
        <v>0</v>
      </c>
      <c r="Q1900" s="89">
        <v>0</v>
      </c>
      <c r="R1900" s="89">
        <v>0</v>
      </c>
      <c r="S1900" s="89">
        <v>0</v>
      </c>
      <c r="T1900" s="89">
        <v>0</v>
      </c>
      <c r="U1900" s="89">
        <v>0</v>
      </c>
      <c r="V1900" s="89">
        <v>0</v>
      </c>
      <c r="W1900" s="89">
        <v>0</v>
      </c>
      <c r="X1900" s="89">
        <v>0</v>
      </c>
      <c r="Y1900" s="89">
        <v>0</v>
      </c>
    </row>
    <row r="1901" spans="1:25">
      <c r="A1901" s="88" t="s">
        <v>2010</v>
      </c>
      <c r="B1901" s="89">
        <v>0</v>
      </c>
      <c r="C1901" s="89">
        <v>0</v>
      </c>
      <c r="D1901" s="89">
        <v>0</v>
      </c>
      <c r="E1901" s="89">
        <v>0</v>
      </c>
      <c r="F1901" s="89">
        <v>0</v>
      </c>
      <c r="G1901" s="89">
        <v>0</v>
      </c>
      <c r="H1901" s="89">
        <v>0</v>
      </c>
      <c r="I1901" s="89">
        <v>0</v>
      </c>
      <c r="J1901" s="89">
        <v>0</v>
      </c>
      <c r="K1901" s="89">
        <v>0</v>
      </c>
      <c r="L1901" s="89">
        <v>0</v>
      </c>
      <c r="M1901" s="89">
        <v>0</v>
      </c>
      <c r="N1901" s="89">
        <v>0</v>
      </c>
      <c r="O1901" s="89">
        <v>0</v>
      </c>
      <c r="P1901" s="89">
        <v>0</v>
      </c>
      <c r="Q1901" s="89">
        <v>0</v>
      </c>
      <c r="R1901" s="89">
        <v>0</v>
      </c>
      <c r="S1901" s="89">
        <v>0</v>
      </c>
      <c r="T1901" s="89">
        <v>0</v>
      </c>
      <c r="U1901" s="89">
        <v>0</v>
      </c>
      <c r="V1901" s="89">
        <v>0</v>
      </c>
      <c r="W1901" s="89">
        <v>0</v>
      </c>
      <c r="X1901" s="89">
        <v>0</v>
      </c>
      <c r="Y1901" s="89">
        <v>0</v>
      </c>
    </row>
    <row r="1902" spans="1:25">
      <c r="A1902" s="88" t="s">
        <v>2011</v>
      </c>
      <c r="B1902" s="89">
        <v>0</v>
      </c>
      <c r="C1902" s="89">
        <v>0</v>
      </c>
      <c r="D1902" s="89">
        <v>0</v>
      </c>
      <c r="E1902" s="89">
        <v>0</v>
      </c>
      <c r="F1902" s="89">
        <v>0</v>
      </c>
      <c r="G1902" s="89">
        <v>0</v>
      </c>
      <c r="H1902" s="89">
        <v>0</v>
      </c>
      <c r="I1902" s="89">
        <v>0</v>
      </c>
      <c r="J1902" s="89">
        <v>0</v>
      </c>
      <c r="K1902" s="89">
        <v>0</v>
      </c>
      <c r="L1902" s="89">
        <v>0</v>
      </c>
      <c r="M1902" s="89">
        <v>0</v>
      </c>
      <c r="N1902" s="89">
        <v>0</v>
      </c>
      <c r="O1902" s="89">
        <v>0</v>
      </c>
      <c r="P1902" s="89">
        <v>0</v>
      </c>
      <c r="Q1902" s="89">
        <v>0</v>
      </c>
      <c r="R1902" s="89">
        <v>0</v>
      </c>
      <c r="S1902" s="89">
        <v>0</v>
      </c>
      <c r="T1902" s="89">
        <v>0</v>
      </c>
      <c r="U1902" s="89">
        <v>0</v>
      </c>
      <c r="V1902" s="89">
        <v>0</v>
      </c>
      <c r="W1902" s="89">
        <v>0</v>
      </c>
      <c r="X1902" s="89">
        <v>0</v>
      </c>
      <c r="Y1902" s="89">
        <v>0</v>
      </c>
    </row>
    <row r="1903" spans="1:25">
      <c r="A1903" s="88" t="s">
        <v>2012</v>
      </c>
      <c r="B1903" s="89">
        <v>0</v>
      </c>
      <c r="C1903" s="89">
        <v>0</v>
      </c>
      <c r="D1903" s="89">
        <v>0</v>
      </c>
      <c r="E1903" s="89">
        <v>0</v>
      </c>
      <c r="F1903" s="89">
        <v>0</v>
      </c>
      <c r="G1903" s="89">
        <v>0</v>
      </c>
      <c r="H1903" s="89">
        <v>0</v>
      </c>
      <c r="I1903" s="89">
        <v>0</v>
      </c>
      <c r="J1903" s="89">
        <v>0</v>
      </c>
      <c r="K1903" s="89">
        <v>0</v>
      </c>
      <c r="L1903" s="89">
        <v>0</v>
      </c>
      <c r="M1903" s="89">
        <v>0</v>
      </c>
      <c r="N1903" s="89">
        <v>0</v>
      </c>
      <c r="O1903" s="89">
        <v>0</v>
      </c>
      <c r="P1903" s="89">
        <v>0</v>
      </c>
      <c r="Q1903" s="89">
        <v>0</v>
      </c>
      <c r="R1903" s="89">
        <v>0</v>
      </c>
      <c r="S1903" s="89">
        <v>0</v>
      </c>
      <c r="T1903" s="89">
        <v>0</v>
      </c>
      <c r="U1903" s="89">
        <v>0</v>
      </c>
      <c r="V1903" s="89">
        <v>0</v>
      </c>
      <c r="W1903" s="89">
        <v>0</v>
      </c>
      <c r="X1903" s="89">
        <v>0</v>
      </c>
      <c r="Y1903" s="89">
        <v>0</v>
      </c>
    </row>
    <row r="1904" spans="1:25">
      <c r="A1904" s="88" t="s">
        <v>2013</v>
      </c>
      <c r="B1904" s="89">
        <v>0</v>
      </c>
      <c r="C1904" s="89">
        <v>0</v>
      </c>
      <c r="D1904" s="89">
        <v>0</v>
      </c>
      <c r="E1904" s="89">
        <v>0</v>
      </c>
      <c r="F1904" s="89">
        <v>0</v>
      </c>
      <c r="G1904" s="89">
        <v>0</v>
      </c>
      <c r="H1904" s="89">
        <v>0</v>
      </c>
      <c r="I1904" s="89">
        <v>0</v>
      </c>
      <c r="J1904" s="89">
        <v>0</v>
      </c>
      <c r="K1904" s="89">
        <v>0</v>
      </c>
      <c r="L1904" s="89">
        <v>0</v>
      </c>
      <c r="M1904" s="89">
        <v>0</v>
      </c>
      <c r="N1904" s="89">
        <v>0</v>
      </c>
      <c r="O1904" s="89">
        <v>0</v>
      </c>
      <c r="P1904" s="89">
        <v>0</v>
      </c>
      <c r="Q1904" s="89">
        <v>0</v>
      </c>
      <c r="R1904" s="89">
        <v>0</v>
      </c>
      <c r="S1904" s="89">
        <v>0</v>
      </c>
      <c r="T1904" s="89">
        <v>0</v>
      </c>
      <c r="U1904" s="89">
        <v>0</v>
      </c>
      <c r="V1904" s="89">
        <v>0</v>
      </c>
      <c r="W1904" s="89">
        <v>0</v>
      </c>
      <c r="X1904" s="89">
        <v>0</v>
      </c>
      <c r="Y1904" s="89">
        <v>0</v>
      </c>
    </row>
    <row r="1905" spans="1:25">
      <c r="A1905" s="88" t="s">
        <v>2014</v>
      </c>
      <c r="B1905" s="89">
        <v>0</v>
      </c>
      <c r="C1905" s="89">
        <v>0</v>
      </c>
      <c r="D1905" s="89">
        <v>0</v>
      </c>
      <c r="E1905" s="89">
        <v>0</v>
      </c>
      <c r="F1905" s="89">
        <v>0</v>
      </c>
      <c r="G1905" s="89">
        <v>0</v>
      </c>
      <c r="H1905" s="89">
        <v>0</v>
      </c>
      <c r="I1905" s="89">
        <v>0</v>
      </c>
      <c r="J1905" s="89">
        <v>0</v>
      </c>
      <c r="K1905" s="89">
        <v>0</v>
      </c>
      <c r="L1905" s="89">
        <v>0</v>
      </c>
      <c r="M1905" s="89">
        <v>0</v>
      </c>
      <c r="N1905" s="89">
        <v>0</v>
      </c>
      <c r="O1905" s="89">
        <v>0</v>
      </c>
      <c r="P1905" s="89">
        <v>0</v>
      </c>
      <c r="Q1905" s="89">
        <v>0</v>
      </c>
      <c r="R1905" s="89">
        <v>0</v>
      </c>
      <c r="S1905" s="89">
        <v>0</v>
      </c>
      <c r="T1905" s="89">
        <v>0</v>
      </c>
      <c r="U1905" s="89">
        <v>0</v>
      </c>
      <c r="V1905" s="89">
        <v>0</v>
      </c>
      <c r="W1905" s="89">
        <v>0</v>
      </c>
      <c r="X1905" s="89">
        <v>0</v>
      </c>
      <c r="Y1905" s="89">
        <v>0</v>
      </c>
    </row>
    <row r="1906" spans="1:25">
      <c r="A1906" s="88" t="s">
        <v>2015</v>
      </c>
      <c r="B1906" s="89">
        <v>0</v>
      </c>
      <c r="C1906" s="89">
        <v>0</v>
      </c>
      <c r="D1906" s="89">
        <v>0</v>
      </c>
      <c r="E1906" s="89">
        <v>0</v>
      </c>
      <c r="F1906" s="89">
        <v>0</v>
      </c>
      <c r="G1906" s="89">
        <v>0</v>
      </c>
      <c r="H1906" s="89">
        <v>0</v>
      </c>
      <c r="I1906" s="89">
        <v>0</v>
      </c>
      <c r="J1906" s="89">
        <v>0</v>
      </c>
      <c r="K1906" s="89">
        <v>0</v>
      </c>
      <c r="L1906" s="89">
        <v>0</v>
      </c>
      <c r="M1906" s="89">
        <v>0</v>
      </c>
      <c r="N1906" s="89">
        <v>0</v>
      </c>
      <c r="O1906" s="89">
        <v>0</v>
      </c>
      <c r="P1906" s="89">
        <v>0</v>
      </c>
      <c r="Q1906" s="89">
        <v>0</v>
      </c>
      <c r="R1906" s="89">
        <v>0</v>
      </c>
      <c r="S1906" s="89">
        <v>0</v>
      </c>
      <c r="T1906" s="89">
        <v>0</v>
      </c>
      <c r="U1906" s="89">
        <v>0</v>
      </c>
      <c r="V1906" s="89">
        <v>0</v>
      </c>
      <c r="W1906" s="89">
        <v>0</v>
      </c>
      <c r="X1906" s="89">
        <v>0</v>
      </c>
      <c r="Y1906" s="89">
        <v>0</v>
      </c>
    </row>
    <row r="1907" spans="1:25">
      <c r="A1907" s="88" t="s">
        <v>2016</v>
      </c>
      <c r="B1907" s="89">
        <v>0</v>
      </c>
      <c r="C1907" s="89">
        <v>0</v>
      </c>
      <c r="D1907" s="89">
        <v>0</v>
      </c>
      <c r="E1907" s="89">
        <v>0</v>
      </c>
      <c r="F1907" s="89">
        <v>0</v>
      </c>
      <c r="G1907" s="89">
        <v>0</v>
      </c>
      <c r="H1907" s="89">
        <v>0</v>
      </c>
      <c r="I1907" s="89">
        <v>0</v>
      </c>
      <c r="J1907" s="89">
        <v>0</v>
      </c>
      <c r="K1907" s="89">
        <v>0</v>
      </c>
      <c r="L1907" s="89">
        <v>0</v>
      </c>
      <c r="M1907" s="89">
        <v>0</v>
      </c>
      <c r="N1907" s="89">
        <v>0</v>
      </c>
      <c r="O1907" s="89">
        <v>0</v>
      </c>
      <c r="P1907" s="89">
        <v>0</v>
      </c>
      <c r="Q1907" s="89">
        <v>0</v>
      </c>
      <c r="R1907" s="89">
        <v>0</v>
      </c>
      <c r="S1907" s="89">
        <v>0</v>
      </c>
      <c r="T1907" s="89">
        <v>0</v>
      </c>
      <c r="U1907" s="89">
        <v>0</v>
      </c>
      <c r="V1907" s="89">
        <v>0</v>
      </c>
      <c r="W1907" s="89">
        <v>0</v>
      </c>
      <c r="X1907" s="89">
        <v>0</v>
      </c>
      <c r="Y1907" s="89">
        <v>0</v>
      </c>
    </row>
    <row r="1908" spans="1:25">
      <c r="A1908" s="88" t="s">
        <v>2017</v>
      </c>
      <c r="B1908" s="89">
        <v>0</v>
      </c>
      <c r="C1908" s="89">
        <v>0</v>
      </c>
      <c r="D1908" s="89">
        <v>0</v>
      </c>
      <c r="E1908" s="89">
        <v>0</v>
      </c>
      <c r="F1908" s="89">
        <v>0</v>
      </c>
      <c r="G1908" s="89">
        <v>0</v>
      </c>
      <c r="H1908" s="89">
        <v>0</v>
      </c>
      <c r="I1908" s="89">
        <v>0</v>
      </c>
      <c r="J1908" s="89">
        <v>0</v>
      </c>
      <c r="K1908" s="89">
        <v>0</v>
      </c>
      <c r="L1908" s="89">
        <v>0</v>
      </c>
      <c r="M1908" s="89">
        <v>0</v>
      </c>
      <c r="N1908" s="89">
        <v>0</v>
      </c>
      <c r="O1908" s="89">
        <v>0</v>
      </c>
      <c r="P1908" s="89">
        <v>0</v>
      </c>
      <c r="Q1908" s="89">
        <v>0</v>
      </c>
      <c r="R1908" s="89">
        <v>0</v>
      </c>
      <c r="S1908" s="89">
        <v>0</v>
      </c>
      <c r="T1908" s="89">
        <v>0</v>
      </c>
      <c r="U1908" s="89">
        <v>0</v>
      </c>
      <c r="V1908" s="89">
        <v>0</v>
      </c>
      <c r="W1908" s="89">
        <v>0</v>
      </c>
      <c r="X1908" s="89">
        <v>0</v>
      </c>
      <c r="Y1908" s="89">
        <v>0</v>
      </c>
    </row>
    <row r="1909" spans="1:25">
      <c r="A1909" s="88" t="s">
        <v>2018</v>
      </c>
      <c r="B1909" s="89">
        <v>0</v>
      </c>
      <c r="C1909" s="89">
        <v>0</v>
      </c>
      <c r="D1909" s="89">
        <v>0</v>
      </c>
      <c r="E1909" s="89">
        <v>0</v>
      </c>
      <c r="F1909" s="89">
        <v>0</v>
      </c>
      <c r="G1909" s="89">
        <v>0</v>
      </c>
      <c r="H1909" s="89">
        <v>0</v>
      </c>
      <c r="I1909" s="89">
        <v>0</v>
      </c>
      <c r="J1909" s="89">
        <v>0</v>
      </c>
      <c r="K1909" s="89">
        <v>0</v>
      </c>
      <c r="L1909" s="89">
        <v>0</v>
      </c>
      <c r="M1909" s="89">
        <v>0</v>
      </c>
      <c r="N1909" s="89">
        <v>0</v>
      </c>
      <c r="O1909" s="89">
        <v>0</v>
      </c>
      <c r="P1909" s="89">
        <v>0</v>
      </c>
      <c r="Q1909" s="89">
        <v>0</v>
      </c>
      <c r="R1909" s="89">
        <v>0</v>
      </c>
      <c r="S1909" s="89">
        <v>0</v>
      </c>
      <c r="T1909" s="89">
        <v>0</v>
      </c>
      <c r="U1909" s="89">
        <v>0</v>
      </c>
      <c r="V1909" s="89">
        <v>0</v>
      </c>
      <c r="W1909" s="89">
        <v>0</v>
      </c>
      <c r="X1909" s="89">
        <v>0</v>
      </c>
      <c r="Y1909" s="89">
        <v>0</v>
      </c>
    </row>
    <row r="1910" spans="1:25">
      <c r="A1910" s="88" t="s">
        <v>2019</v>
      </c>
      <c r="B1910" s="89">
        <v>0</v>
      </c>
      <c r="C1910" s="89">
        <v>0</v>
      </c>
      <c r="D1910" s="89">
        <v>0</v>
      </c>
      <c r="E1910" s="89">
        <v>0</v>
      </c>
      <c r="F1910" s="89">
        <v>0</v>
      </c>
      <c r="G1910" s="89">
        <v>0</v>
      </c>
      <c r="H1910" s="89">
        <v>0</v>
      </c>
      <c r="I1910" s="89">
        <v>0</v>
      </c>
      <c r="J1910" s="89">
        <v>0</v>
      </c>
      <c r="K1910" s="89">
        <v>0</v>
      </c>
      <c r="L1910" s="89">
        <v>0</v>
      </c>
      <c r="M1910" s="89">
        <v>0</v>
      </c>
      <c r="N1910" s="89">
        <v>0</v>
      </c>
      <c r="O1910" s="89">
        <v>0</v>
      </c>
      <c r="P1910" s="89">
        <v>0</v>
      </c>
      <c r="Q1910" s="89">
        <v>0</v>
      </c>
      <c r="R1910" s="89">
        <v>0</v>
      </c>
      <c r="S1910" s="89">
        <v>0</v>
      </c>
      <c r="T1910" s="89">
        <v>0</v>
      </c>
      <c r="U1910" s="89">
        <v>0</v>
      </c>
      <c r="V1910" s="89">
        <v>0</v>
      </c>
      <c r="W1910" s="89">
        <v>0</v>
      </c>
      <c r="X1910" s="89">
        <v>0</v>
      </c>
      <c r="Y1910" s="89">
        <v>0</v>
      </c>
    </row>
    <row r="1911" spans="1:25">
      <c r="A1911" s="88" t="s">
        <v>2020</v>
      </c>
      <c r="B1911" s="89">
        <v>0</v>
      </c>
      <c r="C1911" s="89">
        <v>0</v>
      </c>
      <c r="D1911" s="89">
        <v>0</v>
      </c>
      <c r="E1911" s="89">
        <v>0</v>
      </c>
      <c r="F1911" s="89">
        <v>0</v>
      </c>
      <c r="G1911" s="89">
        <v>0</v>
      </c>
      <c r="H1911" s="89">
        <v>0</v>
      </c>
      <c r="I1911" s="89">
        <v>0</v>
      </c>
      <c r="J1911" s="89">
        <v>0</v>
      </c>
      <c r="K1911" s="89">
        <v>0</v>
      </c>
      <c r="L1911" s="89">
        <v>0</v>
      </c>
      <c r="M1911" s="89">
        <v>0</v>
      </c>
      <c r="N1911" s="89">
        <v>0</v>
      </c>
      <c r="O1911" s="89">
        <v>0</v>
      </c>
      <c r="P1911" s="89">
        <v>0</v>
      </c>
      <c r="Q1911" s="89">
        <v>0</v>
      </c>
      <c r="R1911" s="89">
        <v>0</v>
      </c>
      <c r="S1911" s="89">
        <v>0</v>
      </c>
      <c r="T1911" s="89">
        <v>0</v>
      </c>
      <c r="U1911" s="89">
        <v>0</v>
      </c>
      <c r="V1911" s="89">
        <v>0</v>
      </c>
      <c r="W1911" s="89">
        <v>0</v>
      </c>
      <c r="X1911" s="89">
        <v>0</v>
      </c>
      <c r="Y1911" s="89">
        <v>0</v>
      </c>
    </row>
    <row r="1912" spans="1:25">
      <c r="A1912" s="88" t="s">
        <v>2021</v>
      </c>
      <c r="B1912" s="89">
        <v>0</v>
      </c>
      <c r="C1912" s="89">
        <v>0</v>
      </c>
      <c r="D1912" s="89">
        <v>0</v>
      </c>
      <c r="E1912" s="89">
        <v>0</v>
      </c>
      <c r="F1912" s="89">
        <v>0</v>
      </c>
      <c r="G1912" s="89">
        <v>0</v>
      </c>
      <c r="H1912" s="89">
        <v>0</v>
      </c>
      <c r="I1912" s="89">
        <v>0</v>
      </c>
      <c r="J1912" s="89">
        <v>0</v>
      </c>
      <c r="K1912" s="89">
        <v>0</v>
      </c>
      <c r="L1912" s="89">
        <v>0</v>
      </c>
      <c r="M1912" s="89">
        <v>0</v>
      </c>
      <c r="N1912" s="89">
        <v>0</v>
      </c>
      <c r="O1912" s="89">
        <v>0</v>
      </c>
      <c r="P1912" s="89">
        <v>0</v>
      </c>
      <c r="Q1912" s="89">
        <v>0</v>
      </c>
      <c r="R1912" s="89">
        <v>0</v>
      </c>
      <c r="S1912" s="89">
        <v>0</v>
      </c>
      <c r="T1912" s="89">
        <v>0</v>
      </c>
      <c r="U1912" s="89">
        <v>0</v>
      </c>
      <c r="V1912" s="89">
        <v>0</v>
      </c>
      <c r="W1912" s="89">
        <v>0</v>
      </c>
      <c r="X1912" s="89">
        <v>0</v>
      </c>
      <c r="Y1912" s="89">
        <v>0</v>
      </c>
    </row>
    <row r="1913" spans="1:25">
      <c r="A1913" s="88" t="s">
        <v>2022</v>
      </c>
      <c r="B1913" s="89">
        <v>0</v>
      </c>
      <c r="C1913" s="89">
        <v>0</v>
      </c>
      <c r="D1913" s="89">
        <v>0</v>
      </c>
      <c r="E1913" s="89">
        <v>0</v>
      </c>
      <c r="F1913" s="89">
        <v>0</v>
      </c>
      <c r="G1913" s="89">
        <v>0</v>
      </c>
      <c r="H1913" s="89">
        <v>0</v>
      </c>
      <c r="I1913" s="89">
        <v>0</v>
      </c>
      <c r="J1913" s="89">
        <v>0</v>
      </c>
      <c r="K1913" s="89">
        <v>0</v>
      </c>
      <c r="L1913" s="89">
        <v>0</v>
      </c>
      <c r="M1913" s="89">
        <v>0</v>
      </c>
      <c r="N1913" s="89">
        <v>0</v>
      </c>
      <c r="O1913" s="89">
        <v>0</v>
      </c>
      <c r="P1913" s="89">
        <v>0</v>
      </c>
      <c r="Q1913" s="89">
        <v>0</v>
      </c>
      <c r="R1913" s="89">
        <v>0</v>
      </c>
      <c r="S1913" s="89">
        <v>0</v>
      </c>
      <c r="T1913" s="89">
        <v>0</v>
      </c>
      <c r="U1913" s="89">
        <v>0</v>
      </c>
      <c r="V1913" s="89">
        <v>0</v>
      </c>
      <c r="W1913" s="89">
        <v>0</v>
      </c>
      <c r="X1913" s="89">
        <v>0</v>
      </c>
      <c r="Y1913" s="89">
        <v>0</v>
      </c>
    </row>
    <row r="1914" spans="1:25">
      <c r="A1914" s="88" t="s">
        <v>2023</v>
      </c>
      <c r="B1914" s="89">
        <v>0</v>
      </c>
      <c r="C1914" s="89">
        <v>0</v>
      </c>
      <c r="D1914" s="89">
        <v>0</v>
      </c>
      <c r="E1914" s="89">
        <v>0</v>
      </c>
      <c r="F1914" s="89">
        <v>0</v>
      </c>
      <c r="G1914" s="89">
        <v>0</v>
      </c>
      <c r="H1914" s="89">
        <v>0</v>
      </c>
      <c r="I1914" s="89">
        <v>0</v>
      </c>
      <c r="J1914" s="89">
        <v>0</v>
      </c>
      <c r="K1914" s="89">
        <v>0</v>
      </c>
      <c r="L1914" s="89">
        <v>0</v>
      </c>
      <c r="M1914" s="89">
        <v>0</v>
      </c>
      <c r="N1914" s="89">
        <v>0</v>
      </c>
      <c r="O1914" s="89">
        <v>0</v>
      </c>
      <c r="P1914" s="89">
        <v>0</v>
      </c>
      <c r="Q1914" s="89">
        <v>0</v>
      </c>
      <c r="R1914" s="89">
        <v>0</v>
      </c>
      <c r="S1914" s="89">
        <v>0</v>
      </c>
      <c r="T1914" s="89">
        <v>0</v>
      </c>
      <c r="U1914" s="89">
        <v>0</v>
      </c>
      <c r="V1914" s="89">
        <v>0</v>
      </c>
      <c r="W1914" s="89">
        <v>0</v>
      </c>
      <c r="X1914" s="89">
        <v>0</v>
      </c>
      <c r="Y1914" s="89">
        <v>0</v>
      </c>
    </row>
    <row r="1915" spans="1:25">
      <c r="A1915" s="88" t="s">
        <v>2024</v>
      </c>
      <c r="B1915" s="89">
        <v>0</v>
      </c>
      <c r="C1915" s="89">
        <v>0</v>
      </c>
      <c r="D1915" s="89">
        <v>0</v>
      </c>
      <c r="E1915" s="89">
        <v>0</v>
      </c>
      <c r="F1915" s="89">
        <v>0</v>
      </c>
      <c r="G1915" s="89">
        <v>0</v>
      </c>
      <c r="H1915" s="89">
        <v>0</v>
      </c>
      <c r="I1915" s="89">
        <v>0</v>
      </c>
      <c r="J1915" s="89">
        <v>0</v>
      </c>
      <c r="K1915" s="89">
        <v>0</v>
      </c>
      <c r="L1915" s="89">
        <v>0</v>
      </c>
      <c r="M1915" s="89">
        <v>0</v>
      </c>
      <c r="N1915" s="89">
        <v>0</v>
      </c>
      <c r="O1915" s="89">
        <v>0</v>
      </c>
      <c r="P1915" s="89">
        <v>0</v>
      </c>
      <c r="Q1915" s="89">
        <v>0</v>
      </c>
      <c r="R1915" s="89">
        <v>0</v>
      </c>
      <c r="S1915" s="89">
        <v>0</v>
      </c>
      <c r="T1915" s="89">
        <v>0</v>
      </c>
      <c r="U1915" s="89">
        <v>0</v>
      </c>
      <c r="V1915" s="89">
        <v>0</v>
      </c>
      <c r="W1915" s="89">
        <v>0</v>
      </c>
      <c r="X1915" s="89">
        <v>0</v>
      </c>
      <c r="Y1915" s="89">
        <v>0</v>
      </c>
    </row>
    <row r="1916" spans="1:25">
      <c r="A1916" s="88" t="s">
        <v>2025</v>
      </c>
      <c r="B1916" s="89">
        <v>0</v>
      </c>
      <c r="C1916" s="89">
        <v>0</v>
      </c>
      <c r="D1916" s="89">
        <v>0</v>
      </c>
      <c r="E1916" s="89">
        <v>0</v>
      </c>
      <c r="F1916" s="89">
        <v>0</v>
      </c>
      <c r="G1916" s="89">
        <v>0</v>
      </c>
      <c r="H1916" s="89">
        <v>0</v>
      </c>
      <c r="I1916" s="89">
        <v>0</v>
      </c>
      <c r="J1916" s="89">
        <v>0</v>
      </c>
      <c r="K1916" s="89">
        <v>0</v>
      </c>
      <c r="L1916" s="89">
        <v>0</v>
      </c>
      <c r="M1916" s="89">
        <v>0</v>
      </c>
      <c r="N1916" s="89">
        <v>0</v>
      </c>
      <c r="O1916" s="89">
        <v>0</v>
      </c>
      <c r="P1916" s="89">
        <v>0</v>
      </c>
      <c r="Q1916" s="89">
        <v>0</v>
      </c>
      <c r="R1916" s="89">
        <v>0</v>
      </c>
      <c r="S1916" s="89">
        <v>0</v>
      </c>
      <c r="T1916" s="89">
        <v>0</v>
      </c>
      <c r="U1916" s="89">
        <v>0</v>
      </c>
      <c r="V1916" s="89">
        <v>0</v>
      </c>
      <c r="W1916" s="89">
        <v>0</v>
      </c>
      <c r="X1916" s="89">
        <v>0</v>
      </c>
      <c r="Y1916" s="89">
        <v>0</v>
      </c>
    </row>
    <row r="1917" spans="1:25">
      <c r="A1917" s="88" t="s">
        <v>2026</v>
      </c>
      <c r="B1917" s="89">
        <v>0</v>
      </c>
      <c r="C1917" s="89">
        <v>0</v>
      </c>
      <c r="D1917" s="89">
        <v>0</v>
      </c>
      <c r="E1917" s="89">
        <v>0</v>
      </c>
      <c r="F1917" s="89">
        <v>0</v>
      </c>
      <c r="G1917" s="89">
        <v>0</v>
      </c>
      <c r="H1917" s="89">
        <v>0</v>
      </c>
      <c r="I1917" s="89">
        <v>0</v>
      </c>
      <c r="J1917" s="89">
        <v>0</v>
      </c>
      <c r="K1917" s="89">
        <v>0</v>
      </c>
      <c r="L1917" s="89">
        <v>0</v>
      </c>
      <c r="M1917" s="89">
        <v>0</v>
      </c>
      <c r="N1917" s="89">
        <v>0</v>
      </c>
      <c r="O1917" s="89">
        <v>0</v>
      </c>
      <c r="P1917" s="89">
        <v>0</v>
      </c>
      <c r="Q1917" s="89">
        <v>0</v>
      </c>
      <c r="R1917" s="89">
        <v>0</v>
      </c>
      <c r="S1917" s="89">
        <v>0</v>
      </c>
      <c r="T1917" s="89">
        <v>0</v>
      </c>
      <c r="U1917" s="89">
        <v>0</v>
      </c>
      <c r="V1917" s="89">
        <v>0</v>
      </c>
      <c r="W1917" s="89">
        <v>0</v>
      </c>
      <c r="X1917" s="89">
        <v>0</v>
      </c>
      <c r="Y1917" s="89">
        <v>0</v>
      </c>
    </row>
    <row r="1918" spans="1:25">
      <c r="A1918" s="88" t="s">
        <v>2027</v>
      </c>
      <c r="B1918" s="89">
        <v>0</v>
      </c>
      <c r="C1918" s="89">
        <v>0</v>
      </c>
      <c r="D1918" s="89">
        <v>0</v>
      </c>
      <c r="E1918" s="89">
        <v>0</v>
      </c>
      <c r="F1918" s="89">
        <v>0</v>
      </c>
      <c r="G1918" s="89">
        <v>0</v>
      </c>
      <c r="H1918" s="89">
        <v>0</v>
      </c>
      <c r="I1918" s="89">
        <v>0</v>
      </c>
      <c r="J1918" s="89">
        <v>0</v>
      </c>
      <c r="K1918" s="89">
        <v>0</v>
      </c>
      <c r="L1918" s="89">
        <v>0</v>
      </c>
      <c r="M1918" s="89">
        <v>0</v>
      </c>
      <c r="N1918" s="89">
        <v>0</v>
      </c>
      <c r="O1918" s="89">
        <v>0</v>
      </c>
      <c r="P1918" s="89">
        <v>0</v>
      </c>
      <c r="Q1918" s="89">
        <v>0</v>
      </c>
      <c r="R1918" s="89">
        <v>0</v>
      </c>
      <c r="S1918" s="89">
        <v>0</v>
      </c>
      <c r="T1918" s="89">
        <v>0</v>
      </c>
      <c r="U1918" s="89">
        <v>0</v>
      </c>
      <c r="V1918" s="89">
        <v>0</v>
      </c>
      <c r="W1918" s="89">
        <v>0</v>
      </c>
      <c r="X1918" s="89">
        <v>0</v>
      </c>
      <c r="Y1918" s="89">
        <v>0</v>
      </c>
    </row>
    <row r="1919" spans="1:25">
      <c r="A1919" s="88" t="s">
        <v>2028</v>
      </c>
      <c r="B1919" s="89">
        <v>0</v>
      </c>
      <c r="C1919" s="89">
        <v>0</v>
      </c>
      <c r="D1919" s="89">
        <v>0</v>
      </c>
      <c r="E1919" s="89">
        <v>0</v>
      </c>
      <c r="F1919" s="89">
        <v>0</v>
      </c>
      <c r="G1919" s="89">
        <v>0</v>
      </c>
      <c r="H1919" s="89">
        <v>0</v>
      </c>
      <c r="I1919" s="89">
        <v>0</v>
      </c>
      <c r="J1919" s="89">
        <v>0</v>
      </c>
      <c r="K1919" s="89">
        <v>0</v>
      </c>
      <c r="L1919" s="89">
        <v>0</v>
      </c>
      <c r="M1919" s="89">
        <v>0</v>
      </c>
      <c r="N1919" s="89">
        <v>0</v>
      </c>
      <c r="O1919" s="89">
        <v>0</v>
      </c>
      <c r="P1919" s="89">
        <v>0</v>
      </c>
      <c r="Q1919" s="89">
        <v>0</v>
      </c>
      <c r="R1919" s="89">
        <v>0</v>
      </c>
      <c r="S1919" s="89">
        <v>0</v>
      </c>
      <c r="T1919" s="89">
        <v>0</v>
      </c>
      <c r="U1919" s="89">
        <v>0</v>
      </c>
      <c r="V1919" s="89">
        <v>0</v>
      </c>
      <c r="W1919" s="89">
        <v>0</v>
      </c>
      <c r="X1919" s="89">
        <v>0</v>
      </c>
      <c r="Y1919" s="89">
        <v>0</v>
      </c>
    </row>
    <row r="1920" spans="1:25">
      <c r="A1920" s="88" t="s">
        <v>2029</v>
      </c>
      <c r="B1920" s="89">
        <v>0</v>
      </c>
      <c r="C1920" s="89">
        <v>0</v>
      </c>
      <c r="D1920" s="89">
        <v>0</v>
      </c>
      <c r="E1920" s="89">
        <v>0</v>
      </c>
      <c r="F1920" s="89">
        <v>0</v>
      </c>
      <c r="G1920" s="89">
        <v>0</v>
      </c>
      <c r="H1920" s="89">
        <v>0</v>
      </c>
      <c r="I1920" s="89">
        <v>0</v>
      </c>
      <c r="J1920" s="89">
        <v>0</v>
      </c>
      <c r="K1920" s="89">
        <v>0</v>
      </c>
      <c r="L1920" s="89">
        <v>0</v>
      </c>
      <c r="M1920" s="89">
        <v>0</v>
      </c>
      <c r="N1920" s="89">
        <v>0</v>
      </c>
      <c r="O1920" s="89">
        <v>0</v>
      </c>
      <c r="P1920" s="89">
        <v>0</v>
      </c>
      <c r="Q1920" s="89">
        <v>0</v>
      </c>
      <c r="R1920" s="89">
        <v>0</v>
      </c>
      <c r="S1920" s="89">
        <v>0</v>
      </c>
      <c r="T1920" s="89">
        <v>0</v>
      </c>
      <c r="U1920" s="89">
        <v>0</v>
      </c>
      <c r="V1920" s="89">
        <v>0</v>
      </c>
      <c r="W1920" s="89">
        <v>0</v>
      </c>
      <c r="X1920" s="89">
        <v>0</v>
      </c>
      <c r="Y1920" s="89">
        <v>0</v>
      </c>
    </row>
    <row r="1921" spans="1:25">
      <c r="A1921" s="88" t="s">
        <v>2030</v>
      </c>
      <c r="B1921" s="89">
        <v>0</v>
      </c>
      <c r="C1921" s="89">
        <v>0</v>
      </c>
      <c r="D1921" s="89">
        <v>0</v>
      </c>
      <c r="E1921" s="89">
        <v>0</v>
      </c>
      <c r="F1921" s="89">
        <v>0</v>
      </c>
      <c r="G1921" s="89">
        <v>0</v>
      </c>
      <c r="H1921" s="89">
        <v>0</v>
      </c>
      <c r="I1921" s="89">
        <v>0</v>
      </c>
      <c r="J1921" s="89">
        <v>0</v>
      </c>
      <c r="K1921" s="89">
        <v>0</v>
      </c>
      <c r="L1921" s="89">
        <v>0</v>
      </c>
      <c r="M1921" s="89">
        <v>0</v>
      </c>
      <c r="N1921" s="89">
        <v>0</v>
      </c>
      <c r="O1921" s="89">
        <v>0</v>
      </c>
      <c r="P1921" s="89">
        <v>0</v>
      </c>
      <c r="Q1921" s="89">
        <v>0</v>
      </c>
      <c r="R1921" s="89">
        <v>0</v>
      </c>
      <c r="S1921" s="89">
        <v>0</v>
      </c>
      <c r="T1921" s="89">
        <v>0</v>
      </c>
      <c r="U1921" s="89">
        <v>0</v>
      </c>
      <c r="V1921" s="89">
        <v>0</v>
      </c>
      <c r="W1921" s="89">
        <v>0</v>
      </c>
      <c r="X1921" s="89">
        <v>0</v>
      </c>
      <c r="Y1921" s="89">
        <v>0</v>
      </c>
    </row>
    <row r="1922" spans="1:25">
      <c r="A1922" s="88" t="s">
        <v>2031</v>
      </c>
      <c r="B1922" s="89">
        <v>0</v>
      </c>
      <c r="C1922" s="89">
        <v>0</v>
      </c>
      <c r="D1922" s="89">
        <v>0</v>
      </c>
      <c r="E1922" s="89">
        <v>0</v>
      </c>
      <c r="F1922" s="89">
        <v>0</v>
      </c>
      <c r="G1922" s="89">
        <v>0</v>
      </c>
      <c r="H1922" s="89">
        <v>0</v>
      </c>
      <c r="I1922" s="89">
        <v>0</v>
      </c>
      <c r="J1922" s="89">
        <v>0</v>
      </c>
      <c r="K1922" s="89">
        <v>0</v>
      </c>
      <c r="L1922" s="89">
        <v>0</v>
      </c>
      <c r="M1922" s="89">
        <v>0</v>
      </c>
      <c r="N1922" s="89">
        <v>0</v>
      </c>
      <c r="O1922" s="89">
        <v>0</v>
      </c>
      <c r="P1922" s="89">
        <v>0</v>
      </c>
      <c r="Q1922" s="89">
        <v>0</v>
      </c>
      <c r="R1922" s="89">
        <v>0</v>
      </c>
      <c r="S1922" s="89">
        <v>0</v>
      </c>
      <c r="T1922" s="89">
        <v>0</v>
      </c>
      <c r="U1922" s="89">
        <v>0</v>
      </c>
      <c r="V1922" s="89">
        <v>0</v>
      </c>
      <c r="W1922" s="89">
        <v>0</v>
      </c>
      <c r="X1922" s="89">
        <v>0</v>
      </c>
      <c r="Y1922" s="89">
        <v>0</v>
      </c>
    </row>
    <row r="1923" spans="1:25">
      <c r="A1923" s="88" t="s">
        <v>2032</v>
      </c>
      <c r="B1923" s="89">
        <v>0</v>
      </c>
      <c r="C1923" s="89">
        <v>0</v>
      </c>
      <c r="D1923" s="89">
        <v>0</v>
      </c>
      <c r="E1923" s="89">
        <v>0</v>
      </c>
      <c r="F1923" s="89">
        <v>0</v>
      </c>
      <c r="G1923" s="89">
        <v>0</v>
      </c>
      <c r="H1923" s="89">
        <v>0</v>
      </c>
      <c r="I1923" s="89">
        <v>0</v>
      </c>
      <c r="J1923" s="89">
        <v>0</v>
      </c>
      <c r="K1923" s="89">
        <v>0</v>
      </c>
      <c r="L1923" s="89">
        <v>0</v>
      </c>
      <c r="M1923" s="89">
        <v>0</v>
      </c>
      <c r="N1923" s="89">
        <v>0</v>
      </c>
      <c r="O1923" s="89">
        <v>0</v>
      </c>
      <c r="P1923" s="89">
        <v>0</v>
      </c>
      <c r="Q1923" s="89">
        <v>0</v>
      </c>
      <c r="R1923" s="89">
        <v>0</v>
      </c>
      <c r="S1923" s="89">
        <v>0</v>
      </c>
      <c r="T1923" s="89">
        <v>0</v>
      </c>
      <c r="U1923" s="89">
        <v>0</v>
      </c>
      <c r="V1923" s="89">
        <v>0</v>
      </c>
      <c r="W1923" s="89">
        <v>0</v>
      </c>
      <c r="X1923" s="89">
        <v>0</v>
      </c>
      <c r="Y1923" s="89">
        <v>0</v>
      </c>
    </row>
    <row r="1924" spans="1:25">
      <c r="A1924" s="88" t="s">
        <v>2033</v>
      </c>
      <c r="B1924" s="89">
        <v>0</v>
      </c>
      <c r="C1924" s="89">
        <v>0</v>
      </c>
      <c r="D1924" s="89">
        <v>0</v>
      </c>
      <c r="E1924" s="89">
        <v>0</v>
      </c>
      <c r="F1924" s="89">
        <v>0</v>
      </c>
      <c r="G1924" s="89">
        <v>0</v>
      </c>
      <c r="H1924" s="89">
        <v>0</v>
      </c>
      <c r="I1924" s="89">
        <v>0</v>
      </c>
      <c r="J1924" s="89">
        <v>0</v>
      </c>
      <c r="K1924" s="89">
        <v>0</v>
      </c>
      <c r="L1924" s="89">
        <v>0</v>
      </c>
      <c r="M1924" s="89">
        <v>0</v>
      </c>
      <c r="N1924" s="89">
        <v>0</v>
      </c>
      <c r="O1924" s="89">
        <v>0</v>
      </c>
      <c r="P1924" s="89">
        <v>0</v>
      </c>
      <c r="Q1924" s="89">
        <v>0</v>
      </c>
      <c r="R1924" s="89">
        <v>0</v>
      </c>
      <c r="S1924" s="89">
        <v>0</v>
      </c>
      <c r="T1924" s="89">
        <v>0</v>
      </c>
      <c r="U1924" s="89">
        <v>0</v>
      </c>
      <c r="V1924" s="89">
        <v>0</v>
      </c>
      <c r="W1924" s="89">
        <v>0</v>
      </c>
      <c r="X1924" s="89">
        <v>0</v>
      </c>
      <c r="Y1924" s="89">
        <v>0</v>
      </c>
    </row>
    <row r="1925" spans="1:25">
      <c r="A1925" s="88" t="s">
        <v>2034</v>
      </c>
      <c r="B1925" s="89">
        <v>0</v>
      </c>
      <c r="C1925" s="89">
        <v>0</v>
      </c>
      <c r="D1925" s="89">
        <v>0</v>
      </c>
      <c r="E1925" s="89">
        <v>0</v>
      </c>
      <c r="F1925" s="89">
        <v>0</v>
      </c>
      <c r="G1925" s="89">
        <v>0</v>
      </c>
      <c r="H1925" s="89">
        <v>0</v>
      </c>
      <c r="I1925" s="89">
        <v>0</v>
      </c>
      <c r="J1925" s="89">
        <v>0</v>
      </c>
      <c r="K1925" s="89">
        <v>0</v>
      </c>
      <c r="L1925" s="89">
        <v>0</v>
      </c>
      <c r="M1925" s="89">
        <v>0</v>
      </c>
      <c r="N1925" s="89">
        <v>0</v>
      </c>
      <c r="O1925" s="89">
        <v>0</v>
      </c>
      <c r="P1925" s="89">
        <v>0</v>
      </c>
      <c r="Q1925" s="89">
        <v>0</v>
      </c>
      <c r="R1925" s="89">
        <v>0</v>
      </c>
      <c r="S1925" s="89">
        <v>0</v>
      </c>
      <c r="T1925" s="89">
        <v>0</v>
      </c>
      <c r="U1925" s="89">
        <v>0</v>
      </c>
      <c r="V1925" s="89">
        <v>0</v>
      </c>
      <c r="W1925" s="89">
        <v>0</v>
      </c>
      <c r="X1925" s="89">
        <v>0</v>
      </c>
      <c r="Y1925" s="89">
        <v>0</v>
      </c>
    </row>
    <row r="1926" spans="1:25">
      <c r="A1926" s="88" t="s">
        <v>2035</v>
      </c>
      <c r="B1926" s="89">
        <v>0</v>
      </c>
      <c r="C1926" s="89">
        <v>0</v>
      </c>
      <c r="D1926" s="89">
        <v>0</v>
      </c>
      <c r="E1926" s="89">
        <v>0</v>
      </c>
      <c r="F1926" s="89">
        <v>0</v>
      </c>
      <c r="G1926" s="89">
        <v>0</v>
      </c>
      <c r="H1926" s="89">
        <v>0</v>
      </c>
      <c r="I1926" s="89">
        <v>0</v>
      </c>
      <c r="J1926" s="89">
        <v>0</v>
      </c>
      <c r="K1926" s="89">
        <v>0</v>
      </c>
      <c r="L1926" s="89">
        <v>0</v>
      </c>
      <c r="M1926" s="89">
        <v>0</v>
      </c>
      <c r="N1926" s="89">
        <v>0</v>
      </c>
      <c r="O1926" s="89">
        <v>0</v>
      </c>
      <c r="P1926" s="89">
        <v>0</v>
      </c>
      <c r="Q1926" s="89">
        <v>0</v>
      </c>
      <c r="R1926" s="89">
        <v>0</v>
      </c>
      <c r="S1926" s="89">
        <v>0</v>
      </c>
      <c r="T1926" s="89">
        <v>0</v>
      </c>
      <c r="U1926" s="89">
        <v>0</v>
      </c>
      <c r="V1926" s="89">
        <v>0</v>
      </c>
      <c r="W1926" s="89">
        <v>0</v>
      </c>
      <c r="X1926" s="89">
        <v>0</v>
      </c>
      <c r="Y1926" s="89">
        <v>0</v>
      </c>
    </row>
    <row r="1927" spans="1:25">
      <c r="A1927" s="88" t="s">
        <v>2036</v>
      </c>
      <c r="B1927" s="89">
        <v>0</v>
      </c>
      <c r="C1927" s="89">
        <v>0</v>
      </c>
      <c r="D1927" s="89">
        <v>0</v>
      </c>
      <c r="E1927" s="89">
        <v>0</v>
      </c>
      <c r="F1927" s="89">
        <v>0</v>
      </c>
      <c r="G1927" s="89">
        <v>0</v>
      </c>
      <c r="H1927" s="89">
        <v>0</v>
      </c>
      <c r="I1927" s="89">
        <v>0</v>
      </c>
      <c r="J1927" s="89">
        <v>0</v>
      </c>
      <c r="K1927" s="89">
        <v>0</v>
      </c>
      <c r="L1927" s="89">
        <v>0</v>
      </c>
      <c r="M1927" s="89">
        <v>0</v>
      </c>
      <c r="N1927" s="89">
        <v>0</v>
      </c>
      <c r="O1927" s="89">
        <v>0</v>
      </c>
      <c r="P1927" s="89">
        <v>0</v>
      </c>
      <c r="Q1927" s="89">
        <v>0</v>
      </c>
      <c r="R1927" s="89">
        <v>0</v>
      </c>
      <c r="S1927" s="89">
        <v>0</v>
      </c>
      <c r="T1927" s="89">
        <v>0</v>
      </c>
      <c r="U1927" s="89">
        <v>0</v>
      </c>
      <c r="V1927" s="89">
        <v>0</v>
      </c>
      <c r="W1927" s="89">
        <v>0</v>
      </c>
      <c r="X1927" s="89">
        <v>0</v>
      </c>
      <c r="Y1927" s="89">
        <v>0</v>
      </c>
    </row>
    <row r="1928" spans="1:25">
      <c r="A1928" s="88" t="s">
        <v>2037</v>
      </c>
      <c r="B1928" s="89">
        <v>0</v>
      </c>
      <c r="C1928" s="89">
        <v>0</v>
      </c>
      <c r="D1928" s="89">
        <v>0</v>
      </c>
      <c r="E1928" s="89">
        <v>0</v>
      </c>
      <c r="F1928" s="89">
        <v>0</v>
      </c>
      <c r="G1928" s="89">
        <v>0</v>
      </c>
      <c r="H1928" s="89">
        <v>0</v>
      </c>
      <c r="I1928" s="89">
        <v>0</v>
      </c>
      <c r="J1928" s="89">
        <v>0</v>
      </c>
      <c r="K1928" s="89">
        <v>0</v>
      </c>
      <c r="L1928" s="89">
        <v>0</v>
      </c>
      <c r="M1928" s="89">
        <v>0</v>
      </c>
      <c r="N1928" s="89">
        <v>0</v>
      </c>
      <c r="O1928" s="89">
        <v>0</v>
      </c>
      <c r="P1928" s="89">
        <v>0</v>
      </c>
      <c r="Q1928" s="89">
        <v>0</v>
      </c>
      <c r="R1928" s="89">
        <v>0</v>
      </c>
      <c r="S1928" s="89">
        <v>0</v>
      </c>
      <c r="T1928" s="89">
        <v>0</v>
      </c>
      <c r="U1928" s="89">
        <v>0</v>
      </c>
      <c r="V1928" s="89">
        <v>0</v>
      </c>
      <c r="W1928" s="89">
        <v>0</v>
      </c>
      <c r="X1928" s="89">
        <v>0</v>
      </c>
      <c r="Y1928" s="89">
        <v>0</v>
      </c>
    </row>
    <row r="1929" spans="1:25">
      <c r="A1929" s="88" t="s">
        <v>2038</v>
      </c>
      <c r="B1929" s="89">
        <v>0</v>
      </c>
      <c r="C1929" s="89">
        <v>0</v>
      </c>
      <c r="D1929" s="89">
        <v>0</v>
      </c>
      <c r="E1929" s="89">
        <v>0</v>
      </c>
      <c r="F1929" s="89">
        <v>0</v>
      </c>
      <c r="G1929" s="89">
        <v>0</v>
      </c>
      <c r="H1929" s="89">
        <v>0</v>
      </c>
      <c r="I1929" s="89">
        <v>0</v>
      </c>
      <c r="J1929" s="89">
        <v>0</v>
      </c>
      <c r="K1929" s="89">
        <v>0</v>
      </c>
      <c r="L1929" s="89">
        <v>0</v>
      </c>
      <c r="M1929" s="89">
        <v>0</v>
      </c>
      <c r="N1929" s="89">
        <v>0</v>
      </c>
      <c r="O1929" s="89">
        <v>0</v>
      </c>
      <c r="P1929" s="89">
        <v>0</v>
      </c>
      <c r="Q1929" s="89">
        <v>0</v>
      </c>
      <c r="R1929" s="89">
        <v>0</v>
      </c>
      <c r="S1929" s="89">
        <v>0</v>
      </c>
      <c r="T1929" s="89">
        <v>0</v>
      </c>
      <c r="U1929" s="89">
        <v>0</v>
      </c>
      <c r="V1929" s="89">
        <v>0</v>
      </c>
      <c r="W1929" s="89">
        <v>0</v>
      </c>
      <c r="X1929" s="89">
        <v>0</v>
      </c>
      <c r="Y1929" s="89">
        <v>0</v>
      </c>
    </row>
    <row r="1930" spans="1:25">
      <c r="A1930" s="88" t="s">
        <v>2039</v>
      </c>
      <c r="B1930" s="89">
        <v>0</v>
      </c>
      <c r="C1930" s="89">
        <v>0</v>
      </c>
      <c r="D1930" s="89">
        <v>0</v>
      </c>
      <c r="E1930" s="89">
        <v>0</v>
      </c>
      <c r="F1930" s="89">
        <v>0</v>
      </c>
      <c r="G1930" s="89">
        <v>0</v>
      </c>
      <c r="H1930" s="89">
        <v>0</v>
      </c>
      <c r="I1930" s="89">
        <v>0</v>
      </c>
      <c r="J1930" s="89">
        <v>0</v>
      </c>
      <c r="K1930" s="89">
        <v>0</v>
      </c>
      <c r="L1930" s="89">
        <v>0</v>
      </c>
      <c r="M1930" s="89">
        <v>0</v>
      </c>
      <c r="N1930" s="89">
        <v>0</v>
      </c>
      <c r="O1930" s="89">
        <v>0</v>
      </c>
      <c r="P1930" s="89">
        <v>0</v>
      </c>
      <c r="Q1930" s="89">
        <v>0</v>
      </c>
      <c r="R1930" s="89">
        <v>0</v>
      </c>
      <c r="S1930" s="89">
        <v>0</v>
      </c>
      <c r="T1930" s="89">
        <v>0</v>
      </c>
      <c r="U1930" s="89">
        <v>0</v>
      </c>
      <c r="V1930" s="89">
        <v>0</v>
      </c>
      <c r="W1930" s="89">
        <v>0</v>
      </c>
      <c r="X1930" s="89">
        <v>0</v>
      </c>
      <c r="Y1930" s="89">
        <v>0</v>
      </c>
    </row>
    <row r="1931" spans="1:25">
      <c r="A1931" s="88" t="s">
        <v>2040</v>
      </c>
      <c r="B1931" s="89">
        <v>0</v>
      </c>
      <c r="C1931" s="89">
        <v>0</v>
      </c>
      <c r="D1931" s="89">
        <v>0</v>
      </c>
      <c r="E1931" s="89">
        <v>0</v>
      </c>
      <c r="F1931" s="89">
        <v>0</v>
      </c>
      <c r="G1931" s="89">
        <v>0</v>
      </c>
      <c r="H1931" s="89">
        <v>0</v>
      </c>
      <c r="I1931" s="89">
        <v>0</v>
      </c>
      <c r="J1931" s="89">
        <v>0</v>
      </c>
      <c r="K1931" s="89">
        <v>0</v>
      </c>
      <c r="L1931" s="89">
        <v>0</v>
      </c>
      <c r="M1931" s="89">
        <v>0</v>
      </c>
      <c r="N1931" s="89">
        <v>0</v>
      </c>
      <c r="O1931" s="89">
        <v>0</v>
      </c>
      <c r="P1931" s="89">
        <v>0</v>
      </c>
      <c r="Q1931" s="89">
        <v>0</v>
      </c>
      <c r="R1931" s="89">
        <v>0</v>
      </c>
      <c r="S1931" s="89">
        <v>0</v>
      </c>
      <c r="T1931" s="89">
        <v>0</v>
      </c>
      <c r="U1931" s="89">
        <v>0</v>
      </c>
      <c r="V1931" s="89">
        <v>0</v>
      </c>
      <c r="W1931" s="89">
        <v>0</v>
      </c>
      <c r="X1931" s="89">
        <v>0</v>
      </c>
      <c r="Y1931" s="89">
        <v>0</v>
      </c>
    </row>
    <row r="1932" spans="1:25">
      <c r="A1932" s="88" t="s">
        <v>2041</v>
      </c>
      <c r="B1932" s="89">
        <v>0</v>
      </c>
      <c r="C1932" s="89">
        <v>0</v>
      </c>
      <c r="D1932" s="89">
        <v>0</v>
      </c>
      <c r="E1932" s="89">
        <v>0</v>
      </c>
      <c r="F1932" s="89">
        <v>0</v>
      </c>
      <c r="G1932" s="89">
        <v>0</v>
      </c>
      <c r="H1932" s="89">
        <v>0</v>
      </c>
      <c r="I1932" s="89">
        <v>0</v>
      </c>
      <c r="J1932" s="89">
        <v>0</v>
      </c>
      <c r="K1932" s="89">
        <v>0</v>
      </c>
      <c r="L1932" s="89">
        <v>0</v>
      </c>
      <c r="M1932" s="89">
        <v>0</v>
      </c>
      <c r="N1932" s="89">
        <v>0</v>
      </c>
      <c r="O1932" s="89">
        <v>0</v>
      </c>
      <c r="P1932" s="89">
        <v>0</v>
      </c>
      <c r="Q1932" s="89">
        <v>0</v>
      </c>
      <c r="R1932" s="89">
        <v>0</v>
      </c>
      <c r="S1932" s="89">
        <v>0</v>
      </c>
      <c r="T1932" s="89">
        <v>0</v>
      </c>
      <c r="U1932" s="89">
        <v>0</v>
      </c>
      <c r="V1932" s="89">
        <v>0</v>
      </c>
      <c r="W1932" s="89">
        <v>0</v>
      </c>
      <c r="X1932" s="89">
        <v>0</v>
      </c>
      <c r="Y1932" s="89">
        <v>0</v>
      </c>
    </row>
    <row r="1933" spans="1:25">
      <c r="A1933" s="88" t="s">
        <v>2042</v>
      </c>
      <c r="B1933" s="89">
        <v>0</v>
      </c>
      <c r="C1933" s="89">
        <v>0</v>
      </c>
      <c r="D1933" s="89">
        <v>0</v>
      </c>
      <c r="E1933" s="89">
        <v>0</v>
      </c>
      <c r="F1933" s="89">
        <v>0</v>
      </c>
      <c r="G1933" s="89">
        <v>0</v>
      </c>
      <c r="H1933" s="89">
        <v>0</v>
      </c>
      <c r="I1933" s="89">
        <v>0</v>
      </c>
      <c r="J1933" s="89">
        <v>0</v>
      </c>
      <c r="K1933" s="89">
        <v>0</v>
      </c>
      <c r="L1933" s="89">
        <v>0</v>
      </c>
      <c r="M1933" s="89">
        <v>0</v>
      </c>
      <c r="N1933" s="89">
        <v>0</v>
      </c>
      <c r="O1933" s="89">
        <v>0</v>
      </c>
      <c r="P1933" s="89">
        <v>0</v>
      </c>
      <c r="Q1933" s="89">
        <v>0</v>
      </c>
      <c r="R1933" s="89">
        <v>0</v>
      </c>
      <c r="S1933" s="89">
        <v>0</v>
      </c>
      <c r="T1933" s="89">
        <v>0</v>
      </c>
      <c r="U1933" s="89">
        <v>0</v>
      </c>
      <c r="V1933" s="89">
        <v>0</v>
      </c>
      <c r="W1933" s="89">
        <v>0</v>
      </c>
      <c r="X1933" s="89">
        <v>0</v>
      </c>
      <c r="Y1933" s="89">
        <v>0</v>
      </c>
    </row>
    <row r="1934" spans="1:25">
      <c r="A1934" s="88" t="s">
        <v>2043</v>
      </c>
      <c r="B1934" s="89">
        <v>0</v>
      </c>
      <c r="C1934" s="89">
        <v>0</v>
      </c>
      <c r="D1934" s="89">
        <v>0</v>
      </c>
      <c r="E1934" s="89">
        <v>0</v>
      </c>
      <c r="F1934" s="89">
        <v>0</v>
      </c>
      <c r="G1934" s="89">
        <v>0</v>
      </c>
      <c r="H1934" s="89">
        <v>0</v>
      </c>
      <c r="I1934" s="89">
        <v>0</v>
      </c>
      <c r="J1934" s="89">
        <v>0</v>
      </c>
      <c r="K1934" s="89">
        <v>0</v>
      </c>
      <c r="L1934" s="89">
        <v>0</v>
      </c>
      <c r="M1934" s="89">
        <v>0</v>
      </c>
      <c r="N1934" s="89">
        <v>0</v>
      </c>
      <c r="O1934" s="89">
        <v>0</v>
      </c>
      <c r="P1934" s="89">
        <v>0</v>
      </c>
      <c r="Q1934" s="89">
        <v>0</v>
      </c>
      <c r="R1934" s="89">
        <v>0</v>
      </c>
      <c r="S1934" s="89">
        <v>0</v>
      </c>
      <c r="T1934" s="89">
        <v>0</v>
      </c>
      <c r="U1934" s="89">
        <v>0</v>
      </c>
      <c r="V1934" s="89">
        <v>0</v>
      </c>
      <c r="W1934" s="89">
        <v>0</v>
      </c>
      <c r="X1934" s="89">
        <v>0</v>
      </c>
      <c r="Y1934" s="89">
        <v>0</v>
      </c>
    </row>
    <row r="1935" spans="1:25">
      <c r="A1935" s="88" t="s">
        <v>2044</v>
      </c>
      <c r="B1935" s="89">
        <v>0</v>
      </c>
      <c r="C1935" s="89">
        <v>0</v>
      </c>
      <c r="D1935" s="89">
        <v>0</v>
      </c>
      <c r="E1935" s="89">
        <v>0</v>
      </c>
      <c r="F1935" s="89">
        <v>0</v>
      </c>
      <c r="G1935" s="89">
        <v>0</v>
      </c>
      <c r="H1935" s="89">
        <v>0</v>
      </c>
      <c r="I1935" s="89">
        <v>0</v>
      </c>
      <c r="J1935" s="89">
        <v>0</v>
      </c>
      <c r="K1935" s="89">
        <v>0</v>
      </c>
      <c r="L1935" s="89">
        <v>0</v>
      </c>
      <c r="M1935" s="89">
        <v>0</v>
      </c>
      <c r="N1935" s="89">
        <v>0</v>
      </c>
      <c r="O1935" s="89">
        <v>0</v>
      </c>
      <c r="P1935" s="89">
        <v>0</v>
      </c>
      <c r="Q1935" s="89">
        <v>0</v>
      </c>
      <c r="R1935" s="89">
        <v>0</v>
      </c>
      <c r="S1935" s="89">
        <v>0</v>
      </c>
      <c r="T1935" s="89">
        <v>0</v>
      </c>
      <c r="U1935" s="89">
        <v>0</v>
      </c>
      <c r="V1935" s="89">
        <v>0</v>
      </c>
      <c r="W1935" s="89">
        <v>0</v>
      </c>
      <c r="X1935" s="89">
        <v>0</v>
      </c>
      <c r="Y1935" s="89">
        <v>0</v>
      </c>
    </row>
    <row r="1936" spans="1:25">
      <c r="A1936" s="88" t="s">
        <v>2045</v>
      </c>
      <c r="B1936" s="89">
        <v>0</v>
      </c>
      <c r="C1936" s="89">
        <v>0</v>
      </c>
      <c r="D1936" s="89">
        <v>0</v>
      </c>
      <c r="E1936" s="89">
        <v>0</v>
      </c>
      <c r="F1936" s="89">
        <v>0</v>
      </c>
      <c r="G1936" s="89">
        <v>0</v>
      </c>
      <c r="H1936" s="89">
        <v>0</v>
      </c>
      <c r="I1936" s="89">
        <v>0</v>
      </c>
      <c r="J1936" s="89">
        <v>0</v>
      </c>
      <c r="K1936" s="89">
        <v>0</v>
      </c>
      <c r="L1936" s="89">
        <v>0</v>
      </c>
      <c r="M1936" s="89">
        <v>0</v>
      </c>
      <c r="N1936" s="89">
        <v>0</v>
      </c>
      <c r="O1936" s="89">
        <v>0</v>
      </c>
      <c r="P1936" s="89">
        <v>0</v>
      </c>
      <c r="Q1936" s="89">
        <v>0</v>
      </c>
      <c r="R1936" s="89">
        <v>0</v>
      </c>
      <c r="S1936" s="89">
        <v>0</v>
      </c>
      <c r="T1936" s="89">
        <v>0</v>
      </c>
      <c r="U1936" s="89">
        <v>0</v>
      </c>
      <c r="V1936" s="89">
        <v>0</v>
      </c>
      <c r="W1936" s="89">
        <v>0</v>
      </c>
      <c r="X1936" s="89">
        <v>0</v>
      </c>
      <c r="Y1936" s="89">
        <v>0</v>
      </c>
    </row>
    <row r="1937" spans="1:25">
      <c r="A1937" s="88" t="s">
        <v>2046</v>
      </c>
      <c r="B1937" s="89">
        <v>0</v>
      </c>
      <c r="C1937" s="89">
        <v>0</v>
      </c>
      <c r="D1937" s="89">
        <v>0</v>
      </c>
      <c r="E1937" s="89">
        <v>0</v>
      </c>
      <c r="F1937" s="89">
        <v>0</v>
      </c>
      <c r="G1937" s="89">
        <v>0</v>
      </c>
      <c r="H1937" s="89">
        <v>0</v>
      </c>
      <c r="I1937" s="89">
        <v>0</v>
      </c>
      <c r="J1937" s="89">
        <v>0</v>
      </c>
      <c r="K1937" s="89">
        <v>0</v>
      </c>
      <c r="L1937" s="89">
        <v>0</v>
      </c>
      <c r="M1937" s="89">
        <v>0</v>
      </c>
      <c r="N1937" s="89">
        <v>0</v>
      </c>
      <c r="O1937" s="89">
        <v>0</v>
      </c>
      <c r="P1937" s="89">
        <v>0</v>
      </c>
      <c r="Q1937" s="89">
        <v>0</v>
      </c>
      <c r="R1937" s="89">
        <v>0</v>
      </c>
      <c r="S1937" s="89">
        <v>0</v>
      </c>
      <c r="T1937" s="89">
        <v>0</v>
      </c>
      <c r="U1937" s="89">
        <v>0</v>
      </c>
      <c r="V1937" s="89">
        <v>0</v>
      </c>
      <c r="W1937" s="89">
        <v>0</v>
      </c>
      <c r="X1937" s="89">
        <v>0</v>
      </c>
      <c r="Y1937" s="89">
        <v>0</v>
      </c>
    </row>
    <row r="1938" spans="1:25">
      <c r="A1938" s="88" t="s">
        <v>2047</v>
      </c>
      <c r="B1938" s="89">
        <v>0</v>
      </c>
      <c r="C1938" s="89">
        <v>0</v>
      </c>
      <c r="D1938" s="89">
        <v>0</v>
      </c>
      <c r="E1938" s="89">
        <v>0</v>
      </c>
      <c r="F1938" s="89">
        <v>0</v>
      </c>
      <c r="G1938" s="89">
        <v>0</v>
      </c>
      <c r="H1938" s="89">
        <v>0</v>
      </c>
      <c r="I1938" s="89">
        <v>0</v>
      </c>
      <c r="J1938" s="89">
        <v>0</v>
      </c>
      <c r="K1938" s="89">
        <v>0</v>
      </c>
      <c r="L1938" s="89">
        <v>0</v>
      </c>
      <c r="M1938" s="89">
        <v>0</v>
      </c>
      <c r="N1938" s="89">
        <v>0</v>
      </c>
      <c r="O1938" s="89">
        <v>0</v>
      </c>
      <c r="P1938" s="89">
        <v>0</v>
      </c>
      <c r="Q1938" s="89">
        <v>0</v>
      </c>
      <c r="R1938" s="89">
        <v>0</v>
      </c>
      <c r="S1938" s="89">
        <v>0</v>
      </c>
      <c r="T1938" s="89">
        <v>0</v>
      </c>
      <c r="U1938" s="89">
        <v>0</v>
      </c>
      <c r="V1938" s="89">
        <v>0</v>
      </c>
      <c r="W1938" s="89">
        <v>0</v>
      </c>
      <c r="X1938" s="89">
        <v>0</v>
      </c>
      <c r="Y1938" s="89">
        <v>0</v>
      </c>
    </row>
    <row r="1939" spans="1:25">
      <c r="A1939" s="88" t="s">
        <v>2048</v>
      </c>
      <c r="B1939" s="89">
        <v>0</v>
      </c>
      <c r="C1939" s="89">
        <v>0</v>
      </c>
      <c r="D1939" s="89">
        <v>0</v>
      </c>
      <c r="E1939" s="89">
        <v>0</v>
      </c>
      <c r="F1939" s="89">
        <v>0</v>
      </c>
      <c r="G1939" s="89">
        <v>0</v>
      </c>
      <c r="H1939" s="89">
        <v>0</v>
      </c>
      <c r="I1939" s="89">
        <v>0</v>
      </c>
      <c r="J1939" s="89">
        <v>0</v>
      </c>
      <c r="K1939" s="89">
        <v>0</v>
      </c>
      <c r="L1939" s="89">
        <v>0</v>
      </c>
      <c r="M1939" s="89">
        <v>0</v>
      </c>
      <c r="N1939" s="89">
        <v>0</v>
      </c>
      <c r="O1939" s="89">
        <v>0</v>
      </c>
      <c r="P1939" s="89">
        <v>0</v>
      </c>
      <c r="Q1939" s="89">
        <v>0</v>
      </c>
      <c r="R1939" s="89">
        <v>0</v>
      </c>
      <c r="S1939" s="89">
        <v>0</v>
      </c>
      <c r="T1939" s="89">
        <v>0</v>
      </c>
      <c r="U1939" s="89">
        <v>0</v>
      </c>
      <c r="V1939" s="89">
        <v>0</v>
      </c>
      <c r="W1939" s="89">
        <v>0</v>
      </c>
      <c r="X1939" s="89">
        <v>0</v>
      </c>
      <c r="Y1939" s="89">
        <v>0</v>
      </c>
    </row>
    <row r="1940" spans="1:25">
      <c r="A1940" s="88" t="s">
        <v>2049</v>
      </c>
      <c r="B1940" s="89">
        <v>0</v>
      </c>
      <c r="C1940" s="89">
        <v>0</v>
      </c>
      <c r="D1940" s="89">
        <v>0</v>
      </c>
      <c r="E1940" s="89">
        <v>0</v>
      </c>
      <c r="F1940" s="89">
        <v>0</v>
      </c>
      <c r="G1940" s="89">
        <v>0</v>
      </c>
      <c r="H1940" s="89">
        <v>0</v>
      </c>
      <c r="I1940" s="89">
        <v>0</v>
      </c>
      <c r="J1940" s="89">
        <v>0</v>
      </c>
      <c r="K1940" s="89">
        <v>0</v>
      </c>
      <c r="L1940" s="89">
        <v>0</v>
      </c>
      <c r="M1940" s="89">
        <v>0</v>
      </c>
      <c r="N1940" s="89">
        <v>0</v>
      </c>
      <c r="O1940" s="89">
        <v>0</v>
      </c>
      <c r="P1940" s="89">
        <v>0</v>
      </c>
      <c r="Q1940" s="89">
        <v>0</v>
      </c>
      <c r="R1940" s="89">
        <v>0</v>
      </c>
      <c r="S1940" s="89">
        <v>0</v>
      </c>
      <c r="T1940" s="89">
        <v>0</v>
      </c>
      <c r="U1940" s="89">
        <v>0</v>
      </c>
      <c r="V1940" s="89">
        <v>0</v>
      </c>
      <c r="W1940" s="89">
        <v>0</v>
      </c>
      <c r="X1940" s="89">
        <v>0</v>
      </c>
      <c r="Y1940" s="89">
        <v>0</v>
      </c>
    </row>
    <row r="1941" spans="1:25">
      <c r="A1941" s="88" t="s">
        <v>2050</v>
      </c>
      <c r="B1941" s="89">
        <v>0</v>
      </c>
      <c r="C1941" s="89">
        <v>0</v>
      </c>
      <c r="D1941" s="89">
        <v>0</v>
      </c>
      <c r="E1941" s="89">
        <v>0</v>
      </c>
      <c r="F1941" s="89">
        <v>0</v>
      </c>
      <c r="G1941" s="89">
        <v>0</v>
      </c>
      <c r="H1941" s="89">
        <v>0</v>
      </c>
      <c r="I1941" s="89">
        <v>0</v>
      </c>
      <c r="J1941" s="89">
        <v>0</v>
      </c>
      <c r="K1941" s="89">
        <v>0</v>
      </c>
      <c r="L1941" s="89">
        <v>0</v>
      </c>
      <c r="M1941" s="89">
        <v>0</v>
      </c>
      <c r="N1941" s="89">
        <v>0</v>
      </c>
      <c r="O1941" s="89">
        <v>0</v>
      </c>
      <c r="P1941" s="89">
        <v>0</v>
      </c>
      <c r="Q1941" s="89">
        <v>0</v>
      </c>
      <c r="R1941" s="89">
        <v>0</v>
      </c>
      <c r="S1941" s="89">
        <v>0</v>
      </c>
      <c r="T1941" s="89">
        <v>0</v>
      </c>
      <c r="U1941" s="89">
        <v>0</v>
      </c>
      <c r="V1941" s="89">
        <v>0</v>
      </c>
      <c r="W1941" s="89">
        <v>0</v>
      </c>
      <c r="X1941" s="89">
        <v>0</v>
      </c>
      <c r="Y1941" s="89">
        <v>0</v>
      </c>
    </row>
    <row r="1942" spans="1:25">
      <c r="A1942" s="88" t="s">
        <v>2051</v>
      </c>
      <c r="B1942" s="89">
        <v>0</v>
      </c>
      <c r="C1942" s="89">
        <v>0</v>
      </c>
      <c r="D1942" s="89">
        <v>0</v>
      </c>
      <c r="E1942" s="89">
        <v>0</v>
      </c>
      <c r="F1942" s="89">
        <v>0</v>
      </c>
      <c r="G1942" s="89">
        <v>0</v>
      </c>
      <c r="H1942" s="89">
        <v>0</v>
      </c>
      <c r="I1942" s="89">
        <v>0</v>
      </c>
      <c r="J1942" s="89">
        <v>0</v>
      </c>
      <c r="K1942" s="89">
        <v>0</v>
      </c>
      <c r="L1942" s="89">
        <v>0</v>
      </c>
      <c r="M1942" s="89">
        <v>0</v>
      </c>
      <c r="N1942" s="89">
        <v>0</v>
      </c>
      <c r="O1942" s="89">
        <v>0</v>
      </c>
      <c r="P1942" s="89">
        <v>0</v>
      </c>
      <c r="Q1942" s="89">
        <v>0</v>
      </c>
      <c r="R1942" s="89">
        <v>0</v>
      </c>
      <c r="S1942" s="89">
        <v>0</v>
      </c>
      <c r="T1942" s="89">
        <v>0</v>
      </c>
      <c r="U1942" s="89">
        <v>0</v>
      </c>
      <c r="V1942" s="89">
        <v>0</v>
      </c>
      <c r="W1942" s="89">
        <v>0</v>
      </c>
      <c r="X1942" s="89">
        <v>0</v>
      </c>
      <c r="Y1942" s="89">
        <v>0</v>
      </c>
    </row>
    <row r="1943" spans="1:25">
      <c r="A1943" s="88" t="s">
        <v>2052</v>
      </c>
      <c r="B1943" s="89">
        <v>0</v>
      </c>
      <c r="C1943" s="89">
        <v>0</v>
      </c>
      <c r="D1943" s="89">
        <v>0</v>
      </c>
      <c r="E1943" s="89">
        <v>0</v>
      </c>
      <c r="F1943" s="89">
        <v>0</v>
      </c>
      <c r="G1943" s="89">
        <v>0</v>
      </c>
      <c r="H1943" s="89">
        <v>0</v>
      </c>
      <c r="I1943" s="89">
        <v>0</v>
      </c>
      <c r="J1943" s="89">
        <v>0</v>
      </c>
      <c r="K1943" s="89">
        <v>0</v>
      </c>
      <c r="L1943" s="89">
        <v>0</v>
      </c>
      <c r="M1943" s="89">
        <v>0</v>
      </c>
      <c r="N1943" s="89">
        <v>0</v>
      </c>
      <c r="O1943" s="89">
        <v>0</v>
      </c>
      <c r="P1943" s="89">
        <v>0</v>
      </c>
      <c r="Q1943" s="89">
        <v>0</v>
      </c>
      <c r="R1943" s="89">
        <v>0</v>
      </c>
      <c r="S1943" s="89">
        <v>0</v>
      </c>
      <c r="T1943" s="89">
        <v>0</v>
      </c>
      <c r="U1943" s="89">
        <v>0</v>
      </c>
      <c r="V1943" s="89">
        <v>0</v>
      </c>
      <c r="W1943" s="89">
        <v>0</v>
      </c>
      <c r="X1943" s="89">
        <v>0</v>
      </c>
      <c r="Y1943" s="89">
        <v>0</v>
      </c>
    </row>
    <row r="1944" spans="1:25">
      <c r="A1944" s="88" t="s">
        <v>2053</v>
      </c>
      <c r="B1944" s="89">
        <v>0</v>
      </c>
      <c r="C1944" s="89">
        <v>0</v>
      </c>
      <c r="D1944" s="89">
        <v>0</v>
      </c>
      <c r="E1944" s="89">
        <v>0</v>
      </c>
      <c r="F1944" s="89">
        <v>0</v>
      </c>
      <c r="G1944" s="89">
        <v>0</v>
      </c>
      <c r="H1944" s="89">
        <v>0</v>
      </c>
      <c r="I1944" s="89">
        <v>0</v>
      </c>
      <c r="J1944" s="89">
        <v>0</v>
      </c>
      <c r="K1944" s="89">
        <v>0</v>
      </c>
      <c r="L1944" s="89">
        <v>0</v>
      </c>
      <c r="M1944" s="89">
        <v>0</v>
      </c>
      <c r="N1944" s="89">
        <v>0</v>
      </c>
      <c r="O1944" s="89">
        <v>0</v>
      </c>
      <c r="P1944" s="89">
        <v>0</v>
      </c>
      <c r="Q1944" s="89">
        <v>0</v>
      </c>
      <c r="R1944" s="89">
        <v>0</v>
      </c>
      <c r="S1944" s="89">
        <v>0</v>
      </c>
      <c r="T1944" s="89">
        <v>0</v>
      </c>
      <c r="U1944" s="89">
        <v>0</v>
      </c>
      <c r="V1944" s="89">
        <v>0</v>
      </c>
      <c r="W1944" s="89">
        <v>0</v>
      </c>
      <c r="X1944" s="89">
        <v>0</v>
      </c>
      <c r="Y1944" s="89">
        <v>0</v>
      </c>
    </row>
    <row r="1945" spans="1:25">
      <c r="A1945" s="88" t="s">
        <v>2054</v>
      </c>
      <c r="B1945" s="89">
        <v>0</v>
      </c>
      <c r="C1945" s="89">
        <v>0</v>
      </c>
      <c r="D1945" s="89">
        <v>0</v>
      </c>
      <c r="E1945" s="89">
        <v>0</v>
      </c>
      <c r="F1945" s="89">
        <v>0</v>
      </c>
      <c r="G1945" s="89">
        <v>0</v>
      </c>
      <c r="H1945" s="89">
        <v>0</v>
      </c>
      <c r="I1945" s="89">
        <v>0</v>
      </c>
      <c r="J1945" s="89">
        <v>0</v>
      </c>
      <c r="K1945" s="89">
        <v>0</v>
      </c>
      <c r="L1945" s="89">
        <v>0</v>
      </c>
      <c r="M1945" s="89">
        <v>0</v>
      </c>
      <c r="N1945" s="89">
        <v>0</v>
      </c>
      <c r="O1945" s="89">
        <v>0</v>
      </c>
      <c r="P1945" s="89">
        <v>0</v>
      </c>
      <c r="Q1945" s="89">
        <v>0</v>
      </c>
      <c r="R1945" s="89">
        <v>0</v>
      </c>
      <c r="S1945" s="89">
        <v>0</v>
      </c>
      <c r="T1945" s="89">
        <v>0</v>
      </c>
      <c r="U1945" s="89">
        <v>0</v>
      </c>
      <c r="V1945" s="89">
        <v>0</v>
      </c>
      <c r="W1945" s="89">
        <v>0</v>
      </c>
      <c r="X1945" s="89">
        <v>0</v>
      </c>
      <c r="Y1945" s="89">
        <v>0</v>
      </c>
    </row>
    <row r="1946" spans="1:25">
      <c r="A1946" s="88" t="s">
        <v>2055</v>
      </c>
      <c r="B1946" s="89">
        <v>0</v>
      </c>
      <c r="C1946" s="89">
        <v>0</v>
      </c>
      <c r="D1946" s="89">
        <v>0</v>
      </c>
      <c r="E1946" s="89">
        <v>0</v>
      </c>
      <c r="F1946" s="89">
        <v>0</v>
      </c>
      <c r="G1946" s="89">
        <v>0</v>
      </c>
      <c r="H1946" s="89">
        <v>0</v>
      </c>
      <c r="I1946" s="89">
        <v>0</v>
      </c>
      <c r="J1946" s="89">
        <v>0</v>
      </c>
      <c r="K1946" s="89">
        <v>0</v>
      </c>
      <c r="L1946" s="89">
        <v>0</v>
      </c>
      <c r="M1946" s="89">
        <v>0</v>
      </c>
      <c r="N1946" s="89">
        <v>0</v>
      </c>
      <c r="O1946" s="89">
        <v>0</v>
      </c>
      <c r="P1946" s="89">
        <v>0</v>
      </c>
      <c r="Q1946" s="89">
        <v>0</v>
      </c>
      <c r="R1946" s="89">
        <v>0</v>
      </c>
      <c r="S1946" s="89">
        <v>0</v>
      </c>
      <c r="T1946" s="89">
        <v>0</v>
      </c>
      <c r="U1946" s="89">
        <v>0</v>
      </c>
      <c r="V1946" s="89">
        <v>0</v>
      </c>
      <c r="W1946" s="89">
        <v>0</v>
      </c>
      <c r="X1946" s="89">
        <v>0</v>
      </c>
      <c r="Y1946" s="89">
        <v>0</v>
      </c>
    </row>
    <row r="1947" spans="1:25">
      <c r="A1947" s="88" t="s">
        <v>2056</v>
      </c>
      <c r="B1947" s="89">
        <v>0</v>
      </c>
      <c r="C1947" s="89">
        <v>0</v>
      </c>
      <c r="D1947" s="89">
        <v>0</v>
      </c>
      <c r="E1947" s="89">
        <v>0</v>
      </c>
      <c r="F1947" s="89">
        <v>0</v>
      </c>
      <c r="G1947" s="89">
        <v>0</v>
      </c>
      <c r="H1947" s="89">
        <v>0</v>
      </c>
      <c r="I1947" s="89">
        <v>0</v>
      </c>
      <c r="J1947" s="89">
        <v>0</v>
      </c>
      <c r="K1947" s="89">
        <v>0</v>
      </c>
      <c r="L1947" s="89">
        <v>0</v>
      </c>
      <c r="M1947" s="89">
        <v>0</v>
      </c>
      <c r="N1947" s="89">
        <v>0</v>
      </c>
      <c r="O1947" s="89">
        <v>0</v>
      </c>
      <c r="P1947" s="89">
        <v>0</v>
      </c>
      <c r="Q1947" s="89">
        <v>0</v>
      </c>
      <c r="R1947" s="89">
        <v>0</v>
      </c>
      <c r="S1947" s="89">
        <v>0</v>
      </c>
      <c r="T1947" s="89">
        <v>0</v>
      </c>
      <c r="U1947" s="89">
        <v>0</v>
      </c>
      <c r="V1947" s="89">
        <v>0</v>
      </c>
      <c r="W1947" s="89">
        <v>0</v>
      </c>
      <c r="X1947" s="89">
        <v>0</v>
      </c>
      <c r="Y1947" s="89">
        <v>0</v>
      </c>
    </row>
    <row r="1948" spans="1:25">
      <c r="A1948" s="88" t="s">
        <v>2057</v>
      </c>
      <c r="B1948" s="89">
        <v>0</v>
      </c>
      <c r="C1948" s="89">
        <v>0</v>
      </c>
      <c r="D1948" s="89">
        <v>0</v>
      </c>
      <c r="E1948" s="89">
        <v>0</v>
      </c>
      <c r="F1948" s="89">
        <v>0</v>
      </c>
      <c r="G1948" s="89">
        <v>0</v>
      </c>
      <c r="H1948" s="89">
        <v>0</v>
      </c>
      <c r="I1948" s="89">
        <v>0</v>
      </c>
      <c r="J1948" s="89">
        <v>0</v>
      </c>
      <c r="K1948" s="89">
        <v>0</v>
      </c>
      <c r="L1948" s="89">
        <v>0</v>
      </c>
      <c r="M1948" s="89">
        <v>0</v>
      </c>
      <c r="N1948" s="89">
        <v>0</v>
      </c>
      <c r="O1948" s="89">
        <v>0</v>
      </c>
      <c r="P1948" s="89">
        <v>0</v>
      </c>
      <c r="Q1948" s="89">
        <v>0</v>
      </c>
      <c r="R1948" s="89">
        <v>0</v>
      </c>
      <c r="S1948" s="89">
        <v>0</v>
      </c>
      <c r="T1948" s="89">
        <v>0</v>
      </c>
      <c r="U1948" s="89">
        <v>0</v>
      </c>
      <c r="V1948" s="89">
        <v>0</v>
      </c>
      <c r="W1948" s="89">
        <v>0</v>
      </c>
      <c r="X1948" s="89">
        <v>0</v>
      </c>
      <c r="Y1948" s="89">
        <v>0</v>
      </c>
    </row>
    <row r="1949" spans="1:25">
      <c r="A1949" s="88" t="s">
        <v>2058</v>
      </c>
      <c r="B1949" s="89">
        <v>0</v>
      </c>
      <c r="C1949" s="89">
        <v>0</v>
      </c>
      <c r="D1949" s="89">
        <v>0</v>
      </c>
      <c r="E1949" s="89">
        <v>0</v>
      </c>
      <c r="F1949" s="89">
        <v>0</v>
      </c>
      <c r="G1949" s="89">
        <v>0</v>
      </c>
      <c r="H1949" s="89">
        <v>0</v>
      </c>
      <c r="I1949" s="89">
        <v>0</v>
      </c>
      <c r="J1949" s="89">
        <v>0</v>
      </c>
      <c r="K1949" s="89">
        <v>0</v>
      </c>
      <c r="L1949" s="89">
        <v>0</v>
      </c>
      <c r="M1949" s="89">
        <v>0</v>
      </c>
      <c r="N1949" s="89">
        <v>0</v>
      </c>
      <c r="O1949" s="89">
        <v>0</v>
      </c>
      <c r="P1949" s="89">
        <v>0</v>
      </c>
      <c r="Q1949" s="89">
        <v>0</v>
      </c>
      <c r="R1949" s="89">
        <v>0</v>
      </c>
      <c r="S1949" s="89">
        <v>0</v>
      </c>
      <c r="T1949" s="89">
        <v>0</v>
      </c>
      <c r="U1949" s="89">
        <v>0</v>
      </c>
      <c r="V1949" s="89">
        <v>0</v>
      </c>
      <c r="W1949" s="89">
        <v>0</v>
      </c>
      <c r="X1949" s="89">
        <v>0</v>
      </c>
      <c r="Y1949" s="89">
        <v>0</v>
      </c>
    </row>
    <row r="1950" spans="1:25">
      <c r="A1950" s="88" t="s">
        <v>2059</v>
      </c>
      <c r="B1950" s="89">
        <v>0</v>
      </c>
      <c r="C1950" s="89">
        <v>0</v>
      </c>
      <c r="D1950" s="89">
        <v>0</v>
      </c>
      <c r="E1950" s="89">
        <v>0</v>
      </c>
      <c r="F1950" s="89">
        <v>0</v>
      </c>
      <c r="G1950" s="89">
        <v>0</v>
      </c>
      <c r="H1950" s="89">
        <v>0</v>
      </c>
      <c r="I1950" s="89">
        <v>0</v>
      </c>
      <c r="J1950" s="89">
        <v>0</v>
      </c>
      <c r="K1950" s="89">
        <v>0</v>
      </c>
      <c r="L1950" s="89">
        <v>0</v>
      </c>
      <c r="M1950" s="89">
        <v>0</v>
      </c>
      <c r="N1950" s="89">
        <v>0</v>
      </c>
      <c r="O1950" s="89">
        <v>0</v>
      </c>
      <c r="P1950" s="89">
        <v>0</v>
      </c>
      <c r="Q1950" s="89">
        <v>0</v>
      </c>
      <c r="R1950" s="89">
        <v>0</v>
      </c>
      <c r="S1950" s="89">
        <v>0</v>
      </c>
      <c r="T1950" s="89">
        <v>0</v>
      </c>
      <c r="U1950" s="89">
        <v>0</v>
      </c>
      <c r="V1950" s="89">
        <v>0</v>
      </c>
      <c r="W1950" s="89">
        <v>0</v>
      </c>
      <c r="X1950" s="89">
        <v>0</v>
      </c>
      <c r="Y1950" s="89">
        <v>0</v>
      </c>
    </row>
    <row r="1951" spans="1:25">
      <c r="A1951" s="88" t="s">
        <v>2060</v>
      </c>
      <c r="B1951" s="89">
        <v>0</v>
      </c>
      <c r="C1951" s="89">
        <v>0</v>
      </c>
      <c r="D1951" s="89">
        <v>0</v>
      </c>
      <c r="E1951" s="89">
        <v>0</v>
      </c>
      <c r="F1951" s="89">
        <v>0</v>
      </c>
      <c r="G1951" s="89">
        <v>0</v>
      </c>
      <c r="H1951" s="89">
        <v>0</v>
      </c>
      <c r="I1951" s="89">
        <v>0</v>
      </c>
      <c r="J1951" s="89">
        <v>0</v>
      </c>
      <c r="K1951" s="89">
        <v>0</v>
      </c>
      <c r="L1951" s="89">
        <v>0</v>
      </c>
      <c r="M1951" s="89">
        <v>0</v>
      </c>
      <c r="N1951" s="89">
        <v>0</v>
      </c>
      <c r="O1951" s="89">
        <v>0</v>
      </c>
      <c r="P1951" s="89">
        <v>0</v>
      </c>
      <c r="Q1951" s="89">
        <v>0</v>
      </c>
      <c r="R1951" s="89">
        <v>0</v>
      </c>
      <c r="S1951" s="89">
        <v>0</v>
      </c>
      <c r="T1951" s="89">
        <v>0</v>
      </c>
      <c r="U1951" s="89">
        <v>0</v>
      </c>
      <c r="V1951" s="89">
        <v>0</v>
      </c>
      <c r="W1951" s="89">
        <v>0</v>
      </c>
      <c r="X1951" s="89">
        <v>0</v>
      </c>
      <c r="Y1951" s="89">
        <v>0</v>
      </c>
    </row>
    <row r="1952" spans="1:25">
      <c r="A1952" s="88" t="s">
        <v>2061</v>
      </c>
      <c r="B1952" s="89">
        <v>0</v>
      </c>
      <c r="C1952" s="89">
        <v>0</v>
      </c>
      <c r="D1952" s="89">
        <v>0</v>
      </c>
      <c r="E1952" s="89">
        <v>0</v>
      </c>
      <c r="F1952" s="89">
        <v>0</v>
      </c>
      <c r="G1952" s="89">
        <v>0</v>
      </c>
      <c r="H1952" s="89">
        <v>0</v>
      </c>
      <c r="I1952" s="89">
        <v>0</v>
      </c>
      <c r="J1952" s="89">
        <v>0</v>
      </c>
      <c r="K1952" s="89">
        <v>0</v>
      </c>
      <c r="L1952" s="89">
        <v>0</v>
      </c>
      <c r="M1952" s="89">
        <v>0</v>
      </c>
      <c r="N1952" s="89">
        <v>0</v>
      </c>
      <c r="O1952" s="89">
        <v>0</v>
      </c>
      <c r="P1952" s="89">
        <v>0</v>
      </c>
      <c r="Q1952" s="89">
        <v>0</v>
      </c>
      <c r="R1952" s="89">
        <v>0</v>
      </c>
      <c r="S1952" s="89">
        <v>0</v>
      </c>
      <c r="T1952" s="89">
        <v>0</v>
      </c>
      <c r="U1952" s="89">
        <v>0</v>
      </c>
      <c r="V1952" s="89">
        <v>0</v>
      </c>
      <c r="W1952" s="89">
        <v>0</v>
      </c>
      <c r="X1952" s="89">
        <v>0</v>
      </c>
      <c r="Y1952" s="89">
        <v>0</v>
      </c>
    </row>
    <row r="1953" spans="1:25">
      <c r="A1953" s="88" t="s">
        <v>2062</v>
      </c>
      <c r="B1953" s="89">
        <v>0</v>
      </c>
      <c r="C1953" s="89">
        <v>0</v>
      </c>
      <c r="D1953" s="89">
        <v>0</v>
      </c>
      <c r="E1953" s="89">
        <v>0</v>
      </c>
      <c r="F1953" s="89">
        <v>0</v>
      </c>
      <c r="G1953" s="89">
        <v>0</v>
      </c>
      <c r="H1953" s="89">
        <v>0</v>
      </c>
      <c r="I1953" s="89">
        <v>0</v>
      </c>
      <c r="J1953" s="89">
        <v>0</v>
      </c>
      <c r="K1953" s="89">
        <v>0</v>
      </c>
      <c r="L1953" s="89">
        <v>0</v>
      </c>
      <c r="M1953" s="89">
        <v>0</v>
      </c>
      <c r="N1953" s="89">
        <v>0</v>
      </c>
      <c r="O1953" s="89">
        <v>0</v>
      </c>
      <c r="P1953" s="89">
        <v>0</v>
      </c>
      <c r="Q1953" s="89">
        <v>0</v>
      </c>
      <c r="R1953" s="89">
        <v>0</v>
      </c>
      <c r="S1953" s="89">
        <v>0</v>
      </c>
      <c r="T1953" s="89">
        <v>0</v>
      </c>
      <c r="U1953" s="89">
        <v>0</v>
      </c>
      <c r="V1953" s="89">
        <v>0</v>
      </c>
      <c r="W1953" s="89">
        <v>0</v>
      </c>
      <c r="X1953" s="89">
        <v>0</v>
      </c>
      <c r="Y1953" s="89">
        <v>0</v>
      </c>
    </row>
    <row r="1954" spans="1:25">
      <c r="A1954" s="88" t="s">
        <v>2063</v>
      </c>
      <c r="B1954" s="89">
        <v>0</v>
      </c>
      <c r="C1954" s="89">
        <v>0</v>
      </c>
      <c r="D1954" s="89">
        <v>0</v>
      </c>
      <c r="E1954" s="89">
        <v>0</v>
      </c>
      <c r="F1954" s="89">
        <v>0</v>
      </c>
      <c r="G1954" s="89">
        <v>0</v>
      </c>
      <c r="H1954" s="89">
        <v>0</v>
      </c>
      <c r="I1954" s="89">
        <v>0</v>
      </c>
      <c r="J1954" s="89">
        <v>0</v>
      </c>
      <c r="K1954" s="89">
        <v>0</v>
      </c>
      <c r="L1954" s="89">
        <v>0</v>
      </c>
      <c r="M1954" s="89">
        <v>0</v>
      </c>
      <c r="N1954" s="89">
        <v>0</v>
      </c>
      <c r="O1954" s="89">
        <v>0</v>
      </c>
      <c r="P1954" s="89">
        <v>0</v>
      </c>
      <c r="Q1954" s="89">
        <v>0</v>
      </c>
      <c r="R1954" s="89">
        <v>0</v>
      </c>
      <c r="S1954" s="89">
        <v>0</v>
      </c>
      <c r="T1954" s="89">
        <v>0</v>
      </c>
      <c r="U1954" s="89">
        <v>0</v>
      </c>
      <c r="V1954" s="89">
        <v>0</v>
      </c>
      <c r="W1954" s="89">
        <v>0</v>
      </c>
      <c r="X1954" s="89">
        <v>0</v>
      </c>
      <c r="Y1954" s="89">
        <v>0</v>
      </c>
    </row>
    <row r="1955" spans="1:25">
      <c r="A1955" s="88" t="s">
        <v>2064</v>
      </c>
      <c r="B1955" s="89">
        <v>0</v>
      </c>
      <c r="C1955" s="89">
        <v>0</v>
      </c>
      <c r="D1955" s="89">
        <v>0</v>
      </c>
      <c r="E1955" s="89">
        <v>0</v>
      </c>
      <c r="F1955" s="89">
        <v>0</v>
      </c>
      <c r="G1955" s="89">
        <v>0</v>
      </c>
      <c r="H1955" s="89">
        <v>0</v>
      </c>
      <c r="I1955" s="89">
        <v>0</v>
      </c>
      <c r="J1955" s="89">
        <v>0</v>
      </c>
      <c r="K1955" s="89">
        <v>0</v>
      </c>
      <c r="L1955" s="89">
        <v>0</v>
      </c>
      <c r="M1955" s="89">
        <v>0</v>
      </c>
      <c r="N1955" s="89">
        <v>0</v>
      </c>
      <c r="O1955" s="89">
        <v>0</v>
      </c>
      <c r="P1955" s="89">
        <v>0</v>
      </c>
      <c r="Q1955" s="89">
        <v>0</v>
      </c>
      <c r="R1955" s="89">
        <v>0</v>
      </c>
      <c r="S1955" s="89">
        <v>0</v>
      </c>
      <c r="T1955" s="89">
        <v>0</v>
      </c>
      <c r="U1955" s="89">
        <v>0</v>
      </c>
      <c r="V1955" s="89">
        <v>0</v>
      </c>
      <c r="W1955" s="89">
        <v>0</v>
      </c>
      <c r="X1955" s="89">
        <v>0</v>
      </c>
      <c r="Y1955" s="89">
        <v>0</v>
      </c>
    </row>
    <row r="1956" spans="1:25">
      <c r="A1956" s="88" t="s">
        <v>2065</v>
      </c>
      <c r="B1956" s="89">
        <v>0</v>
      </c>
      <c r="C1956" s="89">
        <v>0</v>
      </c>
      <c r="D1956" s="89">
        <v>0</v>
      </c>
      <c r="E1956" s="89">
        <v>0</v>
      </c>
      <c r="F1956" s="89">
        <v>0</v>
      </c>
      <c r="G1956" s="89">
        <v>0</v>
      </c>
      <c r="H1956" s="89">
        <v>0</v>
      </c>
      <c r="I1956" s="89">
        <v>0</v>
      </c>
      <c r="J1956" s="89">
        <v>0</v>
      </c>
      <c r="K1956" s="89">
        <v>0</v>
      </c>
      <c r="L1956" s="89">
        <v>0</v>
      </c>
      <c r="M1956" s="89">
        <v>0</v>
      </c>
      <c r="N1956" s="89">
        <v>0</v>
      </c>
      <c r="O1956" s="89">
        <v>0</v>
      </c>
      <c r="P1956" s="89">
        <v>0</v>
      </c>
      <c r="Q1956" s="89">
        <v>0</v>
      </c>
      <c r="R1956" s="89">
        <v>0</v>
      </c>
      <c r="S1956" s="89">
        <v>0</v>
      </c>
      <c r="T1956" s="89">
        <v>0</v>
      </c>
      <c r="U1956" s="89">
        <v>0</v>
      </c>
      <c r="V1956" s="89">
        <v>0</v>
      </c>
      <c r="W1956" s="89">
        <v>0</v>
      </c>
      <c r="X1956" s="89">
        <v>0</v>
      </c>
      <c r="Y1956" s="89">
        <v>0</v>
      </c>
    </row>
    <row r="1957" spans="1:25">
      <c r="A1957" s="88" t="s">
        <v>2066</v>
      </c>
      <c r="B1957" s="89">
        <v>0</v>
      </c>
      <c r="C1957" s="89">
        <v>0</v>
      </c>
      <c r="D1957" s="89">
        <v>0</v>
      </c>
      <c r="E1957" s="89">
        <v>0</v>
      </c>
      <c r="F1957" s="89">
        <v>0</v>
      </c>
      <c r="G1957" s="89">
        <v>0</v>
      </c>
      <c r="H1957" s="89">
        <v>0</v>
      </c>
      <c r="I1957" s="89">
        <v>0</v>
      </c>
      <c r="J1957" s="89">
        <v>0</v>
      </c>
      <c r="K1957" s="89">
        <v>0</v>
      </c>
      <c r="L1957" s="89">
        <v>0</v>
      </c>
      <c r="M1957" s="89">
        <v>0</v>
      </c>
      <c r="N1957" s="89">
        <v>0</v>
      </c>
      <c r="O1957" s="89">
        <v>0</v>
      </c>
      <c r="P1957" s="89">
        <v>0</v>
      </c>
      <c r="Q1957" s="89">
        <v>0</v>
      </c>
      <c r="R1957" s="89">
        <v>0</v>
      </c>
      <c r="S1957" s="89">
        <v>0</v>
      </c>
      <c r="T1957" s="89">
        <v>0</v>
      </c>
      <c r="U1957" s="89">
        <v>0</v>
      </c>
      <c r="V1957" s="89">
        <v>0</v>
      </c>
      <c r="W1957" s="89">
        <v>0</v>
      </c>
      <c r="X1957" s="89">
        <v>0</v>
      </c>
      <c r="Y1957" s="89">
        <v>0</v>
      </c>
    </row>
    <row r="1958" spans="1:25">
      <c r="A1958" s="88" t="s">
        <v>2067</v>
      </c>
      <c r="B1958" s="89">
        <v>0</v>
      </c>
      <c r="C1958" s="89">
        <v>0</v>
      </c>
      <c r="D1958" s="89">
        <v>0</v>
      </c>
      <c r="E1958" s="89">
        <v>0</v>
      </c>
      <c r="F1958" s="89">
        <v>0</v>
      </c>
      <c r="G1958" s="89">
        <v>0</v>
      </c>
      <c r="H1958" s="89">
        <v>0</v>
      </c>
      <c r="I1958" s="89">
        <v>0</v>
      </c>
      <c r="J1958" s="89">
        <v>0</v>
      </c>
      <c r="K1958" s="89">
        <v>0</v>
      </c>
      <c r="L1958" s="89">
        <v>0</v>
      </c>
      <c r="M1958" s="89">
        <v>0</v>
      </c>
      <c r="N1958" s="89">
        <v>0</v>
      </c>
      <c r="O1958" s="89">
        <v>0</v>
      </c>
      <c r="P1958" s="89">
        <v>0</v>
      </c>
      <c r="Q1958" s="89">
        <v>0</v>
      </c>
      <c r="R1958" s="89">
        <v>0</v>
      </c>
      <c r="S1958" s="89">
        <v>0</v>
      </c>
      <c r="T1958" s="89">
        <v>0</v>
      </c>
      <c r="U1958" s="89">
        <v>0</v>
      </c>
      <c r="V1958" s="89">
        <v>0</v>
      </c>
      <c r="W1958" s="89">
        <v>0</v>
      </c>
      <c r="X1958" s="89">
        <v>0</v>
      </c>
      <c r="Y1958" s="89">
        <v>0</v>
      </c>
    </row>
    <row r="1959" spans="1:25">
      <c r="A1959" s="88" t="s">
        <v>2068</v>
      </c>
      <c r="B1959" s="89">
        <v>0</v>
      </c>
      <c r="C1959" s="89">
        <v>0</v>
      </c>
      <c r="D1959" s="89">
        <v>0</v>
      </c>
      <c r="E1959" s="89">
        <v>0</v>
      </c>
      <c r="F1959" s="89">
        <v>0</v>
      </c>
      <c r="G1959" s="89">
        <v>0</v>
      </c>
      <c r="H1959" s="89">
        <v>0</v>
      </c>
      <c r="I1959" s="89">
        <v>0</v>
      </c>
      <c r="J1959" s="89">
        <v>0</v>
      </c>
      <c r="K1959" s="89">
        <v>0</v>
      </c>
      <c r="L1959" s="89">
        <v>0</v>
      </c>
      <c r="M1959" s="89">
        <v>0</v>
      </c>
      <c r="N1959" s="89">
        <v>0</v>
      </c>
      <c r="O1959" s="89">
        <v>0</v>
      </c>
      <c r="P1959" s="89">
        <v>0</v>
      </c>
      <c r="Q1959" s="89">
        <v>0</v>
      </c>
      <c r="R1959" s="89">
        <v>0</v>
      </c>
      <c r="S1959" s="89">
        <v>0</v>
      </c>
      <c r="T1959" s="89">
        <v>0</v>
      </c>
      <c r="U1959" s="89">
        <v>0</v>
      </c>
      <c r="V1959" s="89">
        <v>0</v>
      </c>
      <c r="W1959" s="89">
        <v>0</v>
      </c>
      <c r="X1959" s="89">
        <v>0</v>
      </c>
      <c r="Y1959" s="89">
        <v>0</v>
      </c>
    </row>
    <row r="1960" spans="1:25">
      <c r="A1960" s="88" t="s">
        <v>2069</v>
      </c>
      <c r="B1960" s="89">
        <v>0</v>
      </c>
      <c r="C1960" s="89">
        <v>0</v>
      </c>
      <c r="D1960" s="89">
        <v>0</v>
      </c>
      <c r="E1960" s="89">
        <v>0</v>
      </c>
      <c r="F1960" s="89">
        <v>0</v>
      </c>
      <c r="G1960" s="89">
        <v>0</v>
      </c>
      <c r="H1960" s="89">
        <v>0</v>
      </c>
      <c r="I1960" s="89">
        <v>0</v>
      </c>
      <c r="J1960" s="89">
        <v>0</v>
      </c>
      <c r="K1960" s="89">
        <v>0</v>
      </c>
      <c r="L1960" s="89">
        <v>0</v>
      </c>
      <c r="M1960" s="89">
        <v>0</v>
      </c>
      <c r="N1960" s="89">
        <v>0</v>
      </c>
      <c r="O1960" s="89">
        <v>0</v>
      </c>
      <c r="P1960" s="89">
        <v>0</v>
      </c>
      <c r="Q1960" s="89">
        <v>0</v>
      </c>
      <c r="R1960" s="89">
        <v>0</v>
      </c>
      <c r="S1960" s="89">
        <v>0</v>
      </c>
      <c r="T1960" s="89">
        <v>0</v>
      </c>
      <c r="U1960" s="89">
        <v>0</v>
      </c>
      <c r="V1960" s="89">
        <v>0</v>
      </c>
      <c r="W1960" s="89">
        <v>0</v>
      </c>
      <c r="X1960" s="89">
        <v>0</v>
      </c>
      <c r="Y1960" s="89">
        <v>0</v>
      </c>
    </row>
    <row r="1961" spans="1:25">
      <c r="A1961" s="88" t="s">
        <v>2070</v>
      </c>
      <c r="B1961" s="89">
        <v>0</v>
      </c>
      <c r="C1961" s="89">
        <v>0</v>
      </c>
      <c r="D1961" s="89">
        <v>0</v>
      </c>
      <c r="E1961" s="89">
        <v>0</v>
      </c>
      <c r="F1961" s="89">
        <v>0</v>
      </c>
      <c r="G1961" s="89">
        <v>0</v>
      </c>
      <c r="H1961" s="89">
        <v>0</v>
      </c>
      <c r="I1961" s="89">
        <v>0</v>
      </c>
      <c r="J1961" s="89">
        <v>0</v>
      </c>
      <c r="K1961" s="89">
        <v>0</v>
      </c>
      <c r="L1961" s="89">
        <v>0</v>
      </c>
      <c r="M1961" s="89">
        <v>0</v>
      </c>
      <c r="N1961" s="89">
        <v>0</v>
      </c>
      <c r="O1961" s="89">
        <v>0</v>
      </c>
      <c r="P1961" s="89">
        <v>0</v>
      </c>
      <c r="Q1961" s="89">
        <v>0</v>
      </c>
      <c r="R1961" s="89">
        <v>0</v>
      </c>
      <c r="S1961" s="89">
        <v>0</v>
      </c>
      <c r="T1961" s="89">
        <v>0</v>
      </c>
      <c r="U1961" s="89">
        <v>0</v>
      </c>
      <c r="V1961" s="89">
        <v>0</v>
      </c>
      <c r="W1961" s="89">
        <v>0</v>
      </c>
      <c r="X1961" s="89">
        <v>0</v>
      </c>
      <c r="Y1961" s="89">
        <v>0</v>
      </c>
    </row>
    <row r="1962" spans="1:25">
      <c r="A1962" s="88" t="s">
        <v>2071</v>
      </c>
      <c r="B1962" s="89">
        <v>0</v>
      </c>
      <c r="C1962" s="89">
        <v>0</v>
      </c>
      <c r="D1962" s="89">
        <v>0</v>
      </c>
      <c r="E1962" s="89">
        <v>0</v>
      </c>
      <c r="F1962" s="89">
        <v>0</v>
      </c>
      <c r="G1962" s="89">
        <v>0</v>
      </c>
      <c r="H1962" s="89">
        <v>0</v>
      </c>
      <c r="I1962" s="89">
        <v>0</v>
      </c>
      <c r="J1962" s="89">
        <v>0</v>
      </c>
      <c r="K1962" s="89">
        <v>0</v>
      </c>
      <c r="L1962" s="89">
        <v>0</v>
      </c>
      <c r="M1962" s="89">
        <v>0</v>
      </c>
      <c r="N1962" s="89">
        <v>0</v>
      </c>
      <c r="O1962" s="89">
        <v>0</v>
      </c>
      <c r="P1962" s="89">
        <v>0</v>
      </c>
      <c r="Q1962" s="89">
        <v>0</v>
      </c>
      <c r="R1962" s="89">
        <v>0</v>
      </c>
      <c r="S1962" s="89">
        <v>0</v>
      </c>
      <c r="T1962" s="89">
        <v>0</v>
      </c>
      <c r="U1962" s="89">
        <v>0</v>
      </c>
      <c r="V1962" s="89">
        <v>0</v>
      </c>
      <c r="W1962" s="89">
        <v>0</v>
      </c>
      <c r="X1962" s="89">
        <v>0</v>
      </c>
      <c r="Y1962" s="89">
        <v>0</v>
      </c>
    </row>
    <row r="1963" spans="1:25">
      <c r="A1963" s="88" t="s">
        <v>2072</v>
      </c>
      <c r="B1963" s="89">
        <v>0</v>
      </c>
      <c r="C1963" s="89">
        <v>0</v>
      </c>
      <c r="D1963" s="89">
        <v>0</v>
      </c>
      <c r="E1963" s="89">
        <v>0</v>
      </c>
      <c r="F1963" s="89">
        <v>0</v>
      </c>
      <c r="G1963" s="89">
        <v>0</v>
      </c>
      <c r="H1963" s="89">
        <v>0</v>
      </c>
      <c r="I1963" s="89">
        <v>0</v>
      </c>
      <c r="J1963" s="89">
        <v>0</v>
      </c>
      <c r="K1963" s="89">
        <v>0</v>
      </c>
      <c r="L1963" s="89">
        <v>0</v>
      </c>
      <c r="M1963" s="89">
        <v>0</v>
      </c>
      <c r="N1963" s="89">
        <v>0</v>
      </c>
      <c r="O1963" s="89">
        <v>0</v>
      </c>
      <c r="P1963" s="89">
        <v>0</v>
      </c>
      <c r="Q1963" s="89">
        <v>0</v>
      </c>
      <c r="R1963" s="89">
        <v>0</v>
      </c>
      <c r="S1963" s="89">
        <v>0</v>
      </c>
      <c r="T1963" s="89">
        <v>0</v>
      </c>
      <c r="U1963" s="89">
        <v>0</v>
      </c>
      <c r="V1963" s="89">
        <v>0</v>
      </c>
      <c r="W1963" s="89">
        <v>0</v>
      </c>
      <c r="X1963" s="89">
        <v>0</v>
      </c>
      <c r="Y1963" s="89">
        <v>0</v>
      </c>
    </row>
    <row r="1964" spans="1:25">
      <c r="A1964" s="88" t="s">
        <v>2073</v>
      </c>
      <c r="B1964" s="89">
        <v>0</v>
      </c>
      <c r="C1964" s="89">
        <v>0</v>
      </c>
      <c r="D1964" s="89">
        <v>0</v>
      </c>
      <c r="E1964" s="89">
        <v>0</v>
      </c>
      <c r="F1964" s="89">
        <v>0</v>
      </c>
      <c r="G1964" s="89">
        <v>0</v>
      </c>
      <c r="H1964" s="89">
        <v>0</v>
      </c>
      <c r="I1964" s="89">
        <v>0</v>
      </c>
      <c r="J1964" s="89">
        <v>0</v>
      </c>
      <c r="K1964" s="89">
        <v>0</v>
      </c>
      <c r="L1964" s="89">
        <v>0</v>
      </c>
      <c r="M1964" s="89">
        <v>0</v>
      </c>
      <c r="N1964" s="89">
        <v>0</v>
      </c>
      <c r="O1964" s="89">
        <v>0</v>
      </c>
      <c r="P1964" s="89">
        <v>0</v>
      </c>
      <c r="Q1964" s="89">
        <v>0</v>
      </c>
      <c r="R1964" s="89">
        <v>0</v>
      </c>
      <c r="S1964" s="89">
        <v>0</v>
      </c>
      <c r="T1964" s="89">
        <v>0</v>
      </c>
      <c r="U1964" s="89">
        <v>0</v>
      </c>
      <c r="V1964" s="89">
        <v>0</v>
      </c>
      <c r="W1964" s="89">
        <v>0</v>
      </c>
      <c r="X1964" s="89">
        <v>0</v>
      </c>
      <c r="Y1964" s="89">
        <v>0</v>
      </c>
    </row>
    <row r="1965" spans="1:25">
      <c r="A1965" s="88" t="s">
        <v>2074</v>
      </c>
      <c r="B1965" s="89">
        <v>0</v>
      </c>
      <c r="C1965" s="89">
        <v>0</v>
      </c>
      <c r="D1965" s="89">
        <v>0</v>
      </c>
      <c r="E1965" s="89">
        <v>0</v>
      </c>
      <c r="F1965" s="89">
        <v>0</v>
      </c>
      <c r="G1965" s="89">
        <v>0</v>
      </c>
      <c r="H1965" s="89">
        <v>0</v>
      </c>
      <c r="I1965" s="89">
        <v>0</v>
      </c>
      <c r="J1965" s="89">
        <v>0</v>
      </c>
      <c r="K1965" s="89">
        <v>0</v>
      </c>
      <c r="L1965" s="89">
        <v>0</v>
      </c>
      <c r="M1965" s="89">
        <v>0</v>
      </c>
      <c r="N1965" s="89">
        <v>0</v>
      </c>
      <c r="O1965" s="89">
        <v>0</v>
      </c>
      <c r="P1965" s="89">
        <v>0</v>
      </c>
      <c r="Q1965" s="89">
        <v>0</v>
      </c>
      <c r="R1965" s="89">
        <v>0</v>
      </c>
      <c r="S1965" s="89">
        <v>0</v>
      </c>
      <c r="T1965" s="89">
        <v>0</v>
      </c>
      <c r="U1965" s="89">
        <v>0</v>
      </c>
      <c r="V1965" s="89">
        <v>0</v>
      </c>
      <c r="W1965" s="89">
        <v>0</v>
      </c>
      <c r="X1965" s="89">
        <v>0</v>
      </c>
      <c r="Y1965" s="89">
        <v>0</v>
      </c>
    </row>
    <row r="1966" spans="1:25">
      <c r="A1966" s="88" t="s">
        <v>2075</v>
      </c>
      <c r="B1966" s="89">
        <v>0</v>
      </c>
      <c r="C1966" s="89">
        <v>0</v>
      </c>
      <c r="D1966" s="89">
        <v>0</v>
      </c>
      <c r="E1966" s="89">
        <v>0</v>
      </c>
      <c r="F1966" s="89">
        <v>0</v>
      </c>
      <c r="G1966" s="89">
        <v>0</v>
      </c>
      <c r="H1966" s="89">
        <v>0</v>
      </c>
      <c r="I1966" s="89">
        <v>0</v>
      </c>
      <c r="J1966" s="89">
        <v>0</v>
      </c>
      <c r="K1966" s="89">
        <v>0</v>
      </c>
      <c r="L1966" s="89">
        <v>0</v>
      </c>
      <c r="M1966" s="89">
        <v>0</v>
      </c>
      <c r="N1966" s="89">
        <v>0</v>
      </c>
      <c r="O1966" s="89">
        <v>0</v>
      </c>
      <c r="P1966" s="89">
        <v>0</v>
      </c>
      <c r="Q1966" s="89">
        <v>0</v>
      </c>
      <c r="R1966" s="89">
        <v>0</v>
      </c>
      <c r="S1966" s="89">
        <v>0</v>
      </c>
      <c r="T1966" s="89">
        <v>0</v>
      </c>
      <c r="U1966" s="89">
        <v>0</v>
      </c>
      <c r="V1966" s="89">
        <v>0</v>
      </c>
      <c r="W1966" s="89">
        <v>0</v>
      </c>
      <c r="X1966" s="89">
        <v>0</v>
      </c>
      <c r="Y1966" s="89">
        <v>0</v>
      </c>
    </row>
    <row r="1967" spans="1:25">
      <c r="A1967" s="88" t="s">
        <v>2076</v>
      </c>
      <c r="B1967" s="89">
        <v>0</v>
      </c>
      <c r="C1967" s="89">
        <v>0</v>
      </c>
      <c r="D1967" s="89">
        <v>0</v>
      </c>
      <c r="E1967" s="89">
        <v>0</v>
      </c>
      <c r="F1967" s="89">
        <v>0</v>
      </c>
      <c r="G1967" s="89">
        <v>0</v>
      </c>
      <c r="H1967" s="89">
        <v>0</v>
      </c>
      <c r="I1967" s="89">
        <v>0</v>
      </c>
      <c r="J1967" s="89">
        <v>0</v>
      </c>
      <c r="K1967" s="89">
        <v>0</v>
      </c>
      <c r="L1967" s="89">
        <v>0</v>
      </c>
      <c r="M1967" s="89">
        <v>0</v>
      </c>
      <c r="N1967" s="89">
        <v>0</v>
      </c>
      <c r="O1967" s="89">
        <v>0</v>
      </c>
      <c r="P1967" s="89">
        <v>0</v>
      </c>
      <c r="Q1967" s="89">
        <v>0</v>
      </c>
      <c r="R1967" s="89">
        <v>0</v>
      </c>
      <c r="S1967" s="89">
        <v>0</v>
      </c>
      <c r="T1967" s="89">
        <v>0</v>
      </c>
      <c r="U1967" s="89">
        <v>0</v>
      </c>
      <c r="V1967" s="89">
        <v>0</v>
      </c>
      <c r="W1967" s="89">
        <v>0</v>
      </c>
      <c r="X1967" s="89">
        <v>0</v>
      </c>
      <c r="Y1967" s="89">
        <v>0</v>
      </c>
    </row>
    <row r="1968" spans="1:25">
      <c r="A1968" s="88" t="s">
        <v>2077</v>
      </c>
      <c r="B1968" s="89">
        <v>0</v>
      </c>
      <c r="C1968" s="89">
        <v>0</v>
      </c>
      <c r="D1968" s="89">
        <v>0</v>
      </c>
      <c r="E1968" s="89">
        <v>0</v>
      </c>
      <c r="F1968" s="89">
        <v>0</v>
      </c>
      <c r="G1968" s="89">
        <v>0</v>
      </c>
      <c r="H1968" s="89">
        <v>0</v>
      </c>
      <c r="I1968" s="89">
        <v>0</v>
      </c>
      <c r="J1968" s="89">
        <v>0</v>
      </c>
      <c r="K1968" s="89">
        <v>0</v>
      </c>
      <c r="L1968" s="89">
        <v>0</v>
      </c>
      <c r="M1968" s="89">
        <v>0</v>
      </c>
      <c r="N1968" s="89">
        <v>0</v>
      </c>
      <c r="O1968" s="89">
        <v>0</v>
      </c>
      <c r="P1968" s="89">
        <v>0</v>
      </c>
      <c r="Q1968" s="89">
        <v>0</v>
      </c>
      <c r="R1968" s="89">
        <v>0</v>
      </c>
      <c r="S1968" s="89">
        <v>0</v>
      </c>
      <c r="T1968" s="89">
        <v>0</v>
      </c>
      <c r="U1968" s="89">
        <v>0</v>
      </c>
      <c r="V1968" s="89">
        <v>0</v>
      </c>
      <c r="W1968" s="89">
        <v>0</v>
      </c>
      <c r="X1968" s="89">
        <v>0</v>
      </c>
      <c r="Y1968" s="89">
        <v>0</v>
      </c>
    </row>
    <row r="1969" spans="1:25">
      <c r="A1969" s="88" t="s">
        <v>2078</v>
      </c>
      <c r="B1969" s="89">
        <v>0</v>
      </c>
      <c r="C1969" s="89">
        <v>0</v>
      </c>
      <c r="D1969" s="89">
        <v>0</v>
      </c>
      <c r="E1969" s="89">
        <v>0</v>
      </c>
      <c r="F1969" s="89">
        <v>0</v>
      </c>
      <c r="G1969" s="89">
        <v>0</v>
      </c>
      <c r="H1969" s="89">
        <v>0</v>
      </c>
      <c r="I1969" s="89">
        <v>0</v>
      </c>
      <c r="J1969" s="89">
        <v>0</v>
      </c>
      <c r="K1969" s="89">
        <v>0</v>
      </c>
      <c r="L1969" s="89">
        <v>0</v>
      </c>
      <c r="M1969" s="89">
        <v>0</v>
      </c>
      <c r="N1969" s="89">
        <v>0</v>
      </c>
      <c r="O1969" s="89">
        <v>0</v>
      </c>
      <c r="P1969" s="89">
        <v>0</v>
      </c>
      <c r="Q1969" s="89">
        <v>0</v>
      </c>
      <c r="R1969" s="89">
        <v>0</v>
      </c>
      <c r="S1969" s="89">
        <v>0</v>
      </c>
      <c r="T1969" s="89">
        <v>0</v>
      </c>
      <c r="U1969" s="89">
        <v>0</v>
      </c>
      <c r="V1969" s="89">
        <v>0</v>
      </c>
      <c r="W1969" s="89">
        <v>0</v>
      </c>
      <c r="X1969" s="89">
        <v>0</v>
      </c>
      <c r="Y1969" s="89">
        <v>0</v>
      </c>
    </row>
    <row r="1970" spans="1:25">
      <c r="A1970" s="88" t="s">
        <v>2079</v>
      </c>
      <c r="B1970" s="89">
        <v>0</v>
      </c>
      <c r="C1970" s="89">
        <v>0</v>
      </c>
      <c r="D1970" s="89">
        <v>0</v>
      </c>
      <c r="E1970" s="89">
        <v>0</v>
      </c>
      <c r="F1970" s="89">
        <v>0</v>
      </c>
      <c r="G1970" s="89">
        <v>0</v>
      </c>
      <c r="H1970" s="89">
        <v>0</v>
      </c>
      <c r="I1970" s="89">
        <v>0</v>
      </c>
      <c r="J1970" s="89">
        <v>0</v>
      </c>
      <c r="K1970" s="89">
        <v>0</v>
      </c>
      <c r="L1970" s="89">
        <v>0</v>
      </c>
      <c r="M1970" s="89">
        <v>0</v>
      </c>
      <c r="N1970" s="89">
        <v>0</v>
      </c>
      <c r="O1970" s="89">
        <v>0</v>
      </c>
      <c r="P1970" s="89">
        <v>0</v>
      </c>
      <c r="Q1970" s="89">
        <v>0</v>
      </c>
      <c r="R1970" s="89">
        <v>0</v>
      </c>
      <c r="S1970" s="89">
        <v>0</v>
      </c>
      <c r="T1970" s="89">
        <v>0</v>
      </c>
      <c r="U1970" s="89">
        <v>0</v>
      </c>
      <c r="V1970" s="89">
        <v>0</v>
      </c>
      <c r="W1970" s="89">
        <v>0</v>
      </c>
      <c r="X1970" s="89">
        <v>0</v>
      </c>
      <c r="Y1970" s="89">
        <v>0</v>
      </c>
    </row>
    <row r="1971" spans="1:25">
      <c r="A1971" s="88" t="s">
        <v>2080</v>
      </c>
      <c r="B1971" s="89">
        <v>0</v>
      </c>
      <c r="C1971" s="89">
        <v>0</v>
      </c>
      <c r="D1971" s="89">
        <v>0</v>
      </c>
      <c r="E1971" s="89">
        <v>0</v>
      </c>
      <c r="F1971" s="89">
        <v>0</v>
      </c>
      <c r="G1971" s="89">
        <v>0</v>
      </c>
      <c r="H1971" s="89">
        <v>0</v>
      </c>
      <c r="I1971" s="89">
        <v>0</v>
      </c>
      <c r="J1971" s="89">
        <v>0</v>
      </c>
      <c r="K1971" s="89">
        <v>0</v>
      </c>
      <c r="L1971" s="89">
        <v>0</v>
      </c>
      <c r="M1971" s="89">
        <v>0</v>
      </c>
      <c r="N1971" s="89">
        <v>0</v>
      </c>
      <c r="O1971" s="89">
        <v>0</v>
      </c>
      <c r="P1971" s="89">
        <v>0</v>
      </c>
      <c r="Q1971" s="89">
        <v>0</v>
      </c>
      <c r="R1971" s="89">
        <v>0</v>
      </c>
      <c r="S1971" s="89">
        <v>0</v>
      </c>
      <c r="T1971" s="89">
        <v>0</v>
      </c>
      <c r="U1971" s="89">
        <v>0</v>
      </c>
      <c r="V1971" s="89">
        <v>0</v>
      </c>
      <c r="W1971" s="89">
        <v>0</v>
      </c>
      <c r="X1971" s="89">
        <v>0</v>
      </c>
      <c r="Y1971" s="89">
        <v>0</v>
      </c>
    </row>
    <row r="1972" spans="1:25">
      <c r="A1972" s="88" t="s">
        <v>2081</v>
      </c>
      <c r="B1972" s="89">
        <v>0</v>
      </c>
      <c r="C1972" s="89">
        <v>0</v>
      </c>
      <c r="D1972" s="89">
        <v>0</v>
      </c>
      <c r="E1972" s="89">
        <v>0</v>
      </c>
      <c r="F1972" s="89">
        <v>0</v>
      </c>
      <c r="G1972" s="89">
        <v>0</v>
      </c>
      <c r="H1972" s="89">
        <v>0</v>
      </c>
      <c r="I1972" s="89">
        <v>0</v>
      </c>
      <c r="J1972" s="89">
        <v>0</v>
      </c>
      <c r="K1972" s="89">
        <v>0</v>
      </c>
      <c r="L1972" s="89">
        <v>0</v>
      </c>
      <c r="M1972" s="89">
        <v>0</v>
      </c>
      <c r="N1972" s="89">
        <v>0</v>
      </c>
      <c r="O1972" s="89">
        <v>0</v>
      </c>
      <c r="P1972" s="89">
        <v>0</v>
      </c>
      <c r="Q1972" s="89">
        <v>0</v>
      </c>
      <c r="R1972" s="89">
        <v>0</v>
      </c>
      <c r="S1972" s="89">
        <v>0</v>
      </c>
      <c r="T1972" s="89">
        <v>0</v>
      </c>
      <c r="U1972" s="89">
        <v>0</v>
      </c>
      <c r="V1972" s="89">
        <v>0</v>
      </c>
      <c r="W1972" s="89">
        <v>0</v>
      </c>
      <c r="X1972" s="89">
        <v>0</v>
      </c>
      <c r="Y1972" s="89">
        <v>0</v>
      </c>
    </row>
    <row r="1973" spans="1:25">
      <c r="A1973" s="88" t="s">
        <v>2082</v>
      </c>
      <c r="B1973" s="89">
        <v>0</v>
      </c>
      <c r="C1973" s="89">
        <v>0</v>
      </c>
      <c r="D1973" s="89">
        <v>0</v>
      </c>
      <c r="E1973" s="89">
        <v>0</v>
      </c>
      <c r="F1973" s="89">
        <v>0</v>
      </c>
      <c r="G1973" s="89">
        <v>0</v>
      </c>
      <c r="H1973" s="89">
        <v>0</v>
      </c>
      <c r="I1973" s="89">
        <v>0</v>
      </c>
      <c r="J1973" s="89">
        <v>0</v>
      </c>
      <c r="K1973" s="89">
        <v>0</v>
      </c>
      <c r="L1973" s="89">
        <v>0</v>
      </c>
      <c r="M1973" s="89">
        <v>0</v>
      </c>
      <c r="N1973" s="89">
        <v>0</v>
      </c>
      <c r="O1973" s="89">
        <v>0</v>
      </c>
      <c r="P1973" s="89">
        <v>0</v>
      </c>
      <c r="Q1973" s="89">
        <v>0</v>
      </c>
      <c r="R1973" s="89">
        <v>0</v>
      </c>
      <c r="S1973" s="89">
        <v>0</v>
      </c>
      <c r="T1973" s="89">
        <v>0</v>
      </c>
      <c r="U1973" s="89">
        <v>0</v>
      </c>
      <c r="V1973" s="89">
        <v>0</v>
      </c>
      <c r="W1973" s="89">
        <v>0</v>
      </c>
      <c r="X1973" s="89">
        <v>0</v>
      </c>
      <c r="Y1973" s="89">
        <v>0</v>
      </c>
    </row>
    <row r="1974" spans="1:25">
      <c r="A1974" s="88" t="s">
        <v>2083</v>
      </c>
      <c r="B1974" s="89">
        <v>0</v>
      </c>
      <c r="C1974" s="89">
        <v>0</v>
      </c>
      <c r="D1974" s="89">
        <v>0</v>
      </c>
      <c r="E1974" s="89">
        <v>0</v>
      </c>
      <c r="F1974" s="89">
        <v>0</v>
      </c>
      <c r="G1974" s="89">
        <v>0</v>
      </c>
      <c r="H1974" s="89">
        <v>0</v>
      </c>
      <c r="I1974" s="89">
        <v>0</v>
      </c>
      <c r="J1974" s="89">
        <v>0</v>
      </c>
      <c r="K1974" s="89">
        <v>0</v>
      </c>
      <c r="L1974" s="89">
        <v>0</v>
      </c>
      <c r="M1974" s="89">
        <v>0</v>
      </c>
      <c r="N1974" s="89">
        <v>0</v>
      </c>
      <c r="O1974" s="89">
        <v>0</v>
      </c>
      <c r="P1974" s="89">
        <v>0</v>
      </c>
      <c r="Q1974" s="89">
        <v>0</v>
      </c>
      <c r="R1974" s="89">
        <v>0</v>
      </c>
      <c r="S1974" s="89">
        <v>0</v>
      </c>
      <c r="T1974" s="89">
        <v>0</v>
      </c>
      <c r="U1974" s="89">
        <v>0</v>
      </c>
      <c r="V1974" s="89">
        <v>0</v>
      </c>
      <c r="W1974" s="89">
        <v>0</v>
      </c>
      <c r="X1974" s="89">
        <v>0</v>
      </c>
      <c r="Y1974" s="89">
        <v>0</v>
      </c>
    </row>
    <row r="1975" spans="1:25">
      <c r="A1975" s="88" t="s">
        <v>2084</v>
      </c>
      <c r="B1975" s="89">
        <v>0</v>
      </c>
      <c r="C1975" s="89">
        <v>0</v>
      </c>
      <c r="D1975" s="89">
        <v>0</v>
      </c>
      <c r="E1975" s="89">
        <v>0</v>
      </c>
      <c r="F1975" s="89">
        <v>0</v>
      </c>
      <c r="G1975" s="89">
        <v>0</v>
      </c>
      <c r="H1975" s="89">
        <v>0</v>
      </c>
      <c r="I1975" s="89">
        <v>0</v>
      </c>
      <c r="J1975" s="89">
        <v>0</v>
      </c>
      <c r="K1975" s="89">
        <v>0</v>
      </c>
      <c r="L1975" s="89">
        <v>0</v>
      </c>
      <c r="M1975" s="89">
        <v>0</v>
      </c>
      <c r="N1975" s="89">
        <v>0</v>
      </c>
      <c r="O1975" s="89">
        <v>0</v>
      </c>
      <c r="P1975" s="89">
        <v>0</v>
      </c>
      <c r="Q1975" s="89">
        <v>0</v>
      </c>
      <c r="R1975" s="89">
        <v>0</v>
      </c>
      <c r="S1975" s="89">
        <v>0</v>
      </c>
      <c r="T1975" s="89">
        <v>0</v>
      </c>
      <c r="U1975" s="89">
        <v>0</v>
      </c>
      <c r="V1975" s="89">
        <v>0</v>
      </c>
      <c r="W1975" s="89">
        <v>0</v>
      </c>
      <c r="X1975" s="89">
        <v>0</v>
      </c>
      <c r="Y1975" s="89">
        <v>0</v>
      </c>
    </row>
    <row r="1976" spans="1:25">
      <c r="A1976" s="88" t="s">
        <v>2085</v>
      </c>
      <c r="B1976" s="89">
        <v>0</v>
      </c>
      <c r="C1976" s="89">
        <v>0</v>
      </c>
      <c r="D1976" s="89">
        <v>0</v>
      </c>
      <c r="E1976" s="89">
        <v>0</v>
      </c>
      <c r="F1976" s="89">
        <v>0</v>
      </c>
      <c r="G1976" s="89">
        <v>0</v>
      </c>
      <c r="H1976" s="89">
        <v>0</v>
      </c>
      <c r="I1976" s="89">
        <v>0</v>
      </c>
      <c r="J1976" s="89">
        <v>0</v>
      </c>
      <c r="K1976" s="89">
        <v>0</v>
      </c>
      <c r="L1976" s="89">
        <v>0</v>
      </c>
      <c r="M1976" s="89">
        <v>0</v>
      </c>
      <c r="N1976" s="89">
        <v>0</v>
      </c>
      <c r="O1976" s="89">
        <v>0</v>
      </c>
      <c r="P1976" s="89">
        <v>0</v>
      </c>
      <c r="Q1976" s="89">
        <v>0</v>
      </c>
      <c r="R1976" s="89">
        <v>0</v>
      </c>
      <c r="S1976" s="89">
        <v>0</v>
      </c>
      <c r="T1976" s="89">
        <v>0</v>
      </c>
      <c r="U1976" s="89">
        <v>0</v>
      </c>
      <c r="V1976" s="89">
        <v>0</v>
      </c>
      <c r="W1976" s="89">
        <v>0</v>
      </c>
      <c r="X1976" s="89">
        <v>0</v>
      </c>
      <c r="Y1976" s="89">
        <v>0</v>
      </c>
    </row>
    <row r="1977" spans="1:25">
      <c r="A1977" s="88" t="s">
        <v>2086</v>
      </c>
      <c r="B1977" s="89">
        <v>0</v>
      </c>
      <c r="C1977" s="89">
        <v>0</v>
      </c>
      <c r="D1977" s="89">
        <v>0</v>
      </c>
      <c r="E1977" s="89">
        <v>0</v>
      </c>
      <c r="F1977" s="89">
        <v>0</v>
      </c>
      <c r="G1977" s="89">
        <v>0</v>
      </c>
      <c r="H1977" s="89">
        <v>0</v>
      </c>
      <c r="I1977" s="89">
        <v>0</v>
      </c>
      <c r="J1977" s="89">
        <v>0</v>
      </c>
      <c r="K1977" s="89">
        <v>0</v>
      </c>
      <c r="L1977" s="89">
        <v>0</v>
      </c>
      <c r="M1977" s="89">
        <v>0</v>
      </c>
      <c r="N1977" s="89">
        <v>0</v>
      </c>
      <c r="O1977" s="89">
        <v>0</v>
      </c>
      <c r="P1977" s="89">
        <v>0</v>
      </c>
      <c r="Q1977" s="89">
        <v>0</v>
      </c>
      <c r="R1977" s="89">
        <v>0</v>
      </c>
      <c r="S1977" s="89">
        <v>0</v>
      </c>
      <c r="T1977" s="89">
        <v>0</v>
      </c>
      <c r="U1977" s="89">
        <v>0</v>
      </c>
      <c r="V1977" s="89">
        <v>0</v>
      </c>
      <c r="W1977" s="89">
        <v>0</v>
      </c>
      <c r="X1977" s="89">
        <v>0</v>
      </c>
      <c r="Y1977" s="89">
        <v>0</v>
      </c>
    </row>
    <row r="1978" spans="1:25">
      <c r="A1978" s="88" t="s">
        <v>2087</v>
      </c>
      <c r="B1978" s="89">
        <v>0</v>
      </c>
      <c r="C1978" s="89">
        <v>0</v>
      </c>
      <c r="D1978" s="89">
        <v>0</v>
      </c>
      <c r="E1978" s="89">
        <v>0</v>
      </c>
      <c r="F1978" s="89">
        <v>0</v>
      </c>
      <c r="G1978" s="89">
        <v>0</v>
      </c>
      <c r="H1978" s="89">
        <v>0</v>
      </c>
      <c r="I1978" s="89">
        <v>0</v>
      </c>
      <c r="J1978" s="89">
        <v>0</v>
      </c>
      <c r="K1978" s="89">
        <v>0</v>
      </c>
      <c r="L1978" s="89">
        <v>0</v>
      </c>
      <c r="M1978" s="89">
        <v>0</v>
      </c>
      <c r="N1978" s="89">
        <v>0</v>
      </c>
      <c r="O1978" s="89">
        <v>0</v>
      </c>
      <c r="P1978" s="89">
        <v>0</v>
      </c>
      <c r="Q1978" s="89">
        <v>0</v>
      </c>
      <c r="R1978" s="89">
        <v>0</v>
      </c>
      <c r="S1978" s="89">
        <v>0</v>
      </c>
      <c r="T1978" s="89">
        <v>0</v>
      </c>
      <c r="U1978" s="89">
        <v>0</v>
      </c>
      <c r="V1978" s="89">
        <v>0</v>
      </c>
      <c r="W1978" s="89">
        <v>0</v>
      </c>
      <c r="X1978" s="89">
        <v>0</v>
      </c>
      <c r="Y1978" s="89">
        <v>0</v>
      </c>
    </row>
    <row r="1979" spans="1:25">
      <c r="A1979" s="88" t="s">
        <v>2088</v>
      </c>
      <c r="B1979" s="89">
        <v>0</v>
      </c>
      <c r="C1979" s="89">
        <v>0</v>
      </c>
      <c r="D1979" s="89">
        <v>0</v>
      </c>
      <c r="E1979" s="89">
        <v>0</v>
      </c>
      <c r="F1979" s="89">
        <v>0</v>
      </c>
      <c r="G1979" s="89">
        <v>0</v>
      </c>
      <c r="H1979" s="89">
        <v>0</v>
      </c>
      <c r="I1979" s="89">
        <v>0</v>
      </c>
      <c r="J1979" s="89">
        <v>0</v>
      </c>
      <c r="K1979" s="89">
        <v>0</v>
      </c>
      <c r="L1979" s="89">
        <v>0</v>
      </c>
      <c r="M1979" s="89">
        <v>0</v>
      </c>
      <c r="N1979" s="89">
        <v>0</v>
      </c>
      <c r="O1979" s="89">
        <v>0</v>
      </c>
      <c r="P1979" s="89">
        <v>0</v>
      </c>
      <c r="Q1979" s="89">
        <v>0</v>
      </c>
      <c r="R1979" s="89">
        <v>0</v>
      </c>
      <c r="S1979" s="89">
        <v>0</v>
      </c>
      <c r="T1979" s="89">
        <v>0</v>
      </c>
      <c r="U1979" s="89">
        <v>0</v>
      </c>
      <c r="V1979" s="89">
        <v>0</v>
      </c>
      <c r="W1979" s="89">
        <v>0</v>
      </c>
      <c r="X1979" s="89">
        <v>0</v>
      </c>
      <c r="Y1979" s="89">
        <v>0</v>
      </c>
    </row>
    <row r="1980" spans="1:25">
      <c r="A1980" s="88" t="s">
        <v>2089</v>
      </c>
      <c r="B1980" s="89">
        <v>0</v>
      </c>
      <c r="C1980" s="89">
        <v>0</v>
      </c>
      <c r="D1980" s="89">
        <v>0</v>
      </c>
      <c r="E1980" s="89">
        <v>0</v>
      </c>
      <c r="F1980" s="89">
        <v>0</v>
      </c>
      <c r="G1980" s="89">
        <v>0</v>
      </c>
      <c r="H1980" s="89">
        <v>0</v>
      </c>
      <c r="I1980" s="89">
        <v>0</v>
      </c>
      <c r="J1980" s="89">
        <v>0</v>
      </c>
      <c r="K1980" s="89">
        <v>0</v>
      </c>
      <c r="L1980" s="89">
        <v>0</v>
      </c>
      <c r="M1980" s="89">
        <v>0</v>
      </c>
      <c r="N1980" s="89">
        <v>0</v>
      </c>
      <c r="O1980" s="89">
        <v>0</v>
      </c>
      <c r="P1980" s="89">
        <v>0</v>
      </c>
      <c r="Q1980" s="89">
        <v>0</v>
      </c>
      <c r="R1980" s="89">
        <v>0</v>
      </c>
      <c r="S1980" s="89">
        <v>0</v>
      </c>
      <c r="T1980" s="89">
        <v>0</v>
      </c>
      <c r="U1980" s="89">
        <v>0</v>
      </c>
      <c r="V1980" s="89">
        <v>0</v>
      </c>
      <c r="W1980" s="89">
        <v>0</v>
      </c>
      <c r="X1980" s="89">
        <v>0</v>
      </c>
      <c r="Y1980" s="89">
        <v>0</v>
      </c>
    </row>
    <row r="1981" spans="1:25">
      <c r="A1981" s="88" t="s">
        <v>2090</v>
      </c>
      <c r="B1981" s="89">
        <v>0</v>
      </c>
      <c r="C1981" s="89">
        <v>0</v>
      </c>
      <c r="D1981" s="89">
        <v>0</v>
      </c>
      <c r="E1981" s="89">
        <v>0</v>
      </c>
      <c r="F1981" s="89">
        <v>0</v>
      </c>
      <c r="G1981" s="89">
        <v>0</v>
      </c>
      <c r="H1981" s="89">
        <v>0</v>
      </c>
      <c r="I1981" s="89">
        <v>0</v>
      </c>
      <c r="J1981" s="89">
        <v>0</v>
      </c>
      <c r="K1981" s="89">
        <v>0</v>
      </c>
      <c r="L1981" s="89">
        <v>0</v>
      </c>
      <c r="M1981" s="89">
        <v>0</v>
      </c>
      <c r="N1981" s="89">
        <v>0</v>
      </c>
      <c r="O1981" s="89">
        <v>0</v>
      </c>
      <c r="P1981" s="89">
        <v>0</v>
      </c>
      <c r="Q1981" s="89">
        <v>0</v>
      </c>
      <c r="R1981" s="89">
        <v>0</v>
      </c>
      <c r="S1981" s="89">
        <v>0</v>
      </c>
      <c r="T1981" s="89">
        <v>0</v>
      </c>
      <c r="U1981" s="89">
        <v>0</v>
      </c>
      <c r="V1981" s="89">
        <v>0</v>
      </c>
      <c r="W1981" s="89">
        <v>0</v>
      </c>
      <c r="X1981" s="89">
        <v>0</v>
      </c>
      <c r="Y1981" s="89">
        <v>0</v>
      </c>
    </row>
    <row r="1982" spans="1:25">
      <c r="A1982" s="88" t="s">
        <v>2091</v>
      </c>
      <c r="B1982" s="89">
        <v>0</v>
      </c>
      <c r="C1982" s="89">
        <v>0</v>
      </c>
      <c r="D1982" s="89">
        <v>0</v>
      </c>
      <c r="E1982" s="89">
        <v>0</v>
      </c>
      <c r="F1982" s="89">
        <v>0</v>
      </c>
      <c r="G1982" s="89">
        <v>0</v>
      </c>
      <c r="H1982" s="89">
        <v>0</v>
      </c>
      <c r="I1982" s="89">
        <v>0</v>
      </c>
      <c r="J1982" s="89">
        <v>0</v>
      </c>
      <c r="K1982" s="89">
        <v>0</v>
      </c>
      <c r="L1982" s="89">
        <v>0</v>
      </c>
      <c r="M1982" s="89">
        <v>0</v>
      </c>
      <c r="N1982" s="89">
        <v>0</v>
      </c>
      <c r="O1982" s="89">
        <v>0</v>
      </c>
      <c r="P1982" s="89">
        <v>0</v>
      </c>
      <c r="Q1982" s="89">
        <v>0</v>
      </c>
      <c r="R1982" s="89">
        <v>0</v>
      </c>
      <c r="S1982" s="89">
        <v>0</v>
      </c>
      <c r="T1982" s="89">
        <v>0</v>
      </c>
      <c r="U1982" s="89">
        <v>0</v>
      </c>
      <c r="V1982" s="89">
        <v>0</v>
      </c>
      <c r="W1982" s="89">
        <v>0</v>
      </c>
      <c r="X1982" s="89">
        <v>0</v>
      </c>
      <c r="Y1982" s="89">
        <v>0</v>
      </c>
    </row>
    <row r="1983" spans="1:25">
      <c r="A1983" s="88" t="s">
        <v>2092</v>
      </c>
      <c r="B1983" s="89">
        <v>0</v>
      </c>
      <c r="C1983" s="89">
        <v>0</v>
      </c>
      <c r="D1983" s="89">
        <v>0</v>
      </c>
      <c r="E1983" s="89">
        <v>0</v>
      </c>
      <c r="F1983" s="89">
        <v>0</v>
      </c>
      <c r="G1983" s="89">
        <v>0</v>
      </c>
      <c r="H1983" s="89">
        <v>0</v>
      </c>
      <c r="I1983" s="89">
        <v>0</v>
      </c>
      <c r="J1983" s="89">
        <v>0</v>
      </c>
      <c r="K1983" s="89">
        <v>0</v>
      </c>
      <c r="L1983" s="89">
        <v>0</v>
      </c>
      <c r="M1983" s="89">
        <v>0</v>
      </c>
      <c r="N1983" s="89">
        <v>0</v>
      </c>
      <c r="O1983" s="89">
        <v>0</v>
      </c>
      <c r="P1983" s="89">
        <v>0</v>
      </c>
      <c r="Q1983" s="89">
        <v>0</v>
      </c>
      <c r="R1983" s="89">
        <v>0</v>
      </c>
      <c r="S1983" s="89">
        <v>0</v>
      </c>
      <c r="T1983" s="89">
        <v>0</v>
      </c>
      <c r="U1983" s="89">
        <v>0</v>
      </c>
      <c r="V1983" s="89">
        <v>0</v>
      </c>
      <c r="W1983" s="89">
        <v>0</v>
      </c>
      <c r="X1983" s="89">
        <v>0</v>
      </c>
      <c r="Y1983" s="89">
        <v>0</v>
      </c>
    </row>
    <row r="1984" spans="1:25">
      <c r="A1984" s="88" t="s">
        <v>2093</v>
      </c>
      <c r="B1984" s="89">
        <v>0</v>
      </c>
      <c r="C1984" s="89">
        <v>0</v>
      </c>
      <c r="D1984" s="89">
        <v>0</v>
      </c>
      <c r="E1984" s="89">
        <v>0</v>
      </c>
      <c r="F1984" s="89">
        <v>0</v>
      </c>
      <c r="G1984" s="89">
        <v>0</v>
      </c>
      <c r="H1984" s="89">
        <v>0</v>
      </c>
      <c r="I1984" s="89">
        <v>0</v>
      </c>
      <c r="J1984" s="89">
        <v>0</v>
      </c>
      <c r="K1984" s="89">
        <v>0</v>
      </c>
      <c r="L1984" s="89">
        <v>0</v>
      </c>
      <c r="M1984" s="89">
        <v>0</v>
      </c>
      <c r="N1984" s="89">
        <v>0</v>
      </c>
      <c r="O1984" s="89">
        <v>0</v>
      </c>
      <c r="P1984" s="89">
        <v>0</v>
      </c>
      <c r="Q1984" s="89">
        <v>0</v>
      </c>
      <c r="R1984" s="89">
        <v>0</v>
      </c>
      <c r="S1984" s="89">
        <v>0</v>
      </c>
      <c r="T1984" s="89">
        <v>0</v>
      </c>
      <c r="U1984" s="89">
        <v>0</v>
      </c>
      <c r="V1984" s="89">
        <v>0</v>
      </c>
      <c r="W1984" s="89">
        <v>0</v>
      </c>
      <c r="X1984" s="89">
        <v>0</v>
      </c>
      <c r="Y1984" s="89">
        <v>0</v>
      </c>
    </row>
    <row r="1985" spans="1:25">
      <c r="A1985" s="88" t="s">
        <v>2094</v>
      </c>
      <c r="B1985" s="89">
        <v>0</v>
      </c>
      <c r="C1985" s="89">
        <v>0</v>
      </c>
      <c r="D1985" s="89">
        <v>0</v>
      </c>
      <c r="E1985" s="89">
        <v>0</v>
      </c>
      <c r="F1985" s="89">
        <v>0</v>
      </c>
      <c r="G1985" s="89">
        <v>0</v>
      </c>
      <c r="H1985" s="89">
        <v>0</v>
      </c>
      <c r="I1985" s="89">
        <v>0</v>
      </c>
      <c r="J1985" s="89">
        <v>0</v>
      </c>
      <c r="K1985" s="89">
        <v>0</v>
      </c>
      <c r="L1985" s="89">
        <v>0</v>
      </c>
      <c r="M1985" s="89">
        <v>0</v>
      </c>
      <c r="N1985" s="89">
        <v>0</v>
      </c>
      <c r="O1985" s="89">
        <v>0</v>
      </c>
      <c r="P1985" s="89">
        <v>0</v>
      </c>
      <c r="Q1985" s="89">
        <v>0</v>
      </c>
      <c r="R1985" s="89">
        <v>0</v>
      </c>
      <c r="S1985" s="89">
        <v>0</v>
      </c>
      <c r="T1985" s="89">
        <v>0</v>
      </c>
      <c r="U1985" s="89">
        <v>0</v>
      </c>
      <c r="V1985" s="89">
        <v>0</v>
      </c>
      <c r="W1985" s="89">
        <v>0</v>
      </c>
      <c r="X1985" s="89">
        <v>0</v>
      </c>
      <c r="Y1985" s="89">
        <v>0</v>
      </c>
    </row>
    <row r="1986" spans="1:25">
      <c r="A1986" s="88" t="s">
        <v>2095</v>
      </c>
      <c r="B1986" s="89">
        <v>0</v>
      </c>
      <c r="C1986" s="89">
        <v>0</v>
      </c>
      <c r="D1986" s="89">
        <v>0</v>
      </c>
      <c r="E1986" s="89">
        <v>0</v>
      </c>
      <c r="F1986" s="89">
        <v>0</v>
      </c>
      <c r="G1986" s="89">
        <v>0</v>
      </c>
      <c r="H1986" s="89">
        <v>0</v>
      </c>
      <c r="I1986" s="89">
        <v>0</v>
      </c>
      <c r="J1986" s="89">
        <v>0</v>
      </c>
      <c r="K1986" s="89">
        <v>0</v>
      </c>
      <c r="L1986" s="89">
        <v>0</v>
      </c>
      <c r="M1986" s="89">
        <v>0</v>
      </c>
      <c r="N1986" s="89">
        <v>0</v>
      </c>
      <c r="O1986" s="89">
        <v>0</v>
      </c>
      <c r="P1986" s="89">
        <v>0</v>
      </c>
      <c r="Q1986" s="89">
        <v>0</v>
      </c>
      <c r="R1986" s="89">
        <v>0</v>
      </c>
      <c r="S1986" s="89">
        <v>0</v>
      </c>
      <c r="T1986" s="89">
        <v>0</v>
      </c>
      <c r="U1986" s="89">
        <v>0</v>
      </c>
      <c r="V1986" s="89">
        <v>0</v>
      </c>
      <c r="W1986" s="89">
        <v>0</v>
      </c>
      <c r="X1986" s="89">
        <v>0</v>
      </c>
      <c r="Y1986" s="89">
        <v>0</v>
      </c>
    </row>
    <row r="1987" spans="1:25">
      <c r="A1987" s="88" t="s">
        <v>2096</v>
      </c>
      <c r="B1987" s="89">
        <v>0</v>
      </c>
      <c r="C1987" s="89">
        <v>0</v>
      </c>
      <c r="D1987" s="89">
        <v>0</v>
      </c>
      <c r="E1987" s="89">
        <v>0</v>
      </c>
      <c r="F1987" s="89">
        <v>0</v>
      </c>
      <c r="G1987" s="89">
        <v>0</v>
      </c>
      <c r="H1987" s="89">
        <v>0</v>
      </c>
      <c r="I1987" s="89">
        <v>0</v>
      </c>
      <c r="J1987" s="89">
        <v>0</v>
      </c>
      <c r="K1987" s="89">
        <v>0</v>
      </c>
      <c r="L1987" s="89">
        <v>0</v>
      </c>
      <c r="M1987" s="89">
        <v>0</v>
      </c>
      <c r="N1987" s="89">
        <v>0</v>
      </c>
      <c r="O1987" s="89">
        <v>0</v>
      </c>
      <c r="P1987" s="89">
        <v>0</v>
      </c>
      <c r="Q1987" s="89">
        <v>0</v>
      </c>
      <c r="R1987" s="89">
        <v>0</v>
      </c>
      <c r="S1987" s="89">
        <v>0</v>
      </c>
      <c r="T1987" s="89">
        <v>0</v>
      </c>
      <c r="U1987" s="89">
        <v>0</v>
      </c>
      <c r="V1987" s="89">
        <v>0</v>
      </c>
      <c r="W1987" s="89">
        <v>0</v>
      </c>
      <c r="X1987" s="89">
        <v>0</v>
      </c>
      <c r="Y1987" s="89">
        <v>0</v>
      </c>
    </row>
    <row r="1988" spans="1:25">
      <c r="A1988" s="88" t="s">
        <v>2097</v>
      </c>
      <c r="B1988" s="89">
        <v>0</v>
      </c>
      <c r="C1988" s="89">
        <v>0</v>
      </c>
      <c r="D1988" s="89">
        <v>0</v>
      </c>
      <c r="E1988" s="89">
        <v>0</v>
      </c>
      <c r="F1988" s="89">
        <v>0</v>
      </c>
      <c r="G1988" s="89">
        <v>0</v>
      </c>
      <c r="H1988" s="89">
        <v>0</v>
      </c>
      <c r="I1988" s="89">
        <v>0</v>
      </c>
      <c r="J1988" s="89">
        <v>0</v>
      </c>
      <c r="K1988" s="89">
        <v>0</v>
      </c>
      <c r="L1988" s="89">
        <v>0</v>
      </c>
      <c r="M1988" s="89">
        <v>0</v>
      </c>
      <c r="N1988" s="89">
        <v>0</v>
      </c>
      <c r="O1988" s="89">
        <v>0</v>
      </c>
      <c r="P1988" s="89">
        <v>0</v>
      </c>
      <c r="Q1988" s="89">
        <v>0</v>
      </c>
      <c r="R1988" s="89">
        <v>0</v>
      </c>
      <c r="S1988" s="89">
        <v>0</v>
      </c>
      <c r="T1988" s="89">
        <v>0</v>
      </c>
      <c r="U1988" s="89">
        <v>0</v>
      </c>
      <c r="V1988" s="89">
        <v>0</v>
      </c>
      <c r="W1988" s="89">
        <v>0</v>
      </c>
      <c r="X1988" s="89">
        <v>0</v>
      </c>
      <c r="Y1988" s="89">
        <v>0</v>
      </c>
    </row>
    <row r="1989" spans="1:25">
      <c r="A1989" s="88" t="s">
        <v>2098</v>
      </c>
      <c r="B1989" s="89">
        <v>0</v>
      </c>
      <c r="C1989" s="89">
        <v>0</v>
      </c>
      <c r="D1989" s="89">
        <v>0</v>
      </c>
      <c r="E1989" s="89">
        <v>0</v>
      </c>
      <c r="F1989" s="89">
        <v>0</v>
      </c>
      <c r="G1989" s="89">
        <v>0</v>
      </c>
      <c r="H1989" s="89">
        <v>0</v>
      </c>
      <c r="I1989" s="89">
        <v>0</v>
      </c>
      <c r="J1989" s="89">
        <v>0</v>
      </c>
      <c r="K1989" s="89">
        <v>0</v>
      </c>
      <c r="L1989" s="89">
        <v>0</v>
      </c>
      <c r="M1989" s="89">
        <v>0</v>
      </c>
      <c r="N1989" s="89">
        <v>0</v>
      </c>
      <c r="O1989" s="89">
        <v>0</v>
      </c>
      <c r="P1989" s="89">
        <v>0</v>
      </c>
      <c r="Q1989" s="89">
        <v>0</v>
      </c>
      <c r="R1989" s="89">
        <v>0</v>
      </c>
      <c r="S1989" s="89">
        <v>0</v>
      </c>
      <c r="T1989" s="89">
        <v>0</v>
      </c>
      <c r="U1989" s="89">
        <v>0</v>
      </c>
      <c r="V1989" s="89">
        <v>0</v>
      </c>
      <c r="W1989" s="89">
        <v>0</v>
      </c>
      <c r="X1989" s="89">
        <v>0</v>
      </c>
      <c r="Y1989" s="89">
        <v>0</v>
      </c>
    </row>
    <row r="1990" spans="1:25">
      <c r="A1990" s="88" t="s">
        <v>2099</v>
      </c>
      <c r="B1990" s="89">
        <v>0</v>
      </c>
      <c r="C1990" s="89">
        <v>0</v>
      </c>
      <c r="D1990" s="89">
        <v>0</v>
      </c>
      <c r="E1990" s="89">
        <v>0</v>
      </c>
      <c r="F1990" s="89">
        <v>0</v>
      </c>
      <c r="G1990" s="89">
        <v>0</v>
      </c>
      <c r="H1990" s="89">
        <v>0</v>
      </c>
      <c r="I1990" s="89">
        <v>0</v>
      </c>
      <c r="J1990" s="89">
        <v>0</v>
      </c>
      <c r="K1990" s="89">
        <v>0</v>
      </c>
      <c r="L1990" s="89">
        <v>0</v>
      </c>
      <c r="M1990" s="89">
        <v>0</v>
      </c>
      <c r="N1990" s="89">
        <v>0</v>
      </c>
      <c r="O1990" s="89">
        <v>0</v>
      </c>
      <c r="P1990" s="89">
        <v>0</v>
      </c>
      <c r="Q1990" s="89">
        <v>0</v>
      </c>
      <c r="R1990" s="89">
        <v>0</v>
      </c>
      <c r="S1990" s="89">
        <v>0</v>
      </c>
      <c r="T1990" s="89">
        <v>0</v>
      </c>
      <c r="U1990" s="89">
        <v>0</v>
      </c>
      <c r="V1990" s="89">
        <v>0</v>
      </c>
      <c r="W1990" s="89">
        <v>0</v>
      </c>
      <c r="X1990" s="89">
        <v>0</v>
      </c>
      <c r="Y1990" s="89">
        <v>0</v>
      </c>
    </row>
    <row r="1991" spans="1:25">
      <c r="A1991" s="88" t="s">
        <v>2100</v>
      </c>
      <c r="B1991" s="89">
        <v>0</v>
      </c>
      <c r="C1991" s="89">
        <v>0</v>
      </c>
      <c r="D1991" s="89">
        <v>0</v>
      </c>
      <c r="E1991" s="89">
        <v>0</v>
      </c>
      <c r="F1991" s="89">
        <v>0</v>
      </c>
      <c r="G1991" s="89">
        <v>0</v>
      </c>
      <c r="H1991" s="89">
        <v>0</v>
      </c>
      <c r="I1991" s="89">
        <v>0</v>
      </c>
      <c r="J1991" s="89">
        <v>0</v>
      </c>
      <c r="K1991" s="89">
        <v>0</v>
      </c>
      <c r="L1991" s="89">
        <v>0</v>
      </c>
      <c r="M1991" s="89">
        <v>0</v>
      </c>
      <c r="N1991" s="89">
        <v>0</v>
      </c>
      <c r="O1991" s="89">
        <v>0</v>
      </c>
      <c r="P1991" s="89">
        <v>0</v>
      </c>
      <c r="Q1991" s="89">
        <v>0</v>
      </c>
      <c r="R1991" s="89">
        <v>0</v>
      </c>
      <c r="S1991" s="89">
        <v>0</v>
      </c>
      <c r="T1991" s="89">
        <v>0</v>
      </c>
      <c r="U1991" s="89">
        <v>0</v>
      </c>
      <c r="V1991" s="89">
        <v>0</v>
      </c>
      <c r="W1991" s="89">
        <v>0</v>
      </c>
      <c r="X1991" s="89">
        <v>0</v>
      </c>
      <c r="Y1991" s="89">
        <v>0</v>
      </c>
    </row>
    <row r="1992" spans="1:25">
      <c r="A1992" s="88" t="s">
        <v>2101</v>
      </c>
      <c r="B1992" s="89">
        <v>0</v>
      </c>
      <c r="C1992" s="89">
        <v>0</v>
      </c>
      <c r="D1992" s="89">
        <v>0</v>
      </c>
      <c r="E1992" s="89">
        <v>0</v>
      </c>
      <c r="F1992" s="89">
        <v>0</v>
      </c>
      <c r="G1992" s="89">
        <v>0</v>
      </c>
      <c r="H1992" s="89">
        <v>0</v>
      </c>
      <c r="I1992" s="89">
        <v>0</v>
      </c>
      <c r="J1992" s="89">
        <v>0</v>
      </c>
      <c r="K1992" s="89">
        <v>0</v>
      </c>
      <c r="L1992" s="89">
        <v>0</v>
      </c>
      <c r="M1992" s="89">
        <v>0</v>
      </c>
      <c r="N1992" s="89">
        <v>0</v>
      </c>
      <c r="O1992" s="89">
        <v>0</v>
      </c>
      <c r="P1992" s="89">
        <v>0</v>
      </c>
      <c r="Q1992" s="89">
        <v>0</v>
      </c>
      <c r="R1992" s="89">
        <v>0</v>
      </c>
      <c r="S1992" s="89">
        <v>0</v>
      </c>
      <c r="T1992" s="89">
        <v>0</v>
      </c>
      <c r="U1992" s="89">
        <v>0</v>
      </c>
      <c r="V1992" s="89">
        <v>0</v>
      </c>
      <c r="W1992" s="89">
        <v>0</v>
      </c>
      <c r="X1992" s="89">
        <v>0</v>
      </c>
      <c r="Y1992" s="89">
        <v>0</v>
      </c>
    </row>
    <row r="1993" spans="1:25">
      <c r="A1993" s="88" t="s">
        <v>2102</v>
      </c>
      <c r="B1993" s="89">
        <v>0</v>
      </c>
      <c r="C1993" s="89">
        <v>0</v>
      </c>
      <c r="D1993" s="89">
        <v>0</v>
      </c>
      <c r="E1993" s="89">
        <v>0</v>
      </c>
      <c r="F1993" s="89">
        <v>0</v>
      </c>
      <c r="G1993" s="89">
        <v>0</v>
      </c>
      <c r="H1993" s="89">
        <v>0</v>
      </c>
      <c r="I1993" s="89">
        <v>0</v>
      </c>
      <c r="J1993" s="89">
        <v>0</v>
      </c>
      <c r="K1993" s="89">
        <v>0</v>
      </c>
      <c r="L1993" s="89">
        <v>0</v>
      </c>
      <c r="M1993" s="89">
        <v>0</v>
      </c>
      <c r="N1993" s="89">
        <v>0</v>
      </c>
      <c r="O1993" s="89">
        <v>0</v>
      </c>
      <c r="P1993" s="89">
        <v>0</v>
      </c>
      <c r="Q1993" s="89">
        <v>0</v>
      </c>
      <c r="R1993" s="89">
        <v>0</v>
      </c>
      <c r="S1993" s="89">
        <v>0</v>
      </c>
      <c r="T1993" s="89">
        <v>0</v>
      </c>
      <c r="U1993" s="89">
        <v>0</v>
      </c>
      <c r="V1993" s="89">
        <v>0</v>
      </c>
      <c r="W1993" s="89">
        <v>0</v>
      </c>
      <c r="X1993" s="89">
        <v>0</v>
      </c>
      <c r="Y1993" s="89">
        <v>0</v>
      </c>
    </row>
    <row r="1994" spans="1:25">
      <c r="A1994" s="88" t="s">
        <v>2103</v>
      </c>
      <c r="B1994" s="89">
        <v>0</v>
      </c>
      <c r="C1994" s="89">
        <v>0</v>
      </c>
      <c r="D1994" s="89">
        <v>0</v>
      </c>
      <c r="E1994" s="89">
        <v>0</v>
      </c>
      <c r="F1994" s="89">
        <v>0</v>
      </c>
      <c r="G1994" s="89">
        <v>0</v>
      </c>
      <c r="H1994" s="89">
        <v>0</v>
      </c>
      <c r="I1994" s="89">
        <v>0</v>
      </c>
      <c r="J1994" s="89">
        <v>0</v>
      </c>
      <c r="K1994" s="89">
        <v>0</v>
      </c>
      <c r="L1994" s="89">
        <v>0</v>
      </c>
      <c r="M1994" s="89">
        <v>0</v>
      </c>
      <c r="N1994" s="89">
        <v>0</v>
      </c>
      <c r="O1994" s="89">
        <v>0</v>
      </c>
      <c r="P1994" s="89">
        <v>0</v>
      </c>
      <c r="Q1994" s="89">
        <v>0</v>
      </c>
      <c r="R1994" s="89">
        <v>0</v>
      </c>
      <c r="S1994" s="89">
        <v>0</v>
      </c>
      <c r="T1994" s="89">
        <v>0</v>
      </c>
      <c r="U1994" s="89">
        <v>0</v>
      </c>
      <c r="V1994" s="89">
        <v>0</v>
      </c>
      <c r="W1994" s="89">
        <v>0</v>
      </c>
      <c r="X1994" s="89">
        <v>0</v>
      </c>
      <c r="Y1994" s="89">
        <v>0</v>
      </c>
    </row>
    <row r="1995" spans="1:25">
      <c r="A1995" s="88" t="s">
        <v>2104</v>
      </c>
      <c r="B1995" s="89">
        <v>0</v>
      </c>
      <c r="C1995" s="89">
        <v>0</v>
      </c>
      <c r="D1995" s="89">
        <v>0</v>
      </c>
      <c r="E1995" s="89">
        <v>0</v>
      </c>
      <c r="F1995" s="89">
        <v>0</v>
      </c>
      <c r="G1995" s="89">
        <v>0</v>
      </c>
      <c r="H1995" s="89">
        <v>0</v>
      </c>
      <c r="I1995" s="89">
        <v>0</v>
      </c>
      <c r="J1995" s="89">
        <v>0</v>
      </c>
      <c r="K1995" s="89">
        <v>0</v>
      </c>
      <c r="L1995" s="89">
        <v>0</v>
      </c>
      <c r="M1995" s="89">
        <v>0</v>
      </c>
      <c r="N1995" s="89">
        <v>0</v>
      </c>
      <c r="O1995" s="89">
        <v>0</v>
      </c>
      <c r="P1995" s="89">
        <v>0</v>
      </c>
      <c r="Q1995" s="89">
        <v>0</v>
      </c>
      <c r="R1995" s="89">
        <v>0</v>
      </c>
      <c r="S1995" s="89">
        <v>0</v>
      </c>
      <c r="T1995" s="89">
        <v>0</v>
      </c>
      <c r="U1995" s="89">
        <v>0</v>
      </c>
      <c r="V1995" s="89">
        <v>0</v>
      </c>
      <c r="W1995" s="89">
        <v>0</v>
      </c>
      <c r="X1995" s="89">
        <v>0</v>
      </c>
      <c r="Y1995" s="89">
        <v>0</v>
      </c>
    </row>
    <row r="1996" spans="1:25">
      <c r="A1996" s="88" t="s">
        <v>2105</v>
      </c>
      <c r="B1996" s="89">
        <v>0</v>
      </c>
      <c r="C1996" s="89">
        <v>0</v>
      </c>
      <c r="D1996" s="89">
        <v>0</v>
      </c>
      <c r="E1996" s="89">
        <v>0</v>
      </c>
      <c r="F1996" s="89">
        <v>0</v>
      </c>
      <c r="G1996" s="89">
        <v>0</v>
      </c>
      <c r="H1996" s="89">
        <v>0</v>
      </c>
      <c r="I1996" s="89">
        <v>0</v>
      </c>
      <c r="J1996" s="89">
        <v>0</v>
      </c>
      <c r="K1996" s="89">
        <v>0</v>
      </c>
      <c r="L1996" s="89">
        <v>0</v>
      </c>
      <c r="M1996" s="89">
        <v>0</v>
      </c>
      <c r="N1996" s="89">
        <v>0</v>
      </c>
      <c r="O1996" s="89">
        <v>0</v>
      </c>
      <c r="P1996" s="89">
        <v>0</v>
      </c>
      <c r="Q1996" s="89">
        <v>0</v>
      </c>
      <c r="R1996" s="89">
        <v>0</v>
      </c>
      <c r="S1996" s="89">
        <v>0</v>
      </c>
      <c r="T1996" s="89">
        <v>0</v>
      </c>
      <c r="U1996" s="89">
        <v>0</v>
      </c>
      <c r="V1996" s="89">
        <v>0</v>
      </c>
      <c r="W1996" s="89">
        <v>0</v>
      </c>
      <c r="X1996" s="89">
        <v>0</v>
      </c>
      <c r="Y1996" s="89">
        <v>0</v>
      </c>
    </row>
    <row r="1997" spans="1:25">
      <c r="A1997" s="88" t="s">
        <v>2106</v>
      </c>
      <c r="B1997" s="89">
        <v>0</v>
      </c>
      <c r="C1997" s="89">
        <v>0</v>
      </c>
      <c r="D1997" s="89">
        <v>0</v>
      </c>
      <c r="E1997" s="89">
        <v>0</v>
      </c>
      <c r="F1997" s="89">
        <v>0</v>
      </c>
      <c r="G1997" s="89">
        <v>0</v>
      </c>
      <c r="H1997" s="89">
        <v>0</v>
      </c>
      <c r="I1997" s="89">
        <v>0</v>
      </c>
      <c r="J1997" s="89">
        <v>0</v>
      </c>
      <c r="K1997" s="89">
        <v>0</v>
      </c>
      <c r="L1997" s="89">
        <v>0</v>
      </c>
      <c r="M1997" s="89">
        <v>0</v>
      </c>
      <c r="N1997" s="89">
        <v>0</v>
      </c>
      <c r="O1997" s="89">
        <v>0</v>
      </c>
      <c r="P1997" s="89">
        <v>0</v>
      </c>
      <c r="Q1997" s="89">
        <v>0</v>
      </c>
      <c r="R1997" s="89">
        <v>0</v>
      </c>
      <c r="S1997" s="89">
        <v>0</v>
      </c>
      <c r="T1997" s="89">
        <v>0</v>
      </c>
      <c r="U1997" s="89">
        <v>0</v>
      </c>
      <c r="V1997" s="89">
        <v>0</v>
      </c>
      <c r="W1997" s="89">
        <v>0</v>
      </c>
      <c r="X1997" s="89">
        <v>0</v>
      </c>
      <c r="Y1997" s="89">
        <v>0</v>
      </c>
    </row>
    <row r="1998" spans="1:25">
      <c r="A1998" s="88" t="s">
        <v>2107</v>
      </c>
      <c r="B1998" s="89">
        <v>0</v>
      </c>
      <c r="C1998" s="89">
        <v>0</v>
      </c>
      <c r="D1998" s="89">
        <v>0</v>
      </c>
      <c r="E1998" s="89">
        <v>0</v>
      </c>
      <c r="F1998" s="89">
        <v>0</v>
      </c>
      <c r="G1998" s="89">
        <v>0</v>
      </c>
      <c r="H1998" s="89">
        <v>0</v>
      </c>
      <c r="I1998" s="89">
        <v>0</v>
      </c>
      <c r="J1998" s="89">
        <v>0</v>
      </c>
      <c r="K1998" s="89">
        <v>0</v>
      </c>
      <c r="L1998" s="89">
        <v>0</v>
      </c>
      <c r="M1998" s="89">
        <v>0</v>
      </c>
      <c r="N1998" s="89">
        <v>0</v>
      </c>
      <c r="O1998" s="89">
        <v>0</v>
      </c>
      <c r="P1998" s="89">
        <v>0</v>
      </c>
      <c r="Q1998" s="89">
        <v>0</v>
      </c>
      <c r="R1998" s="89">
        <v>0</v>
      </c>
      <c r="S1998" s="89">
        <v>0</v>
      </c>
      <c r="T1998" s="89">
        <v>0</v>
      </c>
      <c r="U1998" s="89">
        <v>0</v>
      </c>
      <c r="V1998" s="89">
        <v>0</v>
      </c>
      <c r="W1998" s="89">
        <v>0</v>
      </c>
      <c r="X1998" s="89">
        <v>0</v>
      </c>
      <c r="Y1998" s="89">
        <v>0</v>
      </c>
    </row>
    <row r="1999" spans="1:25">
      <c r="A1999" s="88" t="s">
        <v>2108</v>
      </c>
      <c r="B1999" s="89">
        <v>0</v>
      </c>
      <c r="C1999" s="89">
        <v>0</v>
      </c>
      <c r="D1999" s="89">
        <v>0</v>
      </c>
      <c r="E1999" s="89">
        <v>0</v>
      </c>
      <c r="F1999" s="89">
        <v>0</v>
      </c>
      <c r="G1999" s="89">
        <v>0</v>
      </c>
      <c r="H1999" s="89">
        <v>0</v>
      </c>
      <c r="I1999" s="89">
        <v>0</v>
      </c>
      <c r="J1999" s="89">
        <v>0</v>
      </c>
      <c r="K1999" s="89">
        <v>0</v>
      </c>
      <c r="L1999" s="89">
        <v>0</v>
      </c>
      <c r="M1999" s="89">
        <v>0</v>
      </c>
      <c r="N1999" s="89">
        <v>0</v>
      </c>
      <c r="O1999" s="89">
        <v>0</v>
      </c>
      <c r="P1999" s="89">
        <v>0</v>
      </c>
      <c r="Q1999" s="89">
        <v>0</v>
      </c>
      <c r="R1999" s="89">
        <v>0</v>
      </c>
      <c r="S1999" s="89">
        <v>0</v>
      </c>
      <c r="T1999" s="89">
        <v>0</v>
      </c>
      <c r="U1999" s="89">
        <v>0</v>
      </c>
      <c r="V1999" s="89">
        <v>0</v>
      </c>
      <c r="W1999" s="89">
        <v>0</v>
      </c>
      <c r="X1999" s="89">
        <v>0</v>
      </c>
      <c r="Y1999" s="89">
        <v>0</v>
      </c>
    </row>
    <row r="2000" spans="1:25">
      <c r="A2000" s="88" t="s">
        <v>2109</v>
      </c>
      <c r="B2000" s="89">
        <v>0</v>
      </c>
      <c r="C2000" s="89">
        <v>0</v>
      </c>
      <c r="D2000" s="89">
        <v>0</v>
      </c>
      <c r="E2000" s="89">
        <v>0</v>
      </c>
      <c r="F2000" s="89">
        <v>0</v>
      </c>
      <c r="G2000" s="89">
        <v>0</v>
      </c>
      <c r="H2000" s="89">
        <v>0</v>
      </c>
      <c r="I2000" s="89">
        <v>0</v>
      </c>
      <c r="J2000" s="89">
        <v>0</v>
      </c>
      <c r="K2000" s="89">
        <v>0</v>
      </c>
      <c r="L2000" s="89">
        <v>0</v>
      </c>
      <c r="M2000" s="89">
        <v>0</v>
      </c>
      <c r="N2000" s="89">
        <v>0</v>
      </c>
      <c r="O2000" s="89">
        <v>0</v>
      </c>
      <c r="P2000" s="89">
        <v>0</v>
      </c>
      <c r="Q2000" s="89">
        <v>0</v>
      </c>
      <c r="R2000" s="89">
        <v>0</v>
      </c>
      <c r="S2000" s="89">
        <v>0</v>
      </c>
      <c r="T2000" s="89">
        <v>0</v>
      </c>
      <c r="U2000" s="89">
        <v>0</v>
      </c>
      <c r="V2000" s="89">
        <v>0</v>
      </c>
      <c r="W2000" s="89">
        <v>0</v>
      </c>
      <c r="X2000" s="89">
        <v>0</v>
      </c>
      <c r="Y2000" s="89">
        <v>0</v>
      </c>
    </row>
    <row r="2001" spans="1:25">
      <c r="A2001" s="88" t="s">
        <v>2110</v>
      </c>
      <c r="B2001" s="89">
        <v>0</v>
      </c>
      <c r="C2001" s="89">
        <v>0</v>
      </c>
      <c r="D2001" s="89">
        <v>0</v>
      </c>
      <c r="E2001" s="89">
        <v>0</v>
      </c>
      <c r="F2001" s="89">
        <v>0</v>
      </c>
      <c r="G2001" s="89">
        <v>0</v>
      </c>
      <c r="H2001" s="89">
        <v>0</v>
      </c>
      <c r="I2001" s="89">
        <v>0</v>
      </c>
      <c r="J2001" s="89">
        <v>0</v>
      </c>
      <c r="K2001" s="89">
        <v>0</v>
      </c>
      <c r="L2001" s="89">
        <v>0</v>
      </c>
      <c r="M2001" s="89">
        <v>0</v>
      </c>
      <c r="N2001" s="89">
        <v>0</v>
      </c>
      <c r="O2001" s="89">
        <v>0</v>
      </c>
      <c r="P2001" s="89">
        <v>0</v>
      </c>
      <c r="Q2001" s="89">
        <v>0</v>
      </c>
      <c r="R2001" s="89">
        <v>0</v>
      </c>
      <c r="S2001" s="89">
        <v>0</v>
      </c>
      <c r="T2001" s="89">
        <v>0</v>
      </c>
      <c r="U2001" s="89">
        <v>0</v>
      </c>
      <c r="V2001" s="89">
        <v>0</v>
      </c>
      <c r="W2001" s="89">
        <v>0</v>
      </c>
      <c r="X2001" s="89">
        <v>0</v>
      </c>
      <c r="Y2001" s="89">
        <v>0</v>
      </c>
    </row>
    <row r="2002" spans="1:25">
      <c r="A2002" s="88" t="s">
        <v>2111</v>
      </c>
      <c r="B2002" s="89">
        <v>0</v>
      </c>
      <c r="C2002" s="89">
        <v>0</v>
      </c>
      <c r="D2002" s="89">
        <v>0</v>
      </c>
      <c r="E2002" s="89">
        <v>0</v>
      </c>
      <c r="F2002" s="89">
        <v>0</v>
      </c>
      <c r="G2002" s="89">
        <v>0</v>
      </c>
      <c r="H2002" s="89">
        <v>0</v>
      </c>
      <c r="I2002" s="89">
        <v>0</v>
      </c>
      <c r="J2002" s="89">
        <v>0</v>
      </c>
      <c r="K2002" s="89">
        <v>0</v>
      </c>
      <c r="L2002" s="89">
        <v>0</v>
      </c>
      <c r="M2002" s="89">
        <v>0</v>
      </c>
      <c r="N2002" s="89">
        <v>0</v>
      </c>
      <c r="O2002" s="89">
        <v>0</v>
      </c>
      <c r="P2002" s="89">
        <v>0</v>
      </c>
      <c r="Q2002" s="89">
        <v>0</v>
      </c>
      <c r="R2002" s="89">
        <v>0</v>
      </c>
      <c r="S2002" s="89">
        <v>0</v>
      </c>
      <c r="T2002" s="89">
        <v>0</v>
      </c>
      <c r="U2002" s="89">
        <v>0</v>
      </c>
      <c r="V2002" s="89">
        <v>0</v>
      </c>
      <c r="W2002" s="89">
        <v>0</v>
      </c>
      <c r="X2002" s="89">
        <v>0</v>
      </c>
      <c r="Y2002" s="89">
        <v>0</v>
      </c>
    </row>
    <row r="2003" spans="1:25">
      <c r="A2003" s="88" t="s">
        <v>2112</v>
      </c>
      <c r="B2003" s="89">
        <v>0</v>
      </c>
      <c r="C2003" s="89">
        <v>0</v>
      </c>
      <c r="D2003" s="89">
        <v>0</v>
      </c>
      <c r="E2003" s="89">
        <v>0</v>
      </c>
      <c r="F2003" s="89">
        <v>0</v>
      </c>
      <c r="G2003" s="89">
        <v>0</v>
      </c>
      <c r="H2003" s="89">
        <v>0</v>
      </c>
      <c r="I2003" s="89">
        <v>0</v>
      </c>
      <c r="J2003" s="89">
        <v>0</v>
      </c>
      <c r="K2003" s="89">
        <v>0</v>
      </c>
      <c r="L2003" s="89">
        <v>0</v>
      </c>
      <c r="M2003" s="89">
        <v>0</v>
      </c>
      <c r="N2003" s="89">
        <v>0</v>
      </c>
      <c r="O2003" s="89">
        <v>0</v>
      </c>
      <c r="P2003" s="89">
        <v>0</v>
      </c>
      <c r="Q2003" s="89">
        <v>0</v>
      </c>
      <c r="R2003" s="89">
        <v>0</v>
      </c>
      <c r="S2003" s="89">
        <v>0</v>
      </c>
      <c r="T2003" s="89">
        <v>0</v>
      </c>
      <c r="U2003" s="89">
        <v>0</v>
      </c>
      <c r="V2003" s="89">
        <v>0</v>
      </c>
      <c r="W2003" s="89">
        <v>0</v>
      </c>
      <c r="X2003" s="89">
        <v>0</v>
      </c>
      <c r="Y2003" s="89">
        <v>0</v>
      </c>
    </row>
    <row r="2004" spans="1:25">
      <c r="A2004" s="88" t="s">
        <v>2113</v>
      </c>
      <c r="B2004" s="89">
        <v>0</v>
      </c>
      <c r="C2004" s="89">
        <v>0</v>
      </c>
      <c r="D2004" s="89">
        <v>0</v>
      </c>
      <c r="E2004" s="89">
        <v>0</v>
      </c>
      <c r="F2004" s="89">
        <v>0</v>
      </c>
      <c r="G2004" s="89">
        <v>0</v>
      </c>
      <c r="H2004" s="89">
        <v>0</v>
      </c>
      <c r="I2004" s="89">
        <v>0</v>
      </c>
      <c r="J2004" s="89">
        <v>0</v>
      </c>
      <c r="K2004" s="89">
        <v>0</v>
      </c>
      <c r="L2004" s="89">
        <v>0</v>
      </c>
      <c r="M2004" s="89">
        <v>0</v>
      </c>
      <c r="N2004" s="89">
        <v>0</v>
      </c>
      <c r="O2004" s="89">
        <v>0</v>
      </c>
      <c r="P2004" s="89">
        <v>0</v>
      </c>
      <c r="Q2004" s="89">
        <v>0</v>
      </c>
      <c r="R2004" s="89">
        <v>0</v>
      </c>
      <c r="S2004" s="89">
        <v>0</v>
      </c>
      <c r="T2004" s="89">
        <v>0</v>
      </c>
      <c r="U2004" s="89">
        <v>0</v>
      </c>
      <c r="V2004" s="89">
        <v>0</v>
      </c>
      <c r="W2004" s="89">
        <v>0</v>
      </c>
      <c r="X2004" s="89">
        <v>0</v>
      </c>
      <c r="Y2004" s="89">
        <v>0</v>
      </c>
    </row>
    <row r="2005" spans="1:25">
      <c r="A2005" s="88" t="s">
        <v>2114</v>
      </c>
      <c r="B2005" s="89">
        <v>0</v>
      </c>
      <c r="C2005" s="89">
        <v>0</v>
      </c>
      <c r="D2005" s="89">
        <v>0</v>
      </c>
      <c r="E2005" s="89">
        <v>0</v>
      </c>
      <c r="F2005" s="89">
        <v>0</v>
      </c>
      <c r="G2005" s="89">
        <v>0</v>
      </c>
      <c r="H2005" s="89">
        <v>0</v>
      </c>
      <c r="I2005" s="89">
        <v>0</v>
      </c>
      <c r="J2005" s="89">
        <v>0</v>
      </c>
      <c r="K2005" s="89">
        <v>0</v>
      </c>
      <c r="L2005" s="89">
        <v>0</v>
      </c>
      <c r="M2005" s="89">
        <v>0</v>
      </c>
      <c r="N2005" s="89">
        <v>0</v>
      </c>
      <c r="O2005" s="89">
        <v>0</v>
      </c>
      <c r="P2005" s="89">
        <v>0</v>
      </c>
      <c r="Q2005" s="89">
        <v>0</v>
      </c>
      <c r="R2005" s="89">
        <v>0</v>
      </c>
      <c r="S2005" s="89">
        <v>0</v>
      </c>
      <c r="T2005" s="89">
        <v>0</v>
      </c>
      <c r="U2005" s="89">
        <v>0</v>
      </c>
      <c r="V2005" s="89">
        <v>0</v>
      </c>
      <c r="W2005" s="89">
        <v>0</v>
      </c>
      <c r="X2005" s="89">
        <v>0</v>
      </c>
      <c r="Y2005" s="89">
        <v>0</v>
      </c>
    </row>
    <row r="2006" spans="1:25">
      <c r="A2006" s="88" t="s">
        <v>2115</v>
      </c>
      <c r="B2006" s="89">
        <v>0</v>
      </c>
      <c r="C2006" s="89">
        <v>0</v>
      </c>
      <c r="D2006" s="89">
        <v>0</v>
      </c>
      <c r="E2006" s="89">
        <v>0</v>
      </c>
      <c r="F2006" s="89">
        <v>0</v>
      </c>
      <c r="G2006" s="89">
        <v>0</v>
      </c>
      <c r="H2006" s="89">
        <v>0</v>
      </c>
      <c r="I2006" s="89">
        <v>0</v>
      </c>
      <c r="J2006" s="89">
        <v>0</v>
      </c>
      <c r="K2006" s="89">
        <v>0</v>
      </c>
      <c r="L2006" s="89">
        <v>0</v>
      </c>
      <c r="M2006" s="89">
        <v>0</v>
      </c>
      <c r="N2006" s="89">
        <v>0</v>
      </c>
      <c r="O2006" s="89">
        <v>0</v>
      </c>
      <c r="P2006" s="89">
        <v>0</v>
      </c>
      <c r="Q2006" s="89">
        <v>0</v>
      </c>
      <c r="R2006" s="89">
        <v>0</v>
      </c>
      <c r="S2006" s="89">
        <v>0</v>
      </c>
      <c r="T2006" s="89">
        <v>0</v>
      </c>
      <c r="U2006" s="89">
        <v>0</v>
      </c>
      <c r="V2006" s="89">
        <v>0</v>
      </c>
      <c r="W2006" s="89">
        <v>0</v>
      </c>
      <c r="X2006" s="89">
        <v>0</v>
      </c>
      <c r="Y2006" s="89">
        <v>0</v>
      </c>
    </row>
    <row r="2007" spans="1:25">
      <c r="A2007" s="88" t="s">
        <v>2116</v>
      </c>
      <c r="B2007" s="89">
        <v>0</v>
      </c>
      <c r="C2007" s="89">
        <v>0</v>
      </c>
      <c r="D2007" s="89">
        <v>0</v>
      </c>
      <c r="E2007" s="89">
        <v>0</v>
      </c>
      <c r="F2007" s="89">
        <v>0</v>
      </c>
      <c r="G2007" s="89">
        <v>0</v>
      </c>
      <c r="H2007" s="89">
        <v>0</v>
      </c>
      <c r="I2007" s="89">
        <v>0</v>
      </c>
      <c r="J2007" s="89">
        <v>0</v>
      </c>
      <c r="K2007" s="89">
        <v>0</v>
      </c>
      <c r="L2007" s="89">
        <v>0</v>
      </c>
      <c r="M2007" s="89">
        <v>0</v>
      </c>
      <c r="N2007" s="89">
        <v>0</v>
      </c>
      <c r="O2007" s="89">
        <v>0</v>
      </c>
      <c r="P2007" s="89">
        <v>0</v>
      </c>
      <c r="Q2007" s="89">
        <v>0</v>
      </c>
      <c r="R2007" s="89">
        <v>0</v>
      </c>
      <c r="S2007" s="89">
        <v>0</v>
      </c>
      <c r="T2007" s="89">
        <v>0</v>
      </c>
      <c r="U2007" s="89">
        <v>0</v>
      </c>
      <c r="V2007" s="89">
        <v>0</v>
      </c>
      <c r="W2007" s="89">
        <v>0</v>
      </c>
      <c r="X2007" s="89">
        <v>0</v>
      </c>
      <c r="Y2007" s="89">
        <v>0</v>
      </c>
    </row>
    <row r="2008" spans="1:25">
      <c r="A2008" s="88" t="s">
        <v>2117</v>
      </c>
      <c r="B2008" s="89">
        <v>0</v>
      </c>
      <c r="C2008" s="89">
        <v>0</v>
      </c>
      <c r="D2008" s="89">
        <v>0</v>
      </c>
      <c r="E2008" s="89">
        <v>0</v>
      </c>
      <c r="F2008" s="89">
        <v>0</v>
      </c>
      <c r="G2008" s="89">
        <v>0</v>
      </c>
      <c r="H2008" s="89">
        <v>0</v>
      </c>
      <c r="I2008" s="89">
        <v>0</v>
      </c>
      <c r="J2008" s="89">
        <v>0</v>
      </c>
      <c r="K2008" s="89">
        <v>0</v>
      </c>
      <c r="L2008" s="89">
        <v>0</v>
      </c>
      <c r="M2008" s="89">
        <v>0</v>
      </c>
      <c r="N2008" s="89">
        <v>0</v>
      </c>
      <c r="O2008" s="89">
        <v>0</v>
      </c>
      <c r="P2008" s="89">
        <v>0</v>
      </c>
      <c r="Q2008" s="89">
        <v>0</v>
      </c>
      <c r="R2008" s="89">
        <v>0</v>
      </c>
      <c r="S2008" s="89">
        <v>0</v>
      </c>
      <c r="T2008" s="89">
        <v>0</v>
      </c>
      <c r="U2008" s="89">
        <v>0</v>
      </c>
      <c r="V2008" s="89">
        <v>0</v>
      </c>
      <c r="W2008" s="89">
        <v>0</v>
      </c>
      <c r="X2008" s="89">
        <v>0</v>
      </c>
      <c r="Y2008" s="89">
        <v>0</v>
      </c>
    </row>
    <row r="2009" spans="1:25">
      <c r="A2009" s="88" t="s">
        <v>2118</v>
      </c>
      <c r="B2009" s="89">
        <v>0</v>
      </c>
      <c r="C2009" s="89">
        <v>0</v>
      </c>
      <c r="D2009" s="89">
        <v>0</v>
      </c>
      <c r="E2009" s="89">
        <v>0</v>
      </c>
      <c r="F2009" s="89">
        <v>0</v>
      </c>
      <c r="G2009" s="89">
        <v>0</v>
      </c>
      <c r="H2009" s="89">
        <v>0</v>
      </c>
      <c r="I2009" s="89">
        <v>0</v>
      </c>
      <c r="J2009" s="89">
        <v>0</v>
      </c>
      <c r="K2009" s="89">
        <v>0</v>
      </c>
      <c r="L2009" s="89">
        <v>0</v>
      </c>
      <c r="M2009" s="89">
        <v>0</v>
      </c>
      <c r="N2009" s="89">
        <v>0</v>
      </c>
      <c r="O2009" s="89">
        <v>0</v>
      </c>
      <c r="P2009" s="89">
        <v>0</v>
      </c>
      <c r="Q2009" s="89">
        <v>0</v>
      </c>
      <c r="R2009" s="89">
        <v>0</v>
      </c>
      <c r="S2009" s="89">
        <v>0</v>
      </c>
      <c r="T2009" s="89">
        <v>0</v>
      </c>
      <c r="U2009" s="89">
        <v>0</v>
      </c>
      <c r="V2009" s="89">
        <v>0</v>
      </c>
      <c r="W2009" s="89">
        <v>0</v>
      </c>
      <c r="X2009" s="89">
        <v>0</v>
      </c>
      <c r="Y2009" s="89">
        <v>0</v>
      </c>
    </row>
    <row r="2010" spans="1:25">
      <c r="A2010" s="88" t="s">
        <v>2119</v>
      </c>
      <c r="B2010" s="89">
        <v>0</v>
      </c>
      <c r="C2010" s="89">
        <v>0</v>
      </c>
      <c r="D2010" s="89">
        <v>0</v>
      </c>
      <c r="E2010" s="89">
        <v>0</v>
      </c>
      <c r="F2010" s="89">
        <v>0</v>
      </c>
      <c r="G2010" s="89">
        <v>0</v>
      </c>
      <c r="H2010" s="89">
        <v>0</v>
      </c>
      <c r="I2010" s="89">
        <v>0</v>
      </c>
      <c r="J2010" s="89">
        <v>0</v>
      </c>
      <c r="K2010" s="89">
        <v>0</v>
      </c>
      <c r="L2010" s="89">
        <v>0</v>
      </c>
      <c r="M2010" s="89">
        <v>0</v>
      </c>
      <c r="N2010" s="89">
        <v>0</v>
      </c>
      <c r="O2010" s="89">
        <v>0</v>
      </c>
      <c r="P2010" s="89">
        <v>0</v>
      </c>
      <c r="Q2010" s="89">
        <v>0</v>
      </c>
      <c r="R2010" s="89">
        <v>0</v>
      </c>
      <c r="S2010" s="89">
        <v>0</v>
      </c>
      <c r="T2010" s="89">
        <v>0</v>
      </c>
      <c r="U2010" s="89">
        <v>0</v>
      </c>
      <c r="V2010" s="89">
        <v>0</v>
      </c>
      <c r="W2010" s="89">
        <v>0</v>
      </c>
      <c r="X2010" s="89">
        <v>0</v>
      </c>
      <c r="Y2010" s="89">
        <v>0</v>
      </c>
    </row>
    <row r="2011" spans="1:25">
      <c r="A2011" s="88" t="s">
        <v>2120</v>
      </c>
      <c r="B2011" s="89">
        <v>0</v>
      </c>
      <c r="C2011" s="89">
        <v>0</v>
      </c>
      <c r="D2011" s="89">
        <v>0</v>
      </c>
      <c r="E2011" s="89">
        <v>0</v>
      </c>
      <c r="F2011" s="89">
        <v>0</v>
      </c>
      <c r="G2011" s="89">
        <v>0</v>
      </c>
      <c r="H2011" s="89">
        <v>0</v>
      </c>
      <c r="I2011" s="89">
        <v>0</v>
      </c>
      <c r="J2011" s="89">
        <v>0</v>
      </c>
      <c r="K2011" s="89">
        <v>0</v>
      </c>
      <c r="L2011" s="89">
        <v>0</v>
      </c>
      <c r="M2011" s="89">
        <v>0</v>
      </c>
      <c r="N2011" s="89">
        <v>0</v>
      </c>
      <c r="O2011" s="89">
        <v>0</v>
      </c>
      <c r="P2011" s="89">
        <v>0</v>
      </c>
      <c r="Q2011" s="89">
        <v>0</v>
      </c>
      <c r="R2011" s="89">
        <v>0</v>
      </c>
      <c r="S2011" s="89">
        <v>0</v>
      </c>
      <c r="T2011" s="89">
        <v>0</v>
      </c>
      <c r="U2011" s="89">
        <v>0</v>
      </c>
      <c r="V2011" s="89">
        <v>0</v>
      </c>
      <c r="W2011" s="89">
        <v>0</v>
      </c>
      <c r="X2011" s="89">
        <v>0</v>
      </c>
      <c r="Y2011" s="89">
        <v>0</v>
      </c>
    </row>
    <row r="2012" spans="1:25">
      <c r="A2012" s="88" t="s">
        <v>2121</v>
      </c>
      <c r="B2012" s="89">
        <v>0</v>
      </c>
      <c r="C2012" s="89">
        <v>0</v>
      </c>
      <c r="D2012" s="89">
        <v>0</v>
      </c>
      <c r="E2012" s="89">
        <v>0</v>
      </c>
      <c r="F2012" s="89">
        <v>0</v>
      </c>
      <c r="G2012" s="89">
        <v>0</v>
      </c>
      <c r="H2012" s="89">
        <v>0</v>
      </c>
      <c r="I2012" s="89">
        <v>0</v>
      </c>
      <c r="J2012" s="89">
        <v>0</v>
      </c>
      <c r="K2012" s="89">
        <v>0</v>
      </c>
      <c r="L2012" s="89">
        <v>0</v>
      </c>
      <c r="M2012" s="89">
        <v>0</v>
      </c>
      <c r="N2012" s="89">
        <v>0</v>
      </c>
      <c r="O2012" s="89">
        <v>0</v>
      </c>
      <c r="P2012" s="89">
        <v>0</v>
      </c>
      <c r="Q2012" s="89">
        <v>0</v>
      </c>
      <c r="R2012" s="89">
        <v>0</v>
      </c>
      <c r="S2012" s="89">
        <v>0</v>
      </c>
      <c r="T2012" s="89">
        <v>0</v>
      </c>
      <c r="U2012" s="89">
        <v>0</v>
      </c>
      <c r="V2012" s="89">
        <v>0</v>
      </c>
      <c r="W2012" s="89">
        <v>0</v>
      </c>
      <c r="X2012" s="89">
        <v>0</v>
      </c>
      <c r="Y2012" s="89">
        <v>0</v>
      </c>
    </row>
    <row r="2013" spans="1:25">
      <c r="A2013" s="88" t="s">
        <v>2122</v>
      </c>
      <c r="B2013" s="89">
        <v>0</v>
      </c>
      <c r="C2013" s="89">
        <v>0</v>
      </c>
      <c r="D2013" s="89">
        <v>0</v>
      </c>
      <c r="E2013" s="89">
        <v>0</v>
      </c>
      <c r="F2013" s="89">
        <v>0</v>
      </c>
      <c r="G2013" s="89">
        <v>0</v>
      </c>
      <c r="H2013" s="89">
        <v>0</v>
      </c>
      <c r="I2013" s="89">
        <v>0</v>
      </c>
      <c r="J2013" s="89">
        <v>0</v>
      </c>
      <c r="K2013" s="89">
        <v>0</v>
      </c>
      <c r="L2013" s="89">
        <v>0</v>
      </c>
      <c r="M2013" s="89">
        <v>0</v>
      </c>
      <c r="N2013" s="89">
        <v>0</v>
      </c>
      <c r="O2013" s="89">
        <v>0</v>
      </c>
      <c r="P2013" s="89">
        <v>0</v>
      </c>
      <c r="Q2013" s="89">
        <v>0</v>
      </c>
      <c r="R2013" s="89">
        <v>0</v>
      </c>
      <c r="S2013" s="89">
        <v>0</v>
      </c>
      <c r="T2013" s="89">
        <v>0</v>
      </c>
      <c r="U2013" s="89">
        <v>0</v>
      </c>
      <c r="V2013" s="89">
        <v>0</v>
      </c>
      <c r="W2013" s="89">
        <v>0</v>
      </c>
      <c r="X2013" s="89">
        <v>0</v>
      </c>
      <c r="Y2013" s="89">
        <v>0</v>
      </c>
    </row>
    <row r="2014" spans="1:25">
      <c r="A2014" s="88" t="s">
        <v>2123</v>
      </c>
      <c r="B2014" s="89">
        <v>0</v>
      </c>
      <c r="C2014" s="89">
        <v>0</v>
      </c>
      <c r="D2014" s="89">
        <v>0</v>
      </c>
      <c r="E2014" s="89">
        <v>0</v>
      </c>
      <c r="F2014" s="89">
        <v>0</v>
      </c>
      <c r="G2014" s="89">
        <v>0</v>
      </c>
      <c r="H2014" s="89">
        <v>0</v>
      </c>
      <c r="I2014" s="89">
        <v>0</v>
      </c>
      <c r="J2014" s="89">
        <v>0</v>
      </c>
      <c r="K2014" s="89">
        <v>0</v>
      </c>
      <c r="L2014" s="89">
        <v>0</v>
      </c>
      <c r="M2014" s="89">
        <v>0</v>
      </c>
      <c r="N2014" s="89">
        <v>0</v>
      </c>
      <c r="O2014" s="89">
        <v>0</v>
      </c>
      <c r="P2014" s="89">
        <v>0</v>
      </c>
      <c r="Q2014" s="89">
        <v>0</v>
      </c>
      <c r="R2014" s="89">
        <v>0</v>
      </c>
      <c r="S2014" s="89">
        <v>0</v>
      </c>
      <c r="T2014" s="89">
        <v>0</v>
      </c>
      <c r="U2014" s="89">
        <v>0</v>
      </c>
      <c r="V2014" s="89">
        <v>0</v>
      </c>
      <c r="W2014" s="89">
        <v>0</v>
      </c>
      <c r="X2014" s="89">
        <v>0</v>
      </c>
      <c r="Y2014" s="89">
        <v>0</v>
      </c>
    </row>
    <row r="2015" spans="1:25">
      <c r="A2015" s="88" t="s">
        <v>2124</v>
      </c>
      <c r="B2015" s="89">
        <v>0</v>
      </c>
      <c r="C2015" s="89">
        <v>0</v>
      </c>
      <c r="D2015" s="89">
        <v>0</v>
      </c>
      <c r="E2015" s="89">
        <v>0</v>
      </c>
      <c r="F2015" s="89">
        <v>0</v>
      </c>
      <c r="G2015" s="89">
        <v>0</v>
      </c>
      <c r="H2015" s="89">
        <v>0</v>
      </c>
      <c r="I2015" s="89">
        <v>0</v>
      </c>
      <c r="J2015" s="89">
        <v>0</v>
      </c>
      <c r="K2015" s="89">
        <v>0</v>
      </c>
      <c r="L2015" s="89">
        <v>0</v>
      </c>
      <c r="M2015" s="89">
        <v>0</v>
      </c>
      <c r="N2015" s="89">
        <v>0</v>
      </c>
      <c r="O2015" s="89">
        <v>0</v>
      </c>
      <c r="P2015" s="89">
        <v>0</v>
      </c>
      <c r="Q2015" s="89">
        <v>0</v>
      </c>
      <c r="R2015" s="89">
        <v>0</v>
      </c>
      <c r="S2015" s="89">
        <v>0</v>
      </c>
      <c r="T2015" s="89">
        <v>0</v>
      </c>
      <c r="U2015" s="89">
        <v>0</v>
      </c>
      <c r="V2015" s="89">
        <v>0</v>
      </c>
      <c r="W2015" s="89">
        <v>0</v>
      </c>
      <c r="X2015" s="89">
        <v>0</v>
      </c>
      <c r="Y2015" s="89">
        <v>0</v>
      </c>
    </row>
    <row r="2016" spans="1:25">
      <c r="A2016" s="88" t="s">
        <v>2125</v>
      </c>
      <c r="B2016" s="89">
        <v>0</v>
      </c>
      <c r="C2016" s="89">
        <v>0</v>
      </c>
      <c r="D2016" s="89">
        <v>0</v>
      </c>
      <c r="E2016" s="89">
        <v>0</v>
      </c>
      <c r="F2016" s="89">
        <v>0</v>
      </c>
      <c r="G2016" s="89">
        <v>0</v>
      </c>
      <c r="H2016" s="89">
        <v>0</v>
      </c>
      <c r="I2016" s="89">
        <v>0</v>
      </c>
      <c r="J2016" s="89">
        <v>0</v>
      </c>
      <c r="K2016" s="89">
        <v>0</v>
      </c>
      <c r="L2016" s="89">
        <v>0</v>
      </c>
      <c r="M2016" s="89">
        <v>0</v>
      </c>
      <c r="N2016" s="89">
        <v>0</v>
      </c>
      <c r="O2016" s="89">
        <v>0</v>
      </c>
      <c r="P2016" s="89">
        <v>0</v>
      </c>
      <c r="Q2016" s="89">
        <v>0</v>
      </c>
      <c r="R2016" s="89">
        <v>0</v>
      </c>
      <c r="S2016" s="89">
        <v>0</v>
      </c>
      <c r="T2016" s="89">
        <v>0</v>
      </c>
      <c r="U2016" s="89">
        <v>0</v>
      </c>
      <c r="V2016" s="89">
        <v>0</v>
      </c>
      <c r="W2016" s="89">
        <v>0</v>
      </c>
      <c r="X2016" s="89">
        <v>0</v>
      </c>
      <c r="Y2016" s="89">
        <v>0</v>
      </c>
    </row>
    <row r="2017" spans="1:25">
      <c r="A2017" s="88" t="s">
        <v>2126</v>
      </c>
      <c r="B2017" s="89">
        <v>0</v>
      </c>
      <c r="C2017" s="89">
        <v>0</v>
      </c>
      <c r="D2017" s="89">
        <v>0</v>
      </c>
      <c r="E2017" s="89">
        <v>0</v>
      </c>
      <c r="F2017" s="89">
        <v>0</v>
      </c>
      <c r="G2017" s="89">
        <v>0</v>
      </c>
      <c r="H2017" s="89">
        <v>0</v>
      </c>
      <c r="I2017" s="89">
        <v>0</v>
      </c>
      <c r="J2017" s="89">
        <v>0</v>
      </c>
      <c r="K2017" s="89">
        <v>0</v>
      </c>
      <c r="L2017" s="89">
        <v>0</v>
      </c>
      <c r="M2017" s="89">
        <v>0</v>
      </c>
      <c r="N2017" s="89">
        <v>0</v>
      </c>
      <c r="O2017" s="89">
        <v>0</v>
      </c>
      <c r="P2017" s="89">
        <v>0</v>
      </c>
      <c r="Q2017" s="89">
        <v>0</v>
      </c>
      <c r="R2017" s="89">
        <v>0</v>
      </c>
      <c r="S2017" s="89">
        <v>0</v>
      </c>
      <c r="T2017" s="89">
        <v>0</v>
      </c>
      <c r="U2017" s="89">
        <v>0</v>
      </c>
      <c r="V2017" s="89">
        <v>0</v>
      </c>
      <c r="W2017" s="89">
        <v>0</v>
      </c>
      <c r="X2017" s="89">
        <v>0</v>
      </c>
      <c r="Y2017" s="89">
        <v>0</v>
      </c>
    </row>
    <row r="2018" spans="1:25">
      <c r="A2018" s="88" t="s">
        <v>2127</v>
      </c>
      <c r="B2018" s="89">
        <v>0</v>
      </c>
      <c r="C2018" s="89">
        <v>0</v>
      </c>
      <c r="D2018" s="89">
        <v>0</v>
      </c>
      <c r="E2018" s="89">
        <v>0</v>
      </c>
      <c r="F2018" s="89">
        <v>0</v>
      </c>
      <c r="G2018" s="89">
        <v>0</v>
      </c>
      <c r="H2018" s="89">
        <v>0</v>
      </c>
      <c r="I2018" s="89">
        <v>0</v>
      </c>
      <c r="J2018" s="89">
        <v>0</v>
      </c>
      <c r="K2018" s="89">
        <v>0</v>
      </c>
      <c r="L2018" s="89">
        <v>0</v>
      </c>
      <c r="M2018" s="89">
        <v>0</v>
      </c>
      <c r="N2018" s="89">
        <v>0</v>
      </c>
      <c r="O2018" s="89">
        <v>0</v>
      </c>
      <c r="P2018" s="89">
        <v>0</v>
      </c>
      <c r="Q2018" s="89">
        <v>0</v>
      </c>
      <c r="R2018" s="89">
        <v>0</v>
      </c>
      <c r="S2018" s="89">
        <v>0</v>
      </c>
      <c r="T2018" s="89">
        <v>0</v>
      </c>
      <c r="U2018" s="89">
        <v>0</v>
      </c>
      <c r="V2018" s="89">
        <v>0</v>
      </c>
      <c r="W2018" s="89">
        <v>0</v>
      </c>
      <c r="X2018" s="89">
        <v>0</v>
      </c>
      <c r="Y2018" s="89">
        <v>0</v>
      </c>
    </row>
    <row r="2019" spans="1:25">
      <c r="A2019" s="88" t="s">
        <v>2128</v>
      </c>
      <c r="B2019" s="89">
        <v>0</v>
      </c>
      <c r="C2019" s="89">
        <v>0</v>
      </c>
      <c r="D2019" s="89">
        <v>0</v>
      </c>
      <c r="E2019" s="89">
        <v>0</v>
      </c>
      <c r="F2019" s="89">
        <v>0</v>
      </c>
      <c r="G2019" s="89">
        <v>0</v>
      </c>
      <c r="H2019" s="89">
        <v>0</v>
      </c>
      <c r="I2019" s="89">
        <v>0</v>
      </c>
      <c r="J2019" s="89">
        <v>0</v>
      </c>
      <c r="K2019" s="89">
        <v>0</v>
      </c>
      <c r="L2019" s="89">
        <v>0</v>
      </c>
      <c r="M2019" s="89">
        <v>0</v>
      </c>
      <c r="N2019" s="89">
        <v>0</v>
      </c>
      <c r="O2019" s="89">
        <v>0</v>
      </c>
      <c r="P2019" s="89">
        <v>0</v>
      </c>
      <c r="Q2019" s="89">
        <v>0</v>
      </c>
      <c r="R2019" s="89">
        <v>0</v>
      </c>
      <c r="S2019" s="89">
        <v>0</v>
      </c>
      <c r="T2019" s="89">
        <v>0</v>
      </c>
      <c r="U2019" s="89">
        <v>0</v>
      </c>
      <c r="V2019" s="89">
        <v>0</v>
      </c>
      <c r="W2019" s="89">
        <v>0</v>
      </c>
      <c r="X2019" s="89">
        <v>0</v>
      </c>
      <c r="Y2019" s="89">
        <v>0</v>
      </c>
    </row>
    <row r="2020" spans="1:25">
      <c r="A2020" s="88" t="s">
        <v>2129</v>
      </c>
      <c r="B2020" s="89">
        <v>0</v>
      </c>
      <c r="C2020" s="89">
        <v>0</v>
      </c>
      <c r="D2020" s="89">
        <v>0</v>
      </c>
      <c r="E2020" s="89">
        <v>0</v>
      </c>
      <c r="F2020" s="89">
        <v>0</v>
      </c>
      <c r="G2020" s="89">
        <v>0</v>
      </c>
      <c r="H2020" s="89">
        <v>0</v>
      </c>
      <c r="I2020" s="89">
        <v>0</v>
      </c>
      <c r="J2020" s="89">
        <v>0</v>
      </c>
      <c r="K2020" s="89">
        <v>0</v>
      </c>
      <c r="L2020" s="89">
        <v>0</v>
      </c>
      <c r="M2020" s="89">
        <v>0</v>
      </c>
      <c r="N2020" s="89">
        <v>0</v>
      </c>
      <c r="O2020" s="89">
        <v>0</v>
      </c>
      <c r="P2020" s="89">
        <v>0</v>
      </c>
      <c r="Q2020" s="89">
        <v>0</v>
      </c>
      <c r="R2020" s="89">
        <v>0</v>
      </c>
      <c r="S2020" s="89">
        <v>0</v>
      </c>
      <c r="T2020" s="89">
        <v>0</v>
      </c>
      <c r="U2020" s="89">
        <v>0</v>
      </c>
      <c r="V2020" s="89">
        <v>0</v>
      </c>
      <c r="W2020" s="89">
        <v>0</v>
      </c>
      <c r="X2020" s="89">
        <v>0</v>
      </c>
      <c r="Y2020" s="89">
        <v>0</v>
      </c>
    </row>
    <row r="2021" spans="1:25">
      <c r="A2021" s="88" t="s">
        <v>2130</v>
      </c>
      <c r="B2021" s="89">
        <v>0</v>
      </c>
      <c r="C2021" s="89">
        <v>0</v>
      </c>
      <c r="D2021" s="89">
        <v>0</v>
      </c>
      <c r="E2021" s="89">
        <v>0</v>
      </c>
      <c r="F2021" s="89">
        <v>0</v>
      </c>
      <c r="G2021" s="89">
        <v>0</v>
      </c>
      <c r="H2021" s="89">
        <v>0</v>
      </c>
      <c r="I2021" s="89">
        <v>0</v>
      </c>
      <c r="J2021" s="89">
        <v>0</v>
      </c>
      <c r="K2021" s="89">
        <v>0</v>
      </c>
      <c r="L2021" s="89">
        <v>0</v>
      </c>
      <c r="M2021" s="89">
        <v>0</v>
      </c>
      <c r="N2021" s="89">
        <v>0</v>
      </c>
      <c r="O2021" s="89">
        <v>0</v>
      </c>
      <c r="P2021" s="89">
        <v>0</v>
      </c>
      <c r="Q2021" s="89">
        <v>0</v>
      </c>
      <c r="R2021" s="89">
        <v>0</v>
      </c>
      <c r="S2021" s="89">
        <v>0</v>
      </c>
      <c r="T2021" s="89">
        <v>0</v>
      </c>
      <c r="U2021" s="89">
        <v>0</v>
      </c>
      <c r="V2021" s="89">
        <v>0</v>
      </c>
      <c r="W2021" s="89">
        <v>0</v>
      </c>
      <c r="X2021" s="89">
        <v>0</v>
      </c>
      <c r="Y2021" s="89">
        <v>0</v>
      </c>
    </row>
    <row r="2022" spans="1:25">
      <c r="A2022" s="88" t="s">
        <v>2131</v>
      </c>
      <c r="B2022" s="89">
        <v>0</v>
      </c>
      <c r="C2022" s="89">
        <v>0</v>
      </c>
      <c r="D2022" s="89">
        <v>0</v>
      </c>
      <c r="E2022" s="89">
        <v>0</v>
      </c>
      <c r="F2022" s="89">
        <v>0</v>
      </c>
      <c r="G2022" s="89">
        <v>0</v>
      </c>
      <c r="H2022" s="89">
        <v>0</v>
      </c>
      <c r="I2022" s="89">
        <v>0</v>
      </c>
      <c r="J2022" s="89">
        <v>0</v>
      </c>
      <c r="K2022" s="89">
        <v>0</v>
      </c>
      <c r="L2022" s="89">
        <v>0</v>
      </c>
      <c r="M2022" s="89">
        <v>0</v>
      </c>
      <c r="N2022" s="89">
        <v>0</v>
      </c>
      <c r="O2022" s="89">
        <v>0</v>
      </c>
      <c r="P2022" s="89">
        <v>0</v>
      </c>
      <c r="Q2022" s="89">
        <v>0</v>
      </c>
      <c r="R2022" s="89">
        <v>0</v>
      </c>
      <c r="S2022" s="89">
        <v>0</v>
      </c>
      <c r="T2022" s="89">
        <v>0</v>
      </c>
      <c r="U2022" s="89">
        <v>0</v>
      </c>
      <c r="V2022" s="89">
        <v>0</v>
      </c>
      <c r="W2022" s="89">
        <v>0</v>
      </c>
      <c r="X2022" s="89">
        <v>0</v>
      </c>
      <c r="Y2022" s="89">
        <v>0</v>
      </c>
    </row>
    <row r="2023" spans="1:25">
      <c r="A2023" s="88" t="s">
        <v>2132</v>
      </c>
      <c r="B2023" s="89">
        <v>0</v>
      </c>
      <c r="C2023" s="89">
        <v>0</v>
      </c>
      <c r="D2023" s="89">
        <v>0</v>
      </c>
      <c r="E2023" s="89">
        <v>0</v>
      </c>
      <c r="F2023" s="89">
        <v>0</v>
      </c>
      <c r="G2023" s="89">
        <v>0</v>
      </c>
      <c r="H2023" s="89">
        <v>0</v>
      </c>
      <c r="I2023" s="89">
        <v>0</v>
      </c>
      <c r="J2023" s="89">
        <v>0</v>
      </c>
      <c r="K2023" s="89">
        <v>0</v>
      </c>
      <c r="L2023" s="89">
        <v>0</v>
      </c>
      <c r="M2023" s="89">
        <v>0</v>
      </c>
      <c r="N2023" s="89">
        <v>0</v>
      </c>
      <c r="O2023" s="89">
        <v>0</v>
      </c>
      <c r="P2023" s="89">
        <v>0</v>
      </c>
      <c r="Q2023" s="89">
        <v>0</v>
      </c>
      <c r="R2023" s="89">
        <v>0</v>
      </c>
      <c r="S2023" s="89">
        <v>0</v>
      </c>
      <c r="T2023" s="89">
        <v>0</v>
      </c>
      <c r="U2023" s="89">
        <v>0</v>
      </c>
      <c r="V2023" s="89">
        <v>0</v>
      </c>
      <c r="W2023" s="89">
        <v>0</v>
      </c>
      <c r="X2023" s="89">
        <v>0</v>
      </c>
      <c r="Y2023" s="89">
        <v>0</v>
      </c>
    </row>
    <row r="2024" spans="1:25">
      <c r="A2024" s="88" t="s">
        <v>2133</v>
      </c>
      <c r="B2024" s="89">
        <v>0</v>
      </c>
      <c r="C2024" s="89">
        <v>0</v>
      </c>
      <c r="D2024" s="89">
        <v>0</v>
      </c>
      <c r="E2024" s="89">
        <v>0</v>
      </c>
      <c r="F2024" s="89">
        <v>0</v>
      </c>
      <c r="G2024" s="89">
        <v>0</v>
      </c>
      <c r="H2024" s="89">
        <v>0</v>
      </c>
      <c r="I2024" s="89">
        <v>0</v>
      </c>
      <c r="J2024" s="89">
        <v>0</v>
      </c>
      <c r="K2024" s="89">
        <v>0</v>
      </c>
      <c r="L2024" s="89">
        <v>0</v>
      </c>
      <c r="M2024" s="89">
        <v>0</v>
      </c>
      <c r="N2024" s="89">
        <v>0</v>
      </c>
      <c r="O2024" s="89">
        <v>0</v>
      </c>
      <c r="P2024" s="89">
        <v>0</v>
      </c>
      <c r="Q2024" s="89">
        <v>0</v>
      </c>
      <c r="R2024" s="89">
        <v>0</v>
      </c>
      <c r="S2024" s="89">
        <v>0</v>
      </c>
      <c r="T2024" s="89">
        <v>0</v>
      </c>
      <c r="U2024" s="89">
        <v>0</v>
      </c>
      <c r="V2024" s="89">
        <v>0</v>
      </c>
      <c r="W2024" s="89">
        <v>0</v>
      </c>
      <c r="X2024" s="89">
        <v>0</v>
      </c>
      <c r="Y2024" s="89">
        <v>0</v>
      </c>
    </row>
    <row r="2025" spans="1:25">
      <c r="A2025" s="88" t="s">
        <v>2134</v>
      </c>
      <c r="B2025" s="89">
        <v>0</v>
      </c>
      <c r="C2025" s="89">
        <v>0</v>
      </c>
      <c r="D2025" s="89">
        <v>0</v>
      </c>
      <c r="E2025" s="89">
        <v>0</v>
      </c>
      <c r="F2025" s="89">
        <v>0</v>
      </c>
      <c r="G2025" s="89">
        <v>0</v>
      </c>
      <c r="H2025" s="89">
        <v>0</v>
      </c>
      <c r="I2025" s="89">
        <v>0</v>
      </c>
      <c r="J2025" s="89">
        <v>0</v>
      </c>
      <c r="K2025" s="89">
        <v>0</v>
      </c>
      <c r="L2025" s="89">
        <v>0</v>
      </c>
      <c r="M2025" s="89">
        <v>0</v>
      </c>
      <c r="N2025" s="89">
        <v>0</v>
      </c>
      <c r="O2025" s="89">
        <v>0</v>
      </c>
      <c r="P2025" s="89">
        <v>0</v>
      </c>
      <c r="Q2025" s="89">
        <v>0</v>
      </c>
      <c r="R2025" s="89">
        <v>0</v>
      </c>
      <c r="S2025" s="89">
        <v>0</v>
      </c>
      <c r="T2025" s="89">
        <v>0</v>
      </c>
      <c r="U2025" s="89">
        <v>0</v>
      </c>
      <c r="V2025" s="89">
        <v>0</v>
      </c>
      <c r="W2025" s="89">
        <v>0</v>
      </c>
      <c r="X2025" s="89">
        <v>0</v>
      </c>
      <c r="Y2025" s="89">
        <v>0</v>
      </c>
    </row>
    <row r="2026" spans="1:25">
      <c r="A2026" s="88" t="s">
        <v>2135</v>
      </c>
      <c r="B2026" s="89">
        <v>0</v>
      </c>
      <c r="C2026" s="89">
        <v>0</v>
      </c>
      <c r="D2026" s="89">
        <v>0</v>
      </c>
      <c r="E2026" s="89">
        <v>0</v>
      </c>
      <c r="F2026" s="89">
        <v>0</v>
      </c>
      <c r="G2026" s="89">
        <v>0</v>
      </c>
      <c r="H2026" s="89">
        <v>0</v>
      </c>
      <c r="I2026" s="89">
        <v>0</v>
      </c>
      <c r="J2026" s="89">
        <v>0</v>
      </c>
      <c r="K2026" s="89">
        <v>0</v>
      </c>
      <c r="L2026" s="89">
        <v>0</v>
      </c>
      <c r="M2026" s="89">
        <v>0</v>
      </c>
      <c r="N2026" s="89">
        <v>0</v>
      </c>
      <c r="O2026" s="89">
        <v>0</v>
      </c>
      <c r="P2026" s="89">
        <v>0</v>
      </c>
      <c r="Q2026" s="89">
        <v>0</v>
      </c>
      <c r="R2026" s="89">
        <v>0</v>
      </c>
      <c r="S2026" s="89">
        <v>0</v>
      </c>
      <c r="T2026" s="89">
        <v>0</v>
      </c>
      <c r="U2026" s="89">
        <v>0</v>
      </c>
      <c r="V2026" s="89">
        <v>0</v>
      </c>
      <c r="W2026" s="89">
        <v>0</v>
      </c>
      <c r="X2026" s="89">
        <v>0</v>
      </c>
      <c r="Y2026" s="89">
        <v>0</v>
      </c>
    </row>
    <row r="2027" spans="1:25">
      <c r="A2027" s="88" t="s">
        <v>2136</v>
      </c>
      <c r="B2027" s="89">
        <v>0</v>
      </c>
      <c r="C2027" s="89">
        <v>0</v>
      </c>
      <c r="D2027" s="89">
        <v>0</v>
      </c>
      <c r="E2027" s="89">
        <v>0</v>
      </c>
      <c r="F2027" s="89">
        <v>0</v>
      </c>
      <c r="G2027" s="89">
        <v>0</v>
      </c>
      <c r="H2027" s="89">
        <v>0</v>
      </c>
      <c r="I2027" s="89">
        <v>0</v>
      </c>
      <c r="J2027" s="89">
        <v>0</v>
      </c>
      <c r="K2027" s="89">
        <v>0</v>
      </c>
      <c r="L2027" s="89">
        <v>0</v>
      </c>
      <c r="M2027" s="89">
        <v>0</v>
      </c>
      <c r="N2027" s="89">
        <v>0</v>
      </c>
      <c r="O2027" s="89">
        <v>0</v>
      </c>
      <c r="P2027" s="89">
        <v>0</v>
      </c>
      <c r="Q2027" s="89">
        <v>0</v>
      </c>
      <c r="R2027" s="89">
        <v>0</v>
      </c>
      <c r="S2027" s="89">
        <v>0</v>
      </c>
      <c r="T2027" s="89">
        <v>0</v>
      </c>
      <c r="U2027" s="89">
        <v>0</v>
      </c>
      <c r="V2027" s="89">
        <v>0</v>
      </c>
      <c r="W2027" s="89">
        <v>0</v>
      </c>
      <c r="X2027" s="89">
        <v>0</v>
      </c>
      <c r="Y2027" s="89">
        <v>0</v>
      </c>
    </row>
    <row r="2028" spans="1:25">
      <c r="A2028" s="88" t="s">
        <v>2137</v>
      </c>
      <c r="B2028" s="89">
        <v>0</v>
      </c>
      <c r="C2028" s="89">
        <v>0</v>
      </c>
      <c r="D2028" s="89">
        <v>0</v>
      </c>
      <c r="E2028" s="89">
        <v>0</v>
      </c>
      <c r="F2028" s="89">
        <v>0</v>
      </c>
      <c r="G2028" s="89">
        <v>0</v>
      </c>
      <c r="H2028" s="89">
        <v>0</v>
      </c>
      <c r="I2028" s="89">
        <v>0</v>
      </c>
      <c r="J2028" s="89">
        <v>0</v>
      </c>
      <c r="K2028" s="89">
        <v>0</v>
      </c>
      <c r="L2028" s="89">
        <v>0</v>
      </c>
      <c r="M2028" s="89">
        <v>0</v>
      </c>
      <c r="N2028" s="89">
        <v>0</v>
      </c>
      <c r="O2028" s="89">
        <v>0</v>
      </c>
      <c r="P2028" s="89">
        <v>0</v>
      </c>
      <c r="Q2028" s="89">
        <v>0</v>
      </c>
      <c r="R2028" s="89">
        <v>0</v>
      </c>
      <c r="S2028" s="89">
        <v>0</v>
      </c>
      <c r="T2028" s="89">
        <v>0</v>
      </c>
      <c r="U2028" s="89">
        <v>0</v>
      </c>
      <c r="V2028" s="89">
        <v>0</v>
      </c>
      <c r="W2028" s="89">
        <v>0</v>
      </c>
      <c r="X2028" s="89">
        <v>0</v>
      </c>
      <c r="Y2028" s="89">
        <v>0</v>
      </c>
    </row>
    <row r="2029" spans="1:25">
      <c r="A2029" s="88" t="s">
        <v>2138</v>
      </c>
      <c r="B2029" s="89">
        <v>0</v>
      </c>
      <c r="C2029" s="89">
        <v>0</v>
      </c>
      <c r="D2029" s="89">
        <v>0</v>
      </c>
      <c r="E2029" s="89">
        <v>0</v>
      </c>
      <c r="F2029" s="89">
        <v>0</v>
      </c>
      <c r="G2029" s="89">
        <v>0</v>
      </c>
      <c r="H2029" s="89">
        <v>0</v>
      </c>
      <c r="I2029" s="89">
        <v>0</v>
      </c>
      <c r="J2029" s="89">
        <v>0</v>
      </c>
      <c r="K2029" s="89">
        <v>0</v>
      </c>
      <c r="L2029" s="89">
        <v>0</v>
      </c>
      <c r="M2029" s="89">
        <v>0</v>
      </c>
      <c r="N2029" s="89">
        <v>0</v>
      </c>
      <c r="O2029" s="89">
        <v>0</v>
      </c>
      <c r="P2029" s="89">
        <v>0</v>
      </c>
      <c r="Q2029" s="89">
        <v>0</v>
      </c>
      <c r="R2029" s="89">
        <v>0</v>
      </c>
      <c r="S2029" s="89">
        <v>0</v>
      </c>
      <c r="T2029" s="89">
        <v>0</v>
      </c>
      <c r="U2029" s="89">
        <v>0</v>
      </c>
      <c r="V2029" s="89">
        <v>0</v>
      </c>
      <c r="W2029" s="89">
        <v>0</v>
      </c>
      <c r="X2029" s="89">
        <v>0</v>
      </c>
      <c r="Y2029" s="89">
        <v>0</v>
      </c>
    </row>
    <row r="2030" spans="1:25">
      <c r="A2030" s="88" t="s">
        <v>2139</v>
      </c>
      <c r="B2030" s="89">
        <v>0</v>
      </c>
      <c r="C2030" s="89">
        <v>0</v>
      </c>
      <c r="D2030" s="89">
        <v>0</v>
      </c>
      <c r="E2030" s="89">
        <v>0</v>
      </c>
      <c r="F2030" s="89">
        <v>0</v>
      </c>
      <c r="G2030" s="89">
        <v>0</v>
      </c>
      <c r="H2030" s="89">
        <v>0</v>
      </c>
      <c r="I2030" s="89">
        <v>0</v>
      </c>
      <c r="J2030" s="89">
        <v>0</v>
      </c>
      <c r="K2030" s="89">
        <v>0</v>
      </c>
      <c r="L2030" s="89">
        <v>0</v>
      </c>
      <c r="M2030" s="89">
        <v>0</v>
      </c>
      <c r="N2030" s="89">
        <v>0</v>
      </c>
      <c r="O2030" s="89">
        <v>0</v>
      </c>
      <c r="P2030" s="89">
        <v>0</v>
      </c>
      <c r="Q2030" s="89">
        <v>0</v>
      </c>
      <c r="R2030" s="89">
        <v>0</v>
      </c>
      <c r="S2030" s="89">
        <v>0</v>
      </c>
      <c r="T2030" s="89">
        <v>0</v>
      </c>
      <c r="U2030" s="89">
        <v>0</v>
      </c>
      <c r="V2030" s="89">
        <v>0</v>
      </c>
      <c r="W2030" s="89">
        <v>0</v>
      </c>
      <c r="X2030" s="89">
        <v>0</v>
      </c>
      <c r="Y2030" s="89">
        <v>0</v>
      </c>
    </row>
    <row r="2031" spans="1:25">
      <c r="A2031" s="88" t="s">
        <v>2140</v>
      </c>
      <c r="B2031" s="89">
        <v>0</v>
      </c>
      <c r="C2031" s="89">
        <v>0</v>
      </c>
      <c r="D2031" s="89">
        <v>0</v>
      </c>
      <c r="E2031" s="89">
        <v>0</v>
      </c>
      <c r="F2031" s="89">
        <v>0</v>
      </c>
      <c r="G2031" s="89">
        <v>0</v>
      </c>
      <c r="H2031" s="89">
        <v>0</v>
      </c>
      <c r="I2031" s="89">
        <v>0</v>
      </c>
      <c r="J2031" s="89">
        <v>0</v>
      </c>
      <c r="K2031" s="89">
        <v>0</v>
      </c>
      <c r="L2031" s="89">
        <v>0</v>
      </c>
      <c r="M2031" s="89">
        <v>0</v>
      </c>
      <c r="N2031" s="89">
        <v>0</v>
      </c>
      <c r="O2031" s="89">
        <v>0</v>
      </c>
      <c r="P2031" s="89">
        <v>0</v>
      </c>
      <c r="Q2031" s="89">
        <v>0</v>
      </c>
      <c r="R2031" s="89">
        <v>0</v>
      </c>
      <c r="S2031" s="89">
        <v>0</v>
      </c>
      <c r="T2031" s="89">
        <v>0</v>
      </c>
      <c r="U2031" s="89">
        <v>0</v>
      </c>
      <c r="V2031" s="89">
        <v>0</v>
      </c>
      <c r="W2031" s="89">
        <v>0</v>
      </c>
      <c r="X2031" s="89">
        <v>0</v>
      </c>
      <c r="Y2031" s="89">
        <v>0</v>
      </c>
    </row>
    <row r="2032" spans="1:25">
      <c r="A2032" s="88" t="s">
        <v>2141</v>
      </c>
      <c r="B2032" s="89">
        <v>0</v>
      </c>
      <c r="C2032" s="89">
        <v>0</v>
      </c>
      <c r="D2032" s="89">
        <v>0</v>
      </c>
      <c r="E2032" s="89">
        <v>0</v>
      </c>
      <c r="F2032" s="89">
        <v>0</v>
      </c>
      <c r="G2032" s="89">
        <v>0</v>
      </c>
      <c r="H2032" s="89">
        <v>0</v>
      </c>
      <c r="I2032" s="89">
        <v>0</v>
      </c>
      <c r="J2032" s="89">
        <v>0</v>
      </c>
      <c r="K2032" s="89">
        <v>0</v>
      </c>
      <c r="L2032" s="89">
        <v>0</v>
      </c>
      <c r="M2032" s="89">
        <v>0</v>
      </c>
      <c r="N2032" s="89">
        <v>0</v>
      </c>
      <c r="O2032" s="89">
        <v>0</v>
      </c>
      <c r="P2032" s="89">
        <v>0</v>
      </c>
      <c r="Q2032" s="89">
        <v>0</v>
      </c>
      <c r="R2032" s="89">
        <v>0</v>
      </c>
      <c r="S2032" s="89">
        <v>0</v>
      </c>
      <c r="T2032" s="89">
        <v>0</v>
      </c>
      <c r="U2032" s="89">
        <v>0</v>
      </c>
      <c r="V2032" s="89">
        <v>0</v>
      </c>
      <c r="W2032" s="89">
        <v>0</v>
      </c>
      <c r="X2032" s="89">
        <v>0</v>
      </c>
      <c r="Y2032" s="89">
        <v>0</v>
      </c>
    </row>
    <row r="2033" spans="1:25">
      <c r="A2033" s="88" t="s">
        <v>2142</v>
      </c>
      <c r="B2033" s="89">
        <v>0</v>
      </c>
      <c r="C2033" s="89">
        <v>0</v>
      </c>
      <c r="D2033" s="89">
        <v>0</v>
      </c>
      <c r="E2033" s="89">
        <v>0</v>
      </c>
      <c r="F2033" s="89">
        <v>0</v>
      </c>
      <c r="G2033" s="89">
        <v>0</v>
      </c>
      <c r="H2033" s="89">
        <v>0</v>
      </c>
      <c r="I2033" s="89">
        <v>0</v>
      </c>
      <c r="J2033" s="89">
        <v>0</v>
      </c>
      <c r="K2033" s="89">
        <v>0</v>
      </c>
      <c r="L2033" s="89">
        <v>0</v>
      </c>
      <c r="M2033" s="89">
        <v>0</v>
      </c>
      <c r="N2033" s="89">
        <v>0</v>
      </c>
      <c r="O2033" s="89">
        <v>0</v>
      </c>
      <c r="P2033" s="89">
        <v>0</v>
      </c>
      <c r="Q2033" s="89">
        <v>0</v>
      </c>
      <c r="R2033" s="89">
        <v>0</v>
      </c>
      <c r="S2033" s="89">
        <v>0</v>
      </c>
      <c r="T2033" s="89">
        <v>0</v>
      </c>
      <c r="U2033" s="89">
        <v>0</v>
      </c>
      <c r="V2033" s="89">
        <v>0</v>
      </c>
      <c r="W2033" s="89">
        <v>0</v>
      </c>
      <c r="X2033" s="89">
        <v>0</v>
      </c>
      <c r="Y2033" s="89">
        <v>0</v>
      </c>
    </row>
    <row r="2034" spans="1:25">
      <c r="A2034" s="88" t="s">
        <v>2143</v>
      </c>
      <c r="B2034" s="89">
        <v>0</v>
      </c>
      <c r="C2034" s="89">
        <v>0</v>
      </c>
      <c r="D2034" s="89">
        <v>0</v>
      </c>
      <c r="E2034" s="89">
        <v>0</v>
      </c>
      <c r="F2034" s="89">
        <v>0</v>
      </c>
      <c r="G2034" s="89">
        <v>0</v>
      </c>
      <c r="H2034" s="89">
        <v>0</v>
      </c>
      <c r="I2034" s="89">
        <v>0</v>
      </c>
      <c r="J2034" s="89">
        <v>0</v>
      </c>
      <c r="K2034" s="89">
        <v>0</v>
      </c>
      <c r="L2034" s="89">
        <v>0</v>
      </c>
      <c r="M2034" s="89">
        <v>0</v>
      </c>
      <c r="N2034" s="89">
        <v>0</v>
      </c>
      <c r="O2034" s="89">
        <v>0</v>
      </c>
      <c r="P2034" s="89">
        <v>0</v>
      </c>
      <c r="Q2034" s="89">
        <v>0</v>
      </c>
      <c r="R2034" s="89">
        <v>0</v>
      </c>
      <c r="S2034" s="89">
        <v>0</v>
      </c>
      <c r="T2034" s="89">
        <v>0</v>
      </c>
      <c r="U2034" s="89">
        <v>0</v>
      </c>
      <c r="V2034" s="89">
        <v>0</v>
      </c>
      <c r="W2034" s="89">
        <v>0</v>
      </c>
      <c r="X2034" s="89">
        <v>0</v>
      </c>
      <c r="Y2034" s="89">
        <v>0</v>
      </c>
    </row>
    <row r="2035" spans="1:25">
      <c r="A2035" s="88" t="s">
        <v>2144</v>
      </c>
      <c r="B2035" s="89">
        <v>0</v>
      </c>
      <c r="C2035" s="89">
        <v>0</v>
      </c>
      <c r="D2035" s="89">
        <v>0</v>
      </c>
      <c r="E2035" s="89">
        <v>0</v>
      </c>
      <c r="F2035" s="89">
        <v>0</v>
      </c>
      <c r="G2035" s="89">
        <v>0</v>
      </c>
      <c r="H2035" s="89">
        <v>0</v>
      </c>
      <c r="I2035" s="89">
        <v>0</v>
      </c>
      <c r="J2035" s="89">
        <v>0</v>
      </c>
      <c r="K2035" s="89">
        <v>0</v>
      </c>
      <c r="L2035" s="89">
        <v>0</v>
      </c>
      <c r="M2035" s="89">
        <v>0</v>
      </c>
      <c r="N2035" s="89">
        <v>0</v>
      </c>
      <c r="O2035" s="89">
        <v>0</v>
      </c>
      <c r="P2035" s="89">
        <v>0</v>
      </c>
      <c r="Q2035" s="89">
        <v>0</v>
      </c>
      <c r="R2035" s="89">
        <v>0</v>
      </c>
      <c r="S2035" s="89">
        <v>0</v>
      </c>
      <c r="T2035" s="89">
        <v>0</v>
      </c>
      <c r="U2035" s="89">
        <v>0</v>
      </c>
      <c r="V2035" s="89">
        <v>0</v>
      </c>
      <c r="W2035" s="89">
        <v>0</v>
      </c>
      <c r="X2035" s="89">
        <v>0</v>
      </c>
      <c r="Y2035" s="89">
        <v>0</v>
      </c>
    </row>
    <row r="2036" spans="1:25">
      <c r="A2036" s="88" t="s">
        <v>2145</v>
      </c>
      <c r="B2036" s="89">
        <v>0</v>
      </c>
      <c r="C2036" s="89">
        <v>0</v>
      </c>
      <c r="D2036" s="89">
        <v>0</v>
      </c>
      <c r="E2036" s="89">
        <v>0</v>
      </c>
      <c r="F2036" s="89">
        <v>0</v>
      </c>
      <c r="G2036" s="89">
        <v>0</v>
      </c>
      <c r="H2036" s="89">
        <v>0</v>
      </c>
      <c r="I2036" s="89">
        <v>0</v>
      </c>
      <c r="J2036" s="89">
        <v>0</v>
      </c>
      <c r="K2036" s="89">
        <v>0</v>
      </c>
      <c r="L2036" s="89">
        <v>0</v>
      </c>
      <c r="M2036" s="89">
        <v>0</v>
      </c>
      <c r="N2036" s="89">
        <v>0</v>
      </c>
      <c r="O2036" s="89">
        <v>0</v>
      </c>
      <c r="P2036" s="89">
        <v>0</v>
      </c>
      <c r="Q2036" s="89">
        <v>0</v>
      </c>
      <c r="R2036" s="89">
        <v>0</v>
      </c>
      <c r="S2036" s="89">
        <v>0</v>
      </c>
      <c r="T2036" s="89">
        <v>0</v>
      </c>
      <c r="U2036" s="89">
        <v>0</v>
      </c>
      <c r="V2036" s="89">
        <v>0</v>
      </c>
      <c r="W2036" s="89">
        <v>0</v>
      </c>
      <c r="X2036" s="89">
        <v>0</v>
      </c>
      <c r="Y2036" s="89">
        <v>0</v>
      </c>
    </row>
    <row r="2037" spans="1:25">
      <c r="A2037" s="88" t="s">
        <v>2146</v>
      </c>
      <c r="B2037" s="89">
        <v>0</v>
      </c>
      <c r="C2037" s="89">
        <v>0</v>
      </c>
      <c r="D2037" s="89">
        <v>0</v>
      </c>
      <c r="E2037" s="89">
        <v>0</v>
      </c>
      <c r="F2037" s="89">
        <v>0</v>
      </c>
      <c r="G2037" s="89">
        <v>0</v>
      </c>
      <c r="H2037" s="89">
        <v>0</v>
      </c>
      <c r="I2037" s="89">
        <v>0</v>
      </c>
      <c r="J2037" s="89">
        <v>0</v>
      </c>
      <c r="K2037" s="89">
        <v>0</v>
      </c>
      <c r="L2037" s="89">
        <v>0</v>
      </c>
      <c r="M2037" s="89">
        <v>0</v>
      </c>
      <c r="N2037" s="89">
        <v>0</v>
      </c>
      <c r="O2037" s="89">
        <v>0</v>
      </c>
      <c r="P2037" s="89">
        <v>0</v>
      </c>
      <c r="Q2037" s="89">
        <v>0</v>
      </c>
      <c r="R2037" s="89">
        <v>0</v>
      </c>
      <c r="S2037" s="89">
        <v>0</v>
      </c>
      <c r="T2037" s="89">
        <v>0</v>
      </c>
      <c r="U2037" s="89">
        <v>0</v>
      </c>
      <c r="V2037" s="89">
        <v>0</v>
      </c>
      <c r="W2037" s="89">
        <v>0</v>
      </c>
      <c r="X2037" s="89">
        <v>0</v>
      </c>
      <c r="Y2037" s="89">
        <v>0</v>
      </c>
    </row>
    <row r="2038" spans="1:25">
      <c r="A2038" s="88" t="s">
        <v>2147</v>
      </c>
      <c r="B2038" s="89">
        <v>0</v>
      </c>
      <c r="C2038" s="89">
        <v>0</v>
      </c>
      <c r="D2038" s="89">
        <v>0</v>
      </c>
      <c r="E2038" s="89">
        <v>0</v>
      </c>
      <c r="F2038" s="89">
        <v>0</v>
      </c>
      <c r="G2038" s="89">
        <v>0</v>
      </c>
      <c r="H2038" s="89">
        <v>0</v>
      </c>
      <c r="I2038" s="89">
        <v>0</v>
      </c>
      <c r="J2038" s="89">
        <v>0</v>
      </c>
      <c r="K2038" s="89">
        <v>0</v>
      </c>
      <c r="L2038" s="89">
        <v>0</v>
      </c>
      <c r="M2038" s="89">
        <v>0</v>
      </c>
      <c r="N2038" s="89">
        <v>0</v>
      </c>
      <c r="O2038" s="89">
        <v>0</v>
      </c>
      <c r="P2038" s="89">
        <v>0</v>
      </c>
      <c r="Q2038" s="89">
        <v>0</v>
      </c>
      <c r="R2038" s="89">
        <v>0</v>
      </c>
      <c r="S2038" s="89">
        <v>0</v>
      </c>
      <c r="T2038" s="89">
        <v>0</v>
      </c>
      <c r="U2038" s="89">
        <v>0</v>
      </c>
      <c r="V2038" s="89">
        <v>0</v>
      </c>
      <c r="W2038" s="89">
        <v>0</v>
      </c>
      <c r="X2038" s="89">
        <v>0</v>
      </c>
      <c r="Y2038" s="89">
        <v>0</v>
      </c>
    </row>
    <row r="2039" spans="1:25">
      <c r="A2039" s="88" t="s">
        <v>2148</v>
      </c>
      <c r="B2039" s="89">
        <v>0</v>
      </c>
      <c r="C2039" s="89">
        <v>0</v>
      </c>
      <c r="D2039" s="89">
        <v>0</v>
      </c>
      <c r="E2039" s="89">
        <v>0</v>
      </c>
      <c r="F2039" s="89">
        <v>0</v>
      </c>
      <c r="G2039" s="89">
        <v>0</v>
      </c>
      <c r="H2039" s="89">
        <v>0</v>
      </c>
      <c r="I2039" s="89">
        <v>0</v>
      </c>
      <c r="J2039" s="89">
        <v>0</v>
      </c>
      <c r="K2039" s="89">
        <v>0</v>
      </c>
      <c r="L2039" s="89">
        <v>0</v>
      </c>
      <c r="M2039" s="89">
        <v>0</v>
      </c>
      <c r="N2039" s="89">
        <v>0</v>
      </c>
      <c r="O2039" s="89">
        <v>0</v>
      </c>
      <c r="P2039" s="89">
        <v>0</v>
      </c>
      <c r="Q2039" s="89">
        <v>0</v>
      </c>
      <c r="R2039" s="89">
        <v>0</v>
      </c>
      <c r="S2039" s="89">
        <v>0</v>
      </c>
      <c r="T2039" s="89">
        <v>0</v>
      </c>
      <c r="U2039" s="89">
        <v>0</v>
      </c>
      <c r="V2039" s="89">
        <v>0</v>
      </c>
      <c r="W2039" s="89">
        <v>0</v>
      </c>
      <c r="X2039" s="89">
        <v>0</v>
      </c>
      <c r="Y2039" s="89">
        <v>0</v>
      </c>
    </row>
    <row r="2040" spans="1:25">
      <c r="A2040" s="88" t="s">
        <v>2149</v>
      </c>
      <c r="B2040" s="89">
        <v>0</v>
      </c>
      <c r="C2040" s="89">
        <v>0</v>
      </c>
      <c r="D2040" s="89">
        <v>0</v>
      </c>
      <c r="E2040" s="89">
        <v>0</v>
      </c>
      <c r="F2040" s="89">
        <v>0</v>
      </c>
      <c r="G2040" s="89">
        <v>0</v>
      </c>
      <c r="H2040" s="89">
        <v>0</v>
      </c>
      <c r="I2040" s="89">
        <v>0</v>
      </c>
      <c r="J2040" s="89">
        <v>0</v>
      </c>
      <c r="K2040" s="89">
        <v>0</v>
      </c>
      <c r="L2040" s="89">
        <v>0</v>
      </c>
      <c r="M2040" s="89">
        <v>0</v>
      </c>
      <c r="N2040" s="89">
        <v>0</v>
      </c>
      <c r="O2040" s="89">
        <v>0</v>
      </c>
      <c r="P2040" s="89">
        <v>0</v>
      </c>
      <c r="Q2040" s="89">
        <v>0</v>
      </c>
      <c r="R2040" s="89">
        <v>0</v>
      </c>
      <c r="S2040" s="89">
        <v>0</v>
      </c>
      <c r="T2040" s="89">
        <v>0</v>
      </c>
      <c r="U2040" s="89">
        <v>0</v>
      </c>
      <c r="V2040" s="89">
        <v>0</v>
      </c>
      <c r="W2040" s="89">
        <v>0</v>
      </c>
      <c r="X2040" s="89">
        <v>0</v>
      </c>
      <c r="Y2040" s="89">
        <v>0</v>
      </c>
    </row>
    <row r="2041" spans="1:25">
      <c r="A2041" s="88" t="s">
        <v>2150</v>
      </c>
      <c r="B2041" s="89">
        <v>0</v>
      </c>
      <c r="C2041" s="89">
        <v>0</v>
      </c>
      <c r="D2041" s="89">
        <v>0</v>
      </c>
      <c r="E2041" s="89">
        <v>0</v>
      </c>
      <c r="F2041" s="89">
        <v>0</v>
      </c>
      <c r="G2041" s="89">
        <v>0</v>
      </c>
      <c r="H2041" s="89">
        <v>0</v>
      </c>
      <c r="I2041" s="89">
        <v>0</v>
      </c>
      <c r="J2041" s="89">
        <v>0</v>
      </c>
      <c r="K2041" s="89">
        <v>0</v>
      </c>
      <c r="L2041" s="89">
        <v>0</v>
      </c>
      <c r="M2041" s="89">
        <v>0</v>
      </c>
      <c r="N2041" s="89">
        <v>0</v>
      </c>
      <c r="O2041" s="89">
        <v>0</v>
      </c>
      <c r="P2041" s="89">
        <v>0</v>
      </c>
      <c r="Q2041" s="89">
        <v>0</v>
      </c>
      <c r="R2041" s="89">
        <v>0</v>
      </c>
      <c r="S2041" s="89">
        <v>0</v>
      </c>
      <c r="T2041" s="89">
        <v>0</v>
      </c>
      <c r="U2041" s="89">
        <v>0</v>
      </c>
      <c r="V2041" s="89">
        <v>0</v>
      </c>
      <c r="W2041" s="89">
        <v>0</v>
      </c>
      <c r="X2041" s="89">
        <v>0</v>
      </c>
      <c r="Y2041" s="89">
        <v>0</v>
      </c>
    </row>
    <row r="2042" spans="1:25">
      <c r="A2042" s="88" t="s">
        <v>2151</v>
      </c>
      <c r="B2042" s="89">
        <v>0</v>
      </c>
      <c r="C2042" s="89">
        <v>0</v>
      </c>
      <c r="D2042" s="89">
        <v>0</v>
      </c>
      <c r="E2042" s="89">
        <v>0</v>
      </c>
      <c r="F2042" s="89">
        <v>0</v>
      </c>
      <c r="G2042" s="89">
        <v>0</v>
      </c>
      <c r="H2042" s="89">
        <v>0</v>
      </c>
      <c r="I2042" s="89">
        <v>0</v>
      </c>
      <c r="J2042" s="89">
        <v>0</v>
      </c>
      <c r="K2042" s="89">
        <v>0</v>
      </c>
      <c r="L2042" s="89">
        <v>0</v>
      </c>
      <c r="M2042" s="89">
        <v>0</v>
      </c>
      <c r="N2042" s="89">
        <v>0</v>
      </c>
      <c r="O2042" s="89">
        <v>0</v>
      </c>
      <c r="P2042" s="89">
        <v>0</v>
      </c>
      <c r="Q2042" s="89">
        <v>0</v>
      </c>
      <c r="R2042" s="89">
        <v>0</v>
      </c>
      <c r="S2042" s="89">
        <v>0</v>
      </c>
      <c r="T2042" s="89">
        <v>0</v>
      </c>
      <c r="U2042" s="89">
        <v>0</v>
      </c>
      <c r="V2042" s="89">
        <v>0</v>
      </c>
      <c r="W2042" s="89">
        <v>0</v>
      </c>
      <c r="X2042" s="89">
        <v>0</v>
      </c>
      <c r="Y2042" s="89">
        <v>0</v>
      </c>
    </row>
    <row r="2043" spans="1:25">
      <c r="A2043" s="88" t="s">
        <v>2152</v>
      </c>
      <c r="B2043" s="89">
        <v>0</v>
      </c>
      <c r="C2043" s="89">
        <v>0</v>
      </c>
      <c r="D2043" s="89">
        <v>0</v>
      </c>
      <c r="E2043" s="89">
        <v>0</v>
      </c>
      <c r="F2043" s="89">
        <v>0</v>
      </c>
      <c r="G2043" s="89">
        <v>0</v>
      </c>
      <c r="H2043" s="89">
        <v>0</v>
      </c>
      <c r="I2043" s="89">
        <v>0</v>
      </c>
      <c r="J2043" s="89">
        <v>0</v>
      </c>
      <c r="K2043" s="89">
        <v>0</v>
      </c>
      <c r="L2043" s="89">
        <v>0</v>
      </c>
      <c r="M2043" s="89">
        <v>0</v>
      </c>
      <c r="N2043" s="89">
        <v>0</v>
      </c>
      <c r="O2043" s="89">
        <v>0</v>
      </c>
      <c r="P2043" s="89">
        <v>0</v>
      </c>
      <c r="Q2043" s="89">
        <v>0</v>
      </c>
      <c r="R2043" s="89">
        <v>0</v>
      </c>
      <c r="S2043" s="89">
        <v>0</v>
      </c>
      <c r="T2043" s="89">
        <v>0</v>
      </c>
      <c r="U2043" s="89">
        <v>0</v>
      </c>
      <c r="V2043" s="89">
        <v>0</v>
      </c>
      <c r="W2043" s="89">
        <v>0</v>
      </c>
      <c r="X2043" s="89">
        <v>0</v>
      </c>
      <c r="Y2043" s="89">
        <v>0</v>
      </c>
    </row>
    <row r="2044" spans="1:25">
      <c r="A2044" s="88" t="s">
        <v>2153</v>
      </c>
      <c r="B2044" s="89">
        <v>0</v>
      </c>
      <c r="C2044" s="89">
        <v>0</v>
      </c>
      <c r="D2044" s="89">
        <v>0</v>
      </c>
      <c r="E2044" s="89">
        <v>0</v>
      </c>
      <c r="F2044" s="89">
        <v>0</v>
      </c>
      <c r="G2044" s="89">
        <v>0</v>
      </c>
      <c r="H2044" s="89">
        <v>0</v>
      </c>
      <c r="I2044" s="89">
        <v>0</v>
      </c>
      <c r="J2044" s="89">
        <v>0</v>
      </c>
      <c r="K2044" s="89">
        <v>0</v>
      </c>
      <c r="L2044" s="89">
        <v>0</v>
      </c>
      <c r="M2044" s="89">
        <v>0</v>
      </c>
      <c r="N2044" s="89">
        <v>0</v>
      </c>
      <c r="O2044" s="89">
        <v>0</v>
      </c>
      <c r="P2044" s="89">
        <v>0</v>
      </c>
      <c r="Q2044" s="89">
        <v>0</v>
      </c>
      <c r="R2044" s="89">
        <v>0</v>
      </c>
      <c r="S2044" s="89">
        <v>0</v>
      </c>
      <c r="T2044" s="89">
        <v>0</v>
      </c>
      <c r="U2044" s="89">
        <v>0</v>
      </c>
      <c r="V2044" s="89">
        <v>0</v>
      </c>
      <c r="W2044" s="89">
        <v>0</v>
      </c>
      <c r="X2044" s="89">
        <v>0</v>
      </c>
      <c r="Y2044" s="89">
        <v>0</v>
      </c>
    </row>
    <row r="2045" spans="1:25">
      <c r="A2045" s="88" t="s">
        <v>2154</v>
      </c>
      <c r="B2045" s="89">
        <v>0</v>
      </c>
      <c r="C2045" s="89">
        <v>0</v>
      </c>
      <c r="D2045" s="89">
        <v>0</v>
      </c>
      <c r="E2045" s="89">
        <v>0</v>
      </c>
      <c r="F2045" s="89">
        <v>0</v>
      </c>
      <c r="G2045" s="89">
        <v>0</v>
      </c>
      <c r="H2045" s="89">
        <v>0</v>
      </c>
      <c r="I2045" s="89">
        <v>0</v>
      </c>
      <c r="J2045" s="89">
        <v>0</v>
      </c>
      <c r="K2045" s="89">
        <v>0</v>
      </c>
      <c r="L2045" s="89">
        <v>0</v>
      </c>
      <c r="M2045" s="89">
        <v>0</v>
      </c>
      <c r="N2045" s="89">
        <v>0</v>
      </c>
      <c r="O2045" s="89">
        <v>0</v>
      </c>
      <c r="P2045" s="89">
        <v>0</v>
      </c>
      <c r="Q2045" s="89">
        <v>0</v>
      </c>
      <c r="R2045" s="89">
        <v>0</v>
      </c>
      <c r="S2045" s="89">
        <v>0</v>
      </c>
      <c r="T2045" s="89">
        <v>0</v>
      </c>
      <c r="U2045" s="89">
        <v>0</v>
      </c>
      <c r="V2045" s="89">
        <v>0</v>
      </c>
      <c r="W2045" s="89">
        <v>0</v>
      </c>
      <c r="X2045" s="89">
        <v>0</v>
      </c>
      <c r="Y2045" s="89">
        <v>0</v>
      </c>
    </row>
    <row r="2046" spans="1:25">
      <c r="A2046" s="88" t="s">
        <v>2155</v>
      </c>
      <c r="B2046" s="89">
        <v>0</v>
      </c>
      <c r="C2046" s="89">
        <v>0</v>
      </c>
      <c r="D2046" s="89">
        <v>0</v>
      </c>
      <c r="E2046" s="89">
        <v>0</v>
      </c>
      <c r="F2046" s="89">
        <v>0</v>
      </c>
      <c r="G2046" s="89">
        <v>0</v>
      </c>
      <c r="H2046" s="89">
        <v>0</v>
      </c>
      <c r="I2046" s="89">
        <v>0</v>
      </c>
      <c r="J2046" s="89">
        <v>0</v>
      </c>
      <c r="K2046" s="89">
        <v>0</v>
      </c>
      <c r="L2046" s="89">
        <v>0</v>
      </c>
      <c r="M2046" s="89">
        <v>0</v>
      </c>
      <c r="N2046" s="89">
        <v>0</v>
      </c>
      <c r="O2046" s="89">
        <v>0</v>
      </c>
      <c r="P2046" s="89">
        <v>0</v>
      </c>
      <c r="Q2046" s="89">
        <v>0</v>
      </c>
      <c r="R2046" s="89">
        <v>0</v>
      </c>
      <c r="S2046" s="89">
        <v>0</v>
      </c>
      <c r="T2046" s="89">
        <v>0</v>
      </c>
      <c r="U2046" s="89">
        <v>0</v>
      </c>
      <c r="V2046" s="89">
        <v>0</v>
      </c>
      <c r="W2046" s="89">
        <v>0</v>
      </c>
      <c r="X2046" s="89">
        <v>0</v>
      </c>
      <c r="Y2046" s="89">
        <v>0</v>
      </c>
    </row>
    <row r="2047" spans="1:25">
      <c r="A2047" s="88" t="s">
        <v>2156</v>
      </c>
      <c r="B2047" s="89">
        <v>0</v>
      </c>
      <c r="C2047" s="89">
        <v>0</v>
      </c>
      <c r="D2047" s="89">
        <v>0</v>
      </c>
      <c r="E2047" s="89">
        <v>0</v>
      </c>
      <c r="F2047" s="89">
        <v>0</v>
      </c>
      <c r="G2047" s="89">
        <v>0</v>
      </c>
      <c r="H2047" s="89">
        <v>0</v>
      </c>
      <c r="I2047" s="89">
        <v>0</v>
      </c>
      <c r="J2047" s="89">
        <v>0</v>
      </c>
      <c r="K2047" s="89">
        <v>0</v>
      </c>
      <c r="L2047" s="89">
        <v>0</v>
      </c>
      <c r="M2047" s="89">
        <v>0</v>
      </c>
      <c r="N2047" s="89">
        <v>0</v>
      </c>
      <c r="O2047" s="89">
        <v>0</v>
      </c>
      <c r="P2047" s="89">
        <v>0</v>
      </c>
      <c r="Q2047" s="89">
        <v>0</v>
      </c>
      <c r="R2047" s="89">
        <v>0</v>
      </c>
      <c r="S2047" s="89">
        <v>0</v>
      </c>
      <c r="T2047" s="89">
        <v>0</v>
      </c>
      <c r="U2047" s="89">
        <v>0</v>
      </c>
      <c r="V2047" s="89">
        <v>0</v>
      </c>
      <c r="W2047" s="89">
        <v>0</v>
      </c>
      <c r="X2047" s="89">
        <v>0</v>
      </c>
      <c r="Y2047" s="89">
        <v>0</v>
      </c>
    </row>
    <row r="2048" spans="1:25">
      <c r="A2048" s="88" t="s">
        <v>2157</v>
      </c>
      <c r="B2048" s="89">
        <v>0</v>
      </c>
      <c r="C2048" s="89">
        <v>0</v>
      </c>
      <c r="D2048" s="89">
        <v>0</v>
      </c>
      <c r="E2048" s="89">
        <v>0</v>
      </c>
      <c r="F2048" s="89">
        <v>0</v>
      </c>
      <c r="G2048" s="89">
        <v>0</v>
      </c>
      <c r="H2048" s="89">
        <v>0</v>
      </c>
      <c r="I2048" s="89">
        <v>0</v>
      </c>
      <c r="J2048" s="89">
        <v>0</v>
      </c>
      <c r="K2048" s="89">
        <v>0</v>
      </c>
      <c r="L2048" s="89">
        <v>0</v>
      </c>
      <c r="M2048" s="89">
        <v>0</v>
      </c>
      <c r="N2048" s="89">
        <v>0</v>
      </c>
      <c r="O2048" s="89">
        <v>0</v>
      </c>
      <c r="P2048" s="89">
        <v>0</v>
      </c>
      <c r="Q2048" s="89">
        <v>0</v>
      </c>
      <c r="R2048" s="89">
        <v>0</v>
      </c>
      <c r="S2048" s="89">
        <v>0</v>
      </c>
      <c r="T2048" s="89">
        <v>0</v>
      </c>
      <c r="U2048" s="89">
        <v>0</v>
      </c>
      <c r="V2048" s="89">
        <v>0</v>
      </c>
      <c r="W2048" s="89">
        <v>0</v>
      </c>
      <c r="X2048" s="89">
        <v>0</v>
      </c>
      <c r="Y2048" s="89">
        <v>0</v>
      </c>
    </row>
    <row r="2049" spans="1:25">
      <c r="A2049" s="88" t="s">
        <v>2158</v>
      </c>
      <c r="B2049" s="89">
        <v>0</v>
      </c>
      <c r="C2049" s="89">
        <v>0</v>
      </c>
      <c r="D2049" s="89">
        <v>0</v>
      </c>
      <c r="E2049" s="89">
        <v>0</v>
      </c>
      <c r="F2049" s="89">
        <v>0</v>
      </c>
      <c r="G2049" s="89">
        <v>0</v>
      </c>
      <c r="H2049" s="89">
        <v>0</v>
      </c>
      <c r="I2049" s="89">
        <v>0</v>
      </c>
      <c r="J2049" s="89">
        <v>0</v>
      </c>
      <c r="K2049" s="89">
        <v>0</v>
      </c>
      <c r="L2049" s="89">
        <v>0</v>
      </c>
      <c r="M2049" s="89">
        <v>0</v>
      </c>
      <c r="N2049" s="89">
        <v>0</v>
      </c>
      <c r="O2049" s="89">
        <v>0</v>
      </c>
      <c r="P2049" s="89">
        <v>0</v>
      </c>
      <c r="Q2049" s="89">
        <v>0</v>
      </c>
      <c r="R2049" s="89">
        <v>0</v>
      </c>
      <c r="S2049" s="89">
        <v>0</v>
      </c>
      <c r="T2049" s="89">
        <v>0</v>
      </c>
      <c r="U2049" s="89">
        <v>0</v>
      </c>
      <c r="V2049" s="89">
        <v>0</v>
      </c>
      <c r="W2049" s="89">
        <v>0</v>
      </c>
      <c r="X2049" s="89">
        <v>0</v>
      </c>
      <c r="Y2049" s="89">
        <v>0</v>
      </c>
    </row>
    <row r="2050" spans="1:25">
      <c r="A2050" s="88" t="s">
        <v>2159</v>
      </c>
      <c r="B2050" s="89">
        <v>0</v>
      </c>
      <c r="C2050" s="89">
        <v>0</v>
      </c>
      <c r="D2050" s="89">
        <v>0</v>
      </c>
      <c r="E2050" s="89">
        <v>0</v>
      </c>
      <c r="F2050" s="89">
        <v>0</v>
      </c>
      <c r="G2050" s="89">
        <v>0</v>
      </c>
      <c r="H2050" s="89">
        <v>0</v>
      </c>
      <c r="I2050" s="89">
        <v>0</v>
      </c>
      <c r="J2050" s="89">
        <v>0</v>
      </c>
      <c r="K2050" s="89">
        <v>0</v>
      </c>
      <c r="L2050" s="89">
        <v>0</v>
      </c>
      <c r="M2050" s="89">
        <v>0</v>
      </c>
      <c r="N2050" s="89">
        <v>0</v>
      </c>
      <c r="O2050" s="89">
        <v>0</v>
      </c>
      <c r="P2050" s="89">
        <v>0</v>
      </c>
      <c r="Q2050" s="89">
        <v>0</v>
      </c>
      <c r="R2050" s="89">
        <v>0</v>
      </c>
      <c r="S2050" s="89">
        <v>0</v>
      </c>
      <c r="T2050" s="89">
        <v>0</v>
      </c>
      <c r="U2050" s="89">
        <v>0</v>
      </c>
      <c r="V2050" s="89">
        <v>0</v>
      </c>
      <c r="W2050" s="89">
        <v>0</v>
      </c>
      <c r="X2050" s="89">
        <v>0</v>
      </c>
      <c r="Y2050" s="89">
        <v>0</v>
      </c>
    </row>
    <row r="2051" spans="1:25">
      <c r="A2051" s="88" t="s">
        <v>2160</v>
      </c>
      <c r="B2051" s="89">
        <v>0</v>
      </c>
      <c r="C2051" s="89">
        <v>0</v>
      </c>
      <c r="D2051" s="89">
        <v>0</v>
      </c>
      <c r="E2051" s="89">
        <v>0</v>
      </c>
      <c r="F2051" s="89">
        <v>0</v>
      </c>
      <c r="G2051" s="89">
        <v>0</v>
      </c>
      <c r="H2051" s="89">
        <v>0</v>
      </c>
      <c r="I2051" s="89">
        <v>0</v>
      </c>
      <c r="J2051" s="89">
        <v>0</v>
      </c>
      <c r="K2051" s="89">
        <v>0</v>
      </c>
      <c r="L2051" s="89">
        <v>0</v>
      </c>
      <c r="M2051" s="89">
        <v>0</v>
      </c>
      <c r="N2051" s="89">
        <v>0</v>
      </c>
      <c r="O2051" s="89">
        <v>0</v>
      </c>
      <c r="P2051" s="89">
        <v>0</v>
      </c>
      <c r="Q2051" s="89">
        <v>0</v>
      </c>
      <c r="R2051" s="89">
        <v>0</v>
      </c>
      <c r="S2051" s="89">
        <v>0</v>
      </c>
      <c r="T2051" s="89">
        <v>0</v>
      </c>
      <c r="U2051" s="89">
        <v>0</v>
      </c>
      <c r="V2051" s="89">
        <v>0</v>
      </c>
      <c r="W2051" s="89">
        <v>0</v>
      </c>
      <c r="X2051" s="89">
        <v>0</v>
      </c>
      <c r="Y2051" s="89">
        <v>0</v>
      </c>
    </row>
    <row r="2052" spans="1:25">
      <c r="A2052" s="88" t="s">
        <v>2161</v>
      </c>
      <c r="B2052" s="89">
        <v>0</v>
      </c>
      <c r="C2052" s="89">
        <v>0</v>
      </c>
      <c r="D2052" s="89">
        <v>0</v>
      </c>
      <c r="E2052" s="89">
        <v>0</v>
      </c>
      <c r="F2052" s="89">
        <v>0</v>
      </c>
      <c r="G2052" s="89">
        <v>0</v>
      </c>
      <c r="H2052" s="89">
        <v>0</v>
      </c>
      <c r="I2052" s="89">
        <v>0</v>
      </c>
      <c r="J2052" s="89">
        <v>0</v>
      </c>
      <c r="K2052" s="89">
        <v>0</v>
      </c>
      <c r="L2052" s="89">
        <v>0</v>
      </c>
      <c r="M2052" s="89">
        <v>0</v>
      </c>
      <c r="N2052" s="89">
        <v>0</v>
      </c>
      <c r="O2052" s="89">
        <v>0</v>
      </c>
      <c r="P2052" s="89">
        <v>0</v>
      </c>
      <c r="Q2052" s="89">
        <v>0</v>
      </c>
      <c r="R2052" s="89">
        <v>0</v>
      </c>
      <c r="S2052" s="89">
        <v>0</v>
      </c>
      <c r="T2052" s="89">
        <v>0</v>
      </c>
      <c r="U2052" s="89">
        <v>0</v>
      </c>
      <c r="V2052" s="89">
        <v>0</v>
      </c>
      <c r="W2052" s="89">
        <v>0</v>
      </c>
      <c r="X2052" s="89">
        <v>0</v>
      </c>
      <c r="Y2052" s="89">
        <v>0</v>
      </c>
    </row>
    <row r="2053" spans="1:25">
      <c r="A2053" s="88" t="s">
        <v>2162</v>
      </c>
      <c r="B2053" s="89">
        <v>0</v>
      </c>
      <c r="C2053" s="89">
        <v>0</v>
      </c>
      <c r="D2053" s="89">
        <v>0</v>
      </c>
      <c r="E2053" s="89">
        <v>0</v>
      </c>
      <c r="F2053" s="89">
        <v>0</v>
      </c>
      <c r="G2053" s="89">
        <v>0</v>
      </c>
      <c r="H2053" s="89">
        <v>0</v>
      </c>
      <c r="I2053" s="89">
        <v>0</v>
      </c>
      <c r="J2053" s="89">
        <v>0</v>
      </c>
      <c r="K2053" s="89">
        <v>0</v>
      </c>
      <c r="L2053" s="89">
        <v>0</v>
      </c>
      <c r="M2053" s="89">
        <v>0</v>
      </c>
      <c r="N2053" s="89">
        <v>0</v>
      </c>
      <c r="O2053" s="89">
        <v>0</v>
      </c>
      <c r="P2053" s="89">
        <v>0</v>
      </c>
      <c r="Q2053" s="89">
        <v>0</v>
      </c>
      <c r="R2053" s="89">
        <v>0</v>
      </c>
      <c r="S2053" s="89">
        <v>0</v>
      </c>
      <c r="T2053" s="89">
        <v>0</v>
      </c>
      <c r="U2053" s="89">
        <v>0</v>
      </c>
      <c r="V2053" s="89">
        <v>0</v>
      </c>
      <c r="W2053" s="89">
        <v>0</v>
      </c>
      <c r="X2053" s="89">
        <v>0</v>
      </c>
      <c r="Y2053" s="89">
        <v>0</v>
      </c>
    </row>
    <row r="2054" spans="1:25">
      <c r="A2054" s="88" t="s">
        <v>2163</v>
      </c>
      <c r="B2054" s="89">
        <v>0</v>
      </c>
      <c r="C2054" s="89">
        <v>0</v>
      </c>
      <c r="D2054" s="89">
        <v>0</v>
      </c>
      <c r="E2054" s="89">
        <v>0</v>
      </c>
      <c r="F2054" s="89">
        <v>0</v>
      </c>
      <c r="G2054" s="89">
        <v>0</v>
      </c>
      <c r="H2054" s="89">
        <v>0</v>
      </c>
      <c r="I2054" s="89">
        <v>0</v>
      </c>
      <c r="J2054" s="89">
        <v>0</v>
      </c>
      <c r="K2054" s="89">
        <v>0</v>
      </c>
      <c r="L2054" s="89">
        <v>0</v>
      </c>
      <c r="M2054" s="89">
        <v>0</v>
      </c>
      <c r="N2054" s="89">
        <v>0</v>
      </c>
      <c r="O2054" s="89">
        <v>0</v>
      </c>
      <c r="P2054" s="89">
        <v>0</v>
      </c>
      <c r="Q2054" s="89">
        <v>0</v>
      </c>
      <c r="R2054" s="89">
        <v>0</v>
      </c>
      <c r="S2054" s="89">
        <v>0</v>
      </c>
      <c r="T2054" s="89">
        <v>0</v>
      </c>
      <c r="U2054" s="89">
        <v>0</v>
      </c>
      <c r="V2054" s="89">
        <v>0</v>
      </c>
      <c r="W2054" s="89">
        <v>0</v>
      </c>
      <c r="X2054" s="89">
        <v>0</v>
      </c>
      <c r="Y2054" s="89">
        <v>0</v>
      </c>
    </row>
    <row r="2055" spans="1:25">
      <c r="A2055" s="88" t="s">
        <v>2164</v>
      </c>
      <c r="B2055" s="89">
        <v>0</v>
      </c>
      <c r="C2055" s="89">
        <v>0</v>
      </c>
      <c r="D2055" s="89">
        <v>0</v>
      </c>
      <c r="E2055" s="89">
        <v>0</v>
      </c>
      <c r="F2055" s="89">
        <v>0</v>
      </c>
      <c r="G2055" s="89">
        <v>0</v>
      </c>
      <c r="H2055" s="89">
        <v>0</v>
      </c>
      <c r="I2055" s="89">
        <v>0</v>
      </c>
      <c r="J2055" s="89">
        <v>0</v>
      </c>
      <c r="K2055" s="89">
        <v>0</v>
      </c>
      <c r="L2055" s="89">
        <v>0</v>
      </c>
      <c r="M2055" s="89">
        <v>0</v>
      </c>
      <c r="N2055" s="89">
        <v>0</v>
      </c>
      <c r="O2055" s="89">
        <v>0</v>
      </c>
      <c r="P2055" s="89">
        <v>0</v>
      </c>
      <c r="Q2055" s="89">
        <v>0</v>
      </c>
      <c r="R2055" s="89">
        <v>0</v>
      </c>
      <c r="S2055" s="89">
        <v>0</v>
      </c>
      <c r="T2055" s="89">
        <v>0</v>
      </c>
      <c r="U2055" s="89">
        <v>0</v>
      </c>
      <c r="V2055" s="89">
        <v>0</v>
      </c>
      <c r="W2055" s="89">
        <v>0</v>
      </c>
      <c r="X2055" s="89">
        <v>0</v>
      </c>
      <c r="Y2055" s="89">
        <v>0</v>
      </c>
    </row>
    <row r="2056" spans="1:25">
      <c r="A2056" s="88" t="s">
        <v>2165</v>
      </c>
      <c r="B2056" s="89">
        <v>0</v>
      </c>
      <c r="C2056" s="89">
        <v>0</v>
      </c>
      <c r="D2056" s="89">
        <v>0</v>
      </c>
      <c r="E2056" s="89">
        <v>0</v>
      </c>
      <c r="F2056" s="89">
        <v>0</v>
      </c>
      <c r="G2056" s="89">
        <v>0</v>
      </c>
      <c r="H2056" s="89">
        <v>0</v>
      </c>
      <c r="I2056" s="89">
        <v>0</v>
      </c>
      <c r="J2056" s="89">
        <v>0</v>
      </c>
      <c r="K2056" s="89">
        <v>0</v>
      </c>
      <c r="L2056" s="89">
        <v>0</v>
      </c>
      <c r="M2056" s="89">
        <v>0</v>
      </c>
      <c r="N2056" s="89">
        <v>0</v>
      </c>
      <c r="O2056" s="89">
        <v>0</v>
      </c>
      <c r="P2056" s="89">
        <v>0</v>
      </c>
      <c r="Q2056" s="89">
        <v>0</v>
      </c>
      <c r="R2056" s="89">
        <v>0</v>
      </c>
      <c r="S2056" s="89">
        <v>0</v>
      </c>
      <c r="T2056" s="89">
        <v>0</v>
      </c>
      <c r="U2056" s="89">
        <v>0</v>
      </c>
      <c r="V2056" s="89">
        <v>0</v>
      </c>
      <c r="W2056" s="89">
        <v>0</v>
      </c>
      <c r="X2056" s="89">
        <v>0</v>
      </c>
      <c r="Y2056" s="89">
        <v>0</v>
      </c>
    </row>
    <row r="2057" spans="1:25">
      <c r="A2057" s="88" t="s">
        <v>2166</v>
      </c>
      <c r="B2057" s="89">
        <v>0</v>
      </c>
      <c r="C2057" s="89">
        <v>0</v>
      </c>
      <c r="D2057" s="89">
        <v>0</v>
      </c>
      <c r="E2057" s="89">
        <v>0</v>
      </c>
      <c r="F2057" s="89">
        <v>0</v>
      </c>
      <c r="G2057" s="89">
        <v>0</v>
      </c>
      <c r="H2057" s="89">
        <v>0</v>
      </c>
      <c r="I2057" s="89">
        <v>0</v>
      </c>
      <c r="J2057" s="89">
        <v>0</v>
      </c>
      <c r="K2057" s="89">
        <v>0</v>
      </c>
      <c r="L2057" s="89">
        <v>0</v>
      </c>
      <c r="M2057" s="89">
        <v>0</v>
      </c>
      <c r="N2057" s="89">
        <v>0</v>
      </c>
      <c r="O2057" s="89">
        <v>0</v>
      </c>
      <c r="P2057" s="89">
        <v>0</v>
      </c>
      <c r="Q2057" s="89">
        <v>0</v>
      </c>
      <c r="R2057" s="89">
        <v>0</v>
      </c>
      <c r="S2057" s="89">
        <v>0</v>
      </c>
      <c r="T2057" s="89">
        <v>0</v>
      </c>
      <c r="U2057" s="89">
        <v>0</v>
      </c>
      <c r="V2057" s="89">
        <v>0</v>
      </c>
      <c r="W2057" s="89">
        <v>0</v>
      </c>
      <c r="X2057" s="89">
        <v>0</v>
      </c>
      <c r="Y2057" s="89">
        <v>0</v>
      </c>
    </row>
    <row r="2058" spans="1:25">
      <c r="A2058" s="88" t="s">
        <v>2167</v>
      </c>
      <c r="B2058" s="89">
        <v>0</v>
      </c>
      <c r="C2058" s="89">
        <v>0</v>
      </c>
      <c r="D2058" s="89">
        <v>0</v>
      </c>
      <c r="E2058" s="89">
        <v>0</v>
      </c>
      <c r="F2058" s="89">
        <v>0</v>
      </c>
      <c r="G2058" s="89">
        <v>0</v>
      </c>
      <c r="H2058" s="89">
        <v>0</v>
      </c>
      <c r="I2058" s="89">
        <v>0</v>
      </c>
      <c r="J2058" s="89">
        <v>0</v>
      </c>
      <c r="K2058" s="89">
        <v>0</v>
      </c>
      <c r="L2058" s="89">
        <v>0</v>
      </c>
      <c r="M2058" s="89">
        <v>0</v>
      </c>
      <c r="N2058" s="89">
        <v>0</v>
      </c>
      <c r="O2058" s="89">
        <v>0</v>
      </c>
      <c r="P2058" s="89">
        <v>0</v>
      </c>
      <c r="Q2058" s="89">
        <v>0</v>
      </c>
      <c r="R2058" s="89">
        <v>0</v>
      </c>
      <c r="S2058" s="89">
        <v>0</v>
      </c>
      <c r="T2058" s="89">
        <v>0</v>
      </c>
      <c r="U2058" s="89">
        <v>0</v>
      </c>
      <c r="V2058" s="89">
        <v>0</v>
      </c>
      <c r="W2058" s="89">
        <v>0</v>
      </c>
      <c r="X2058" s="89">
        <v>0</v>
      </c>
      <c r="Y2058" s="89">
        <v>0</v>
      </c>
    </row>
    <row r="2059" spans="1:25">
      <c r="A2059" s="88" t="s">
        <v>2168</v>
      </c>
      <c r="B2059" s="89">
        <v>0</v>
      </c>
      <c r="C2059" s="89">
        <v>0</v>
      </c>
      <c r="D2059" s="89">
        <v>0</v>
      </c>
      <c r="E2059" s="89">
        <v>0</v>
      </c>
      <c r="F2059" s="89">
        <v>0</v>
      </c>
      <c r="G2059" s="89">
        <v>0</v>
      </c>
      <c r="H2059" s="89">
        <v>0</v>
      </c>
      <c r="I2059" s="89">
        <v>0</v>
      </c>
      <c r="J2059" s="89">
        <v>0</v>
      </c>
      <c r="K2059" s="89">
        <v>0</v>
      </c>
      <c r="L2059" s="89">
        <v>0</v>
      </c>
      <c r="M2059" s="89">
        <v>0</v>
      </c>
      <c r="N2059" s="89">
        <v>0</v>
      </c>
      <c r="O2059" s="89">
        <v>0</v>
      </c>
      <c r="P2059" s="89">
        <v>0</v>
      </c>
      <c r="Q2059" s="89">
        <v>0</v>
      </c>
      <c r="R2059" s="89">
        <v>0</v>
      </c>
      <c r="S2059" s="89">
        <v>0</v>
      </c>
      <c r="T2059" s="89">
        <v>0</v>
      </c>
      <c r="U2059" s="89">
        <v>0</v>
      </c>
      <c r="V2059" s="89">
        <v>0</v>
      </c>
      <c r="W2059" s="89">
        <v>0</v>
      </c>
      <c r="X2059" s="89">
        <v>0</v>
      </c>
      <c r="Y2059" s="89">
        <v>0</v>
      </c>
    </row>
    <row r="2060" spans="1:25">
      <c r="A2060" s="88" t="s">
        <v>2169</v>
      </c>
      <c r="B2060" s="89">
        <v>0</v>
      </c>
      <c r="C2060" s="89">
        <v>0</v>
      </c>
      <c r="D2060" s="89">
        <v>0</v>
      </c>
      <c r="E2060" s="89">
        <v>0</v>
      </c>
      <c r="F2060" s="89">
        <v>0</v>
      </c>
      <c r="G2060" s="89">
        <v>0</v>
      </c>
      <c r="H2060" s="89">
        <v>0</v>
      </c>
      <c r="I2060" s="89">
        <v>0</v>
      </c>
      <c r="J2060" s="89">
        <v>0</v>
      </c>
      <c r="K2060" s="89">
        <v>0</v>
      </c>
      <c r="L2060" s="89">
        <v>0</v>
      </c>
      <c r="M2060" s="89">
        <v>0</v>
      </c>
      <c r="N2060" s="89">
        <v>0</v>
      </c>
      <c r="O2060" s="89">
        <v>0</v>
      </c>
      <c r="P2060" s="89">
        <v>0</v>
      </c>
      <c r="Q2060" s="89">
        <v>0</v>
      </c>
      <c r="R2060" s="89">
        <v>0</v>
      </c>
      <c r="S2060" s="89">
        <v>0</v>
      </c>
      <c r="T2060" s="89">
        <v>0</v>
      </c>
      <c r="U2060" s="89">
        <v>0</v>
      </c>
      <c r="V2060" s="89">
        <v>0</v>
      </c>
      <c r="W2060" s="89">
        <v>0</v>
      </c>
      <c r="X2060" s="89">
        <v>0</v>
      </c>
      <c r="Y2060" s="89">
        <v>0</v>
      </c>
    </row>
    <row r="2061" spans="1:25">
      <c r="A2061" s="88" t="s">
        <v>2170</v>
      </c>
      <c r="B2061" s="89">
        <v>0</v>
      </c>
      <c r="C2061" s="89">
        <v>0</v>
      </c>
      <c r="D2061" s="89">
        <v>0</v>
      </c>
      <c r="E2061" s="89">
        <v>0</v>
      </c>
      <c r="F2061" s="89">
        <v>0</v>
      </c>
      <c r="G2061" s="89">
        <v>0</v>
      </c>
      <c r="H2061" s="89">
        <v>0</v>
      </c>
      <c r="I2061" s="89">
        <v>0</v>
      </c>
      <c r="J2061" s="89">
        <v>0</v>
      </c>
      <c r="K2061" s="89">
        <v>0</v>
      </c>
      <c r="L2061" s="89">
        <v>0</v>
      </c>
      <c r="M2061" s="89">
        <v>0</v>
      </c>
      <c r="N2061" s="89">
        <v>0</v>
      </c>
      <c r="O2061" s="89">
        <v>0</v>
      </c>
      <c r="P2061" s="89">
        <v>0</v>
      </c>
      <c r="Q2061" s="89">
        <v>0</v>
      </c>
      <c r="R2061" s="89">
        <v>0</v>
      </c>
      <c r="S2061" s="89">
        <v>0</v>
      </c>
      <c r="T2061" s="89">
        <v>0</v>
      </c>
      <c r="U2061" s="89">
        <v>0</v>
      </c>
      <c r="V2061" s="89">
        <v>0</v>
      </c>
      <c r="W2061" s="89">
        <v>0</v>
      </c>
      <c r="X2061" s="89">
        <v>0</v>
      </c>
      <c r="Y2061" s="89">
        <v>0</v>
      </c>
    </row>
    <row r="2062" spans="1:25">
      <c r="A2062" s="88" t="s">
        <v>2171</v>
      </c>
      <c r="B2062" s="89">
        <v>0</v>
      </c>
      <c r="C2062" s="89">
        <v>0</v>
      </c>
      <c r="D2062" s="89">
        <v>0</v>
      </c>
      <c r="E2062" s="89">
        <v>0</v>
      </c>
      <c r="F2062" s="89">
        <v>0</v>
      </c>
      <c r="G2062" s="89">
        <v>0</v>
      </c>
      <c r="H2062" s="89">
        <v>0</v>
      </c>
      <c r="I2062" s="89">
        <v>0</v>
      </c>
      <c r="J2062" s="89">
        <v>0</v>
      </c>
      <c r="K2062" s="89">
        <v>0</v>
      </c>
      <c r="L2062" s="89">
        <v>0</v>
      </c>
      <c r="M2062" s="89">
        <v>0</v>
      </c>
      <c r="N2062" s="89">
        <v>0</v>
      </c>
      <c r="O2062" s="89">
        <v>0</v>
      </c>
      <c r="P2062" s="89">
        <v>0</v>
      </c>
      <c r="Q2062" s="89">
        <v>0</v>
      </c>
      <c r="R2062" s="89">
        <v>0</v>
      </c>
      <c r="S2062" s="89">
        <v>0</v>
      </c>
      <c r="T2062" s="89">
        <v>0</v>
      </c>
      <c r="U2062" s="89">
        <v>0</v>
      </c>
      <c r="V2062" s="89">
        <v>0</v>
      </c>
      <c r="W2062" s="89">
        <v>0</v>
      </c>
      <c r="X2062" s="89">
        <v>0</v>
      </c>
      <c r="Y2062" s="89">
        <v>0</v>
      </c>
    </row>
    <row r="2063" spans="1:25">
      <c r="A2063" s="88" t="s">
        <v>2172</v>
      </c>
      <c r="B2063" s="89">
        <v>0</v>
      </c>
      <c r="C2063" s="89">
        <v>0</v>
      </c>
      <c r="D2063" s="89">
        <v>0</v>
      </c>
      <c r="E2063" s="89">
        <v>0</v>
      </c>
      <c r="F2063" s="89">
        <v>0</v>
      </c>
      <c r="G2063" s="89">
        <v>0</v>
      </c>
      <c r="H2063" s="89">
        <v>0</v>
      </c>
      <c r="I2063" s="89">
        <v>0</v>
      </c>
      <c r="J2063" s="89">
        <v>0</v>
      </c>
      <c r="K2063" s="89">
        <v>0</v>
      </c>
      <c r="L2063" s="89">
        <v>0</v>
      </c>
      <c r="M2063" s="89">
        <v>0</v>
      </c>
      <c r="N2063" s="89">
        <v>0</v>
      </c>
      <c r="O2063" s="89">
        <v>0</v>
      </c>
      <c r="P2063" s="89">
        <v>0</v>
      </c>
      <c r="Q2063" s="89">
        <v>0</v>
      </c>
      <c r="R2063" s="89">
        <v>0</v>
      </c>
      <c r="S2063" s="89">
        <v>0</v>
      </c>
      <c r="T2063" s="89">
        <v>0</v>
      </c>
      <c r="U2063" s="89">
        <v>0</v>
      </c>
      <c r="V2063" s="89">
        <v>0</v>
      </c>
      <c r="W2063" s="89">
        <v>0</v>
      </c>
      <c r="X2063" s="89">
        <v>0</v>
      </c>
      <c r="Y2063" s="89">
        <v>0</v>
      </c>
    </row>
    <row r="2064" spans="1:25">
      <c r="A2064" s="88" t="s">
        <v>2173</v>
      </c>
      <c r="B2064" s="89">
        <v>0</v>
      </c>
      <c r="C2064" s="89">
        <v>0</v>
      </c>
      <c r="D2064" s="89">
        <v>0</v>
      </c>
      <c r="E2064" s="89">
        <v>0</v>
      </c>
      <c r="F2064" s="89">
        <v>0</v>
      </c>
      <c r="G2064" s="89">
        <v>0</v>
      </c>
      <c r="H2064" s="89">
        <v>0</v>
      </c>
      <c r="I2064" s="89">
        <v>0</v>
      </c>
      <c r="J2064" s="89">
        <v>0</v>
      </c>
      <c r="K2064" s="89">
        <v>0</v>
      </c>
      <c r="L2064" s="89">
        <v>0</v>
      </c>
      <c r="M2064" s="89">
        <v>0</v>
      </c>
      <c r="N2064" s="89">
        <v>0</v>
      </c>
      <c r="O2064" s="89">
        <v>0</v>
      </c>
      <c r="P2064" s="89">
        <v>0</v>
      </c>
      <c r="Q2064" s="89">
        <v>0</v>
      </c>
      <c r="R2064" s="89">
        <v>0</v>
      </c>
      <c r="S2064" s="89">
        <v>0</v>
      </c>
      <c r="T2064" s="89">
        <v>0</v>
      </c>
      <c r="U2064" s="89">
        <v>0</v>
      </c>
      <c r="V2064" s="89">
        <v>0</v>
      </c>
      <c r="W2064" s="89">
        <v>0</v>
      </c>
      <c r="X2064" s="89">
        <v>0</v>
      </c>
      <c r="Y2064" s="89">
        <v>0</v>
      </c>
    </row>
    <row r="2065" spans="1:25">
      <c r="A2065" s="88" t="s">
        <v>2174</v>
      </c>
      <c r="B2065" s="89">
        <v>0</v>
      </c>
      <c r="C2065" s="89">
        <v>0</v>
      </c>
      <c r="D2065" s="89">
        <v>0</v>
      </c>
      <c r="E2065" s="89">
        <v>0</v>
      </c>
      <c r="F2065" s="89">
        <v>0</v>
      </c>
      <c r="G2065" s="89">
        <v>0</v>
      </c>
      <c r="H2065" s="89">
        <v>0</v>
      </c>
      <c r="I2065" s="89">
        <v>0</v>
      </c>
      <c r="J2065" s="89">
        <v>0</v>
      </c>
      <c r="K2065" s="89">
        <v>0</v>
      </c>
      <c r="L2065" s="89">
        <v>0</v>
      </c>
      <c r="M2065" s="89">
        <v>0</v>
      </c>
      <c r="N2065" s="89">
        <v>0</v>
      </c>
      <c r="O2065" s="89">
        <v>0</v>
      </c>
      <c r="P2065" s="89">
        <v>0</v>
      </c>
      <c r="Q2065" s="89">
        <v>0</v>
      </c>
      <c r="R2065" s="89">
        <v>0</v>
      </c>
      <c r="S2065" s="89">
        <v>0</v>
      </c>
      <c r="T2065" s="89">
        <v>0</v>
      </c>
      <c r="U2065" s="89">
        <v>0</v>
      </c>
      <c r="V2065" s="89">
        <v>0</v>
      </c>
      <c r="W2065" s="89">
        <v>0</v>
      </c>
      <c r="X2065" s="89">
        <v>0</v>
      </c>
      <c r="Y2065" s="89">
        <v>0</v>
      </c>
    </row>
    <row r="2066" spans="1:25">
      <c r="A2066" s="88" t="s">
        <v>2175</v>
      </c>
      <c r="B2066" s="89">
        <v>0</v>
      </c>
      <c r="C2066" s="89">
        <v>0</v>
      </c>
      <c r="D2066" s="89">
        <v>0</v>
      </c>
      <c r="E2066" s="89">
        <v>0</v>
      </c>
      <c r="F2066" s="89">
        <v>0</v>
      </c>
      <c r="G2066" s="89">
        <v>0</v>
      </c>
      <c r="H2066" s="89">
        <v>0</v>
      </c>
      <c r="I2066" s="89">
        <v>0</v>
      </c>
      <c r="J2066" s="89">
        <v>0</v>
      </c>
      <c r="K2066" s="89">
        <v>0</v>
      </c>
      <c r="L2066" s="89">
        <v>0</v>
      </c>
      <c r="M2066" s="89">
        <v>0</v>
      </c>
      <c r="N2066" s="89">
        <v>0</v>
      </c>
      <c r="O2066" s="89">
        <v>0</v>
      </c>
      <c r="P2066" s="89">
        <v>0</v>
      </c>
      <c r="Q2066" s="89">
        <v>0</v>
      </c>
      <c r="R2066" s="89">
        <v>0</v>
      </c>
      <c r="S2066" s="89">
        <v>0</v>
      </c>
      <c r="T2066" s="89">
        <v>0</v>
      </c>
      <c r="U2066" s="89">
        <v>0</v>
      </c>
      <c r="V2066" s="89">
        <v>0</v>
      </c>
      <c r="W2066" s="89">
        <v>0</v>
      </c>
      <c r="X2066" s="89">
        <v>0</v>
      </c>
      <c r="Y2066" s="89">
        <v>0</v>
      </c>
    </row>
    <row r="2067" spans="1:25">
      <c r="A2067" s="88" t="s">
        <v>2176</v>
      </c>
      <c r="B2067" s="89">
        <v>0</v>
      </c>
      <c r="C2067" s="89">
        <v>0</v>
      </c>
      <c r="D2067" s="89">
        <v>0</v>
      </c>
      <c r="E2067" s="89">
        <v>0</v>
      </c>
      <c r="F2067" s="89">
        <v>0</v>
      </c>
      <c r="G2067" s="89">
        <v>0</v>
      </c>
      <c r="H2067" s="89">
        <v>0</v>
      </c>
      <c r="I2067" s="89">
        <v>0</v>
      </c>
      <c r="J2067" s="89">
        <v>0</v>
      </c>
      <c r="K2067" s="89">
        <v>0</v>
      </c>
      <c r="L2067" s="89">
        <v>0</v>
      </c>
      <c r="M2067" s="89">
        <v>0</v>
      </c>
      <c r="N2067" s="89">
        <v>0</v>
      </c>
      <c r="O2067" s="89">
        <v>0</v>
      </c>
      <c r="P2067" s="89">
        <v>0</v>
      </c>
      <c r="Q2067" s="89">
        <v>0</v>
      </c>
      <c r="R2067" s="89">
        <v>0</v>
      </c>
      <c r="S2067" s="89">
        <v>0</v>
      </c>
      <c r="T2067" s="89">
        <v>0</v>
      </c>
      <c r="U2067" s="89">
        <v>0</v>
      </c>
      <c r="V2067" s="89">
        <v>0</v>
      </c>
      <c r="W2067" s="89">
        <v>0</v>
      </c>
      <c r="X2067" s="89">
        <v>0</v>
      </c>
      <c r="Y2067" s="89">
        <v>0</v>
      </c>
    </row>
    <row r="2068" spans="1:25">
      <c r="A2068" s="88" t="s">
        <v>2177</v>
      </c>
      <c r="B2068" s="89">
        <v>0</v>
      </c>
      <c r="C2068" s="89">
        <v>0</v>
      </c>
      <c r="D2068" s="89">
        <v>0</v>
      </c>
      <c r="E2068" s="89">
        <v>0</v>
      </c>
      <c r="F2068" s="89">
        <v>0</v>
      </c>
      <c r="G2068" s="89">
        <v>0</v>
      </c>
      <c r="H2068" s="89">
        <v>0</v>
      </c>
      <c r="I2068" s="89">
        <v>0</v>
      </c>
      <c r="J2068" s="89">
        <v>0</v>
      </c>
      <c r="K2068" s="89">
        <v>0</v>
      </c>
      <c r="L2068" s="89">
        <v>0</v>
      </c>
      <c r="M2068" s="89">
        <v>0</v>
      </c>
      <c r="N2068" s="89">
        <v>0</v>
      </c>
      <c r="O2068" s="89">
        <v>0</v>
      </c>
      <c r="P2068" s="89">
        <v>0</v>
      </c>
      <c r="Q2068" s="89">
        <v>0</v>
      </c>
      <c r="R2068" s="89">
        <v>0</v>
      </c>
      <c r="S2068" s="89">
        <v>0</v>
      </c>
      <c r="T2068" s="89">
        <v>0</v>
      </c>
      <c r="U2068" s="89">
        <v>0</v>
      </c>
      <c r="V2068" s="89">
        <v>0</v>
      </c>
      <c r="W2068" s="89">
        <v>0</v>
      </c>
      <c r="X2068" s="89">
        <v>0</v>
      </c>
      <c r="Y2068" s="89">
        <v>0</v>
      </c>
    </row>
    <row r="2069" spans="1:25">
      <c r="A2069" s="88" t="s">
        <v>2178</v>
      </c>
      <c r="B2069" s="89">
        <v>0</v>
      </c>
      <c r="C2069" s="89">
        <v>0</v>
      </c>
      <c r="D2069" s="89">
        <v>0</v>
      </c>
      <c r="E2069" s="89">
        <v>0</v>
      </c>
      <c r="F2069" s="89">
        <v>0</v>
      </c>
      <c r="G2069" s="89">
        <v>0</v>
      </c>
      <c r="H2069" s="89">
        <v>0</v>
      </c>
      <c r="I2069" s="89">
        <v>0</v>
      </c>
      <c r="J2069" s="89">
        <v>0</v>
      </c>
      <c r="K2069" s="89">
        <v>0</v>
      </c>
      <c r="L2069" s="89">
        <v>0</v>
      </c>
      <c r="M2069" s="89">
        <v>0</v>
      </c>
      <c r="N2069" s="89">
        <v>0</v>
      </c>
      <c r="O2069" s="89">
        <v>0</v>
      </c>
      <c r="P2069" s="89">
        <v>0</v>
      </c>
      <c r="Q2069" s="89">
        <v>0</v>
      </c>
      <c r="R2069" s="89">
        <v>0</v>
      </c>
      <c r="S2069" s="89">
        <v>0</v>
      </c>
      <c r="T2069" s="89">
        <v>0</v>
      </c>
      <c r="U2069" s="89">
        <v>0</v>
      </c>
      <c r="V2069" s="89">
        <v>0</v>
      </c>
      <c r="W2069" s="89">
        <v>0</v>
      </c>
      <c r="X2069" s="89">
        <v>0</v>
      </c>
      <c r="Y2069" s="89">
        <v>0</v>
      </c>
    </row>
    <row r="2070" spans="1:25">
      <c r="A2070" s="88" t="s">
        <v>2179</v>
      </c>
      <c r="B2070" s="89">
        <v>0</v>
      </c>
      <c r="C2070" s="89">
        <v>0</v>
      </c>
      <c r="D2070" s="89">
        <v>0</v>
      </c>
      <c r="E2070" s="89">
        <v>0</v>
      </c>
      <c r="F2070" s="89">
        <v>0</v>
      </c>
      <c r="G2070" s="89">
        <v>0</v>
      </c>
      <c r="H2070" s="89">
        <v>0</v>
      </c>
      <c r="I2070" s="89">
        <v>0</v>
      </c>
      <c r="J2070" s="89">
        <v>0</v>
      </c>
      <c r="K2070" s="89">
        <v>0</v>
      </c>
      <c r="L2070" s="89">
        <v>0</v>
      </c>
      <c r="M2070" s="89">
        <v>0</v>
      </c>
      <c r="N2070" s="89">
        <v>0</v>
      </c>
      <c r="O2070" s="89">
        <v>0</v>
      </c>
      <c r="P2070" s="89">
        <v>0</v>
      </c>
      <c r="Q2070" s="89">
        <v>0</v>
      </c>
      <c r="R2070" s="89">
        <v>0</v>
      </c>
      <c r="S2070" s="89">
        <v>0</v>
      </c>
      <c r="T2070" s="89">
        <v>0</v>
      </c>
      <c r="U2070" s="89">
        <v>0</v>
      </c>
      <c r="V2070" s="89">
        <v>0</v>
      </c>
      <c r="W2070" s="89">
        <v>0</v>
      </c>
      <c r="X2070" s="89">
        <v>0</v>
      </c>
      <c r="Y2070" s="89">
        <v>0</v>
      </c>
    </row>
    <row r="2071" spans="1:25">
      <c r="A2071" s="88" t="s">
        <v>2180</v>
      </c>
      <c r="B2071" s="89">
        <v>0</v>
      </c>
      <c r="C2071" s="89">
        <v>0</v>
      </c>
      <c r="D2071" s="89">
        <v>0</v>
      </c>
      <c r="E2071" s="89">
        <v>0</v>
      </c>
      <c r="F2071" s="89">
        <v>0</v>
      </c>
      <c r="G2071" s="89">
        <v>0</v>
      </c>
      <c r="H2071" s="89">
        <v>0</v>
      </c>
      <c r="I2071" s="89">
        <v>0</v>
      </c>
      <c r="J2071" s="89">
        <v>0</v>
      </c>
      <c r="K2071" s="89">
        <v>0</v>
      </c>
      <c r="L2071" s="89">
        <v>0</v>
      </c>
      <c r="M2071" s="89">
        <v>0</v>
      </c>
      <c r="N2071" s="89">
        <v>0</v>
      </c>
      <c r="O2071" s="89">
        <v>0</v>
      </c>
      <c r="P2071" s="89">
        <v>0</v>
      </c>
      <c r="Q2071" s="89">
        <v>0</v>
      </c>
      <c r="R2071" s="89">
        <v>0</v>
      </c>
      <c r="S2071" s="89">
        <v>0</v>
      </c>
      <c r="T2071" s="89">
        <v>0</v>
      </c>
      <c r="U2071" s="89">
        <v>0</v>
      </c>
      <c r="V2071" s="89">
        <v>0</v>
      </c>
      <c r="W2071" s="89">
        <v>0</v>
      </c>
      <c r="X2071" s="89">
        <v>0</v>
      </c>
      <c r="Y2071" s="89">
        <v>0</v>
      </c>
    </row>
    <row r="2072" spans="1:25">
      <c r="A2072" s="88" t="s">
        <v>2181</v>
      </c>
      <c r="B2072" s="89">
        <v>0</v>
      </c>
      <c r="C2072" s="89">
        <v>0</v>
      </c>
      <c r="D2072" s="89">
        <v>0</v>
      </c>
      <c r="E2072" s="89">
        <v>0</v>
      </c>
      <c r="F2072" s="89">
        <v>0</v>
      </c>
      <c r="G2072" s="89">
        <v>0</v>
      </c>
      <c r="H2072" s="89">
        <v>0</v>
      </c>
      <c r="I2072" s="89">
        <v>0</v>
      </c>
      <c r="J2072" s="89">
        <v>0</v>
      </c>
      <c r="K2072" s="89">
        <v>0</v>
      </c>
      <c r="L2072" s="89">
        <v>0</v>
      </c>
      <c r="M2072" s="89">
        <v>0</v>
      </c>
      <c r="N2072" s="89">
        <v>0</v>
      </c>
      <c r="O2072" s="89">
        <v>0</v>
      </c>
      <c r="P2072" s="89">
        <v>0</v>
      </c>
      <c r="Q2072" s="89">
        <v>0</v>
      </c>
      <c r="R2072" s="89">
        <v>0</v>
      </c>
      <c r="S2072" s="89">
        <v>0</v>
      </c>
      <c r="T2072" s="89">
        <v>0</v>
      </c>
      <c r="U2072" s="89">
        <v>0</v>
      </c>
      <c r="V2072" s="89">
        <v>0</v>
      </c>
      <c r="W2072" s="89">
        <v>0</v>
      </c>
      <c r="X2072" s="89">
        <v>0</v>
      </c>
      <c r="Y2072" s="89">
        <v>0</v>
      </c>
    </row>
    <row r="2073" spans="1:25">
      <c r="A2073" s="88" t="s">
        <v>2182</v>
      </c>
      <c r="B2073" s="89">
        <v>0</v>
      </c>
      <c r="C2073" s="89">
        <v>0</v>
      </c>
      <c r="D2073" s="89">
        <v>0</v>
      </c>
      <c r="E2073" s="89">
        <v>0</v>
      </c>
      <c r="F2073" s="89">
        <v>0</v>
      </c>
      <c r="G2073" s="89">
        <v>0</v>
      </c>
      <c r="H2073" s="89">
        <v>0</v>
      </c>
      <c r="I2073" s="89">
        <v>0</v>
      </c>
      <c r="J2073" s="89">
        <v>0</v>
      </c>
      <c r="K2073" s="89">
        <v>0</v>
      </c>
      <c r="L2073" s="89">
        <v>0</v>
      </c>
      <c r="M2073" s="89">
        <v>0</v>
      </c>
      <c r="N2073" s="89">
        <v>0</v>
      </c>
      <c r="O2073" s="89">
        <v>0</v>
      </c>
      <c r="P2073" s="89">
        <v>0</v>
      </c>
      <c r="Q2073" s="89">
        <v>0</v>
      </c>
      <c r="R2073" s="89">
        <v>0</v>
      </c>
      <c r="S2073" s="89">
        <v>0</v>
      </c>
      <c r="T2073" s="89">
        <v>0</v>
      </c>
      <c r="U2073" s="89">
        <v>0</v>
      </c>
      <c r="V2073" s="89">
        <v>0</v>
      </c>
      <c r="W2073" s="89">
        <v>0</v>
      </c>
      <c r="X2073" s="89">
        <v>0</v>
      </c>
      <c r="Y2073" s="89">
        <v>0</v>
      </c>
    </row>
    <row r="2074" spans="1:25">
      <c r="A2074" s="88" t="s">
        <v>2183</v>
      </c>
      <c r="B2074" s="89">
        <v>0</v>
      </c>
      <c r="C2074" s="89">
        <v>0</v>
      </c>
      <c r="D2074" s="89">
        <v>0</v>
      </c>
      <c r="E2074" s="89">
        <v>0</v>
      </c>
      <c r="F2074" s="89">
        <v>0</v>
      </c>
      <c r="G2074" s="89">
        <v>0</v>
      </c>
      <c r="H2074" s="89">
        <v>0</v>
      </c>
      <c r="I2074" s="89">
        <v>0</v>
      </c>
      <c r="J2074" s="89">
        <v>0</v>
      </c>
      <c r="K2074" s="89">
        <v>0</v>
      </c>
      <c r="L2074" s="89">
        <v>0</v>
      </c>
      <c r="M2074" s="89">
        <v>0</v>
      </c>
      <c r="N2074" s="89">
        <v>0</v>
      </c>
      <c r="O2074" s="89">
        <v>0</v>
      </c>
      <c r="P2074" s="89">
        <v>0</v>
      </c>
      <c r="Q2074" s="89">
        <v>0</v>
      </c>
      <c r="R2074" s="89">
        <v>0</v>
      </c>
      <c r="S2074" s="89">
        <v>0</v>
      </c>
      <c r="T2074" s="89">
        <v>0</v>
      </c>
      <c r="U2074" s="89">
        <v>0</v>
      </c>
      <c r="V2074" s="89">
        <v>0</v>
      </c>
      <c r="W2074" s="89">
        <v>0</v>
      </c>
      <c r="X2074" s="89">
        <v>0</v>
      </c>
      <c r="Y2074" s="89">
        <v>0</v>
      </c>
    </row>
    <row r="2075" spans="1:25">
      <c r="A2075" s="88" t="s">
        <v>2184</v>
      </c>
      <c r="B2075" s="89">
        <v>0</v>
      </c>
      <c r="C2075" s="89">
        <v>0</v>
      </c>
      <c r="D2075" s="89">
        <v>0</v>
      </c>
      <c r="E2075" s="89">
        <v>0</v>
      </c>
      <c r="F2075" s="89">
        <v>0</v>
      </c>
      <c r="G2075" s="89">
        <v>0</v>
      </c>
      <c r="H2075" s="89">
        <v>0</v>
      </c>
      <c r="I2075" s="89">
        <v>0</v>
      </c>
      <c r="J2075" s="89">
        <v>0</v>
      </c>
      <c r="K2075" s="89">
        <v>0</v>
      </c>
      <c r="L2075" s="89">
        <v>0</v>
      </c>
      <c r="M2075" s="89">
        <v>0</v>
      </c>
      <c r="N2075" s="89">
        <v>0</v>
      </c>
      <c r="O2075" s="89">
        <v>0</v>
      </c>
      <c r="P2075" s="89">
        <v>0</v>
      </c>
      <c r="Q2075" s="89">
        <v>0</v>
      </c>
      <c r="R2075" s="89">
        <v>0</v>
      </c>
      <c r="S2075" s="89">
        <v>0</v>
      </c>
      <c r="T2075" s="89">
        <v>0</v>
      </c>
      <c r="U2075" s="89">
        <v>0</v>
      </c>
      <c r="V2075" s="89">
        <v>0</v>
      </c>
      <c r="W2075" s="89">
        <v>0</v>
      </c>
      <c r="X2075" s="89">
        <v>0</v>
      </c>
      <c r="Y2075" s="89">
        <v>0</v>
      </c>
    </row>
    <row r="2076" spans="1:25">
      <c r="A2076" s="88" t="s">
        <v>2185</v>
      </c>
      <c r="B2076" s="89">
        <v>0</v>
      </c>
      <c r="C2076" s="89">
        <v>0</v>
      </c>
      <c r="D2076" s="89">
        <v>0</v>
      </c>
      <c r="E2076" s="89">
        <v>0</v>
      </c>
      <c r="F2076" s="89">
        <v>0</v>
      </c>
      <c r="G2076" s="89">
        <v>0</v>
      </c>
      <c r="H2076" s="89">
        <v>0</v>
      </c>
      <c r="I2076" s="89">
        <v>0</v>
      </c>
      <c r="J2076" s="89">
        <v>0</v>
      </c>
      <c r="K2076" s="89">
        <v>0</v>
      </c>
      <c r="L2076" s="89">
        <v>0</v>
      </c>
      <c r="M2076" s="89">
        <v>0</v>
      </c>
      <c r="N2076" s="89">
        <v>0</v>
      </c>
      <c r="O2076" s="89">
        <v>0</v>
      </c>
      <c r="P2076" s="89">
        <v>0</v>
      </c>
      <c r="Q2076" s="89">
        <v>0</v>
      </c>
      <c r="R2076" s="89">
        <v>0</v>
      </c>
      <c r="S2076" s="89">
        <v>0</v>
      </c>
      <c r="T2076" s="89">
        <v>0</v>
      </c>
      <c r="U2076" s="89">
        <v>0</v>
      </c>
      <c r="V2076" s="89">
        <v>0</v>
      </c>
      <c r="W2076" s="89">
        <v>0</v>
      </c>
      <c r="X2076" s="89">
        <v>0</v>
      </c>
      <c r="Y2076" s="89">
        <v>0</v>
      </c>
    </row>
    <row r="2077" spans="1:25">
      <c r="A2077" s="88" t="s">
        <v>2186</v>
      </c>
      <c r="B2077" s="89">
        <v>0</v>
      </c>
      <c r="C2077" s="89">
        <v>0</v>
      </c>
      <c r="D2077" s="89">
        <v>0</v>
      </c>
      <c r="E2077" s="89">
        <v>0</v>
      </c>
      <c r="F2077" s="89">
        <v>0</v>
      </c>
      <c r="G2077" s="89">
        <v>0</v>
      </c>
      <c r="H2077" s="89">
        <v>0</v>
      </c>
      <c r="I2077" s="89">
        <v>0</v>
      </c>
      <c r="J2077" s="89">
        <v>0</v>
      </c>
      <c r="K2077" s="89">
        <v>0</v>
      </c>
      <c r="L2077" s="89">
        <v>0</v>
      </c>
      <c r="M2077" s="89">
        <v>0</v>
      </c>
      <c r="N2077" s="89">
        <v>0</v>
      </c>
      <c r="O2077" s="89">
        <v>0</v>
      </c>
      <c r="P2077" s="89">
        <v>0</v>
      </c>
      <c r="Q2077" s="89">
        <v>0</v>
      </c>
      <c r="R2077" s="89">
        <v>0</v>
      </c>
      <c r="S2077" s="89">
        <v>0</v>
      </c>
      <c r="T2077" s="89">
        <v>0</v>
      </c>
      <c r="U2077" s="89">
        <v>0</v>
      </c>
      <c r="V2077" s="89">
        <v>0</v>
      </c>
      <c r="W2077" s="89">
        <v>0</v>
      </c>
      <c r="X2077" s="89">
        <v>0</v>
      </c>
      <c r="Y2077" s="89">
        <v>0</v>
      </c>
    </row>
    <row r="2078" spans="1:25">
      <c r="A2078" s="88" t="s">
        <v>2187</v>
      </c>
      <c r="B2078" s="89">
        <v>0</v>
      </c>
      <c r="C2078" s="89">
        <v>0</v>
      </c>
      <c r="D2078" s="89">
        <v>0</v>
      </c>
      <c r="E2078" s="89">
        <v>0</v>
      </c>
      <c r="F2078" s="89">
        <v>0</v>
      </c>
      <c r="G2078" s="89">
        <v>0</v>
      </c>
      <c r="H2078" s="89">
        <v>0</v>
      </c>
      <c r="I2078" s="89">
        <v>0</v>
      </c>
      <c r="J2078" s="89">
        <v>0</v>
      </c>
      <c r="K2078" s="89">
        <v>0</v>
      </c>
      <c r="L2078" s="89">
        <v>0</v>
      </c>
      <c r="M2078" s="89">
        <v>0</v>
      </c>
      <c r="N2078" s="89">
        <v>0</v>
      </c>
      <c r="O2078" s="89">
        <v>0</v>
      </c>
      <c r="P2078" s="89">
        <v>0</v>
      </c>
      <c r="Q2078" s="89">
        <v>0</v>
      </c>
      <c r="R2078" s="89">
        <v>0</v>
      </c>
      <c r="S2078" s="89">
        <v>0</v>
      </c>
      <c r="T2078" s="89">
        <v>0</v>
      </c>
      <c r="U2078" s="89">
        <v>0</v>
      </c>
      <c r="V2078" s="89">
        <v>0</v>
      </c>
      <c r="W2078" s="89">
        <v>0</v>
      </c>
      <c r="X2078" s="89">
        <v>0</v>
      </c>
      <c r="Y2078" s="89">
        <v>0</v>
      </c>
    </row>
    <row r="2079" spans="1:25">
      <c r="A2079" s="88" t="s">
        <v>2188</v>
      </c>
      <c r="B2079" s="89">
        <v>0</v>
      </c>
      <c r="C2079" s="89">
        <v>0</v>
      </c>
      <c r="D2079" s="89">
        <v>0</v>
      </c>
      <c r="E2079" s="89">
        <v>0</v>
      </c>
      <c r="F2079" s="89">
        <v>0</v>
      </c>
      <c r="G2079" s="89">
        <v>0</v>
      </c>
      <c r="H2079" s="89">
        <v>0</v>
      </c>
      <c r="I2079" s="89">
        <v>0</v>
      </c>
      <c r="J2079" s="89">
        <v>0</v>
      </c>
      <c r="K2079" s="89">
        <v>0</v>
      </c>
      <c r="L2079" s="89">
        <v>0</v>
      </c>
      <c r="M2079" s="89">
        <v>0</v>
      </c>
      <c r="N2079" s="89">
        <v>0</v>
      </c>
      <c r="O2079" s="89">
        <v>0</v>
      </c>
      <c r="P2079" s="89">
        <v>0</v>
      </c>
      <c r="Q2079" s="89">
        <v>0</v>
      </c>
      <c r="R2079" s="89">
        <v>0</v>
      </c>
      <c r="S2079" s="89">
        <v>0</v>
      </c>
      <c r="T2079" s="89">
        <v>0</v>
      </c>
      <c r="U2079" s="89">
        <v>0</v>
      </c>
      <c r="V2079" s="89">
        <v>0</v>
      </c>
      <c r="W2079" s="89">
        <v>0</v>
      </c>
      <c r="X2079" s="89">
        <v>0</v>
      </c>
      <c r="Y2079" s="89">
        <v>0</v>
      </c>
    </row>
    <row r="2080" spans="1:25">
      <c r="A2080" s="88" t="s">
        <v>2189</v>
      </c>
      <c r="B2080" s="89">
        <v>0</v>
      </c>
      <c r="C2080" s="89">
        <v>0</v>
      </c>
      <c r="D2080" s="89">
        <v>0</v>
      </c>
      <c r="E2080" s="89">
        <v>0</v>
      </c>
      <c r="F2080" s="89">
        <v>0</v>
      </c>
      <c r="G2080" s="89">
        <v>0</v>
      </c>
      <c r="H2080" s="89">
        <v>0</v>
      </c>
      <c r="I2080" s="89">
        <v>0</v>
      </c>
      <c r="J2080" s="89">
        <v>0</v>
      </c>
      <c r="K2080" s="89">
        <v>0</v>
      </c>
      <c r="L2080" s="89">
        <v>0</v>
      </c>
      <c r="M2080" s="89">
        <v>0</v>
      </c>
      <c r="N2080" s="89">
        <v>0</v>
      </c>
      <c r="O2080" s="89">
        <v>0</v>
      </c>
      <c r="P2080" s="89">
        <v>0</v>
      </c>
      <c r="Q2080" s="89">
        <v>0</v>
      </c>
      <c r="R2080" s="89">
        <v>0</v>
      </c>
      <c r="S2080" s="89">
        <v>0</v>
      </c>
      <c r="T2080" s="89">
        <v>0</v>
      </c>
      <c r="U2080" s="89">
        <v>0</v>
      </c>
      <c r="V2080" s="89">
        <v>0</v>
      </c>
      <c r="W2080" s="89">
        <v>0</v>
      </c>
      <c r="X2080" s="89">
        <v>0</v>
      </c>
      <c r="Y2080" s="89">
        <v>0</v>
      </c>
    </row>
    <row r="2081" spans="1:25">
      <c r="A2081" s="88" t="s">
        <v>2190</v>
      </c>
      <c r="B2081" s="89">
        <v>0</v>
      </c>
      <c r="C2081" s="89">
        <v>0</v>
      </c>
      <c r="D2081" s="89">
        <v>0</v>
      </c>
      <c r="E2081" s="89">
        <v>0</v>
      </c>
      <c r="F2081" s="89">
        <v>0</v>
      </c>
      <c r="G2081" s="89">
        <v>0</v>
      </c>
      <c r="H2081" s="89">
        <v>0</v>
      </c>
      <c r="I2081" s="89">
        <v>0</v>
      </c>
      <c r="J2081" s="89">
        <v>0</v>
      </c>
      <c r="K2081" s="89">
        <v>0</v>
      </c>
      <c r="L2081" s="89">
        <v>0</v>
      </c>
      <c r="M2081" s="89">
        <v>0</v>
      </c>
      <c r="N2081" s="89">
        <v>0</v>
      </c>
      <c r="O2081" s="89">
        <v>0</v>
      </c>
      <c r="P2081" s="89">
        <v>0</v>
      </c>
      <c r="Q2081" s="89">
        <v>0</v>
      </c>
      <c r="R2081" s="89">
        <v>0</v>
      </c>
      <c r="S2081" s="89">
        <v>0</v>
      </c>
      <c r="T2081" s="89">
        <v>0</v>
      </c>
      <c r="U2081" s="89">
        <v>0</v>
      </c>
      <c r="V2081" s="89">
        <v>0</v>
      </c>
      <c r="W2081" s="89">
        <v>0</v>
      </c>
      <c r="X2081" s="89">
        <v>0</v>
      </c>
      <c r="Y2081" s="89">
        <v>0</v>
      </c>
    </row>
    <row r="2082" spans="1:25">
      <c r="A2082" s="88" t="s">
        <v>2191</v>
      </c>
      <c r="B2082" s="89">
        <v>0</v>
      </c>
      <c r="C2082" s="89">
        <v>0</v>
      </c>
      <c r="D2082" s="89">
        <v>0</v>
      </c>
      <c r="E2082" s="89">
        <v>0</v>
      </c>
      <c r="F2082" s="89">
        <v>0</v>
      </c>
      <c r="G2082" s="89">
        <v>0</v>
      </c>
      <c r="H2082" s="89">
        <v>0</v>
      </c>
      <c r="I2082" s="89">
        <v>0</v>
      </c>
      <c r="J2082" s="89">
        <v>0</v>
      </c>
      <c r="K2082" s="89">
        <v>0</v>
      </c>
      <c r="L2082" s="89">
        <v>0</v>
      </c>
      <c r="M2082" s="89">
        <v>0</v>
      </c>
      <c r="N2082" s="89">
        <v>0</v>
      </c>
      <c r="O2082" s="89">
        <v>0</v>
      </c>
      <c r="P2082" s="89">
        <v>0</v>
      </c>
      <c r="Q2082" s="89">
        <v>0</v>
      </c>
      <c r="R2082" s="89">
        <v>0</v>
      </c>
      <c r="S2082" s="89">
        <v>0</v>
      </c>
      <c r="T2082" s="89">
        <v>0</v>
      </c>
      <c r="U2082" s="89">
        <v>0</v>
      </c>
      <c r="V2082" s="89">
        <v>0</v>
      </c>
      <c r="W2082" s="89">
        <v>0</v>
      </c>
      <c r="X2082" s="89">
        <v>0</v>
      </c>
      <c r="Y2082" s="89">
        <v>0</v>
      </c>
    </row>
    <row r="2083" spans="1:25">
      <c r="A2083" s="88" t="s">
        <v>2192</v>
      </c>
      <c r="B2083" s="89">
        <v>0</v>
      </c>
      <c r="C2083" s="89">
        <v>0</v>
      </c>
      <c r="D2083" s="89">
        <v>0</v>
      </c>
      <c r="E2083" s="89">
        <v>0</v>
      </c>
      <c r="F2083" s="89">
        <v>0</v>
      </c>
      <c r="G2083" s="89">
        <v>0</v>
      </c>
      <c r="H2083" s="89">
        <v>0</v>
      </c>
      <c r="I2083" s="89">
        <v>0</v>
      </c>
      <c r="J2083" s="89">
        <v>0</v>
      </c>
      <c r="K2083" s="89">
        <v>0</v>
      </c>
      <c r="L2083" s="89">
        <v>0</v>
      </c>
      <c r="M2083" s="89">
        <v>0</v>
      </c>
      <c r="N2083" s="89">
        <v>0</v>
      </c>
      <c r="O2083" s="89">
        <v>0</v>
      </c>
      <c r="P2083" s="89">
        <v>0</v>
      </c>
      <c r="Q2083" s="89">
        <v>0</v>
      </c>
      <c r="R2083" s="89">
        <v>0</v>
      </c>
      <c r="S2083" s="89">
        <v>0</v>
      </c>
      <c r="T2083" s="89">
        <v>0</v>
      </c>
      <c r="U2083" s="89">
        <v>0</v>
      </c>
      <c r="V2083" s="89">
        <v>0</v>
      </c>
      <c r="W2083" s="89">
        <v>0</v>
      </c>
      <c r="X2083" s="89">
        <v>0</v>
      </c>
      <c r="Y2083" s="89">
        <v>0</v>
      </c>
    </row>
    <row r="2084" spans="1:25">
      <c r="A2084" s="88" t="s">
        <v>2193</v>
      </c>
      <c r="B2084" s="89">
        <v>0</v>
      </c>
      <c r="C2084" s="89">
        <v>0</v>
      </c>
      <c r="D2084" s="89">
        <v>0</v>
      </c>
      <c r="E2084" s="89">
        <v>0</v>
      </c>
      <c r="F2084" s="89">
        <v>0</v>
      </c>
      <c r="G2084" s="89">
        <v>0</v>
      </c>
      <c r="H2084" s="89">
        <v>0</v>
      </c>
      <c r="I2084" s="89">
        <v>0</v>
      </c>
      <c r="J2084" s="89">
        <v>0</v>
      </c>
      <c r="K2084" s="89">
        <v>0</v>
      </c>
      <c r="L2084" s="89">
        <v>0</v>
      </c>
      <c r="M2084" s="89">
        <v>0</v>
      </c>
      <c r="N2084" s="89">
        <v>0</v>
      </c>
      <c r="O2084" s="89">
        <v>0</v>
      </c>
      <c r="P2084" s="89">
        <v>0</v>
      </c>
      <c r="Q2084" s="89">
        <v>0</v>
      </c>
      <c r="R2084" s="89">
        <v>0</v>
      </c>
      <c r="S2084" s="89">
        <v>0</v>
      </c>
      <c r="T2084" s="89">
        <v>0</v>
      </c>
      <c r="U2084" s="89">
        <v>0</v>
      </c>
      <c r="V2084" s="89">
        <v>0</v>
      </c>
      <c r="W2084" s="89">
        <v>0</v>
      </c>
      <c r="X2084" s="89">
        <v>0</v>
      </c>
      <c r="Y2084" s="89">
        <v>0</v>
      </c>
    </row>
    <row r="2085" spans="1:25">
      <c r="A2085" s="88" t="s">
        <v>2194</v>
      </c>
      <c r="B2085" s="89">
        <v>0</v>
      </c>
      <c r="C2085" s="89">
        <v>0</v>
      </c>
      <c r="D2085" s="89">
        <v>0</v>
      </c>
      <c r="E2085" s="89">
        <v>0</v>
      </c>
      <c r="F2085" s="89">
        <v>0</v>
      </c>
      <c r="G2085" s="89">
        <v>0</v>
      </c>
      <c r="H2085" s="89">
        <v>0</v>
      </c>
      <c r="I2085" s="89">
        <v>0</v>
      </c>
      <c r="J2085" s="89">
        <v>0</v>
      </c>
      <c r="K2085" s="89">
        <v>0</v>
      </c>
      <c r="L2085" s="89">
        <v>0</v>
      </c>
      <c r="M2085" s="89">
        <v>0</v>
      </c>
      <c r="N2085" s="89">
        <v>0</v>
      </c>
      <c r="O2085" s="89">
        <v>0</v>
      </c>
      <c r="P2085" s="89">
        <v>0</v>
      </c>
      <c r="Q2085" s="89">
        <v>0</v>
      </c>
      <c r="R2085" s="89">
        <v>0</v>
      </c>
      <c r="S2085" s="89">
        <v>0</v>
      </c>
      <c r="T2085" s="89">
        <v>0</v>
      </c>
      <c r="U2085" s="89">
        <v>0</v>
      </c>
      <c r="V2085" s="89">
        <v>0</v>
      </c>
      <c r="W2085" s="89">
        <v>0</v>
      </c>
      <c r="X2085" s="89">
        <v>0</v>
      </c>
      <c r="Y2085" s="89">
        <v>0</v>
      </c>
    </row>
    <row r="2086" spans="1:25">
      <c r="A2086" s="88" t="s">
        <v>2195</v>
      </c>
      <c r="B2086" s="89">
        <v>0</v>
      </c>
      <c r="C2086" s="89">
        <v>0</v>
      </c>
      <c r="D2086" s="89">
        <v>0</v>
      </c>
      <c r="E2086" s="89">
        <v>0</v>
      </c>
      <c r="F2086" s="89">
        <v>0</v>
      </c>
      <c r="G2086" s="89">
        <v>0</v>
      </c>
      <c r="H2086" s="89">
        <v>0</v>
      </c>
      <c r="I2086" s="89">
        <v>0</v>
      </c>
      <c r="J2086" s="89">
        <v>0</v>
      </c>
      <c r="K2086" s="89">
        <v>0</v>
      </c>
      <c r="L2086" s="89">
        <v>0</v>
      </c>
      <c r="M2086" s="89">
        <v>0</v>
      </c>
      <c r="N2086" s="89">
        <v>0</v>
      </c>
      <c r="O2086" s="89">
        <v>0</v>
      </c>
      <c r="P2086" s="89">
        <v>0</v>
      </c>
      <c r="Q2086" s="89">
        <v>0</v>
      </c>
      <c r="R2086" s="89">
        <v>0</v>
      </c>
      <c r="S2086" s="89">
        <v>0</v>
      </c>
      <c r="T2086" s="89">
        <v>0</v>
      </c>
      <c r="U2086" s="89">
        <v>0</v>
      </c>
      <c r="V2086" s="89">
        <v>0</v>
      </c>
      <c r="W2086" s="89">
        <v>0</v>
      </c>
      <c r="X2086" s="89">
        <v>0</v>
      </c>
      <c r="Y2086" s="89">
        <v>0</v>
      </c>
    </row>
    <row r="2087" spans="1:25">
      <c r="A2087" s="88" t="s">
        <v>2196</v>
      </c>
      <c r="B2087" s="89">
        <v>0</v>
      </c>
      <c r="C2087" s="89">
        <v>0</v>
      </c>
      <c r="D2087" s="89">
        <v>0</v>
      </c>
      <c r="E2087" s="89">
        <v>0</v>
      </c>
      <c r="F2087" s="89">
        <v>0</v>
      </c>
      <c r="G2087" s="89">
        <v>0</v>
      </c>
      <c r="H2087" s="89">
        <v>0</v>
      </c>
      <c r="I2087" s="89">
        <v>0</v>
      </c>
      <c r="J2087" s="89">
        <v>0</v>
      </c>
      <c r="K2087" s="89">
        <v>0</v>
      </c>
      <c r="L2087" s="89">
        <v>0</v>
      </c>
      <c r="M2087" s="89">
        <v>0</v>
      </c>
      <c r="N2087" s="89">
        <v>0</v>
      </c>
      <c r="O2087" s="89">
        <v>0</v>
      </c>
      <c r="P2087" s="89">
        <v>0</v>
      </c>
      <c r="Q2087" s="89">
        <v>0</v>
      </c>
      <c r="R2087" s="89">
        <v>0</v>
      </c>
      <c r="S2087" s="89">
        <v>0</v>
      </c>
      <c r="T2087" s="89">
        <v>0</v>
      </c>
      <c r="U2087" s="89">
        <v>0</v>
      </c>
      <c r="V2087" s="89">
        <v>0</v>
      </c>
      <c r="W2087" s="89">
        <v>0</v>
      </c>
      <c r="X2087" s="89">
        <v>0</v>
      </c>
      <c r="Y2087" s="89">
        <v>0</v>
      </c>
    </row>
    <row r="2088" spans="1:25">
      <c r="A2088" s="88" t="s">
        <v>2197</v>
      </c>
      <c r="B2088" s="89">
        <v>0</v>
      </c>
      <c r="C2088" s="89">
        <v>0</v>
      </c>
      <c r="D2088" s="89">
        <v>0</v>
      </c>
      <c r="E2088" s="89">
        <v>0</v>
      </c>
      <c r="F2088" s="89">
        <v>0</v>
      </c>
      <c r="G2088" s="89">
        <v>0</v>
      </c>
      <c r="H2088" s="89">
        <v>0</v>
      </c>
      <c r="I2088" s="89">
        <v>0</v>
      </c>
      <c r="J2088" s="89">
        <v>0</v>
      </c>
      <c r="K2088" s="89">
        <v>0</v>
      </c>
      <c r="L2088" s="89">
        <v>0</v>
      </c>
      <c r="M2088" s="89">
        <v>0</v>
      </c>
      <c r="N2088" s="89">
        <v>0</v>
      </c>
      <c r="O2088" s="89">
        <v>0</v>
      </c>
      <c r="P2088" s="89">
        <v>0</v>
      </c>
      <c r="Q2088" s="89">
        <v>0</v>
      </c>
      <c r="R2088" s="89">
        <v>0</v>
      </c>
      <c r="S2088" s="89">
        <v>0</v>
      </c>
      <c r="T2088" s="89">
        <v>0</v>
      </c>
      <c r="U2088" s="89">
        <v>0</v>
      </c>
      <c r="V2088" s="89">
        <v>0</v>
      </c>
      <c r="W2088" s="89">
        <v>0</v>
      </c>
      <c r="X2088" s="89">
        <v>0</v>
      </c>
      <c r="Y2088" s="89">
        <v>0</v>
      </c>
    </row>
    <row r="2089" spans="1:25">
      <c r="A2089" s="88" t="s">
        <v>2198</v>
      </c>
      <c r="B2089" s="89">
        <v>0</v>
      </c>
      <c r="C2089" s="89">
        <v>0</v>
      </c>
      <c r="D2089" s="89">
        <v>0</v>
      </c>
      <c r="E2089" s="89">
        <v>0</v>
      </c>
      <c r="F2089" s="89">
        <v>0</v>
      </c>
      <c r="G2089" s="89">
        <v>0</v>
      </c>
      <c r="H2089" s="89">
        <v>0</v>
      </c>
      <c r="I2089" s="89">
        <v>0</v>
      </c>
      <c r="J2089" s="89">
        <v>0</v>
      </c>
      <c r="K2089" s="89">
        <v>0</v>
      </c>
      <c r="L2089" s="89">
        <v>0</v>
      </c>
      <c r="M2089" s="89">
        <v>0</v>
      </c>
      <c r="N2089" s="89">
        <v>0</v>
      </c>
      <c r="O2089" s="89">
        <v>0</v>
      </c>
      <c r="P2089" s="89">
        <v>0</v>
      </c>
      <c r="Q2089" s="89">
        <v>0</v>
      </c>
      <c r="R2089" s="89">
        <v>0</v>
      </c>
      <c r="S2089" s="89">
        <v>0</v>
      </c>
      <c r="T2089" s="89">
        <v>0</v>
      </c>
      <c r="U2089" s="89">
        <v>0</v>
      </c>
      <c r="V2089" s="89">
        <v>0</v>
      </c>
      <c r="W2089" s="89">
        <v>0</v>
      </c>
      <c r="X2089" s="89">
        <v>0</v>
      </c>
      <c r="Y2089" s="89">
        <v>0</v>
      </c>
    </row>
    <row r="2090" spans="1:25">
      <c r="A2090" s="88" t="s">
        <v>2199</v>
      </c>
      <c r="B2090" s="89">
        <v>0</v>
      </c>
      <c r="C2090" s="89">
        <v>0</v>
      </c>
      <c r="D2090" s="89">
        <v>0</v>
      </c>
      <c r="E2090" s="89">
        <v>0</v>
      </c>
      <c r="F2090" s="89">
        <v>0</v>
      </c>
      <c r="G2090" s="89">
        <v>0</v>
      </c>
      <c r="H2090" s="89">
        <v>0</v>
      </c>
      <c r="I2090" s="89">
        <v>0</v>
      </c>
      <c r="J2090" s="89">
        <v>0</v>
      </c>
      <c r="K2090" s="89">
        <v>0</v>
      </c>
      <c r="L2090" s="89">
        <v>0</v>
      </c>
      <c r="M2090" s="89">
        <v>0</v>
      </c>
      <c r="N2090" s="89">
        <v>0</v>
      </c>
      <c r="O2090" s="89">
        <v>0</v>
      </c>
      <c r="P2090" s="89">
        <v>0</v>
      </c>
      <c r="Q2090" s="89">
        <v>0</v>
      </c>
      <c r="R2090" s="89">
        <v>0</v>
      </c>
      <c r="S2090" s="89">
        <v>0</v>
      </c>
      <c r="T2090" s="89">
        <v>0</v>
      </c>
      <c r="U2090" s="89">
        <v>0</v>
      </c>
      <c r="V2090" s="89">
        <v>0</v>
      </c>
      <c r="W2090" s="89">
        <v>0</v>
      </c>
      <c r="X2090" s="89">
        <v>0</v>
      </c>
      <c r="Y2090" s="89">
        <v>0</v>
      </c>
    </row>
    <row r="2091" spans="1:25">
      <c r="A2091" s="88" t="s">
        <v>2200</v>
      </c>
      <c r="B2091" s="89">
        <v>0</v>
      </c>
      <c r="C2091" s="89">
        <v>0</v>
      </c>
      <c r="D2091" s="89">
        <v>0</v>
      </c>
      <c r="E2091" s="89">
        <v>0</v>
      </c>
      <c r="F2091" s="89">
        <v>0</v>
      </c>
      <c r="G2091" s="89">
        <v>0</v>
      </c>
      <c r="H2091" s="89">
        <v>0</v>
      </c>
      <c r="I2091" s="89">
        <v>0</v>
      </c>
      <c r="J2091" s="89">
        <v>0</v>
      </c>
      <c r="K2091" s="89">
        <v>0</v>
      </c>
      <c r="L2091" s="89">
        <v>0</v>
      </c>
      <c r="M2091" s="89">
        <v>0</v>
      </c>
      <c r="N2091" s="89">
        <v>0</v>
      </c>
      <c r="O2091" s="89">
        <v>0</v>
      </c>
      <c r="P2091" s="89">
        <v>0</v>
      </c>
      <c r="Q2091" s="89">
        <v>0</v>
      </c>
      <c r="R2091" s="89">
        <v>0</v>
      </c>
      <c r="S2091" s="89">
        <v>0</v>
      </c>
      <c r="T2091" s="89">
        <v>0</v>
      </c>
      <c r="U2091" s="89">
        <v>0</v>
      </c>
      <c r="V2091" s="89">
        <v>0</v>
      </c>
      <c r="W2091" s="89">
        <v>0</v>
      </c>
      <c r="X2091" s="89">
        <v>0</v>
      </c>
      <c r="Y2091" s="89">
        <v>0</v>
      </c>
    </row>
    <row r="2092" spans="1:25">
      <c r="A2092" s="88" t="s">
        <v>2201</v>
      </c>
      <c r="B2092" s="89">
        <v>0</v>
      </c>
      <c r="C2092" s="89">
        <v>0</v>
      </c>
      <c r="D2092" s="89">
        <v>0</v>
      </c>
      <c r="E2092" s="89">
        <v>0</v>
      </c>
      <c r="F2092" s="89">
        <v>0</v>
      </c>
      <c r="G2092" s="89">
        <v>0</v>
      </c>
      <c r="H2092" s="89">
        <v>0</v>
      </c>
      <c r="I2092" s="89">
        <v>0</v>
      </c>
      <c r="J2092" s="89">
        <v>0</v>
      </c>
      <c r="K2092" s="89">
        <v>0</v>
      </c>
      <c r="L2092" s="89">
        <v>0</v>
      </c>
      <c r="M2092" s="89">
        <v>0</v>
      </c>
      <c r="N2092" s="89">
        <v>0</v>
      </c>
      <c r="O2092" s="89">
        <v>0</v>
      </c>
      <c r="P2092" s="89">
        <v>0</v>
      </c>
      <c r="Q2092" s="89">
        <v>0</v>
      </c>
      <c r="R2092" s="89">
        <v>0</v>
      </c>
      <c r="S2092" s="89">
        <v>0</v>
      </c>
      <c r="T2092" s="89">
        <v>0</v>
      </c>
      <c r="U2092" s="89">
        <v>0</v>
      </c>
      <c r="V2092" s="89">
        <v>0</v>
      </c>
      <c r="W2092" s="89">
        <v>0</v>
      </c>
      <c r="X2092" s="89">
        <v>0</v>
      </c>
      <c r="Y2092" s="89">
        <v>0</v>
      </c>
    </row>
    <row r="2093" spans="1:25">
      <c r="A2093" s="88" t="s">
        <v>2202</v>
      </c>
      <c r="B2093" s="89">
        <v>0</v>
      </c>
      <c r="C2093" s="89">
        <v>0</v>
      </c>
      <c r="D2093" s="89">
        <v>0</v>
      </c>
      <c r="E2093" s="89">
        <v>0</v>
      </c>
      <c r="F2093" s="89">
        <v>0</v>
      </c>
      <c r="G2093" s="89">
        <v>0</v>
      </c>
      <c r="H2093" s="89">
        <v>0</v>
      </c>
      <c r="I2093" s="89">
        <v>0</v>
      </c>
      <c r="J2093" s="89">
        <v>0</v>
      </c>
      <c r="K2093" s="89">
        <v>0</v>
      </c>
      <c r="L2093" s="89">
        <v>0</v>
      </c>
      <c r="M2093" s="89">
        <v>0</v>
      </c>
      <c r="N2093" s="89">
        <v>0</v>
      </c>
      <c r="O2093" s="89">
        <v>0</v>
      </c>
      <c r="P2093" s="89">
        <v>0</v>
      </c>
      <c r="Q2093" s="89">
        <v>0</v>
      </c>
      <c r="R2093" s="89">
        <v>0</v>
      </c>
      <c r="S2093" s="89">
        <v>0</v>
      </c>
      <c r="T2093" s="89">
        <v>0</v>
      </c>
      <c r="U2093" s="89">
        <v>0</v>
      </c>
      <c r="V2093" s="89">
        <v>0</v>
      </c>
      <c r="W2093" s="89">
        <v>0</v>
      </c>
      <c r="X2093" s="89">
        <v>0</v>
      </c>
      <c r="Y2093" s="89">
        <v>0</v>
      </c>
    </row>
    <row r="2094" spans="1:25">
      <c r="A2094" s="88" t="s">
        <v>2203</v>
      </c>
      <c r="B2094" s="89">
        <v>0</v>
      </c>
      <c r="C2094" s="89">
        <v>0</v>
      </c>
      <c r="D2094" s="89">
        <v>0</v>
      </c>
      <c r="E2094" s="89">
        <v>0</v>
      </c>
      <c r="F2094" s="89">
        <v>0</v>
      </c>
      <c r="G2094" s="89">
        <v>0</v>
      </c>
      <c r="H2094" s="89">
        <v>0</v>
      </c>
      <c r="I2094" s="89">
        <v>0</v>
      </c>
      <c r="J2094" s="89">
        <v>0</v>
      </c>
      <c r="K2094" s="89">
        <v>0</v>
      </c>
      <c r="L2094" s="89">
        <v>0</v>
      </c>
      <c r="M2094" s="89">
        <v>0</v>
      </c>
      <c r="N2094" s="89">
        <v>0</v>
      </c>
      <c r="O2094" s="89">
        <v>0</v>
      </c>
      <c r="P2094" s="89">
        <v>0</v>
      </c>
      <c r="Q2094" s="89">
        <v>0</v>
      </c>
      <c r="R2094" s="89">
        <v>0</v>
      </c>
      <c r="S2094" s="89">
        <v>0</v>
      </c>
      <c r="T2094" s="89">
        <v>0</v>
      </c>
      <c r="U2094" s="89">
        <v>0</v>
      </c>
      <c r="V2094" s="89">
        <v>0</v>
      </c>
      <c r="W2094" s="89">
        <v>0</v>
      </c>
      <c r="X2094" s="89">
        <v>0</v>
      </c>
      <c r="Y2094" s="89">
        <v>0</v>
      </c>
    </row>
    <row r="2095" spans="1:25">
      <c r="A2095" s="88" t="s">
        <v>2204</v>
      </c>
      <c r="B2095" s="89">
        <v>0</v>
      </c>
      <c r="C2095" s="89">
        <v>0</v>
      </c>
      <c r="D2095" s="89">
        <v>0</v>
      </c>
      <c r="E2095" s="89">
        <v>0</v>
      </c>
      <c r="F2095" s="89">
        <v>0</v>
      </c>
      <c r="G2095" s="89">
        <v>0</v>
      </c>
      <c r="H2095" s="89">
        <v>0</v>
      </c>
      <c r="I2095" s="89">
        <v>0</v>
      </c>
      <c r="J2095" s="89">
        <v>0</v>
      </c>
      <c r="K2095" s="89">
        <v>0</v>
      </c>
      <c r="L2095" s="89">
        <v>0</v>
      </c>
      <c r="M2095" s="89">
        <v>0</v>
      </c>
      <c r="N2095" s="89">
        <v>0</v>
      </c>
      <c r="O2095" s="89">
        <v>0</v>
      </c>
      <c r="P2095" s="89">
        <v>0</v>
      </c>
      <c r="Q2095" s="89">
        <v>0</v>
      </c>
      <c r="R2095" s="89">
        <v>0</v>
      </c>
      <c r="S2095" s="89">
        <v>0</v>
      </c>
      <c r="T2095" s="89">
        <v>0</v>
      </c>
      <c r="U2095" s="89">
        <v>0</v>
      </c>
      <c r="V2095" s="89">
        <v>0</v>
      </c>
      <c r="W2095" s="89">
        <v>0</v>
      </c>
      <c r="X2095" s="89">
        <v>0</v>
      </c>
      <c r="Y2095" s="89">
        <v>0</v>
      </c>
    </row>
    <row r="2096" spans="1:25">
      <c r="A2096" s="88" t="s">
        <v>2205</v>
      </c>
      <c r="B2096" s="89">
        <v>0</v>
      </c>
      <c r="C2096" s="89">
        <v>0</v>
      </c>
      <c r="D2096" s="89">
        <v>0</v>
      </c>
      <c r="E2096" s="89">
        <v>0</v>
      </c>
      <c r="F2096" s="89">
        <v>0</v>
      </c>
      <c r="G2096" s="89">
        <v>0</v>
      </c>
      <c r="H2096" s="89">
        <v>0</v>
      </c>
      <c r="I2096" s="89">
        <v>0</v>
      </c>
      <c r="J2096" s="89">
        <v>0</v>
      </c>
      <c r="K2096" s="89">
        <v>0</v>
      </c>
      <c r="L2096" s="89">
        <v>0</v>
      </c>
      <c r="M2096" s="89">
        <v>0</v>
      </c>
      <c r="N2096" s="89">
        <v>0</v>
      </c>
      <c r="O2096" s="89">
        <v>0</v>
      </c>
      <c r="P2096" s="89">
        <v>0</v>
      </c>
      <c r="Q2096" s="89">
        <v>0</v>
      </c>
      <c r="R2096" s="89">
        <v>0</v>
      </c>
      <c r="S2096" s="89">
        <v>0</v>
      </c>
      <c r="T2096" s="89">
        <v>0</v>
      </c>
      <c r="U2096" s="89">
        <v>0</v>
      </c>
      <c r="V2096" s="89">
        <v>0</v>
      </c>
      <c r="W2096" s="89">
        <v>0</v>
      </c>
      <c r="X2096" s="89">
        <v>0</v>
      </c>
      <c r="Y2096" s="89">
        <v>0</v>
      </c>
    </row>
    <row r="2097" spans="1:25">
      <c r="A2097" s="88" t="s">
        <v>2206</v>
      </c>
      <c r="B2097" s="89">
        <v>0</v>
      </c>
      <c r="C2097" s="89">
        <v>0</v>
      </c>
      <c r="D2097" s="89">
        <v>0</v>
      </c>
      <c r="E2097" s="89">
        <v>0</v>
      </c>
      <c r="F2097" s="89">
        <v>0</v>
      </c>
      <c r="G2097" s="89">
        <v>0</v>
      </c>
      <c r="H2097" s="89">
        <v>0</v>
      </c>
      <c r="I2097" s="89">
        <v>0</v>
      </c>
      <c r="J2097" s="89">
        <v>0</v>
      </c>
      <c r="K2097" s="89">
        <v>0</v>
      </c>
      <c r="L2097" s="89">
        <v>0</v>
      </c>
      <c r="M2097" s="89">
        <v>0</v>
      </c>
      <c r="N2097" s="89">
        <v>0</v>
      </c>
      <c r="O2097" s="89">
        <v>0</v>
      </c>
      <c r="P2097" s="89">
        <v>0</v>
      </c>
      <c r="Q2097" s="89">
        <v>0</v>
      </c>
      <c r="R2097" s="89">
        <v>0</v>
      </c>
      <c r="S2097" s="89">
        <v>0</v>
      </c>
      <c r="T2097" s="89">
        <v>0</v>
      </c>
      <c r="U2097" s="89">
        <v>0</v>
      </c>
      <c r="V2097" s="89">
        <v>0</v>
      </c>
      <c r="W2097" s="89">
        <v>0</v>
      </c>
      <c r="X2097" s="89">
        <v>0</v>
      </c>
      <c r="Y2097" s="89">
        <v>0</v>
      </c>
    </row>
    <row r="2098" spans="1:25">
      <c r="A2098" s="88" t="s">
        <v>2207</v>
      </c>
      <c r="B2098" s="89">
        <v>0</v>
      </c>
      <c r="C2098" s="89">
        <v>0</v>
      </c>
      <c r="D2098" s="89">
        <v>0</v>
      </c>
      <c r="E2098" s="89">
        <v>0</v>
      </c>
      <c r="F2098" s="89">
        <v>0</v>
      </c>
      <c r="G2098" s="89">
        <v>0</v>
      </c>
      <c r="H2098" s="89">
        <v>0</v>
      </c>
      <c r="I2098" s="89">
        <v>0</v>
      </c>
      <c r="J2098" s="89">
        <v>0</v>
      </c>
      <c r="K2098" s="89">
        <v>0</v>
      </c>
      <c r="L2098" s="89">
        <v>0</v>
      </c>
      <c r="M2098" s="89">
        <v>0</v>
      </c>
      <c r="N2098" s="89">
        <v>0</v>
      </c>
      <c r="O2098" s="89">
        <v>0</v>
      </c>
      <c r="P2098" s="89">
        <v>0</v>
      </c>
      <c r="Q2098" s="89">
        <v>0</v>
      </c>
      <c r="R2098" s="89">
        <v>0</v>
      </c>
      <c r="S2098" s="89">
        <v>0</v>
      </c>
      <c r="T2098" s="89">
        <v>0</v>
      </c>
      <c r="U2098" s="89">
        <v>0</v>
      </c>
      <c r="V2098" s="89">
        <v>0</v>
      </c>
      <c r="W2098" s="89">
        <v>0</v>
      </c>
      <c r="X2098" s="89">
        <v>0</v>
      </c>
      <c r="Y2098" s="89">
        <v>0</v>
      </c>
    </row>
    <row r="2099" spans="1:25">
      <c r="A2099" s="88" t="s">
        <v>2208</v>
      </c>
      <c r="B2099" s="89">
        <v>0</v>
      </c>
      <c r="C2099" s="89">
        <v>0</v>
      </c>
      <c r="D2099" s="89">
        <v>0</v>
      </c>
      <c r="E2099" s="89">
        <v>0</v>
      </c>
      <c r="F2099" s="89">
        <v>0</v>
      </c>
      <c r="G2099" s="89">
        <v>0</v>
      </c>
      <c r="H2099" s="89">
        <v>0</v>
      </c>
      <c r="I2099" s="89">
        <v>0</v>
      </c>
      <c r="J2099" s="89">
        <v>0</v>
      </c>
      <c r="K2099" s="89">
        <v>0</v>
      </c>
      <c r="L2099" s="89">
        <v>0</v>
      </c>
      <c r="M2099" s="89">
        <v>0</v>
      </c>
      <c r="N2099" s="89">
        <v>0</v>
      </c>
      <c r="O2099" s="89">
        <v>0</v>
      </c>
      <c r="P2099" s="89">
        <v>0</v>
      </c>
      <c r="Q2099" s="89">
        <v>0</v>
      </c>
      <c r="R2099" s="89">
        <v>0</v>
      </c>
      <c r="S2099" s="89">
        <v>0</v>
      </c>
      <c r="T2099" s="89">
        <v>0</v>
      </c>
      <c r="U2099" s="89">
        <v>0</v>
      </c>
      <c r="V2099" s="89">
        <v>0</v>
      </c>
      <c r="W2099" s="89">
        <v>0</v>
      </c>
      <c r="X2099" s="89">
        <v>0</v>
      </c>
      <c r="Y2099" s="89">
        <v>0</v>
      </c>
    </row>
    <row r="2100" spans="1:25">
      <c r="A2100" s="88" t="s">
        <v>2209</v>
      </c>
      <c r="B2100" s="89">
        <v>0</v>
      </c>
      <c r="C2100" s="89">
        <v>0</v>
      </c>
      <c r="D2100" s="89">
        <v>0</v>
      </c>
      <c r="E2100" s="89">
        <v>0</v>
      </c>
      <c r="F2100" s="89">
        <v>0</v>
      </c>
      <c r="G2100" s="89">
        <v>0</v>
      </c>
      <c r="H2100" s="89">
        <v>0</v>
      </c>
      <c r="I2100" s="89">
        <v>0</v>
      </c>
      <c r="J2100" s="89">
        <v>0</v>
      </c>
      <c r="K2100" s="89">
        <v>0</v>
      </c>
      <c r="L2100" s="89">
        <v>0</v>
      </c>
      <c r="M2100" s="89">
        <v>0</v>
      </c>
      <c r="N2100" s="89">
        <v>0</v>
      </c>
      <c r="O2100" s="89">
        <v>0</v>
      </c>
      <c r="P2100" s="89">
        <v>0</v>
      </c>
      <c r="Q2100" s="89">
        <v>0</v>
      </c>
      <c r="R2100" s="89">
        <v>0</v>
      </c>
      <c r="S2100" s="89">
        <v>0</v>
      </c>
      <c r="T2100" s="89">
        <v>0</v>
      </c>
      <c r="U2100" s="89">
        <v>0</v>
      </c>
      <c r="V2100" s="89">
        <v>0</v>
      </c>
      <c r="W2100" s="89">
        <v>0</v>
      </c>
      <c r="X2100" s="89">
        <v>0</v>
      </c>
      <c r="Y2100" s="89">
        <v>0</v>
      </c>
    </row>
    <row r="2101" spans="1:25">
      <c r="A2101" s="88" t="s">
        <v>2210</v>
      </c>
      <c r="B2101" s="89">
        <v>0</v>
      </c>
      <c r="C2101" s="89">
        <v>0</v>
      </c>
      <c r="D2101" s="89">
        <v>0</v>
      </c>
      <c r="E2101" s="89">
        <v>0</v>
      </c>
      <c r="F2101" s="89">
        <v>0</v>
      </c>
      <c r="G2101" s="89">
        <v>0</v>
      </c>
      <c r="H2101" s="89">
        <v>0</v>
      </c>
      <c r="I2101" s="89">
        <v>0</v>
      </c>
      <c r="J2101" s="89">
        <v>0</v>
      </c>
      <c r="K2101" s="89">
        <v>0</v>
      </c>
      <c r="L2101" s="89">
        <v>0</v>
      </c>
      <c r="M2101" s="89">
        <v>0</v>
      </c>
      <c r="N2101" s="89">
        <v>0</v>
      </c>
      <c r="O2101" s="89">
        <v>0</v>
      </c>
      <c r="P2101" s="89">
        <v>0</v>
      </c>
      <c r="Q2101" s="89">
        <v>0</v>
      </c>
      <c r="R2101" s="89">
        <v>0</v>
      </c>
      <c r="S2101" s="89">
        <v>0</v>
      </c>
      <c r="T2101" s="89">
        <v>0</v>
      </c>
      <c r="U2101" s="89">
        <v>0</v>
      </c>
      <c r="V2101" s="89">
        <v>0</v>
      </c>
      <c r="W2101" s="89">
        <v>0</v>
      </c>
      <c r="X2101" s="89">
        <v>0</v>
      </c>
      <c r="Y2101" s="89">
        <v>0</v>
      </c>
    </row>
    <row r="2102" spans="1:25">
      <c r="A2102" s="88" t="s">
        <v>2211</v>
      </c>
      <c r="B2102" s="89">
        <v>0</v>
      </c>
      <c r="C2102" s="89">
        <v>0</v>
      </c>
      <c r="D2102" s="89">
        <v>0</v>
      </c>
      <c r="E2102" s="89">
        <v>0</v>
      </c>
      <c r="F2102" s="89">
        <v>0</v>
      </c>
      <c r="G2102" s="89">
        <v>0</v>
      </c>
      <c r="H2102" s="89">
        <v>0</v>
      </c>
      <c r="I2102" s="89">
        <v>0</v>
      </c>
      <c r="J2102" s="89">
        <v>0</v>
      </c>
      <c r="K2102" s="89">
        <v>0</v>
      </c>
      <c r="L2102" s="89">
        <v>0</v>
      </c>
      <c r="M2102" s="89">
        <v>0</v>
      </c>
      <c r="N2102" s="89">
        <v>0</v>
      </c>
      <c r="O2102" s="89">
        <v>0</v>
      </c>
      <c r="P2102" s="89">
        <v>0</v>
      </c>
      <c r="Q2102" s="89">
        <v>0</v>
      </c>
      <c r="R2102" s="89">
        <v>0</v>
      </c>
      <c r="S2102" s="89">
        <v>0</v>
      </c>
      <c r="T2102" s="89">
        <v>0</v>
      </c>
      <c r="U2102" s="89">
        <v>0</v>
      </c>
      <c r="V2102" s="89">
        <v>0</v>
      </c>
      <c r="W2102" s="89">
        <v>0</v>
      </c>
      <c r="X2102" s="89">
        <v>0</v>
      </c>
      <c r="Y2102" s="89">
        <v>0</v>
      </c>
    </row>
    <row r="2103" spans="1:25">
      <c r="A2103" s="88" t="s">
        <v>2212</v>
      </c>
      <c r="B2103" s="89">
        <v>0</v>
      </c>
      <c r="C2103" s="89">
        <v>0</v>
      </c>
      <c r="D2103" s="89">
        <v>0</v>
      </c>
      <c r="E2103" s="89">
        <v>0</v>
      </c>
      <c r="F2103" s="89">
        <v>0</v>
      </c>
      <c r="G2103" s="89">
        <v>0</v>
      </c>
      <c r="H2103" s="89">
        <v>0</v>
      </c>
      <c r="I2103" s="89">
        <v>0</v>
      </c>
      <c r="J2103" s="89">
        <v>0</v>
      </c>
      <c r="K2103" s="89">
        <v>0</v>
      </c>
      <c r="L2103" s="89">
        <v>0</v>
      </c>
      <c r="M2103" s="89">
        <v>0</v>
      </c>
      <c r="N2103" s="89">
        <v>0</v>
      </c>
      <c r="O2103" s="89">
        <v>0</v>
      </c>
      <c r="P2103" s="89">
        <v>0</v>
      </c>
      <c r="Q2103" s="89">
        <v>0</v>
      </c>
      <c r="R2103" s="89">
        <v>0</v>
      </c>
      <c r="S2103" s="89">
        <v>0</v>
      </c>
      <c r="T2103" s="89">
        <v>0</v>
      </c>
      <c r="U2103" s="89">
        <v>0</v>
      </c>
      <c r="V2103" s="89">
        <v>0</v>
      </c>
      <c r="W2103" s="89">
        <v>0</v>
      </c>
      <c r="X2103" s="89">
        <v>0</v>
      </c>
      <c r="Y2103" s="89">
        <v>0</v>
      </c>
    </row>
    <row r="2104" spans="1:25">
      <c r="A2104" s="88" t="s">
        <v>2213</v>
      </c>
      <c r="B2104" s="89">
        <v>0</v>
      </c>
      <c r="C2104" s="89">
        <v>0</v>
      </c>
      <c r="D2104" s="89">
        <v>0</v>
      </c>
      <c r="E2104" s="89">
        <v>0</v>
      </c>
      <c r="F2104" s="89">
        <v>0</v>
      </c>
      <c r="G2104" s="89">
        <v>0</v>
      </c>
      <c r="H2104" s="89">
        <v>0</v>
      </c>
      <c r="I2104" s="89">
        <v>0</v>
      </c>
      <c r="J2104" s="89">
        <v>0</v>
      </c>
      <c r="K2104" s="89">
        <v>0</v>
      </c>
      <c r="L2104" s="89">
        <v>0</v>
      </c>
      <c r="M2104" s="89">
        <v>0</v>
      </c>
      <c r="N2104" s="89">
        <v>0</v>
      </c>
      <c r="O2104" s="89">
        <v>0</v>
      </c>
      <c r="P2104" s="89">
        <v>0</v>
      </c>
      <c r="Q2104" s="89">
        <v>0</v>
      </c>
      <c r="R2104" s="89">
        <v>0</v>
      </c>
      <c r="S2104" s="89">
        <v>0</v>
      </c>
      <c r="T2104" s="89">
        <v>0</v>
      </c>
      <c r="U2104" s="89">
        <v>0</v>
      </c>
      <c r="V2104" s="89">
        <v>0</v>
      </c>
      <c r="W2104" s="89">
        <v>0</v>
      </c>
      <c r="X2104" s="89">
        <v>0</v>
      </c>
      <c r="Y2104" s="89">
        <v>0</v>
      </c>
    </row>
    <row r="2105" spans="1:25">
      <c r="A2105" s="88" t="s">
        <v>2214</v>
      </c>
      <c r="B2105" s="89">
        <v>0</v>
      </c>
      <c r="C2105" s="89">
        <v>0</v>
      </c>
      <c r="D2105" s="89">
        <v>0</v>
      </c>
      <c r="E2105" s="89">
        <v>0</v>
      </c>
      <c r="F2105" s="89">
        <v>0</v>
      </c>
      <c r="G2105" s="89">
        <v>0</v>
      </c>
      <c r="H2105" s="89">
        <v>0</v>
      </c>
      <c r="I2105" s="89">
        <v>0</v>
      </c>
      <c r="J2105" s="89">
        <v>0</v>
      </c>
      <c r="K2105" s="89">
        <v>0</v>
      </c>
      <c r="L2105" s="89">
        <v>0</v>
      </c>
      <c r="M2105" s="89">
        <v>0</v>
      </c>
      <c r="N2105" s="89">
        <v>0</v>
      </c>
      <c r="O2105" s="89">
        <v>0</v>
      </c>
      <c r="P2105" s="89">
        <v>0</v>
      </c>
      <c r="Q2105" s="89">
        <v>0</v>
      </c>
      <c r="R2105" s="89">
        <v>0</v>
      </c>
      <c r="S2105" s="89">
        <v>0</v>
      </c>
      <c r="T2105" s="89">
        <v>0</v>
      </c>
      <c r="U2105" s="89">
        <v>0</v>
      </c>
      <c r="V2105" s="89">
        <v>0</v>
      </c>
      <c r="W2105" s="89">
        <v>0</v>
      </c>
      <c r="X2105" s="89">
        <v>0</v>
      </c>
      <c r="Y2105" s="89">
        <v>0</v>
      </c>
    </row>
    <row r="2106" spans="1:25">
      <c r="A2106" s="88" t="s">
        <v>2215</v>
      </c>
      <c r="B2106" s="89">
        <v>0</v>
      </c>
      <c r="C2106" s="89">
        <v>0</v>
      </c>
      <c r="D2106" s="89">
        <v>0</v>
      </c>
      <c r="E2106" s="89">
        <v>0</v>
      </c>
      <c r="F2106" s="89">
        <v>0</v>
      </c>
      <c r="G2106" s="89">
        <v>0</v>
      </c>
      <c r="H2106" s="89">
        <v>0</v>
      </c>
      <c r="I2106" s="89">
        <v>0</v>
      </c>
      <c r="J2106" s="89">
        <v>0</v>
      </c>
      <c r="K2106" s="89">
        <v>0</v>
      </c>
      <c r="L2106" s="89">
        <v>0</v>
      </c>
      <c r="M2106" s="89">
        <v>0</v>
      </c>
      <c r="N2106" s="89">
        <v>0</v>
      </c>
      <c r="O2106" s="89">
        <v>0</v>
      </c>
      <c r="P2106" s="89">
        <v>0</v>
      </c>
      <c r="Q2106" s="89">
        <v>0</v>
      </c>
      <c r="R2106" s="89">
        <v>0</v>
      </c>
      <c r="S2106" s="89">
        <v>0</v>
      </c>
      <c r="T2106" s="89">
        <v>0</v>
      </c>
      <c r="U2106" s="89">
        <v>0</v>
      </c>
      <c r="V2106" s="89">
        <v>0</v>
      </c>
      <c r="W2106" s="89">
        <v>0</v>
      </c>
      <c r="X2106" s="89">
        <v>0</v>
      </c>
      <c r="Y2106" s="89">
        <v>0</v>
      </c>
    </row>
    <row r="2107" spans="1:25">
      <c r="A2107" s="88" t="s">
        <v>2216</v>
      </c>
      <c r="B2107" s="89">
        <v>0</v>
      </c>
      <c r="C2107" s="89">
        <v>0</v>
      </c>
      <c r="D2107" s="89">
        <v>0</v>
      </c>
      <c r="E2107" s="89">
        <v>0</v>
      </c>
      <c r="F2107" s="89">
        <v>0</v>
      </c>
      <c r="G2107" s="89">
        <v>0</v>
      </c>
      <c r="H2107" s="89">
        <v>0</v>
      </c>
      <c r="I2107" s="89">
        <v>0</v>
      </c>
      <c r="J2107" s="89">
        <v>0</v>
      </c>
      <c r="K2107" s="89">
        <v>0</v>
      </c>
      <c r="L2107" s="89">
        <v>0</v>
      </c>
      <c r="M2107" s="89">
        <v>0</v>
      </c>
      <c r="N2107" s="89">
        <v>0</v>
      </c>
      <c r="O2107" s="89">
        <v>0</v>
      </c>
      <c r="P2107" s="89">
        <v>0</v>
      </c>
      <c r="Q2107" s="89">
        <v>0</v>
      </c>
      <c r="R2107" s="89">
        <v>0</v>
      </c>
      <c r="S2107" s="89">
        <v>0</v>
      </c>
      <c r="T2107" s="89">
        <v>0</v>
      </c>
      <c r="U2107" s="89">
        <v>0</v>
      </c>
      <c r="V2107" s="89">
        <v>0</v>
      </c>
      <c r="W2107" s="89">
        <v>0</v>
      </c>
      <c r="X2107" s="89">
        <v>0</v>
      </c>
      <c r="Y2107" s="89">
        <v>0</v>
      </c>
    </row>
    <row r="2108" spans="1:25">
      <c r="A2108" s="88" t="s">
        <v>2217</v>
      </c>
      <c r="B2108" s="89">
        <v>0</v>
      </c>
      <c r="C2108" s="89">
        <v>0</v>
      </c>
      <c r="D2108" s="89">
        <v>0</v>
      </c>
      <c r="E2108" s="89">
        <v>0</v>
      </c>
      <c r="F2108" s="89">
        <v>0</v>
      </c>
      <c r="G2108" s="89">
        <v>0</v>
      </c>
      <c r="H2108" s="89">
        <v>0</v>
      </c>
      <c r="I2108" s="89">
        <v>0</v>
      </c>
      <c r="J2108" s="89">
        <v>0</v>
      </c>
      <c r="K2108" s="89">
        <v>0</v>
      </c>
      <c r="L2108" s="89">
        <v>0</v>
      </c>
      <c r="M2108" s="89">
        <v>0</v>
      </c>
      <c r="N2108" s="89">
        <v>0</v>
      </c>
      <c r="O2108" s="89">
        <v>0</v>
      </c>
      <c r="P2108" s="89">
        <v>0</v>
      </c>
      <c r="Q2108" s="89">
        <v>0</v>
      </c>
      <c r="R2108" s="89">
        <v>0</v>
      </c>
      <c r="S2108" s="89">
        <v>0</v>
      </c>
      <c r="T2108" s="89">
        <v>0</v>
      </c>
      <c r="U2108" s="89">
        <v>0</v>
      </c>
      <c r="V2108" s="89">
        <v>0</v>
      </c>
      <c r="W2108" s="89">
        <v>0</v>
      </c>
      <c r="X2108" s="89">
        <v>0</v>
      </c>
      <c r="Y2108" s="89">
        <v>0</v>
      </c>
    </row>
    <row r="2109" spans="1:25">
      <c r="A2109" s="88" t="s">
        <v>2218</v>
      </c>
      <c r="B2109" s="89">
        <v>0</v>
      </c>
      <c r="C2109" s="89">
        <v>0</v>
      </c>
      <c r="D2109" s="89">
        <v>0</v>
      </c>
      <c r="E2109" s="89">
        <v>0</v>
      </c>
      <c r="F2109" s="89">
        <v>0</v>
      </c>
      <c r="G2109" s="89">
        <v>0</v>
      </c>
      <c r="H2109" s="89">
        <v>0</v>
      </c>
      <c r="I2109" s="89">
        <v>0</v>
      </c>
      <c r="J2109" s="89">
        <v>0</v>
      </c>
      <c r="K2109" s="89">
        <v>0</v>
      </c>
      <c r="L2109" s="89">
        <v>0</v>
      </c>
      <c r="M2109" s="89">
        <v>0</v>
      </c>
      <c r="N2109" s="89">
        <v>0</v>
      </c>
      <c r="O2109" s="89">
        <v>0</v>
      </c>
      <c r="P2109" s="89">
        <v>0</v>
      </c>
      <c r="Q2109" s="89">
        <v>0</v>
      </c>
      <c r="R2109" s="89">
        <v>0</v>
      </c>
      <c r="S2109" s="89">
        <v>0</v>
      </c>
      <c r="T2109" s="89">
        <v>0</v>
      </c>
      <c r="U2109" s="89">
        <v>0</v>
      </c>
      <c r="V2109" s="89">
        <v>0</v>
      </c>
      <c r="W2109" s="89">
        <v>0</v>
      </c>
      <c r="X2109" s="89">
        <v>0</v>
      </c>
      <c r="Y2109" s="89">
        <v>0</v>
      </c>
    </row>
    <row r="2110" spans="1:25">
      <c r="A2110" s="88" t="s">
        <v>2219</v>
      </c>
      <c r="B2110" s="89">
        <v>0</v>
      </c>
      <c r="C2110" s="89">
        <v>0</v>
      </c>
      <c r="D2110" s="89">
        <v>0</v>
      </c>
      <c r="E2110" s="89">
        <v>0</v>
      </c>
      <c r="F2110" s="89">
        <v>0</v>
      </c>
      <c r="G2110" s="89">
        <v>0</v>
      </c>
      <c r="H2110" s="89">
        <v>0</v>
      </c>
      <c r="I2110" s="89">
        <v>0</v>
      </c>
      <c r="J2110" s="89">
        <v>0</v>
      </c>
      <c r="K2110" s="89">
        <v>0</v>
      </c>
      <c r="L2110" s="89">
        <v>0</v>
      </c>
      <c r="M2110" s="89">
        <v>0</v>
      </c>
      <c r="N2110" s="89">
        <v>0</v>
      </c>
      <c r="O2110" s="89">
        <v>0</v>
      </c>
      <c r="P2110" s="89">
        <v>0</v>
      </c>
      <c r="Q2110" s="89">
        <v>0</v>
      </c>
      <c r="R2110" s="89">
        <v>0</v>
      </c>
      <c r="S2110" s="89">
        <v>0</v>
      </c>
      <c r="T2110" s="89">
        <v>0</v>
      </c>
      <c r="U2110" s="89">
        <v>0</v>
      </c>
      <c r="V2110" s="89">
        <v>0</v>
      </c>
      <c r="W2110" s="89">
        <v>0</v>
      </c>
      <c r="X2110" s="89">
        <v>0</v>
      </c>
      <c r="Y2110" s="89">
        <v>0</v>
      </c>
    </row>
    <row r="2111" spans="1:25">
      <c r="A2111" s="88" t="s">
        <v>2220</v>
      </c>
      <c r="B2111" s="89">
        <v>0</v>
      </c>
      <c r="C2111" s="89">
        <v>0</v>
      </c>
      <c r="D2111" s="89">
        <v>0</v>
      </c>
      <c r="E2111" s="89">
        <v>0</v>
      </c>
      <c r="F2111" s="89">
        <v>0</v>
      </c>
      <c r="G2111" s="89">
        <v>0</v>
      </c>
      <c r="H2111" s="89">
        <v>0</v>
      </c>
      <c r="I2111" s="89">
        <v>0</v>
      </c>
      <c r="J2111" s="89">
        <v>0</v>
      </c>
      <c r="K2111" s="89">
        <v>0</v>
      </c>
      <c r="L2111" s="89">
        <v>0</v>
      </c>
      <c r="M2111" s="89">
        <v>0</v>
      </c>
      <c r="N2111" s="89">
        <v>0</v>
      </c>
      <c r="O2111" s="89">
        <v>0</v>
      </c>
      <c r="P2111" s="89">
        <v>0</v>
      </c>
      <c r="Q2111" s="89">
        <v>0</v>
      </c>
      <c r="R2111" s="89">
        <v>0</v>
      </c>
      <c r="S2111" s="89">
        <v>0</v>
      </c>
      <c r="T2111" s="89">
        <v>0</v>
      </c>
      <c r="U2111" s="89">
        <v>0</v>
      </c>
      <c r="V2111" s="89">
        <v>0</v>
      </c>
      <c r="W2111" s="89">
        <v>0</v>
      </c>
      <c r="X2111" s="89">
        <v>0</v>
      </c>
      <c r="Y2111" s="89">
        <v>0</v>
      </c>
    </row>
    <row r="2112" spans="1:25">
      <c r="A2112" s="88" t="s">
        <v>2221</v>
      </c>
      <c r="B2112" s="89">
        <v>0</v>
      </c>
      <c r="C2112" s="89">
        <v>0</v>
      </c>
      <c r="D2112" s="89">
        <v>0</v>
      </c>
      <c r="E2112" s="89">
        <v>0</v>
      </c>
      <c r="F2112" s="89">
        <v>0</v>
      </c>
      <c r="G2112" s="89">
        <v>0</v>
      </c>
      <c r="H2112" s="89">
        <v>0</v>
      </c>
      <c r="I2112" s="89">
        <v>0</v>
      </c>
      <c r="J2112" s="89">
        <v>0</v>
      </c>
      <c r="K2112" s="89">
        <v>0</v>
      </c>
      <c r="L2112" s="89">
        <v>0</v>
      </c>
      <c r="M2112" s="89">
        <v>0</v>
      </c>
      <c r="N2112" s="89">
        <v>0</v>
      </c>
      <c r="O2112" s="89">
        <v>0</v>
      </c>
      <c r="P2112" s="89">
        <v>0</v>
      </c>
      <c r="Q2112" s="89">
        <v>0</v>
      </c>
      <c r="R2112" s="89">
        <v>0</v>
      </c>
      <c r="S2112" s="89">
        <v>0</v>
      </c>
      <c r="T2112" s="89">
        <v>0</v>
      </c>
      <c r="U2112" s="89">
        <v>0</v>
      </c>
      <c r="V2112" s="89">
        <v>0</v>
      </c>
      <c r="W2112" s="89">
        <v>0</v>
      </c>
      <c r="X2112" s="89">
        <v>0</v>
      </c>
      <c r="Y2112" s="89">
        <v>0</v>
      </c>
    </row>
    <row r="2113" spans="1:25">
      <c r="A2113" s="88" t="s">
        <v>2222</v>
      </c>
      <c r="B2113" s="89">
        <v>0</v>
      </c>
      <c r="C2113" s="89">
        <v>0</v>
      </c>
      <c r="D2113" s="89">
        <v>0</v>
      </c>
      <c r="E2113" s="89">
        <v>0</v>
      </c>
      <c r="F2113" s="89">
        <v>0</v>
      </c>
      <c r="G2113" s="89">
        <v>0</v>
      </c>
      <c r="H2113" s="89">
        <v>0</v>
      </c>
      <c r="I2113" s="89">
        <v>0</v>
      </c>
      <c r="J2113" s="89">
        <v>0</v>
      </c>
      <c r="K2113" s="89">
        <v>0</v>
      </c>
      <c r="L2113" s="89">
        <v>0</v>
      </c>
      <c r="M2113" s="89">
        <v>0</v>
      </c>
      <c r="N2113" s="89">
        <v>0</v>
      </c>
      <c r="O2113" s="89">
        <v>0</v>
      </c>
      <c r="P2113" s="89">
        <v>0</v>
      </c>
      <c r="Q2113" s="89">
        <v>0</v>
      </c>
      <c r="R2113" s="89">
        <v>0</v>
      </c>
      <c r="S2113" s="89">
        <v>0</v>
      </c>
      <c r="T2113" s="89">
        <v>0</v>
      </c>
      <c r="U2113" s="89">
        <v>0</v>
      </c>
      <c r="V2113" s="89">
        <v>0</v>
      </c>
      <c r="W2113" s="89">
        <v>0</v>
      </c>
      <c r="X2113" s="89">
        <v>0</v>
      </c>
      <c r="Y2113" s="89">
        <v>0</v>
      </c>
    </row>
    <row r="2114" spans="1:25">
      <c r="A2114" s="88" t="s">
        <v>2223</v>
      </c>
      <c r="B2114" s="89">
        <v>0</v>
      </c>
      <c r="C2114" s="89">
        <v>0</v>
      </c>
      <c r="D2114" s="89">
        <v>0</v>
      </c>
      <c r="E2114" s="89">
        <v>0</v>
      </c>
      <c r="F2114" s="89">
        <v>0</v>
      </c>
      <c r="G2114" s="89">
        <v>0</v>
      </c>
      <c r="H2114" s="89">
        <v>0</v>
      </c>
      <c r="I2114" s="89">
        <v>0</v>
      </c>
      <c r="J2114" s="89">
        <v>0</v>
      </c>
      <c r="K2114" s="89">
        <v>0</v>
      </c>
      <c r="L2114" s="89">
        <v>0</v>
      </c>
      <c r="M2114" s="89">
        <v>0</v>
      </c>
      <c r="N2114" s="89">
        <v>0</v>
      </c>
      <c r="O2114" s="89">
        <v>0</v>
      </c>
      <c r="P2114" s="89">
        <v>0</v>
      </c>
      <c r="Q2114" s="89">
        <v>0</v>
      </c>
      <c r="R2114" s="89">
        <v>0</v>
      </c>
      <c r="S2114" s="89">
        <v>0</v>
      </c>
      <c r="T2114" s="89">
        <v>0</v>
      </c>
      <c r="U2114" s="89">
        <v>0</v>
      </c>
      <c r="V2114" s="89">
        <v>0</v>
      </c>
      <c r="W2114" s="89">
        <v>0</v>
      </c>
      <c r="X2114" s="89">
        <v>0</v>
      </c>
      <c r="Y2114" s="89">
        <v>0</v>
      </c>
    </row>
    <row r="2115" spans="1:25">
      <c r="A2115" s="88" t="s">
        <v>2224</v>
      </c>
      <c r="B2115" s="89">
        <v>0</v>
      </c>
      <c r="C2115" s="89">
        <v>0</v>
      </c>
      <c r="D2115" s="89">
        <v>0</v>
      </c>
      <c r="E2115" s="89">
        <v>0</v>
      </c>
      <c r="F2115" s="89">
        <v>0</v>
      </c>
      <c r="G2115" s="89">
        <v>0</v>
      </c>
      <c r="H2115" s="89">
        <v>0</v>
      </c>
      <c r="I2115" s="89">
        <v>0</v>
      </c>
      <c r="J2115" s="89">
        <v>0</v>
      </c>
      <c r="K2115" s="89">
        <v>0</v>
      </c>
      <c r="L2115" s="89">
        <v>0</v>
      </c>
      <c r="M2115" s="89">
        <v>0</v>
      </c>
      <c r="N2115" s="89">
        <v>0</v>
      </c>
      <c r="O2115" s="89">
        <v>0</v>
      </c>
      <c r="P2115" s="89">
        <v>0</v>
      </c>
      <c r="Q2115" s="89">
        <v>0</v>
      </c>
      <c r="R2115" s="89">
        <v>0</v>
      </c>
      <c r="S2115" s="89">
        <v>0</v>
      </c>
      <c r="T2115" s="89">
        <v>0</v>
      </c>
      <c r="U2115" s="89">
        <v>0</v>
      </c>
      <c r="V2115" s="89">
        <v>0</v>
      </c>
      <c r="W2115" s="89">
        <v>0</v>
      </c>
      <c r="X2115" s="89">
        <v>0</v>
      </c>
      <c r="Y2115" s="89">
        <v>0</v>
      </c>
    </row>
    <row r="2116" spans="1:25">
      <c r="A2116" s="88" t="s">
        <v>2225</v>
      </c>
      <c r="B2116" s="89">
        <v>0</v>
      </c>
      <c r="C2116" s="89">
        <v>0</v>
      </c>
      <c r="D2116" s="89">
        <v>0</v>
      </c>
      <c r="E2116" s="89">
        <v>0</v>
      </c>
      <c r="F2116" s="89">
        <v>0</v>
      </c>
      <c r="G2116" s="89">
        <v>0</v>
      </c>
      <c r="H2116" s="89">
        <v>0</v>
      </c>
      <c r="I2116" s="89">
        <v>0</v>
      </c>
      <c r="J2116" s="89">
        <v>0</v>
      </c>
      <c r="K2116" s="89">
        <v>0</v>
      </c>
      <c r="L2116" s="89">
        <v>0</v>
      </c>
      <c r="M2116" s="89">
        <v>0</v>
      </c>
      <c r="N2116" s="89">
        <v>0</v>
      </c>
      <c r="O2116" s="89">
        <v>0</v>
      </c>
      <c r="P2116" s="89">
        <v>0</v>
      </c>
      <c r="Q2116" s="89">
        <v>0</v>
      </c>
      <c r="R2116" s="89">
        <v>0</v>
      </c>
      <c r="S2116" s="89">
        <v>0</v>
      </c>
      <c r="T2116" s="89">
        <v>0</v>
      </c>
      <c r="U2116" s="89">
        <v>0</v>
      </c>
      <c r="V2116" s="89">
        <v>0</v>
      </c>
      <c r="W2116" s="89">
        <v>0</v>
      </c>
      <c r="X2116" s="89">
        <v>0</v>
      </c>
      <c r="Y2116" s="89">
        <v>0</v>
      </c>
    </row>
    <row r="2117" spans="1:25">
      <c r="A2117" s="88" t="s">
        <v>2226</v>
      </c>
      <c r="B2117" s="89">
        <v>0</v>
      </c>
      <c r="C2117" s="89">
        <v>0</v>
      </c>
      <c r="D2117" s="89">
        <v>0</v>
      </c>
      <c r="E2117" s="89">
        <v>0</v>
      </c>
      <c r="F2117" s="89">
        <v>0</v>
      </c>
      <c r="G2117" s="89">
        <v>0</v>
      </c>
      <c r="H2117" s="89">
        <v>0</v>
      </c>
      <c r="I2117" s="89">
        <v>0</v>
      </c>
      <c r="J2117" s="89">
        <v>0</v>
      </c>
      <c r="K2117" s="89">
        <v>0</v>
      </c>
      <c r="L2117" s="89">
        <v>0</v>
      </c>
      <c r="M2117" s="89">
        <v>0</v>
      </c>
      <c r="N2117" s="89">
        <v>0</v>
      </c>
      <c r="O2117" s="89">
        <v>0</v>
      </c>
      <c r="P2117" s="89">
        <v>0</v>
      </c>
      <c r="Q2117" s="89">
        <v>0</v>
      </c>
      <c r="R2117" s="89">
        <v>0</v>
      </c>
      <c r="S2117" s="89">
        <v>0</v>
      </c>
      <c r="T2117" s="89">
        <v>0</v>
      </c>
      <c r="U2117" s="89">
        <v>0</v>
      </c>
      <c r="V2117" s="89">
        <v>0</v>
      </c>
      <c r="W2117" s="89">
        <v>0</v>
      </c>
      <c r="X2117" s="89">
        <v>0</v>
      </c>
      <c r="Y2117" s="89">
        <v>0</v>
      </c>
    </row>
    <row r="2118" spans="1:25">
      <c r="A2118" s="88" t="s">
        <v>2227</v>
      </c>
      <c r="B2118" s="89">
        <v>0</v>
      </c>
      <c r="C2118" s="89">
        <v>0</v>
      </c>
      <c r="D2118" s="89">
        <v>0</v>
      </c>
      <c r="E2118" s="89">
        <v>0</v>
      </c>
      <c r="F2118" s="89">
        <v>0</v>
      </c>
      <c r="G2118" s="89">
        <v>0</v>
      </c>
      <c r="H2118" s="89">
        <v>0</v>
      </c>
      <c r="I2118" s="89">
        <v>0</v>
      </c>
      <c r="J2118" s="89">
        <v>0</v>
      </c>
      <c r="K2118" s="89">
        <v>0</v>
      </c>
      <c r="L2118" s="89">
        <v>0</v>
      </c>
      <c r="M2118" s="89">
        <v>0</v>
      </c>
      <c r="N2118" s="89">
        <v>0</v>
      </c>
      <c r="O2118" s="89">
        <v>0</v>
      </c>
      <c r="P2118" s="89">
        <v>0</v>
      </c>
      <c r="Q2118" s="89">
        <v>0</v>
      </c>
      <c r="R2118" s="89">
        <v>0</v>
      </c>
      <c r="S2118" s="89">
        <v>0</v>
      </c>
      <c r="T2118" s="89">
        <v>0</v>
      </c>
      <c r="U2118" s="89">
        <v>0</v>
      </c>
      <c r="V2118" s="89">
        <v>0</v>
      </c>
      <c r="W2118" s="89">
        <v>0</v>
      </c>
      <c r="X2118" s="89">
        <v>0</v>
      </c>
      <c r="Y2118" s="89">
        <v>0</v>
      </c>
    </row>
    <row r="2119" spans="1:25">
      <c r="A2119" s="88" t="s">
        <v>2228</v>
      </c>
      <c r="B2119" s="89">
        <v>0</v>
      </c>
      <c r="C2119" s="89">
        <v>0</v>
      </c>
      <c r="D2119" s="89">
        <v>0</v>
      </c>
      <c r="E2119" s="89">
        <v>0</v>
      </c>
      <c r="F2119" s="89">
        <v>0</v>
      </c>
      <c r="G2119" s="89">
        <v>0</v>
      </c>
      <c r="H2119" s="89">
        <v>0</v>
      </c>
      <c r="I2119" s="89">
        <v>0</v>
      </c>
      <c r="J2119" s="89">
        <v>0</v>
      </c>
      <c r="K2119" s="89">
        <v>0</v>
      </c>
      <c r="L2119" s="89">
        <v>0</v>
      </c>
      <c r="M2119" s="89">
        <v>0</v>
      </c>
      <c r="N2119" s="89">
        <v>0</v>
      </c>
      <c r="O2119" s="89">
        <v>0</v>
      </c>
      <c r="P2119" s="89">
        <v>0</v>
      </c>
      <c r="Q2119" s="89">
        <v>0</v>
      </c>
      <c r="R2119" s="89">
        <v>0</v>
      </c>
      <c r="S2119" s="89">
        <v>0</v>
      </c>
      <c r="T2119" s="89">
        <v>0</v>
      </c>
      <c r="U2119" s="89">
        <v>0</v>
      </c>
      <c r="V2119" s="89">
        <v>0</v>
      </c>
      <c r="W2119" s="89">
        <v>0</v>
      </c>
      <c r="X2119" s="89">
        <v>0</v>
      </c>
      <c r="Y2119" s="89">
        <v>0</v>
      </c>
    </row>
    <row r="2120" spans="1:25">
      <c r="A2120" s="88" t="s">
        <v>2229</v>
      </c>
      <c r="B2120" s="89">
        <v>0</v>
      </c>
      <c r="C2120" s="89">
        <v>0</v>
      </c>
      <c r="D2120" s="89">
        <v>0</v>
      </c>
      <c r="E2120" s="89">
        <v>0</v>
      </c>
      <c r="F2120" s="89">
        <v>0</v>
      </c>
      <c r="G2120" s="89">
        <v>0</v>
      </c>
      <c r="H2120" s="89">
        <v>0</v>
      </c>
      <c r="I2120" s="89">
        <v>0</v>
      </c>
      <c r="J2120" s="89">
        <v>0</v>
      </c>
      <c r="K2120" s="89">
        <v>0</v>
      </c>
      <c r="L2120" s="89">
        <v>0</v>
      </c>
      <c r="M2120" s="89">
        <v>0</v>
      </c>
      <c r="N2120" s="89">
        <v>0</v>
      </c>
      <c r="O2120" s="89">
        <v>0</v>
      </c>
      <c r="P2120" s="89">
        <v>0</v>
      </c>
      <c r="Q2120" s="89">
        <v>0</v>
      </c>
      <c r="R2120" s="89">
        <v>0</v>
      </c>
      <c r="S2120" s="89">
        <v>0</v>
      </c>
      <c r="T2120" s="89">
        <v>0</v>
      </c>
      <c r="U2120" s="89">
        <v>0</v>
      </c>
      <c r="V2120" s="89">
        <v>0</v>
      </c>
      <c r="W2120" s="89">
        <v>0</v>
      </c>
      <c r="X2120" s="89">
        <v>0</v>
      </c>
      <c r="Y2120" s="89">
        <v>0</v>
      </c>
    </row>
    <row r="2121" spans="1:25">
      <c r="A2121" s="88" t="s">
        <v>2230</v>
      </c>
      <c r="B2121" s="89">
        <v>0</v>
      </c>
      <c r="C2121" s="89">
        <v>0</v>
      </c>
      <c r="D2121" s="89">
        <v>0</v>
      </c>
      <c r="E2121" s="89">
        <v>0</v>
      </c>
      <c r="F2121" s="89">
        <v>0</v>
      </c>
      <c r="G2121" s="89">
        <v>0</v>
      </c>
      <c r="H2121" s="89">
        <v>0</v>
      </c>
      <c r="I2121" s="89">
        <v>0</v>
      </c>
      <c r="J2121" s="89">
        <v>0</v>
      </c>
      <c r="K2121" s="89">
        <v>0</v>
      </c>
      <c r="L2121" s="89">
        <v>0</v>
      </c>
      <c r="M2121" s="89">
        <v>0</v>
      </c>
      <c r="N2121" s="89">
        <v>0</v>
      </c>
      <c r="O2121" s="89">
        <v>0</v>
      </c>
      <c r="P2121" s="89">
        <v>0</v>
      </c>
      <c r="Q2121" s="89">
        <v>0</v>
      </c>
      <c r="R2121" s="89">
        <v>0</v>
      </c>
      <c r="S2121" s="89">
        <v>0</v>
      </c>
      <c r="T2121" s="89">
        <v>0</v>
      </c>
      <c r="U2121" s="89">
        <v>0</v>
      </c>
      <c r="V2121" s="89">
        <v>0</v>
      </c>
      <c r="W2121" s="89">
        <v>0</v>
      </c>
      <c r="X2121" s="89">
        <v>0</v>
      </c>
      <c r="Y2121" s="89">
        <v>0</v>
      </c>
    </row>
    <row r="2122" spans="1:25">
      <c r="A2122" s="88" t="s">
        <v>2231</v>
      </c>
      <c r="B2122" s="89">
        <v>0</v>
      </c>
      <c r="C2122" s="89">
        <v>0</v>
      </c>
      <c r="D2122" s="89">
        <v>0</v>
      </c>
      <c r="E2122" s="89">
        <v>0</v>
      </c>
      <c r="F2122" s="89">
        <v>0</v>
      </c>
      <c r="G2122" s="89">
        <v>0</v>
      </c>
      <c r="H2122" s="89">
        <v>0</v>
      </c>
      <c r="I2122" s="89">
        <v>0</v>
      </c>
      <c r="J2122" s="89">
        <v>0</v>
      </c>
      <c r="K2122" s="89">
        <v>0</v>
      </c>
      <c r="L2122" s="89">
        <v>0</v>
      </c>
      <c r="M2122" s="89">
        <v>0</v>
      </c>
      <c r="N2122" s="89">
        <v>0</v>
      </c>
      <c r="O2122" s="89">
        <v>0</v>
      </c>
      <c r="P2122" s="89">
        <v>0</v>
      </c>
      <c r="Q2122" s="89">
        <v>0</v>
      </c>
      <c r="R2122" s="89">
        <v>0</v>
      </c>
      <c r="S2122" s="89">
        <v>0</v>
      </c>
      <c r="T2122" s="89">
        <v>0</v>
      </c>
      <c r="U2122" s="89">
        <v>0</v>
      </c>
      <c r="V2122" s="89">
        <v>0</v>
      </c>
      <c r="W2122" s="89">
        <v>0</v>
      </c>
      <c r="X2122" s="89">
        <v>0</v>
      </c>
      <c r="Y2122" s="89">
        <v>0</v>
      </c>
    </row>
    <row r="2123" spans="1:25">
      <c r="A2123" s="88" t="s">
        <v>2232</v>
      </c>
      <c r="B2123" s="89">
        <v>0</v>
      </c>
      <c r="C2123" s="89">
        <v>0</v>
      </c>
      <c r="D2123" s="89">
        <v>0</v>
      </c>
      <c r="E2123" s="89">
        <v>0</v>
      </c>
      <c r="F2123" s="89">
        <v>0</v>
      </c>
      <c r="G2123" s="89">
        <v>0</v>
      </c>
      <c r="H2123" s="89">
        <v>0</v>
      </c>
      <c r="I2123" s="89">
        <v>0</v>
      </c>
      <c r="J2123" s="89">
        <v>0</v>
      </c>
      <c r="K2123" s="89">
        <v>0</v>
      </c>
      <c r="L2123" s="89">
        <v>0</v>
      </c>
      <c r="M2123" s="89">
        <v>0</v>
      </c>
      <c r="N2123" s="89">
        <v>0</v>
      </c>
      <c r="O2123" s="89">
        <v>0</v>
      </c>
      <c r="P2123" s="89">
        <v>0</v>
      </c>
      <c r="Q2123" s="89">
        <v>0</v>
      </c>
      <c r="R2123" s="89">
        <v>0</v>
      </c>
      <c r="S2123" s="89">
        <v>0</v>
      </c>
      <c r="T2123" s="89">
        <v>0</v>
      </c>
      <c r="U2123" s="89">
        <v>0</v>
      </c>
      <c r="V2123" s="89">
        <v>0</v>
      </c>
      <c r="W2123" s="89">
        <v>0</v>
      </c>
      <c r="X2123" s="89">
        <v>0</v>
      </c>
      <c r="Y2123" s="89">
        <v>0</v>
      </c>
    </row>
    <row r="2124" spans="1:25">
      <c r="A2124" s="88" t="s">
        <v>2233</v>
      </c>
      <c r="B2124" s="89">
        <v>0</v>
      </c>
      <c r="C2124" s="89">
        <v>0</v>
      </c>
      <c r="D2124" s="89">
        <v>0</v>
      </c>
      <c r="E2124" s="89">
        <v>0</v>
      </c>
      <c r="F2124" s="89">
        <v>0</v>
      </c>
      <c r="G2124" s="89">
        <v>0</v>
      </c>
      <c r="H2124" s="89">
        <v>0</v>
      </c>
      <c r="I2124" s="89">
        <v>0</v>
      </c>
      <c r="J2124" s="89">
        <v>0</v>
      </c>
      <c r="K2124" s="89">
        <v>0</v>
      </c>
      <c r="L2124" s="89">
        <v>0</v>
      </c>
      <c r="M2124" s="89">
        <v>0</v>
      </c>
      <c r="N2124" s="89">
        <v>0</v>
      </c>
      <c r="O2124" s="89">
        <v>0</v>
      </c>
      <c r="P2124" s="89">
        <v>0</v>
      </c>
      <c r="Q2124" s="89">
        <v>0</v>
      </c>
      <c r="R2124" s="89">
        <v>0</v>
      </c>
      <c r="S2124" s="89">
        <v>0</v>
      </c>
      <c r="T2124" s="89">
        <v>0</v>
      </c>
      <c r="U2124" s="89">
        <v>0</v>
      </c>
      <c r="V2124" s="89">
        <v>0</v>
      </c>
      <c r="W2124" s="89">
        <v>0</v>
      </c>
      <c r="X2124" s="89">
        <v>0</v>
      </c>
      <c r="Y2124" s="89">
        <v>0</v>
      </c>
    </row>
    <row r="2125" spans="1:25">
      <c r="A2125" s="88" t="s">
        <v>2234</v>
      </c>
      <c r="B2125" s="89">
        <v>0</v>
      </c>
      <c r="C2125" s="89">
        <v>0</v>
      </c>
      <c r="D2125" s="89">
        <v>0</v>
      </c>
      <c r="E2125" s="89">
        <v>0</v>
      </c>
      <c r="F2125" s="89">
        <v>0</v>
      </c>
      <c r="G2125" s="89">
        <v>0</v>
      </c>
      <c r="H2125" s="89">
        <v>0</v>
      </c>
      <c r="I2125" s="89">
        <v>0</v>
      </c>
      <c r="J2125" s="89">
        <v>0</v>
      </c>
      <c r="K2125" s="89">
        <v>0</v>
      </c>
      <c r="L2125" s="89">
        <v>0</v>
      </c>
      <c r="M2125" s="89">
        <v>0</v>
      </c>
      <c r="N2125" s="89">
        <v>0</v>
      </c>
      <c r="O2125" s="89">
        <v>0</v>
      </c>
      <c r="P2125" s="89">
        <v>0</v>
      </c>
      <c r="Q2125" s="89">
        <v>0</v>
      </c>
      <c r="R2125" s="89">
        <v>0</v>
      </c>
      <c r="S2125" s="89">
        <v>0</v>
      </c>
      <c r="T2125" s="89">
        <v>0</v>
      </c>
      <c r="U2125" s="89">
        <v>0</v>
      </c>
      <c r="V2125" s="89">
        <v>0</v>
      </c>
      <c r="W2125" s="89">
        <v>0</v>
      </c>
      <c r="X2125" s="89">
        <v>0</v>
      </c>
      <c r="Y2125" s="89">
        <v>0</v>
      </c>
    </row>
    <row r="2126" spans="1:25">
      <c r="A2126" s="88" t="s">
        <v>2235</v>
      </c>
      <c r="B2126" s="89">
        <v>0</v>
      </c>
      <c r="C2126" s="89">
        <v>0</v>
      </c>
      <c r="D2126" s="89">
        <v>0</v>
      </c>
      <c r="E2126" s="89">
        <v>0</v>
      </c>
      <c r="F2126" s="89">
        <v>0</v>
      </c>
      <c r="G2126" s="89">
        <v>0</v>
      </c>
      <c r="H2126" s="89">
        <v>0</v>
      </c>
      <c r="I2126" s="89">
        <v>0</v>
      </c>
      <c r="J2126" s="89">
        <v>0</v>
      </c>
      <c r="K2126" s="89">
        <v>0</v>
      </c>
      <c r="L2126" s="89">
        <v>0</v>
      </c>
      <c r="M2126" s="89">
        <v>0</v>
      </c>
      <c r="N2126" s="89">
        <v>0</v>
      </c>
      <c r="O2126" s="89">
        <v>0</v>
      </c>
      <c r="P2126" s="89">
        <v>0</v>
      </c>
      <c r="Q2126" s="89">
        <v>0</v>
      </c>
      <c r="R2126" s="89">
        <v>0</v>
      </c>
      <c r="S2126" s="89">
        <v>0</v>
      </c>
      <c r="T2126" s="89">
        <v>0</v>
      </c>
      <c r="U2126" s="89">
        <v>0</v>
      </c>
      <c r="V2126" s="89">
        <v>0</v>
      </c>
      <c r="W2126" s="89">
        <v>0</v>
      </c>
      <c r="X2126" s="89">
        <v>0</v>
      </c>
      <c r="Y2126" s="89">
        <v>0</v>
      </c>
    </row>
    <row r="2127" spans="1:25">
      <c r="A2127" s="88" t="s">
        <v>2236</v>
      </c>
      <c r="B2127" s="89">
        <v>0</v>
      </c>
      <c r="C2127" s="89">
        <v>0</v>
      </c>
      <c r="D2127" s="89">
        <v>0</v>
      </c>
      <c r="E2127" s="89">
        <v>0</v>
      </c>
      <c r="F2127" s="89">
        <v>0</v>
      </c>
      <c r="G2127" s="89">
        <v>0</v>
      </c>
      <c r="H2127" s="89">
        <v>0</v>
      </c>
      <c r="I2127" s="89">
        <v>0</v>
      </c>
      <c r="J2127" s="89">
        <v>0</v>
      </c>
      <c r="K2127" s="89">
        <v>0</v>
      </c>
      <c r="L2127" s="89">
        <v>0</v>
      </c>
      <c r="M2127" s="89">
        <v>0</v>
      </c>
      <c r="N2127" s="89">
        <v>0</v>
      </c>
      <c r="O2127" s="89">
        <v>0</v>
      </c>
      <c r="P2127" s="89">
        <v>0</v>
      </c>
      <c r="Q2127" s="89">
        <v>0</v>
      </c>
      <c r="R2127" s="89">
        <v>0</v>
      </c>
      <c r="S2127" s="89">
        <v>0</v>
      </c>
      <c r="T2127" s="89">
        <v>0</v>
      </c>
      <c r="U2127" s="89">
        <v>0</v>
      </c>
      <c r="V2127" s="89">
        <v>0</v>
      </c>
      <c r="W2127" s="89">
        <v>0</v>
      </c>
      <c r="X2127" s="89">
        <v>0</v>
      </c>
      <c r="Y2127" s="89">
        <v>0</v>
      </c>
    </row>
    <row r="2128" spans="1:25">
      <c r="A2128" s="88" t="s">
        <v>2237</v>
      </c>
      <c r="B2128" s="89">
        <v>0</v>
      </c>
      <c r="C2128" s="89">
        <v>0</v>
      </c>
      <c r="D2128" s="89">
        <v>0</v>
      </c>
      <c r="E2128" s="89">
        <v>0</v>
      </c>
      <c r="F2128" s="89">
        <v>0</v>
      </c>
      <c r="G2128" s="89">
        <v>0</v>
      </c>
      <c r="H2128" s="89">
        <v>0</v>
      </c>
      <c r="I2128" s="89">
        <v>0</v>
      </c>
      <c r="J2128" s="89">
        <v>0</v>
      </c>
      <c r="K2128" s="89">
        <v>0</v>
      </c>
      <c r="L2128" s="89">
        <v>0</v>
      </c>
      <c r="M2128" s="89">
        <v>0</v>
      </c>
      <c r="N2128" s="89">
        <v>0</v>
      </c>
      <c r="O2128" s="89">
        <v>0</v>
      </c>
      <c r="P2128" s="89">
        <v>0</v>
      </c>
      <c r="Q2128" s="89">
        <v>0</v>
      </c>
      <c r="R2128" s="89">
        <v>0</v>
      </c>
      <c r="S2128" s="89">
        <v>0</v>
      </c>
      <c r="T2128" s="89">
        <v>0</v>
      </c>
      <c r="U2128" s="89">
        <v>0</v>
      </c>
      <c r="V2128" s="89">
        <v>0</v>
      </c>
      <c r="W2128" s="89">
        <v>0</v>
      </c>
      <c r="X2128" s="89">
        <v>0</v>
      </c>
      <c r="Y2128" s="89">
        <v>0</v>
      </c>
    </row>
    <row r="2129" spans="1:25">
      <c r="A2129" s="88" t="s">
        <v>2238</v>
      </c>
      <c r="B2129" s="89">
        <v>0</v>
      </c>
      <c r="C2129" s="89">
        <v>0</v>
      </c>
      <c r="D2129" s="89">
        <v>0</v>
      </c>
      <c r="E2129" s="89">
        <v>0</v>
      </c>
      <c r="F2129" s="89">
        <v>0</v>
      </c>
      <c r="G2129" s="89">
        <v>0</v>
      </c>
      <c r="H2129" s="89">
        <v>0</v>
      </c>
      <c r="I2129" s="89">
        <v>0</v>
      </c>
      <c r="J2129" s="89">
        <v>0</v>
      </c>
      <c r="K2129" s="89">
        <v>0</v>
      </c>
      <c r="L2129" s="89">
        <v>0</v>
      </c>
      <c r="M2129" s="89">
        <v>0</v>
      </c>
      <c r="N2129" s="89">
        <v>0</v>
      </c>
      <c r="O2129" s="89">
        <v>0</v>
      </c>
      <c r="P2129" s="89">
        <v>0</v>
      </c>
      <c r="Q2129" s="89">
        <v>0</v>
      </c>
      <c r="R2129" s="89">
        <v>0</v>
      </c>
      <c r="S2129" s="89">
        <v>0</v>
      </c>
      <c r="T2129" s="89">
        <v>0</v>
      </c>
      <c r="U2129" s="89">
        <v>0</v>
      </c>
      <c r="V2129" s="89">
        <v>0</v>
      </c>
      <c r="W2129" s="89">
        <v>0</v>
      </c>
      <c r="X2129" s="89">
        <v>0</v>
      </c>
      <c r="Y2129" s="89">
        <v>0</v>
      </c>
    </row>
    <row r="2130" spans="1:25">
      <c r="A2130" s="88" t="s">
        <v>2239</v>
      </c>
      <c r="B2130" s="89">
        <v>0</v>
      </c>
      <c r="C2130" s="89">
        <v>0</v>
      </c>
      <c r="D2130" s="89">
        <v>0</v>
      </c>
      <c r="E2130" s="89">
        <v>0</v>
      </c>
      <c r="F2130" s="89">
        <v>0</v>
      </c>
      <c r="G2130" s="89">
        <v>0</v>
      </c>
      <c r="H2130" s="89">
        <v>0</v>
      </c>
      <c r="I2130" s="89">
        <v>0</v>
      </c>
      <c r="J2130" s="89">
        <v>0</v>
      </c>
      <c r="K2130" s="89">
        <v>0</v>
      </c>
      <c r="L2130" s="89">
        <v>0</v>
      </c>
      <c r="M2130" s="89">
        <v>0</v>
      </c>
      <c r="N2130" s="89">
        <v>0</v>
      </c>
      <c r="O2130" s="89">
        <v>0</v>
      </c>
      <c r="P2130" s="89">
        <v>0</v>
      </c>
      <c r="Q2130" s="89">
        <v>0</v>
      </c>
      <c r="R2130" s="89">
        <v>0</v>
      </c>
      <c r="S2130" s="89">
        <v>0</v>
      </c>
      <c r="T2130" s="89">
        <v>0</v>
      </c>
      <c r="U2130" s="89">
        <v>0</v>
      </c>
      <c r="V2130" s="89">
        <v>0</v>
      </c>
      <c r="W2130" s="89">
        <v>0</v>
      </c>
      <c r="X2130" s="89">
        <v>0</v>
      </c>
      <c r="Y2130" s="89">
        <v>0</v>
      </c>
    </row>
    <row r="2131" spans="1:25">
      <c r="A2131" s="88" t="s">
        <v>2240</v>
      </c>
      <c r="B2131" s="89">
        <v>0</v>
      </c>
      <c r="C2131" s="89">
        <v>0</v>
      </c>
      <c r="D2131" s="89">
        <v>0</v>
      </c>
      <c r="E2131" s="89">
        <v>0</v>
      </c>
      <c r="F2131" s="89">
        <v>0</v>
      </c>
      <c r="G2131" s="89">
        <v>0</v>
      </c>
      <c r="H2131" s="89">
        <v>0</v>
      </c>
      <c r="I2131" s="89">
        <v>0</v>
      </c>
      <c r="J2131" s="89">
        <v>0</v>
      </c>
      <c r="K2131" s="89">
        <v>0</v>
      </c>
      <c r="L2131" s="89">
        <v>0</v>
      </c>
      <c r="M2131" s="89">
        <v>0</v>
      </c>
      <c r="N2131" s="89">
        <v>0</v>
      </c>
      <c r="O2131" s="89">
        <v>0</v>
      </c>
      <c r="P2131" s="89">
        <v>0</v>
      </c>
      <c r="Q2131" s="89">
        <v>0</v>
      </c>
      <c r="R2131" s="89">
        <v>0</v>
      </c>
      <c r="S2131" s="89">
        <v>0</v>
      </c>
      <c r="T2131" s="89">
        <v>0</v>
      </c>
      <c r="U2131" s="89">
        <v>0</v>
      </c>
      <c r="V2131" s="89">
        <v>0</v>
      </c>
      <c r="W2131" s="89">
        <v>0</v>
      </c>
      <c r="X2131" s="89">
        <v>0</v>
      </c>
      <c r="Y2131" s="89">
        <v>0</v>
      </c>
    </row>
    <row r="2132" spans="1:25">
      <c r="A2132" s="88" t="s">
        <v>2241</v>
      </c>
      <c r="B2132" s="89">
        <v>0</v>
      </c>
      <c r="C2132" s="89">
        <v>0</v>
      </c>
      <c r="D2132" s="89">
        <v>0</v>
      </c>
      <c r="E2132" s="89">
        <v>0</v>
      </c>
      <c r="F2132" s="89">
        <v>0</v>
      </c>
      <c r="G2132" s="89">
        <v>0</v>
      </c>
      <c r="H2132" s="89">
        <v>0</v>
      </c>
      <c r="I2132" s="89">
        <v>0</v>
      </c>
      <c r="J2132" s="89">
        <v>0</v>
      </c>
      <c r="K2132" s="89">
        <v>0</v>
      </c>
      <c r="L2132" s="89">
        <v>0</v>
      </c>
      <c r="M2132" s="89">
        <v>0</v>
      </c>
      <c r="N2132" s="89">
        <v>0</v>
      </c>
      <c r="O2132" s="89">
        <v>0</v>
      </c>
      <c r="P2132" s="89">
        <v>0</v>
      </c>
      <c r="Q2132" s="89">
        <v>0</v>
      </c>
      <c r="R2132" s="89">
        <v>0</v>
      </c>
      <c r="S2132" s="89">
        <v>0</v>
      </c>
      <c r="T2132" s="89">
        <v>0</v>
      </c>
      <c r="U2132" s="89">
        <v>0</v>
      </c>
      <c r="V2132" s="89">
        <v>0</v>
      </c>
      <c r="W2132" s="89">
        <v>0</v>
      </c>
      <c r="X2132" s="89">
        <v>0</v>
      </c>
      <c r="Y2132" s="89">
        <v>0</v>
      </c>
    </row>
    <row r="2133" spans="1:25">
      <c r="A2133" s="88" t="s">
        <v>2242</v>
      </c>
      <c r="B2133" s="89">
        <v>0</v>
      </c>
      <c r="C2133" s="89">
        <v>0</v>
      </c>
      <c r="D2133" s="89">
        <v>0</v>
      </c>
      <c r="E2133" s="89">
        <v>0</v>
      </c>
      <c r="F2133" s="89">
        <v>0</v>
      </c>
      <c r="G2133" s="89">
        <v>0</v>
      </c>
      <c r="H2133" s="89">
        <v>0</v>
      </c>
      <c r="I2133" s="89">
        <v>0</v>
      </c>
      <c r="J2133" s="89">
        <v>0</v>
      </c>
      <c r="K2133" s="89">
        <v>0</v>
      </c>
      <c r="L2133" s="89">
        <v>0</v>
      </c>
      <c r="M2133" s="89">
        <v>0</v>
      </c>
      <c r="N2133" s="89">
        <v>0</v>
      </c>
      <c r="O2133" s="89">
        <v>0</v>
      </c>
      <c r="P2133" s="89">
        <v>0</v>
      </c>
      <c r="Q2133" s="89">
        <v>0</v>
      </c>
      <c r="R2133" s="89">
        <v>0</v>
      </c>
      <c r="S2133" s="89">
        <v>0</v>
      </c>
      <c r="T2133" s="89">
        <v>0</v>
      </c>
      <c r="U2133" s="89">
        <v>0</v>
      </c>
      <c r="V2133" s="89">
        <v>0</v>
      </c>
      <c r="W2133" s="89">
        <v>0</v>
      </c>
      <c r="X2133" s="89">
        <v>0</v>
      </c>
      <c r="Y2133" s="89">
        <v>0</v>
      </c>
    </row>
    <row r="2134" spans="1:25">
      <c r="A2134" s="88" t="s">
        <v>2243</v>
      </c>
      <c r="B2134" s="89">
        <v>0</v>
      </c>
      <c r="C2134" s="89">
        <v>0</v>
      </c>
      <c r="D2134" s="89">
        <v>0</v>
      </c>
      <c r="E2134" s="89">
        <v>0</v>
      </c>
      <c r="F2134" s="89">
        <v>0</v>
      </c>
      <c r="G2134" s="89">
        <v>0</v>
      </c>
      <c r="H2134" s="89">
        <v>0</v>
      </c>
      <c r="I2134" s="89">
        <v>0</v>
      </c>
      <c r="J2134" s="89">
        <v>0</v>
      </c>
      <c r="K2134" s="89">
        <v>0</v>
      </c>
      <c r="L2134" s="89">
        <v>0</v>
      </c>
      <c r="M2134" s="89">
        <v>0</v>
      </c>
      <c r="N2134" s="89">
        <v>0</v>
      </c>
      <c r="O2134" s="89">
        <v>0</v>
      </c>
      <c r="P2134" s="89">
        <v>0</v>
      </c>
      <c r="Q2134" s="89">
        <v>0</v>
      </c>
      <c r="R2134" s="89">
        <v>0</v>
      </c>
      <c r="S2134" s="89">
        <v>0</v>
      </c>
      <c r="T2134" s="89">
        <v>0</v>
      </c>
      <c r="U2134" s="89">
        <v>0</v>
      </c>
      <c r="V2134" s="89">
        <v>0</v>
      </c>
      <c r="W2134" s="89">
        <v>0</v>
      </c>
      <c r="X2134" s="89">
        <v>0</v>
      </c>
      <c r="Y2134" s="89">
        <v>0</v>
      </c>
    </row>
    <row r="2135" spans="1:25">
      <c r="A2135" s="88" t="s">
        <v>2244</v>
      </c>
      <c r="B2135" s="89">
        <v>0</v>
      </c>
      <c r="C2135" s="89">
        <v>0</v>
      </c>
      <c r="D2135" s="89">
        <v>0</v>
      </c>
      <c r="E2135" s="89">
        <v>0</v>
      </c>
      <c r="F2135" s="89">
        <v>0</v>
      </c>
      <c r="G2135" s="89">
        <v>0</v>
      </c>
      <c r="H2135" s="89">
        <v>0</v>
      </c>
      <c r="I2135" s="89">
        <v>0</v>
      </c>
      <c r="J2135" s="89">
        <v>0</v>
      </c>
      <c r="K2135" s="89">
        <v>0</v>
      </c>
      <c r="L2135" s="89">
        <v>0</v>
      </c>
      <c r="M2135" s="89">
        <v>0</v>
      </c>
      <c r="N2135" s="89">
        <v>0</v>
      </c>
      <c r="O2135" s="89">
        <v>0</v>
      </c>
      <c r="P2135" s="89">
        <v>0</v>
      </c>
      <c r="Q2135" s="89">
        <v>0</v>
      </c>
      <c r="R2135" s="89">
        <v>0</v>
      </c>
      <c r="S2135" s="89">
        <v>0</v>
      </c>
      <c r="T2135" s="89">
        <v>0</v>
      </c>
      <c r="U2135" s="89">
        <v>0</v>
      </c>
      <c r="V2135" s="89">
        <v>0</v>
      </c>
      <c r="W2135" s="89">
        <v>0</v>
      </c>
      <c r="X2135" s="89">
        <v>0</v>
      </c>
      <c r="Y2135" s="89">
        <v>0</v>
      </c>
    </row>
    <row r="2136" spans="1:25">
      <c r="A2136" s="88" t="s">
        <v>2245</v>
      </c>
      <c r="B2136" s="89">
        <v>0</v>
      </c>
      <c r="C2136" s="89">
        <v>0</v>
      </c>
      <c r="D2136" s="89">
        <v>0</v>
      </c>
      <c r="E2136" s="89">
        <v>0</v>
      </c>
      <c r="F2136" s="89">
        <v>0</v>
      </c>
      <c r="G2136" s="89">
        <v>0</v>
      </c>
      <c r="H2136" s="89">
        <v>0</v>
      </c>
      <c r="I2136" s="89">
        <v>0</v>
      </c>
      <c r="J2136" s="89">
        <v>0</v>
      </c>
      <c r="K2136" s="89">
        <v>0</v>
      </c>
      <c r="L2136" s="89">
        <v>0</v>
      </c>
      <c r="M2136" s="89">
        <v>0</v>
      </c>
      <c r="N2136" s="89">
        <v>0</v>
      </c>
      <c r="O2136" s="89">
        <v>0</v>
      </c>
      <c r="P2136" s="89">
        <v>0</v>
      </c>
      <c r="Q2136" s="89">
        <v>0</v>
      </c>
      <c r="R2136" s="89">
        <v>0</v>
      </c>
      <c r="S2136" s="89">
        <v>0</v>
      </c>
      <c r="T2136" s="89">
        <v>0</v>
      </c>
      <c r="U2136" s="89">
        <v>0</v>
      </c>
      <c r="V2136" s="89">
        <v>0</v>
      </c>
      <c r="W2136" s="89">
        <v>0</v>
      </c>
      <c r="X2136" s="89">
        <v>0</v>
      </c>
      <c r="Y2136" s="89">
        <v>0</v>
      </c>
    </row>
    <row r="2137" spans="1:25">
      <c r="A2137" s="88" t="s">
        <v>2246</v>
      </c>
      <c r="B2137" s="89">
        <v>0</v>
      </c>
      <c r="C2137" s="89">
        <v>0</v>
      </c>
      <c r="D2137" s="89">
        <v>0</v>
      </c>
      <c r="E2137" s="89">
        <v>0</v>
      </c>
      <c r="F2137" s="89">
        <v>0</v>
      </c>
      <c r="G2137" s="89">
        <v>0</v>
      </c>
      <c r="H2137" s="89">
        <v>0</v>
      </c>
      <c r="I2137" s="89">
        <v>0</v>
      </c>
      <c r="J2137" s="89">
        <v>0</v>
      </c>
      <c r="K2137" s="89">
        <v>0</v>
      </c>
      <c r="L2137" s="89">
        <v>0</v>
      </c>
      <c r="M2137" s="89">
        <v>0</v>
      </c>
      <c r="N2137" s="89">
        <v>0</v>
      </c>
      <c r="O2137" s="89">
        <v>0</v>
      </c>
      <c r="P2137" s="89">
        <v>0</v>
      </c>
      <c r="Q2137" s="89">
        <v>0</v>
      </c>
      <c r="R2137" s="89">
        <v>0</v>
      </c>
      <c r="S2137" s="89">
        <v>0</v>
      </c>
      <c r="T2137" s="89">
        <v>0</v>
      </c>
      <c r="U2137" s="89">
        <v>0</v>
      </c>
      <c r="V2137" s="89">
        <v>0</v>
      </c>
      <c r="W2137" s="89">
        <v>0</v>
      </c>
      <c r="X2137" s="89">
        <v>0</v>
      </c>
      <c r="Y2137" s="89">
        <v>0</v>
      </c>
    </row>
    <row r="2138" spans="1:25">
      <c r="A2138" s="88" t="s">
        <v>2247</v>
      </c>
      <c r="B2138" s="89">
        <v>0</v>
      </c>
      <c r="C2138" s="89">
        <v>0</v>
      </c>
      <c r="D2138" s="89">
        <v>0</v>
      </c>
      <c r="E2138" s="89">
        <v>0</v>
      </c>
      <c r="F2138" s="89">
        <v>0</v>
      </c>
      <c r="G2138" s="89">
        <v>0</v>
      </c>
      <c r="H2138" s="89">
        <v>0</v>
      </c>
      <c r="I2138" s="89">
        <v>0</v>
      </c>
      <c r="J2138" s="89">
        <v>0</v>
      </c>
      <c r="K2138" s="89">
        <v>0</v>
      </c>
      <c r="L2138" s="89">
        <v>0</v>
      </c>
      <c r="M2138" s="89">
        <v>0</v>
      </c>
      <c r="N2138" s="89">
        <v>0</v>
      </c>
      <c r="O2138" s="89">
        <v>0</v>
      </c>
      <c r="P2138" s="89">
        <v>0</v>
      </c>
      <c r="Q2138" s="89">
        <v>0</v>
      </c>
      <c r="R2138" s="89">
        <v>0</v>
      </c>
      <c r="S2138" s="89">
        <v>0</v>
      </c>
      <c r="T2138" s="89">
        <v>0</v>
      </c>
      <c r="U2138" s="89">
        <v>0</v>
      </c>
      <c r="V2138" s="89">
        <v>0</v>
      </c>
      <c r="W2138" s="89">
        <v>0</v>
      </c>
      <c r="X2138" s="89">
        <v>0</v>
      </c>
      <c r="Y2138" s="89">
        <v>0</v>
      </c>
    </row>
    <row r="2139" spans="1:25">
      <c r="A2139" s="88" t="s">
        <v>2248</v>
      </c>
      <c r="B2139" s="89">
        <v>0</v>
      </c>
      <c r="C2139" s="89">
        <v>0</v>
      </c>
      <c r="D2139" s="89">
        <v>0</v>
      </c>
      <c r="E2139" s="89">
        <v>0</v>
      </c>
      <c r="F2139" s="89">
        <v>0</v>
      </c>
      <c r="G2139" s="89">
        <v>0</v>
      </c>
      <c r="H2139" s="89">
        <v>0</v>
      </c>
      <c r="I2139" s="89">
        <v>0</v>
      </c>
      <c r="J2139" s="89">
        <v>0</v>
      </c>
      <c r="K2139" s="89">
        <v>0</v>
      </c>
      <c r="L2139" s="89">
        <v>0</v>
      </c>
      <c r="M2139" s="89">
        <v>0</v>
      </c>
      <c r="N2139" s="89">
        <v>0</v>
      </c>
      <c r="O2139" s="89">
        <v>0</v>
      </c>
      <c r="P2139" s="89">
        <v>0</v>
      </c>
      <c r="Q2139" s="89">
        <v>0</v>
      </c>
      <c r="R2139" s="89">
        <v>0</v>
      </c>
      <c r="S2139" s="89">
        <v>0</v>
      </c>
      <c r="T2139" s="89">
        <v>0</v>
      </c>
      <c r="U2139" s="89">
        <v>0</v>
      </c>
      <c r="V2139" s="89">
        <v>0</v>
      </c>
      <c r="W2139" s="89">
        <v>0</v>
      </c>
      <c r="X2139" s="89">
        <v>0</v>
      </c>
      <c r="Y2139" s="89">
        <v>0</v>
      </c>
    </row>
    <row r="2140" spans="1:25">
      <c r="A2140" s="88" t="s">
        <v>2249</v>
      </c>
      <c r="B2140" s="89">
        <v>0</v>
      </c>
      <c r="C2140" s="89">
        <v>0</v>
      </c>
      <c r="D2140" s="89">
        <v>0</v>
      </c>
      <c r="E2140" s="89">
        <v>0</v>
      </c>
      <c r="F2140" s="89">
        <v>0</v>
      </c>
      <c r="G2140" s="89">
        <v>0</v>
      </c>
      <c r="H2140" s="89">
        <v>0</v>
      </c>
      <c r="I2140" s="89">
        <v>0</v>
      </c>
      <c r="J2140" s="89">
        <v>0</v>
      </c>
      <c r="K2140" s="89">
        <v>0</v>
      </c>
      <c r="L2140" s="89">
        <v>0</v>
      </c>
      <c r="M2140" s="89">
        <v>0</v>
      </c>
      <c r="N2140" s="89">
        <v>0</v>
      </c>
      <c r="O2140" s="89">
        <v>0</v>
      </c>
      <c r="P2140" s="89">
        <v>0</v>
      </c>
      <c r="Q2140" s="89">
        <v>0</v>
      </c>
      <c r="R2140" s="89">
        <v>0</v>
      </c>
      <c r="S2140" s="89">
        <v>0</v>
      </c>
      <c r="T2140" s="89">
        <v>0</v>
      </c>
      <c r="U2140" s="89">
        <v>0</v>
      </c>
      <c r="V2140" s="89">
        <v>0</v>
      </c>
      <c r="W2140" s="89">
        <v>0</v>
      </c>
      <c r="X2140" s="89">
        <v>0</v>
      </c>
      <c r="Y2140" s="89">
        <v>0</v>
      </c>
    </row>
    <row r="2141" spans="1:25">
      <c r="A2141" s="88" t="s">
        <v>2250</v>
      </c>
      <c r="B2141" s="89">
        <v>0</v>
      </c>
      <c r="C2141" s="89">
        <v>0</v>
      </c>
      <c r="D2141" s="89">
        <v>0</v>
      </c>
      <c r="E2141" s="89">
        <v>0</v>
      </c>
      <c r="F2141" s="89">
        <v>0</v>
      </c>
      <c r="G2141" s="89">
        <v>0</v>
      </c>
      <c r="H2141" s="89">
        <v>0</v>
      </c>
      <c r="I2141" s="89">
        <v>0</v>
      </c>
      <c r="J2141" s="89">
        <v>0</v>
      </c>
      <c r="K2141" s="89">
        <v>0</v>
      </c>
      <c r="L2141" s="89">
        <v>0</v>
      </c>
      <c r="M2141" s="89">
        <v>0</v>
      </c>
      <c r="N2141" s="89">
        <v>0</v>
      </c>
      <c r="O2141" s="89">
        <v>0</v>
      </c>
      <c r="P2141" s="89">
        <v>0</v>
      </c>
      <c r="Q2141" s="89">
        <v>0</v>
      </c>
      <c r="R2141" s="89">
        <v>0</v>
      </c>
      <c r="S2141" s="89">
        <v>0</v>
      </c>
      <c r="T2141" s="89">
        <v>0</v>
      </c>
      <c r="U2141" s="89">
        <v>0</v>
      </c>
      <c r="V2141" s="89">
        <v>0</v>
      </c>
      <c r="W2141" s="89">
        <v>0</v>
      </c>
      <c r="X2141" s="89">
        <v>0</v>
      </c>
      <c r="Y2141" s="89">
        <v>0</v>
      </c>
    </row>
    <row r="2142" spans="1:25">
      <c r="A2142" s="88" t="s">
        <v>2251</v>
      </c>
      <c r="B2142" s="89">
        <v>0</v>
      </c>
      <c r="C2142" s="89">
        <v>0</v>
      </c>
      <c r="D2142" s="89">
        <v>0</v>
      </c>
      <c r="E2142" s="89">
        <v>0</v>
      </c>
      <c r="F2142" s="89">
        <v>0</v>
      </c>
      <c r="G2142" s="89">
        <v>0</v>
      </c>
      <c r="H2142" s="89">
        <v>0</v>
      </c>
      <c r="I2142" s="89">
        <v>0</v>
      </c>
      <c r="J2142" s="89">
        <v>0</v>
      </c>
      <c r="K2142" s="89">
        <v>0</v>
      </c>
      <c r="L2142" s="89">
        <v>0</v>
      </c>
      <c r="M2142" s="89">
        <v>0</v>
      </c>
      <c r="N2142" s="89">
        <v>0</v>
      </c>
      <c r="O2142" s="89">
        <v>0</v>
      </c>
      <c r="P2142" s="89">
        <v>0</v>
      </c>
      <c r="Q2142" s="89">
        <v>0</v>
      </c>
      <c r="R2142" s="89">
        <v>0</v>
      </c>
      <c r="S2142" s="89">
        <v>0</v>
      </c>
      <c r="T2142" s="89">
        <v>0</v>
      </c>
      <c r="U2142" s="89">
        <v>0</v>
      </c>
      <c r="V2142" s="89">
        <v>0</v>
      </c>
      <c r="W2142" s="89">
        <v>0</v>
      </c>
      <c r="X2142" s="89">
        <v>0</v>
      </c>
      <c r="Y2142" s="89">
        <v>0</v>
      </c>
    </row>
    <row r="2143" spans="1:25">
      <c r="A2143" s="88" t="s">
        <v>2252</v>
      </c>
      <c r="B2143" s="89">
        <v>0</v>
      </c>
      <c r="C2143" s="89">
        <v>0</v>
      </c>
      <c r="D2143" s="89">
        <v>0</v>
      </c>
      <c r="E2143" s="89">
        <v>0</v>
      </c>
      <c r="F2143" s="89">
        <v>0</v>
      </c>
      <c r="G2143" s="89">
        <v>0</v>
      </c>
      <c r="H2143" s="89">
        <v>0</v>
      </c>
      <c r="I2143" s="89">
        <v>0</v>
      </c>
      <c r="J2143" s="89">
        <v>0</v>
      </c>
      <c r="K2143" s="89">
        <v>0</v>
      </c>
      <c r="L2143" s="89">
        <v>0</v>
      </c>
      <c r="M2143" s="89">
        <v>0</v>
      </c>
      <c r="N2143" s="89">
        <v>0</v>
      </c>
      <c r="O2143" s="89">
        <v>0</v>
      </c>
      <c r="P2143" s="89">
        <v>0</v>
      </c>
      <c r="Q2143" s="89">
        <v>0</v>
      </c>
      <c r="R2143" s="89">
        <v>0</v>
      </c>
      <c r="S2143" s="89">
        <v>0</v>
      </c>
      <c r="T2143" s="89">
        <v>0</v>
      </c>
      <c r="U2143" s="89">
        <v>0</v>
      </c>
      <c r="V2143" s="89">
        <v>0</v>
      </c>
      <c r="W2143" s="89">
        <v>0</v>
      </c>
      <c r="X2143" s="89">
        <v>0</v>
      </c>
      <c r="Y2143" s="89">
        <v>0</v>
      </c>
    </row>
    <row r="2144" spans="1:25">
      <c r="A2144" s="88" t="s">
        <v>2253</v>
      </c>
      <c r="B2144" s="89">
        <v>0</v>
      </c>
      <c r="C2144" s="89">
        <v>0</v>
      </c>
      <c r="D2144" s="89">
        <v>0</v>
      </c>
      <c r="E2144" s="89">
        <v>0</v>
      </c>
      <c r="F2144" s="89">
        <v>0</v>
      </c>
      <c r="G2144" s="89">
        <v>0</v>
      </c>
      <c r="H2144" s="89">
        <v>0</v>
      </c>
      <c r="I2144" s="89">
        <v>0</v>
      </c>
      <c r="J2144" s="89">
        <v>0</v>
      </c>
      <c r="K2144" s="89">
        <v>0</v>
      </c>
      <c r="L2144" s="89">
        <v>0</v>
      </c>
      <c r="M2144" s="89">
        <v>0</v>
      </c>
      <c r="N2144" s="89">
        <v>0</v>
      </c>
      <c r="O2144" s="89">
        <v>0</v>
      </c>
      <c r="P2144" s="89">
        <v>0</v>
      </c>
      <c r="Q2144" s="89">
        <v>0</v>
      </c>
      <c r="R2144" s="89">
        <v>0</v>
      </c>
      <c r="S2144" s="89">
        <v>0</v>
      </c>
      <c r="T2144" s="89">
        <v>0</v>
      </c>
      <c r="U2144" s="89">
        <v>0</v>
      </c>
      <c r="V2144" s="89">
        <v>0</v>
      </c>
      <c r="W2144" s="89">
        <v>0</v>
      </c>
      <c r="X2144" s="89">
        <v>0</v>
      </c>
      <c r="Y2144" s="89">
        <v>0</v>
      </c>
    </row>
    <row r="2145" spans="1:25">
      <c r="A2145" s="88" t="s">
        <v>2254</v>
      </c>
      <c r="B2145" s="89">
        <v>0</v>
      </c>
      <c r="C2145" s="89">
        <v>0</v>
      </c>
      <c r="D2145" s="89">
        <v>0</v>
      </c>
      <c r="E2145" s="89">
        <v>0</v>
      </c>
      <c r="F2145" s="89">
        <v>0</v>
      </c>
      <c r="G2145" s="89">
        <v>0</v>
      </c>
      <c r="H2145" s="89">
        <v>0</v>
      </c>
      <c r="I2145" s="89">
        <v>0</v>
      </c>
      <c r="J2145" s="89">
        <v>0</v>
      </c>
      <c r="K2145" s="89">
        <v>0</v>
      </c>
      <c r="L2145" s="89">
        <v>0</v>
      </c>
      <c r="M2145" s="89">
        <v>0</v>
      </c>
      <c r="N2145" s="89">
        <v>0</v>
      </c>
      <c r="O2145" s="89">
        <v>0</v>
      </c>
      <c r="P2145" s="89">
        <v>0</v>
      </c>
      <c r="Q2145" s="89">
        <v>0</v>
      </c>
      <c r="R2145" s="89">
        <v>0</v>
      </c>
      <c r="S2145" s="89">
        <v>0</v>
      </c>
      <c r="T2145" s="89">
        <v>0</v>
      </c>
      <c r="U2145" s="89">
        <v>0</v>
      </c>
      <c r="V2145" s="89">
        <v>0</v>
      </c>
      <c r="W2145" s="89">
        <v>0</v>
      </c>
      <c r="X2145" s="89">
        <v>0</v>
      </c>
      <c r="Y2145" s="89">
        <v>0</v>
      </c>
    </row>
    <row r="2146" spans="1:25">
      <c r="A2146" s="88" t="s">
        <v>2255</v>
      </c>
      <c r="B2146" s="89">
        <v>0</v>
      </c>
      <c r="C2146" s="89">
        <v>0</v>
      </c>
      <c r="D2146" s="89">
        <v>0</v>
      </c>
      <c r="E2146" s="89">
        <v>0</v>
      </c>
      <c r="F2146" s="89">
        <v>0</v>
      </c>
      <c r="G2146" s="89">
        <v>0</v>
      </c>
      <c r="H2146" s="89">
        <v>0</v>
      </c>
      <c r="I2146" s="89">
        <v>0</v>
      </c>
      <c r="J2146" s="89">
        <v>0</v>
      </c>
      <c r="K2146" s="89">
        <v>0</v>
      </c>
      <c r="L2146" s="89">
        <v>0</v>
      </c>
      <c r="M2146" s="89">
        <v>0</v>
      </c>
      <c r="N2146" s="89">
        <v>0</v>
      </c>
      <c r="O2146" s="89">
        <v>0</v>
      </c>
      <c r="P2146" s="89">
        <v>0</v>
      </c>
      <c r="Q2146" s="89">
        <v>0</v>
      </c>
      <c r="R2146" s="89">
        <v>0</v>
      </c>
      <c r="S2146" s="89">
        <v>0</v>
      </c>
      <c r="T2146" s="89">
        <v>0</v>
      </c>
      <c r="U2146" s="89">
        <v>0</v>
      </c>
      <c r="V2146" s="89">
        <v>0</v>
      </c>
      <c r="W2146" s="89">
        <v>0</v>
      </c>
      <c r="X2146" s="89">
        <v>0</v>
      </c>
      <c r="Y2146" s="89">
        <v>0</v>
      </c>
    </row>
    <row r="2147" spans="1:25">
      <c r="A2147" s="88" t="s">
        <v>2256</v>
      </c>
      <c r="B2147" s="89">
        <v>0</v>
      </c>
      <c r="C2147" s="89">
        <v>0</v>
      </c>
      <c r="D2147" s="89">
        <v>0</v>
      </c>
      <c r="E2147" s="89">
        <v>0</v>
      </c>
      <c r="F2147" s="89">
        <v>0</v>
      </c>
      <c r="G2147" s="89">
        <v>0</v>
      </c>
      <c r="H2147" s="89">
        <v>0</v>
      </c>
      <c r="I2147" s="89">
        <v>0</v>
      </c>
      <c r="J2147" s="89">
        <v>0</v>
      </c>
      <c r="K2147" s="89">
        <v>0</v>
      </c>
      <c r="L2147" s="89">
        <v>0</v>
      </c>
      <c r="M2147" s="89">
        <v>0</v>
      </c>
      <c r="N2147" s="89">
        <v>0</v>
      </c>
      <c r="O2147" s="89">
        <v>0</v>
      </c>
      <c r="P2147" s="89">
        <v>0</v>
      </c>
      <c r="Q2147" s="89">
        <v>0</v>
      </c>
      <c r="R2147" s="89">
        <v>0</v>
      </c>
      <c r="S2147" s="89">
        <v>0</v>
      </c>
      <c r="T2147" s="89">
        <v>0</v>
      </c>
      <c r="U2147" s="89">
        <v>0</v>
      </c>
      <c r="V2147" s="89">
        <v>0</v>
      </c>
      <c r="W2147" s="89">
        <v>0</v>
      </c>
      <c r="X2147" s="89">
        <v>0</v>
      </c>
      <c r="Y2147" s="89">
        <v>0</v>
      </c>
    </row>
    <row r="2148" spans="1:25">
      <c r="A2148" s="88" t="s">
        <v>2257</v>
      </c>
      <c r="B2148" s="89">
        <v>0</v>
      </c>
      <c r="C2148" s="89">
        <v>0</v>
      </c>
      <c r="D2148" s="89">
        <v>0</v>
      </c>
      <c r="E2148" s="89">
        <v>0</v>
      </c>
      <c r="F2148" s="89">
        <v>0</v>
      </c>
      <c r="G2148" s="89">
        <v>0</v>
      </c>
      <c r="H2148" s="89">
        <v>0</v>
      </c>
      <c r="I2148" s="89">
        <v>0</v>
      </c>
      <c r="J2148" s="89">
        <v>0</v>
      </c>
      <c r="K2148" s="89">
        <v>0</v>
      </c>
      <c r="L2148" s="89">
        <v>0</v>
      </c>
      <c r="M2148" s="89">
        <v>0</v>
      </c>
      <c r="N2148" s="89">
        <v>0</v>
      </c>
      <c r="O2148" s="89">
        <v>0</v>
      </c>
      <c r="P2148" s="89">
        <v>0</v>
      </c>
      <c r="Q2148" s="89">
        <v>0</v>
      </c>
      <c r="R2148" s="89">
        <v>0</v>
      </c>
      <c r="S2148" s="89">
        <v>0</v>
      </c>
      <c r="T2148" s="89">
        <v>0</v>
      </c>
      <c r="U2148" s="89">
        <v>0</v>
      </c>
      <c r="V2148" s="89">
        <v>0</v>
      </c>
      <c r="W2148" s="89">
        <v>0</v>
      </c>
      <c r="X2148" s="89">
        <v>0</v>
      </c>
      <c r="Y2148" s="89">
        <v>0</v>
      </c>
    </row>
    <row r="2149" spans="1:25">
      <c r="A2149" s="88" t="s">
        <v>2258</v>
      </c>
      <c r="B2149" s="89">
        <v>0</v>
      </c>
      <c r="C2149" s="89">
        <v>0</v>
      </c>
      <c r="D2149" s="89">
        <v>0</v>
      </c>
      <c r="E2149" s="89">
        <v>0</v>
      </c>
      <c r="F2149" s="89">
        <v>0</v>
      </c>
      <c r="G2149" s="89">
        <v>0</v>
      </c>
      <c r="H2149" s="89">
        <v>0</v>
      </c>
      <c r="I2149" s="89">
        <v>0</v>
      </c>
      <c r="J2149" s="89">
        <v>0</v>
      </c>
      <c r="K2149" s="89">
        <v>0</v>
      </c>
      <c r="L2149" s="89">
        <v>0</v>
      </c>
      <c r="M2149" s="89">
        <v>0</v>
      </c>
      <c r="N2149" s="89">
        <v>0</v>
      </c>
      <c r="O2149" s="89">
        <v>0</v>
      </c>
      <c r="P2149" s="89">
        <v>0</v>
      </c>
      <c r="Q2149" s="89">
        <v>0</v>
      </c>
      <c r="R2149" s="89">
        <v>0</v>
      </c>
      <c r="S2149" s="89">
        <v>0</v>
      </c>
      <c r="T2149" s="89">
        <v>0</v>
      </c>
      <c r="U2149" s="89">
        <v>0</v>
      </c>
      <c r="V2149" s="89">
        <v>0</v>
      </c>
      <c r="W2149" s="89">
        <v>0</v>
      </c>
      <c r="X2149" s="89">
        <v>0</v>
      </c>
      <c r="Y2149" s="89">
        <v>0</v>
      </c>
    </row>
    <row r="2150" spans="1:25">
      <c r="A2150" s="88" t="s">
        <v>2259</v>
      </c>
      <c r="B2150" s="89">
        <v>0</v>
      </c>
      <c r="C2150" s="89">
        <v>0</v>
      </c>
      <c r="D2150" s="89">
        <v>0</v>
      </c>
      <c r="E2150" s="89">
        <v>0</v>
      </c>
      <c r="F2150" s="89">
        <v>0</v>
      </c>
      <c r="G2150" s="89">
        <v>0</v>
      </c>
      <c r="H2150" s="89">
        <v>0</v>
      </c>
      <c r="I2150" s="89">
        <v>0</v>
      </c>
      <c r="J2150" s="89">
        <v>0</v>
      </c>
      <c r="K2150" s="89">
        <v>0</v>
      </c>
      <c r="L2150" s="89">
        <v>0</v>
      </c>
      <c r="M2150" s="89">
        <v>0</v>
      </c>
      <c r="N2150" s="89">
        <v>0</v>
      </c>
      <c r="O2150" s="89">
        <v>0</v>
      </c>
      <c r="P2150" s="89">
        <v>0</v>
      </c>
      <c r="Q2150" s="89">
        <v>0</v>
      </c>
      <c r="R2150" s="89">
        <v>0</v>
      </c>
      <c r="S2150" s="89">
        <v>0</v>
      </c>
      <c r="T2150" s="89">
        <v>0</v>
      </c>
      <c r="U2150" s="89">
        <v>0</v>
      </c>
      <c r="V2150" s="89">
        <v>0</v>
      </c>
      <c r="W2150" s="89">
        <v>0</v>
      </c>
      <c r="X2150" s="89">
        <v>0</v>
      </c>
      <c r="Y2150" s="89">
        <v>0</v>
      </c>
    </row>
    <row r="2151" spans="1:25">
      <c r="A2151" s="88" t="s">
        <v>2260</v>
      </c>
      <c r="B2151" s="89">
        <v>0</v>
      </c>
      <c r="C2151" s="89">
        <v>0</v>
      </c>
      <c r="D2151" s="89">
        <v>0</v>
      </c>
      <c r="E2151" s="89">
        <v>0</v>
      </c>
      <c r="F2151" s="89">
        <v>0</v>
      </c>
      <c r="G2151" s="89">
        <v>0</v>
      </c>
      <c r="H2151" s="89">
        <v>0</v>
      </c>
      <c r="I2151" s="89">
        <v>0</v>
      </c>
      <c r="J2151" s="89">
        <v>0</v>
      </c>
      <c r="K2151" s="89">
        <v>0</v>
      </c>
      <c r="L2151" s="89">
        <v>0</v>
      </c>
      <c r="M2151" s="89">
        <v>0</v>
      </c>
      <c r="N2151" s="89">
        <v>0</v>
      </c>
      <c r="O2151" s="89">
        <v>0</v>
      </c>
      <c r="P2151" s="89">
        <v>0</v>
      </c>
      <c r="Q2151" s="89">
        <v>0</v>
      </c>
      <c r="R2151" s="89">
        <v>0</v>
      </c>
      <c r="S2151" s="89">
        <v>0</v>
      </c>
      <c r="T2151" s="89">
        <v>0</v>
      </c>
      <c r="U2151" s="89">
        <v>0</v>
      </c>
      <c r="V2151" s="89">
        <v>0</v>
      </c>
      <c r="W2151" s="89">
        <v>0</v>
      </c>
      <c r="X2151" s="89">
        <v>0</v>
      </c>
      <c r="Y2151" s="89">
        <v>0</v>
      </c>
    </row>
    <row r="2152" spans="1:25">
      <c r="A2152" s="88" t="s">
        <v>2261</v>
      </c>
      <c r="B2152" s="89">
        <v>0</v>
      </c>
      <c r="C2152" s="89">
        <v>0</v>
      </c>
      <c r="D2152" s="89">
        <v>0</v>
      </c>
      <c r="E2152" s="89">
        <v>0</v>
      </c>
      <c r="F2152" s="89">
        <v>0</v>
      </c>
      <c r="G2152" s="89">
        <v>0</v>
      </c>
      <c r="H2152" s="89">
        <v>0</v>
      </c>
      <c r="I2152" s="89">
        <v>0</v>
      </c>
      <c r="J2152" s="89">
        <v>0</v>
      </c>
      <c r="K2152" s="89">
        <v>0</v>
      </c>
      <c r="L2152" s="89">
        <v>0</v>
      </c>
      <c r="M2152" s="89">
        <v>0</v>
      </c>
      <c r="N2152" s="89">
        <v>0</v>
      </c>
      <c r="O2152" s="89">
        <v>0</v>
      </c>
      <c r="P2152" s="89">
        <v>0</v>
      </c>
      <c r="Q2152" s="89">
        <v>0</v>
      </c>
      <c r="R2152" s="89">
        <v>0</v>
      </c>
      <c r="S2152" s="89">
        <v>0</v>
      </c>
      <c r="T2152" s="89">
        <v>0</v>
      </c>
      <c r="U2152" s="89">
        <v>0</v>
      </c>
      <c r="V2152" s="89">
        <v>0</v>
      </c>
      <c r="W2152" s="89">
        <v>0</v>
      </c>
      <c r="X2152" s="89">
        <v>0</v>
      </c>
      <c r="Y2152" s="89">
        <v>0</v>
      </c>
    </row>
    <row r="2153" spans="1:25">
      <c r="A2153" s="88" t="s">
        <v>2262</v>
      </c>
      <c r="B2153" s="89">
        <v>0</v>
      </c>
      <c r="C2153" s="89">
        <v>0</v>
      </c>
      <c r="D2153" s="89">
        <v>0</v>
      </c>
      <c r="E2153" s="89">
        <v>0</v>
      </c>
      <c r="F2153" s="89">
        <v>0</v>
      </c>
      <c r="G2153" s="89">
        <v>0</v>
      </c>
      <c r="H2153" s="89">
        <v>0</v>
      </c>
      <c r="I2153" s="89">
        <v>0</v>
      </c>
      <c r="J2153" s="89">
        <v>0</v>
      </c>
      <c r="K2153" s="89">
        <v>0</v>
      </c>
      <c r="L2153" s="89">
        <v>0</v>
      </c>
      <c r="M2153" s="89">
        <v>0</v>
      </c>
      <c r="N2153" s="89">
        <v>0</v>
      </c>
      <c r="O2153" s="89">
        <v>0</v>
      </c>
      <c r="P2153" s="89">
        <v>0</v>
      </c>
      <c r="Q2153" s="89">
        <v>0</v>
      </c>
      <c r="R2153" s="89">
        <v>0</v>
      </c>
      <c r="S2153" s="89">
        <v>0</v>
      </c>
      <c r="T2153" s="89">
        <v>0</v>
      </c>
      <c r="U2153" s="89">
        <v>0</v>
      </c>
      <c r="V2153" s="89">
        <v>0</v>
      </c>
      <c r="W2153" s="89">
        <v>0</v>
      </c>
      <c r="X2153" s="89">
        <v>0</v>
      </c>
      <c r="Y2153" s="89">
        <v>0</v>
      </c>
    </row>
    <row r="2154" spans="1:25">
      <c r="A2154" s="88" t="s">
        <v>2263</v>
      </c>
      <c r="B2154" s="89">
        <v>0</v>
      </c>
      <c r="C2154" s="89">
        <v>0</v>
      </c>
      <c r="D2154" s="89">
        <v>0</v>
      </c>
      <c r="E2154" s="89">
        <v>0</v>
      </c>
      <c r="F2154" s="89">
        <v>0</v>
      </c>
      <c r="G2154" s="89">
        <v>0</v>
      </c>
      <c r="H2154" s="89">
        <v>0</v>
      </c>
      <c r="I2154" s="89">
        <v>0</v>
      </c>
      <c r="J2154" s="89">
        <v>0</v>
      </c>
      <c r="K2154" s="89">
        <v>0</v>
      </c>
      <c r="L2154" s="89">
        <v>0</v>
      </c>
      <c r="M2154" s="89">
        <v>0</v>
      </c>
      <c r="N2154" s="89">
        <v>0</v>
      </c>
      <c r="O2154" s="89">
        <v>0</v>
      </c>
      <c r="P2154" s="89">
        <v>0</v>
      </c>
      <c r="Q2154" s="89">
        <v>0</v>
      </c>
      <c r="R2154" s="89">
        <v>0</v>
      </c>
      <c r="S2154" s="89">
        <v>0</v>
      </c>
      <c r="T2154" s="89">
        <v>0</v>
      </c>
      <c r="U2154" s="89">
        <v>0</v>
      </c>
      <c r="V2154" s="89">
        <v>0</v>
      </c>
      <c r="W2154" s="89">
        <v>0</v>
      </c>
      <c r="X2154" s="89">
        <v>0</v>
      </c>
      <c r="Y2154" s="89">
        <v>0</v>
      </c>
    </row>
    <row r="2155" spans="1:25">
      <c r="A2155" s="88" t="s">
        <v>2264</v>
      </c>
      <c r="B2155" s="89">
        <v>0</v>
      </c>
      <c r="C2155" s="89">
        <v>0</v>
      </c>
      <c r="D2155" s="89">
        <v>0</v>
      </c>
      <c r="E2155" s="89">
        <v>0</v>
      </c>
      <c r="F2155" s="89">
        <v>0</v>
      </c>
      <c r="G2155" s="89">
        <v>0</v>
      </c>
      <c r="H2155" s="89">
        <v>0</v>
      </c>
      <c r="I2155" s="89">
        <v>0</v>
      </c>
      <c r="J2155" s="89">
        <v>0</v>
      </c>
      <c r="K2155" s="89">
        <v>0</v>
      </c>
      <c r="L2155" s="89">
        <v>0</v>
      </c>
      <c r="M2155" s="89">
        <v>0</v>
      </c>
      <c r="N2155" s="89">
        <v>0</v>
      </c>
      <c r="O2155" s="89">
        <v>0</v>
      </c>
      <c r="P2155" s="89">
        <v>0</v>
      </c>
      <c r="Q2155" s="89">
        <v>0</v>
      </c>
      <c r="R2155" s="89">
        <v>0</v>
      </c>
      <c r="S2155" s="89">
        <v>0</v>
      </c>
      <c r="T2155" s="89">
        <v>0</v>
      </c>
      <c r="U2155" s="89">
        <v>0</v>
      </c>
      <c r="V2155" s="89">
        <v>0</v>
      </c>
      <c r="W2155" s="89">
        <v>0</v>
      </c>
      <c r="X2155" s="89">
        <v>0</v>
      </c>
      <c r="Y2155" s="89">
        <v>0</v>
      </c>
    </row>
    <row r="2156" spans="1:25">
      <c r="A2156" s="88" t="s">
        <v>2265</v>
      </c>
      <c r="B2156" s="89">
        <v>0</v>
      </c>
      <c r="C2156" s="89">
        <v>0</v>
      </c>
      <c r="D2156" s="89">
        <v>0</v>
      </c>
      <c r="E2156" s="89">
        <v>0</v>
      </c>
      <c r="F2156" s="89">
        <v>0</v>
      </c>
      <c r="G2156" s="89">
        <v>0</v>
      </c>
      <c r="H2156" s="89">
        <v>0</v>
      </c>
      <c r="I2156" s="89">
        <v>0</v>
      </c>
      <c r="J2156" s="89">
        <v>0</v>
      </c>
      <c r="K2156" s="89">
        <v>0</v>
      </c>
      <c r="L2156" s="89">
        <v>0</v>
      </c>
      <c r="M2156" s="89">
        <v>0</v>
      </c>
      <c r="N2156" s="89">
        <v>0</v>
      </c>
      <c r="O2156" s="89">
        <v>0</v>
      </c>
      <c r="P2156" s="89">
        <v>0</v>
      </c>
      <c r="Q2156" s="89">
        <v>0</v>
      </c>
      <c r="R2156" s="89">
        <v>0</v>
      </c>
      <c r="S2156" s="89">
        <v>0</v>
      </c>
      <c r="T2156" s="89">
        <v>0</v>
      </c>
      <c r="U2156" s="89">
        <v>0</v>
      </c>
      <c r="V2156" s="89">
        <v>0</v>
      </c>
      <c r="W2156" s="89">
        <v>0</v>
      </c>
      <c r="X2156" s="89">
        <v>0</v>
      </c>
      <c r="Y2156" s="89">
        <v>0</v>
      </c>
    </row>
    <row r="2157" spans="1:25">
      <c r="A2157" s="88" t="s">
        <v>2266</v>
      </c>
      <c r="B2157" s="89">
        <v>0</v>
      </c>
      <c r="C2157" s="89">
        <v>0</v>
      </c>
      <c r="D2157" s="89">
        <v>0</v>
      </c>
      <c r="E2157" s="89">
        <v>0</v>
      </c>
      <c r="F2157" s="89">
        <v>0</v>
      </c>
      <c r="G2157" s="89">
        <v>0</v>
      </c>
      <c r="H2157" s="89">
        <v>0</v>
      </c>
      <c r="I2157" s="89">
        <v>0</v>
      </c>
      <c r="J2157" s="89">
        <v>0</v>
      </c>
      <c r="K2157" s="89">
        <v>0</v>
      </c>
      <c r="L2157" s="89">
        <v>0</v>
      </c>
      <c r="M2157" s="89">
        <v>0</v>
      </c>
      <c r="N2157" s="89">
        <v>0</v>
      </c>
      <c r="O2157" s="89">
        <v>0</v>
      </c>
      <c r="P2157" s="89">
        <v>0</v>
      </c>
      <c r="Q2157" s="89">
        <v>0</v>
      </c>
      <c r="R2157" s="89">
        <v>0</v>
      </c>
      <c r="S2157" s="89">
        <v>0</v>
      </c>
      <c r="T2157" s="89">
        <v>0</v>
      </c>
      <c r="U2157" s="89">
        <v>0</v>
      </c>
      <c r="V2157" s="89">
        <v>0</v>
      </c>
      <c r="W2157" s="89">
        <v>0</v>
      </c>
      <c r="X2157" s="89">
        <v>0</v>
      </c>
      <c r="Y2157" s="89">
        <v>0</v>
      </c>
    </row>
    <row r="2158" spans="1:25">
      <c r="A2158" s="88" t="s">
        <v>2267</v>
      </c>
      <c r="B2158" s="89">
        <v>0</v>
      </c>
      <c r="C2158" s="89">
        <v>0</v>
      </c>
      <c r="D2158" s="89">
        <v>0</v>
      </c>
      <c r="E2158" s="89">
        <v>0</v>
      </c>
      <c r="F2158" s="89">
        <v>0</v>
      </c>
      <c r="G2158" s="89">
        <v>0</v>
      </c>
      <c r="H2158" s="89">
        <v>0</v>
      </c>
      <c r="I2158" s="89">
        <v>0</v>
      </c>
      <c r="J2158" s="89">
        <v>0</v>
      </c>
      <c r="K2158" s="89">
        <v>0</v>
      </c>
      <c r="L2158" s="89">
        <v>0</v>
      </c>
      <c r="M2158" s="89">
        <v>0</v>
      </c>
      <c r="N2158" s="89">
        <v>0</v>
      </c>
      <c r="O2158" s="89">
        <v>0</v>
      </c>
      <c r="P2158" s="89">
        <v>0</v>
      </c>
      <c r="Q2158" s="89">
        <v>0</v>
      </c>
      <c r="R2158" s="89">
        <v>0</v>
      </c>
      <c r="S2158" s="89">
        <v>0</v>
      </c>
      <c r="T2158" s="89">
        <v>0</v>
      </c>
      <c r="U2158" s="89">
        <v>0</v>
      </c>
      <c r="V2158" s="89">
        <v>0</v>
      </c>
      <c r="W2158" s="89">
        <v>0</v>
      </c>
      <c r="X2158" s="89">
        <v>0</v>
      </c>
      <c r="Y2158" s="89">
        <v>0</v>
      </c>
    </row>
    <row r="2159" spans="1:25">
      <c r="A2159" s="88" t="s">
        <v>2268</v>
      </c>
      <c r="B2159" s="89">
        <v>0</v>
      </c>
      <c r="C2159" s="89">
        <v>0</v>
      </c>
      <c r="D2159" s="89">
        <v>0</v>
      </c>
      <c r="E2159" s="89">
        <v>0</v>
      </c>
      <c r="F2159" s="89">
        <v>0</v>
      </c>
      <c r="G2159" s="89">
        <v>0</v>
      </c>
      <c r="H2159" s="89">
        <v>0</v>
      </c>
      <c r="I2159" s="89">
        <v>0</v>
      </c>
      <c r="J2159" s="89">
        <v>0</v>
      </c>
      <c r="K2159" s="89">
        <v>0</v>
      </c>
      <c r="L2159" s="89">
        <v>0</v>
      </c>
      <c r="M2159" s="89">
        <v>0</v>
      </c>
      <c r="N2159" s="89">
        <v>0</v>
      </c>
      <c r="O2159" s="89">
        <v>0</v>
      </c>
      <c r="P2159" s="89">
        <v>0</v>
      </c>
      <c r="Q2159" s="89">
        <v>0</v>
      </c>
      <c r="R2159" s="89">
        <v>0</v>
      </c>
      <c r="S2159" s="89">
        <v>0</v>
      </c>
      <c r="T2159" s="89">
        <v>0</v>
      </c>
      <c r="U2159" s="89">
        <v>0</v>
      </c>
      <c r="V2159" s="89">
        <v>0</v>
      </c>
      <c r="W2159" s="89">
        <v>0</v>
      </c>
      <c r="X2159" s="89">
        <v>0</v>
      </c>
      <c r="Y2159" s="89">
        <v>0</v>
      </c>
    </row>
    <row r="2160" spans="1:25">
      <c r="A2160" s="88" t="s">
        <v>2269</v>
      </c>
      <c r="B2160" s="89">
        <v>0</v>
      </c>
      <c r="C2160" s="89">
        <v>0</v>
      </c>
      <c r="D2160" s="89">
        <v>0</v>
      </c>
      <c r="E2160" s="89">
        <v>0</v>
      </c>
      <c r="F2160" s="89">
        <v>0</v>
      </c>
      <c r="G2160" s="89">
        <v>0</v>
      </c>
      <c r="H2160" s="89">
        <v>0</v>
      </c>
      <c r="I2160" s="89">
        <v>0</v>
      </c>
      <c r="J2160" s="89">
        <v>0</v>
      </c>
      <c r="K2160" s="89">
        <v>0</v>
      </c>
      <c r="L2160" s="89">
        <v>0</v>
      </c>
      <c r="M2160" s="89">
        <v>0</v>
      </c>
      <c r="N2160" s="89">
        <v>0</v>
      </c>
      <c r="O2160" s="89">
        <v>0</v>
      </c>
      <c r="P2160" s="89">
        <v>0</v>
      </c>
      <c r="Q2160" s="89">
        <v>0</v>
      </c>
      <c r="R2160" s="89">
        <v>0</v>
      </c>
      <c r="S2160" s="89">
        <v>0</v>
      </c>
      <c r="T2160" s="89">
        <v>0</v>
      </c>
      <c r="U2160" s="89">
        <v>0</v>
      </c>
      <c r="V2160" s="89">
        <v>0</v>
      </c>
      <c r="W2160" s="89">
        <v>0</v>
      </c>
      <c r="X2160" s="89">
        <v>0</v>
      </c>
      <c r="Y2160" s="89">
        <v>0</v>
      </c>
    </row>
    <row r="2161" spans="1:25">
      <c r="A2161" s="88" t="s">
        <v>2270</v>
      </c>
      <c r="B2161" s="89">
        <v>0</v>
      </c>
      <c r="C2161" s="89">
        <v>0</v>
      </c>
      <c r="D2161" s="89">
        <v>0</v>
      </c>
      <c r="E2161" s="89">
        <v>0</v>
      </c>
      <c r="F2161" s="89">
        <v>0</v>
      </c>
      <c r="G2161" s="89">
        <v>0</v>
      </c>
      <c r="H2161" s="89">
        <v>0</v>
      </c>
      <c r="I2161" s="89">
        <v>0</v>
      </c>
      <c r="J2161" s="89">
        <v>0</v>
      </c>
      <c r="K2161" s="89">
        <v>0</v>
      </c>
      <c r="L2161" s="89">
        <v>0</v>
      </c>
      <c r="M2161" s="89">
        <v>0</v>
      </c>
      <c r="N2161" s="89">
        <v>0</v>
      </c>
      <c r="O2161" s="89">
        <v>0</v>
      </c>
      <c r="P2161" s="89">
        <v>0</v>
      </c>
      <c r="Q2161" s="89">
        <v>0</v>
      </c>
      <c r="R2161" s="89">
        <v>0</v>
      </c>
      <c r="S2161" s="89">
        <v>0</v>
      </c>
      <c r="T2161" s="89">
        <v>0</v>
      </c>
      <c r="U2161" s="89">
        <v>0</v>
      </c>
      <c r="V2161" s="89">
        <v>0</v>
      </c>
      <c r="W2161" s="89">
        <v>0</v>
      </c>
      <c r="X2161" s="89">
        <v>0</v>
      </c>
      <c r="Y2161" s="89">
        <v>0</v>
      </c>
    </row>
    <row r="2162" spans="1:25">
      <c r="A2162" s="88" t="s">
        <v>2271</v>
      </c>
      <c r="B2162" s="89">
        <v>0</v>
      </c>
      <c r="C2162" s="89">
        <v>0</v>
      </c>
      <c r="D2162" s="89">
        <v>0</v>
      </c>
      <c r="E2162" s="89">
        <v>0</v>
      </c>
      <c r="F2162" s="89">
        <v>0</v>
      </c>
      <c r="G2162" s="89">
        <v>0</v>
      </c>
      <c r="H2162" s="89">
        <v>0</v>
      </c>
      <c r="I2162" s="89">
        <v>0</v>
      </c>
      <c r="J2162" s="89">
        <v>0</v>
      </c>
      <c r="K2162" s="89">
        <v>0</v>
      </c>
      <c r="L2162" s="89">
        <v>0</v>
      </c>
      <c r="M2162" s="89">
        <v>0</v>
      </c>
      <c r="N2162" s="89">
        <v>0</v>
      </c>
      <c r="O2162" s="89">
        <v>0</v>
      </c>
      <c r="P2162" s="89">
        <v>0</v>
      </c>
      <c r="Q2162" s="89">
        <v>0</v>
      </c>
      <c r="R2162" s="89">
        <v>0</v>
      </c>
      <c r="S2162" s="89">
        <v>0</v>
      </c>
      <c r="T2162" s="89">
        <v>0</v>
      </c>
      <c r="U2162" s="89">
        <v>0</v>
      </c>
      <c r="V2162" s="89">
        <v>0</v>
      </c>
      <c r="W2162" s="89">
        <v>0</v>
      </c>
      <c r="X2162" s="89">
        <v>0</v>
      </c>
      <c r="Y2162" s="89">
        <v>0</v>
      </c>
    </row>
    <row r="2163" spans="1:25">
      <c r="A2163" s="88" t="s">
        <v>2272</v>
      </c>
      <c r="B2163" s="89">
        <v>0</v>
      </c>
      <c r="C2163" s="89">
        <v>0</v>
      </c>
      <c r="D2163" s="89">
        <v>0</v>
      </c>
      <c r="E2163" s="89">
        <v>0</v>
      </c>
      <c r="F2163" s="89">
        <v>0</v>
      </c>
      <c r="G2163" s="89">
        <v>0</v>
      </c>
      <c r="H2163" s="89">
        <v>0</v>
      </c>
      <c r="I2163" s="89">
        <v>0</v>
      </c>
      <c r="J2163" s="89">
        <v>0</v>
      </c>
      <c r="K2163" s="89">
        <v>0</v>
      </c>
      <c r="L2163" s="89">
        <v>0</v>
      </c>
      <c r="M2163" s="89">
        <v>0</v>
      </c>
      <c r="N2163" s="89">
        <v>0</v>
      </c>
      <c r="O2163" s="89">
        <v>0</v>
      </c>
      <c r="P2163" s="89">
        <v>0</v>
      </c>
      <c r="Q2163" s="89">
        <v>0</v>
      </c>
      <c r="R2163" s="89">
        <v>0</v>
      </c>
      <c r="S2163" s="89">
        <v>0</v>
      </c>
      <c r="T2163" s="89">
        <v>0</v>
      </c>
      <c r="U2163" s="89">
        <v>0</v>
      </c>
      <c r="V2163" s="89">
        <v>0</v>
      </c>
      <c r="W2163" s="89">
        <v>0</v>
      </c>
      <c r="X2163" s="89">
        <v>0</v>
      </c>
      <c r="Y2163" s="89">
        <v>0</v>
      </c>
    </row>
    <row r="2164" spans="1:25">
      <c r="A2164" s="88" t="s">
        <v>2273</v>
      </c>
      <c r="B2164" s="89">
        <v>0</v>
      </c>
      <c r="C2164" s="89">
        <v>0</v>
      </c>
      <c r="D2164" s="89">
        <v>0</v>
      </c>
      <c r="E2164" s="89">
        <v>0</v>
      </c>
      <c r="F2164" s="89">
        <v>0</v>
      </c>
      <c r="G2164" s="89">
        <v>0</v>
      </c>
      <c r="H2164" s="89">
        <v>0</v>
      </c>
      <c r="I2164" s="89">
        <v>0</v>
      </c>
      <c r="J2164" s="89">
        <v>0</v>
      </c>
      <c r="K2164" s="89">
        <v>0</v>
      </c>
      <c r="L2164" s="89">
        <v>0</v>
      </c>
      <c r="M2164" s="89">
        <v>0</v>
      </c>
      <c r="N2164" s="89">
        <v>0</v>
      </c>
      <c r="O2164" s="89">
        <v>0</v>
      </c>
      <c r="P2164" s="89">
        <v>0</v>
      </c>
      <c r="Q2164" s="89">
        <v>0</v>
      </c>
      <c r="R2164" s="89">
        <v>0</v>
      </c>
      <c r="S2164" s="89">
        <v>0</v>
      </c>
      <c r="T2164" s="89">
        <v>0</v>
      </c>
      <c r="U2164" s="89">
        <v>0</v>
      </c>
      <c r="V2164" s="89">
        <v>0</v>
      </c>
      <c r="W2164" s="89">
        <v>0</v>
      </c>
      <c r="X2164" s="89">
        <v>0</v>
      </c>
      <c r="Y2164" s="89">
        <v>0</v>
      </c>
    </row>
    <row r="2165" spans="1:25">
      <c r="A2165" s="88" t="s">
        <v>2274</v>
      </c>
      <c r="B2165" s="89">
        <v>0</v>
      </c>
      <c r="C2165" s="89">
        <v>0</v>
      </c>
      <c r="D2165" s="89">
        <v>0</v>
      </c>
      <c r="E2165" s="89">
        <v>0</v>
      </c>
      <c r="F2165" s="89">
        <v>0</v>
      </c>
      <c r="G2165" s="89">
        <v>0</v>
      </c>
      <c r="H2165" s="89">
        <v>0</v>
      </c>
      <c r="I2165" s="89">
        <v>0</v>
      </c>
      <c r="J2165" s="89">
        <v>0</v>
      </c>
      <c r="K2165" s="89">
        <v>0</v>
      </c>
      <c r="L2165" s="89">
        <v>0</v>
      </c>
      <c r="M2165" s="89">
        <v>0</v>
      </c>
      <c r="N2165" s="89">
        <v>0</v>
      </c>
      <c r="O2165" s="89">
        <v>0</v>
      </c>
      <c r="P2165" s="89">
        <v>0</v>
      </c>
      <c r="Q2165" s="89">
        <v>0</v>
      </c>
      <c r="R2165" s="89">
        <v>0</v>
      </c>
      <c r="S2165" s="89">
        <v>0</v>
      </c>
      <c r="T2165" s="89">
        <v>0</v>
      </c>
      <c r="U2165" s="89">
        <v>0</v>
      </c>
      <c r="V2165" s="89">
        <v>0</v>
      </c>
      <c r="W2165" s="89">
        <v>0</v>
      </c>
      <c r="X2165" s="89">
        <v>0</v>
      </c>
      <c r="Y2165" s="89">
        <v>0</v>
      </c>
    </row>
    <row r="2166" spans="1:25">
      <c r="A2166" s="88" t="s">
        <v>2275</v>
      </c>
      <c r="B2166" s="89">
        <v>0</v>
      </c>
      <c r="C2166" s="89">
        <v>0</v>
      </c>
      <c r="D2166" s="89">
        <v>0</v>
      </c>
      <c r="E2166" s="89">
        <v>0</v>
      </c>
      <c r="F2166" s="89">
        <v>0</v>
      </c>
      <c r="G2166" s="89">
        <v>0</v>
      </c>
      <c r="H2166" s="89">
        <v>0</v>
      </c>
      <c r="I2166" s="89">
        <v>0</v>
      </c>
      <c r="J2166" s="89">
        <v>0</v>
      </c>
      <c r="K2166" s="89">
        <v>0</v>
      </c>
      <c r="L2166" s="89">
        <v>0</v>
      </c>
      <c r="M2166" s="89">
        <v>0</v>
      </c>
      <c r="N2166" s="89">
        <v>0</v>
      </c>
      <c r="O2166" s="89">
        <v>0</v>
      </c>
      <c r="P2166" s="89">
        <v>0</v>
      </c>
      <c r="Q2166" s="89">
        <v>0</v>
      </c>
      <c r="R2166" s="89">
        <v>0</v>
      </c>
      <c r="S2166" s="89">
        <v>0</v>
      </c>
      <c r="T2166" s="89">
        <v>0</v>
      </c>
      <c r="U2166" s="89">
        <v>0</v>
      </c>
      <c r="V2166" s="89">
        <v>0</v>
      </c>
      <c r="W2166" s="89">
        <v>0</v>
      </c>
      <c r="X2166" s="89">
        <v>0</v>
      </c>
      <c r="Y2166" s="89">
        <v>0</v>
      </c>
    </row>
    <row r="2167" spans="1:25">
      <c r="A2167" s="88" t="s">
        <v>2276</v>
      </c>
      <c r="B2167" s="89">
        <v>0</v>
      </c>
      <c r="C2167" s="89">
        <v>0</v>
      </c>
      <c r="D2167" s="89">
        <v>0</v>
      </c>
      <c r="E2167" s="89">
        <v>0</v>
      </c>
      <c r="F2167" s="89">
        <v>0</v>
      </c>
      <c r="G2167" s="89">
        <v>0</v>
      </c>
      <c r="H2167" s="89">
        <v>0</v>
      </c>
      <c r="I2167" s="89">
        <v>0</v>
      </c>
      <c r="J2167" s="89">
        <v>0</v>
      </c>
      <c r="K2167" s="89">
        <v>0</v>
      </c>
      <c r="L2167" s="89">
        <v>0</v>
      </c>
      <c r="M2167" s="89">
        <v>0</v>
      </c>
      <c r="N2167" s="89">
        <v>0</v>
      </c>
      <c r="O2167" s="89">
        <v>0</v>
      </c>
      <c r="P2167" s="89">
        <v>0</v>
      </c>
      <c r="Q2167" s="89">
        <v>0</v>
      </c>
      <c r="R2167" s="89">
        <v>0</v>
      </c>
      <c r="S2167" s="89">
        <v>0</v>
      </c>
      <c r="T2167" s="89">
        <v>0</v>
      </c>
      <c r="U2167" s="89">
        <v>0</v>
      </c>
      <c r="V2167" s="89">
        <v>0</v>
      </c>
      <c r="W2167" s="89">
        <v>0</v>
      </c>
      <c r="X2167" s="89">
        <v>0</v>
      </c>
      <c r="Y2167" s="89">
        <v>0</v>
      </c>
    </row>
    <row r="2168" spans="1:25">
      <c r="A2168" s="88" t="s">
        <v>2277</v>
      </c>
      <c r="B2168" s="89">
        <v>0</v>
      </c>
      <c r="C2168" s="89">
        <v>0</v>
      </c>
      <c r="D2168" s="89">
        <v>0</v>
      </c>
      <c r="E2168" s="89">
        <v>0</v>
      </c>
      <c r="F2168" s="89">
        <v>0</v>
      </c>
      <c r="G2168" s="89">
        <v>0</v>
      </c>
      <c r="H2168" s="89">
        <v>0</v>
      </c>
      <c r="I2168" s="89">
        <v>0</v>
      </c>
      <c r="J2168" s="89">
        <v>0</v>
      </c>
      <c r="K2168" s="89">
        <v>0</v>
      </c>
      <c r="L2168" s="89">
        <v>0</v>
      </c>
      <c r="M2168" s="89">
        <v>0</v>
      </c>
      <c r="N2168" s="89">
        <v>0</v>
      </c>
      <c r="O2168" s="89">
        <v>0</v>
      </c>
      <c r="P2168" s="89">
        <v>0</v>
      </c>
      <c r="Q2168" s="89">
        <v>0</v>
      </c>
      <c r="R2168" s="89">
        <v>0</v>
      </c>
      <c r="S2168" s="89">
        <v>0</v>
      </c>
      <c r="T2168" s="89">
        <v>0</v>
      </c>
      <c r="U2168" s="89">
        <v>0</v>
      </c>
      <c r="V2168" s="89">
        <v>0</v>
      </c>
      <c r="W2168" s="89">
        <v>0</v>
      </c>
      <c r="X2168" s="89">
        <v>0</v>
      </c>
      <c r="Y2168" s="89">
        <v>0</v>
      </c>
    </row>
    <row r="2169" spans="1:25">
      <c r="A2169" s="88" t="s">
        <v>2278</v>
      </c>
      <c r="B2169" s="89">
        <v>0</v>
      </c>
      <c r="C2169" s="89">
        <v>0</v>
      </c>
      <c r="D2169" s="89">
        <v>0</v>
      </c>
      <c r="E2169" s="89">
        <v>0</v>
      </c>
      <c r="F2169" s="89">
        <v>0</v>
      </c>
      <c r="G2169" s="89">
        <v>0</v>
      </c>
      <c r="H2169" s="89">
        <v>0</v>
      </c>
      <c r="I2169" s="89">
        <v>0</v>
      </c>
      <c r="J2169" s="89">
        <v>0</v>
      </c>
      <c r="K2169" s="89">
        <v>0</v>
      </c>
      <c r="L2169" s="89">
        <v>0</v>
      </c>
      <c r="M2169" s="89">
        <v>0</v>
      </c>
      <c r="N2169" s="89">
        <v>0</v>
      </c>
      <c r="O2169" s="89">
        <v>0</v>
      </c>
      <c r="P2169" s="89">
        <v>0</v>
      </c>
      <c r="Q2169" s="89">
        <v>0</v>
      </c>
      <c r="R2169" s="89">
        <v>0</v>
      </c>
      <c r="S2169" s="89">
        <v>0</v>
      </c>
      <c r="T2169" s="89">
        <v>0</v>
      </c>
      <c r="U2169" s="89">
        <v>0</v>
      </c>
      <c r="V2169" s="89">
        <v>0</v>
      </c>
      <c r="W2169" s="89">
        <v>0</v>
      </c>
      <c r="X2169" s="89">
        <v>0</v>
      </c>
      <c r="Y2169" s="89">
        <v>0</v>
      </c>
    </row>
    <row r="2170" spans="1:25">
      <c r="A2170" s="88" t="s">
        <v>2279</v>
      </c>
      <c r="B2170" s="89">
        <v>0</v>
      </c>
      <c r="C2170" s="89">
        <v>0</v>
      </c>
      <c r="D2170" s="89">
        <v>0</v>
      </c>
      <c r="E2170" s="89">
        <v>0</v>
      </c>
      <c r="F2170" s="89">
        <v>0</v>
      </c>
      <c r="G2170" s="89">
        <v>0</v>
      </c>
      <c r="H2170" s="89">
        <v>0</v>
      </c>
      <c r="I2170" s="89">
        <v>0</v>
      </c>
      <c r="J2170" s="89">
        <v>0</v>
      </c>
      <c r="K2170" s="89">
        <v>0</v>
      </c>
      <c r="L2170" s="89">
        <v>0</v>
      </c>
      <c r="M2170" s="89">
        <v>0</v>
      </c>
      <c r="N2170" s="89">
        <v>0</v>
      </c>
      <c r="O2170" s="89">
        <v>0</v>
      </c>
      <c r="P2170" s="89">
        <v>0</v>
      </c>
      <c r="Q2170" s="89">
        <v>0</v>
      </c>
      <c r="R2170" s="89">
        <v>0</v>
      </c>
      <c r="S2170" s="89">
        <v>0</v>
      </c>
      <c r="T2170" s="89">
        <v>0</v>
      </c>
      <c r="U2170" s="89">
        <v>0</v>
      </c>
      <c r="V2170" s="89">
        <v>0</v>
      </c>
      <c r="W2170" s="89">
        <v>0</v>
      </c>
      <c r="X2170" s="89">
        <v>0</v>
      </c>
      <c r="Y2170" s="89">
        <v>0</v>
      </c>
    </row>
    <row r="2171" spans="1:25">
      <c r="A2171" s="88" t="s">
        <v>2280</v>
      </c>
      <c r="B2171" s="89">
        <v>0</v>
      </c>
      <c r="C2171" s="89">
        <v>0</v>
      </c>
      <c r="D2171" s="89">
        <v>0</v>
      </c>
      <c r="E2171" s="89">
        <v>0</v>
      </c>
      <c r="F2171" s="89">
        <v>0</v>
      </c>
      <c r="G2171" s="89">
        <v>0</v>
      </c>
      <c r="H2171" s="89">
        <v>0</v>
      </c>
      <c r="I2171" s="89">
        <v>0</v>
      </c>
      <c r="J2171" s="89">
        <v>0</v>
      </c>
      <c r="K2171" s="89">
        <v>0</v>
      </c>
      <c r="L2171" s="89">
        <v>0</v>
      </c>
      <c r="M2171" s="89">
        <v>0</v>
      </c>
      <c r="N2171" s="89">
        <v>0</v>
      </c>
      <c r="O2171" s="89">
        <v>0</v>
      </c>
      <c r="P2171" s="89">
        <v>0</v>
      </c>
      <c r="Q2171" s="89">
        <v>0</v>
      </c>
      <c r="R2171" s="89">
        <v>0</v>
      </c>
      <c r="S2171" s="89">
        <v>0</v>
      </c>
      <c r="T2171" s="89">
        <v>0</v>
      </c>
      <c r="U2171" s="89">
        <v>0</v>
      </c>
      <c r="V2171" s="89">
        <v>0</v>
      </c>
      <c r="W2171" s="89">
        <v>0</v>
      </c>
      <c r="X2171" s="89">
        <v>0</v>
      </c>
      <c r="Y2171" s="89">
        <v>0</v>
      </c>
    </row>
    <row r="2172" spans="1:25">
      <c r="A2172" s="88" t="s">
        <v>2281</v>
      </c>
      <c r="B2172" s="89">
        <v>0</v>
      </c>
      <c r="C2172" s="89">
        <v>0</v>
      </c>
      <c r="D2172" s="89">
        <v>0</v>
      </c>
      <c r="E2172" s="89">
        <v>0</v>
      </c>
      <c r="F2172" s="89">
        <v>0</v>
      </c>
      <c r="G2172" s="89">
        <v>0</v>
      </c>
      <c r="H2172" s="89">
        <v>0</v>
      </c>
      <c r="I2172" s="89">
        <v>0</v>
      </c>
      <c r="J2172" s="89">
        <v>0</v>
      </c>
      <c r="K2172" s="89">
        <v>0</v>
      </c>
      <c r="L2172" s="89">
        <v>0</v>
      </c>
      <c r="M2172" s="89">
        <v>0</v>
      </c>
      <c r="N2172" s="89">
        <v>0</v>
      </c>
      <c r="O2172" s="89">
        <v>0</v>
      </c>
      <c r="P2172" s="89">
        <v>0</v>
      </c>
      <c r="Q2172" s="89">
        <v>0</v>
      </c>
      <c r="R2172" s="89">
        <v>0</v>
      </c>
      <c r="S2172" s="89">
        <v>0</v>
      </c>
      <c r="T2172" s="89">
        <v>0</v>
      </c>
      <c r="U2172" s="89">
        <v>0</v>
      </c>
      <c r="V2172" s="89">
        <v>0</v>
      </c>
      <c r="W2172" s="89">
        <v>0</v>
      </c>
      <c r="X2172" s="89">
        <v>0</v>
      </c>
      <c r="Y2172" s="89">
        <v>0</v>
      </c>
    </row>
    <row r="2173" spans="1:25">
      <c r="A2173" s="88" t="s">
        <v>2282</v>
      </c>
      <c r="B2173" s="89">
        <v>0</v>
      </c>
      <c r="C2173" s="89">
        <v>0</v>
      </c>
      <c r="D2173" s="89">
        <v>0</v>
      </c>
      <c r="E2173" s="89">
        <v>0</v>
      </c>
      <c r="F2173" s="89">
        <v>0</v>
      </c>
      <c r="G2173" s="89">
        <v>0</v>
      </c>
      <c r="H2173" s="89">
        <v>0</v>
      </c>
      <c r="I2173" s="89">
        <v>0</v>
      </c>
      <c r="J2173" s="89">
        <v>0</v>
      </c>
      <c r="K2173" s="89">
        <v>0</v>
      </c>
      <c r="L2173" s="89">
        <v>0</v>
      </c>
      <c r="M2173" s="89">
        <v>0</v>
      </c>
      <c r="N2173" s="89">
        <v>0</v>
      </c>
      <c r="O2173" s="89">
        <v>0</v>
      </c>
      <c r="P2173" s="89">
        <v>0</v>
      </c>
      <c r="Q2173" s="89">
        <v>0</v>
      </c>
      <c r="R2173" s="89">
        <v>0</v>
      </c>
      <c r="S2173" s="89">
        <v>0</v>
      </c>
      <c r="T2173" s="89">
        <v>0</v>
      </c>
      <c r="U2173" s="89">
        <v>0</v>
      </c>
      <c r="V2173" s="89">
        <v>0</v>
      </c>
      <c r="W2173" s="89">
        <v>0</v>
      </c>
      <c r="X2173" s="89">
        <v>0</v>
      </c>
      <c r="Y2173" s="89">
        <v>0</v>
      </c>
    </row>
    <row r="2174" spans="1:25">
      <c r="A2174" s="88" t="s">
        <v>2283</v>
      </c>
      <c r="B2174" s="89">
        <v>0</v>
      </c>
      <c r="C2174" s="89">
        <v>0</v>
      </c>
      <c r="D2174" s="89">
        <v>0</v>
      </c>
      <c r="E2174" s="89">
        <v>0</v>
      </c>
      <c r="F2174" s="89">
        <v>0</v>
      </c>
      <c r="G2174" s="89">
        <v>0</v>
      </c>
      <c r="H2174" s="89">
        <v>0</v>
      </c>
      <c r="I2174" s="89">
        <v>0</v>
      </c>
      <c r="J2174" s="89">
        <v>0</v>
      </c>
      <c r="K2174" s="89">
        <v>0</v>
      </c>
      <c r="L2174" s="89">
        <v>0</v>
      </c>
      <c r="M2174" s="89">
        <v>0</v>
      </c>
      <c r="N2174" s="89">
        <v>0</v>
      </c>
      <c r="O2174" s="89">
        <v>0</v>
      </c>
      <c r="P2174" s="89">
        <v>0</v>
      </c>
      <c r="Q2174" s="89">
        <v>0</v>
      </c>
      <c r="R2174" s="89">
        <v>0</v>
      </c>
      <c r="S2174" s="89">
        <v>0</v>
      </c>
      <c r="T2174" s="89">
        <v>0</v>
      </c>
      <c r="U2174" s="89">
        <v>0</v>
      </c>
      <c r="V2174" s="89">
        <v>0</v>
      </c>
      <c r="W2174" s="89">
        <v>0</v>
      </c>
      <c r="X2174" s="89">
        <v>0</v>
      </c>
      <c r="Y2174" s="89">
        <v>0</v>
      </c>
    </row>
    <row r="2175" spans="1:25">
      <c r="A2175" s="88" t="s">
        <v>2284</v>
      </c>
      <c r="B2175" s="89">
        <v>0</v>
      </c>
      <c r="C2175" s="89">
        <v>0</v>
      </c>
      <c r="D2175" s="89">
        <v>0</v>
      </c>
      <c r="E2175" s="89">
        <v>0</v>
      </c>
      <c r="F2175" s="89">
        <v>0</v>
      </c>
      <c r="G2175" s="89">
        <v>0</v>
      </c>
      <c r="H2175" s="89">
        <v>0</v>
      </c>
      <c r="I2175" s="89">
        <v>0</v>
      </c>
      <c r="J2175" s="89">
        <v>0</v>
      </c>
      <c r="K2175" s="89">
        <v>0</v>
      </c>
      <c r="L2175" s="89">
        <v>0</v>
      </c>
      <c r="M2175" s="89">
        <v>0</v>
      </c>
      <c r="N2175" s="89">
        <v>0</v>
      </c>
      <c r="O2175" s="89">
        <v>0</v>
      </c>
      <c r="P2175" s="89">
        <v>0</v>
      </c>
      <c r="Q2175" s="89">
        <v>0</v>
      </c>
      <c r="R2175" s="89">
        <v>0</v>
      </c>
      <c r="S2175" s="89">
        <v>0</v>
      </c>
      <c r="T2175" s="89">
        <v>0</v>
      </c>
      <c r="U2175" s="89">
        <v>0</v>
      </c>
      <c r="V2175" s="89">
        <v>0</v>
      </c>
      <c r="W2175" s="89">
        <v>0</v>
      </c>
      <c r="X2175" s="89">
        <v>0</v>
      </c>
      <c r="Y2175" s="89">
        <v>0</v>
      </c>
    </row>
    <row r="2176" spans="1:25">
      <c r="A2176" s="88" t="s">
        <v>2285</v>
      </c>
      <c r="B2176" s="89">
        <v>0</v>
      </c>
      <c r="C2176" s="89">
        <v>0</v>
      </c>
      <c r="D2176" s="89">
        <v>0</v>
      </c>
      <c r="E2176" s="89">
        <v>0</v>
      </c>
      <c r="F2176" s="89">
        <v>0</v>
      </c>
      <c r="G2176" s="89">
        <v>0</v>
      </c>
      <c r="H2176" s="89">
        <v>0</v>
      </c>
      <c r="I2176" s="89">
        <v>0</v>
      </c>
      <c r="J2176" s="89">
        <v>0</v>
      </c>
      <c r="K2176" s="89">
        <v>0</v>
      </c>
      <c r="L2176" s="89">
        <v>0</v>
      </c>
      <c r="M2176" s="89">
        <v>0</v>
      </c>
      <c r="N2176" s="89">
        <v>0</v>
      </c>
      <c r="O2176" s="89">
        <v>0</v>
      </c>
      <c r="P2176" s="89">
        <v>0</v>
      </c>
      <c r="Q2176" s="89">
        <v>0</v>
      </c>
      <c r="R2176" s="89">
        <v>0</v>
      </c>
      <c r="S2176" s="89">
        <v>0</v>
      </c>
      <c r="T2176" s="89">
        <v>0</v>
      </c>
      <c r="U2176" s="89">
        <v>0</v>
      </c>
      <c r="V2176" s="89">
        <v>0</v>
      </c>
      <c r="W2176" s="89">
        <v>0</v>
      </c>
      <c r="X2176" s="89">
        <v>0</v>
      </c>
      <c r="Y2176" s="89">
        <v>0</v>
      </c>
    </row>
    <row r="2177" spans="1:25">
      <c r="A2177" s="88" t="s">
        <v>2286</v>
      </c>
      <c r="B2177" s="89">
        <v>0</v>
      </c>
      <c r="C2177" s="89">
        <v>0</v>
      </c>
      <c r="D2177" s="89">
        <v>0</v>
      </c>
      <c r="E2177" s="89">
        <v>0</v>
      </c>
      <c r="F2177" s="89">
        <v>0</v>
      </c>
      <c r="G2177" s="89">
        <v>0</v>
      </c>
      <c r="H2177" s="89">
        <v>0</v>
      </c>
      <c r="I2177" s="89">
        <v>0</v>
      </c>
      <c r="J2177" s="89">
        <v>0</v>
      </c>
      <c r="K2177" s="89">
        <v>0</v>
      </c>
      <c r="L2177" s="89">
        <v>0</v>
      </c>
      <c r="M2177" s="89">
        <v>0</v>
      </c>
      <c r="N2177" s="89">
        <v>0</v>
      </c>
      <c r="O2177" s="89">
        <v>0</v>
      </c>
      <c r="P2177" s="89">
        <v>0</v>
      </c>
      <c r="Q2177" s="89">
        <v>0</v>
      </c>
      <c r="R2177" s="89">
        <v>0</v>
      </c>
      <c r="S2177" s="89">
        <v>0</v>
      </c>
      <c r="T2177" s="89">
        <v>0</v>
      </c>
      <c r="U2177" s="89">
        <v>0</v>
      </c>
      <c r="V2177" s="89">
        <v>0</v>
      </c>
      <c r="W2177" s="89">
        <v>0</v>
      </c>
      <c r="X2177" s="89">
        <v>0</v>
      </c>
      <c r="Y2177" s="89">
        <v>0</v>
      </c>
    </row>
    <row r="2178" spans="1:25">
      <c r="A2178" s="88" t="s">
        <v>2287</v>
      </c>
      <c r="B2178" s="89">
        <v>0</v>
      </c>
      <c r="C2178" s="89">
        <v>0</v>
      </c>
      <c r="D2178" s="89">
        <v>0</v>
      </c>
      <c r="E2178" s="89">
        <v>0</v>
      </c>
      <c r="F2178" s="89">
        <v>0</v>
      </c>
      <c r="G2178" s="89">
        <v>0</v>
      </c>
      <c r="H2178" s="89">
        <v>0</v>
      </c>
      <c r="I2178" s="89">
        <v>0</v>
      </c>
      <c r="J2178" s="89">
        <v>0</v>
      </c>
      <c r="K2178" s="89">
        <v>0</v>
      </c>
      <c r="L2178" s="89">
        <v>0</v>
      </c>
      <c r="M2178" s="89">
        <v>0</v>
      </c>
      <c r="N2178" s="89">
        <v>0</v>
      </c>
      <c r="O2178" s="89">
        <v>0</v>
      </c>
      <c r="P2178" s="89">
        <v>0</v>
      </c>
      <c r="Q2178" s="89">
        <v>0</v>
      </c>
      <c r="R2178" s="89">
        <v>0</v>
      </c>
      <c r="S2178" s="89">
        <v>0</v>
      </c>
      <c r="T2178" s="89">
        <v>0</v>
      </c>
      <c r="U2178" s="89">
        <v>0</v>
      </c>
      <c r="V2178" s="89">
        <v>0</v>
      </c>
      <c r="W2178" s="89">
        <v>0</v>
      </c>
      <c r="X2178" s="89">
        <v>0</v>
      </c>
      <c r="Y2178" s="89">
        <v>0</v>
      </c>
    </row>
    <row r="2179" spans="1:25">
      <c r="A2179" s="88" t="s">
        <v>2288</v>
      </c>
      <c r="B2179" s="89">
        <v>0</v>
      </c>
      <c r="C2179" s="89">
        <v>0</v>
      </c>
      <c r="D2179" s="89">
        <v>0</v>
      </c>
      <c r="E2179" s="89">
        <v>0</v>
      </c>
      <c r="F2179" s="89">
        <v>0</v>
      </c>
      <c r="G2179" s="89">
        <v>0</v>
      </c>
      <c r="H2179" s="89">
        <v>0</v>
      </c>
      <c r="I2179" s="89">
        <v>0</v>
      </c>
      <c r="J2179" s="89">
        <v>0</v>
      </c>
      <c r="K2179" s="89">
        <v>0</v>
      </c>
      <c r="L2179" s="89">
        <v>0</v>
      </c>
      <c r="M2179" s="89">
        <v>0</v>
      </c>
      <c r="N2179" s="89">
        <v>0</v>
      </c>
      <c r="O2179" s="89">
        <v>0</v>
      </c>
      <c r="P2179" s="89">
        <v>0</v>
      </c>
      <c r="Q2179" s="89">
        <v>0</v>
      </c>
      <c r="R2179" s="89">
        <v>0</v>
      </c>
      <c r="S2179" s="89">
        <v>0</v>
      </c>
      <c r="T2179" s="89">
        <v>0</v>
      </c>
      <c r="U2179" s="89">
        <v>0</v>
      </c>
      <c r="V2179" s="89">
        <v>0</v>
      </c>
      <c r="W2179" s="89">
        <v>0</v>
      </c>
      <c r="X2179" s="89">
        <v>0</v>
      </c>
      <c r="Y2179" s="89">
        <v>0</v>
      </c>
    </row>
    <row r="2180" spans="1:25">
      <c r="A2180" s="88" t="s">
        <v>2289</v>
      </c>
      <c r="B2180" s="89">
        <v>0</v>
      </c>
      <c r="C2180" s="89">
        <v>0</v>
      </c>
      <c r="D2180" s="89">
        <v>0</v>
      </c>
      <c r="E2180" s="89">
        <v>0</v>
      </c>
      <c r="F2180" s="89">
        <v>0</v>
      </c>
      <c r="G2180" s="89">
        <v>0</v>
      </c>
      <c r="H2180" s="89">
        <v>0</v>
      </c>
      <c r="I2180" s="89">
        <v>0</v>
      </c>
      <c r="J2180" s="89">
        <v>0</v>
      </c>
      <c r="K2180" s="89">
        <v>0</v>
      </c>
      <c r="L2180" s="89">
        <v>0</v>
      </c>
      <c r="M2180" s="89">
        <v>0</v>
      </c>
      <c r="N2180" s="89">
        <v>0</v>
      </c>
      <c r="O2180" s="89">
        <v>0</v>
      </c>
      <c r="P2180" s="89">
        <v>0</v>
      </c>
      <c r="Q2180" s="89">
        <v>0</v>
      </c>
      <c r="R2180" s="89">
        <v>0</v>
      </c>
      <c r="S2180" s="89">
        <v>0</v>
      </c>
      <c r="T2180" s="89">
        <v>0</v>
      </c>
      <c r="U2180" s="89">
        <v>0</v>
      </c>
      <c r="V2180" s="89">
        <v>0</v>
      </c>
      <c r="W2180" s="89">
        <v>0</v>
      </c>
      <c r="X2180" s="89">
        <v>0</v>
      </c>
      <c r="Y2180" s="89">
        <v>0</v>
      </c>
    </row>
    <row r="2181" spans="1:25">
      <c r="A2181" s="88" t="s">
        <v>2290</v>
      </c>
      <c r="B2181" s="89">
        <v>0</v>
      </c>
      <c r="C2181" s="89">
        <v>0</v>
      </c>
      <c r="D2181" s="89">
        <v>0</v>
      </c>
      <c r="E2181" s="89">
        <v>0</v>
      </c>
      <c r="F2181" s="89">
        <v>0</v>
      </c>
      <c r="G2181" s="89">
        <v>0</v>
      </c>
      <c r="H2181" s="89">
        <v>0</v>
      </c>
      <c r="I2181" s="89">
        <v>0</v>
      </c>
      <c r="J2181" s="89">
        <v>0</v>
      </c>
      <c r="K2181" s="89">
        <v>0</v>
      </c>
      <c r="L2181" s="89">
        <v>0</v>
      </c>
      <c r="M2181" s="89">
        <v>0</v>
      </c>
      <c r="N2181" s="89">
        <v>0</v>
      </c>
      <c r="O2181" s="89">
        <v>0</v>
      </c>
      <c r="P2181" s="89">
        <v>0</v>
      </c>
      <c r="Q2181" s="89">
        <v>0</v>
      </c>
      <c r="R2181" s="89">
        <v>0</v>
      </c>
      <c r="S2181" s="89">
        <v>0</v>
      </c>
      <c r="T2181" s="89">
        <v>0</v>
      </c>
      <c r="U2181" s="89">
        <v>0</v>
      </c>
      <c r="V2181" s="89">
        <v>0</v>
      </c>
      <c r="W2181" s="89">
        <v>0</v>
      </c>
      <c r="X2181" s="89">
        <v>0</v>
      </c>
      <c r="Y2181" s="89">
        <v>0</v>
      </c>
    </row>
    <row r="2182" spans="1:25">
      <c r="A2182" s="88" t="s">
        <v>2291</v>
      </c>
      <c r="B2182" s="89">
        <v>0</v>
      </c>
      <c r="C2182" s="89">
        <v>0</v>
      </c>
      <c r="D2182" s="89">
        <v>0</v>
      </c>
      <c r="E2182" s="89">
        <v>0</v>
      </c>
      <c r="F2182" s="89">
        <v>0</v>
      </c>
      <c r="G2182" s="89">
        <v>0</v>
      </c>
      <c r="H2182" s="89">
        <v>0</v>
      </c>
      <c r="I2182" s="89">
        <v>0</v>
      </c>
      <c r="J2182" s="89">
        <v>0</v>
      </c>
      <c r="K2182" s="89">
        <v>0</v>
      </c>
      <c r="L2182" s="89">
        <v>0</v>
      </c>
      <c r="M2182" s="89">
        <v>0</v>
      </c>
      <c r="N2182" s="89">
        <v>0</v>
      </c>
      <c r="O2182" s="89">
        <v>0</v>
      </c>
      <c r="P2182" s="89">
        <v>0</v>
      </c>
      <c r="Q2182" s="89">
        <v>0</v>
      </c>
      <c r="R2182" s="89">
        <v>0</v>
      </c>
      <c r="S2182" s="89">
        <v>0</v>
      </c>
      <c r="T2182" s="89">
        <v>0</v>
      </c>
      <c r="U2182" s="89">
        <v>0</v>
      </c>
      <c r="V2182" s="89">
        <v>0</v>
      </c>
      <c r="W2182" s="89">
        <v>0</v>
      </c>
      <c r="X2182" s="89">
        <v>0</v>
      </c>
      <c r="Y2182" s="89">
        <v>0</v>
      </c>
    </row>
    <row r="2183" spans="1:25">
      <c r="A2183" s="88" t="s">
        <v>2292</v>
      </c>
      <c r="B2183" s="89">
        <v>0</v>
      </c>
      <c r="C2183" s="89">
        <v>0</v>
      </c>
      <c r="D2183" s="89">
        <v>0</v>
      </c>
      <c r="E2183" s="89">
        <v>0</v>
      </c>
      <c r="F2183" s="89">
        <v>0</v>
      </c>
      <c r="G2183" s="89">
        <v>0</v>
      </c>
      <c r="H2183" s="89">
        <v>0</v>
      </c>
      <c r="I2183" s="89">
        <v>0</v>
      </c>
      <c r="J2183" s="89">
        <v>0</v>
      </c>
      <c r="K2183" s="89">
        <v>0</v>
      </c>
      <c r="L2183" s="89">
        <v>0</v>
      </c>
      <c r="M2183" s="89">
        <v>0</v>
      </c>
      <c r="N2183" s="89">
        <v>0</v>
      </c>
      <c r="O2183" s="89">
        <v>0</v>
      </c>
      <c r="P2183" s="89">
        <v>0</v>
      </c>
      <c r="Q2183" s="89">
        <v>0</v>
      </c>
      <c r="R2183" s="89">
        <v>0</v>
      </c>
      <c r="S2183" s="89">
        <v>0</v>
      </c>
      <c r="T2183" s="89">
        <v>0</v>
      </c>
      <c r="U2183" s="89">
        <v>0</v>
      </c>
      <c r="V2183" s="89">
        <v>0</v>
      </c>
      <c r="W2183" s="89">
        <v>0</v>
      </c>
      <c r="X2183" s="89">
        <v>0</v>
      </c>
      <c r="Y2183" s="89">
        <v>0</v>
      </c>
    </row>
    <row r="2184" spans="1:25">
      <c r="A2184" s="88" t="s">
        <v>2293</v>
      </c>
      <c r="B2184" s="89">
        <v>0</v>
      </c>
      <c r="C2184" s="89">
        <v>0</v>
      </c>
      <c r="D2184" s="89">
        <v>0</v>
      </c>
      <c r="E2184" s="89">
        <v>0</v>
      </c>
      <c r="F2184" s="89">
        <v>0</v>
      </c>
      <c r="G2184" s="89">
        <v>0</v>
      </c>
      <c r="H2184" s="89">
        <v>0</v>
      </c>
      <c r="I2184" s="89">
        <v>0</v>
      </c>
      <c r="J2184" s="89">
        <v>0</v>
      </c>
      <c r="K2184" s="89">
        <v>0</v>
      </c>
      <c r="L2184" s="89">
        <v>0</v>
      </c>
      <c r="M2184" s="89">
        <v>0</v>
      </c>
      <c r="N2184" s="89">
        <v>0</v>
      </c>
      <c r="O2184" s="89">
        <v>0</v>
      </c>
      <c r="P2184" s="89">
        <v>0</v>
      </c>
      <c r="Q2184" s="89">
        <v>0</v>
      </c>
      <c r="R2184" s="89">
        <v>0</v>
      </c>
      <c r="S2184" s="89">
        <v>0</v>
      </c>
      <c r="T2184" s="89">
        <v>0</v>
      </c>
      <c r="U2184" s="89">
        <v>0</v>
      </c>
      <c r="V2184" s="89">
        <v>0</v>
      </c>
      <c r="W2184" s="89">
        <v>0</v>
      </c>
      <c r="X2184" s="89">
        <v>0</v>
      </c>
      <c r="Y2184" s="89">
        <v>0</v>
      </c>
    </row>
    <row r="2185" spans="1:25">
      <c r="A2185" s="88" t="s">
        <v>2294</v>
      </c>
      <c r="B2185" s="89">
        <v>0</v>
      </c>
      <c r="C2185" s="89">
        <v>0</v>
      </c>
      <c r="D2185" s="89">
        <v>0</v>
      </c>
      <c r="E2185" s="89">
        <v>0</v>
      </c>
      <c r="F2185" s="89">
        <v>0</v>
      </c>
      <c r="G2185" s="89">
        <v>0</v>
      </c>
      <c r="H2185" s="89">
        <v>0</v>
      </c>
      <c r="I2185" s="89">
        <v>0</v>
      </c>
      <c r="J2185" s="89">
        <v>0</v>
      </c>
      <c r="K2185" s="89">
        <v>0</v>
      </c>
      <c r="L2185" s="89">
        <v>0</v>
      </c>
      <c r="M2185" s="89">
        <v>0</v>
      </c>
      <c r="N2185" s="89">
        <v>0</v>
      </c>
      <c r="O2185" s="89">
        <v>0</v>
      </c>
      <c r="P2185" s="89">
        <v>0</v>
      </c>
      <c r="Q2185" s="89">
        <v>0</v>
      </c>
      <c r="R2185" s="89">
        <v>0</v>
      </c>
      <c r="S2185" s="89">
        <v>0</v>
      </c>
      <c r="T2185" s="89">
        <v>0</v>
      </c>
      <c r="U2185" s="89">
        <v>0</v>
      </c>
      <c r="V2185" s="89">
        <v>0</v>
      </c>
      <c r="W2185" s="89">
        <v>0</v>
      </c>
      <c r="X2185" s="89">
        <v>0</v>
      </c>
      <c r="Y2185" s="89">
        <v>0</v>
      </c>
    </row>
    <row r="2186" spans="1:25">
      <c r="A2186" s="88" t="s">
        <v>2295</v>
      </c>
      <c r="B2186" s="89">
        <v>0</v>
      </c>
      <c r="C2186" s="89">
        <v>0</v>
      </c>
      <c r="D2186" s="89">
        <v>0</v>
      </c>
      <c r="E2186" s="89">
        <v>0</v>
      </c>
      <c r="F2186" s="89">
        <v>0</v>
      </c>
      <c r="G2186" s="89">
        <v>0</v>
      </c>
      <c r="H2186" s="89">
        <v>0</v>
      </c>
      <c r="I2186" s="89">
        <v>0</v>
      </c>
      <c r="J2186" s="89">
        <v>0</v>
      </c>
      <c r="K2186" s="89">
        <v>0</v>
      </c>
      <c r="L2186" s="89">
        <v>0</v>
      </c>
      <c r="M2186" s="89">
        <v>0</v>
      </c>
      <c r="N2186" s="89">
        <v>0</v>
      </c>
      <c r="O2186" s="89">
        <v>0</v>
      </c>
      <c r="P2186" s="89">
        <v>0</v>
      </c>
      <c r="Q2186" s="89">
        <v>0</v>
      </c>
      <c r="R2186" s="89">
        <v>0</v>
      </c>
      <c r="S2186" s="89">
        <v>0</v>
      </c>
      <c r="T2186" s="89">
        <v>0</v>
      </c>
      <c r="U2186" s="89">
        <v>0</v>
      </c>
      <c r="V2186" s="89">
        <v>0</v>
      </c>
      <c r="W2186" s="89">
        <v>0</v>
      </c>
      <c r="X2186" s="89">
        <v>0</v>
      </c>
      <c r="Y2186" s="89">
        <v>0</v>
      </c>
    </row>
    <row r="2187" spans="1:25">
      <c r="A2187" s="88" t="s">
        <v>2296</v>
      </c>
      <c r="B2187" s="89">
        <v>0</v>
      </c>
      <c r="C2187" s="89">
        <v>0</v>
      </c>
      <c r="D2187" s="89">
        <v>0</v>
      </c>
      <c r="E2187" s="89">
        <v>0</v>
      </c>
      <c r="F2187" s="89">
        <v>0</v>
      </c>
      <c r="G2187" s="89">
        <v>0</v>
      </c>
      <c r="H2187" s="89">
        <v>0</v>
      </c>
      <c r="I2187" s="89">
        <v>0</v>
      </c>
      <c r="J2187" s="89">
        <v>0</v>
      </c>
      <c r="K2187" s="89">
        <v>0</v>
      </c>
      <c r="L2187" s="89">
        <v>0</v>
      </c>
      <c r="M2187" s="89">
        <v>0</v>
      </c>
      <c r="N2187" s="89">
        <v>0</v>
      </c>
      <c r="O2187" s="89">
        <v>0</v>
      </c>
      <c r="P2187" s="89">
        <v>0</v>
      </c>
      <c r="Q2187" s="89">
        <v>0</v>
      </c>
      <c r="R2187" s="89">
        <v>0</v>
      </c>
      <c r="S2187" s="89">
        <v>0</v>
      </c>
      <c r="T2187" s="89">
        <v>0</v>
      </c>
      <c r="U2187" s="89">
        <v>0</v>
      </c>
      <c r="V2187" s="89">
        <v>0</v>
      </c>
      <c r="W2187" s="89">
        <v>0</v>
      </c>
      <c r="X2187" s="89">
        <v>0</v>
      </c>
      <c r="Y2187" s="89">
        <v>0</v>
      </c>
    </row>
    <row r="2188" spans="1:25">
      <c r="A2188" s="88" t="s">
        <v>2297</v>
      </c>
      <c r="B2188" s="89">
        <v>0</v>
      </c>
      <c r="C2188" s="89">
        <v>0</v>
      </c>
      <c r="D2188" s="89">
        <v>0</v>
      </c>
      <c r="E2188" s="89">
        <v>0</v>
      </c>
      <c r="F2188" s="89">
        <v>0</v>
      </c>
      <c r="G2188" s="89">
        <v>0</v>
      </c>
      <c r="H2188" s="89">
        <v>0</v>
      </c>
      <c r="I2188" s="89">
        <v>0</v>
      </c>
      <c r="J2188" s="89">
        <v>0</v>
      </c>
      <c r="K2188" s="89">
        <v>0</v>
      </c>
      <c r="L2188" s="89">
        <v>0</v>
      </c>
      <c r="M2188" s="89">
        <v>0</v>
      </c>
      <c r="N2188" s="89">
        <v>0</v>
      </c>
      <c r="O2188" s="89">
        <v>0</v>
      </c>
      <c r="P2188" s="89">
        <v>0</v>
      </c>
      <c r="Q2188" s="89">
        <v>0</v>
      </c>
      <c r="R2188" s="89">
        <v>0</v>
      </c>
      <c r="S2188" s="89">
        <v>0</v>
      </c>
      <c r="T2188" s="89">
        <v>0</v>
      </c>
      <c r="U2188" s="89">
        <v>0</v>
      </c>
      <c r="V2188" s="89">
        <v>0</v>
      </c>
      <c r="W2188" s="89">
        <v>0</v>
      </c>
      <c r="X2188" s="89">
        <v>0</v>
      </c>
      <c r="Y2188" s="89">
        <v>0</v>
      </c>
    </row>
    <row r="2189" spans="1:25">
      <c r="A2189" s="88" t="s">
        <v>2298</v>
      </c>
      <c r="B2189" s="89">
        <v>0</v>
      </c>
      <c r="C2189" s="89">
        <v>0</v>
      </c>
      <c r="D2189" s="89">
        <v>0</v>
      </c>
      <c r="E2189" s="89">
        <v>0</v>
      </c>
      <c r="F2189" s="89">
        <v>0</v>
      </c>
      <c r="G2189" s="89">
        <v>0</v>
      </c>
      <c r="H2189" s="89">
        <v>0</v>
      </c>
      <c r="I2189" s="89">
        <v>0</v>
      </c>
      <c r="J2189" s="89">
        <v>0</v>
      </c>
      <c r="K2189" s="89">
        <v>0</v>
      </c>
      <c r="L2189" s="89">
        <v>0</v>
      </c>
      <c r="M2189" s="89">
        <v>0</v>
      </c>
      <c r="N2189" s="89">
        <v>0</v>
      </c>
      <c r="O2189" s="89">
        <v>0</v>
      </c>
      <c r="P2189" s="89">
        <v>0</v>
      </c>
      <c r="Q2189" s="89">
        <v>0</v>
      </c>
      <c r="R2189" s="89">
        <v>0</v>
      </c>
      <c r="S2189" s="89">
        <v>0</v>
      </c>
      <c r="T2189" s="89">
        <v>0</v>
      </c>
      <c r="U2189" s="89">
        <v>0</v>
      </c>
      <c r="V2189" s="89">
        <v>0</v>
      </c>
      <c r="W2189" s="89">
        <v>0</v>
      </c>
      <c r="X2189" s="89">
        <v>0</v>
      </c>
      <c r="Y2189" s="89">
        <v>0</v>
      </c>
    </row>
    <row r="2190" spans="1:25">
      <c r="A2190" s="88" t="s">
        <v>2299</v>
      </c>
      <c r="B2190" s="89">
        <v>0</v>
      </c>
      <c r="C2190" s="89">
        <v>0</v>
      </c>
      <c r="D2190" s="89">
        <v>0</v>
      </c>
      <c r="E2190" s="89">
        <v>0</v>
      </c>
      <c r="F2190" s="89">
        <v>0</v>
      </c>
      <c r="G2190" s="89">
        <v>0</v>
      </c>
      <c r="H2190" s="89">
        <v>0</v>
      </c>
      <c r="I2190" s="89">
        <v>0</v>
      </c>
      <c r="J2190" s="89">
        <v>0</v>
      </c>
      <c r="K2190" s="89">
        <v>0</v>
      </c>
      <c r="L2190" s="89">
        <v>0</v>
      </c>
      <c r="M2190" s="89">
        <v>0</v>
      </c>
      <c r="N2190" s="89">
        <v>0</v>
      </c>
      <c r="O2190" s="89">
        <v>0</v>
      </c>
      <c r="P2190" s="89">
        <v>0</v>
      </c>
      <c r="Q2190" s="89">
        <v>0</v>
      </c>
      <c r="R2190" s="89">
        <v>0</v>
      </c>
      <c r="S2190" s="89">
        <v>0</v>
      </c>
      <c r="T2190" s="89">
        <v>0</v>
      </c>
      <c r="U2190" s="89">
        <v>0</v>
      </c>
      <c r="V2190" s="89">
        <v>0</v>
      </c>
      <c r="W2190" s="89">
        <v>0</v>
      </c>
      <c r="X2190" s="89">
        <v>0</v>
      </c>
      <c r="Y2190" s="89">
        <v>0</v>
      </c>
    </row>
    <row r="2191" spans="1:25">
      <c r="A2191" s="88" t="s">
        <v>2300</v>
      </c>
      <c r="B2191" s="89">
        <v>0</v>
      </c>
      <c r="C2191" s="89">
        <v>0</v>
      </c>
      <c r="D2191" s="89">
        <v>0</v>
      </c>
      <c r="E2191" s="89">
        <v>0</v>
      </c>
      <c r="F2191" s="89">
        <v>0</v>
      </c>
      <c r="G2191" s="89">
        <v>0</v>
      </c>
      <c r="H2191" s="89">
        <v>0</v>
      </c>
      <c r="I2191" s="89">
        <v>0</v>
      </c>
      <c r="J2191" s="89">
        <v>0</v>
      </c>
      <c r="K2191" s="89">
        <v>0</v>
      </c>
      <c r="L2191" s="89">
        <v>0</v>
      </c>
      <c r="M2191" s="89">
        <v>0</v>
      </c>
      <c r="N2191" s="89">
        <v>0</v>
      </c>
      <c r="O2191" s="89">
        <v>0</v>
      </c>
      <c r="P2191" s="89">
        <v>0</v>
      </c>
      <c r="Q2191" s="89">
        <v>0</v>
      </c>
      <c r="R2191" s="89">
        <v>0</v>
      </c>
      <c r="S2191" s="89">
        <v>0</v>
      </c>
      <c r="T2191" s="89">
        <v>0</v>
      </c>
      <c r="U2191" s="89">
        <v>0</v>
      </c>
      <c r="V2191" s="89">
        <v>0</v>
      </c>
      <c r="W2191" s="89">
        <v>0</v>
      </c>
      <c r="X2191" s="89">
        <v>0</v>
      </c>
      <c r="Y2191" s="89">
        <v>0</v>
      </c>
    </row>
    <row r="2192" spans="1:25">
      <c r="A2192" s="88" t="s">
        <v>2301</v>
      </c>
      <c r="B2192" s="89">
        <v>0</v>
      </c>
      <c r="C2192" s="89">
        <v>0</v>
      </c>
      <c r="D2192" s="89">
        <v>0</v>
      </c>
      <c r="E2192" s="89">
        <v>0</v>
      </c>
      <c r="F2192" s="89">
        <v>0</v>
      </c>
      <c r="G2192" s="89">
        <v>0</v>
      </c>
      <c r="H2192" s="89">
        <v>0</v>
      </c>
      <c r="I2192" s="89">
        <v>0</v>
      </c>
      <c r="J2192" s="89">
        <v>0</v>
      </c>
      <c r="K2192" s="89">
        <v>0</v>
      </c>
      <c r="L2192" s="89">
        <v>0</v>
      </c>
      <c r="M2192" s="89">
        <v>0</v>
      </c>
      <c r="N2192" s="89">
        <v>0</v>
      </c>
      <c r="O2192" s="89">
        <v>0</v>
      </c>
      <c r="P2192" s="89">
        <v>0</v>
      </c>
      <c r="Q2192" s="89">
        <v>0</v>
      </c>
      <c r="R2192" s="89">
        <v>0</v>
      </c>
      <c r="S2192" s="89">
        <v>0</v>
      </c>
      <c r="T2192" s="89">
        <v>0</v>
      </c>
      <c r="U2192" s="89">
        <v>0</v>
      </c>
      <c r="V2192" s="89">
        <v>0</v>
      </c>
      <c r="W2192" s="89">
        <v>0</v>
      </c>
      <c r="X2192" s="89">
        <v>0</v>
      </c>
      <c r="Y2192" s="89">
        <v>0</v>
      </c>
    </row>
    <row r="2193" spans="1:25">
      <c r="A2193" s="88" t="s">
        <v>2302</v>
      </c>
      <c r="B2193" s="89">
        <v>0</v>
      </c>
      <c r="C2193" s="89">
        <v>0</v>
      </c>
      <c r="D2193" s="89">
        <v>0</v>
      </c>
      <c r="E2193" s="89">
        <v>0</v>
      </c>
      <c r="F2193" s="89">
        <v>0</v>
      </c>
      <c r="G2193" s="89">
        <v>0</v>
      </c>
      <c r="H2193" s="89">
        <v>0</v>
      </c>
      <c r="I2193" s="89">
        <v>0</v>
      </c>
      <c r="J2193" s="89">
        <v>0</v>
      </c>
      <c r="K2193" s="89">
        <v>0</v>
      </c>
      <c r="L2193" s="89">
        <v>0</v>
      </c>
      <c r="M2193" s="89">
        <v>0</v>
      </c>
      <c r="N2193" s="89">
        <v>0</v>
      </c>
      <c r="O2193" s="89">
        <v>0</v>
      </c>
      <c r="P2193" s="89">
        <v>0</v>
      </c>
      <c r="Q2193" s="89">
        <v>0</v>
      </c>
      <c r="R2193" s="89">
        <v>0</v>
      </c>
      <c r="S2193" s="89">
        <v>0</v>
      </c>
      <c r="T2193" s="89">
        <v>0</v>
      </c>
      <c r="U2193" s="89">
        <v>0</v>
      </c>
      <c r="V2193" s="89">
        <v>0</v>
      </c>
      <c r="W2193" s="89">
        <v>0</v>
      </c>
      <c r="X2193" s="89">
        <v>0</v>
      </c>
      <c r="Y2193" s="89">
        <v>0</v>
      </c>
    </row>
    <row r="2194" spans="1:25">
      <c r="A2194" s="88" t="s">
        <v>2303</v>
      </c>
      <c r="B2194" s="89">
        <v>0</v>
      </c>
      <c r="C2194" s="89">
        <v>0</v>
      </c>
      <c r="D2194" s="89">
        <v>0</v>
      </c>
      <c r="E2194" s="89">
        <v>0</v>
      </c>
      <c r="F2194" s="89">
        <v>0</v>
      </c>
      <c r="G2194" s="89">
        <v>0</v>
      </c>
      <c r="H2194" s="89">
        <v>0</v>
      </c>
      <c r="I2194" s="89">
        <v>0</v>
      </c>
      <c r="J2194" s="89">
        <v>0</v>
      </c>
      <c r="K2194" s="89">
        <v>0</v>
      </c>
      <c r="L2194" s="89">
        <v>0</v>
      </c>
      <c r="M2194" s="89">
        <v>0</v>
      </c>
      <c r="N2194" s="89">
        <v>0</v>
      </c>
      <c r="O2194" s="89">
        <v>0</v>
      </c>
      <c r="P2194" s="89">
        <v>0</v>
      </c>
      <c r="Q2194" s="89">
        <v>0</v>
      </c>
      <c r="R2194" s="89">
        <v>0</v>
      </c>
      <c r="S2194" s="89">
        <v>0</v>
      </c>
      <c r="T2194" s="89">
        <v>0</v>
      </c>
      <c r="U2194" s="89">
        <v>0</v>
      </c>
      <c r="V2194" s="89">
        <v>0</v>
      </c>
      <c r="W2194" s="89">
        <v>0</v>
      </c>
      <c r="X2194" s="89">
        <v>0</v>
      </c>
      <c r="Y2194" s="89">
        <v>0</v>
      </c>
    </row>
    <row r="2195" spans="1:25">
      <c r="A2195" s="88" t="s">
        <v>2304</v>
      </c>
      <c r="B2195" s="89">
        <v>0</v>
      </c>
      <c r="C2195" s="89">
        <v>0</v>
      </c>
      <c r="D2195" s="89">
        <v>0</v>
      </c>
      <c r="E2195" s="89">
        <v>0</v>
      </c>
      <c r="F2195" s="89">
        <v>0</v>
      </c>
      <c r="G2195" s="89">
        <v>0</v>
      </c>
      <c r="H2195" s="89">
        <v>0</v>
      </c>
      <c r="I2195" s="89">
        <v>0</v>
      </c>
      <c r="J2195" s="89">
        <v>0</v>
      </c>
      <c r="K2195" s="89">
        <v>0</v>
      </c>
      <c r="L2195" s="89">
        <v>0</v>
      </c>
      <c r="M2195" s="89">
        <v>0</v>
      </c>
      <c r="N2195" s="89">
        <v>0</v>
      </c>
      <c r="O2195" s="89">
        <v>0</v>
      </c>
      <c r="P2195" s="89">
        <v>0</v>
      </c>
      <c r="Q2195" s="89">
        <v>0</v>
      </c>
      <c r="R2195" s="89">
        <v>0</v>
      </c>
      <c r="S2195" s="89">
        <v>0</v>
      </c>
      <c r="T2195" s="89">
        <v>0</v>
      </c>
      <c r="U2195" s="89">
        <v>0</v>
      </c>
      <c r="V2195" s="89">
        <v>0</v>
      </c>
      <c r="W2195" s="89">
        <v>0</v>
      </c>
      <c r="X2195" s="89">
        <v>0</v>
      </c>
      <c r="Y2195" s="89">
        <v>0</v>
      </c>
    </row>
    <row r="2196" spans="1:25">
      <c r="A2196" s="88" t="s">
        <v>2305</v>
      </c>
      <c r="B2196" s="89">
        <v>0</v>
      </c>
      <c r="C2196" s="89">
        <v>0</v>
      </c>
      <c r="D2196" s="89">
        <v>0</v>
      </c>
      <c r="E2196" s="89">
        <v>0</v>
      </c>
      <c r="F2196" s="89">
        <v>0</v>
      </c>
      <c r="G2196" s="89">
        <v>0</v>
      </c>
      <c r="H2196" s="89">
        <v>0</v>
      </c>
      <c r="I2196" s="89">
        <v>0</v>
      </c>
      <c r="J2196" s="89">
        <v>0</v>
      </c>
      <c r="K2196" s="89">
        <v>0</v>
      </c>
      <c r="L2196" s="89">
        <v>0</v>
      </c>
      <c r="M2196" s="89">
        <v>0</v>
      </c>
      <c r="N2196" s="89">
        <v>0</v>
      </c>
      <c r="O2196" s="89">
        <v>0</v>
      </c>
      <c r="P2196" s="89">
        <v>0</v>
      </c>
      <c r="Q2196" s="89">
        <v>0</v>
      </c>
      <c r="R2196" s="89">
        <v>0</v>
      </c>
      <c r="S2196" s="89">
        <v>0</v>
      </c>
      <c r="T2196" s="89">
        <v>0</v>
      </c>
      <c r="U2196" s="89">
        <v>0</v>
      </c>
      <c r="V2196" s="89">
        <v>0</v>
      </c>
      <c r="W2196" s="89">
        <v>0</v>
      </c>
      <c r="X2196" s="89">
        <v>0</v>
      </c>
      <c r="Y2196" s="89">
        <v>0</v>
      </c>
    </row>
    <row r="2197" spans="1:25">
      <c r="A2197" s="88" t="s">
        <v>2306</v>
      </c>
      <c r="B2197" s="89">
        <v>0</v>
      </c>
      <c r="C2197" s="89">
        <v>0</v>
      </c>
      <c r="D2197" s="89">
        <v>0</v>
      </c>
      <c r="E2197" s="89">
        <v>0</v>
      </c>
      <c r="F2197" s="89">
        <v>0</v>
      </c>
      <c r="G2197" s="89">
        <v>0</v>
      </c>
      <c r="H2197" s="89">
        <v>0</v>
      </c>
      <c r="I2197" s="89">
        <v>0</v>
      </c>
      <c r="J2197" s="89">
        <v>0</v>
      </c>
      <c r="K2197" s="89">
        <v>0</v>
      </c>
      <c r="L2197" s="89">
        <v>0</v>
      </c>
      <c r="M2197" s="89">
        <v>0</v>
      </c>
      <c r="N2197" s="89">
        <v>0</v>
      </c>
      <c r="O2197" s="89">
        <v>0</v>
      </c>
      <c r="P2197" s="89">
        <v>0</v>
      </c>
      <c r="Q2197" s="89">
        <v>0</v>
      </c>
      <c r="R2197" s="89">
        <v>0</v>
      </c>
      <c r="S2197" s="89">
        <v>0</v>
      </c>
      <c r="T2197" s="89">
        <v>0</v>
      </c>
      <c r="U2197" s="89">
        <v>0</v>
      </c>
      <c r="V2197" s="89">
        <v>0</v>
      </c>
      <c r="W2197" s="89">
        <v>0</v>
      </c>
      <c r="X2197" s="89">
        <v>0</v>
      </c>
      <c r="Y2197" s="89">
        <v>0</v>
      </c>
    </row>
    <row r="2198" spans="1:25">
      <c r="A2198" s="88" t="s">
        <v>2307</v>
      </c>
      <c r="B2198" s="89">
        <v>0</v>
      </c>
      <c r="C2198" s="89">
        <v>0</v>
      </c>
      <c r="D2198" s="89">
        <v>0</v>
      </c>
      <c r="E2198" s="89">
        <v>0</v>
      </c>
      <c r="F2198" s="89">
        <v>0</v>
      </c>
      <c r="G2198" s="89">
        <v>0</v>
      </c>
      <c r="H2198" s="89">
        <v>0</v>
      </c>
      <c r="I2198" s="89">
        <v>0</v>
      </c>
      <c r="J2198" s="89">
        <v>0</v>
      </c>
      <c r="K2198" s="89">
        <v>0</v>
      </c>
      <c r="L2198" s="89">
        <v>0</v>
      </c>
      <c r="M2198" s="89">
        <v>0</v>
      </c>
      <c r="N2198" s="89">
        <v>0</v>
      </c>
      <c r="O2198" s="89">
        <v>0</v>
      </c>
      <c r="P2198" s="89">
        <v>0</v>
      </c>
      <c r="Q2198" s="89">
        <v>0</v>
      </c>
      <c r="R2198" s="89">
        <v>0</v>
      </c>
      <c r="S2198" s="89">
        <v>0</v>
      </c>
      <c r="T2198" s="89">
        <v>0</v>
      </c>
      <c r="U2198" s="89">
        <v>0</v>
      </c>
      <c r="V2198" s="89">
        <v>0</v>
      </c>
      <c r="W2198" s="89">
        <v>0</v>
      </c>
      <c r="X2198" s="89">
        <v>0</v>
      </c>
      <c r="Y2198" s="89">
        <v>0</v>
      </c>
    </row>
    <row r="2199" spans="1:25">
      <c r="A2199" s="88" t="s">
        <v>2308</v>
      </c>
      <c r="B2199" s="89">
        <v>0</v>
      </c>
      <c r="C2199" s="89">
        <v>0</v>
      </c>
      <c r="D2199" s="89">
        <v>0</v>
      </c>
      <c r="E2199" s="89">
        <v>0</v>
      </c>
      <c r="F2199" s="89">
        <v>0</v>
      </c>
      <c r="G2199" s="89">
        <v>0</v>
      </c>
      <c r="H2199" s="89">
        <v>0</v>
      </c>
      <c r="I2199" s="89">
        <v>0</v>
      </c>
      <c r="J2199" s="89">
        <v>0</v>
      </c>
      <c r="K2199" s="89">
        <v>0</v>
      </c>
      <c r="L2199" s="89">
        <v>0</v>
      </c>
      <c r="M2199" s="89">
        <v>0</v>
      </c>
      <c r="N2199" s="89">
        <v>0</v>
      </c>
      <c r="O2199" s="89">
        <v>0</v>
      </c>
      <c r="P2199" s="89">
        <v>0</v>
      </c>
      <c r="Q2199" s="89">
        <v>0</v>
      </c>
      <c r="R2199" s="89">
        <v>0</v>
      </c>
      <c r="S2199" s="89">
        <v>0</v>
      </c>
      <c r="T2199" s="89">
        <v>0</v>
      </c>
      <c r="U2199" s="89">
        <v>0</v>
      </c>
      <c r="V2199" s="89">
        <v>0</v>
      </c>
      <c r="W2199" s="89">
        <v>0</v>
      </c>
      <c r="X2199" s="89">
        <v>0</v>
      </c>
      <c r="Y2199" s="89">
        <v>0</v>
      </c>
    </row>
    <row r="2200" spans="1:25">
      <c r="A2200" s="88" t="s">
        <v>2309</v>
      </c>
      <c r="B2200" s="89">
        <v>0</v>
      </c>
      <c r="C2200" s="89">
        <v>0</v>
      </c>
      <c r="D2200" s="89">
        <v>0</v>
      </c>
      <c r="E2200" s="89">
        <v>0</v>
      </c>
      <c r="F2200" s="89">
        <v>0</v>
      </c>
      <c r="G2200" s="89">
        <v>0</v>
      </c>
      <c r="H2200" s="89">
        <v>0</v>
      </c>
      <c r="I2200" s="89">
        <v>0</v>
      </c>
      <c r="J2200" s="89">
        <v>0</v>
      </c>
      <c r="K2200" s="89">
        <v>0</v>
      </c>
      <c r="L2200" s="89">
        <v>0</v>
      </c>
      <c r="M2200" s="89">
        <v>0</v>
      </c>
      <c r="N2200" s="89">
        <v>0</v>
      </c>
      <c r="O2200" s="89">
        <v>0</v>
      </c>
      <c r="P2200" s="89">
        <v>0</v>
      </c>
      <c r="Q2200" s="89">
        <v>0</v>
      </c>
      <c r="R2200" s="89">
        <v>0</v>
      </c>
      <c r="S2200" s="89">
        <v>0</v>
      </c>
      <c r="T2200" s="89">
        <v>0</v>
      </c>
      <c r="U2200" s="89">
        <v>0</v>
      </c>
      <c r="V2200" s="89">
        <v>0</v>
      </c>
      <c r="W2200" s="89">
        <v>0</v>
      </c>
      <c r="X2200" s="89">
        <v>0</v>
      </c>
      <c r="Y2200" s="89">
        <v>0</v>
      </c>
    </row>
    <row r="2201" spans="1:25">
      <c r="A2201" s="88" t="s">
        <v>2310</v>
      </c>
      <c r="B2201" s="89">
        <v>0</v>
      </c>
      <c r="C2201" s="89">
        <v>0</v>
      </c>
      <c r="D2201" s="89">
        <v>0</v>
      </c>
      <c r="E2201" s="89">
        <v>0</v>
      </c>
      <c r="F2201" s="89">
        <v>0</v>
      </c>
      <c r="G2201" s="89">
        <v>0</v>
      </c>
      <c r="H2201" s="89">
        <v>0</v>
      </c>
      <c r="I2201" s="89">
        <v>0</v>
      </c>
      <c r="J2201" s="89">
        <v>0</v>
      </c>
      <c r="K2201" s="89">
        <v>0</v>
      </c>
      <c r="L2201" s="89">
        <v>0</v>
      </c>
      <c r="M2201" s="89">
        <v>0</v>
      </c>
      <c r="N2201" s="89">
        <v>0</v>
      </c>
      <c r="O2201" s="89">
        <v>0</v>
      </c>
      <c r="P2201" s="89">
        <v>0</v>
      </c>
      <c r="Q2201" s="89">
        <v>0</v>
      </c>
      <c r="R2201" s="89">
        <v>0</v>
      </c>
      <c r="S2201" s="89">
        <v>0</v>
      </c>
      <c r="T2201" s="89">
        <v>0</v>
      </c>
      <c r="U2201" s="89">
        <v>0</v>
      </c>
      <c r="V2201" s="89">
        <v>0</v>
      </c>
      <c r="W2201" s="89">
        <v>0</v>
      </c>
      <c r="X2201" s="89">
        <v>0</v>
      </c>
      <c r="Y2201" s="89">
        <v>0</v>
      </c>
    </row>
    <row r="2202" spans="1:25">
      <c r="A2202" s="88" t="s">
        <v>2311</v>
      </c>
      <c r="B2202" s="89">
        <v>0</v>
      </c>
      <c r="C2202" s="89">
        <v>0</v>
      </c>
      <c r="D2202" s="89">
        <v>0</v>
      </c>
      <c r="E2202" s="89">
        <v>0</v>
      </c>
      <c r="F2202" s="89">
        <v>0</v>
      </c>
      <c r="G2202" s="89">
        <v>0</v>
      </c>
      <c r="H2202" s="89">
        <v>0</v>
      </c>
      <c r="I2202" s="89">
        <v>0</v>
      </c>
      <c r="J2202" s="89">
        <v>0</v>
      </c>
      <c r="K2202" s="89">
        <v>0</v>
      </c>
      <c r="L2202" s="89">
        <v>0</v>
      </c>
      <c r="M2202" s="89">
        <v>0</v>
      </c>
      <c r="N2202" s="89">
        <v>0</v>
      </c>
      <c r="O2202" s="89">
        <v>0</v>
      </c>
      <c r="P2202" s="89">
        <v>0</v>
      </c>
      <c r="Q2202" s="89">
        <v>0</v>
      </c>
      <c r="R2202" s="89">
        <v>0</v>
      </c>
      <c r="S2202" s="89">
        <v>0</v>
      </c>
      <c r="T2202" s="89">
        <v>0</v>
      </c>
      <c r="U2202" s="89">
        <v>0</v>
      </c>
      <c r="V2202" s="89">
        <v>0</v>
      </c>
      <c r="W2202" s="89">
        <v>0</v>
      </c>
      <c r="X2202" s="89">
        <v>0</v>
      </c>
      <c r="Y2202" s="89">
        <v>0</v>
      </c>
    </row>
    <row r="2203" spans="1:25">
      <c r="A2203" s="88" t="s">
        <v>2312</v>
      </c>
      <c r="B2203" s="89">
        <v>0</v>
      </c>
      <c r="C2203" s="89">
        <v>0</v>
      </c>
      <c r="D2203" s="89">
        <v>0</v>
      </c>
      <c r="E2203" s="89">
        <v>0</v>
      </c>
      <c r="F2203" s="89">
        <v>0</v>
      </c>
      <c r="G2203" s="89">
        <v>0</v>
      </c>
      <c r="H2203" s="89">
        <v>0</v>
      </c>
      <c r="I2203" s="89">
        <v>0</v>
      </c>
      <c r="J2203" s="89">
        <v>0</v>
      </c>
      <c r="K2203" s="89">
        <v>0</v>
      </c>
      <c r="L2203" s="89">
        <v>0</v>
      </c>
      <c r="M2203" s="89">
        <v>0</v>
      </c>
      <c r="N2203" s="89">
        <v>0</v>
      </c>
      <c r="O2203" s="89">
        <v>0</v>
      </c>
      <c r="P2203" s="89">
        <v>0</v>
      </c>
      <c r="Q2203" s="89">
        <v>0</v>
      </c>
      <c r="R2203" s="89">
        <v>0</v>
      </c>
      <c r="S2203" s="89">
        <v>0</v>
      </c>
      <c r="T2203" s="89">
        <v>0</v>
      </c>
      <c r="U2203" s="89">
        <v>0</v>
      </c>
      <c r="V2203" s="89">
        <v>0</v>
      </c>
      <c r="W2203" s="89">
        <v>0</v>
      </c>
      <c r="X2203" s="89">
        <v>0</v>
      </c>
      <c r="Y2203" s="89">
        <v>0</v>
      </c>
    </row>
    <row r="2204" spans="1:25">
      <c r="A2204" s="88" t="s">
        <v>2313</v>
      </c>
      <c r="B2204" s="89">
        <v>0</v>
      </c>
      <c r="C2204" s="89">
        <v>0</v>
      </c>
      <c r="D2204" s="89">
        <v>0</v>
      </c>
      <c r="E2204" s="89">
        <v>0</v>
      </c>
      <c r="F2204" s="89">
        <v>0</v>
      </c>
      <c r="G2204" s="89">
        <v>0</v>
      </c>
      <c r="H2204" s="89">
        <v>0</v>
      </c>
      <c r="I2204" s="89">
        <v>0</v>
      </c>
      <c r="J2204" s="89">
        <v>0</v>
      </c>
      <c r="K2204" s="89">
        <v>0</v>
      </c>
      <c r="L2204" s="89">
        <v>0</v>
      </c>
      <c r="M2204" s="89">
        <v>0</v>
      </c>
      <c r="N2204" s="89">
        <v>0</v>
      </c>
      <c r="O2204" s="89">
        <v>0</v>
      </c>
      <c r="P2204" s="89">
        <v>0</v>
      </c>
      <c r="Q2204" s="89">
        <v>0</v>
      </c>
      <c r="R2204" s="89">
        <v>0</v>
      </c>
      <c r="S2204" s="89">
        <v>0</v>
      </c>
      <c r="T2204" s="89">
        <v>0</v>
      </c>
      <c r="U2204" s="89">
        <v>0</v>
      </c>
      <c r="V2204" s="89">
        <v>0</v>
      </c>
      <c r="W2204" s="89">
        <v>0</v>
      </c>
      <c r="X2204" s="89">
        <v>0</v>
      </c>
      <c r="Y2204" s="89">
        <v>0</v>
      </c>
    </row>
    <row r="2205" spans="1:25">
      <c r="A2205" s="88" t="s">
        <v>2314</v>
      </c>
      <c r="B2205" s="89">
        <v>0</v>
      </c>
      <c r="C2205" s="89">
        <v>0</v>
      </c>
      <c r="D2205" s="89">
        <v>0</v>
      </c>
      <c r="E2205" s="89">
        <v>0</v>
      </c>
      <c r="F2205" s="89">
        <v>0</v>
      </c>
      <c r="G2205" s="89">
        <v>0</v>
      </c>
      <c r="H2205" s="89">
        <v>0</v>
      </c>
      <c r="I2205" s="89">
        <v>0</v>
      </c>
      <c r="J2205" s="89">
        <v>0</v>
      </c>
      <c r="K2205" s="89">
        <v>0</v>
      </c>
      <c r="L2205" s="89">
        <v>0</v>
      </c>
      <c r="M2205" s="89">
        <v>0</v>
      </c>
      <c r="N2205" s="89">
        <v>0</v>
      </c>
      <c r="O2205" s="89">
        <v>0</v>
      </c>
      <c r="P2205" s="89">
        <v>0</v>
      </c>
      <c r="Q2205" s="89">
        <v>0</v>
      </c>
      <c r="R2205" s="89">
        <v>0</v>
      </c>
      <c r="S2205" s="89">
        <v>0</v>
      </c>
      <c r="T2205" s="89">
        <v>0</v>
      </c>
      <c r="U2205" s="89">
        <v>0</v>
      </c>
      <c r="V2205" s="89">
        <v>0</v>
      </c>
      <c r="W2205" s="89">
        <v>0</v>
      </c>
      <c r="X2205" s="89">
        <v>0</v>
      </c>
      <c r="Y2205" s="89">
        <v>0</v>
      </c>
    </row>
    <row r="2206" spans="1:25">
      <c r="A2206" s="88" t="s">
        <v>2315</v>
      </c>
      <c r="B2206" s="89">
        <v>0</v>
      </c>
      <c r="C2206" s="89">
        <v>0</v>
      </c>
      <c r="D2206" s="89">
        <v>0</v>
      </c>
      <c r="E2206" s="89">
        <v>0</v>
      </c>
      <c r="F2206" s="89">
        <v>0</v>
      </c>
      <c r="G2206" s="89">
        <v>0</v>
      </c>
      <c r="H2206" s="89">
        <v>0</v>
      </c>
      <c r="I2206" s="89">
        <v>0</v>
      </c>
      <c r="J2206" s="89">
        <v>0</v>
      </c>
      <c r="K2206" s="89">
        <v>0</v>
      </c>
      <c r="L2206" s="89">
        <v>0</v>
      </c>
      <c r="M2206" s="89">
        <v>0</v>
      </c>
      <c r="N2206" s="89">
        <v>0</v>
      </c>
      <c r="O2206" s="89">
        <v>0</v>
      </c>
      <c r="P2206" s="89">
        <v>0</v>
      </c>
      <c r="Q2206" s="89">
        <v>0</v>
      </c>
      <c r="R2206" s="89">
        <v>0</v>
      </c>
      <c r="S2206" s="89">
        <v>0</v>
      </c>
      <c r="T2206" s="89">
        <v>0</v>
      </c>
      <c r="U2206" s="89">
        <v>0</v>
      </c>
      <c r="V2206" s="89">
        <v>0</v>
      </c>
      <c r="W2206" s="89">
        <v>0</v>
      </c>
      <c r="X2206" s="89">
        <v>0</v>
      </c>
      <c r="Y2206" s="89">
        <v>0</v>
      </c>
    </row>
    <row r="2207" spans="1:25">
      <c r="A2207" s="88" t="s">
        <v>2316</v>
      </c>
      <c r="B2207" s="89">
        <v>0</v>
      </c>
      <c r="C2207" s="89">
        <v>0</v>
      </c>
      <c r="D2207" s="89">
        <v>0</v>
      </c>
      <c r="E2207" s="89">
        <v>0</v>
      </c>
      <c r="F2207" s="89">
        <v>0</v>
      </c>
      <c r="G2207" s="89">
        <v>0</v>
      </c>
      <c r="H2207" s="89">
        <v>0</v>
      </c>
      <c r="I2207" s="89">
        <v>0</v>
      </c>
      <c r="J2207" s="89">
        <v>0</v>
      </c>
      <c r="K2207" s="89">
        <v>0</v>
      </c>
      <c r="L2207" s="89">
        <v>0</v>
      </c>
      <c r="M2207" s="89">
        <v>0</v>
      </c>
      <c r="N2207" s="89">
        <v>0</v>
      </c>
      <c r="O2207" s="89">
        <v>0</v>
      </c>
      <c r="P2207" s="89">
        <v>0</v>
      </c>
      <c r="Q2207" s="89">
        <v>0</v>
      </c>
      <c r="R2207" s="89">
        <v>0</v>
      </c>
      <c r="S2207" s="89">
        <v>0</v>
      </c>
      <c r="T2207" s="89">
        <v>0</v>
      </c>
      <c r="U2207" s="89">
        <v>0</v>
      </c>
      <c r="V2207" s="89">
        <v>0</v>
      </c>
      <c r="W2207" s="89">
        <v>0</v>
      </c>
      <c r="X2207" s="89">
        <v>0</v>
      </c>
      <c r="Y2207" s="89">
        <v>0</v>
      </c>
    </row>
    <row r="2208" spans="1:25">
      <c r="A2208" s="88" t="s">
        <v>2317</v>
      </c>
      <c r="B2208" s="89">
        <v>0</v>
      </c>
      <c r="C2208" s="89">
        <v>0</v>
      </c>
      <c r="D2208" s="89">
        <v>0</v>
      </c>
      <c r="E2208" s="89">
        <v>0</v>
      </c>
      <c r="F2208" s="89">
        <v>0</v>
      </c>
      <c r="G2208" s="89">
        <v>0</v>
      </c>
      <c r="H2208" s="89">
        <v>0</v>
      </c>
      <c r="I2208" s="89">
        <v>0</v>
      </c>
      <c r="J2208" s="89">
        <v>0</v>
      </c>
      <c r="K2208" s="89">
        <v>0</v>
      </c>
      <c r="L2208" s="89">
        <v>0</v>
      </c>
      <c r="M2208" s="89">
        <v>0</v>
      </c>
      <c r="N2208" s="89">
        <v>0</v>
      </c>
      <c r="O2208" s="89">
        <v>0</v>
      </c>
      <c r="P2208" s="89">
        <v>0</v>
      </c>
      <c r="Q2208" s="89">
        <v>0</v>
      </c>
      <c r="R2208" s="89">
        <v>0</v>
      </c>
      <c r="S2208" s="89">
        <v>0</v>
      </c>
      <c r="T2208" s="89">
        <v>0</v>
      </c>
      <c r="U2208" s="89">
        <v>0</v>
      </c>
      <c r="V2208" s="89">
        <v>0</v>
      </c>
      <c r="W2208" s="89">
        <v>0</v>
      </c>
      <c r="X2208" s="89">
        <v>0</v>
      </c>
      <c r="Y2208" s="89">
        <v>0</v>
      </c>
    </row>
    <row r="2209" spans="1:25">
      <c r="A2209" s="88" t="s">
        <v>2318</v>
      </c>
      <c r="B2209" s="89">
        <v>0</v>
      </c>
      <c r="C2209" s="89">
        <v>0</v>
      </c>
      <c r="D2209" s="89">
        <v>0</v>
      </c>
      <c r="E2209" s="89">
        <v>0</v>
      </c>
      <c r="F2209" s="89">
        <v>0</v>
      </c>
      <c r="G2209" s="89">
        <v>0</v>
      </c>
      <c r="H2209" s="89">
        <v>0</v>
      </c>
      <c r="I2209" s="89">
        <v>0</v>
      </c>
      <c r="J2209" s="89">
        <v>0</v>
      </c>
      <c r="K2209" s="89">
        <v>0</v>
      </c>
      <c r="L2209" s="89">
        <v>0</v>
      </c>
      <c r="M2209" s="89">
        <v>0</v>
      </c>
      <c r="N2209" s="89">
        <v>0</v>
      </c>
      <c r="O2209" s="89">
        <v>0</v>
      </c>
      <c r="P2209" s="89">
        <v>0</v>
      </c>
      <c r="Q2209" s="89">
        <v>0</v>
      </c>
      <c r="R2209" s="89">
        <v>0</v>
      </c>
      <c r="S2209" s="89">
        <v>0</v>
      </c>
      <c r="T2209" s="89">
        <v>0</v>
      </c>
      <c r="U2209" s="89">
        <v>0</v>
      </c>
      <c r="V2209" s="89">
        <v>0</v>
      </c>
      <c r="W2209" s="89">
        <v>0</v>
      </c>
      <c r="X2209" s="89">
        <v>0</v>
      </c>
      <c r="Y2209" s="89">
        <v>0</v>
      </c>
    </row>
    <row r="2210" spans="1:25">
      <c r="A2210" s="88" t="s">
        <v>2319</v>
      </c>
      <c r="B2210" s="89">
        <v>0</v>
      </c>
      <c r="C2210" s="89">
        <v>0</v>
      </c>
      <c r="D2210" s="89">
        <v>0</v>
      </c>
      <c r="E2210" s="89">
        <v>0</v>
      </c>
      <c r="F2210" s="89">
        <v>0</v>
      </c>
      <c r="G2210" s="89">
        <v>0</v>
      </c>
      <c r="H2210" s="89">
        <v>0</v>
      </c>
      <c r="I2210" s="89">
        <v>0</v>
      </c>
      <c r="J2210" s="89">
        <v>0</v>
      </c>
      <c r="K2210" s="89">
        <v>0</v>
      </c>
      <c r="L2210" s="89">
        <v>0</v>
      </c>
      <c r="M2210" s="89">
        <v>0</v>
      </c>
      <c r="N2210" s="89">
        <v>0</v>
      </c>
      <c r="O2210" s="89">
        <v>0</v>
      </c>
      <c r="P2210" s="89">
        <v>0</v>
      </c>
      <c r="Q2210" s="89">
        <v>0</v>
      </c>
      <c r="R2210" s="89">
        <v>0</v>
      </c>
      <c r="S2210" s="89">
        <v>0</v>
      </c>
      <c r="T2210" s="89">
        <v>0</v>
      </c>
      <c r="U2210" s="89">
        <v>0</v>
      </c>
      <c r="V2210" s="89">
        <v>0</v>
      </c>
      <c r="W2210" s="89">
        <v>0</v>
      </c>
      <c r="X2210" s="89">
        <v>0</v>
      </c>
      <c r="Y2210" s="89">
        <v>0</v>
      </c>
    </row>
    <row r="2211" spans="1:25">
      <c r="A2211" s="88" t="s">
        <v>2320</v>
      </c>
      <c r="B2211" s="89">
        <v>0</v>
      </c>
      <c r="C2211" s="89">
        <v>0</v>
      </c>
      <c r="D2211" s="89">
        <v>0</v>
      </c>
      <c r="E2211" s="89">
        <v>0</v>
      </c>
      <c r="F2211" s="89">
        <v>0</v>
      </c>
      <c r="G2211" s="89">
        <v>0</v>
      </c>
      <c r="H2211" s="89">
        <v>0</v>
      </c>
      <c r="I2211" s="89">
        <v>0</v>
      </c>
      <c r="J2211" s="89">
        <v>0</v>
      </c>
      <c r="K2211" s="89">
        <v>0</v>
      </c>
      <c r="L2211" s="89">
        <v>0</v>
      </c>
      <c r="M2211" s="89">
        <v>0</v>
      </c>
      <c r="N2211" s="89">
        <v>0</v>
      </c>
      <c r="O2211" s="89">
        <v>0</v>
      </c>
      <c r="P2211" s="89">
        <v>0</v>
      </c>
      <c r="Q2211" s="89">
        <v>0</v>
      </c>
      <c r="R2211" s="89">
        <v>0</v>
      </c>
      <c r="S2211" s="89">
        <v>0</v>
      </c>
      <c r="T2211" s="89">
        <v>0</v>
      </c>
      <c r="U2211" s="89">
        <v>0</v>
      </c>
      <c r="V2211" s="89">
        <v>0</v>
      </c>
      <c r="W2211" s="89">
        <v>0</v>
      </c>
      <c r="X2211" s="89">
        <v>0</v>
      </c>
      <c r="Y2211" s="89">
        <v>0</v>
      </c>
    </row>
    <row r="2212" spans="1:25">
      <c r="A2212" s="88" t="s">
        <v>2321</v>
      </c>
      <c r="B2212" s="89">
        <v>0</v>
      </c>
      <c r="C2212" s="89">
        <v>0</v>
      </c>
      <c r="D2212" s="89">
        <v>0</v>
      </c>
      <c r="E2212" s="89">
        <v>0</v>
      </c>
      <c r="F2212" s="89">
        <v>0</v>
      </c>
      <c r="G2212" s="89">
        <v>0</v>
      </c>
      <c r="H2212" s="89">
        <v>0</v>
      </c>
      <c r="I2212" s="89">
        <v>0</v>
      </c>
      <c r="J2212" s="89">
        <v>0</v>
      </c>
      <c r="K2212" s="89">
        <v>0</v>
      </c>
      <c r="L2212" s="89">
        <v>0</v>
      </c>
      <c r="M2212" s="89">
        <v>0</v>
      </c>
      <c r="N2212" s="89">
        <v>0</v>
      </c>
      <c r="O2212" s="89">
        <v>0</v>
      </c>
      <c r="P2212" s="89">
        <v>0</v>
      </c>
      <c r="Q2212" s="89">
        <v>0</v>
      </c>
      <c r="R2212" s="89">
        <v>0</v>
      </c>
      <c r="S2212" s="89">
        <v>0</v>
      </c>
      <c r="T2212" s="89">
        <v>0</v>
      </c>
      <c r="U2212" s="89">
        <v>0</v>
      </c>
      <c r="V2212" s="89">
        <v>0</v>
      </c>
      <c r="W2212" s="89">
        <v>0</v>
      </c>
      <c r="X2212" s="89">
        <v>0</v>
      </c>
      <c r="Y2212" s="89">
        <v>0</v>
      </c>
    </row>
    <row r="2213" spans="1:25">
      <c r="A2213" s="88" t="s">
        <v>2322</v>
      </c>
      <c r="B2213" s="89">
        <v>0</v>
      </c>
      <c r="C2213" s="89">
        <v>0</v>
      </c>
      <c r="D2213" s="89">
        <v>0</v>
      </c>
      <c r="E2213" s="89">
        <v>0</v>
      </c>
      <c r="F2213" s="89">
        <v>0</v>
      </c>
      <c r="G2213" s="89">
        <v>0</v>
      </c>
      <c r="H2213" s="89">
        <v>0</v>
      </c>
      <c r="I2213" s="89">
        <v>0</v>
      </c>
      <c r="J2213" s="89">
        <v>0</v>
      </c>
      <c r="K2213" s="89">
        <v>0</v>
      </c>
      <c r="L2213" s="89">
        <v>0</v>
      </c>
      <c r="M2213" s="89">
        <v>0</v>
      </c>
      <c r="N2213" s="89">
        <v>0</v>
      </c>
      <c r="O2213" s="89">
        <v>0</v>
      </c>
      <c r="P2213" s="89">
        <v>0</v>
      </c>
      <c r="Q2213" s="89">
        <v>0</v>
      </c>
      <c r="R2213" s="89">
        <v>0</v>
      </c>
      <c r="S2213" s="89">
        <v>0</v>
      </c>
      <c r="T2213" s="89">
        <v>0</v>
      </c>
      <c r="U2213" s="89">
        <v>0</v>
      </c>
      <c r="V2213" s="89">
        <v>0</v>
      </c>
      <c r="W2213" s="89">
        <v>0</v>
      </c>
      <c r="X2213" s="89">
        <v>0</v>
      </c>
      <c r="Y2213" s="89">
        <v>0</v>
      </c>
    </row>
    <row r="2214" spans="1:25">
      <c r="A2214" s="88" t="s">
        <v>2323</v>
      </c>
      <c r="B2214" s="89">
        <v>0</v>
      </c>
      <c r="C2214" s="89">
        <v>0</v>
      </c>
      <c r="D2214" s="89">
        <v>0</v>
      </c>
      <c r="E2214" s="89">
        <v>0</v>
      </c>
      <c r="F2214" s="89">
        <v>0</v>
      </c>
      <c r="G2214" s="89">
        <v>0</v>
      </c>
      <c r="H2214" s="89">
        <v>0</v>
      </c>
      <c r="I2214" s="89">
        <v>0</v>
      </c>
      <c r="J2214" s="89">
        <v>0</v>
      </c>
      <c r="K2214" s="89">
        <v>0</v>
      </c>
      <c r="L2214" s="89">
        <v>0</v>
      </c>
      <c r="M2214" s="89">
        <v>0</v>
      </c>
      <c r="N2214" s="89">
        <v>0</v>
      </c>
      <c r="O2214" s="89">
        <v>0</v>
      </c>
      <c r="P2214" s="89">
        <v>0</v>
      </c>
      <c r="Q2214" s="89">
        <v>0</v>
      </c>
      <c r="R2214" s="89">
        <v>0</v>
      </c>
      <c r="S2214" s="89">
        <v>0</v>
      </c>
      <c r="T2214" s="89">
        <v>0</v>
      </c>
      <c r="U2214" s="89">
        <v>0</v>
      </c>
      <c r="V2214" s="89">
        <v>0</v>
      </c>
      <c r="W2214" s="89">
        <v>0</v>
      </c>
      <c r="X2214" s="89">
        <v>0</v>
      </c>
      <c r="Y2214" s="89">
        <v>0</v>
      </c>
    </row>
    <row r="2215" spans="1:25">
      <c r="A2215" s="88" t="s">
        <v>2324</v>
      </c>
      <c r="B2215" s="89">
        <v>0</v>
      </c>
      <c r="C2215" s="89">
        <v>0</v>
      </c>
      <c r="D2215" s="89">
        <v>0</v>
      </c>
      <c r="E2215" s="89">
        <v>0</v>
      </c>
      <c r="F2215" s="89">
        <v>0</v>
      </c>
      <c r="G2215" s="89">
        <v>0</v>
      </c>
      <c r="H2215" s="89">
        <v>0</v>
      </c>
      <c r="I2215" s="89">
        <v>0</v>
      </c>
      <c r="J2215" s="89">
        <v>0</v>
      </c>
      <c r="K2215" s="89">
        <v>0</v>
      </c>
      <c r="L2215" s="89">
        <v>0</v>
      </c>
      <c r="M2215" s="89">
        <v>0</v>
      </c>
      <c r="N2215" s="89">
        <v>0</v>
      </c>
      <c r="O2215" s="89">
        <v>0</v>
      </c>
      <c r="P2215" s="89">
        <v>0</v>
      </c>
      <c r="Q2215" s="89">
        <v>0</v>
      </c>
      <c r="R2215" s="89">
        <v>0</v>
      </c>
      <c r="S2215" s="89">
        <v>0</v>
      </c>
      <c r="T2215" s="89">
        <v>0</v>
      </c>
      <c r="U2215" s="89">
        <v>0</v>
      </c>
      <c r="V2215" s="89">
        <v>0</v>
      </c>
      <c r="W2215" s="89">
        <v>0</v>
      </c>
      <c r="X2215" s="89">
        <v>0</v>
      </c>
      <c r="Y2215" s="89">
        <v>0</v>
      </c>
    </row>
    <row r="2216" spans="1:25">
      <c r="A2216" s="88" t="s">
        <v>2325</v>
      </c>
      <c r="B2216" s="89">
        <v>0</v>
      </c>
      <c r="C2216" s="89">
        <v>0</v>
      </c>
      <c r="D2216" s="89">
        <v>0</v>
      </c>
      <c r="E2216" s="89">
        <v>0</v>
      </c>
      <c r="F2216" s="89">
        <v>0</v>
      </c>
      <c r="G2216" s="89">
        <v>0</v>
      </c>
      <c r="H2216" s="89">
        <v>0</v>
      </c>
      <c r="I2216" s="89">
        <v>0</v>
      </c>
      <c r="J2216" s="89">
        <v>0</v>
      </c>
      <c r="K2216" s="89">
        <v>0</v>
      </c>
      <c r="L2216" s="89">
        <v>0</v>
      </c>
      <c r="M2216" s="89">
        <v>0</v>
      </c>
      <c r="N2216" s="89">
        <v>0</v>
      </c>
      <c r="O2216" s="89">
        <v>0</v>
      </c>
      <c r="P2216" s="89">
        <v>0</v>
      </c>
      <c r="Q2216" s="89">
        <v>0</v>
      </c>
      <c r="R2216" s="89">
        <v>0</v>
      </c>
      <c r="S2216" s="89">
        <v>0</v>
      </c>
      <c r="T2216" s="89">
        <v>0</v>
      </c>
      <c r="U2216" s="89">
        <v>0</v>
      </c>
      <c r="V2216" s="89">
        <v>0</v>
      </c>
      <c r="W2216" s="89">
        <v>0</v>
      </c>
      <c r="X2216" s="89">
        <v>0</v>
      </c>
      <c r="Y2216" s="89">
        <v>0</v>
      </c>
    </row>
    <row r="2217" spans="1:25">
      <c r="A2217" s="88" t="s">
        <v>2326</v>
      </c>
      <c r="B2217" s="89">
        <v>0</v>
      </c>
      <c r="C2217" s="89">
        <v>0</v>
      </c>
      <c r="D2217" s="89">
        <v>0</v>
      </c>
      <c r="E2217" s="89">
        <v>0</v>
      </c>
      <c r="F2217" s="89">
        <v>0</v>
      </c>
      <c r="G2217" s="89">
        <v>0</v>
      </c>
      <c r="H2217" s="89">
        <v>0</v>
      </c>
      <c r="I2217" s="89">
        <v>0</v>
      </c>
      <c r="J2217" s="89">
        <v>0</v>
      </c>
      <c r="K2217" s="89">
        <v>0</v>
      </c>
      <c r="L2217" s="89">
        <v>0</v>
      </c>
      <c r="M2217" s="89">
        <v>0</v>
      </c>
      <c r="N2217" s="89">
        <v>0</v>
      </c>
      <c r="O2217" s="89">
        <v>0</v>
      </c>
      <c r="P2217" s="89">
        <v>0</v>
      </c>
      <c r="Q2217" s="89">
        <v>0</v>
      </c>
      <c r="R2217" s="89">
        <v>0</v>
      </c>
      <c r="S2217" s="89">
        <v>0</v>
      </c>
      <c r="T2217" s="89">
        <v>0</v>
      </c>
      <c r="U2217" s="89">
        <v>0</v>
      </c>
      <c r="V2217" s="89">
        <v>0</v>
      </c>
      <c r="W2217" s="89">
        <v>0</v>
      </c>
      <c r="X2217" s="89">
        <v>0</v>
      </c>
      <c r="Y2217" s="89">
        <v>0</v>
      </c>
    </row>
    <row r="2218" spans="1:25">
      <c r="A2218" s="88" t="s">
        <v>2327</v>
      </c>
      <c r="B2218" s="89">
        <v>0</v>
      </c>
      <c r="C2218" s="89">
        <v>0</v>
      </c>
      <c r="D2218" s="89">
        <v>0</v>
      </c>
      <c r="E2218" s="89">
        <v>0</v>
      </c>
      <c r="F2218" s="89">
        <v>0</v>
      </c>
      <c r="G2218" s="89">
        <v>0</v>
      </c>
      <c r="H2218" s="89">
        <v>0</v>
      </c>
      <c r="I2218" s="89">
        <v>0</v>
      </c>
      <c r="J2218" s="89">
        <v>0</v>
      </c>
      <c r="K2218" s="89">
        <v>0</v>
      </c>
      <c r="L2218" s="89">
        <v>0</v>
      </c>
      <c r="M2218" s="89">
        <v>0</v>
      </c>
      <c r="N2218" s="89">
        <v>0</v>
      </c>
      <c r="O2218" s="89">
        <v>0</v>
      </c>
      <c r="P2218" s="89">
        <v>0</v>
      </c>
      <c r="Q2218" s="89">
        <v>0</v>
      </c>
      <c r="R2218" s="89">
        <v>0</v>
      </c>
      <c r="S2218" s="89">
        <v>0</v>
      </c>
      <c r="T2218" s="89">
        <v>0</v>
      </c>
      <c r="U2218" s="89">
        <v>0</v>
      </c>
      <c r="V2218" s="89">
        <v>0</v>
      </c>
      <c r="W2218" s="89">
        <v>0</v>
      </c>
      <c r="X2218" s="89">
        <v>0</v>
      </c>
      <c r="Y2218" s="89">
        <v>0</v>
      </c>
    </row>
    <row r="2219" spans="1:25">
      <c r="A2219" s="88" t="s">
        <v>2328</v>
      </c>
      <c r="B2219" s="89">
        <v>0</v>
      </c>
      <c r="C2219" s="89">
        <v>0</v>
      </c>
      <c r="D2219" s="89">
        <v>0</v>
      </c>
      <c r="E2219" s="89">
        <v>0</v>
      </c>
      <c r="F2219" s="89">
        <v>0</v>
      </c>
      <c r="G2219" s="89">
        <v>0</v>
      </c>
      <c r="H2219" s="89">
        <v>0</v>
      </c>
      <c r="I2219" s="89">
        <v>0</v>
      </c>
      <c r="J2219" s="89">
        <v>0</v>
      </c>
      <c r="K2219" s="89">
        <v>0</v>
      </c>
      <c r="L2219" s="89">
        <v>0</v>
      </c>
      <c r="M2219" s="89">
        <v>0</v>
      </c>
      <c r="N2219" s="89">
        <v>0</v>
      </c>
      <c r="O2219" s="89">
        <v>0</v>
      </c>
      <c r="P2219" s="89">
        <v>0</v>
      </c>
      <c r="Q2219" s="89">
        <v>0</v>
      </c>
      <c r="R2219" s="89">
        <v>0</v>
      </c>
      <c r="S2219" s="89">
        <v>0</v>
      </c>
      <c r="T2219" s="89">
        <v>0</v>
      </c>
      <c r="U2219" s="89">
        <v>0</v>
      </c>
      <c r="V2219" s="89">
        <v>0</v>
      </c>
      <c r="W2219" s="89">
        <v>0</v>
      </c>
      <c r="X2219" s="89">
        <v>0</v>
      </c>
      <c r="Y2219" s="89">
        <v>0</v>
      </c>
    </row>
    <row r="2220" spans="1:25">
      <c r="A2220" s="88" t="s">
        <v>2329</v>
      </c>
      <c r="B2220" s="89">
        <v>0</v>
      </c>
      <c r="C2220" s="89">
        <v>0</v>
      </c>
      <c r="D2220" s="89">
        <v>0</v>
      </c>
      <c r="E2220" s="89">
        <v>0</v>
      </c>
      <c r="F2220" s="89">
        <v>0</v>
      </c>
      <c r="G2220" s="89">
        <v>0</v>
      </c>
      <c r="H2220" s="89">
        <v>0</v>
      </c>
      <c r="I2220" s="89">
        <v>0</v>
      </c>
      <c r="J2220" s="89">
        <v>0</v>
      </c>
      <c r="K2220" s="89">
        <v>0</v>
      </c>
      <c r="L2220" s="89">
        <v>0</v>
      </c>
      <c r="M2220" s="89">
        <v>0</v>
      </c>
      <c r="N2220" s="89">
        <v>0</v>
      </c>
      <c r="O2220" s="89">
        <v>0</v>
      </c>
      <c r="P2220" s="89">
        <v>0</v>
      </c>
      <c r="Q2220" s="89">
        <v>0</v>
      </c>
      <c r="R2220" s="89">
        <v>0</v>
      </c>
      <c r="S2220" s="89">
        <v>0</v>
      </c>
      <c r="T2220" s="89">
        <v>0</v>
      </c>
      <c r="U2220" s="89">
        <v>0</v>
      </c>
      <c r="V2220" s="89">
        <v>0</v>
      </c>
      <c r="W2220" s="89">
        <v>0</v>
      </c>
      <c r="X2220" s="89">
        <v>0</v>
      </c>
      <c r="Y2220" s="89">
        <v>0</v>
      </c>
    </row>
    <row r="2221" spans="1:25">
      <c r="A2221" s="88" t="s">
        <v>2330</v>
      </c>
      <c r="B2221" s="89">
        <v>0</v>
      </c>
      <c r="C2221" s="89">
        <v>0</v>
      </c>
      <c r="D2221" s="89">
        <v>0</v>
      </c>
      <c r="E2221" s="89">
        <v>0</v>
      </c>
      <c r="F2221" s="89">
        <v>0</v>
      </c>
      <c r="G2221" s="89">
        <v>0</v>
      </c>
      <c r="H2221" s="89">
        <v>0</v>
      </c>
      <c r="I2221" s="89">
        <v>0</v>
      </c>
      <c r="J2221" s="89">
        <v>0</v>
      </c>
      <c r="K2221" s="89">
        <v>0</v>
      </c>
      <c r="L2221" s="89">
        <v>0</v>
      </c>
      <c r="M2221" s="89">
        <v>0</v>
      </c>
      <c r="N2221" s="89">
        <v>0</v>
      </c>
      <c r="O2221" s="89">
        <v>0</v>
      </c>
      <c r="P2221" s="89">
        <v>0</v>
      </c>
      <c r="Q2221" s="89">
        <v>0</v>
      </c>
      <c r="R2221" s="89">
        <v>0</v>
      </c>
      <c r="S2221" s="89">
        <v>0</v>
      </c>
      <c r="T2221" s="89">
        <v>0</v>
      </c>
      <c r="U2221" s="89">
        <v>0</v>
      </c>
      <c r="V2221" s="89">
        <v>0</v>
      </c>
      <c r="W2221" s="89">
        <v>0</v>
      </c>
      <c r="X2221" s="89">
        <v>0</v>
      </c>
      <c r="Y2221" s="89">
        <v>0</v>
      </c>
    </row>
    <row r="2222" spans="1:25">
      <c r="A2222" s="88" t="s">
        <v>2331</v>
      </c>
      <c r="B2222" s="89">
        <v>0</v>
      </c>
      <c r="C2222" s="89">
        <v>0</v>
      </c>
      <c r="D2222" s="89">
        <v>0</v>
      </c>
      <c r="E2222" s="89">
        <v>0</v>
      </c>
      <c r="F2222" s="89">
        <v>0</v>
      </c>
      <c r="G2222" s="89">
        <v>0</v>
      </c>
      <c r="H2222" s="89">
        <v>0</v>
      </c>
      <c r="I2222" s="89">
        <v>0</v>
      </c>
      <c r="J2222" s="89">
        <v>0</v>
      </c>
      <c r="K2222" s="89">
        <v>0</v>
      </c>
      <c r="L2222" s="89">
        <v>0</v>
      </c>
      <c r="M2222" s="89">
        <v>0</v>
      </c>
      <c r="N2222" s="89">
        <v>0</v>
      </c>
      <c r="O2222" s="89">
        <v>0</v>
      </c>
      <c r="P2222" s="89">
        <v>0</v>
      </c>
      <c r="Q2222" s="89">
        <v>0</v>
      </c>
      <c r="R2222" s="89">
        <v>0</v>
      </c>
      <c r="S2222" s="89">
        <v>0</v>
      </c>
      <c r="T2222" s="89">
        <v>0</v>
      </c>
      <c r="U2222" s="89">
        <v>0</v>
      </c>
      <c r="V2222" s="89">
        <v>0</v>
      </c>
      <c r="W2222" s="89">
        <v>0</v>
      </c>
      <c r="X2222" s="89">
        <v>0</v>
      </c>
      <c r="Y2222" s="89">
        <v>0</v>
      </c>
    </row>
    <row r="2223" spans="1:25">
      <c r="A2223" s="88" t="s">
        <v>2332</v>
      </c>
      <c r="B2223" s="89">
        <v>0</v>
      </c>
      <c r="C2223" s="89">
        <v>0</v>
      </c>
      <c r="D2223" s="89">
        <v>0</v>
      </c>
      <c r="E2223" s="89">
        <v>0</v>
      </c>
      <c r="F2223" s="89">
        <v>0</v>
      </c>
      <c r="G2223" s="89">
        <v>0</v>
      </c>
      <c r="H2223" s="89">
        <v>0</v>
      </c>
      <c r="I2223" s="89">
        <v>0</v>
      </c>
      <c r="J2223" s="89">
        <v>0</v>
      </c>
      <c r="K2223" s="89">
        <v>0</v>
      </c>
      <c r="L2223" s="89">
        <v>0</v>
      </c>
      <c r="M2223" s="89">
        <v>0</v>
      </c>
      <c r="N2223" s="89">
        <v>0</v>
      </c>
      <c r="O2223" s="89">
        <v>0</v>
      </c>
      <c r="P2223" s="89">
        <v>0</v>
      </c>
      <c r="Q2223" s="89">
        <v>0</v>
      </c>
      <c r="R2223" s="89">
        <v>0</v>
      </c>
      <c r="S2223" s="89">
        <v>0</v>
      </c>
      <c r="T2223" s="89">
        <v>0</v>
      </c>
      <c r="U2223" s="89">
        <v>0</v>
      </c>
      <c r="V2223" s="89">
        <v>0</v>
      </c>
      <c r="W2223" s="89">
        <v>0</v>
      </c>
      <c r="X2223" s="89">
        <v>0</v>
      </c>
      <c r="Y2223" s="89">
        <v>0</v>
      </c>
    </row>
    <row r="2224" spans="1:25">
      <c r="A2224" s="88" t="s">
        <v>2333</v>
      </c>
      <c r="B2224" s="89">
        <v>0</v>
      </c>
      <c r="C2224" s="89">
        <v>0</v>
      </c>
      <c r="D2224" s="89">
        <v>0</v>
      </c>
      <c r="E2224" s="89">
        <v>0</v>
      </c>
      <c r="F2224" s="89">
        <v>0</v>
      </c>
      <c r="G2224" s="89">
        <v>0</v>
      </c>
      <c r="H2224" s="89">
        <v>0</v>
      </c>
      <c r="I2224" s="89">
        <v>0</v>
      </c>
      <c r="J2224" s="89">
        <v>0</v>
      </c>
      <c r="K2224" s="89">
        <v>0</v>
      </c>
      <c r="L2224" s="89">
        <v>0</v>
      </c>
      <c r="M2224" s="89">
        <v>0</v>
      </c>
      <c r="N2224" s="89">
        <v>0</v>
      </c>
      <c r="O2224" s="89">
        <v>0</v>
      </c>
      <c r="P2224" s="89">
        <v>0</v>
      </c>
      <c r="Q2224" s="89">
        <v>0</v>
      </c>
      <c r="R2224" s="89">
        <v>0</v>
      </c>
      <c r="S2224" s="89">
        <v>0</v>
      </c>
      <c r="T2224" s="89">
        <v>0</v>
      </c>
      <c r="U2224" s="89">
        <v>0</v>
      </c>
      <c r="V2224" s="89">
        <v>0</v>
      </c>
      <c r="W2224" s="89">
        <v>0</v>
      </c>
      <c r="X2224" s="89">
        <v>0</v>
      </c>
      <c r="Y2224" s="89">
        <v>0</v>
      </c>
    </row>
    <row r="2225" spans="1:25">
      <c r="A2225" s="88" t="s">
        <v>2334</v>
      </c>
      <c r="B2225" s="89">
        <v>0</v>
      </c>
      <c r="C2225" s="89">
        <v>0</v>
      </c>
      <c r="D2225" s="89">
        <v>0</v>
      </c>
      <c r="E2225" s="89">
        <v>0</v>
      </c>
      <c r="F2225" s="89">
        <v>0</v>
      </c>
      <c r="G2225" s="89">
        <v>0</v>
      </c>
      <c r="H2225" s="89">
        <v>0</v>
      </c>
      <c r="I2225" s="89">
        <v>0</v>
      </c>
      <c r="J2225" s="89">
        <v>0</v>
      </c>
      <c r="K2225" s="89">
        <v>0</v>
      </c>
      <c r="L2225" s="89">
        <v>0</v>
      </c>
      <c r="M2225" s="89">
        <v>0</v>
      </c>
      <c r="N2225" s="89">
        <v>0</v>
      </c>
      <c r="O2225" s="89">
        <v>0</v>
      </c>
      <c r="P2225" s="89">
        <v>0</v>
      </c>
      <c r="Q2225" s="89">
        <v>0</v>
      </c>
      <c r="R2225" s="89">
        <v>0</v>
      </c>
      <c r="S2225" s="89">
        <v>0</v>
      </c>
      <c r="T2225" s="89">
        <v>0</v>
      </c>
      <c r="U2225" s="89">
        <v>0</v>
      </c>
      <c r="V2225" s="89">
        <v>0</v>
      </c>
      <c r="W2225" s="89">
        <v>0</v>
      </c>
      <c r="X2225" s="89">
        <v>0</v>
      </c>
      <c r="Y2225" s="89">
        <v>0</v>
      </c>
    </row>
    <row r="2226" spans="1:25">
      <c r="A2226" s="88" t="s">
        <v>2335</v>
      </c>
      <c r="B2226" s="89">
        <v>0</v>
      </c>
      <c r="C2226" s="89">
        <v>0</v>
      </c>
      <c r="D2226" s="89">
        <v>0</v>
      </c>
      <c r="E2226" s="89">
        <v>0</v>
      </c>
      <c r="F2226" s="89">
        <v>0</v>
      </c>
      <c r="G2226" s="89">
        <v>0</v>
      </c>
      <c r="H2226" s="89">
        <v>0</v>
      </c>
      <c r="I2226" s="89">
        <v>0</v>
      </c>
      <c r="J2226" s="89">
        <v>0</v>
      </c>
      <c r="K2226" s="89">
        <v>0</v>
      </c>
      <c r="L2226" s="89">
        <v>0</v>
      </c>
      <c r="M2226" s="89">
        <v>0</v>
      </c>
      <c r="N2226" s="89">
        <v>0</v>
      </c>
      <c r="O2226" s="89">
        <v>0</v>
      </c>
      <c r="P2226" s="89">
        <v>0</v>
      </c>
      <c r="Q2226" s="89">
        <v>0</v>
      </c>
      <c r="R2226" s="89">
        <v>0</v>
      </c>
      <c r="S2226" s="89">
        <v>0</v>
      </c>
      <c r="T2226" s="89">
        <v>0</v>
      </c>
      <c r="U2226" s="89">
        <v>0</v>
      </c>
      <c r="V2226" s="89">
        <v>0</v>
      </c>
      <c r="W2226" s="89">
        <v>0</v>
      </c>
      <c r="X2226" s="89">
        <v>0</v>
      </c>
      <c r="Y2226" s="89">
        <v>0</v>
      </c>
    </row>
    <row r="2227" spans="1:25">
      <c r="A2227" s="88" t="s">
        <v>2336</v>
      </c>
      <c r="B2227" s="89">
        <v>0</v>
      </c>
      <c r="C2227" s="89">
        <v>0</v>
      </c>
      <c r="D2227" s="89">
        <v>0</v>
      </c>
      <c r="E2227" s="89">
        <v>0</v>
      </c>
      <c r="F2227" s="89">
        <v>0</v>
      </c>
      <c r="G2227" s="89">
        <v>0</v>
      </c>
      <c r="H2227" s="89">
        <v>0</v>
      </c>
      <c r="I2227" s="89">
        <v>0</v>
      </c>
      <c r="J2227" s="89">
        <v>0</v>
      </c>
      <c r="K2227" s="89">
        <v>0</v>
      </c>
      <c r="L2227" s="89">
        <v>0</v>
      </c>
      <c r="M2227" s="89">
        <v>0</v>
      </c>
      <c r="N2227" s="89">
        <v>0</v>
      </c>
      <c r="O2227" s="89">
        <v>0</v>
      </c>
      <c r="P2227" s="89">
        <v>0</v>
      </c>
      <c r="Q2227" s="89">
        <v>0</v>
      </c>
      <c r="R2227" s="89">
        <v>0</v>
      </c>
      <c r="S2227" s="89">
        <v>0</v>
      </c>
      <c r="T2227" s="89">
        <v>0</v>
      </c>
      <c r="U2227" s="89">
        <v>0</v>
      </c>
      <c r="V2227" s="89">
        <v>0</v>
      </c>
      <c r="W2227" s="89">
        <v>0</v>
      </c>
      <c r="X2227" s="89">
        <v>0</v>
      </c>
      <c r="Y2227" s="89">
        <v>0</v>
      </c>
    </row>
    <row r="2228" spans="1:25">
      <c r="A2228" s="88" t="s">
        <v>2337</v>
      </c>
      <c r="B2228" s="89">
        <v>0</v>
      </c>
      <c r="C2228" s="89">
        <v>0</v>
      </c>
      <c r="D2228" s="89">
        <v>0</v>
      </c>
      <c r="E2228" s="89">
        <v>0</v>
      </c>
      <c r="F2228" s="89">
        <v>0</v>
      </c>
      <c r="G2228" s="89">
        <v>0</v>
      </c>
      <c r="H2228" s="89">
        <v>0</v>
      </c>
      <c r="I2228" s="89">
        <v>0</v>
      </c>
      <c r="J2228" s="89">
        <v>0</v>
      </c>
      <c r="K2228" s="89">
        <v>0</v>
      </c>
      <c r="L2228" s="89">
        <v>0</v>
      </c>
      <c r="M2228" s="89">
        <v>0</v>
      </c>
      <c r="N2228" s="89">
        <v>0</v>
      </c>
      <c r="O2228" s="89">
        <v>0</v>
      </c>
      <c r="P2228" s="89">
        <v>0</v>
      </c>
      <c r="Q2228" s="89">
        <v>0</v>
      </c>
      <c r="R2228" s="89">
        <v>0</v>
      </c>
      <c r="S2228" s="89">
        <v>0</v>
      </c>
      <c r="T2228" s="89">
        <v>0</v>
      </c>
      <c r="U2228" s="89">
        <v>0</v>
      </c>
      <c r="V2228" s="89">
        <v>0</v>
      </c>
      <c r="W2228" s="89">
        <v>0</v>
      </c>
      <c r="X2228" s="89">
        <v>0</v>
      </c>
      <c r="Y2228" s="89">
        <v>0</v>
      </c>
    </row>
    <row r="2229" spans="1:25">
      <c r="A2229" s="88" t="s">
        <v>2338</v>
      </c>
      <c r="B2229" s="89">
        <v>0</v>
      </c>
      <c r="C2229" s="89">
        <v>0</v>
      </c>
      <c r="D2229" s="89">
        <v>0</v>
      </c>
      <c r="E2229" s="89">
        <v>0</v>
      </c>
      <c r="F2229" s="89">
        <v>0</v>
      </c>
      <c r="G2229" s="89">
        <v>0</v>
      </c>
      <c r="H2229" s="89">
        <v>0</v>
      </c>
      <c r="I2229" s="89">
        <v>0</v>
      </c>
      <c r="J2229" s="89">
        <v>0</v>
      </c>
      <c r="K2229" s="89">
        <v>0</v>
      </c>
      <c r="L2229" s="89">
        <v>0</v>
      </c>
      <c r="M2229" s="89">
        <v>0</v>
      </c>
      <c r="N2229" s="89">
        <v>0</v>
      </c>
      <c r="O2229" s="89">
        <v>0</v>
      </c>
      <c r="P2229" s="89">
        <v>0</v>
      </c>
      <c r="Q2229" s="89">
        <v>0</v>
      </c>
      <c r="R2229" s="89">
        <v>0</v>
      </c>
      <c r="S2229" s="89">
        <v>0</v>
      </c>
      <c r="T2229" s="89">
        <v>0</v>
      </c>
      <c r="U2229" s="89">
        <v>0</v>
      </c>
      <c r="V2229" s="89">
        <v>0</v>
      </c>
      <c r="W2229" s="89">
        <v>0</v>
      </c>
      <c r="X2229" s="89">
        <v>0</v>
      </c>
      <c r="Y2229" s="89">
        <v>0</v>
      </c>
    </row>
    <row r="2230" spans="1:25">
      <c r="A2230" s="88" t="s">
        <v>2339</v>
      </c>
      <c r="B2230" s="89">
        <v>0</v>
      </c>
      <c r="C2230" s="89">
        <v>0</v>
      </c>
      <c r="D2230" s="89">
        <v>0</v>
      </c>
      <c r="E2230" s="89">
        <v>0</v>
      </c>
      <c r="F2230" s="89">
        <v>0</v>
      </c>
      <c r="G2230" s="89">
        <v>0</v>
      </c>
      <c r="H2230" s="89">
        <v>0</v>
      </c>
      <c r="I2230" s="89">
        <v>0</v>
      </c>
      <c r="J2230" s="89">
        <v>0</v>
      </c>
      <c r="K2230" s="89">
        <v>0</v>
      </c>
      <c r="L2230" s="89">
        <v>0</v>
      </c>
      <c r="M2230" s="89">
        <v>0</v>
      </c>
      <c r="N2230" s="89">
        <v>0</v>
      </c>
      <c r="O2230" s="89">
        <v>0</v>
      </c>
      <c r="P2230" s="89">
        <v>0</v>
      </c>
      <c r="Q2230" s="89">
        <v>0</v>
      </c>
      <c r="R2230" s="89">
        <v>0</v>
      </c>
      <c r="S2230" s="89">
        <v>0</v>
      </c>
      <c r="T2230" s="89">
        <v>0</v>
      </c>
      <c r="U2230" s="89">
        <v>0</v>
      </c>
      <c r="V2230" s="89">
        <v>0</v>
      </c>
      <c r="W2230" s="89">
        <v>0</v>
      </c>
      <c r="X2230" s="89">
        <v>0</v>
      </c>
      <c r="Y2230" s="89">
        <v>0</v>
      </c>
    </row>
    <row r="2231" spans="1:25">
      <c r="A2231" s="88" t="s">
        <v>2340</v>
      </c>
      <c r="B2231" s="89">
        <v>0</v>
      </c>
      <c r="C2231" s="89">
        <v>0</v>
      </c>
      <c r="D2231" s="89">
        <v>0</v>
      </c>
      <c r="E2231" s="89">
        <v>0</v>
      </c>
      <c r="F2231" s="89">
        <v>0</v>
      </c>
      <c r="G2231" s="89">
        <v>0</v>
      </c>
      <c r="H2231" s="89">
        <v>0</v>
      </c>
      <c r="I2231" s="89">
        <v>0</v>
      </c>
      <c r="J2231" s="89">
        <v>0</v>
      </c>
      <c r="K2231" s="89">
        <v>0</v>
      </c>
      <c r="L2231" s="89">
        <v>0</v>
      </c>
      <c r="M2231" s="89">
        <v>0</v>
      </c>
      <c r="N2231" s="89">
        <v>0</v>
      </c>
      <c r="O2231" s="89">
        <v>0</v>
      </c>
      <c r="P2231" s="89">
        <v>0</v>
      </c>
      <c r="Q2231" s="89">
        <v>0</v>
      </c>
      <c r="R2231" s="89">
        <v>0</v>
      </c>
      <c r="S2231" s="89">
        <v>0</v>
      </c>
      <c r="T2231" s="89">
        <v>0</v>
      </c>
      <c r="U2231" s="89">
        <v>0</v>
      </c>
      <c r="V2231" s="89">
        <v>0</v>
      </c>
      <c r="W2231" s="89">
        <v>0</v>
      </c>
      <c r="X2231" s="89">
        <v>0</v>
      </c>
      <c r="Y2231" s="89">
        <v>0</v>
      </c>
    </row>
    <row r="2232" spans="1:25">
      <c r="A2232" s="88" t="s">
        <v>2341</v>
      </c>
      <c r="B2232" s="89">
        <v>0</v>
      </c>
      <c r="C2232" s="89">
        <v>0</v>
      </c>
      <c r="D2232" s="89">
        <v>0</v>
      </c>
      <c r="E2232" s="89">
        <v>0</v>
      </c>
      <c r="F2232" s="89">
        <v>0</v>
      </c>
      <c r="G2232" s="89">
        <v>0</v>
      </c>
      <c r="H2232" s="89">
        <v>0</v>
      </c>
      <c r="I2232" s="89">
        <v>0</v>
      </c>
      <c r="J2232" s="89">
        <v>0</v>
      </c>
      <c r="K2232" s="89">
        <v>0</v>
      </c>
      <c r="L2232" s="89">
        <v>0</v>
      </c>
      <c r="M2232" s="89">
        <v>0</v>
      </c>
      <c r="N2232" s="89">
        <v>0</v>
      </c>
      <c r="O2232" s="89">
        <v>0</v>
      </c>
      <c r="P2232" s="89">
        <v>0</v>
      </c>
      <c r="Q2232" s="89">
        <v>0</v>
      </c>
      <c r="R2232" s="89">
        <v>0</v>
      </c>
      <c r="S2232" s="89">
        <v>0</v>
      </c>
      <c r="T2232" s="89">
        <v>0</v>
      </c>
      <c r="U2232" s="89">
        <v>0</v>
      </c>
      <c r="V2232" s="89">
        <v>0</v>
      </c>
      <c r="W2232" s="89">
        <v>0</v>
      </c>
      <c r="X2232" s="89">
        <v>0</v>
      </c>
      <c r="Y2232" s="89">
        <v>0</v>
      </c>
    </row>
    <row r="2233" spans="1:25">
      <c r="A2233" s="88" t="s">
        <v>2342</v>
      </c>
      <c r="B2233" s="89">
        <v>0</v>
      </c>
      <c r="C2233" s="89">
        <v>0</v>
      </c>
      <c r="D2233" s="89">
        <v>0</v>
      </c>
      <c r="E2233" s="89">
        <v>0</v>
      </c>
      <c r="F2233" s="89">
        <v>0</v>
      </c>
      <c r="G2233" s="89">
        <v>0</v>
      </c>
      <c r="H2233" s="89">
        <v>0</v>
      </c>
      <c r="I2233" s="89">
        <v>0</v>
      </c>
      <c r="J2233" s="89">
        <v>0</v>
      </c>
      <c r="K2233" s="89">
        <v>0</v>
      </c>
      <c r="L2233" s="89">
        <v>0</v>
      </c>
      <c r="M2233" s="89">
        <v>0</v>
      </c>
      <c r="N2233" s="89">
        <v>0</v>
      </c>
      <c r="O2233" s="89">
        <v>0</v>
      </c>
      <c r="P2233" s="89">
        <v>0</v>
      </c>
      <c r="Q2233" s="89">
        <v>0</v>
      </c>
      <c r="R2233" s="89">
        <v>0</v>
      </c>
      <c r="S2233" s="89">
        <v>0</v>
      </c>
      <c r="T2233" s="89">
        <v>0</v>
      </c>
      <c r="U2233" s="89">
        <v>0</v>
      </c>
      <c r="V2233" s="89">
        <v>0</v>
      </c>
      <c r="W2233" s="89">
        <v>0</v>
      </c>
      <c r="X2233" s="89">
        <v>0</v>
      </c>
      <c r="Y2233" s="89">
        <v>0</v>
      </c>
    </row>
    <row r="2234" spans="1:25">
      <c r="A2234" s="88" t="s">
        <v>2343</v>
      </c>
      <c r="B2234" s="89">
        <v>0</v>
      </c>
      <c r="C2234" s="89">
        <v>0</v>
      </c>
      <c r="D2234" s="89">
        <v>0</v>
      </c>
      <c r="E2234" s="89">
        <v>0</v>
      </c>
      <c r="F2234" s="89">
        <v>0</v>
      </c>
      <c r="G2234" s="89">
        <v>0</v>
      </c>
      <c r="H2234" s="89">
        <v>0</v>
      </c>
      <c r="I2234" s="89">
        <v>0</v>
      </c>
      <c r="J2234" s="89">
        <v>0</v>
      </c>
      <c r="K2234" s="89">
        <v>0</v>
      </c>
      <c r="L2234" s="89">
        <v>0</v>
      </c>
      <c r="M2234" s="89">
        <v>0</v>
      </c>
      <c r="N2234" s="89">
        <v>0</v>
      </c>
      <c r="O2234" s="89">
        <v>0</v>
      </c>
      <c r="P2234" s="89">
        <v>0</v>
      </c>
      <c r="Q2234" s="89">
        <v>0</v>
      </c>
      <c r="R2234" s="89">
        <v>0</v>
      </c>
      <c r="S2234" s="89">
        <v>0</v>
      </c>
      <c r="T2234" s="89">
        <v>0</v>
      </c>
      <c r="U2234" s="89">
        <v>0</v>
      </c>
      <c r="V2234" s="89">
        <v>0</v>
      </c>
      <c r="W2234" s="89">
        <v>0</v>
      </c>
      <c r="X2234" s="89">
        <v>0</v>
      </c>
      <c r="Y2234" s="89">
        <v>0</v>
      </c>
    </row>
    <row r="2235" spans="1:25">
      <c r="A2235" s="88" t="s">
        <v>2344</v>
      </c>
      <c r="B2235" s="89">
        <v>0</v>
      </c>
      <c r="C2235" s="89">
        <v>0</v>
      </c>
      <c r="D2235" s="89">
        <v>0</v>
      </c>
      <c r="E2235" s="89">
        <v>0</v>
      </c>
      <c r="F2235" s="89">
        <v>0</v>
      </c>
      <c r="G2235" s="89">
        <v>0</v>
      </c>
      <c r="H2235" s="89">
        <v>0</v>
      </c>
      <c r="I2235" s="89">
        <v>0</v>
      </c>
      <c r="J2235" s="89">
        <v>0</v>
      </c>
      <c r="K2235" s="89">
        <v>0</v>
      </c>
      <c r="L2235" s="89">
        <v>0</v>
      </c>
      <c r="M2235" s="89">
        <v>0</v>
      </c>
      <c r="N2235" s="89">
        <v>0</v>
      </c>
      <c r="O2235" s="89">
        <v>0</v>
      </c>
      <c r="P2235" s="89">
        <v>0</v>
      </c>
      <c r="Q2235" s="89">
        <v>0</v>
      </c>
      <c r="R2235" s="89">
        <v>0</v>
      </c>
      <c r="S2235" s="89">
        <v>0</v>
      </c>
      <c r="T2235" s="89">
        <v>0</v>
      </c>
      <c r="U2235" s="89">
        <v>0</v>
      </c>
      <c r="V2235" s="89">
        <v>0</v>
      </c>
      <c r="W2235" s="89">
        <v>0</v>
      </c>
      <c r="X2235" s="89">
        <v>0</v>
      </c>
      <c r="Y2235" s="89">
        <v>0</v>
      </c>
    </row>
    <row r="2236" spans="1:25">
      <c r="A2236" s="88" t="s">
        <v>2345</v>
      </c>
      <c r="B2236" s="89">
        <v>0</v>
      </c>
      <c r="C2236" s="89">
        <v>0</v>
      </c>
      <c r="D2236" s="89">
        <v>0</v>
      </c>
      <c r="E2236" s="89">
        <v>0</v>
      </c>
      <c r="F2236" s="89">
        <v>0</v>
      </c>
      <c r="G2236" s="89">
        <v>0</v>
      </c>
      <c r="H2236" s="89">
        <v>0</v>
      </c>
      <c r="I2236" s="89">
        <v>0</v>
      </c>
      <c r="J2236" s="89">
        <v>0</v>
      </c>
      <c r="K2236" s="89">
        <v>0</v>
      </c>
      <c r="L2236" s="89">
        <v>0</v>
      </c>
      <c r="M2236" s="89">
        <v>0</v>
      </c>
      <c r="N2236" s="89">
        <v>0</v>
      </c>
      <c r="O2236" s="89">
        <v>0</v>
      </c>
      <c r="P2236" s="89">
        <v>0</v>
      </c>
      <c r="Q2236" s="89">
        <v>0</v>
      </c>
      <c r="R2236" s="89">
        <v>0</v>
      </c>
      <c r="S2236" s="89">
        <v>0</v>
      </c>
      <c r="T2236" s="89">
        <v>0</v>
      </c>
      <c r="U2236" s="89">
        <v>0</v>
      </c>
      <c r="V2236" s="89">
        <v>0</v>
      </c>
      <c r="W2236" s="89">
        <v>0</v>
      </c>
      <c r="X2236" s="89">
        <v>0</v>
      </c>
      <c r="Y2236" s="89">
        <v>0</v>
      </c>
    </row>
    <row r="2237" spans="1:25">
      <c r="A2237" s="88" t="s">
        <v>2346</v>
      </c>
      <c r="B2237" s="89">
        <v>0</v>
      </c>
      <c r="C2237" s="89">
        <v>0</v>
      </c>
      <c r="D2237" s="89">
        <v>0</v>
      </c>
      <c r="E2237" s="89">
        <v>0</v>
      </c>
      <c r="F2237" s="89">
        <v>0</v>
      </c>
      <c r="G2237" s="89">
        <v>0</v>
      </c>
      <c r="H2237" s="89">
        <v>0</v>
      </c>
      <c r="I2237" s="89">
        <v>0</v>
      </c>
      <c r="J2237" s="89">
        <v>0</v>
      </c>
      <c r="K2237" s="89">
        <v>0</v>
      </c>
      <c r="L2237" s="89">
        <v>0</v>
      </c>
      <c r="M2237" s="89">
        <v>0</v>
      </c>
      <c r="N2237" s="89">
        <v>0</v>
      </c>
      <c r="O2237" s="89">
        <v>0</v>
      </c>
      <c r="P2237" s="89">
        <v>0</v>
      </c>
      <c r="Q2237" s="89">
        <v>0</v>
      </c>
      <c r="R2237" s="89">
        <v>0</v>
      </c>
      <c r="S2237" s="89">
        <v>0</v>
      </c>
      <c r="T2237" s="89">
        <v>0</v>
      </c>
      <c r="U2237" s="89">
        <v>0</v>
      </c>
      <c r="V2237" s="89">
        <v>0</v>
      </c>
      <c r="W2237" s="89">
        <v>0</v>
      </c>
      <c r="X2237" s="89">
        <v>0</v>
      </c>
      <c r="Y2237" s="89">
        <v>0</v>
      </c>
    </row>
    <row r="2238" spans="1:25">
      <c r="A2238" s="88" t="s">
        <v>2347</v>
      </c>
      <c r="B2238" s="89">
        <v>0</v>
      </c>
      <c r="C2238" s="89">
        <v>0</v>
      </c>
      <c r="D2238" s="89">
        <v>0</v>
      </c>
      <c r="E2238" s="89">
        <v>0</v>
      </c>
      <c r="F2238" s="89">
        <v>0</v>
      </c>
      <c r="G2238" s="89">
        <v>0</v>
      </c>
      <c r="H2238" s="89">
        <v>0</v>
      </c>
      <c r="I2238" s="89">
        <v>0</v>
      </c>
      <c r="J2238" s="89">
        <v>0</v>
      </c>
      <c r="K2238" s="89">
        <v>0</v>
      </c>
      <c r="L2238" s="89">
        <v>0</v>
      </c>
      <c r="M2238" s="89">
        <v>0</v>
      </c>
      <c r="N2238" s="89">
        <v>0</v>
      </c>
      <c r="O2238" s="89">
        <v>0</v>
      </c>
      <c r="P2238" s="89">
        <v>0</v>
      </c>
      <c r="Q2238" s="89">
        <v>0</v>
      </c>
      <c r="R2238" s="89">
        <v>0</v>
      </c>
      <c r="S2238" s="89">
        <v>0</v>
      </c>
      <c r="T2238" s="89">
        <v>0</v>
      </c>
      <c r="U2238" s="89">
        <v>0</v>
      </c>
      <c r="V2238" s="89">
        <v>0</v>
      </c>
      <c r="W2238" s="89">
        <v>0</v>
      </c>
      <c r="X2238" s="89">
        <v>0</v>
      </c>
      <c r="Y2238" s="89">
        <v>0</v>
      </c>
    </row>
    <row r="2239" spans="1:25">
      <c r="A2239" s="88" t="s">
        <v>2348</v>
      </c>
      <c r="B2239" s="89">
        <v>0</v>
      </c>
      <c r="C2239" s="89">
        <v>0</v>
      </c>
      <c r="D2239" s="89">
        <v>0</v>
      </c>
      <c r="E2239" s="89">
        <v>0</v>
      </c>
      <c r="F2239" s="89">
        <v>0</v>
      </c>
      <c r="G2239" s="89">
        <v>0</v>
      </c>
      <c r="H2239" s="89">
        <v>0</v>
      </c>
      <c r="I2239" s="89">
        <v>0</v>
      </c>
      <c r="J2239" s="89">
        <v>0</v>
      </c>
      <c r="K2239" s="89">
        <v>0</v>
      </c>
      <c r="L2239" s="89">
        <v>0</v>
      </c>
      <c r="M2239" s="89">
        <v>0</v>
      </c>
      <c r="N2239" s="89">
        <v>0</v>
      </c>
      <c r="O2239" s="89">
        <v>0</v>
      </c>
      <c r="P2239" s="89">
        <v>0</v>
      </c>
      <c r="Q2239" s="89">
        <v>0</v>
      </c>
      <c r="R2239" s="89">
        <v>0</v>
      </c>
      <c r="S2239" s="89">
        <v>0</v>
      </c>
      <c r="T2239" s="89">
        <v>0</v>
      </c>
      <c r="U2239" s="89">
        <v>0</v>
      </c>
      <c r="V2239" s="89">
        <v>0</v>
      </c>
      <c r="W2239" s="89">
        <v>0</v>
      </c>
      <c r="X2239" s="89">
        <v>0</v>
      </c>
      <c r="Y2239" s="89">
        <v>0</v>
      </c>
    </row>
    <row r="2240" spans="1:25">
      <c r="A2240" s="88" t="s">
        <v>2349</v>
      </c>
      <c r="B2240" s="89">
        <v>0</v>
      </c>
      <c r="C2240" s="89">
        <v>0</v>
      </c>
      <c r="D2240" s="89">
        <v>0</v>
      </c>
      <c r="E2240" s="89">
        <v>0</v>
      </c>
      <c r="F2240" s="89">
        <v>0</v>
      </c>
      <c r="G2240" s="89">
        <v>0</v>
      </c>
      <c r="H2240" s="89">
        <v>0</v>
      </c>
      <c r="I2240" s="89">
        <v>0</v>
      </c>
      <c r="J2240" s="89">
        <v>0</v>
      </c>
      <c r="K2240" s="89">
        <v>0</v>
      </c>
      <c r="L2240" s="89">
        <v>0</v>
      </c>
      <c r="M2240" s="89">
        <v>0</v>
      </c>
      <c r="N2240" s="89">
        <v>0</v>
      </c>
      <c r="O2240" s="89">
        <v>0</v>
      </c>
      <c r="P2240" s="89">
        <v>0</v>
      </c>
      <c r="Q2240" s="89">
        <v>0</v>
      </c>
      <c r="R2240" s="89">
        <v>0</v>
      </c>
      <c r="S2240" s="89">
        <v>0</v>
      </c>
      <c r="T2240" s="89">
        <v>0</v>
      </c>
      <c r="U2240" s="89">
        <v>0</v>
      </c>
      <c r="V2240" s="89">
        <v>0</v>
      </c>
      <c r="W2240" s="89">
        <v>0</v>
      </c>
      <c r="X2240" s="89">
        <v>0</v>
      </c>
      <c r="Y2240" s="89">
        <v>0</v>
      </c>
    </row>
    <row r="2241" spans="1:25">
      <c r="A2241" s="88" t="s">
        <v>2350</v>
      </c>
      <c r="B2241" s="89">
        <v>0</v>
      </c>
      <c r="C2241" s="89">
        <v>0</v>
      </c>
      <c r="D2241" s="89">
        <v>0</v>
      </c>
      <c r="E2241" s="89">
        <v>0</v>
      </c>
      <c r="F2241" s="89">
        <v>0</v>
      </c>
      <c r="G2241" s="89">
        <v>0</v>
      </c>
      <c r="H2241" s="89">
        <v>0</v>
      </c>
      <c r="I2241" s="89">
        <v>0</v>
      </c>
      <c r="J2241" s="89">
        <v>0</v>
      </c>
      <c r="K2241" s="89">
        <v>0</v>
      </c>
      <c r="L2241" s="89">
        <v>0</v>
      </c>
      <c r="M2241" s="89">
        <v>0</v>
      </c>
      <c r="N2241" s="89">
        <v>0</v>
      </c>
      <c r="O2241" s="89">
        <v>0</v>
      </c>
      <c r="P2241" s="89">
        <v>0</v>
      </c>
      <c r="Q2241" s="89">
        <v>0</v>
      </c>
      <c r="R2241" s="89">
        <v>0</v>
      </c>
      <c r="S2241" s="89">
        <v>0</v>
      </c>
      <c r="T2241" s="89">
        <v>0</v>
      </c>
      <c r="U2241" s="89">
        <v>0</v>
      </c>
      <c r="V2241" s="89">
        <v>0</v>
      </c>
      <c r="W2241" s="89">
        <v>0</v>
      </c>
      <c r="X2241" s="89">
        <v>0</v>
      </c>
      <c r="Y2241" s="89">
        <v>0</v>
      </c>
    </row>
    <row r="2242" spans="1:25">
      <c r="A2242" s="88" t="s">
        <v>2351</v>
      </c>
      <c r="B2242" s="89">
        <v>0</v>
      </c>
      <c r="C2242" s="89">
        <v>0</v>
      </c>
      <c r="D2242" s="89">
        <v>0</v>
      </c>
      <c r="E2242" s="89">
        <v>0</v>
      </c>
      <c r="F2242" s="89">
        <v>0</v>
      </c>
      <c r="G2242" s="89">
        <v>0</v>
      </c>
      <c r="H2242" s="89">
        <v>0</v>
      </c>
      <c r="I2242" s="89">
        <v>0</v>
      </c>
      <c r="J2242" s="89">
        <v>0</v>
      </c>
      <c r="K2242" s="89">
        <v>0</v>
      </c>
      <c r="L2242" s="89">
        <v>0</v>
      </c>
      <c r="M2242" s="89">
        <v>0</v>
      </c>
      <c r="N2242" s="89">
        <v>0</v>
      </c>
      <c r="O2242" s="89">
        <v>0</v>
      </c>
      <c r="P2242" s="89">
        <v>0</v>
      </c>
      <c r="Q2242" s="89">
        <v>0</v>
      </c>
      <c r="R2242" s="89">
        <v>0</v>
      </c>
      <c r="S2242" s="89">
        <v>0</v>
      </c>
      <c r="T2242" s="89">
        <v>0</v>
      </c>
      <c r="U2242" s="89">
        <v>0</v>
      </c>
      <c r="V2242" s="89">
        <v>0</v>
      </c>
      <c r="W2242" s="89">
        <v>0</v>
      </c>
      <c r="X2242" s="89">
        <v>0</v>
      </c>
      <c r="Y2242" s="89">
        <v>0</v>
      </c>
    </row>
    <row r="2243" spans="1:25">
      <c r="A2243" s="88" t="s">
        <v>2352</v>
      </c>
      <c r="B2243" s="89">
        <v>0</v>
      </c>
      <c r="C2243" s="89">
        <v>0</v>
      </c>
      <c r="D2243" s="89">
        <v>0</v>
      </c>
      <c r="E2243" s="89">
        <v>0</v>
      </c>
      <c r="F2243" s="89">
        <v>0</v>
      </c>
      <c r="G2243" s="89">
        <v>0</v>
      </c>
      <c r="H2243" s="89">
        <v>0</v>
      </c>
      <c r="I2243" s="89">
        <v>0</v>
      </c>
      <c r="J2243" s="89">
        <v>0</v>
      </c>
      <c r="K2243" s="89">
        <v>0</v>
      </c>
      <c r="L2243" s="89">
        <v>0</v>
      </c>
      <c r="M2243" s="89">
        <v>0</v>
      </c>
      <c r="N2243" s="89">
        <v>0</v>
      </c>
      <c r="O2243" s="89">
        <v>0</v>
      </c>
      <c r="P2243" s="89">
        <v>0</v>
      </c>
      <c r="Q2243" s="89">
        <v>0</v>
      </c>
      <c r="R2243" s="89">
        <v>0</v>
      </c>
      <c r="S2243" s="89">
        <v>0</v>
      </c>
      <c r="T2243" s="89">
        <v>0</v>
      </c>
      <c r="U2243" s="89">
        <v>0</v>
      </c>
      <c r="V2243" s="89">
        <v>0</v>
      </c>
      <c r="W2243" s="89">
        <v>0</v>
      </c>
      <c r="X2243" s="89">
        <v>0</v>
      </c>
      <c r="Y2243" s="89">
        <v>0</v>
      </c>
    </row>
    <row r="2244" spans="1:25">
      <c r="A2244" s="88" t="s">
        <v>2353</v>
      </c>
      <c r="B2244" s="89">
        <v>0</v>
      </c>
      <c r="C2244" s="89">
        <v>0</v>
      </c>
      <c r="D2244" s="89">
        <v>0</v>
      </c>
      <c r="E2244" s="89">
        <v>0</v>
      </c>
      <c r="F2244" s="89">
        <v>0</v>
      </c>
      <c r="G2244" s="89">
        <v>0</v>
      </c>
      <c r="H2244" s="89">
        <v>0</v>
      </c>
      <c r="I2244" s="89">
        <v>0</v>
      </c>
      <c r="J2244" s="89">
        <v>0</v>
      </c>
      <c r="K2244" s="89">
        <v>0</v>
      </c>
      <c r="L2244" s="89">
        <v>0</v>
      </c>
      <c r="M2244" s="89">
        <v>0</v>
      </c>
      <c r="N2244" s="89">
        <v>0</v>
      </c>
      <c r="O2244" s="89">
        <v>0</v>
      </c>
      <c r="P2244" s="89">
        <v>0</v>
      </c>
      <c r="Q2244" s="89">
        <v>0</v>
      </c>
      <c r="R2244" s="89">
        <v>0</v>
      </c>
      <c r="S2244" s="89">
        <v>0</v>
      </c>
      <c r="T2244" s="89">
        <v>0</v>
      </c>
      <c r="U2244" s="89">
        <v>0</v>
      </c>
      <c r="V2244" s="89">
        <v>0</v>
      </c>
      <c r="W2244" s="89">
        <v>0</v>
      </c>
      <c r="X2244" s="89">
        <v>0</v>
      </c>
      <c r="Y2244" s="89">
        <v>0</v>
      </c>
    </row>
    <row r="2245" spans="1:25">
      <c r="A2245" s="88" t="s">
        <v>2354</v>
      </c>
      <c r="B2245" s="89">
        <v>0</v>
      </c>
      <c r="C2245" s="89">
        <v>0</v>
      </c>
      <c r="D2245" s="89">
        <v>0</v>
      </c>
      <c r="E2245" s="89">
        <v>0</v>
      </c>
      <c r="F2245" s="89">
        <v>0</v>
      </c>
      <c r="G2245" s="89">
        <v>0</v>
      </c>
      <c r="H2245" s="89">
        <v>0</v>
      </c>
      <c r="I2245" s="89">
        <v>0</v>
      </c>
      <c r="J2245" s="89">
        <v>0</v>
      </c>
      <c r="K2245" s="89">
        <v>0</v>
      </c>
      <c r="L2245" s="89">
        <v>0</v>
      </c>
      <c r="M2245" s="89">
        <v>0</v>
      </c>
      <c r="N2245" s="89">
        <v>0</v>
      </c>
      <c r="O2245" s="89">
        <v>0</v>
      </c>
      <c r="P2245" s="89">
        <v>0</v>
      </c>
      <c r="Q2245" s="89">
        <v>0</v>
      </c>
      <c r="R2245" s="89">
        <v>0</v>
      </c>
      <c r="S2245" s="89">
        <v>0</v>
      </c>
      <c r="T2245" s="89">
        <v>0</v>
      </c>
      <c r="U2245" s="89">
        <v>0</v>
      </c>
      <c r="V2245" s="89">
        <v>0</v>
      </c>
      <c r="W2245" s="89">
        <v>0</v>
      </c>
      <c r="X2245" s="89">
        <v>0</v>
      </c>
      <c r="Y2245" s="89">
        <v>0</v>
      </c>
    </row>
    <row r="2246" spans="1:25">
      <c r="A2246" s="88" t="s">
        <v>2355</v>
      </c>
      <c r="B2246" s="89">
        <v>0</v>
      </c>
      <c r="C2246" s="89">
        <v>0</v>
      </c>
      <c r="D2246" s="89">
        <v>0</v>
      </c>
      <c r="E2246" s="89">
        <v>0</v>
      </c>
      <c r="F2246" s="89">
        <v>0</v>
      </c>
      <c r="G2246" s="89">
        <v>0</v>
      </c>
      <c r="H2246" s="89">
        <v>0</v>
      </c>
      <c r="I2246" s="89">
        <v>0</v>
      </c>
      <c r="J2246" s="89">
        <v>0</v>
      </c>
      <c r="K2246" s="89">
        <v>0</v>
      </c>
      <c r="L2246" s="89">
        <v>0</v>
      </c>
      <c r="M2246" s="89">
        <v>0</v>
      </c>
      <c r="N2246" s="89">
        <v>0</v>
      </c>
      <c r="O2246" s="89">
        <v>0</v>
      </c>
      <c r="P2246" s="89">
        <v>0</v>
      </c>
      <c r="Q2246" s="89">
        <v>0</v>
      </c>
      <c r="R2246" s="89">
        <v>0</v>
      </c>
      <c r="S2246" s="89">
        <v>0</v>
      </c>
      <c r="T2246" s="89">
        <v>0</v>
      </c>
      <c r="U2246" s="89">
        <v>0</v>
      </c>
      <c r="V2246" s="89">
        <v>0</v>
      </c>
      <c r="W2246" s="89">
        <v>0</v>
      </c>
      <c r="X2246" s="89">
        <v>0</v>
      </c>
      <c r="Y2246" s="89">
        <v>0</v>
      </c>
    </row>
    <row r="2247" spans="1:25">
      <c r="A2247" s="88" t="s">
        <v>2356</v>
      </c>
      <c r="B2247" s="89">
        <v>0</v>
      </c>
      <c r="C2247" s="89">
        <v>0</v>
      </c>
      <c r="D2247" s="89">
        <v>0</v>
      </c>
      <c r="E2247" s="89">
        <v>0</v>
      </c>
      <c r="F2247" s="89">
        <v>0</v>
      </c>
      <c r="G2247" s="89">
        <v>0</v>
      </c>
      <c r="H2247" s="89">
        <v>0</v>
      </c>
      <c r="I2247" s="89">
        <v>0</v>
      </c>
      <c r="J2247" s="89">
        <v>0</v>
      </c>
      <c r="K2247" s="89">
        <v>0</v>
      </c>
      <c r="L2247" s="89">
        <v>0</v>
      </c>
      <c r="M2247" s="89">
        <v>0</v>
      </c>
      <c r="N2247" s="89">
        <v>0</v>
      </c>
      <c r="O2247" s="89">
        <v>0</v>
      </c>
      <c r="P2247" s="89">
        <v>0</v>
      </c>
      <c r="Q2247" s="89">
        <v>0</v>
      </c>
      <c r="R2247" s="89">
        <v>0</v>
      </c>
      <c r="S2247" s="89">
        <v>0</v>
      </c>
      <c r="T2247" s="89">
        <v>0</v>
      </c>
      <c r="U2247" s="89">
        <v>0</v>
      </c>
      <c r="V2247" s="89">
        <v>0</v>
      </c>
      <c r="W2247" s="89">
        <v>0</v>
      </c>
      <c r="X2247" s="89">
        <v>0</v>
      </c>
      <c r="Y2247" s="89">
        <v>0</v>
      </c>
    </row>
    <row r="2248" spans="1:25">
      <c r="A2248" s="88" t="s">
        <v>2357</v>
      </c>
      <c r="B2248" s="89">
        <v>0</v>
      </c>
      <c r="C2248" s="89">
        <v>0</v>
      </c>
      <c r="D2248" s="89">
        <v>0</v>
      </c>
      <c r="E2248" s="89">
        <v>0</v>
      </c>
      <c r="F2248" s="89">
        <v>0</v>
      </c>
      <c r="G2248" s="89">
        <v>0</v>
      </c>
      <c r="H2248" s="89">
        <v>0</v>
      </c>
      <c r="I2248" s="89">
        <v>0</v>
      </c>
      <c r="J2248" s="89">
        <v>0</v>
      </c>
      <c r="K2248" s="89">
        <v>0</v>
      </c>
      <c r="L2248" s="89">
        <v>0</v>
      </c>
      <c r="M2248" s="89">
        <v>0</v>
      </c>
      <c r="N2248" s="89">
        <v>0</v>
      </c>
      <c r="O2248" s="89">
        <v>0</v>
      </c>
      <c r="P2248" s="89">
        <v>0</v>
      </c>
      <c r="Q2248" s="89">
        <v>0</v>
      </c>
      <c r="R2248" s="89">
        <v>0</v>
      </c>
      <c r="S2248" s="89">
        <v>0</v>
      </c>
      <c r="T2248" s="89">
        <v>0</v>
      </c>
      <c r="U2248" s="89">
        <v>0</v>
      </c>
      <c r="V2248" s="89">
        <v>0</v>
      </c>
      <c r="W2248" s="89">
        <v>0</v>
      </c>
      <c r="X2248" s="89">
        <v>0</v>
      </c>
      <c r="Y2248" s="89">
        <v>0</v>
      </c>
    </row>
    <row r="2249" spans="1:25">
      <c r="A2249" s="88" t="s">
        <v>2358</v>
      </c>
      <c r="B2249" s="89">
        <v>0</v>
      </c>
      <c r="C2249" s="89">
        <v>0</v>
      </c>
      <c r="D2249" s="89">
        <v>0</v>
      </c>
      <c r="E2249" s="89">
        <v>0</v>
      </c>
      <c r="F2249" s="89">
        <v>0</v>
      </c>
      <c r="G2249" s="89">
        <v>0</v>
      </c>
      <c r="H2249" s="89">
        <v>0</v>
      </c>
      <c r="I2249" s="89">
        <v>0</v>
      </c>
      <c r="J2249" s="89">
        <v>0</v>
      </c>
      <c r="K2249" s="89">
        <v>0</v>
      </c>
      <c r="L2249" s="89">
        <v>0</v>
      </c>
      <c r="M2249" s="89">
        <v>0</v>
      </c>
      <c r="N2249" s="89">
        <v>0</v>
      </c>
      <c r="O2249" s="89">
        <v>0</v>
      </c>
      <c r="P2249" s="89">
        <v>0</v>
      </c>
      <c r="Q2249" s="89">
        <v>0</v>
      </c>
      <c r="R2249" s="89">
        <v>0</v>
      </c>
      <c r="S2249" s="89">
        <v>0</v>
      </c>
      <c r="T2249" s="89">
        <v>0</v>
      </c>
      <c r="U2249" s="89">
        <v>0</v>
      </c>
      <c r="V2249" s="89">
        <v>0</v>
      </c>
      <c r="W2249" s="89">
        <v>0</v>
      </c>
      <c r="X2249" s="89">
        <v>0</v>
      </c>
      <c r="Y2249" s="89">
        <v>0</v>
      </c>
    </row>
    <row r="2250" spans="1:25">
      <c r="A2250" s="88" t="s">
        <v>2359</v>
      </c>
      <c r="B2250" s="89">
        <v>0</v>
      </c>
      <c r="C2250" s="89">
        <v>0</v>
      </c>
      <c r="D2250" s="89">
        <v>0</v>
      </c>
      <c r="E2250" s="89">
        <v>0</v>
      </c>
      <c r="F2250" s="89">
        <v>0</v>
      </c>
      <c r="G2250" s="89">
        <v>0</v>
      </c>
      <c r="H2250" s="89">
        <v>0</v>
      </c>
      <c r="I2250" s="89">
        <v>0</v>
      </c>
      <c r="J2250" s="89">
        <v>0</v>
      </c>
      <c r="K2250" s="89">
        <v>0</v>
      </c>
      <c r="L2250" s="89">
        <v>0</v>
      </c>
      <c r="M2250" s="89">
        <v>0</v>
      </c>
      <c r="N2250" s="89">
        <v>0</v>
      </c>
      <c r="O2250" s="89">
        <v>0</v>
      </c>
      <c r="P2250" s="89">
        <v>0</v>
      </c>
      <c r="Q2250" s="89">
        <v>0</v>
      </c>
      <c r="R2250" s="89">
        <v>0</v>
      </c>
      <c r="S2250" s="89">
        <v>0</v>
      </c>
      <c r="T2250" s="89">
        <v>0</v>
      </c>
      <c r="U2250" s="89">
        <v>0</v>
      </c>
      <c r="V2250" s="89">
        <v>0</v>
      </c>
      <c r="W2250" s="89">
        <v>0</v>
      </c>
      <c r="X2250" s="89">
        <v>0</v>
      </c>
      <c r="Y2250" s="89">
        <v>0</v>
      </c>
    </row>
    <row r="2251" spans="1:25">
      <c r="A2251" s="88" t="s">
        <v>2360</v>
      </c>
      <c r="B2251" s="89">
        <v>0</v>
      </c>
      <c r="C2251" s="89">
        <v>0</v>
      </c>
      <c r="D2251" s="89">
        <v>0</v>
      </c>
      <c r="E2251" s="89">
        <v>0</v>
      </c>
      <c r="F2251" s="89">
        <v>0</v>
      </c>
      <c r="G2251" s="89">
        <v>0</v>
      </c>
      <c r="H2251" s="89">
        <v>0</v>
      </c>
      <c r="I2251" s="89">
        <v>0</v>
      </c>
      <c r="J2251" s="89">
        <v>0</v>
      </c>
      <c r="K2251" s="89">
        <v>0</v>
      </c>
      <c r="L2251" s="89">
        <v>0</v>
      </c>
      <c r="M2251" s="89">
        <v>0</v>
      </c>
      <c r="N2251" s="89">
        <v>0</v>
      </c>
      <c r="O2251" s="89">
        <v>0</v>
      </c>
      <c r="P2251" s="89">
        <v>0</v>
      </c>
      <c r="Q2251" s="89">
        <v>0</v>
      </c>
      <c r="R2251" s="89">
        <v>0</v>
      </c>
      <c r="S2251" s="89">
        <v>0</v>
      </c>
      <c r="T2251" s="89">
        <v>0</v>
      </c>
      <c r="U2251" s="89">
        <v>0</v>
      </c>
      <c r="V2251" s="89">
        <v>0</v>
      </c>
      <c r="W2251" s="89">
        <v>0</v>
      </c>
      <c r="X2251" s="89">
        <v>0</v>
      </c>
      <c r="Y2251" s="89">
        <v>0</v>
      </c>
    </row>
    <row r="2252" spans="1:25">
      <c r="A2252" s="88" t="s">
        <v>2361</v>
      </c>
      <c r="B2252" s="89">
        <v>0</v>
      </c>
      <c r="C2252" s="89">
        <v>0</v>
      </c>
      <c r="D2252" s="89">
        <v>0</v>
      </c>
      <c r="E2252" s="89">
        <v>0</v>
      </c>
      <c r="F2252" s="89">
        <v>0</v>
      </c>
      <c r="G2252" s="89">
        <v>0</v>
      </c>
      <c r="H2252" s="89">
        <v>0</v>
      </c>
      <c r="I2252" s="89">
        <v>0</v>
      </c>
      <c r="J2252" s="89">
        <v>0</v>
      </c>
      <c r="K2252" s="89">
        <v>0</v>
      </c>
      <c r="L2252" s="89">
        <v>0</v>
      </c>
      <c r="M2252" s="89">
        <v>0</v>
      </c>
      <c r="N2252" s="89">
        <v>0</v>
      </c>
      <c r="O2252" s="89">
        <v>0</v>
      </c>
      <c r="P2252" s="89">
        <v>0</v>
      </c>
      <c r="Q2252" s="89">
        <v>0</v>
      </c>
      <c r="R2252" s="89">
        <v>0</v>
      </c>
      <c r="S2252" s="89">
        <v>0</v>
      </c>
      <c r="T2252" s="89">
        <v>0</v>
      </c>
      <c r="U2252" s="89">
        <v>0</v>
      </c>
      <c r="V2252" s="89">
        <v>0</v>
      </c>
      <c r="W2252" s="89">
        <v>0</v>
      </c>
      <c r="X2252" s="89">
        <v>0</v>
      </c>
      <c r="Y2252" s="89">
        <v>0</v>
      </c>
    </row>
    <row r="2253" spans="1:25">
      <c r="A2253" s="88" t="s">
        <v>2362</v>
      </c>
      <c r="B2253" s="89">
        <v>0</v>
      </c>
      <c r="C2253" s="89">
        <v>0</v>
      </c>
      <c r="D2253" s="89">
        <v>0</v>
      </c>
      <c r="E2253" s="89">
        <v>0</v>
      </c>
      <c r="F2253" s="89">
        <v>0</v>
      </c>
      <c r="G2253" s="89">
        <v>0</v>
      </c>
      <c r="H2253" s="89">
        <v>0</v>
      </c>
      <c r="I2253" s="89">
        <v>0</v>
      </c>
      <c r="J2253" s="89">
        <v>0</v>
      </c>
      <c r="K2253" s="89">
        <v>0</v>
      </c>
      <c r="L2253" s="89">
        <v>0</v>
      </c>
      <c r="M2253" s="89">
        <v>0</v>
      </c>
      <c r="N2253" s="89">
        <v>0</v>
      </c>
      <c r="O2253" s="89">
        <v>0</v>
      </c>
      <c r="P2253" s="89">
        <v>0</v>
      </c>
      <c r="Q2253" s="89">
        <v>0</v>
      </c>
      <c r="R2253" s="89">
        <v>0</v>
      </c>
      <c r="S2253" s="89">
        <v>0</v>
      </c>
      <c r="T2253" s="89">
        <v>0</v>
      </c>
      <c r="U2253" s="89">
        <v>0</v>
      </c>
      <c r="V2253" s="89">
        <v>0</v>
      </c>
      <c r="W2253" s="89">
        <v>0</v>
      </c>
      <c r="X2253" s="89">
        <v>0</v>
      </c>
      <c r="Y2253" s="89">
        <v>0</v>
      </c>
    </row>
    <row r="2254" spans="1:25">
      <c r="A2254" s="88" t="s">
        <v>2363</v>
      </c>
      <c r="B2254" s="89">
        <v>0</v>
      </c>
      <c r="C2254" s="89">
        <v>0</v>
      </c>
      <c r="D2254" s="89">
        <v>0</v>
      </c>
      <c r="E2254" s="89">
        <v>0</v>
      </c>
      <c r="F2254" s="89">
        <v>0</v>
      </c>
      <c r="G2254" s="89">
        <v>0</v>
      </c>
      <c r="H2254" s="89">
        <v>0</v>
      </c>
      <c r="I2254" s="89">
        <v>0</v>
      </c>
      <c r="J2254" s="89">
        <v>0</v>
      </c>
      <c r="K2254" s="89">
        <v>0</v>
      </c>
      <c r="L2254" s="89">
        <v>0</v>
      </c>
      <c r="M2254" s="89">
        <v>0</v>
      </c>
      <c r="N2254" s="89">
        <v>0</v>
      </c>
      <c r="O2254" s="89">
        <v>0</v>
      </c>
      <c r="P2254" s="89">
        <v>0</v>
      </c>
      <c r="Q2254" s="89">
        <v>0</v>
      </c>
      <c r="R2254" s="89">
        <v>0</v>
      </c>
      <c r="S2254" s="89">
        <v>0</v>
      </c>
      <c r="T2254" s="89">
        <v>0</v>
      </c>
      <c r="U2254" s="89">
        <v>0</v>
      </c>
      <c r="V2254" s="89">
        <v>0</v>
      </c>
      <c r="W2254" s="89">
        <v>0</v>
      </c>
      <c r="X2254" s="89">
        <v>0</v>
      </c>
      <c r="Y2254" s="89">
        <v>0</v>
      </c>
    </row>
    <row r="2255" spans="1:25">
      <c r="A2255" s="88" t="s">
        <v>2364</v>
      </c>
      <c r="B2255" s="89">
        <v>0</v>
      </c>
      <c r="C2255" s="89">
        <v>0</v>
      </c>
      <c r="D2255" s="89">
        <v>0</v>
      </c>
      <c r="E2255" s="89">
        <v>0</v>
      </c>
      <c r="F2255" s="89">
        <v>0</v>
      </c>
      <c r="G2255" s="89">
        <v>0</v>
      </c>
      <c r="H2255" s="89">
        <v>0</v>
      </c>
      <c r="I2255" s="89">
        <v>0</v>
      </c>
      <c r="J2255" s="89">
        <v>0</v>
      </c>
      <c r="K2255" s="89">
        <v>0</v>
      </c>
      <c r="L2255" s="89">
        <v>0</v>
      </c>
      <c r="M2255" s="89">
        <v>0</v>
      </c>
      <c r="N2255" s="89">
        <v>0</v>
      </c>
      <c r="O2255" s="89">
        <v>0</v>
      </c>
      <c r="P2255" s="89">
        <v>0</v>
      </c>
      <c r="Q2255" s="89">
        <v>0</v>
      </c>
      <c r="R2255" s="89">
        <v>0</v>
      </c>
      <c r="S2255" s="89">
        <v>0</v>
      </c>
      <c r="T2255" s="89">
        <v>0</v>
      </c>
      <c r="U2255" s="89">
        <v>0</v>
      </c>
      <c r="V2255" s="89">
        <v>0</v>
      </c>
      <c r="W2255" s="89">
        <v>0</v>
      </c>
      <c r="X2255" s="89">
        <v>0</v>
      </c>
      <c r="Y2255" s="89">
        <v>0</v>
      </c>
    </row>
    <row r="2256" spans="1:25">
      <c r="A2256" s="88" t="s">
        <v>2365</v>
      </c>
      <c r="B2256" s="89">
        <v>0</v>
      </c>
      <c r="C2256" s="89">
        <v>0</v>
      </c>
      <c r="D2256" s="89">
        <v>0</v>
      </c>
      <c r="E2256" s="89">
        <v>0</v>
      </c>
      <c r="F2256" s="89">
        <v>0</v>
      </c>
      <c r="G2256" s="89">
        <v>0</v>
      </c>
      <c r="H2256" s="89">
        <v>0</v>
      </c>
      <c r="I2256" s="89">
        <v>0</v>
      </c>
      <c r="J2256" s="89">
        <v>0</v>
      </c>
      <c r="K2256" s="89">
        <v>0</v>
      </c>
      <c r="L2256" s="89">
        <v>0</v>
      </c>
      <c r="M2256" s="89">
        <v>0</v>
      </c>
      <c r="N2256" s="89">
        <v>0</v>
      </c>
      <c r="O2256" s="89">
        <v>0</v>
      </c>
      <c r="P2256" s="89">
        <v>0</v>
      </c>
      <c r="Q2256" s="89">
        <v>0</v>
      </c>
      <c r="R2256" s="89">
        <v>0</v>
      </c>
      <c r="S2256" s="89">
        <v>0</v>
      </c>
      <c r="T2256" s="89">
        <v>0</v>
      </c>
      <c r="U2256" s="89">
        <v>0</v>
      </c>
      <c r="V2256" s="89">
        <v>0</v>
      </c>
      <c r="W2256" s="89">
        <v>0</v>
      </c>
      <c r="X2256" s="89">
        <v>0</v>
      </c>
      <c r="Y2256" s="89">
        <v>0</v>
      </c>
    </row>
    <row r="2257" spans="1:25">
      <c r="A2257" s="88" t="s">
        <v>2366</v>
      </c>
      <c r="B2257" s="89">
        <v>0</v>
      </c>
      <c r="C2257" s="89">
        <v>0</v>
      </c>
      <c r="D2257" s="89">
        <v>0</v>
      </c>
      <c r="E2257" s="89">
        <v>0</v>
      </c>
      <c r="F2257" s="89">
        <v>0</v>
      </c>
      <c r="G2257" s="89">
        <v>0</v>
      </c>
      <c r="H2257" s="89">
        <v>0</v>
      </c>
      <c r="I2257" s="89">
        <v>0</v>
      </c>
      <c r="J2257" s="89">
        <v>0</v>
      </c>
      <c r="K2257" s="89">
        <v>0</v>
      </c>
      <c r="L2257" s="89">
        <v>0</v>
      </c>
      <c r="M2257" s="89">
        <v>0</v>
      </c>
      <c r="N2257" s="89">
        <v>0</v>
      </c>
      <c r="O2257" s="89">
        <v>0</v>
      </c>
      <c r="P2257" s="89">
        <v>0</v>
      </c>
      <c r="Q2257" s="89">
        <v>0</v>
      </c>
      <c r="R2257" s="89">
        <v>0</v>
      </c>
      <c r="S2257" s="89">
        <v>0</v>
      </c>
      <c r="T2257" s="89">
        <v>0</v>
      </c>
      <c r="U2257" s="89">
        <v>0</v>
      </c>
      <c r="V2257" s="89">
        <v>0</v>
      </c>
      <c r="W2257" s="89">
        <v>0</v>
      </c>
      <c r="X2257" s="89">
        <v>0</v>
      </c>
      <c r="Y2257" s="89">
        <v>0</v>
      </c>
    </row>
    <row r="2258" spans="1:25">
      <c r="A2258" s="88" t="s">
        <v>2367</v>
      </c>
      <c r="B2258" s="89">
        <v>0</v>
      </c>
      <c r="C2258" s="89">
        <v>0</v>
      </c>
      <c r="D2258" s="89">
        <v>0</v>
      </c>
      <c r="E2258" s="89">
        <v>0</v>
      </c>
      <c r="F2258" s="89">
        <v>0</v>
      </c>
      <c r="G2258" s="89">
        <v>0</v>
      </c>
      <c r="H2258" s="89">
        <v>0</v>
      </c>
      <c r="I2258" s="89">
        <v>0</v>
      </c>
      <c r="J2258" s="89">
        <v>0</v>
      </c>
      <c r="K2258" s="89">
        <v>0</v>
      </c>
      <c r="L2258" s="89">
        <v>0</v>
      </c>
      <c r="M2258" s="89">
        <v>0</v>
      </c>
      <c r="N2258" s="89">
        <v>0</v>
      </c>
      <c r="O2258" s="89">
        <v>0</v>
      </c>
      <c r="P2258" s="89">
        <v>0</v>
      </c>
      <c r="Q2258" s="89">
        <v>0</v>
      </c>
      <c r="R2258" s="89">
        <v>0</v>
      </c>
      <c r="S2258" s="89">
        <v>0</v>
      </c>
      <c r="T2258" s="89">
        <v>0</v>
      </c>
      <c r="U2258" s="89">
        <v>0</v>
      </c>
      <c r="V2258" s="89">
        <v>0</v>
      </c>
      <c r="W2258" s="89">
        <v>0</v>
      </c>
      <c r="X2258" s="89">
        <v>0</v>
      </c>
      <c r="Y2258" s="89">
        <v>0</v>
      </c>
    </row>
    <row r="2259" spans="1:25">
      <c r="A2259" s="88" t="s">
        <v>2368</v>
      </c>
      <c r="B2259" s="89">
        <v>0</v>
      </c>
      <c r="C2259" s="89">
        <v>0</v>
      </c>
      <c r="D2259" s="89">
        <v>0</v>
      </c>
      <c r="E2259" s="89">
        <v>0</v>
      </c>
      <c r="F2259" s="89">
        <v>0</v>
      </c>
      <c r="G2259" s="89">
        <v>0</v>
      </c>
      <c r="H2259" s="89">
        <v>0</v>
      </c>
      <c r="I2259" s="89">
        <v>0</v>
      </c>
      <c r="J2259" s="89">
        <v>0</v>
      </c>
      <c r="K2259" s="89">
        <v>0</v>
      </c>
      <c r="L2259" s="89">
        <v>0</v>
      </c>
      <c r="M2259" s="89">
        <v>0</v>
      </c>
      <c r="N2259" s="89">
        <v>0</v>
      </c>
      <c r="O2259" s="89">
        <v>0</v>
      </c>
      <c r="P2259" s="89">
        <v>0</v>
      </c>
      <c r="Q2259" s="89">
        <v>0</v>
      </c>
      <c r="R2259" s="89">
        <v>0</v>
      </c>
      <c r="S2259" s="89">
        <v>0</v>
      </c>
      <c r="T2259" s="89">
        <v>0</v>
      </c>
      <c r="U2259" s="89">
        <v>0</v>
      </c>
      <c r="V2259" s="89">
        <v>0</v>
      </c>
      <c r="W2259" s="89">
        <v>0</v>
      </c>
      <c r="X2259" s="89">
        <v>0</v>
      </c>
      <c r="Y2259" s="89">
        <v>0</v>
      </c>
    </row>
    <row r="2260" spans="1:25">
      <c r="A2260" s="88" t="s">
        <v>2369</v>
      </c>
      <c r="B2260" s="89">
        <v>0</v>
      </c>
      <c r="C2260" s="89">
        <v>0</v>
      </c>
      <c r="D2260" s="89">
        <v>0</v>
      </c>
      <c r="E2260" s="89">
        <v>0</v>
      </c>
      <c r="F2260" s="89">
        <v>0</v>
      </c>
      <c r="G2260" s="89">
        <v>0</v>
      </c>
      <c r="H2260" s="89">
        <v>0</v>
      </c>
      <c r="I2260" s="89">
        <v>0</v>
      </c>
      <c r="J2260" s="89">
        <v>0</v>
      </c>
      <c r="K2260" s="89">
        <v>0</v>
      </c>
      <c r="L2260" s="89">
        <v>0</v>
      </c>
      <c r="M2260" s="89">
        <v>0</v>
      </c>
      <c r="N2260" s="89">
        <v>0</v>
      </c>
      <c r="O2260" s="89">
        <v>0</v>
      </c>
      <c r="P2260" s="89">
        <v>0</v>
      </c>
      <c r="Q2260" s="89">
        <v>0</v>
      </c>
      <c r="R2260" s="89">
        <v>0</v>
      </c>
      <c r="S2260" s="89">
        <v>0</v>
      </c>
      <c r="T2260" s="89">
        <v>0</v>
      </c>
      <c r="U2260" s="89">
        <v>0</v>
      </c>
      <c r="V2260" s="89">
        <v>0</v>
      </c>
      <c r="W2260" s="89">
        <v>0</v>
      </c>
      <c r="X2260" s="89">
        <v>0</v>
      </c>
      <c r="Y2260" s="89">
        <v>0</v>
      </c>
    </row>
    <row r="2261" spans="1:25">
      <c r="A2261" s="88" t="s">
        <v>2370</v>
      </c>
      <c r="B2261" s="89">
        <v>0</v>
      </c>
      <c r="C2261" s="89">
        <v>0</v>
      </c>
      <c r="D2261" s="89">
        <v>0</v>
      </c>
      <c r="E2261" s="89">
        <v>0</v>
      </c>
      <c r="F2261" s="89">
        <v>0</v>
      </c>
      <c r="G2261" s="89">
        <v>0</v>
      </c>
      <c r="H2261" s="89">
        <v>0</v>
      </c>
      <c r="I2261" s="89">
        <v>0</v>
      </c>
      <c r="J2261" s="89">
        <v>0</v>
      </c>
      <c r="K2261" s="89">
        <v>0</v>
      </c>
      <c r="L2261" s="89">
        <v>0</v>
      </c>
      <c r="M2261" s="89">
        <v>0</v>
      </c>
      <c r="N2261" s="89">
        <v>0</v>
      </c>
      <c r="O2261" s="89">
        <v>0</v>
      </c>
      <c r="P2261" s="89">
        <v>0</v>
      </c>
      <c r="Q2261" s="89">
        <v>0</v>
      </c>
      <c r="R2261" s="89">
        <v>0</v>
      </c>
      <c r="S2261" s="89">
        <v>0</v>
      </c>
      <c r="T2261" s="89">
        <v>0</v>
      </c>
      <c r="U2261" s="89">
        <v>0</v>
      </c>
      <c r="V2261" s="89">
        <v>0</v>
      </c>
      <c r="W2261" s="89">
        <v>0</v>
      </c>
      <c r="X2261" s="89">
        <v>0</v>
      </c>
      <c r="Y2261" s="89">
        <v>0</v>
      </c>
    </row>
    <row r="2262" spans="1:25">
      <c r="A2262" s="88" t="s">
        <v>2371</v>
      </c>
      <c r="B2262" s="89">
        <v>0</v>
      </c>
      <c r="C2262" s="89">
        <v>0</v>
      </c>
      <c r="D2262" s="89">
        <v>0</v>
      </c>
      <c r="E2262" s="89">
        <v>0</v>
      </c>
      <c r="F2262" s="89">
        <v>0</v>
      </c>
      <c r="G2262" s="89">
        <v>0</v>
      </c>
      <c r="H2262" s="89">
        <v>0</v>
      </c>
      <c r="I2262" s="89">
        <v>0</v>
      </c>
      <c r="J2262" s="89">
        <v>0</v>
      </c>
      <c r="K2262" s="89">
        <v>0</v>
      </c>
      <c r="L2262" s="89">
        <v>0</v>
      </c>
      <c r="M2262" s="89">
        <v>0</v>
      </c>
      <c r="N2262" s="89">
        <v>0</v>
      </c>
      <c r="O2262" s="89">
        <v>0</v>
      </c>
      <c r="P2262" s="89">
        <v>0</v>
      </c>
      <c r="Q2262" s="89">
        <v>0</v>
      </c>
      <c r="R2262" s="89">
        <v>0</v>
      </c>
      <c r="S2262" s="89">
        <v>0</v>
      </c>
      <c r="T2262" s="89">
        <v>0</v>
      </c>
      <c r="U2262" s="89">
        <v>0</v>
      </c>
      <c r="V2262" s="89">
        <v>0</v>
      </c>
      <c r="W2262" s="89">
        <v>0</v>
      </c>
      <c r="X2262" s="89">
        <v>0</v>
      </c>
      <c r="Y2262" s="89">
        <v>0</v>
      </c>
    </row>
    <row r="2263" spans="1:25">
      <c r="A2263" s="88" t="s">
        <v>2372</v>
      </c>
      <c r="B2263" s="89">
        <v>0</v>
      </c>
      <c r="C2263" s="89">
        <v>0</v>
      </c>
      <c r="D2263" s="89">
        <v>0</v>
      </c>
      <c r="E2263" s="89">
        <v>0</v>
      </c>
      <c r="F2263" s="89">
        <v>0</v>
      </c>
      <c r="G2263" s="89">
        <v>0</v>
      </c>
      <c r="H2263" s="89">
        <v>0</v>
      </c>
      <c r="I2263" s="89">
        <v>0</v>
      </c>
      <c r="J2263" s="89">
        <v>0</v>
      </c>
      <c r="K2263" s="89">
        <v>0</v>
      </c>
      <c r="L2263" s="89">
        <v>0</v>
      </c>
      <c r="M2263" s="89">
        <v>0</v>
      </c>
      <c r="N2263" s="89">
        <v>0</v>
      </c>
      <c r="O2263" s="89">
        <v>0</v>
      </c>
      <c r="P2263" s="89">
        <v>0</v>
      </c>
      <c r="Q2263" s="89">
        <v>0</v>
      </c>
      <c r="R2263" s="89">
        <v>0</v>
      </c>
      <c r="S2263" s="89">
        <v>0</v>
      </c>
      <c r="T2263" s="89">
        <v>0</v>
      </c>
      <c r="U2263" s="89">
        <v>0</v>
      </c>
      <c r="V2263" s="89">
        <v>0</v>
      </c>
      <c r="W2263" s="89">
        <v>0</v>
      </c>
      <c r="X2263" s="89">
        <v>0</v>
      </c>
      <c r="Y2263" s="89">
        <v>0</v>
      </c>
    </row>
    <row r="2264" spans="1:25">
      <c r="A2264" s="88" t="s">
        <v>2373</v>
      </c>
      <c r="B2264" s="89">
        <v>0</v>
      </c>
      <c r="C2264" s="89">
        <v>0</v>
      </c>
      <c r="D2264" s="89">
        <v>0</v>
      </c>
      <c r="E2264" s="89">
        <v>0</v>
      </c>
      <c r="F2264" s="89">
        <v>0</v>
      </c>
      <c r="G2264" s="89">
        <v>0</v>
      </c>
      <c r="H2264" s="89">
        <v>0</v>
      </c>
      <c r="I2264" s="89">
        <v>0</v>
      </c>
      <c r="J2264" s="89">
        <v>0</v>
      </c>
      <c r="K2264" s="89">
        <v>0</v>
      </c>
      <c r="L2264" s="89">
        <v>0</v>
      </c>
      <c r="M2264" s="89">
        <v>0</v>
      </c>
      <c r="N2264" s="89">
        <v>0</v>
      </c>
      <c r="O2264" s="89">
        <v>0</v>
      </c>
      <c r="P2264" s="89">
        <v>0</v>
      </c>
      <c r="Q2264" s="89">
        <v>0</v>
      </c>
      <c r="R2264" s="89">
        <v>0</v>
      </c>
      <c r="S2264" s="89">
        <v>0</v>
      </c>
      <c r="T2264" s="89">
        <v>0</v>
      </c>
      <c r="U2264" s="89">
        <v>0</v>
      </c>
      <c r="V2264" s="89">
        <v>0</v>
      </c>
      <c r="W2264" s="89">
        <v>0</v>
      </c>
      <c r="X2264" s="89">
        <v>0</v>
      </c>
      <c r="Y2264" s="89">
        <v>0</v>
      </c>
    </row>
    <row r="2265" spans="1:25">
      <c r="A2265" s="88" t="s">
        <v>2374</v>
      </c>
      <c r="B2265" s="89">
        <v>0</v>
      </c>
      <c r="C2265" s="89">
        <v>0</v>
      </c>
      <c r="D2265" s="89">
        <v>0</v>
      </c>
      <c r="E2265" s="89">
        <v>0</v>
      </c>
      <c r="F2265" s="89">
        <v>0</v>
      </c>
      <c r="G2265" s="89">
        <v>0</v>
      </c>
      <c r="H2265" s="89">
        <v>0</v>
      </c>
      <c r="I2265" s="89">
        <v>0</v>
      </c>
      <c r="J2265" s="89">
        <v>0</v>
      </c>
      <c r="K2265" s="89">
        <v>0</v>
      </c>
      <c r="L2265" s="89">
        <v>0</v>
      </c>
      <c r="M2265" s="89">
        <v>0</v>
      </c>
      <c r="N2265" s="89">
        <v>0</v>
      </c>
      <c r="O2265" s="89">
        <v>0</v>
      </c>
      <c r="P2265" s="89">
        <v>0</v>
      </c>
      <c r="Q2265" s="89">
        <v>0</v>
      </c>
      <c r="R2265" s="89">
        <v>0</v>
      </c>
      <c r="S2265" s="89">
        <v>0</v>
      </c>
      <c r="T2265" s="89">
        <v>0</v>
      </c>
      <c r="U2265" s="89">
        <v>0</v>
      </c>
      <c r="V2265" s="89">
        <v>0</v>
      </c>
      <c r="W2265" s="89">
        <v>0</v>
      </c>
      <c r="X2265" s="89">
        <v>0</v>
      </c>
      <c r="Y2265" s="89">
        <v>0</v>
      </c>
    </row>
    <row r="2266" spans="1:25">
      <c r="A2266" s="88" t="s">
        <v>2375</v>
      </c>
      <c r="B2266" s="89">
        <v>0</v>
      </c>
      <c r="C2266" s="89">
        <v>0</v>
      </c>
      <c r="D2266" s="89">
        <v>0</v>
      </c>
      <c r="E2266" s="89">
        <v>0</v>
      </c>
      <c r="F2266" s="89">
        <v>0</v>
      </c>
      <c r="G2266" s="89">
        <v>0</v>
      </c>
      <c r="H2266" s="89">
        <v>0</v>
      </c>
      <c r="I2266" s="89">
        <v>0</v>
      </c>
      <c r="J2266" s="89">
        <v>0</v>
      </c>
      <c r="K2266" s="89">
        <v>0</v>
      </c>
      <c r="L2266" s="89">
        <v>0</v>
      </c>
      <c r="M2266" s="89">
        <v>0</v>
      </c>
      <c r="N2266" s="89">
        <v>0</v>
      </c>
      <c r="O2266" s="89">
        <v>0</v>
      </c>
      <c r="P2266" s="89">
        <v>0</v>
      </c>
      <c r="Q2266" s="89">
        <v>0</v>
      </c>
      <c r="R2266" s="89">
        <v>0</v>
      </c>
      <c r="S2266" s="89">
        <v>0</v>
      </c>
      <c r="T2266" s="89">
        <v>0</v>
      </c>
      <c r="U2266" s="89">
        <v>0</v>
      </c>
      <c r="V2266" s="89">
        <v>0</v>
      </c>
      <c r="W2266" s="89">
        <v>0</v>
      </c>
      <c r="X2266" s="89">
        <v>0</v>
      </c>
      <c r="Y2266" s="89">
        <v>0</v>
      </c>
    </row>
    <row r="2267" spans="1:25">
      <c r="A2267" s="88" t="s">
        <v>2376</v>
      </c>
      <c r="B2267" s="89">
        <v>0</v>
      </c>
      <c r="C2267" s="89">
        <v>0</v>
      </c>
      <c r="D2267" s="89">
        <v>0</v>
      </c>
      <c r="E2267" s="89">
        <v>0</v>
      </c>
      <c r="F2267" s="89">
        <v>0</v>
      </c>
      <c r="G2267" s="89">
        <v>0</v>
      </c>
      <c r="H2267" s="89">
        <v>0</v>
      </c>
      <c r="I2267" s="89">
        <v>0</v>
      </c>
      <c r="J2267" s="89">
        <v>0</v>
      </c>
      <c r="K2267" s="89">
        <v>0</v>
      </c>
      <c r="L2267" s="89">
        <v>0</v>
      </c>
      <c r="M2267" s="89">
        <v>0</v>
      </c>
      <c r="N2267" s="89">
        <v>0</v>
      </c>
      <c r="O2267" s="89">
        <v>0</v>
      </c>
      <c r="P2267" s="89">
        <v>0</v>
      </c>
      <c r="Q2267" s="89">
        <v>0</v>
      </c>
      <c r="R2267" s="89">
        <v>0</v>
      </c>
      <c r="S2267" s="89">
        <v>0</v>
      </c>
      <c r="T2267" s="89">
        <v>0</v>
      </c>
      <c r="U2267" s="89">
        <v>0</v>
      </c>
      <c r="V2267" s="89">
        <v>0</v>
      </c>
      <c r="W2267" s="89">
        <v>0</v>
      </c>
      <c r="X2267" s="89">
        <v>0</v>
      </c>
      <c r="Y2267" s="89">
        <v>0</v>
      </c>
    </row>
    <row r="2268" spans="1:25">
      <c r="A2268" s="88" t="s">
        <v>2377</v>
      </c>
      <c r="B2268" s="89">
        <v>0</v>
      </c>
      <c r="C2268" s="89">
        <v>0</v>
      </c>
      <c r="D2268" s="89">
        <v>0</v>
      </c>
      <c r="E2268" s="89">
        <v>0</v>
      </c>
      <c r="F2268" s="89">
        <v>0</v>
      </c>
      <c r="G2268" s="89">
        <v>0</v>
      </c>
      <c r="H2268" s="89">
        <v>0</v>
      </c>
      <c r="I2268" s="89">
        <v>0</v>
      </c>
      <c r="J2268" s="89">
        <v>0</v>
      </c>
      <c r="K2268" s="89">
        <v>0</v>
      </c>
      <c r="L2268" s="89">
        <v>0</v>
      </c>
      <c r="M2268" s="89">
        <v>0</v>
      </c>
      <c r="N2268" s="89">
        <v>0</v>
      </c>
      <c r="O2268" s="89">
        <v>0</v>
      </c>
      <c r="P2268" s="89">
        <v>0</v>
      </c>
      <c r="Q2268" s="89">
        <v>0</v>
      </c>
      <c r="R2268" s="89">
        <v>0</v>
      </c>
      <c r="S2268" s="89">
        <v>0</v>
      </c>
      <c r="T2268" s="89">
        <v>0</v>
      </c>
      <c r="U2268" s="89">
        <v>0</v>
      </c>
      <c r="V2268" s="89">
        <v>0</v>
      </c>
      <c r="W2268" s="89">
        <v>0</v>
      </c>
      <c r="X2268" s="89">
        <v>0</v>
      </c>
      <c r="Y2268" s="89">
        <v>0</v>
      </c>
    </row>
    <row r="2269" spans="1:25">
      <c r="A2269" s="88" t="s">
        <v>2378</v>
      </c>
      <c r="B2269" s="89">
        <v>0</v>
      </c>
      <c r="C2269" s="89">
        <v>0</v>
      </c>
      <c r="D2269" s="89">
        <v>0</v>
      </c>
      <c r="E2269" s="89">
        <v>0</v>
      </c>
      <c r="F2269" s="89">
        <v>0</v>
      </c>
      <c r="G2269" s="89">
        <v>0</v>
      </c>
      <c r="H2269" s="89">
        <v>0</v>
      </c>
      <c r="I2269" s="89">
        <v>0</v>
      </c>
      <c r="J2269" s="89">
        <v>0</v>
      </c>
      <c r="K2269" s="89">
        <v>0</v>
      </c>
      <c r="L2269" s="89">
        <v>0</v>
      </c>
      <c r="M2269" s="89">
        <v>0</v>
      </c>
      <c r="N2269" s="89">
        <v>0</v>
      </c>
      <c r="O2269" s="89">
        <v>0</v>
      </c>
      <c r="P2269" s="89">
        <v>0</v>
      </c>
      <c r="Q2269" s="89">
        <v>0</v>
      </c>
      <c r="R2269" s="89">
        <v>0</v>
      </c>
      <c r="S2269" s="89">
        <v>0</v>
      </c>
      <c r="T2269" s="89">
        <v>0</v>
      </c>
      <c r="U2269" s="89">
        <v>0</v>
      </c>
      <c r="V2269" s="89">
        <v>0</v>
      </c>
      <c r="W2269" s="89">
        <v>0</v>
      </c>
      <c r="X2269" s="89">
        <v>0</v>
      </c>
      <c r="Y2269" s="89">
        <v>0</v>
      </c>
    </row>
    <row r="2270" spans="1:25">
      <c r="A2270" s="88" t="s">
        <v>2379</v>
      </c>
      <c r="B2270" s="89">
        <v>0</v>
      </c>
      <c r="C2270" s="89">
        <v>0</v>
      </c>
      <c r="D2270" s="89">
        <v>0</v>
      </c>
      <c r="E2270" s="89">
        <v>0</v>
      </c>
      <c r="F2270" s="89">
        <v>0</v>
      </c>
      <c r="G2270" s="89">
        <v>0</v>
      </c>
      <c r="H2270" s="89">
        <v>0</v>
      </c>
      <c r="I2270" s="89">
        <v>0</v>
      </c>
      <c r="J2270" s="89">
        <v>0</v>
      </c>
      <c r="K2270" s="89">
        <v>0</v>
      </c>
      <c r="L2270" s="89">
        <v>0</v>
      </c>
      <c r="M2270" s="89">
        <v>0</v>
      </c>
      <c r="N2270" s="89">
        <v>0</v>
      </c>
      <c r="O2270" s="89">
        <v>0</v>
      </c>
      <c r="P2270" s="89">
        <v>0</v>
      </c>
      <c r="Q2270" s="89">
        <v>0</v>
      </c>
      <c r="R2270" s="89">
        <v>0</v>
      </c>
      <c r="S2270" s="89">
        <v>0</v>
      </c>
      <c r="T2270" s="89">
        <v>0</v>
      </c>
      <c r="U2270" s="89">
        <v>0</v>
      </c>
      <c r="V2270" s="89">
        <v>0</v>
      </c>
      <c r="W2270" s="89">
        <v>0</v>
      </c>
      <c r="X2270" s="89">
        <v>0</v>
      </c>
      <c r="Y2270" s="89">
        <v>0</v>
      </c>
    </row>
    <row r="2271" spans="1:25">
      <c r="A2271" s="88" t="s">
        <v>2380</v>
      </c>
      <c r="B2271" s="89">
        <v>0</v>
      </c>
      <c r="C2271" s="89">
        <v>0</v>
      </c>
      <c r="D2271" s="89">
        <v>0</v>
      </c>
      <c r="E2271" s="89">
        <v>0</v>
      </c>
      <c r="F2271" s="89">
        <v>0</v>
      </c>
      <c r="G2271" s="89">
        <v>0</v>
      </c>
      <c r="H2271" s="89">
        <v>0</v>
      </c>
      <c r="I2271" s="89">
        <v>0</v>
      </c>
      <c r="J2271" s="89">
        <v>0</v>
      </c>
      <c r="K2271" s="89">
        <v>0</v>
      </c>
      <c r="L2271" s="89">
        <v>0</v>
      </c>
      <c r="M2271" s="89">
        <v>0</v>
      </c>
      <c r="N2271" s="89">
        <v>0</v>
      </c>
      <c r="O2271" s="89">
        <v>0</v>
      </c>
      <c r="P2271" s="89">
        <v>0</v>
      </c>
      <c r="Q2271" s="89">
        <v>0</v>
      </c>
      <c r="R2271" s="89">
        <v>0</v>
      </c>
      <c r="S2271" s="89">
        <v>0</v>
      </c>
      <c r="T2271" s="89">
        <v>0</v>
      </c>
      <c r="U2271" s="89">
        <v>0</v>
      </c>
      <c r="V2271" s="89">
        <v>0</v>
      </c>
      <c r="W2271" s="89">
        <v>0</v>
      </c>
      <c r="X2271" s="89">
        <v>0</v>
      </c>
      <c r="Y2271" s="89">
        <v>0</v>
      </c>
    </row>
    <row r="2272" spans="1:25">
      <c r="A2272" s="88" t="s">
        <v>2381</v>
      </c>
      <c r="B2272" s="89">
        <v>0</v>
      </c>
      <c r="C2272" s="89">
        <v>0</v>
      </c>
      <c r="D2272" s="89">
        <v>0</v>
      </c>
      <c r="E2272" s="89">
        <v>0</v>
      </c>
      <c r="F2272" s="89">
        <v>0</v>
      </c>
      <c r="G2272" s="89">
        <v>0</v>
      </c>
      <c r="H2272" s="89">
        <v>0</v>
      </c>
      <c r="I2272" s="89">
        <v>0</v>
      </c>
      <c r="J2272" s="89">
        <v>0</v>
      </c>
      <c r="K2272" s="89">
        <v>0</v>
      </c>
      <c r="L2272" s="89">
        <v>0</v>
      </c>
      <c r="M2272" s="89">
        <v>0</v>
      </c>
      <c r="N2272" s="89">
        <v>0</v>
      </c>
      <c r="O2272" s="89">
        <v>0</v>
      </c>
      <c r="P2272" s="89">
        <v>0</v>
      </c>
      <c r="Q2272" s="89">
        <v>0</v>
      </c>
      <c r="R2272" s="89">
        <v>0</v>
      </c>
      <c r="S2272" s="89">
        <v>0</v>
      </c>
      <c r="T2272" s="89">
        <v>0</v>
      </c>
      <c r="U2272" s="89">
        <v>0</v>
      </c>
      <c r="V2272" s="89">
        <v>0</v>
      </c>
      <c r="W2272" s="89">
        <v>0</v>
      </c>
      <c r="X2272" s="89">
        <v>0</v>
      </c>
      <c r="Y2272" s="89">
        <v>0</v>
      </c>
    </row>
    <row r="2273" spans="1:25">
      <c r="A2273" s="88" t="s">
        <v>2382</v>
      </c>
      <c r="B2273" s="89">
        <v>0</v>
      </c>
      <c r="C2273" s="89">
        <v>0</v>
      </c>
      <c r="D2273" s="89">
        <v>0</v>
      </c>
      <c r="E2273" s="89">
        <v>0</v>
      </c>
      <c r="F2273" s="89">
        <v>0</v>
      </c>
      <c r="G2273" s="89">
        <v>0</v>
      </c>
      <c r="H2273" s="89">
        <v>0</v>
      </c>
      <c r="I2273" s="89">
        <v>0</v>
      </c>
      <c r="J2273" s="89">
        <v>0</v>
      </c>
      <c r="K2273" s="89">
        <v>0</v>
      </c>
      <c r="L2273" s="89">
        <v>0</v>
      </c>
      <c r="M2273" s="89">
        <v>0</v>
      </c>
      <c r="N2273" s="89">
        <v>0</v>
      </c>
      <c r="O2273" s="89">
        <v>0</v>
      </c>
      <c r="P2273" s="89">
        <v>0</v>
      </c>
      <c r="Q2273" s="89">
        <v>0</v>
      </c>
      <c r="R2273" s="89">
        <v>0</v>
      </c>
      <c r="S2273" s="89">
        <v>0</v>
      </c>
      <c r="T2273" s="89">
        <v>0</v>
      </c>
      <c r="U2273" s="89">
        <v>0</v>
      </c>
      <c r="V2273" s="89">
        <v>0</v>
      </c>
      <c r="W2273" s="89">
        <v>0</v>
      </c>
      <c r="X2273" s="89">
        <v>0</v>
      </c>
      <c r="Y2273" s="89">
        <v>0</v>
      </c>
    </row>
    <row r="2274" spans="1:25">
      <c r="A2274" s="88" t="s">
        <v>2383</v>
      </c>
      <c r="B2274" s="89">
        <v>0</v>
      </c>
      <c r="C2274" s="89">
        <v>0</v>
      </c>
      <c r="D2274" s="89">
        <v>0</v>
      </c>
      <c r="E2274" s="89">
        <v>0</v>
      </c>
      <c r="F2274" s="89">
        <v>0</v>
      </c>
      <c r="G2274" s="89">
        <v>0</v>
      </c>
      <c r="H2274" s="89">
        <v>0</v>
      </c>
      <c r="I2274" s="89">
        <v>0</v>
      </c>
      <c r="J2274" s="89">
        <v>0</v>
      </c>
      <c r="K2274" s="89">
        <v>0</v>
      </c>
      <c r="L2274" s="89">
        <v>0</v>
      </c>
      <c r="M2274" s="89">
        <v>0</v>
      </c>
      <c r="N2274" s="89">
        <v>0</v>
      </c>
      <c r="O2274" s="89">
        <v>0</v>
      </c>
      <c r="P2274" s="89">
        <v>0</v>
      </c>
      <c r="Q2274" s="89">
        <v>0</v>
      </c>
      <c r="R2274" s="89">
        <v>0</v>
      </c>
      <c r="S2274" s="89">
        <v>0</v>
      </c>
      <c r="T2274" s="89">
        <v>0</v>
      </c>
      <c r="U2274" s="89">
        <v>0</v>
      </c>
      <c r="V2274" s="89">
        <v>0</v>
      </c>
      <c r="W2274" s="89">
        <v>0</v>
      </c>
      <c r="X2274" s="89">
        <v>0</v>
      </c>
      <c r="Y2274" s="89">
        <v>0</v>
      </c>
    </row>
    <row r="2275" spans="1:25">
      <c r="A2275" s="88" t="s">
        <v>2384</v>
      </c>
      <c r="B2275" s="89">
        <v>0</v>
      </c>
      <c r="C2275" s="89">
        <v>0</v>
      </c>
      <c r="D2275" s="89">
        <v>0</v>
      </c>
      <c r="E2275" s="89">
        <v>0</v>
      </c>
      <c r="F2275" s="89">
        <v>0</v>
      </c>
      <c r="G2275" s="89">
        <v>0</v>
      </c>
      <c r="H2275" s="89">
        <v>0</v>
      </c>
      <c r="I2275" s="89">
        <v>0</v>
      </c>
      <c r="J2275" s="89">
        <v>0</v>
      </c>
      <c r="K2275" s="89">
        <v>0</v>
      </c>
      <c r="L2275" s="89">
        <v>0</v>
      </c>
      <c r="M2275" s="89">
        <v>0</v>
      </c>
      <c r="N2275" s="89">
        <v>0</v>
      </c>
      <c r="O2275" s="89">
        <v>0</v>
      </c>
      <c r="P2275" s="89">
        <v>0</v>
      </c>
      <c r="Q2275" s="89">
        <v>0</v>
      </c>
      <c r="R2275" s="89">
        <v>0</v>
      </c>
      <c r="S2275" s="89">
        <v>0</v>
      </c>
      <c r="T2275" s="89">
        <v>0</v>
      </c>
      <c r="U2275" s="89">
        <v>0</v>
      </c>
      <c r="V2275" s="89">
        <v>0</v>
      </c>
      <c r="W2275" s="89">
        <v>0</v>
      </c>
      <c r="X2275" s="89">
        <v>0</v>
      </c>
      <c r="Y2275" s="89">
        <v>0</v>
      </c>
    </row>
    <row r="2276" spans="1:25">
      <c r="A2276" s="88" t="s">
        <v>2385</v>
      </c>
      <c r="B2276" s="89">
        <v>0</v>
      </c>
      <c r="C2276" s="89">
        <v>0</v>
      </c>
      <c r="D2276" s="89">
        <v>0</v>
      </c>
      <c r="E2276" s="89">
        <v>0</v>
      </c>
      <c r="F2276" s="89">
        <v>0</v>
      </c>
      <c r="G2276" s="89">
        <v>0</v>
      </c>
      <c r="H2276" s="89">
        <v>0</v>
      </c>
      <c r="I2276" s="89">
        <v>0</v>
      </c>
      <c r="J2276" s="89">
        <v>0</v>
      </c>
      <c r="K2276" s="89">
        <v>0</v>
      </c>
      <c r="L2276" s="89">
        <v>0</v>
      </c>
      <c r="M2276" s="89">
        <v>0</v>
      </c>
      <c r="N2276" s="89">
        <v>0</v>
      </c>
      <c r="O2276" s="89">
        <v>0</v>
      </c>
      <c r="P2276" s="89">
        <v>0</v>
      </c>
      <c r="Q2276" s="89">
        <v>0</v>
      </c>
      <c r="R2276" s="89">
        <v>0</v>
      </c>
      <c r="S2276" s="89">
        <v>0</v>
      </c>
      <c r="T2276" s="89">
        <v>0</v>
      </c>
      <c r="U2276" s="89">
        <v>0</v>
      </c>
      <c r="V2276" s="89">
        <v>0</v>
      </c>
      <c r="W2276" s="89">
        <v>0</v>
      </c>
      <c r="X2276" s="89">
        <v>0</v>
      </c>
      <c r="Y2276" s="89">
        <v>0</v>
      </c>
    </row>
    <row r="2277" spans="1:25">
      <c r="A2277" s="88" t="s">
        <v>2386</v>
      </c>
      <c r="B2277" s="89">
        <v>0</v>
      </c>
      <c r="C2277" s="89">
        <v>0</v>
      </c>
      <c r="D2277" s="89">
        <v>0</v>
      </c>
      <c r="E2277" s="89">
        <v>0</v>
      </c>
      <c r="F2277" s="89">
        <v>0</v>
      </c>
      <c r="G2277" s="89">
        <v>0</v>
      </c>
      <c r="H2277" s="89">
        <v>0</v>
      </c>
      <c r="I2277" s="89">
        <v>0</v>
      </c>
      <c r="J2277" s="89">
        <v>0</v>
      </c>
      <c r="K2277" s="89">
        <v>0</v>
      </c>
      <c r="L2277" s="89">
        <v>0</v>
      </c>
      <c r="M2277" s="89">
        <v>0</v>
      </c>
      <c r="N2277" s="89">
        <v>0</v>
      </c>
      <c r="O2277" s="89">
        <v>0</v>
      </c>
      <c r="P2277" s="89">
        <v>0</v>
      </c>
      <c r="Q2277" s="89">
        <v>0</v>
      </c>
      <c r="R2277" s="89">
        <v>0</v>
      </c>
      <c r="S2277" s="89">
        <v>0</v>
      </c>
      <c r="T2277" s="89">
        <v>0</v>
      </c>
      <c r="U2277" s="89">
        <v>0</v>
      </c>
      <c r="V2277" s="89">
        <v>0</v>
      </c>
      <c r="W2277" s="89">
        <v>0</v>
      </c>
      <c r="X2277" s="89">
        <v>0</v>
      </c>
      <c r="Y2277" s="89">
        <v>0</v>
      </c>
    </row>
    <row r="2278" spans="1:25">
      <c r="A2278" s="88" t="s">
        <v>2387</v>
      </c>
      <c r="B2278" s="89">
        <v>0</v>
      </c>
      <c r="C2278" s="89">
        <v>0</v>
      </c>
      <c r="D2278" s="89">
        <v>0</v>
      </c>
      <c r="E2278" s="89">
        <v>0</v>
      </c>
      <c r="F2278" s="89">
        <v>0</v>
      </c>
      <c r="G2278" s="89">
        <v>0</v>
      </c>
      <c r="H2278" s="89">
        <v>0</v>
      </c>
      <c r="I2278" s="89">
        <v>0</v>
      </c>
      <c r="J2278" s="89">
        <v>0</v>
      </c>
      <c r="K2278" s="89">
        <v>0</v>
      </c>
      <c r="L2278" s="89">
        <v>0</v>
      </c>
      <c r="M2278" s="89">
        <v>0</v>
      </c>
      <c r="N2278" s="89">
        <v>0</v>
      </c>
      <c r="O2278" s="89">
        <v>0</v>
      </c>
      <c r="P2278" s="89">
        <v>0</v>
      </c>
      <c r="Q2278" s="89">
        <v>0</v>
      </c>
      <c r="R2278" s="89">
        <v>0</v>
      </c>
      <c r="S2278" s="89">
        <v>0</v>
      </c>
      <c r="T2278" s="89">
        <v>0</v>
      </c>
      <c r="U2278" s="89">
        <v>0</v>
      </c>
      <c r="V2278" s="89">
        <v>0</v>
      </c>
      <c r="W2278" s="89">
        <v>0</v>
      </c>
      <c r="X2278" s="89">
        <v>0</v>
      </c>
      <c r="Y2278" s="89">
        <v>0</v>
      </c>
    </row>
    <row r="2279" spans="1:25">
      <c r="A2279" s="88" t="s">
        <v>2388</v>
      </c>
      <c r="B2279" s="89">
        <v>0</v>
      </c>
      <c r="C2279" s="89">
        <v>0</v>
      </c>
      <c r="D2279" s="89">
        <v>0</v>
      </c>
      <c r="E2279" s="89">
        <v>0</v>
      </c>
      <c r="F2279" s="89">
        <v>0</v>
      </c>
      <c r="G2279" s="89">
        <v>0</v>
      </c>
      <c r="H2279" s="89">
        <v>0</v>
      </c>
      <c r="I2279" s="89">
        <v>0</v>
      </c>
      <c r="J2279" s="89">
        <v>0</v>
      </c>
      <c r="K2279" s="89">
        <v>0</v>
      </c>
      <c r="L2279" s="89">
        <v>0</v>
      </c>
      <c r="M2279" s="89">
        <v>0</v>
      </c>
      <c r="N2279" s="89">
        <v>0</v>
      </c>
      <c r="O2279" s="89">
        <v>0</v>
      </c>
      <c r="P2279" s="89">
        <v>0</v>
      </c>
      <c r="Q2279" s="89">
        <v>0</v>
      </c>
      <c r="R2279" s="89">
        <v>0</v>
      </c>
      <c r="S2279" s="89">
        <v>0</v>
      </c>
      <c r="T2279" s="89">
        <v>0</v>
      </c>
      <c r="U2279" s="89">
        <v>0</v>
      </c>
      <c r="V2279" s="89">
        <v>0</v>
      </c>
      <c r="W2279" s="89">
        <v>0</v>
      </c>
      <c r="X2279" s="89">
        <v>0</v>
      </c>
      <c r="Y2279" s="89">
        <v>0</v>
      </c>
    </row>
    <row r="2280" spans="1:25">
      <c r="A2280" s="88" t="s">
        <v>2389</v>
      </c>
      <c r="B2280" s="89">
        <v>0</v>
      </c>
      <c r="C2280" s="89">
        <v>0</v>
      </c>
      <c r="D2280" s="89">
        <v>0</v>
      </c>
      <c r="E2280" s="89">
        <v>0</v>
      </c>
      <c r="F2280" s="89">
        <v>0</v>
      </c>
      <c r="G2280" s="89">
        <v>0</v>
      </c>
      <c r="H2280" s="89">
        <v>0</v>
      </c>
      <c r="I2280" s="89">
        <v>0</v>
      </c>
      <c r="J2280" s="89">
        <v>0</v>
      </c>
      <c r="K2280" s="89">
        <v>0</v>
      </c>
      <c r="L2280" s="89">
        <v>0</v>
      </c>
      <c r="M2280" s="89">
        <v>0</v>
      </c>
      <c r="N2280" s="89">
        <v>0</v>
      </c>
      <c r="O2280" s="89">
        <v>0</v>
      </c>
      <c r="P2280" s="89">
        <v>0</v>
      </c>
      <c r="Q2280" s="89">
        <v>0</v>
      </c>
      <c r="R2280" s="89">
        <v>0</v>
      </c>
      <c r="S2280" s="89">
        <v>0</v>
      </c>
      <c r="T2280" s="89">
        <v>0</v>
      </c>
      <c r="U2280" s="89">
        <v>0</v>
      </c>
      <c r="V2280" s="89">
        <v>0</v>
      </c>
      <c r="W2280" s="89">
        <v>0</v>
      </c>
      <c r="X2280" s="89">
        <v>0</v>
      </c>
      <c r="Y2280" s="89">
        <v>0</v>
      </c>
    </row>
    <row r="2281" spans="1:25">
      <c r="A2281" s="88" t="s">
        <v>2390</v>
      </c>
      <c r="B2281" s="89">
        <v>0</v>
      </c>
      <c r="C2281" s="89">
        <v>0</v>
      </c>
      <c r="D2281" s="89">
        <v>0</v>
      </c>
      <c r="E2281" s="89">
        <v>0</v>
      </c>
      <c r="F2281" s="89">
        <v>0</v>
      </c>
      <c r="G2281" s="89">
        <v>0</v>
      </c>
      <c r="H2281" s="89">
        <v>0</v>
      </c>
      <c r="I2281" s="89">
        <v>0</v>
      </c>
      <c r="J2281" s="89">
        <v>0</v>
      </c>
      <c r="K2281" s="89">
        <v>0</v>
      </c>
      <c r="L2281" s="89">
        <v>0</v>
      </c>
      <c r="M2281" s="89">
        <v>0</v>
      </c>
      <c r="N2281" s="89">
        <v>0</v>
      </c>
      <c r="O2281" s="89">
        <v>0</v>
      </c>
      <c r="P2281" s="89">
        <v>0</v>
      </c>
      <c r="Q2281" s="89">
        <v>0</v>
      </c>
      <c r="R2281" s="89">
        <v>0</v>
      </c>
      <c r="S2281" s="89">
        <v>0</v>
      </c>
      <c r="T2281" s="89">
        <v>0</v>
      </c>
      <c r="U2281" s="89">
        <v>0</v>
      </c>
      <c r="V2281" s="89">
        <v>0</v>
      </c>
      <c r="W2281" s="89">
        <v>0</v>
      </c>
      <c r="X2281" s="89">
        <v>0</v>
      </c>
      <c r="Y2281" s="89">
        <v>0</v>
      </c>
    </row>
    <row r="2282" spans="1:25">
      <c r="A2282" s="88" t="s">
        <v>2391</v>
      </c>
      <c r="B2282" s="89">
        <v>0</v>
      </c>
      <c r="C2282" s="89">
        <v>0</v>
      </c>
      <c r="D2282" s="89">
        <v>0</v>
      </c>
      <c r="E2282" s="89">
        <v>0</v>
      </c>
      <c r="F2282" s="89">
        <v>0</v>
      </c>
      <c r="G2282" s="89">
        <v>0</v>
      </c>
      <c r="H2282" s="89">
        <v>0</v>
      </c>
      <c r="I2282" s="89">
        <v>0</v>
      </c>
      <c r="J2282" s="89">
        <v>0</v>
      </c>
      <c r="K2282" s="89">
        <v>0</v>
      </c>
      <c r="L2282" s="89">
        <v>0</v>
      </c>
      <c r="M2282" s="89">
        <v>0</v>
      </c>
      <c r="N2282" s="89">
        <v>0</v>
      </c>
      <c r="O2282" s="89">
        <v>0</v>
      </c>
      <c r="P2282" s="89">
        <v>0</v>
      </c>
      <c r="Q2282" s="89">
        <v>0</v>
      </c>
      <c r="R2282" s="89">
        <v>0</v>
      </c>
      <c r="S2282" s="89">
        <v>0</v>
      </c>
      <c r="T2282" s="89">
        <v>0</v>
      </c>
      <c r="U2282" s="89">
        <v>0</v>
      </c>
      <c r="V2282" s="89">
        <v>0</v>
      </c>
      <c r="W2282" s="89">
        <v>0</v>
      </c>
      <c r="X2282" s="89">
        <v>0</v>
      </c>
      <c r="Y2282" s="89">
        <v>0</v>
      </c>
    </row>
    <row r="2283" spans="1:25">
      <c r="A2283" s="88" t="s">
        <v>2392</v>
      </c>
      <c r="B2283" s="89">
        <v>0</v>
      </c>
      <c r="C2283" s="89">
        <v>0</v>
      </c>
      <c r="D2283" s="89">
        <v>0</v>
      </c>
      <c r="E2283" s="89">
        <v>0</v>
      </c>
      <c r="F2283" s="89">
        <v>0</v>
      </c>
      <c r="G2283" s="89">
        <v>0</v>
      </c>
      <c r="H2283" s="89">
        <v>0</v>
      </c>
      <c r="I2283" s="89">
        <v>0</v>
      </c>
      <c r="J2283" s="89">
        <v>0</v>
      </c>
      <c r="K2283" s="89">
        <v>0</v>
      </c>
      <c r="L2283" s="89">
        <v>0</v>
      </c>
      <c r="M2283" s="89">
        <v>0</v>
      </c>
      <c r="N2283" s="89">
        <v>0</v>
      </c>
      <c r="O2283" s="89">
        <v>0</v>
      </c>
      <c r="P2283" s="89">
        <v>0</v>
      </c>
      <c r="Q2283" s="89">
        <v>0</v>
      </c>
      <c r="R2283" s="89">
        <v>0</v>
      </c>
      <c r="S2283" s="89">
        <v>0</v>
      </c>
      <c r="T2283" s="89">
        <v>0</v>
      </c>
      <c r="U2283" s="89">
        <v>0</v>
      </c>
      <c r="V2283" s="89">
        <v>0</v>
      </c>
      <c r="W2283" s="89">
        <v>0</v>
      </c>
      <c r="X2283" s="89">
        <v>0</v>
      </c>
      <c r="Y2283" s="89">
        <v>0</v>
      </c>
    </row>
    <row r="2284" spans="1:25">
      <c r="A2284" s="88" t="s">
        <v>2393</v>
      </c>
      <c r="B2284" s="89">
        <v>0</v>
      </c>
      <c r="C2284" s="89">
        <v>0</v>
      </c>
      <c r="D2284" s="89">
        <v>0</v>
      </c>
      <c r="E2284" s="89">
        <v>0</v>
      </c>
      <c r="F2284" s="89">
        <v>0</v>
      </c>
      <c r="G2284" s="89">
        <v>0</v>
      </c>
      <c r="H2284" s="89">
        <v>0</v>
      </c>
      <c r="I2284" s="89">
        <v>0</v>
      </c>
      <c r="J2284" s="89">
        <v>0</v>
      </c>
      <c r="K2284" s="89">
        <v>0</v>
      </c>
      <c r="L2284" s="89">
        <v>0</v>
      </c>
      <c r="M2284" s="89">
        <v>0</v>
      </c>
      <c r="N2284" s="89">
        <v>0</v>
      </c>
      <c r="O2284" s="89">
        <v>0</v>
      </c>
      <c r="P2284" s="89">
        <v>0</v>
      </c>
      <c r="Q2284" s="89">
        <v>0</v>
      </c>
      <c r="R2284" s="89">
        <v>0</v>
      </c>
      <c r="S2284" s="89">
        <v>0</v>
      </c>
      <c r="T2284" s="89">
        <v>0</v>
      </c>
      <c r="U2284" s="89">
        <v>0</v>
      </c>
      <c r="V2284" s="89">
        <v>0</v>
      </c>
      <c r="W2284" s="89">
        <v>0</v>
      </c>
      <c r="X2284" s="89">
        <v>0</v>
      </c>
      <c r="Y2284" s="89">
        <v>0</v>
      </c>
    </row>
    <row r="2285" spans="1:25">
      <c r="A2285" s="88" t="s">
        <v>2394</v>
      </c>
      <c r="B2285" s="89">
        <v>0</v>
      </c>
      <c r="C2285" s="89">
        <v>0</v>
      </c>
      <c r="D2285" s="89">
        <v>0</v>
      </c>
      <c r="E2285" s="89">
        <v>0</v>
      </c>
      <c r="F2285" s="89">
        <v>0</v>
      </c>
      <c r="G2285" s="89">
        <v>0</v>
      </c>
      <c r="H2285" s="89">
        <v>0</v>
      </c>
      <c r="I2285" s="89">
        <v>0</v>
      </c>
      <c r="J2285" s="89">
        <v>0</v>
      </c>
      <c r="K2285" s="89">
        <v>0</v>
      </c>
      <c r="L2285" s="89">
        <v>0</v>
      </c>
      <c r="M2285" s="89">
        <v>0</v>
      </c>
      <c r="N2285" s="89">
        <v>0</v>
      </c>
      <c r="O2285" s="89">
        <v>0</v>
      </c>
      <c r="P2285" s="89">
        <v>0</v>
      </c>
      <c r="Q2285" s="89">
        <v>0</v>
      </c>
      <c r="R2285" s="89">
        <v>0</v>
      </c>
      <c r="S2285" s="89">
        <v>0</v>
      </c>
      <c r="T2285" s="89">
        <v>0</v>
      </c>
      <c r="U2285" s="89">
        <v>0</v>
      </c>
      <c r="V2285" s="89">
        <v>0</v>
      </c>
      <c r="W2285" s="89">
        <v>0</v>
      </c>
      <c r="X2285" s="89">
        <v>0</v>
      </c>
      <c r="Y2285" s="89">
        <v>0</v>
      </c>
    </row>
    <row r="2286" spans="1:25">
      <c r="A2286" s="88" t="s">
        <v>2395</v>
      </c>
      <c r="B2286" s="89">
        <v>0</v>
      </c>
      <c r="C2286" s="89">
        <v>0</v>
      </c>
      <c r="D2286" s="89">
        <v>0</v>
      </c>
      <c r="E2286" s="89">
        <v>0</v>
      </c>
      <c r="F2286" s="89">
        <v>0</v>
      </c>
      <c r="G2286" s="89">
        <v>0</v>
      </c>
      <c r="H2286" s="89">
        <v>0</v>
      </c>
      <c r="I2286" s="89">
        <v>0</v>
      </c>
      <c r="J2286" s="89">
        <v>0</v>
      </c>
      <c r="K2286" s="89">
        <v>0</v>
      </c>
      <c r="L2286" s="89">
        <v>0</v>
      </c>
      <c r="M2286" s="89">
        <v>0</v>
      </c>
      <c r="N2286" s="89">
        <v>0</v>
      </c>
      <c r="O2286" s="89">
        <v>0</v>
      </c>
      <c r="P2286" s="89">
        <v>0</v>
      </c>
      <c r="Q2286" s="89">
        <v>0</v>
      </c>
      <c r="R2286" s="89">
        <v>0</v>
      </c>
      <c r="S2286" s="89">
        <v>0</v>
      </c>
      <c r="T2286" s="89">
        <v>0</v>
      </c>
      <c r="U2286" s="89">
        <v>0</v>
      </c>
      <c r="V2286" s="89">
        <v>0</v>
      </c>
      <c r="W2286" s="89">
        <v>0</v>
      </c>
      <c r="X2286" s="89">
        <v>0</v>
      </c>
      <c r="Y2286" s="89">
        <v>0</v>
      </c>
    </row>
    <row r="2287" spans="1:25">
      <c r="A2287" s="88" t="s">
        <v>2396</v>
      </c>
      <c r="B2287" s="89">
        <v>0</v>
      </c>
      <c r="C2287" s="89">
        <v>0</v>
      </c>
      <c r="D2287" s="89">
        <v>0</v>
      </c>
      <c r="E2287" s="89">
        <v>0</v>
      </c>
      <c r="F2287" s="89">
        <v>0</v>
      </c>
      <c r="G2287" s="89">
        <v>0</v>
      </c>
      <c r="H2287" s="89">
        <v>0</v>
      </c>
      <c r="I2287" s="89">
        <v>0</v>
      </c>
      <c r="J2287" s="89">
        <v>0</v>
      </c>
      <c r="K2287" s="89">
        <v>0</v>
      </c>
      <c r="L2287" s="89">
        <v>0</v>
      </c>
      <c r="M2287" s="89">
        <v>0</v>
      </c>
      <c r="N2287" s="89">
        <v>0</v>
      </c>
      <c r="O2287" s="89">
        <v>0</v>
      </c>
      <c r="P2287" s="89">
        <v>0</v>
      </c>
      <c r="Q2287" s="89">
        <v>0</v>
      </c>
      <c r="R2287" s="89">
        <v>0</v>
      </c>
      <c r="S2287" s="89">
        <v>0</v>
      </c>
      <c r="T2287" s="89">
        <v>0</v>
      </c>
      <c r="U2287" s="89">
        <v>0</v>
      </c>
      <c r="V2287" s="89">
        <v>0</v>
      </c>
      <c r="W2287" s="89">
        <v>0</v>
      </c>
      <c r="X2287" s="89">
        <v>0</v>
      </c>
      <c r="Y2287" s="89">
        <v>0</v>
      </c>
    </row>
    <row r="2288" spans="1:25">
      <c r="A2288" s="88" t="s">
        <v>2397</v>
      </c>
      <c r="B2288" s="89">
        <v>0</v>
      </c>
      <c r="C2288" s="89">
        <v>0</v>
      </c>
      <c r="D2288" s="89">
        <v>0</v>
      </c>
      <c r="E2288" s="89">
        <v>0</v>
      </c>
      <c r="F2288" s="89">
        <v>0</v>
      </c>
      <c r="G2288" s="89">
        <v>0</v>
      </c>
      <c r="H2288" s="89">
        <v>0</v>
      </c>
      <c r="I2288" s="89">
        <v>0</v>
      </c>
      <c r="J2288" s="89">
        <v>0</v>
      </c>
      <c r="K2288" s="89">
        <v>0</v>
      </c>
      <c r="L2288" s="89">
        <v>0</v>
      </c>
      <c r="M2288" s="89">
        <v>0</v>
      </c>
      <c r="N2288" s="89">
        <v>0</v>
      </c>
      <c r="O2288" s="89">
        <v>0</v>
      </c>
      <c r="P2288" s="89">
        <v>0</v>
      </c>
      <c r="Q2288" s="89">
        <v>0</v>
      </c>
      <c r="R2288" s="89">
        <v>0</v>
      </c>
      <c r="S2288" s="89">
        <v>0</v>
      </c>
      <c r="T2288" s="89">
        <v>0</v>
      </c>
      <c r="U2288" s="89">
        <v>0</v>
      </c>
      <c r="V2288" s="89">
        <v>0</v>
      </c>
      <c r="W2288" s="89">
        <v>0</v>
      </c>
      <c r="X2288" s="89">
        <v>0</v>
      </c>
      <c r="Y2288" s="89">
        <v>0</v>
      </c>
    </row>
    <row r="2289" spans="1:25">
      <c r="A2289" s="88" t="s">
        <v>2398</v>
      </c>
      <c r="B2289" s="89">
        <v>0</v>
      </c>
      <c r="C2289" s="89">
        <v>0</v>
      </c>
      <c r="D2289" s="89">
        <v>0</v>
      </c>
      <c r="E2289" s="89">
        <v>0</v>
      </c>
      <c r="F2289" s="89">
        <v>0</v>
      </c>
      <c r="G2289" s="89">
        <v>0</v>
      </c>
      <c r="H2289" s="89">
        <v>0</v>
      </c>
      <c r="I2289" s="89">
        <v>0</v>
      </c>
      <c r="J2289" s="89">
        <v>0</v>
      </c>
      <c r="K2289" s="89">
        <v>0</v>
      </c>
      <c r="L2289" s="89">
        <v>0</v>
      </c>
      <c r="M2289" s="89">
        <v>0</v>
      </c>
      <c r="N2289" s="89">
        <v>0</v>
      </c>
      <c r="O2289" s="89">
        <v>0</v>
      </c>
      <c r="P2289" s="89">
        <v>0</v>
      </c>
      <c r="Q2289" s="89">
        <v>0</v>
      </c>
      <c r="R2289" s="89">
        <v>0</v>
      </c>
      <c r="S2289" s="89">
        <v>0</v>
      </c>
      <c r="T2289" s="89">
        <v>0</v>
      </c>
      <c r="U2289" s="89">
        <v>0</v>
      </c>
      <c r="V2289" s="89">
        <v>0</v>
      </c>
      <c r="W2289" s="89">
        <v>0</v>
      </c>
      <c r="X2289" s="89">
        <v>0</v>
      </c>
      <c r="Y2289" s="89">
        <v>0</v>
      </c>
    </row>
    <row r="2290" spans="1:25">
      <c r="A2290" s="88" t="s">
        <v>2399</v>
      </c>
      <c r="B2290" s="89">
        <v>0</v>
      </c>
      <c r="C2290" s="89">
        <v>0</v>
      </c>
      <c r="D2290" s="89">
        <v>0</v>
      </c>
      <c r="E2290" s="89">
        <v>0</v>
      </c>
      <c r="F2290" s="89">
        <v>0</v>
      </c>
      <c r="G2290" s="89">
        <v>0</v>
      </c>
      <c r="H2290" s="89">
        <v>0</v>
      </c>
      <c r="I2290" s="89">
        <v>0</v>
      </c>
      <c r="J2290" s="89">
        <v>0</v>
      </c>
      <c r="K2290" s="89">
        <v>0</v>
      </c>
      <c r="L2290" s="89">
        <v>0</v>
      </c>
      <c r="M2290" s="89">
        <v>0</v>
      </c>
      <c r="N2290" s="89">
        <v>0</v>
      </c>
      <c r="O2290" s="89">
        <v>0</v>
      </c>
      <c r="P2290" s="89">
        <v>0</v>
      </c>
      <c r="Q2290" s="89">
        <v>0</v>
      </c>
      <c r="R2290" s="89">
        <v>0</v>
      </c>
      <c r="S2290" s="89">
        <v>0</v>
      </c>
      <c r="T2290" s="89">
        <v>0</v>
      </c>
      <c r="U2290" s="89">
        <v>0</v>
      </c>
      <c r="V2290" s="89">
        <v>0</v>
      </c>
      <c r="W2290" s="89">
        <v>0</v>
      </c>
      <c r="X2290" s="89">
        <v>0</v>
      </c>
      <c r="Y2290" s="89">
        <v>0</v>
      </c>
    </row>
    <row r="2291" spans="1:25">
      <c r="A2291" s="88" t="s">
        <v>2400</v>
      </c>
      <c r="B2291" s="89">
        <v>0</v>
      </c>
      <c r="C2291" s="89">
        <v>0</v>
      </c>
      <c r="D2291" s="89">
        <v>0</v>
      </c>
      <c r="E2291" s="89">
        <v>0</v>
      </c>
      <c r="F2291" s="89">
        <v>0</v>
      </c>
      <c r="G2291" s="89">
        <v>0</v>
      </c>
      <c r="H2291" s="89">
        <v>0</v>
      </c>
      <c r="I2291" s="89">
        <v>0</v>
      </c>
      <c r="J2291" s="89">
        <v>0</v>
      </c>
      <c r="K2291" s="89">
        <v>0</v>
      </c>
      <c r="L2291" s="89">
        <v>0</v>
      </c>
      <c r="M2291" s="89">
        <v>0</v>
      </c>
      <c r="N2291" s="89">
        <v>0</v>
      </c>
      <c r="O2291" s="89">
        <v>0</v>
      </c>
      <c r="P2291" s="89">
        <v>0</v>
      </c>
      <c r="Q2291" s="89">
        <v>0</v>
      </c>
      <c r="R2291" s="89">
        <v>0</v>
      </c>
      <c r="S2291" s="89">
        <v>0</v>
      </c>
      <c r="T2291" s="89">
        <v>0</v>
      </c>
      <c r="U2291" s="89">
        <v>0</v>
      </c>
      <c r="V2291" s="89">
        <v>0</v>
      </c>
      <c r="W2291" s="89">
        <v>0</v>
      </c>
      <c r="X2291" s="89">
        <v>0</v>
      </c>
      <c r="Y2291" s="89">
        <v>0</v>
      </c>
    </row>
    <row r="2292" spans="1:25">
      <c r="A2292" s="88" t="s">
        <v>2401</v>
      </c>
      <c r="B2292" s="89">
        <v>0</v>
      </c>
      <c r="C2292" s="89">
        <v>0</v>
      </c>
      <c r="D2292" s="89">
        <v>0</v>
      </c>
      <c r="E2292" s="89">
        <v>0</v>
      </c>
      <c r="F2292" s="89">
        <v>0</v>
      </c>
      <c r="G2292" s="89">
        <v>0</v>
      </c>
      <c r="H2292" s="89">
        <v>0</v>
      </c>
      <c r="I2292" s="89">
        <v>0</v>
      </c>
      <c r="J2292" s="89">
        <v>0</v>
      </c>
      <c r="K2292" s="89">
        <v>0</v>
      </c>
      <c r="L2292" s="89">
        <v>0</v>
      </c>
      <c r="M2292" s="89">
        <v>0</v>
      </c>
      <c r="N2292" s="89">
        <v>0</v>
      </c>
      <c r="O2292" s="89">
        <v>0</v>
      </c>
      <c r="P2292" s="89">
        <v>0</v>
      </c>
      <c r="Q2292" s="89">
        <v>0</v>
      </c>
      <c r="R2292" s="89">
        <v>0</v>
      </c>
      <c r="S2292" s="89">
        <v>0</v>
      </c>
      <c r="T2292" s="89">
        <v>0</v>
      </c>
      <c r="U2292" s="89">
        <v>0</v>
      </c>
      <c r="V2292" s="89">
        <v>0</v>
      </c>
      <c r="W2292" s="89">
        <v>0</v>
      </c>
      <c r="X2292" s="89">
        <v>0</v>
      </c>
      <c r="Y2292" s="89">
        <v>0</v>
      </c>
    </row>
    <row r="2293" spans="1:25">
      <c r="A2293" s="88" t="s">
        <v>2402</v>
      </c>
      <c r="B2293" s="89">
        <v>0</v>
      </c>
      <c r="C2293" s="89">
        <v>0</v>
      </c>
      <c r="D2293" s="89">
        <v>0</v>
      </c>
      <c r="E2293" s="89">
        <v>0</v>
      </c>
      <c r="F2293" s="89">
        <v>0</v>
      </c>
      <c r="G2293" s="89">
        <v>0</v>
      </c>
      <c r="H2293" s="89">
        <v>0</v>
      </c>
      <c r="I2293" s="89">
        <v>0</v>
      </c>
      <c r="J2293" s="89">
        <v>0</v>
      </c>
      <c r="K2293" s="89">
        <v>0</v>
      </c>
      <c r="L2293" s="89">
        <v>0</v>
      </c>
      <c r="M2293" s="89">
        <v>0</v>
      </c>
      <c r="N2293" s="89">
        <v>0</v>
      </c>
      <c r="O2293" s="89">
        <v>0</v>
      </c>
      <c r="P2293" s="89">
        <v>0</v>
      </c>
      <c r="Q2293" s="89">
        <v>0</v>
      </c>
      <c r="R2293" s="89">
        <v>0</v>
      </c>
      <c r="S2293" s="89">
        <v>0</v>
      </c>
      <c r="T2293" s="89">
        <v>0</v>
      </c>
      <c r="U2293" s="89">
        <v>0</v>
      </c>
      <c r="V2293" s="89">
        <v>0</v>
      </c>
      <c r="W2293" s="89">
        <v>0</v>
      </c>
      <c r="X2293" s="89">
        <v>0</v>
      </c>
      <c r="Y2293" s="89">
        <v>0</v>
      </c>
    </row>
    <row r="2294" spans="1:25">
      <c r="A2294" s="88" t="s">
        <v>2403</v>
      </c>
      <c r="B2294" s="89">
        <v>0</v>
      </c>
      <c r="C2294" s="89">
        <v>0</v>
      </c>
      <c r="D2294" s="89">
        <v>0</v>
      </c>
      <c r="E2294" s="89">
        <v>0</v>
      </c>
      <c r="F2294" s="89">
        <v>0</v>
      </c>
      <c r="G2294" s="89">
        <v>0</v>
      </c>
      <c r="H2294" s="89">
        <v>0</v>
      </c>
      <c r="I2294" s="89">
        <v>0</v>
      </c>
      <c r="J2294" s="89">
        <v>0</v>
      </c>
      <c r="K2294" s="89">
        <v>0</v>
      </c>
      <c r="L2294" s="89">
        <v>0</v>
      </c>
      <c r="M2294" s="89">
        <v>0</v>
      </c>
      <c r="N2294" s="89">
        <v>0</v>
      </c>
      <c r="O2294" s="89">
        <v>0</v>
      </c>
      <c r="P2294" s="89">
        <v>0</v>
      </c>
      <c r="Q2294" s="89">
        <v>0</v>
      </c>
      <c r="R2294" s="89">
        <v>0</v>
      </c>
      <c r="S2294" s="89">
        <v>0</v>
      </c>
      <c r="T2294" s="89">
        <v>0</v>
      </c>
      <c r="U2294" s="89">
        <v>0</v>
      </c>
      <c r="V2294" s="89">
        <v>0</v>
      </c>
      <c r="W2294" s="89">
        <v>0</v>
      </c>
      <c r="X2294" s="89">
        <v>0</v>
      </c>
      <c r="Y2294" s="89">
        <v>0</v>
      </c>
    </row>
    <row r="2295" spans="1:25">
      <c r="A2295" s="88" t="s">
        <v>2404</v>
      </c>
      <c r="B2295" s="89">
        <v>0</v>
      </c>
      <c r="C2295" s="89">
        <v>0</v>
      </c>
      <c r="D2295" s="89">
        <v>0</v>
      </c>
      <c r="E2295" s="89">
        <v>0</v>
      </c>
      <c r="F2295" s="89">
        <v>0</v>
      </c>
      <c r="G2295" s="89">
        <v>0</v>
      </c>
      <c r="H2295" s="89">
        <v>0</v>
      </c>
      <c r="I2295" s="89">
        <v>0</v>
      </c>
      <c r="J2295" s="89">
        <v>0</v>
      </c>
      <c r="K2295" s="89">
        <v>0</v>
      </c>
      <c r="L2295" s="89">
        <v>0</v>
      </c>
      <c r="M2295" s="89">
        <v>0</v>
      </c>
      <c r="N2295" s="89">
        <v>0</v>
      </c>
      <c r="O2295" s="89">
        <v>0</v>
      </c>
      <c r="P2295" s="89">
        <v>0</v>
      </c>
      <c r="Q2295" s="89">
        <v>0</v>
      </c>
      <c r="R2295" s="89">
        <v>0</v>
      </c>
      <c r="S2295" s="89">
        <v>0</v>
      </c>
      <c r="T2295" s="89">
        <v>0</v>
      </c>
      <c r="U2295" s="89">
        <v>0</v>
      </c>
      <c r="V2295" s="89">
        <v>0</v>
      </c>
      <c r="W2295" s="89">
        <v>0</v>
      </c>
      <c r="X2295" s="89">
        <v>0</v>
      </c>
      <c r="Y2295" s="89">
        <v>0</v>
      </c>
    </row>
    <row r="2296" spans="1:25">
      <c r="A2296" s="88" t="s">
        <v>2405</v>
      </c>
      <c r="B2296" s="89">
        <v>0</v>
      </c>
      <c r="C2296" s="89">
        <v>0</v>
      </c>
      <c r="D2296" s="89">
        <v>0</v>
      </c>
      <c r="E2296" s="89">
        <v>0</v>
      </c>
      <c r="F2296" s="89">
        <v>0</v>
      </c>
      <c r="G2296" s="89">
        <v>0</v>
      </c>
      <c r="H2296" s="89">
        <v>0</v>
      </c>
      <c r="I2296" s="89">
        <v>0</v>
      </c>
      <c r="J2296" s="89">
        <v>0</v>
      </c>
      <c r="K2296" s="89">
        <v>0</v>
      </c>
      <c r="L2296" s="89">
        <v>0</v>
      </c>
      <c r="M2296" s="89">
        <v>0</v>
      </c>
      <c r="N2296" s="89">
        <v>0</v>
      </c>
      <c r="O2296" s="89">
        <v>0</v>
      </c>
      <c r="P2296" s="89">
        <v>0</v>
      </c>
      <c r="Q2296" s="89">
        <v>0</v>
      </c>
      <c r="R2296" s="89">
        <v>0</v>
      </c>
      <c r="S2296" s="89">
        <v>0</v>
      </c>
      <c r="T2296" s="89">
        <v>0</v>
      </c>
      <c r="U2296" s="89">
        <v>0</v>
      </c>
      <c r="V2296" s="89">
        <v>0</v>
      </c>
      <c r="W2296" s="89">
        <v>0</v>
      </c>
      <c r="X2296" s="89">
        <v>0</v>
      </c>
      <c r="Y2296" s="89">
        <v>0</v>
      </c>
    </row>
    <row r="2297" spans="1:25">
      <c r="A2297" s="88" t="s">
        <v>2406</v>
      </c>
      <c r="B2297" s="89">
        <v>0</v>
      </c>
      <c r="C2297" s="89">
        <v>0</v>
      </c>
      <c r="D2297" s="89">
        <v>0</v>
      </c>
      <c r="E2297" s="89">
        <v>0</v>
      </c>
      <c r="F2297" s="89">
        <v>0</v>
      </c>
      <c r="G2297" s="89">
        <v>0</v>
      </c>
      <c r="H2297" s="89">
        <v>0</v>
      </c>
      <c r="I2297" s="89">
        <v>0</v>
      </c>
      <c r="J2297" s="89">
        <v>0</v>
      </c>
      <c r="K2297" s="89">
        <v>0</v>
      </c>
      <c r="L2297" s="89">
        <v>0</v>
      </c>
      <c r="M2297" s="89">
        <v>0</v>
      </c>
      <c r="N2297" s="89">
        <v>0</v>
      </c>
      <c r="O2297" s="89">
        <v>0</v>
      </c>
      <c r="P2297" s="89">
        <v>0</v>
      </c>
      <c r="Q2297" s="89">
        <v>0</v>
      </c>
      <c r="R2297" s="89">
        <v>0</v>
      </c>
      <c r="S2297" s="89">
        <v>0</v>
      </c>
      <c r="T2297" s="89">
        <v>0</v>
      </c>
      <c r="U2297" s="89">
        <v>0</v>
      </c>
      <c r="V2297" s="89">
        <v>0</v>
      </c>
      <c r="W2297" s="89">
        <v>0</v>
      </c>
      <c r="X2297" s="89">
        <v>0</v>
      </c>
      <c r="Y2297" s="89">
        <v>0</v>
      </c>
    </row>
    <row r="2298" spans="1:25">
      <c r="A2298" s="88" t="s">
        <v>2407</v>
      </c>
      <c r="B2298" s="89">
        <v>0</v>
      </c>
      <c r="C2298" s="89">
        <v>0</v>
      </c>
      <c r="D2298" s="89">
        <v>0</v>
      </c>
      <c r="E2298" s="89">
        <v>0</v>
      </c>
      <c r="F2298" s="89">
        <v>0</v>
      </c>
      <c r="G2298" s="89">
        <v>0</v>
      </c>
      <c r="H2298" s="89">
        <v>0</v>
      </c>
      <c r="I2298" s="89">
        <v>0</v>
      </c>
      <c r="J2298" s="89">
        <v>0</v>
      </c>
      <c r="K2298" s="89">
        <v>0</v>
      </c>
      <c r="L2298" s="89">
        <v>0</v>
      </c>
      <c r="M2298" s="89">
        <v>0</v>
      </c>
      <c r="N2298" s="89">
        <v>0</v>
      </c>
      <c r="O2298" s="89">
        <v>0</v>
      </c>
      <c r="P2298" s="89">
        <v>0</v>
      </c>
      <c r="Q2298" s="89">
        <v>0</v>
      </c>
      <c r="R2298" s="89">
        <v>0</v>
      </c>
      <c r="S2298" s="89">
        <v>0</v>
      </c>
      <c r="T2298" s="89">
        <v>0</v>
      </c>
      <c r="U2298" s="89">
        <v>0</v>
      </c>
      <c r="V2298" s="89">
        <v>0</v>
      </c>
      <c r="W2298" s="89">
        <v>0</v>
      </c>
      <c r="X2298" s="89">
        <v>0</v>
      </c>
      <c r="Y2298" s="89">
        <v>0</v>
      </c>
    </row>
    <row r="2299" spans="1:25">
      <c r="A2299" s="88" t="s">
        <v>2408</v>
      </c>
      <c r="B2299" s="89">
        <v>0</v>
      </c>
      <c r="C2299" s="89">
        <v>0</v>
      </c>
      <c r="D2299" s="89">
        <v>0</v>
      </c>
      <c r="E2299" s="89">
        <v>0</v>
      </c>
      <c r="F2299" s="89">
        <v>0</v>
      </c>
      <c r="G2299" s="89">
        <v>0</v>
      </c>
      <c r="H2299" s="89">
        <v>0</v>
      </c>
      <c r="I2299" s="89">
        <v>0</v>
      </c>
      <c r="J2299" s="89">
        <v>0</v>
      </c>
      <c r="K2299" s="89">
        <v>0</v>
      </c>
      <c r="L2299" s="89">
        <v>0</v>
      </c>
      <c r="M2299" s="89">
        <v>0</v>
      </c>
      <c r="N2299" s="89">
        <v>0</v>
      </c>
      <c r="O2299" s="89">
        <v>0</v>
      </c>
      <c r="P2299" s="89">
        <v>0</v>
      </c>
      <c r="Q2299" s="89">
        <v>0</v>
      </c>
      <c r="R2299" s="89">
        <v>0</v>
      </c>
      <c r="S2299" s="89">
        <v>0</v>
      </c>
      <c r="T2299" s="89">
        <v>0</v>
      </c>
      <c r="U2299" s="89">
        <v>0</v>
      </c>
      <c r="V2299" s="89">
        <v>0</v>
      </c>
      <c r="W2299" s="89">
        <v>0</v>
      </c>
      <c r="X2299" s="89">
        <v>0</v>
      </c>
      <c r="Y2299" s="89">
        <v>0</v>
      </c>
    </row>
    <row r="2300" spans="1:25">
      <c r="A2300" s="88" t="s">
        <v>2409</v>
      </c>
      <c r="B2300" s="89">
        <v>0</v>
      </c>
      <c r="C2300" s="89">
        <v>0</v>
      </c>
      <c r="D2300" s="89">
        <v>0</v>
      </c>
      <c r="E2300" s="89">
        <v>0</v>
      </c>
      <c r="F2300" s="89">
        <v>0</v>
      </c>
      <c r="G2300" s="89">
        <v>0</v>
      </c>
      <c r="H2300" s="89">
        <v>0</v>
      </c>
      <c r="I2300" s="89">
        <v>0</v>
      </c>
      <c r="J2300" s="89">
        <v>0</v>
      </c>
      <c r="K2300" s="89">
        <v>0</v>
      </c>
      <c r="L2300" s="89">
        <v>0</v>
      </c>
      <c r="M2300" s="89">
        <v>0</v>
      </c>
      <c r="N2300" s="89">
        <v>0</v>
      </c>
      <c r="O2300" s="89">
        <v>0</v>
      </c>
      <c r="P2300" s="89">
        <v>0</v>
      </c>
      <c r="Q2300" s="89">
        <v>0</v>
      </c>
      <c r="R2300" s="89">
        <v>0</v>
      </c>
      <c r="S2300" s="89">
        <v>0</v>
      </c>
      <c r="T2300" s="89">
        <v>0</v>
      </c>
      <c r="U2300" s="89">
        <v>0</v>
      </c>
      <c r="V2300" s="89">
        <v>0</v>
      </c>
      <c r="W2300" s="89">
        <v>0</v>
      </c>
      <c r="X2300" s="89">
        <v>0</v>
      </c>
      <c r="Y2300" s="89">
        <v>0</v>
      </c>
    </row>
    <row r="2301" spans="1:25">
      <c r="A2301" s="88" t="s">
        <v>2410</v>
      </c>
      <c r="B2301" s="89">
        <v>0</v>
      </c>
      <c r="C2301" s="89">
        <v>0</v>
      </c>
      <c r="D2301" s="89">
        <v>0</v>
      </c>
      <c r="E2301" s="89">
        <v>0</v>
      </c>
      <c r="F2301" s="89">
        <v>0</v>
      </c>
      <c r="G2301" s="89">
        <v>0</v>
      </c>
      <c r="H2301" s="89">
        <v>0</v>
      </c>
      <c r="I2301" s="89">
        <v>0</v>
      </c>
      <c r="J2301" s="89">
        <v>0</v>
      </c>
      <c r="K2301" s="89">
        <v>0</v>
      </c>
      <c r="L2301" s="89">
        <v>0</v>
      </c>
      <c r="M2301" s="89">
        <v>0</v>
      </c>
      <c r="N2301" s="89">
        <v>0</v>
      </c>
      <c r="O2301" s="89">
        <v>0</v>
      </c>
      <c r="P2301" s="89">
        <v>0</v>
      </c>
      <c r="Q2301" s="89">
        <v>0</v>
      </c>
      <c r="R2301" s="89">
        <v>0</v>
      </c>
      <c r="S2301" s="89">
        <v>0</v>
      </c>
      <c r="T2301" s="89">
        <v>0</v>
      </c>
      <c r="U2301" s="89">
        <v>0</v>
      </c>
      <c r="V2301" s="89">
        <v>0</v>
      </c>
      <c r="W2301" s="89">
        <v>0</v>
      </c>
      <c r="X2301" s="89">
        <v>0</v>
      </c>
      <c r="Y2301" s="89">
        <v>0</v>
      </c>
    </row>
    <row r="2302" spans="1:25">
      <c r="A2302" s="88" t="s">
        <v>2411</v>
      </c>
      <c r="B2302" s="89">
        <v>0</v>
      </c>
      <c r="C2302" s="89">
        <v>0</v>
      </c>
      <c r="D2302" s="89">
        <v>0</v>
      </c>
      <c r="E2302" s="89">
        <v>0</v>
      </c>
      <c r="F2302" s="89">
        <v>0</v>
      </c>
      <c r="G2302" s="89">
        <v>0</v>
      </c>
      <c r="H2302" s="89">
        <v>0</v>
      </c>
      <c r="I2302" s="89">
        <v>0</v>
      </c>
      <c r="J2302" s="89">
        <v>0</v>
      </c>
      <c r="K2302" s="89">
        <v>0</v>
      </c>
      <c r="L2302" s="89">
        <v>0</v>
      </c>
      <c r="M2302" s="89">
        <v>0</v>
      </c>
      <c r="N2302" s="89">
        <v>0</v>
      </c>
      <c r="O2302" s="89">
        <v>0</v>
      </c>
      <c r="P2302" s="89">
        <v>0</v>
      </c>
      <c r="Q2302" s="89">
        <v>0</v>
      </c>
      <c r="R2302" s="89">
        <v>0</v>
      </c>
      <c r="S2302" s="89">
        <v>0</v>
      </c>
      <c r="T2302" s="89">
        <v>0</v>
      </c>
      <c r="U2302" s="89">
        <v>0</v>
      </c>
      <c r="V2302" s="89">
        <v>0</v>
      </c>
      <c r="W2302" s="89">
        <v>0</v>
      </c>
      <c r="X2302" s="89">
        <v>0</v>
      </c>
      <c r="Y2302" s="89">
        <v>0</v>
      </c>
    </row>
    <row r="2303" spans="1:25">
      <c r="A2303" s="88" t="s">
        <v>2412</v>
      </c>
      <c r="B2303" s="89">
        <v>0</v>
      </c>
      <c r="C2303" s="89">
        <v>0</v>
      </c>
      <c r="D2303" s="89">
        <v>0</v>
      </c>
      <c r="E2303" s="89">
        <v>0</v>
      </c>
      <c r="F2303" s="89">
        <v>0</v>
      </c>
      <c r="G2303" s="89">
        <v>0</v>
      </c>
      <c r="H2303" s="89">
        <v>0</v>
      </c>
      <c r="I2303" s="89">
        <v>0</v>
      </c>
      <c r="J2303" s="89">
        <v>0</v>
      </c>
      <c r="K2303" s="89">
        <v>0</v>
      </c>
      <c r="L2303" s="89">
        <v>0</v>
      </c>
      <c r="M2303" s="89">
        <v>0</v>
      </c>
      <c r="N2303" s="89">
        <v>0</v>
      </c>
      <c r="O2303" s="89">
        <v>0</v>
      </c>
      <c r="P2303" s="89">
        <v>0</v>
      </c>
      <c r="Q2303" s="89">
        <v>0</v>
      </c>
      <c r="R2303" s="89">
        <v>0</v>
      </c>
      <c r="S2303" s="89">
        <v>0</v>
      </c>
      <c r="T2303" s="89">
        <v>0</v>
      </c>
      <c r="U2303" s="89">
        <v>0</v>
      </c>
      <c r="V2303" s="89">
        <v>0</v>
      </c>
      <c r="W2303" s="89">
        <v>0</v>
      </c>
      <c r="X2303" s="89">
        <v>0</v>
      </c>
      <c r="Y2303" s="89">
        <v>0</v>
      </c>
    </row>
    <row r="2304" spans="1:25">
      <c r="A2304" s="88" t="s">
        <v>2413</v>
      </c>
      <c r="B2304" s="89">
        <v>0</v>
      </c>
      <c r="C2304" s="89">
        <v>0</v>
      </c>
      <c r="D2304" s="89">
        <v>0</v>
      </c>
      <c r="E2304" s="89">
        <v>0</v>
      </c>
      <c r="F2304" s="89">
        <v>0</v>
      </c>
      <c r="G2304" s="89">
        <v>0</v>
      </c>
      <c r="H2304" s="89">
        <v>0</v>
      </c>
      <c r="I2304" s="89">
        <v>0</v>
      </c>
      <c r="J2304" s="89">
        <v>0</v>
      </c>
      <c r="K2304" s="89">
        <v>0</v>
      </c>
      <c r="L2304" s="89">
        <v>0</v>
      </c>
      <c r="M2304" s="89">
        <v>0</v>
      </c>
      <c r="N2304" s="89">
        <v>0</v>
      </c>
      <c r="O2304" s="89">
        <v>0</v>
      </c>
      <c r="P2304" s="89">
        <v>0</v>
      </c>
      <c r="Q2304" s="89">
        <v>0</v>
      </c>
      <c r="R2304" s="89">
        <v>0</v>
      </c>
      <c r="S2304" s="89">
        <v>0</v>
      </c>
      <c r="T2304" s="89">
        <v>0</v>
      </c>
      <c r="U2304" s="89">
        <v>0</v>
      </c>
      <c r="V2304" s="89">
        <v>0</v>
      </c>
      <c r="W2304" s="89">
        <v>0</v>
      </c>
      <c r="X2304" s="89">
        <v>0</v>
      </c>
      <c r="Y2304" s="89">
        <v>0</v>
      </c>
    </row>
    <row r="2305" spans="1:25">
      <c r="A2305" s="88" t="s">
        <v>2414</v>
      </c>
      <c r="B2305" s="89">
        <v>0</v>
      </c>
      <c r="C2305" s="89">
        <v>0</v>
      </c>
      <c r="D2305" s="89">
        <v>0</v>
      </c>
      <c r="E2305" s="89">
        <v>0</v>
      </c>
      <c r="F2305" s="89">
        <v>0</v>
      </c>
      <c r="G2305" s="89">
        <v>0</v>
      </c>
      <c r="H2305" s="89">
        <v>0</v>
      </c>
      <c r="I2305" s="89">
        <v>0</v>
      </c>
      <c r="J2305" s="89">
        <v>0</v>
      </c>
      <c r="K2305" s="89">
        <v>0</v>
      </c>
      <c r="L2305" s="89">
        <v>0</v>
      </c>
      <c r="M2305" s="89">
        <v>0</v>
      </c>
      <c r="N2305" s="89">
        <v>0</v>
      </c>
      <c r="O2305" s="89">
        <v>0</v>
      </c>
      <c r="P2305" s="89">
        <v>0</v>
      </c>
      <c r="Q2305" s="89">
        <v>0</v>
      </c>
      <c r="R2305" s="89">
        <v>0</v>
      </c>
      <c r="S2305" s="89">
        <v>0</v>
      </c>
      <c r="T2305" s="89">
        <v>0</v>
      </c>
      <c r="U2305" s="89">
        <v>0</v>
      </c>
      <c r="V2305" s="89">
        <v>0</v>
      </c>
      <c r="W2305" s="89">
        <v>0</v>
      </c>
      <c r="X2305" s="89">
        <v>0</v>
      </c>
      <c r="Y2305" s="89">
        <v>0</v>
      </c>
    </row>
    <row r="2306" spans="1:25">
      <c r="A2306" s="88" t="s">
        <v>2415</v>
      </c>
      <c r="B2306" s="89">
        <v>0</v>
      </c>
      <c r="C2306" s="89">
        <v>0</v>
      </c>
      <c r="D2306" s="89">
        <v>0</v>
      </c>
      <c r="E2306" s="89">
        <v>0</v>
      </c>
      <c r="F2306" s="89">
        <v>0</v>
      </c>
      <c r="G2306" s="89">
        <v>0</v>
      </c>
      <c r="H2306" s="89">
        <v>0</v>
      </c>
      <c r="I2306" s="89">
        <v>0</v>
      </c>
      <c r="J2306" s="89">
        <v>0</v>
      </c>
      <c r="K2306" s="89">
        <v>0</v>
      </c>
      <c r="L2306" s="89">
        <v>0</v>
      </c>
      <c r="M2306" s="89">
        <v>0</v>
      </c>
      <c r="N2306" s="89">
        <v>0</v>
      </c>
      <c r="O2306" s="89">
        <v>0</v>
      </c>
      <c r="P2306" s="89">
        <v>0</v>
      </c>
      <c r="Q2306" s="89">
        <v>0</v>
      </c>
      <c r="R2306" s="89">
        <v>0</v>
      </c>
      <c r="S2306" s="89">
        <v>0</v>
      </c>
      <c r="T2306" s="89">
        <v>0</v>
      </c>
      <c r="U2306" s="89">
        <v>0</v>
      </c>
      <c r="V2306" s="89">
        <v>0</v>
      </c>
      <c r="W2306" s="89">
        <v>0</v>
      </c>
      <c r="X2306" s="89">
        <v>0</v>
      </c>
      <c r="Y2306" s="89">
        <v>0</v>
      </c>
    </row>
    <row r="2307" spans="1:25">
      <c r="A2307" s="88" t="s">
        <v>2416</v>
      </c>
      <c r="B2307" s="89">
        <v>0</v>
      </c>
      <c r="C2307" s="89">
        <v>0</v>
      </c>
      <c r="D2307" s="89">
        <v>0</v>
      </c>
      <c r="E2307" s="89">
        <v>0</v>
      </c>
      <c r="F2307" s="89">
        <v>0</v>
      </c>
      <c r="G2307" s="89">
        <v>0</v>
      </c>
      <c r="H2307" s="89">
        <v>0</v>
      </c>
      <c r="I2307" s="89">
        <v>0</v>
      </c>
      <c r="J2307" s="89">
        <v>0</v>
      </c>
      <c r="K2307" s="89">
        <v>0</v>
      </c>
      <c r="L2307" s="89">
        <v>0</v>
      </c>
      <c r="M2307" s="89">
        <v>0</v>
      </c>
      <c r="N2307" s="89">
        <v>0</v>
      </c>
      <c r="O2307" s="89">
        <v>0</v>
      </c>
      <c r="P2307" s="89">
        <v>0</v>
      </c>
      <c r="Q2307" s="89">
        <v>0</v>
      </c>
      <c r="R2307" s="89">
        <v>0</v>
      </c>
      <c r="S2307" s="89">
        <v>0</v>
      </c>
      <c r="T2307" s="89">
        <v>0</v>
      </c>
      <c r="U2307" s="89">
        <v>0</v>
      </c>
      <c r="V2307" s="89">
        <v>0</v>
      </c>
      <c r="W2307" s="89">
        <v>0</v>
      </c>
      <c r="X2307" s="89">
        <v>0</v>
      </c>
      <c r="Y2307" s="89">
        <v>0</v>
      </c>
    </row>
    <row r="2308" spans="1:25">
      <c r="A2308" s="88" t="s">
        <v>2417</v>
      </c>
      <c r="B2308" s="89">
        <v>0</v>
      </c>
      <c r="C2308" s="89">
        <v>0</v>
      </c>
      <c r="D2308" s="89">
        <v>0</v>
      </c>
      <c r="E2308" s="89">
        <v>0</v>
      </c>
      <c r="F2308" s="89">
        <v>0</v>
      </c>
      <c r="G2308" s="89">
        <v>0</v>
      </c>
      <c r="H2308" s="89">
        <v>0</v>
      </c>
      <c r="I2308" s="89">
        <v>0</v>
      </c>
      <c r="J2308" s="89">
        <v>0</v>
      </c>
      <c r="K2308" s="89">
        <v>0</v>
      </c>
      <c r="L2308" s="89">
        <v>0</v>
      </c>
      <c r="M2308" s="89">
        <v>0</v>
      </c>
      <c r="N2308" s="89">
        <v>0</v>
      </c>
      <c r="O2308" s="89">
        <v>0</v>
      </c>
      <c r="P2308" s="89">
        <v>0</v>
      </c>
      <c r="Q2308" s="89">
        <v>0</v>
      </c>
      <c r="R2308" s="89">
        <v>0</v>
      </c>
      <c r="S2308" s="89">
        <v>0</v>
      </c>
      <c r="T2308" s="89">
        <v>0</v>
      </c>
      <c r="U2308" s="89">
        <v>0</v>
      </c>
      <c r="V2308" s="89">
        <v>0</v>
      </c>
      <c r="W2308" s="89">
        <v>0</v>
      </c>
      <c r="X2308" s="89">
        <v>0</v>
      </c>
      <c r="Y2308" s="89">
        <v>0</v>
      </c>
    </row>
    <row r="2309" spans="1:25">
      <c r="A2309" s="88" t="s">
        <v>2418</v>
      </c>
      <c r="B2309" s="89">
        <v>0</v>
      </c>
      <c r="C2309" s="89">
        <v>0</v>
      </c>
      <c r="D2309" s="89">
        <v>0</v>
      </c>
      <c r="E2309" s="89">
        <v>0</v>
      </c>
      <c r="F2309" s="89">
        <v>0</v>
      </c>
      <c r="G2309" s="89">
        <v>0</v>
      </c>
      <c r="H2309" s="89">
        <v>0</v>
      </c>
      <c r="I2309" s="89">
        <v>0</v>
      </c>
      <c r="J2309" s="89">
        <v>0</v>
      </c>
      <c r="K2309" s="89">
        <v>0</v>
      </c>
      <c r="L2309" s="89">
        <v>0</v>
      </c>
      <c r="M2309" s="89">
        <v>0</v>
      </c>
      <c r="N2309" s="89">
        <v>0</v>
      </c>
      <c r="O2309" s="89">
        <v>0</v>
      </c>
      <c r="P2309" s="89">
        <v>0</v>
      </c>
      <c r="Q2309" s="89">
        <v>0</v>
      </c>
      <c r="R2309" s="89">
        <v>0</v>
      </c>
      <c r="S2309" s="89">
        <v>0</v>
      </c>
      <c r="T2309" s="89">
        <v>0</v>
      </c>
      <c r="U2309" s="89">
        <v>0</v>
      </c>
      <c r="V2309" s="89">
        <v>0</v>
      </c>
      <c r="W2309" s="89">
        <v>0</v>
      </c>
      <c r="X2309" s="89">
        <v>0</v>
      </c>
      <c r="Y2309" s="89">
        <v>0</v>
      </c>
    </row>
    <row r="2310" spans="1:25">
      <c r="A2310" s="88" t="s">
        <v>2419</v>
      </c>
      <c r="B2310" s="89">
        <v>0</v>
      </c>
      <c r="C2310" s="89">
        <v>0</v>
      </c>
      <c r="D2310" s="89">
        <v>0</v>
      </c>
      <c r="E2310" s="89">
        <v>0</v>
      </c>
      <c r="F2310" s="89">
        <v>0</v>
      </c>
      <c r="G2310" s="89">
        <v>0</v>
      </c>
      <c r="H2310" s="89">
        <v>0</v>
      </c>
      <c r="I2310" s="89">
        <v>0</v>
      </c>
      <c r="J2310" s="89">
        <v>0</v>
      </c>
      <c r="K2310" s="89">
        <v>0</v>
      </c>
      <c r="L2310" s="89">
        <v>0</v>
      </c>
      <c r="M2310" s="89">
        <v>0</v>
      </c>
      <c r="N2310" s="89">
        <v>0</v>
      </c>
      <c r="O2310" s="89">
        <v>0</v>
      </c>
      <c r="P2310" s="89">
        <v>0</v>
      </c>
      <c r="Q2310" s="89">
        <v>0</v>
      </c>
      <c r="R2310" s="89">
        <v>0</v>
      </c>
      <c r="S2310" s="89">
        <v>0</v>
      </c>
      <c r="T2310" s="89">
        <v>0</v>
      </c>
      <c r="U2310" s="89">
        <v>0</v>
      </c>
      <c r="V2310" s="89">
        <v>0</v>
      </c>
      <c r="W2310" s="89">
        <v>0</v>
      </c>
      <c r="X2310" s="89">
        <v>0</v>
      </c>
      <c r="Y2310" s="89">
        <v>0</v>
      </c>
    </row>
    <row r="2311" spans="1:25">
      <c r="A2311" s="88" t="s">
        <v>2420</v>
      </c>
      <c r="B2311" s="89">
        <v>0</v>
      </c>
      <c r="C2311" s="89">
        <v>0</v>
      </c>
      <c r="D2311" s="89">
        <v>0</v>
      </c>
      <c r="E2311" s="89">
        <v>0</v>
      </c>
      <c r="F2311" s="89">
        <v>0</v>
      </c>
      <c r="G2311" s="89">
        <v>0</v>
      </c>
      <c r="H2311" s="89">
        <v>0</v>
      </c>
      <c r="I2311" s="89">
        <v>0</v>
      </c>
      <c r="J2311" s="89">
        <v>0</v>
      </c>
      <c r="K2311" s="89">
        <v>0</v>
      </c>
      <c r="L2311" s="89">
        <v>0</v>
      </c>
      <c r="M2311" s="89">
        <v>0</v>
      </c>
      <c r="N2311" s="89">
        <v>0</v>
      </c>
      <c r="O2311" s="89">
        <v>0</v>
      </c>
      <c r="P2311" s="89">
        <v>0</v>
      </c>
      <c r="Q2311" s="89">
        <v>0</v>
      </c>
      <c r="R2311" s="89">
        <v>0</v>
      </c>
      <c r="S2311" s="89">
        <v>0</v>
      </c>
      <c r="T2311" s="89">
        <v>0</v>
      </c>
      <c r="U2311" s="89">
        <v>0</v>
      </c>
      <c r="V2311" s="89">
        <v>0</v>
      </c>
      <c r="W2311" s="89">
        <v>0</v>
      </c>
      <c r="X2311" s="89">
        <v>0</v>
      </c>
      <c r="Y2311" s="89">
        <v>0</v>
      </c>
    </row>
    <row r="2312" spans="1:25">
      <c r="A2312" s="88" t="s">
        <v>2421</v>
      </c>
      <c r="B2312" s="89">
        <v>0</v>
      </c>
      <c r="C2312" s="89">
        <v>0</v>
      </c>
      <c r="D2312" s="89">
        <v>0</v>
      </c>
      <c r="E2312" s="89">
        <v>0</v>
      </c>
      <c r="F2312" s="89">
        <v>0</v>
      </c>
      <c r="G2312" s="89">
        <v>0</v>
      </c>
      <c r="H2312" s="89">
        <v>0</v>
      </c>
      <c r="I2312" s="89">
        <v>0</v>
      </c>
      <c r="J2312" s="89">
        <v>0</v>
      </c>
      <c r="K2312" s="89">
        <v>0</v>
      </c>
      <c r="L2312" s="89">
        <v>0</v>
      </c>
      <c r="M2312" s="89">
        <v>0</v>
      </c>
      <c r="N2312" s="89">
        <v>0</v>
      </c>
      <c r="O2312" s="89">
        <v>0</v>
      </c>
      <c r="P2312" s="89">
        <v>0</v>
      </c>
      <c r="Q2312" s="89">
        <v>0</v>
      </c>
      <c r="R2312" s="89">
        <v>0</v>
      </c>
      <c r="S2312" s="89">
        <v>0</v>
      </c>
      <c r="T2312" s="89">
        <v>0</v>
      </c>
      <c r="U2312" s="89">
        <v>0</v>
      </c>
      <c r="V2312" s="89">
        <v>0</v>
      </c>
      <c r="W2312" s="89">
        <v>0</v>
      </c>
      <c r="X2312" s="89">
        <v>0</v>
      </c>
      <c r="Y2312" s="89">
        <v>0</v>
      </c>
    </row>
    <row r="2313" spans="1:25">
      <c r="A2313" s="88" t="s">
        <v>2422</v>
      </c>
      <c r="B2313" s="89">
        <v>0</v>
      </c>
      <c r="C2313" s="89">
        <v>0</v>
      </c>
      <c r="D2313" s="89">
        <v>0</v>
      </c>
      <c r="E2313" s="89">
        <v>0</v>
      </c>
      <c r="F2313" s="89">
        <v>0</v>
      </c>
      <c r="G2313" s="89">
        <v>0</v>
      </c>
      <c r="H2313" s="89">
        <v>0</v>
      </c>
      <c r="I2313" s="89">
        <v>0</v>
      </c>
      <c r="J2313" s="89">
        <v>0</v>
      </c>
      <c r="K2313" s="89">
        <v>0</v>
      </c>
      <c r="L2313" s="89">
        <v>0</v>
      </c>
      <c r="M2313" s="89">
        <v>0</v>
      </c>
      <c r="N2313" s="89">
        <v>0</v>
      </c>
      <c r="O2313" s="89">
        <v>0</v>
      </c>
      <c r="P2313" s="89">
        <v>0</v>
      </c>
      <c r="Q2313" s="89">
        <v>0</v>
      </c>
      <c r="R2313" s="89">
        <v>0</v>
      </c>
      <c r="S2313" s="89">
        <v>0</v>
      </c>
      <c r="T2313" s="89">
        <v>0</v>
      </c>
      <c r="U2313" s="89">
        <v>0</v>
      </c>
      <c r="V2313" s="89">
        <v>0</v>
      </c>
      <c r="W2313" s="89">
        <v>0</v>
      </c>
      <c r="X2313" s="89">
        <v>0</v>
      </c>
      <c r="Y2313" s="89">
        <v>0</v>
      </c>
    </row>
    <row r="2314" spans="1:25">
      <c r="A2314" s="88" t="s">
        <v>2423</v>
      </c>
      <c r="B2314" s="89">
        <v>0</v>
      </c>
      <c r="C2314" s="89">
        <v>0</v>
      </c>
      <c r="D2314" s="89">
        <v>0</v>
      </c>
      <c r="E2314" s="89">
        <v>0</v>
      </c>
      <c r="F2314" s="89">
        <v>0</v>
      </c>
      <c r="G2314" s="89">
        <v>0</v>
      </c>
      <c r="H2314" s="89">
        <v>0</v>
      </c>
      <c r="I2314" s="89">
        <v>0</v>
      </c>
      <c r="J2314" s="89">
        <v>0</v>
      </c>
      <c r="K2314" s="89">
        <v>0</v>
      </c>
      <c r="L2314" s="89">
        <v>0</v>
      </c>
      <c r="M2314" s="89">
        <v>0</v>
      </c>
      <c r="N2314" s="89">
        <v>0</v>
      </c>
      <c r="O2314" s="89">
        <v>0</v>
      </c>
      <c r="P2314" s="89">
        <v>0</v>
      </c>
      <c r="Q2314" s="89">
        <v>0</v>
      </c>
      <c r="R2314" s="89">
        <v>0</v>
      </c>
      <c r="S2314" s="89">
        <v>0</v>
      </c>
      <c r="T2314" s="89">
        <v>0</v>
      </c>
      <c r="U2314" s="89">
        <v>0</v>
      </c>
      <c r="V2314" s="89">
        <v>0</v>
      </c>
      <c r="W2314" s="89">
        <v>0</v>
      </c>
      <c r="X2314" s="89">
        <v>0</v>
      </c>
      <c r="Y2314" s="89">
        <v>0</v>
      </c>
    </row>
    <row r="2315" spans="1:25">
      <c r="A2315" s="88" t="s">
        <v>2424</v>
      </c>
      <c r="B2315" s="89">
        <v>0</v>
      </c>
      <c r="C2315" s="89">
        <v>0</v>
      </c>
      <c r="D2315" s="89">
        <v>0</v>
      </c>
      <c r="E2315" s="89">
        <v>0</v>
      </c>
      <c r="F2315" s="89">
        <v>0</v>
      </c>
      <c r="G2315" s="89">
        <v>0</v>
      </c>
      <c r="H2315" s="89">
        <v>0</v>
      </c>
      <c r="I2315" s="89">
        <v>0</v>
      </c>
      <c r="J2315" s="89">
        <v>0</v>
      </c>
      <c r="K2315" s="89">
        <v>0</v>
      </c>
      <c r="L2315" s="89">
        <v>0</v>
      </c>
      <c r="M2315" s="89">
        <v>0</v>
      </c>
      <c r="N2315" s="89">
        <v>0</v>
      </c>
      <c r="O2315" s="89">
        <v>0</v>
      </c>
      <c r="P2315" s="89">
        <v>0</v>
      </c>
      <c r="Q2315" s="89">
        <v>0</v>
      </c>
      <c r="R2315" s="89">
        <v>0</v>
      </c>
      <c r="S2315" s="89">
        <v>0</v>
      </c>
      <c r="T2315" s="89">
        <v>0</v>
      </c>
      <c r="U2315" s="89">
        <v>0</v>
      </c>
      <c r="V2315" s="89">
        <v>0</v>
      </c>
      <c r="W2315" s="89">
        <v>0</v>
      </c>
      <c r="X2315" s="89">
        <v>0</v>
      </c>
      <c r="Y2315" s="89">
        <v>0</v>
      </c>
    </row>
    <row r="2316" spans="1:25">
      <c r="A2316" s="88" t="s">
        <v>2425</v>
      </c>
      <c r="B2316" s="89">
        <v>0</v>
      </c>
      <c r="C2316" s="89">
        <v>0</v>
      </c>
      <c r="D2316" s="89">
        <v>0</v>
      </c>
      <c r="E2316" s="89">
        <v>0</v>
      </c>
      <c r="F2316" s="89">
        <v>0</v>
      </c>
      <c r="G2316" s="89">
        <v>0</v>
      </c>
      <c r="H2316" s="89">
        <v>0</v>
      </c>
      <c r="I2316" s="89">
        <v>0</v>
      </c>
      <c r="J2316" s="89">
        <v>0</v>
      </c>
      <c r="K2316" s="89">
        <v>0</v>
      </c>
      <c r="L2316" s="89">
        <v>0</v>
      </c>
      <c r="M2316" s="89">
        <v>0</v>
      </c>
      <c r="N2316" s="89">
        <v>0</v>
      </c>
      <c r="O2316" s="89">
        <v>0</v>
      </c>
      <c r="P2316" s="89">
        <v>0</v>
      </c>
      <c r="Q2316" s="89">
        <v>0</v>
      </c>
      <c r="R2316" s="89">
        <v>0</v>
      </c>
      <c r="S2316" s="89">
        <v>0</v>
      </c>
      <c r="T2316" s="89">
        <v>0</v>
      </c>
      <c r="U2316" s="89">
        <v>0</v>
      </c>
      <c r="V2316" s="89">
        <v>0</v>
      </c>
      <c r="W2316" s="89">
        <v>0</v>
      </c>
      <c r="X2316" s="89">
        <v>0</v>
      </c>
      <c r="Y2316" s="89">
        <v>0</v>
      </c>
    </row>
    <row r="2317" spans="1:25">
      <c r="A2317" s="88" t="s">
        <v>2426</v>
      </c>
      <c r="B2317" s="89">
        <v>0</v>
      </c>
      <c r="C2317" s="89">
        <v>0</v>
      </c>
      <c r="D2317" s="89">
        <v>0</v>
      </c>
      <c r="E2317" s="89">
        <v>0</v>
      </c>
      <c r="F2317" s="89">
        <v>0</v>
      </c>
      <c r="G2317" s="89">
        <v>0</v>
      </c>
      <c r="H2317" s="89">
        <v>0</v>
      </c>
      <c r="I2317" s="89">
        <v>0</v>
      </c>
      <c r="J2317" s="89">
        <v>0</v>
      </c>
      <c r="K2317" s="89">
        <v>0</v>
      </c>
      <c r="L2317" s="89">
        <v>0</v>
      </c>
      <c r="M2317" s="89">
        <v>0</v>
      </c>
      <c r="N2317" s="89">
        <v>0</v>
      </c>
      <c r="O2317" s="89">
        <v>0</v>
      </c>
      <c r="P2317" s="89">
        <v>0</v>
      </c>
      <c r="Q2317" s="89">
        <v>0</v>
      </c>
      <c r="R2317" s="89">
        <v>0</v>
      </c>
      <c r="S2317" s="89">
        <v>0</v>
      </c>
      <c r="T2317" s="89">
        <v>0</v>
      </c>
      <c r="U2317" s="89">
        <v>0</v>
      </c>
      <c r="V2317" s="89">
        <v>0</v>
      </c>
      <c r="W2317" s="89">
        <v>0</v>
      </c>
      <c r="X2317" s="89">
        <v>0</v>
      </c>
      <c r="Y2317" s="89">
        <v>0</v>
      </c>
    </row>
    <row r="2318" spans="1:25">
      <c r="A2318" s="88" t="s">
        <v>2427</v>
      </c>
      <c r="B2318" s="89">
        <v>0</v>
      </c>
      <c r="C2318" s="89">
        <v>0</v>
      </c>
      <c r="D2318" s="89">
        <v>0</v>
      </c>
      <c r="E2318" s="89">
        <v>0</v>
      </c>
      <c r="F2318" s="89">
        <v>0</v>
      </c>
      <c r="G2318" s="89">
        <v>0</v>
      </c>
      <c r="H2318" s="89">
        <v>0</v>
      </c>
      <c r="I2318" s="89">
        <v>0</v>
      </c>
      <c r="J2318" s="89">
        <v>0</v>
      </c>
      <c r="K2318" s="89">
        <v>0</v>
      </c>
      <c r="L2318" s="89">
        <v>0</v>
      </c>
      <c r="M2318" s="89">
        <v>0</v>
      </c>
      <c r="N2318" s="89">
        <v>0</v>
      </c>
      <c r="O2318" s="89">
        <v>0</v>
      </c>
      <c r="P2318" s="89">
        <v>0</v>
      </c>
      <c r="Q2318" s="89">
        <v>0</v>
      </c>
      <c r="R2318" s="89">
        <v>0</v>
      </c>
      <c r="S2318" s="89">
        <v>0</v>
      </c>
      <c r="T2318" s="89">
        <v>0</v>
      </c>
      <c r="U2318" s="89">
        <v>0</v>
      </c>
      <c r="V2318" s="89">
        <v>0</v>
      </c>
      <c r="W2318" s="89">
        <v>0</v>
      </c>
      <c r="X2318" s="89">
        <v>0</v>
      </c>
      <c r="Y2318" s="89">
        <v>0</v>
      </c>
    </row>
    <row r="2319" spans="1:25">
      <c r="A2319" s="88" t="s">
        <v>2428</v>
      </c>
      <c r="B2319" s="89">
        <v>0</v>
      </c>
      <c r="C2319" s="89">
        <v>0</v>
      </c>
      <c r="D2319" s="89">
        <v>0</v>
      </c>
      <c r="E2319" s="89">
        <v>0</v>
      </c>
      <c r="F2319" s="89">
        <v>0</v>
      </c>
      <c r="G2319" s="89">
        <v>0</v>
      </c>
      <c r="H2319" s="89">
        <v>0</v>
      </c>
      <c r="I2319" s="89">
        <v>0</v>
      </c>
      <c r="J2319" s="89">
        <v>0</v>
      </c>
      <c r="K2319" s="89">
        <v>0</v>
      </c>
      <c r="L2319" s="89">
        <v>0</v>
      </c>
      <c r="M2319" s="89">
        <v>0</v>
      </c>
      <c r="N2319" s="89">
        <v>0</v>
      </c>
      <c r="O2319" s="89">
        <v>0</v>
      </c>
      <c r="P2319" s="89">
        <v>0</v>
      </c>
      <c r="Q2319" s="89">
        <v>0</v>
      </c>
      <c r="R2319" s="89">
        <v>0</v>
      </c>
      <c r="S2319" s="89">
        <v>0</v>
      </c>
      <c r="T2319" s="89">
        <v>0</v>
      </c>
      <c r="U2319" s="89">
        <v>0</v>
      </c>
      <c r="V2319" s="89">
        <v>0</v>
      </c>
      <c r="W2319" s="89">
        <v>0</v>
      </c>
      <c r="X2319" s="89">
        <v>0</v>
      </c>
      <c r="Y2319" s="89">
        <v>0</v>
      </c>
    </row>
    <row r="2320" spans="1:25">
      <c r="A2320" s="88" t="s">
        <v>2429</v>
      </c>
      <c r="B2320" s="89">
        <v>0</v>
      </c>
      <c r="C2320" s="89">
        <v>0</v>
      </c>
      <c r="D2320" s="89">
        <v>0</v>
      </c>
      <c r="E2320" s="89">
        <v>0</v>
      </c>
      <c r="F2320" s="89">
        <v>0</v>
      </c>
      <c r="G2320" s="89">
        <v>0</v>
      </c>
      <c r="H2320" s="89">
        <v>0</v>
      </c>
      <c r="I2320" s="89">
        <v>0</v>
      </c>
      <c r="J2320" s="89">
        <v>0</v>
      </c>
      <c r="K2320" s="89">
        <v>0</v>
      </c>
      <c r="L2320" s="89">
        <v>0</v>
      </c>
      <c r="M2320" s="89">
        <v>0</v>
      </c>
      <c r="N2320" s="89">
        <v>0</v>
      </c>
      <c r="O2320" s="89">
        <v>0</v>
      </c>
      <c r="P2320" s="89">
        <v>0</v>
      </c>
      <c r="Q2320" s="89">
        <v>0</v>
      </c>
      <c r="R2320" s="89">
        <v>0</v>
      </c>
      <c r="S2320" s="89">
        <v>0</v>
      </c>
      <c r="T2320" s="89">
        <v>0</v>
      </c>
      <c r="U2320" s="89">
        <v>0</v>
      </c>
      <c r="V2320" s="89">
        <v>0</v>
      </c>
      <c r="W2320" s="89">
        <v>0</v>
      </c>
      <c r="X2320" s="89">
        <v>0</v>
      </c>
      <c r="Y2320" s="89">
        <v>0</v>
      </c>
    </row>
    <row r="2321" spans="1:25">
      <c r="A2321" s="88" t="s">
        <v>2430</v>
      </c>
      <c r="B2321" s="89">
        <v>0</v>
      </c>
      <c r="C2321" s="89">
        <v>0</v>
      </c>
      <c r="D2321" s="89">
        <v>0</v>
      </c>
      <c r="E2321" s="89">
        <v>0</v>
      </c>
      <c r="F2321" s="89">
        <v>0</v>
      </c>
      <c r="G2321" s="89">
        <v>0</v>
      </c>
      <c r="H2321" s="89">
        <v>0</v>
      </c>
      <c r="I2321" s="89">
        <v>0</v>
      </c>
      <c r="J2321" s="89">
        <v>0</v>
      </c>
      <c r="K2321" s="89">
        <v>0</v>
      </c>
      <c r="L2321" s="89">
        <v>0</v>
      </c>
      <c r="M2321" s="89">
        <v>0</v>
      </c>
      <c r="N2321" s="89">
        <v>0</v>
      </c>
      <c r="O2321" s="89">
        <v>0</v>
      </c>
      <c r="P2321" s="89">
        <v>0</v>
      </c>
      <c r="Q2321" s="89">
        <v>0</v>
      </c>
      <c r="R2321" s="89">
        <v>0</v>
      </c>
      <c r="S2321" s="89">
        <v>0</v>
      </c>
      <c r="T2321" s="89">
        <v>0</v>
      </c>
      <c r="U2321" s="89">
        <v>0</v>
      </c>
      <c r="V2321" s="89">
        <v>0</v>
      </c>
      <c r="W2321" s="89">
        <v>0</v>
      </c>
      <c r="X2321" s="89">
        <v>0</v>
      </c>
      <c r="Y2321" s="89">
        <v>0</v>
      </c>
    </row>
    <row r="2322" spans="1:25">
      <c r="A2322" s="88" t="s">
        <v>2431</v>
      </c>
      <c r="B2322" s="89">
        <v>0</v>
      </c>
      <c r="C2322" s="89">
        <v>0</v>
      </c>
      <c r="D2322" s="89">
        <v>0</v>
      </c>
      <c r="E2322" s="89">
        <v>0</v>
      </c>
      <c r="F2322" s="89">
        <v>0</v>
      </c>
      <c r="G2322" s="89">
        <v>0</v>
      </c>
      <c r="H2322" s="89">
        <v>0</v>
      </c>
      <c r="I2322" s="89">
        <v>0</v>
      </c>
      <c r="J2322" s="89">
        <v>0</v>
      </c>
      <c r="K2322" s="89">
        <v>0</v>
      </c>
      <c r="L2322" s="89">
        <v>0</v>
      </c>
      <c r="M2322" s="89">
        <v>0</v>
      </c>
      <c r="N2322" s="89">
        <v>0</v>
      </c>
      <c r="O2322" s="89">
        <v>0</v>
      </c>
      <c r="P2322" s="89">
        <v>0</v>
      </c>
      <c r="Q2322" s="89">
        <v>0</v>
      </c>
      <c r="R2322" s="89">
        <v>0</v>
      </c>
      <c r="S2322" s="89">
        <v>0</v>
      </c>
      <c r="T2322" s="89">
        <v>0</v>
      </c>
      <c r="U2322" s="89">
        <v>0</v>
      </c>
      <c r="V2322" s="89">
        <v>0</v>
      </c>
      <c r="W2322" s="89">
        <v>0</v>
      </c>
      <c r="X2322" s="89">
        <v>0</v>
      </c>
      <c r="Y2322" s="89">
        <v>0</v>
      </c>
    </row>
    <row r="2323" spans="1:25">
      <c r="A2323" s="88" t="s">
        <v>2432</v>
      </c>
      <c r="B2323" s="89">
        <v>0</v>
      </c>
      <c r="C2323" s="89">
        <v>0</v>
      </c>
      <c r="D2323" s="89">
        <v>0</v>
      </c>
      <c r="E2323" s="89">
        <v>0</v>
      </c>
      <c r="F2323" s="89">
        <v>0</v>
      </c>
      <c r="G2323" s="89">
        <v>0</v>
      </c>
      <c r="H2323" s="89">
        <v>0</v>
      </c>
      <c r="I2323" s="89">
        <v>0</v>
      </c>
      <c r="J2323" s="89">
        <v>0</v>
      </c>
      <c r="K2323" s="89">
        <v>0</v>
      </c>
      <c r="L2323" s="89">
        <v>0</v>
      </c>
      <c r="M2323" s="89">
        <v>0</v>
      </c>
      <c r="N2323" s="89">
        <v>0</v>
      </c>
      <c r="O2323" s="89">
        <v>0</v>
      </c>
      <c r="P2323" s="89">
        <v>0</v>
      </c>
      <c r="Q2323" s="89">
        <v>0</v>
      </c>
      <c r="R2323" s="89">
        <v>0</v>
      </c>
      <c r="S2323" s="89">
        <v>0</v>
      </c>
      <c r="T2323" s="89">
        <v>0</v>
      </c>
      <c r="U2323" s="89">
        <v>0</v>
      </c>
      <c r="V2323" s="89">
        <v>0</v>
      </c>
      <c r="W2323" s="89">
        <v>0</v>
      </c>
      <c r="X2323" s="89">
        <v>0</v>
      </c>
      <c r="Y2323" s="89">
        <v>0</v>
      </c>
    </row>
    <row r="2324" spans="1:25">
      <c r="A2324" s="88" t="s">
        <v>2433</v>
      </c>
      <c r="B2324" s="89">
        <v>0</v>
      </c>
      <c r="C2324" s="89">
        <v>0</v>
      </c>
      <c r="D2324" s="89">
        <v>0</v>
      </c>
      <c r="E2324" s="89">
        <v>0</v>
      </c>
      <c r="F2324" s="89">
        <v>0</v>
      </c>
      <c r="G2324" s="89">
        <v>0</v>
      </c>
      <c r="H2324" s="89">
        <v>0</v>
      </c>
      <c r="I2324" s="89">
        <v>0</v>
      </c>
      <c r="J2324" s="89">
        <v>0</v>
      </c>
      <c r="K2324" s="89">
        <v>0</v>
      </c>
      <c r="L2324" s="89">
        <v>0</v>
      </c>
      <c r="M2324" s="89">
        <v>0</v>
      </c>
      <c r="N2324" s="89">
        <v>0</v>
      </c>
      <c r="O2324" s="89">
        <v>0</v>
      </c>
      <c r="P2324" s="89">
        <v>0</v>
      </c>
      <c r="Q2324" s="89">
        <v>0</v>
      </c>
      <c r="R2324" s="89">
        <v>0</v>
      </c>
      <c r="S2324" s="89">
        <v>0</v>
      </c>
      <c r="T2324" s="89">
        <v>0</v>
      </c>
      <c r="U2324" s="89">
        <v>0</v>
      </c>
      <c r="V2324" s="89">
        <v>0</v>
      </c>
      <c r="W2324" s="89">
        <v>0</v>
      </c>
      <c r="X2324" s="89">
        <v>0</v>
      </c>
      <c r="Y2324" s="89">
        <v>0</v>
      </c>
    </row>
    <row r="2325" spans="1:25">
      <c r="A2325" s="88" t="s">
        <v>2434</v>
      </c>
      <c r="B2325" s="89">
        <v>0</v>
      </c>
      <c r="C2325" s="89">
        <v>0</v>
      </c>
      <c r="D2325" s="89">
        <v>0</v>
      </c>
      <c r="E2325" s="89">
        <v>0</v>
      </c>
      <c r="F2325" s="89">
        <v>0</v>
      </c>
      <c r="G2325" s="89">
        <v>0</v>
      </c>
      <c r="H2325" s="89">
        <v>0</v>
      </c>
      <c r="I2325" s="89">
        <v>0</v>
      </c>
      <c r="J2325" s="89">
        <v>0</v>
      </c>
      <c r="K2325" s="89">
        <v>0</v>
      </c>
      <c r="L2325" s="89">
        <v>0</v>
      </c>
      <c r="M2325" s="89">
        <v>0</v>
      </c>
      <c r="N2325" s="89">
        <v>0</v>
      </c>
      <c r="O2325" s="89">
        <v>0</v>
      </c>
      <c r="P2325" s="89">
        <v>0</v>
      </c>
      <c r="Q2325" s="89">
        <v>0</v>
      </c>
      <c r="R2325" s="89">
        <v>0</v>
      </c>
      <c r="S2325" s="89">
        <v>0</v>
      </c>
      <c r="T2325" s="89">
        <v>0</v>
      </c>
      <c r="U2325" s="89">
        <v>0</v>
      </c>
      <c r="V2325" s="89">
        <v>0</v>
      </c>
      <c r="W2325" s="89">
        <v>0</v>
      </c>
      <c r="X2325" s="89">
        <v>0</v>
      </c>
      <c r="Y2325" s="89">
        <v>0</v>
      </c>
    </row>
    <row r="2326" spans="1:25">
      <c r="A2326" s="88" t="s">
        <v>2435</v>
      </c>
      <c r="B2326" s="89">
        <v>0</v>
      </c>
      <c r="C2326" s="89">
        <v>0</v>
      </c>
      <c r="D2326" s="89">
        <v>0</v>
      </c>
      <c r="E2326" s="89">
        <v>0</v>
      </c>
      <c r="F2326" s="89">
        <v>0</v>
      </c>
      <c r="G2326" s="89">
        <v>0</v>
      </c>
      <c r="H2326" s="89">
        <v>0</v>
      </c>
      <c r="I2326" s="89">
        <v>0</v>
      </c>
      <c r="J2326" s="89">
        <v>0</v>
      </c>
      <c r="K2326" s="89">
        <v>0</v>
      </c>
      <c r="L2326" s="89">
        <v>0</v>
      </c>
      <c r="M2326" s="89">
        <v>0</v>
      </c>
      <c r="N2326" s="89">
        <v>0</v>
      </c>
      <c r="O2326" s="89">
        <v>0</v>
      </c>
      <c r="P2326" s="89">
        <v>0</v>
      </c>
      <c r="Q2326" s="89">
        <v>0</v>
      </c>
      <c r="R2326" s="89">
        <v>0</v>
      </c>
      <c r="S2326" s="89">
        <v>0</v>
      </c>
      <c r="T2326" s="89">
        <v>0</v>
      </c>
      <c r="U2326" s="89">
        <v>0</v>
      </c>
      <c r="V2326" s="89">
        <v>0</v>
      </c>
      <c r="W2326" s="89">
        <v>0</v>
      </c>
      <c r="X2326" s="89">
        <v>0</v>
      </c>
      <c r="Y2326" s="89">
        <v>0</v>
      </c>
    </row>
    <row r="2327" spans="1:25">
      <c r="A2327" s="88" t="s">
        <v>2436</v>
      </c>
      <c r="B2327" s="89">
        <v>0</v>
      </c>
      <c r="C2327" s="89">
        <v>0</v>
      </c>
      <c r="D2327" s="89">
        <v>0</v>
      </c>
      <c r="E2327" s="89">
        <v>0</v>
      </c>
      <c r="F2327" s="89">
        <v>0</v>
      </c>
      <c r="G2327" s="89">
        <v>0</v>
      </c>
      <c r="H2327" s="89">
        <v>0</v>
      </c>
      <c r="I2327" s="89">
        <v>0</v>
      </c>
      <c r="J2327" s="89">
        <v>0</v>
      </c>
      <c r="K2327" s="89">
        <v>0</v>
      </c>
      <c r="L2327" s="89">
        <v>0</v>
      </c>
      <c r="M2327" s="89">
        <v>0</v>
      </c>
      <c r="N2327" s="89">
        <v>0</v>
      </c>
      <c r="O2327" s="89">
        <v>0</v>
      </c>
      <c r="P2327" s="89">
        <v>0</v>
      </c>
      <c r="Q2327" s="89">
        <v>0</v>
      </c>
      <c r="R2327" s="89">
        <v>0</v>
      </c>
      <c r="S2327" s="89">
        <v>0</v>
      </c>
      <c r="T2327" s="89">
        <v>0</v>
      </c>
      <c r="U2327" s="89">
        <v>0</v>
      </c>
      <c r="V2327" s="89">
        <v>0</v>
      </c>
      <c r="W2327" s="89">
        <v>0</v>
      </c>
      <c r="X2327" s="89">
        <v>0</v>
      </c>
      <c r="Y2327" s="89">
        <v>0</v>
      </c>
    </row>
    <row r="2328" spans="1:25">
      <c r="A2328" s="88" t="s">
        <v>2437</v>
      </c>
      <c r="B2328" s="89">
        <v>0</v>
      </c>
      <c r="C2328" s="89">
        <v>0</v>
      </c>
      <c r="D2328" s="89">
        <v>0</v>
      </c>
      <c r="E2328" s="89">
        <v>0</v>
      </c>
      <c r="F2328" s="89">
        <v>0</v>
      </c>
      <c r="G2328" s="89">
        <v>0</v>
      </c>
      <c r="H2328" s="89">
        <v>0</v>
      </c>
      <c r="I2328" s="89">
        <v>0</v>
      </c>
      <c r="J2328" s="89">
        <v>0</v>
      </c>
      <c r="K2328" s="89">
        <v>0</v>
      </c>
      <c r="L2328" s="89">
        <v>0</v>
      </c>
      <c r="M2328" s="89">
        <v>0</v>
      </c>
      <c r="N2328" s="89">
        <v>0</v>
      </c>
      <c r="O2328" s="89">
        <v>0</v>
      </c>
      <c r="P2328" s="89">
        <v>0</v>
      </c>
      <c r="Q2328" s="89">
        <v>0</v>
      </c>
      <c r="R2328" s="89">
        <v>0</v>
      </c>
      <c r="S2328" s="89">
        <v>0</v>
      </c>
      <c r="T2328" s="89">
        <v>0</v>
      </c>
      <c r="U2328" s="89">
        <v>0</v>
      </c>
      <c r="V2328" s="89">
        <v>0</v>
      </c>
      <c r="W2328" s="89">
        <v>0</v>
      </c>
      <c r="X2328" s="89">
        <v>0</v>
      </c>
      <c r="Y2328" s="89">
        <v>0</v>
      </c>
    </row>
    <row r="2329" spans="1:25">
      <c r="A2329" s="88" t="s">
        <v>2438</v>
      </c>
      <c r="B2329" s="89">
        <v>0</v>
      </c>
      <c r="C2329" s="89">
        <v>0</v>
      </c>
      <c r="D2329" s="89">
        <v>0</v>
      </c>
      <c r="E2329" s="89">
        <v>0</v>
      </c>
      <c r="F2329" s="89">
        <v>0</v>
      </c>
      <c r="G2329" s="89">
        <v>0</v>
      </c>
      <c r="H2329" s="89">
        <v>0</v>
      </c>
      <c r="I2329" s="89">
        <v>0</v>
      </c>
      <c r="J2329" s="89">
        <v>0</v>
      </c>
      <c r="K2329" s="89">
        <v>0</v>
      </c>
      <c r="L2329" s="89">
        <v>0</v>
      </c>
      <c r="M2329" s="89">
        <v>0</v>
      </c>
      <c r="N2329" s="89">
        <v>0</v>
      </c>
      <c r="O2329" s="89">
        <v>0</v>
      </c>
      <c r="P2329" s="89">
        <v>0</v>
      </c>
      <c r="Q2329" s="89">
        <v>0</v>
      </c>
      <c r="R2329" s="89">
        <v>0</v>
      </c>
      <c r="S2329" s="89">
        <v>0</v>
      </c>
      <c r="T2329" s="89">
        <v>0</v>
      </c>
      <c r="U2329" s="89">
        <v>0</v>
      </c>
      <c r="V2329" s="89">
        <v>0</v>
      </c>
      <c r="W2329" s="89">
        <v>0</v>
      </c>
      <c r="X2329" s="89">
        <v>0</v>
      </c>
      <c r="Y2329" s="89">
        <v>0</v>
      </c>
    </row>
    <row r="2330" spans="1:25">
      <c r="A2330" s="88" t="s">
        <v>2439</v>
      </c>
      <c r="B2330" s="89">
        <v>0</v>
      </c>
      <c r="C2330" s="89">
        <v>0</v>
      </c>
      <c r="D2330" s="89">
        <v>0</v>
      </c>
      <c r="E2330" s="89">
        <v>0</v>
      </c>
      <c r="F2330" s="89">
        <v>0</v>
      </c>
      <c r="G2330" s="89">
        <v>0</v>
      </c>
      <c r="H2330" s="89">
        <v>0</v>
      </c>
      <c r="I2330" s="89">
        <v>0</v>
      </c>
      <c r="J2330" s="89">
        <v>0</v>
      </c>
      <c r="K2330" s="89">
        <v>0</v>
      </c>
      <c r="L2330" s="89">
        <v>0</v>
      </c>
      <c r="M2330" s="89">
        <v>0</v>
      </c>
      <c r="N2330" s="89">
        <v>0</v>
      </c>
      <c r="O2330" s="89">
        <v>0</v>
      </c>
      <c r="P2330" s="89">
        <v>0</v>
      </c>
      <c r="Q2330" s="89">
        <v>0</v>
      </c>
      <c r="R2330" s="89">
        <v>0</v>
      </c>
      <c r="S2330" s="89">
        <v>0</v>
      </c>
      <c r="T2330" s="89">
        <v>0</v>
      </c>
      <c r="U2330" s="89">
        <v>0</v>
      </c>
      <c r="V2330" s="89">
        <v>0</v>
      </c>
      <c r="W2330" s="89">
        <v>0</v>
      </c>
      <c r="X2330" s="89">
        <v>0</v>
      </c>
      <c r="Y2330" s="89">
        <v>0</v>
      </c>
    </row>
    <row r="2331" spans="1:25">
      <c r="A2331" s="88" t="s">
        <v>2440</v>
      </c>
      <c r="B2331" s="89">
        <v>0</v>
      </c>
      <c r="C2331" s="89">
        <v>0</v>
      </c>
      <c r="D2331" s="89">
        <v>0</v>
      </c>
      <c r="E2331" s="89">
        <v>0</v>
      </c>
      <c r="F2331" s="89">
        <v>0</v>
      </c>
      <c r="G2331" s="89">
        <v>0</v>
      </c>
      <c r="H2331" s="89">
        <v>0</v>
      </c>
      <c r="I2331" s="89">
        <v>0</v>
      </c>
      <c r="J2331" s="89">
        <v>0</v>
      </c>
      <c r="K2331" s="89">
        <v>0</v>
      </c>
      <c r="L2331" s="89">
        <v>0</v>
      </c>
      <c r="M2331" s="89">
        <v>0</v>
      </c>
      <c r="N2331" s="89">
        <v>0</v>
      </c>
      <c r="O2331" s="89">
        <v>0</v>
      </c>
      <c r="P2331" s="89">
        <v>0</v>
      </c>
      <c r="Q2331" s="89">
        <v>0</v>
      </c>
      <c r="R2331" s="89">
        <v>0</v>
      </c>
      <c r="S2331" s="89">
        <v>0</v>
      </c>
      <c r="T2331" s="89">
        <v>0</v>
      </c>
      <c r="U2331" s="89">
        <v>0</v>
      </c>
      <c r="V2331" s="89">
        <v>0</v>
      </c>
      <c r="W2331" s="89">
        <v>0</v>
      </c>
      <c r="X2331" s="89">
        <v>0</v>
      </c>
      <c r="Y2331" s="89">
        <v>0</v>
      </c>
    </row>
    <row r="2332" spans="1:25">
      <c r="A2332" s="88" t="s">
        <v>2441</v>
      </c>
      <c r="B2332" s="89">
        <v>0</v>
      </c>
      <c r="C2332" s="89">
        <v>0</v>
      </c>
      <c r="D2332" s="89">
        <v>0</v>
      </c>
      <c r="E2332" s="89">
        <v>0</v>
      </c>
      <c r="F2332" s="89">
        <v>0</v>
      </c>
      <c r="G2332" s="89">
        <v>0</v>
      </c>
      <c r="H2332" s="89">
        <v>0</v>
      </c>
      <c r="I2332" s="89">
        <v>0</v>
      </c>
      <c r="J2332" s="89">
        <v>0</v>
      </c>
      <c r="K2332" s="89">
        <v>0</v>
      </c>
      <c r="L2332" s="89">
        <v>0</v>
      </c>
      <c r="M2332" s="89">
        <v>0</v>
      </c>
      <c r="N2332" s="89">
        <v>0</v>
      </c>
      <c r="O2332" s="89">
        <v>0</v>
      </c>
      <c r="P2332" s="89">
        <v>0</v>
      </c>
      <c r="Q2332" s="89">
        <v>0</v>
      </c>
      <c r="R2332" s="89">
        <v>0</v>
      </c>
      <c r="S2332" s="89">
        <v>0</v>
      </c>
      <c r="T2332" s="89">
        <v>0</v>
      </c>
      <c r="U2332" s="89">
        <v>0</v>
      </c>
      <c r="V2332" s="89">
        <v>0</v>
      </c>
      <c r="W2332" s="89">
        <v>0</v>
      </c>
      <c r="X2332" s="89">
        <v>0</v>
      </c>
      <c r="Y2332" s="89">
        <v>0</v>
      </c>
    </row>
    <row r="2333" spans="1:25">
      <c r="A2333" s="88" t="s">
        <v>2442</v>
      </c>
      <c r="B2333" s="89">
        <v>0</v>
      </c>
      <c r="C2333" s="89">
        <v>0</v>
      </c>
      <c r="D2333" s="89">
        <v>0</v>
      </c>
      <c r="E2333" s="89">
        <v>0</v>
      </c>
      <c r="F2333" s="89">
        <v>0</v>
      </c>
      <c r="G2333" s="89">
        <v>0</v>
      </c>
      <c r="H2333" s="89">
        <v>0</v>
      </c>
      <c r="I2333" s="89">
        <v>0</v>
      </c>
      <c r="J2333" s="89">
        <v>0</v>
      </c>
      <c r="K2333" s="89">
        <v>0</v>
      </c>
      <c r="L2333" s="89">
        <v>0</v>
      </c>
      <c r="M2333" s="89">
        <v>0</v>
      </c>
      <c r="N2333" s="89">
        <v>0</v>
      </c>
      <c r="O2333" s="89">
        <v>0</v>
      </c>
      <c r="P2333" s="89">
        <v>0</v>
      </c>
      <c r="Q2333" s="89">
        <v>0</v>
      </c>
      <c r="R2333" s="89">
        <v>0</v>
      </c>
      <c r="S2333" s="89">
        <v>0</v>
      </c>
      <c r="T2333" s="89">
        <v>0</v>
      </c>
      <c r="U2333" s="89">
        <v>0</v>
      </c>
      <c r="V2333" s="89">
        <v>0</v>
      </c>
      <c r="W2333" s="89">
        <v>0</v>
      </c>
      <c r="X2333" s="89">
        <v>0</v>
      </c>
      <c r="Y2333" s="89">
        <v>0</v>
      </c>
    </row>
    <row r="2334" spans="1:25">
      <c r="A2334" s="88" t="s">
        <v>2443</v>
      </c>
      <c r="B2334" s="89">
        <v>0</v>
      </c>
      <c r="C2334" s="89">
        <v>0</v>
      </c>
      <c r="D2334" s="89">
        <v>0</v>
      </c>
      <c r="E2334" s="89">
        <v>0</v>
      </c>
      <c r="F2334" s="89">
        <v>0</v>
      </c>
      <c r="G2334" s="89">
        <v>0</v>
      </c>
      <c r="H2334" s="89">
        <v>0</v>
      </c>
      <c r="I2334" s="89">
        <v>0</v>
      </c>
      <c r="J2334" s="89">
        <v>0</v>
      </c>
      <c r="K2334" s="89">
        <v>0</v>
      </c>
      <c r="L2334" s="89">
        <v>0</v>
      </c>
      <c r="M2334" s="89">
        <v>0</v>
      </c>
      <c r="N2334" s="89">
        <v>0</v>
      </c>
      <c r="O2334" s="89">
        <v>0</v>
      </c>
      <c r="P2334" s="89">
        <v>0</v>
      </c>
      <c r="Q2334" s="89">
        <v>0</v>
      </c>
      <c r="R2334" s="89">
        <v>0</v>
      </c>
      <c r="S2334" s="89">
        <v>0</v>
      </c>
      <c r="T2334" s="89">
        <v>0</v>
      </c>
      <c r="U2334" s="89">
        <v>0</v>
      </c>
      <c r="V2334" s="89">
        <v>0</v>
      </c>
      <c r="W2334" s="89">
        <v>0</v>
      </c>
      <c r="X2334" s="89">
        <v>0</v>
      </c>
      <c r="Y2334" s="89">
        <v>0</v>
      </c>
    </row>
    <row r="2335" spans="1:25">
      <c r="A2335" s="88" t="s">
        <v>2444</v>
      </c>
      <c r="B2335" s="89">
        <v>0</v>
      </c>
      <c r="C2335" s="89">
        <v>0</v>
      </c>
      <c r="D2335" s="89">
        <v>0</v>
      </c>
      <c r="E2335" s="89">
        <v>0</v>
      </c>
      <c r="F2335" s="89">
        <v>0</v>
      </c>
      <c r="G2335" s="89">
        <v>0</v>
      </c>
      <c r="H2335" s="89">
        <v>0</v>
      </c>
      <c r="I2335" s="89">
        <v>0</v>
      </c>
      <c r="J2335" s="89">
        <v>0</v>
      </c>
      <c r="K2335" s="89">
        <v>0</v>
      </c>
      <c r="L2335" s="89">
        <v>0</v>
      </c>
      <c r="M2335" s="89">
        <v>0</v>
      </c>
      <c r="N2335" s="89">
        <v>0</v>
      </c>
      <c r="O2335" s="89">
        <v>0</v>
      </c>
      <c r="P2335" s="89">
        <v>0</v>
      </c>
      <c r="Q2335" s="89">
        <v>0</v>
      </c>
      <c r="R2335" s="89">
        <v>0</v>
      </c>
      <c r="S2335" s="89">
        <v>0</v>
      </c>
      <c r="T2335" s="89">
        <v>0</v>
      </c>
      <c r="U2335" s="89">
        <v>0</v>
      </c>
      <c r="V2335" s="89">
        <v>0</v>
      </c>
      <c r="W2335" s="89">
        <v>0</v>
      </c>
      <c r="X2335" s="89">
        <v>0</v>
      </c>
      <c r="Y2335" s="89">
        <v>0</v>
      </c>
    </row>
    <row r="2336" spans="1:25">
      <c r="A2336" s="88" t="s">
        <v>2445</v>
      </c>
      <c r="B2336" s="89">
        <v>0</v>
      </c>
      <c r="C2336" s="89">
        <v>0</v>
      </c>
      <c r="D2336" s="89">
        <v>0</v>
      </c>
      <c r="E2336" s="89">
        <v>0</v>
      </c>
      <c r="F2336" s="89">
        <v>0</v>
      </c>
      <c r="G2336" s="89">
        <v>0</v>
      </c>
      <c r="H2336" s="89">
        <v>0</v>
      </c>
      <c r="I2336" s="89">
        <v>0</v>
      </c>
      <c r="J2336" s="89">
        <v>0</v>
      </c>
      <c r="K2336" s="89">
        <v>0</v>
      </c>
      <c r="L2336" s="89">
        <v>0</v>
      </c>
      <c r="M2336" s="89">
        <v>0</v>
      </c>
      <c r="N2336" s="89">
        <v>0</v>
      </c>
      <c r="O2336" s="89">
        <v>0</v>
      </c>
      <c r="P2336" s="89">
        <v>0</v>
      </c>
      <c r="Q2336" s="89">
        <v>0</v>
      </c>
      <c r="R2336" s="89">
        <v>0</v>
      </c>
      <c r="S2336" s="89">
        <v>0</v>
      </c>
      <c r="T2336" s="89">
        <v>0</v>
      </c>
      <c r="U2336" s="89">
        <v>0</v>
      </c>
      <c r="V2336" s="89">
        <v>0</v>
      </c>
      <c r="W2336" s="89">
        <v>0</v>
      </c>
      <c r="X2336" s="89">
        <v>0</v>
      </c>
      <c r="Y2336" s="89">
        <v>0</v>
      </c>
    </row>
    <row r="2337" spans="1:25">
      <c r="A2337" s="88" t="s">
        <v>2446</v>
      </c>
      <c r="B2337" s="89">
        <v>0</v>
      </c>
      <c r="C2337" s="89">
        <v>0</v>
      </c>
      <c r="D2337" s="89">
        <v>0</v>
      </c>
      <c r="E2337" s="89">
        <v>0</v>
      </c>
      <c r="F2337" s="89">
        <v>0</v>
      </c>
      <c r="G2337" s="89">
        <v>0</v>
      </c>
      <c r="H2337" s="89">
        <v>0</v>
      </c>
      <c r="I2337" s="89">
        <v>0</v>
      </c>
      <c r="J2337" s="89">
        <v>0</v>
      </c>
      <c r="K2337" s="89">
        <v>0</v>
      </c>
      <c r="L2337" s="89">
        <v>0</v>
      </c>
      <c r="M2337" s="89">
        <v>0</v>
      </c>
      <c r="N2337" s="89">
        <v>0</v>
      </c>
      <c r="O2337" s="89">
        <v>0</v>
      </c>
      <c r="P2337" s="89">
        <v>0</v>
      </c>
      <c r="Q2337" s="89">
        <v>0</v>
      </c>
      <c r="R2337" s="89">
        <v>0</v>
      </c>
      <c r="S2337" s="89">
        <v>0</v>
      </c>
      <c r="T2337" s="89">
        <v>0</v>
      </c>
      <c r="U2337" s="89">
        <v>0</v>
      </c>
      <c r="V2337" s="89">
        <v>0</v>
      </c>
      <c r="W2337" s="89">
        <v>0</v>
      </c>
      <c r="X2337" s="89">
        <v>0</v>
      </c>
      <c r="Y2337" s="89">
        <v>0</v>
      </c>
    </row>
    <row r="2338" spans="1:25">
      <c r="A2338" s="88" t="s">
        <v>2447</v>
      </c>
      <c r="B2338" s="89">
        <v>0</v>
      </c>
      <c r="C2338" s="89">
        <v>0</v>
      </c>
      <c r="D2338" s="89">
        <v>0</v>
      </c>
      <c r="E2338" s="89">
        <v>0</v>
      </c>
      <c r="F2338" s="89">
        <v>0</v>
      </c>
      <c r="G2338" s="89">
        <v>0</v>
      </c>
      <c r="H2338" s="89">
        <v>0</v>
      </c>
      <c r="I2338" s="89">
        <v>0</v>
      </c>
      <c r="J2338" s="89">
        <v>0</v>
      </c>
      <c r="K2338" s="89">
        <v>0</v>
      </c>
      <c r="L2338" s="89">
        <v>0</v>
      </c>
      <c r="M2338" s="89">
        <v>0</v>
      </c>
      <c r="N2338" s="89">
        <v>0</v>
      </c>
      <c r="O2338" s="89">
        <v>0</v>
      </c>
      <c r="P2338" s="89">
        <v>0</v>
      </c>
      <c r="Q2338" s="89">
        <v>0</v>
      </c>
      <c r="R2338" s="89">
        <v>0</v>
      </c>
      <c r="S2338" s="89">
        <v>0</v>
      </c>
      <c r="T2338" s="89">
        <v>0</v>
      </c>
      <c r="U2338" s="89">
        <v>0</v>
      </c>
      <c r="V2338" s="89">
        <v>0</v>
      </c>
      <c r="W2338" s="89">
        <v>0</v>
      </c>
      <c r="X2338" s="89">
        <v>0</v>
      </c>
      <c r="Y2338" s="89">
        <v>0</v>
      </c>
    </row>
    <row r="2339" spans="1:25">
      <c r="A2339" s="88" t="s">
        <v>2448</v>
      </c>
      <c r="B2339" s="89">
        <v>0</v>
      </c>
      <c r="C2339" s="89">
        <v>0</v>
      </c>
      <c r="D2339" s="89">
        <v>0</v>
      </c>
      <c r="E2339" s="89">
        <v>0</v>
      </c>
      <c r="F2339" s="89">
        <v>0</v>
      </c>
      <c r="G2339" s="89">
        <v>0</v>
      </c>
      <c r="H2339" s="89">
        <v>0</v>
      </c>
      <c r="I2339" s="89">
        <v>0</v>
      </c>
      <c r="J2339" s="89">
        <v>0</v>
      </c>
      <c r="K2339" s="89">
        <v>0</v>
      </c>
      <c r="L2339" s="89">
        <v>0</v>
      </c>
      <c r="M2339" s="89">
        <v>0</v>
      </c>
      <c r="N2339" s="89">
        <v>0</v>
      </c>
      <c r="O2339" s="89">
        <v>0</v>
      </c>
      <c r="P2339" s="89">
        <v>0</v>
      </c>
      <c r="Q2339" s="89">
        <v>0</v>
      </c>
      <c r="R2339" s="89">
        <v>0</v>
      </c>
      <c r="S2339" s="89">
        <v>0</v>
      </c>
      <c r="T2339" s="89">
        <v>0</v>
      </c>
      <c r="U2339" s="89">
        <v>0</v>
      </c>
      <c r="V2339" s="89">
        <v>0</v>
      </c>
      <c r="W2339" s="89">
        <v>0</v>
      </c>
      <c r="X2339" s="89">
        <v>0</v>
      </c>
      <c r="Y2339" s="89">
        <v>0</v>
      </c>
    </row>
    <row r="2340" spans="1:25">
      <c r="A2340" s="88" t="s">
        <v>2449</v>
      </c>
      <c r="B2340" s="89">
        <v>0</v>
      </c>
      <c r="C2340" s="89">
        <v>0</v>
      </c>
      <c r="D2340" s="89">
        <v>0</v>
      </c>
      <c r="E2340" s="89">
        <v>0</v>
      </c>
      <c r="F2340" s="89">
        <v>0</v>
      </c>
      <c r="G2340" s="89">
        <v>0</v>
      </c>
      <c r="H2340" s="89">
        <v>0</v>
      </c>
      <c r="I2340" s="89">
        <v>0</v>
      </c>
      <c r="J2340" s="89">
        <v>0</v>
      </c>
      <c r="K2340" s="89">
        <v>0</v>
      </c>
      <c r="L2340" s="89">
        <v>0</v>
      </c>
      <c r="M2340" s="89">
        <v>0</v>
      </c>
      <c r="N2340" s="89">
        <v>0</v>
      </c>
      <c r="O2340" s="89">
        <v>0</v>
      </c>
      <c r="P2340" s="89">
        <v>0</v>
      </c>
      <c r="Q2340" s="89">
        <v>0</v>
      </c>
      <c r="R2340" s="89">
        <v>0</v>
      </c>
      <c r="S2340" s="89">
        <v>0</v>
      </c>
      <c r="T2340" s="89">
        <v>0</v>
      </c>
      <c r="U2340" s="89">
        <v>0</v>
      </c>
      <c r="V2340" s="89">
        <v>0</v>
      </c>
      <c r="W2340" s="89">
        <v>0</v>
      </c>
      <c r="X2340" s="89">
        <v>0</v>
      </c>
      <c r="Y2340" s="89">
        <v>0</v>
      </c>
    </row>
    <row r="2341" spans="1:25">
      <c r="A2341" s="88" t="s">
        <v>2450</v>
      </c>
      <c r="B2341" s="89">
        <v>0</v>
      </c>
      <c r="C2341" s="89">
        <v>0</v>
      </c>
      <c r="D2341" s="89">
        <v>0</v>
      </c>
      <c r="E2341" s="89">
        <v>0</v>
      </c>
      <c r="F2341" s="89">
        <v>0</v>
      </c>
      <c r="G2341" s="89">
        <v>0</v>
      </c>
      <c r="H2341" s="89">
        <v>0</v>
      </c>
      <c r="I2341" s="89">
        <v>0</v>
      </c>
      <c r="J2341" s="89">
        <v>0</v>
      </c>
      <c r="K2341" s="89">
        <v>0</v>
      </c>
      <c r="L2341" s="89">
        <v>0</v>
      </c>
      <c r="M2341" s="89">
        <v>0</v>
      </c>
      <c r="N2341" s="89">
        <v>0</v>
      </c>
      <c r="O2341" s="89">
        <v>0</v>
      </c>
      <c r="P2341" s="89">
        <v>0</v>
      </c>
      <c r="Q2341" s="89">
        <v>0</v>
      </c>
      <c r="R2341" s="89">
        <v>0</v>
      </c>
      <c r="S2341" s="89">
        <v>0</v>
      </c>
      <c r="T2341" s="89">
        <v>0</v>
      </c>
      <c r="U2341" s="89">
        <v>0</v>
      </c>
      <c r="V2341" s="89">
        <v>0</v>
      </c>
      <c r="W2341" s="89">
        <v>0</v>
      </c>
      <c r="X2341" s="89">
        <v>0</v>
      </c>
      <c r="Y2341" s="89">
        <v>0</v>
      </c>
    </row>
    <row r="2342" spans="1:25">
      <c r="A2342" s="88" t="s">
        <v>2451</v>
      </c>
      <c r="B2342" s="89">
        <v>0</v>
      </c>
      <c r="C2342" s="89">
        <v>0</v>
      </c>
      <c r="D2342" s="89">
        <v>0</v>
      </c>
      <c r="E2342" s="89">
        <v>0</v>
      </c>
      <c r="F2342" s="89">
        <v>0</v>
      </c>
      <c r="G2342" s="89">
        <v>0</v>
      </c>
      <c r="H2342" s="89">
        <v>0</v>
      </c>
      <c r="I2342" s="89">
        <v>0</v>
      </c>
      <c r="J2342" s="89">
        <v>0</v>
      </c>
      <c r="K2342" s="89">
        <v>0</v>
      </c>
      <c r="L2342" s="89">
        <v>0</v>
      </c>
      <c r="M2342" s="89">
        <v>0</v>
      </c>
      <c r="N2342" s="89">
        <v>0</v>
      </c>
      <c r="O2342" s="89">
        <v>0</v>
      </c>
      <c r="P2342" s="89">
        <v>0</v>
      </c>
      <c r="Q2342" s="89">
        <v>0</v>
      </c>
      <c r="R2342" s="89">
        <v>0</v>
      </c>
      <c r="S2342" s="89">
        <v>0</v>
      </c>
      <c r="T2342" s="89">
        <v>0</v>
      </c>
      <c r="U2342" s="89">
        <v>0</v>
      </c>
      <c r="V2342" s="89">
        <v>0</v>
      </c>
      <c r="W2342" s="89">
        <v>0</v>
      </c>
      <c r="X2342" s="89">
        <v>0</v>
      </c>
      <c r="Y2342" s="89">
        <v>0</v>
      </c>
    </row>
    <row r="2343" spans="1:25">
      <c r="A2343" s="88" t="s">
        <v>2452</v>
      </c>
      <c r="B2343" s="89">
        <v>0</v>
      </c>
      <c r="C2343" s="89">
        <v>0</v>
      </c>
      <c r="D2343" s="89">
        <v>0</v>
      </c>
      <c r="E2343" s="89">
        <v>0</v>
      </c>
      <c r="F2343" s="89">
        <v>0</v>
      </c>
      <c r="G2343" s="89">
        <v>0</v>
      </c>
      <c r="H2343" s="89">
        <v>0</v>
      </c>
      <c r="I2343" s="89">
        <v>0</v>
      </c>
      <c r="J2343" s="89">
        <v>0</v>
      </c>
      <c r="K2343" s="89">
        <v>0</v>
      </c>
      <c r="L2343" s="89">
        <v>0</v>
      </c>
      <c r="M2343" s="89">
        <v>0</v>
      </c>
      <c r="N2343" s="89">
        <v>0</v>
      </c>
      <c r="O2343" s="89">
        <v>0</v>
      </c>
      <c r="P2343" s="89">
        <v>0</v>
      </c>
      <c r="Q2343" s="89">
        <v>0</v>
      </c>
      <c r="R2343" s="89">
        <v>0</v>
      </c>
      <c r="S2343" s="89">
        <v>0</v>
      </c>
      <c r="T2343" s="89">
        <v>0</v>
      </c>
      <c r="U2343" s="89">
        <v>0</v>
      </c>
      <c r="V2343" s="89">
        <v>0</v>
      </c>
      <c r="W2343" s="89">
        <v>0</v>
      </c>
      <c r="X2343" s="89">
        <v>0</v>
      </c>
      <c r="Y2343" s="89">
        <v>0</v>
      </c>
    </row>
    <row r="2344" spans="1:25">
      <c r="A2344" s="88" t="s">
        <v>2453</v>
      </c>
      <c r="B2344" s="89">
        <v>0</v>
      </c>
      <c r="C2344" s="89">
        <v>0</v>
      </c>
      <c r="D2344" s="89">
        <v>0</v>
      </c>
      <c r="E2344" s="89">
        <v>0</v>
      </c>
      <c r="F2344" s="89">
        <v>0</v>
      </c>
      <c r="G2344" s="89">
        <v>0</v>
      </c>
      <c r="H2344" s="89">
        <v>0</v>
      </c>
      <c r="I2344" s="89">
        <v>0</v>
      </c>
      <c r="J2344" s="89">
        <v>0</v>
      </c>
      <c r="K2344" s="89">
        <v>0</v>
      </c>
      <c r="L2344" s="89">
        <v>0</v>
      </c>
      <c r="M2344" s="89">
        <v>0</v>
      </c>
      <c r="N2344" s="89">
        <v>0</v>
      </c>
      <c r="O2344" s="89">
        <v>0</v>
      </c>
      <c r="P2344" s="89">
        <v>0</v>
      </c>
      <c r="Q2344" s="89">
        <v>0</v>
      </c>
      <c r="R2344" s="89">
        <v>0</v>
      </c>
      <c r="S2344" s="89">
        <v>0</v>
      </c>
      <c r="T2344" s="89">
        <v>0</v>
      </c>
      <c r="U2344" s="89">
        <v>0</v>
      </c>
      <c r="V2344" s="89">
        <v>0</v>
      </c>
      <c r="W2344" s="89">
        <v>0</v>
      </c>
      <c r="X2344" s="89">
        <v>0</v>
      </c>
      <c r="Y2344" s="89">
        <v>0</v>
      </c>
    </row>
    <row r="2345" spans="1:25">
      <c r="A2345" s="88" t="s">
        <v>2454</v>
      </c>
      <c r="B2345" s="89">
        <v>0</v>
      </c>
      <c r="C2345" s="89">
        <v>0</v>
      </c>
      <c r="D2345" s="89">
        <v>0</v>
      </c>
      <c r="E2345" s="89">
        <v>0</v>
      </c>
      <c r="F2345" s="89">
        <v>0</v>
      </c>
      <c r="G2345" s="89">
        <v>0</v>
      </c>
      <c r="H2345" s="89">
        <v>0</v>
      </c>
      <c r="I2345" s="89">
        <v>0</v>
      </c>
      <c r="J2345" s="89">
        <v>0</v>
      </c>
      <c r="K2345" s="89">
        <v>0</v>
      </c>
      <c r="L2345" s="89">
        <v>0</v>
      </c>
      <c r="M2345" s="89">
        <v>0</v>
      </c>
      <c r="N2345" s="89">
        <v>0</v>
      </c>
      <c r="O2345" s="89">
        <v>0</v>
      </c>
      <c r="P2345" s="89">
        <v>0</v>
      </c>
      <c r="Q2345" s="89">
        <v>0</v>
      </c>
      <c r="R2345" s="89">
        <v>0</v>
      </c>
      <c r="S2345" s="89">
        <v>0</v>
      </c>
      <c r="T2345" s="89">
        <v>0</v>
      </c>
      <c r="U2345" s="89">
        <v>0</v>
      </c>
      <c r="V2345" s="89">
        <v>0</v>
      </c>
      <c r="W2345" s="89">
        <v>0</v>
      </c>
      <c r="X2345" s="89">
        <v>0</v>
      </c>
      <c r="Y2345" s="89">
        <v>0</v>
      </c>
    </row>
    <row r="2346" spans="1:25">
      <c r="A2346" s="88" t="s">
        <v>2455</v>
      </c>
      <c r="B2346" s="89">
        <v>0</v>
      </c>
      <c r="C2346" s="89">
        <v>0</v>
      </c>
      <c r="D2346" s="89">
        <v>0</v>
      </c>
      <c r="E2346" s="89">
        <v>0</v>
      </c>
      <c r="F2346" s="89">
        <v>0</v>
      </c>
      <c r="G2346" s="89">
        <v>0</v>
      </c>
      <c r="H2346" s="89">
        <v>0</v>
      </c>
      <c r="I2346" s="89">
        <v>0</v>
      </c>
      <c r="J2346" s="89">
        <v>0</v>
      </c>
      <c r="K2346" s="89">
        <v>0</v>
      </c>
      <c r="L2346" s="89">
        <v>0</v>
      </c>
      <c r="M2346" s="89">
        <v>0</v>
      </c>
      <c r="N2346" s="89">
        <v>0</v>
      </c>
      <c r="O2346" s="89">
        <v>0</v>
      </c>
      <c r="P2346" s="89">
        <v>0</v>
      </c>
      <c r="Q2346" s="89">
        <v>0</v>
      </c>
      <c r="R2346" s="89">
        <v>0</v>
      </c>
      <c r="S2346" s="89">
        <v>0</v>
      </c>
      <c r="T2346" s="89">
        <v>0</v>
      </c>
      <c r="U2346" s="89">
        <v>0</v>
      </c>
      <c r="V2346" s="89">
        <v>0</v>
      </c>
      <c r="W2346" s="89">
        <v>0</v>
      </c>
      <c r="X2346" s="89">
        <v>0</v>
      </c>
      <c r="Y2346" s="89">
        <v>0</v>
      </c>
    </row>
    <row r="2347" spans="1:25">
      <c r="A2347" s="88" t="s">
        <v>2456</v>
      </c>
      <c r="B2347" s="89">
        <v>0</v>
      </c>
      <c r="C2347" s="89">
        <v>0</v>
      </c>
      <c r="D2347" s="89">
        <v>0</v>
      </c>
      <c r="E2347" s="89">
        <v>0</v>
      </c>
      <c r="F2347" s="89">
        <v>0</v>
      </c>
      <c r="G2347" s="89">
        <v>0</v>
      </c>
      <c r="H2347" s="89">
        <v>0</v>
      </c>
      <c r="I2347" s="89">
        <v>0</v>
      </c>
      <c r="J2347" s="89">
        <v>0</v>
      </c>
      <c r="K2347" s="89">
        <v>0</v>
      </c>
      <c r="L2347" s="89">
        <v>0</v>
      </c>
      <c r="M2347" s="89">
        <v>0</v>
      </c>
      <c r="N2347" s="89">
        <v>0</v>
      </c>
      <c r="O2347" s="89">
        <v>0</v>
      </c>
      <c r="P2347" s="89">
        <v>0</v>
      </c>
      <c r="Q2347" s="89">
        <v>0</v>
      </c>
      <c r="R2347" s="89">
        <v>0</v>
      </c>
      <c r="S2347" s="89">
        <v>0</v>
      </c>
      <c r="T2347" s="89">
        <v>0</v>
      </c>
      <c r="U2347" s="89">
        <v>0</v>
      </c>
      <c r="V2347" s="89">
        <v>0</v>
      </c>
      <c r="W2347" s="89">
        <v>0</v>
      </c>
      <c r="X2347" s="89">
        <v>0</v>
      </c>
      <c r="Y2347" s="89">
        <v>0</v>
      </c>
    </row>
    <row r="2348" spans="1:25">
      <c r="A2348" s="88" t="s">
        <v>2457</v>
      </c>
      <c r="B2348" s="89">
        <v>0</v>
      </c>
      <c r="C2348" s="89">
        <v>0</v>
      </c>
      <c r="D2348" s="89">
        <v>0</v>
      </c>
      <c r="E2348" s="89">
        <v>0</v>
      </c>
      <c r="F2348" s="89">
        <v>0</v>
      </c>
      <c r="G2348" s="89">
        <v>0</v>
      </c>
      <c r="H2348" s="89">
        <v>0</v>
      </c>
      <c r="I2348" s="89">
        <v>0</v>
      </c>
      <c r="J2348" s="89">
        <v>0</v>
      </c>
      <c r="K2348" s="89">
        <v>0</v>
      </c>
      <c r="L2348" s="89">
        <v>0</v>
      </c>
      <c r="M2348" s="89">
        <v>0</v>
      </c>
      <c r="N2348" s="89">
        <v>0</v>
      </c>
      <c r="O2348" s="89">
        <v>0</v>
      </c>
      <c r="P2348" s="89">
        <v>0</v>
      </c>
      <c r="Q2348" s="89">
        <v>0</v>
      </c>
      <c r="R2348" s="89">
        <v>0</v>
      </c>
      <c r="S2348" s="89">
        <v>0</v>
      </c>
      <c r="T2348" s="89">
        <v>0</v>
      </c>
      <c r="U2348" s="89">
        <v>0</v>
      </c>
      <c r="V2348" s="89">
        <v>0</v>
      </c>
      <c r="W2348" s="89">
        <v>0</v>
      </c>
      <c r="X2348" s="89">
        <v>0</v>
      </c>
      <c r="Y2348" s="89">
        <v>0</v>
      </c>
    </row>
    <row r="2349" spans="1:25">
      <c r="A2349" s="88" t="s">
        <v>2458</v>
      </c>
      <c r="B2349" s="89">
        <v>0</v>
      </c>
      <c r="C2349" s="89">
        <v>0</v>
      </c>
      <c r="D2349" s="89">
        <v>0</v>
      </c>
      <c r="E2349" s="89">
        <v>0</v>
      </c>
      <c r="F2349" s="89">
        <v>0</v>
      </c>
      <c r="G2349" s="89">
        <v>0</v>
      </c>
      <c r="H2349" s="89">
        <v>0</v>
      </c>
      <c r="I2349" s="89">
        <v>0</v>
      </c>
      <c r="J2349" s="89">
        <v>0</v>
      </c>
      <c r="K2349" s="89">
        <v>0</v>
      </c>
      <c r="L2349" s="89">
        <v>0</v>
      </c>
      <c r="M2349" s="89">
        <v>0</v>
      </c>
      <c r="N2349" s="89">
        <v>0</v>
      </c>
      <c r="O2349" s="89">
        <v>0</v>
      </c>
      <c r="P2349" s="89">
        <v>0</v>
      </c>
      <c r="Q2349" s="89">
        <v>0</v>
      </c>
      <c r="R2349" s="89">
        <v>0</v>
      </c>
      <c r="S2349" s="89">
        <v>0</v>
      </c>
      <c r="T2349" s="89">
        <v>0</v>
      </c>
      <c r="U2349" s="89">
        <v>0</v>
      </c>
      <c r="V2349" s="89">
        <v>0</v>
      </c>
      <c r="W2349" s="89">
        <v>0</v>
      </c>
      <c r="X2349" s="89">
        <v>0</v>
      </c>
      <c r="Y2349" s="89">
        <v>0</v>
      </c>
    </row>
    <row r="2350" spans="1:25">
      <c r="A2350" s="88" t="s">
        <v>2459</v>
      </c>
      <c r="B2350" s="89">
        <v>0</v>
      </c>
      <c r="C2350" s="89">
        <v>0</v>
      </c>
      <c r="D2350" s="89">
        <v>0</v>
      </c>
      <c r="E2350" s="89">
        <v>0</v>
      </c>
      <c r="F2350" s="89">
        <v>0</v>
      </c>
      <c r="G2350" s="89">
        <v>0</v>
      </c>
      <c r="H2350" s="89">
        <v>0</v>
      </c>
      <c r="I2350" s="89">
        <v>0</v>
      </c>
      <c r="J2350" s="89">
        <v>0</v>
      </c>
      <c r="K2350" s="89">
        <v>0</v>
      </c>
      <c r="L2350" s="89">
        <v>0</v>
      </c>
      <c r="M2350" s="89">
        <v>0</v>
      </c>
      <c r="N2350" s="89">
        <v>0</v>
      </c>
      <c r="O2350" s="89">
        <v>0</v>
      </c>
      <c r="P2350" s="89">
        <v>0</v>
      </c>
      <c r="Q2350" s="89">
        <v>0</v>
      </c>
      <c r="R2350" s="89">
        <v>0</v>
      </c>
      <c r="S2350" s="89">
        <v>0</v>
      </c>
      <c r="T2350" s="89">
        <v>0</v>
      </c>
      <c r="U2350" s="89">
        <v>0</v>
      </c>
      <c r="V2350" s="89">
        <v>0</v>
      </c>
      <c r="W2350" s="89">
        <v>0</v>
      </c>
      <c r="X2350" s="89">
        <v>0</v>
      </c>
      <c r="Y2350" s="89">
        <v>0</v>
      </c>
    </row>
    <row r="2351" spans="1:25">
      <c r="A2351" s="88" t="s">
        <v>2460</v>
      </c>
      <c r="B2351" s="89">
        <v>0</v>
      </c>
      <c r="C2351" s="89">
        <v>0</v>
      </c>
      <c r="D2351" s="89">
        <v>0</v>
      </c>
      <c r="E2351" s="89">
        <v>0</v>
      </c>
      <c r="F2351" s="89">
        <v>0</v>
      </c>
      <c r="G2351" s="89">
        <v>0</v>
      </c>
      <c r="H2351" s="89">
        <v>0</v>
      </c>
      <c r="I2351" s="89">
        <v>0</v>
      </c>
      <c r="J2351" s="89">
        <v>0</v>
      </c>
      <c r="K2351" s="89">
        <v>0</v>
      </c>
      <c r="L2351" s="89">
        <v>0</v>
      </c>
      <c r="M2351" s="89">
        <v>0</v>
      </c>
      <c r="N2351" s="89">
        <v>0</v>
      </c>
      <c r="O2351" s="89">
        <v>0</v>
      </c>
      <c r="P2351" s="89">
        <v>0</v>
      </c>
      <c r="Q2351" s="89">
        <v>0</v>
      </c>
      <c r="R2351" s="89">
        <v>0</v>
      </c>
      <c r="S2351" s="89">
        <v>0</v>
      </c>
      <c r="T2351" s="89">
        <v>0</v>
      </c>
      <c r="U2351" s="89">
        <v>0</v>
      </c>
      <c r="V2351" s="89">
        <v>0</v>
      </c>
      <c r="W2351" s="89">
        <v>0</v>
      </c>
      <c r="X2351" s="89">
        <v>0</v>
      </c>
      <c r="Y2351" s="89">
        <v>0</v>
      </c>
    </row>
    <row r="2352" spans="1:25">
      <c r="A2352" s="88" t="s">
        <v>2461</v>
      </c>
      <c r="B2352" s="89">
        <v>0</v>
      </c>
      <c r="C2352" s="89">
        <v>0</v>
      </c>
      <c r="D2352" s="89">
        <v>0</v>
      </c>
      <c r="E2352" s="89">
        <v>0</v>
      </c>
      <c r="F2352" s="89">
        <v>0</v>
      </c>
      <c r="G2352" s="89">
        <v>0</v>
      </c>
      <c r="H2352" s="89">
        <v>0</v>
      </c>
      <c r="I2352" s="89">
        <v>0</v>
      </c>
      <c r="J2352" s="89">
        <v>0</v>
      </c>
      <c r="K2352" s="89">
        <v>0</v>
      </c>
      <c r="L2352" s="89">
        <v>0</v>
      </c>
      <c r="M2352" s="89">
        <v>0</v>
      </c>
      <c r="N2352" s="89">
        <v>0</v>
      </c>
      <c r="O2352" s="89">
        <v>0</v>
      </c>
      <c r="P2352" s="89">
        <v>0</v>
      </c>
      <c r="Q2352" s="89">
        <v>0</v>
      </c>
      <c r="R2352" s="89">
        <v>0</v>
      </c>
      <c r="S2352" s="89">
        <v>0</v>
      </c>
      <c r="T2352" s="89">
        <v>0</v>
      </c>
      <c r="U2352" s="89">
        <v>0</v>
      </c>
      <c r="V2352" s="89">
        <v>0</v>
      </c>
      <c r="W2352" s="89">
        <v>0</v>
      </c>
      <c r="X2352" s="89">
        <v>0</v>
      </c>
      <c r="Y2352" s="89">
        <v>0</v>
      </c>
    </row>
    <row r="2353" spans="1:25">
      <c r="A2353" s="88" t="s">
        <v>2462</v>
      </c>
      <c r="B2353" s="89">
        <v>0</v>
      </c>
      <c r="C2353" s="89">
        <v>0</v>
      </c>
      <c r="D2353" s="89">
        <v>0</v>
      </c>
      <c r="E2353" s="89">
        <v>0</v>
      </c>
      <c r="F2353" s="89">
        <v>0</v>
      </c>
      <c r="G2353" s="89">
        <v>0</v>
      </c>
      <c r="H2353" s="89">
        <v>0</v>
      </c>
      <c r="I2353" s="89">
        <v>0</v>
      </c>
      <c r="J2353" s="89">
        <v>0</v>
      </c>
      <c r="K2353" s="89">
        <v>0</v>
      </c>
      <c r="L2353" s="89">
        <v>0</v>
      </c>
      <c r="M2353" s="89">
        <v>0</v>
      </c>
      <c r="N2353" s="89">
        <v>0</v>
      </c>
      <c r="O2353" s="89">
        <v>0</v>
      </c>
      <c r="P2353" s="89">
        <v>0</v>
      </c>
      <c r="Q2353" s="89">
        <v>0</v>
      </c>
      <c r="R2353" s="89">
        <v>0</v>
      </c>
      <c r="S2353" s="89">
        <v>0</v>
      </c>
      <c r="T2353" s="89">
        <v>0</v>
      </c>
      <c r="U2353" s="89">
        <v>0</v>
      </c>
      <c r="V2353" s="89">
        <v>0</v>
      </c>
      <c r="W2353" s="89">
        <v>0</v>
      </c>
      <c r="X2353" s="89">
        <v>0</v>
      </c>
      <c r="Y2353" s="89">
        <v>0</v>
      </c>
    </row>
    <row r="2354" spans="1:25">
      <c r="A2354" s="88" t="s">
        <v>2463</v>
      </c>
      <c r="B2354" s="89">
        <v>0</v>
      </c>
      <c r="C2354" s="89">
        <v>0</v>
      </c>
      <c r="D2354" s="89">
        <v>0</v>
      </c>
      <c r="E2354" s="89">
        <v>0</v>
      </c>
      <c r="F2354" s="89">
        <v>0</v>
      </c>
      <c r="G2354" s="89">
        <v>0</v>
      </c>
      <c r="H2354" s="89">
        <v>0</v>
      </c>
      <c r="I2354" s="89">
        <v>0</v>
      </c>
      <c r="J2354" s="89">
        <v>0</v>
      </c>
      <c r="K2354" s="89">
        <v>0</v>
      </c>
      <c r="L2354" s="89">
        <v>0</v>
      </c>
      <c r="M2354" s="89">
        <v>0</v>
      </c>
      <c r="N2354" s="89">
        <v>0</v>
      </c>
      <c r="O2354" s="89">
        <v>0</v>
      </c>
      <c r="P2354" s="89">
        <v>0</v>
      </c>
      <c r="Q2354" s="89">
        <v>0</v>
      </c>
      <c r="R2354" s="89">
        <v>0</v>
      </c>
      <c r="S2354" s="89">
        <v>0</v>
      </c>
      <c r="T2354" s="89">
        <v>0</v>
      </c>
      <c r="U2354" s="89">
        <v>0</v>
      </c>
      <c r="V2354" s="89">
        <v>0</v>
      </c>
      <c r="W2354" s="89">
        <v>0</v>
      </c>
      <c r="X2354" s="89">
        <v>0</v>
      </c>
      <c r="Y2354" s="89">
        <v>0</v>
      </c>
    </row>
    <row r="2355" spans="1:25">
      <c r="A2355" s="88" t="s">
        <v>2464</v>
      </c>
      <c r="B2355" s="89">
        <v>0</v>
      </c>
      <c r="C2355" s="89">
        <v>0</v>
      </c>
      <c r="D2355" s="89">
        <v>0</v>
      </c>
      <c r="E2355" s="89">
        <v>0</v>
      </c>
      <c r="F2355" s="89">
        <v>0</v>
      </c>
      <c r="G2355" s="89">
        <v>0</v>
      </c>
      <c r="H2355" s="89">
        <v>0</v>
      </c>
      <c r="I2355" s="89">
        <v>0</v>
      </c>
      <c r="J2355" s="89">
        <v>0</v>
      </c>
      <c r="K2355" s="89">
        <v>0</v>
      </c>
      <c r="L2355" s="89">
        <v>0</v>
      </c>
      <c r="M2355" s="89">
        <v>0</v>
      </c>
      <c r="N2355" s="89">
        <v>0</v>
      </c>
      <c r="O2355" s="89">
        <v>0</v>
      </c>
      <c r="P2355" s="89">
        <v>0</v>
      </c>
      <c r="Q2355" s="89">
        <v>0</v>
      </c>
      <c r="R2355" s="89">
        <v>0</v>
      </c>
      <c r="S2355" s="89">
        <v>0</v>
      </c>
      <c r="T2355" s="89">
        <v>0</v>
      </c>
      <c r="U2355" s="89">
        <v>0</v>
      </c>
      <c r="V2355" s="89">
        <v>0</v>
      </c>
      <c r="W2355" s="89">
        <v>0</v>
      </c>
      <c r="X2355" s="89">
        <v>0</v>
      </c>
      <c r="Y2355" s="89">
        <v>0</v>
      </c>
    </row>
    <row r="2356" spans="1:25">
      <c r="A2356" s="88" t="s">
        <v>2465</v>
      </c>
      <c r="B2356" s="89">
        <v>0</v>
      </c>
      <c r="C2356" s="89">
        <v>0</v>
      </c>
      <c r="D2356" s="89">
        <v>0</v>
      </c>
      <c r="E2356" s="89">
        <v>0</v>
      </c>
      <c r="F2356" s="89">
        <v>0</v>
      </c>
      <c r="G2356" s="89">
        <v>0</v>
      </c>
      <c r="H2356" s="89">
        <v>0</v>
      </c>
      <c r="I2356" s="89">
        <v>0</v>
      </c>
      <c r="J2356" s="89">
        <v>0</v>
      </c>
      <c r="K2356" s="89">
        <v>0</v>
      </c>
      <c r="L2356" s="89">
        <v>0</v>
      </c>
      <c r="M2356" s="89">
        <v>0</v>
      </c>
      <c r="N2356" s="89">
        <v>0</v>
      </c>
      <c r="O2356" s="89">
        <v>0</v>
      </c>
      <c r="P2356" s="89">
        <v>0</v>
      </c>
      <c r="Q2356" s="89">
        <v>0</v>
      </c>
      <c r="R2356" s="89">
        <v>0</v>
      </c>
      <c r="S2356" s="89">
        <v>0</v>
      </c>
      <c r="T2356" s="89">
        <v>0</v>
      </c>
      <c r="U2356" s="89">
        <v>0</v>
      </c>
      <c r="V2356" s="89">
        <v>0</v>
      </c>
      <c r="W2356" s="89">
        <v>0</v>
      </c>
      <c r="X2356" s="89">
        <v>0</v>
      </c>
      <c r="Y2356" s="89">
        <v>0</v>
      </c>
    </row>
    <row r="2357" spans="1:25">
      <c r="A2357" s="88" t="s">
        <v>2466</v>
      </c>
      <c r="B2357" s="89">
        <v>0</v>
      </c>
      <c r="C2357" s="89">
        <v>0</v>
      </c>
      <c r="D2357" s="89">
        <v>0</v>
      </c>
      <c r="E2357" s="89">
        <v>0</v>
      </c>
      <c r="F2357" s="89">
        <v>0</v>
      </c>
      <c r="G2357" s="89">
        <v>0</v>
      </c>
      <c r="H2357" s="89">
        <v>0</v>
      </c>
      <c r="I2357" s="89">
        <v>0</v>
      </c>
      <c r="J2357" s="89">
        <v>0</v>
      </c>
      <c r="K2357" s="89">
        <v>0</v>
      </c>
      <c r="L2357" s="89">
        <v>0</v>
      </c>
      <c r="M2357" s="89">
        <v>0</v>
      </c>
      <c r="N2357" s="89">
        <v>0</v>
      </c>
      <c r="O2357" s="89">
        <v>0</v>
      </c>
      <c r="P2357" s="89">
        <v>0</v>
      </c>
      <c r="Q2357" s="89">
        <v>0</v>
      </c>
      <c r="R2357" s="89">
        <v>0</v>
      </c>
      <c r="S2357" s="89">
        <v>0</v>
      </c>
      <c r="T2357" s="89">
        <v>0</v>
      </c>
      <c r="U2357" s="89">
        <v>0</v>
      </c>
      <c r="V2357" s="89">
        <v>0</v>
      </c>
      <c r="W2357" s="89">
        <v>0</v>
      </c>
      <c r="X2357" s="89">
        <v>0</v>
      </c>
      <c r="Y2357" s="89">
        <v>0</v>
      </c>
    </row>
    <row r="2358" spans="1:25">
      <c r="A2358" s="88" t="s">
        <v>2467</v>
      </c>
      <c r="B2358" s="89">
        <v>0</v>
      </c>
      <c r="C2358" s="89">
        <v>0</v>
      </c>
      <c r="D2358" s="89">
        <v>0</v>
      </c>
      <c r="E2358" s="89">
        <v>0</v>
      </c>
      <c r="F2358" s="89">
        <v>0</v>
      </c>
      <c r="G2358" s="89">
        <v>0</v>
      </c>
      <c r="H2358" s="89">
        <v>0</v>
      </c>
      <c r="I2358" s="89">
        <v>0</v>
      </c>
      <c r="J2358" s="89">
        <v>0</v>
      </c>
      <c r="K2358" s="89">
        <v>0</v>
      </c>
      <c r="L2358" s="89">
        <v>0</v>
      </c>
      <c r="M2358" s="89">
        <v>0</v>
      </c>
      <c r="N2358" s="89">
        <v>0</v>
      </c>
      <c r="O2358" s="89">
        <v>0</v>
      </c>
      <c r="P2358" s="89">
        <v>0</v>
      </c>
      <c r="Q2358" s="89">
        <v>0</v>
      </c>
      <c r="R2358" s="89">
        <v>0</v>
      </c>
      <c r="S2358" s="89">
        <v>0</v>
      </c>
      <c r="T2358" s="89">
        <v>0</v>
      </c>
      <c r="U2358" s="89">
        <v>0</v>
      </c>
      <c r="V2358" s="89">
        <v>0</v>
      </c>
      <c r="W2358" s="89">
        <v>0</v>
      </c>
      <c r="X2358" s="89">
        <v>0</v>
      </c>
      <c r="Y2358" s="89">
        <v>0</v>
      </c>
    </row>
    <row r="2359" spans="1:25">
      <c r="A2359" s="88" t="s">
        <v>2468</v>
      </c>
      <c r="B2359" s="89">
        <v>0</v>
      </c>
      <c r="C2359" s="89">
        <v>0</v>
      </c>
      <c r="D2359" s="89">
        <v>0</v>
      </c>
      <c r="E2359" s="89">
        <v>0</v>
      </c>
      <c r="F2359" s="89">
        <v>0</v>
      </c>
      <c r="G2359" s="89">
        <v>0</v>
      </c>
      <c r="H2359" s="89">
        <v>0</v>
      </c>
      <c r="I2359" s="89">
        <v>0</v>
      </c>
      <c r="J2359" s="89">
        <v>0</v>
      </c>
      <c r="K2359" s="89">
        <v>0</v>
      </c>
      <c r="L2359" s="89">
        <v>0</v>
      </c>
      <c r="M2359" s="89">
        <v>0</v>
      </c>
      <c r="N2359" s="89">
        <v>0</v>
      </c>
      <c r="O2359" s="89">
        <v>0</v>
      </c>
      <c r="P2359" s="89">
        <v>0</v>
      </c>
      <c r="Q2359" s="89">
        <v>0</v>
      </c>
      <c r="R2359" s="89">
        <v>0</v>
      </c>
      <c r="S2359" s="89">
        <v>0</v>
      </c>
      <c r="T2359" s="89">
        <v>0</v>
      </c>
      <c r="U2359" s="89">
        <v>0</v>
      </c>
      <c r="V2359" s="89">
        <v>0</v>
      </c>
      <c r="W2359" s="89">
        <v>0</v>
      </c>
      <c r="X2359" s="89">
        <v>0</v>
      </c>
      <c r="Y2359" s="89">
        <v>0</v>
      </c>
    </row>
    <row r="2360" spans="1:25">
      <c r="A2360" s="88" t="s">
        <v>2469</v>
      </c>
      <c r="B2360" s="89">
        <v>0</v>
      </c>
      <c r="C2360" s="89">
        <v>0</v>
      </c>
      <c r="D2360" s="89">
        <v>0</v>
      </c>
      <c r="E2360" s="89">
        <v>0</v>
      </c>
      <c r="F2360" s="89">
        <v>0</v>
      </c>
      <c r="G2360" s="89">
        <v>0</v>
      </c>
      <c r="H2360" s="89">
        <v>0</v>
      </c>
      <c r="I2360" s="89">
        <v>0</v>
      </c>
      <c r="J2360" s="89">
        <v>0</v>
      </c>
      <c r="K2360" s="89">
        <v>0</v>
      </c>
      <c r="L2360" s="89">
        <v>0</v>
      </c>
      <c r="M2360" s="89">
        <v>0</v>
      </c>
      <c r="N2360" s="89">
        <v>0</v>
      </c>
      <c r="O2360" s="89">
        <v>0</v>
      </c>
      <c r="P2360" s="89">
        <v>0</v>
      </c>
      <c r="Q2360" s="89">
        <v>0</v>
      </c>
      <c r="R2360" s="89">
        <v>0</v>
      </c>
      <c r="S2360" s="89">
        <v>0</v>
      </c>
      <c r="T2360" s="89">
        <v>0</v>
      </c>
      <c r="U2360" s="89">
        <v>0</v>
      </c>
      <c r="V2360" s="89">
        <v>0</v>
      </c>
      <c r="W2360" s="89">
        <v>0</v>
      </c>
      <c r="X2360" s="89">
        <v>0</v>
      </c>
      <c r="Y2360" s="89">
        <v>0</v>
      </c>
    </row>
    <row r="2361" spans="1:25">
      <c r="A2361" s="88" t="s">
        <v>2470</v>
      </c>
      <c r="B2361" s="89">
        <v>0</v>
      </c>
      <c r="C2361" s="89">
        <v>0</v>
      </c>
      <c r="D2361" s="89">
        <v>0</v>
      </c>
      <c r="E2361" s="89">
        <v>0</v>
      </c>
      <c r="F2361" s="89">
        <v>0</v>
      </c>
      <c r="G2361" s="89">
        <v>0</v>
      </c>
      <c r="H2361" s="89">
        <v>0</v>
      </c>
      <c r="I2361" s="89">
        <v>0</v>
      </c>
      <c r="J2361" s="89">
        <v>0</v>
      </c>
      <c r="K2361" s="89">
        <v>0</v>
      </c>
      <c r="L2361" s="89">
        <v>0</v>
      </c>
      <c r="M2361" s="89">
        <v>0</v>
      </c>
      <c r="N2361" s="89">
        <v>0</v>
      </c>
      <c r="O2361" s="89">
        <v>0</v>
      </c>
      <c r="P2361" s="89">
        <v>0</v>
      </c>
      <c r="Q2361" s="89">
        <v>0</v>
      </c>
      <c r="R2361" s="89">
        <v>0</v>
      </c>
      <c r="S2361" s="89">
        <v>0</v>
      </c>
      <c r="T2361" s="89">
        <v>0</v>
      </c>
      <c r="U2361" s="89">
        <v>0</v>
      </c>
      <c r="V2361" s="89">
        <v>0</v>
      </c>
      <c r="W2361" s="89">
        <v>0</v>
      </c>
      <c r="X2361" s="89">
        <v>0</v>
      </c>
      <c r="Y2361" s="89">
        <v>0</v>
      </c>
    </row>
    <row r="2362" spans="1:25">
      <c r="A2362" s="88" t="s">
        <v>2471</v>
      </c>
      <c r="B2362" s="89">
        <v>0</v>
      </c>
      <c r="C2362" s="89">
        <v>0</v>
      </c>
      <c r="D2362" s="89">
        <v>0</v>
      </c>
      <c r="E2362" s="89">
        <v>0</v>
      </c>
      <c r="F2362" s="89">
        <v>0</v>
      </c>
      <c r="G2362" s="89">
        <v>0</v>
      </c>
      <c r="H2362" s="89">
        <v>0</v>
      </c>
      <c r="I2362" s="89">
        <v>0</v>
      </c>
      <c r="J2362" s="89">
        <v>0</v>
      </c>
      <c r="K2362" s="89">
        <v>0</v>
      </c>
      <c r="L2362" s="89">
        <v>0</v>
      </c>
      <c r="M2362" s="89">
        <v>0</v>
      </c>
      <c r="N2362" s="89">
        <v>0</v>
      </c>
      <c r="O2362" s="89">
        <v>0</v>
      </c>
      <c r="P2362" s="89">
        <v>0</v>
      </c>
      <c r="Q2362" s="89">
        <v>0</v>
      </c>
      <c r="R2362" s="89">
        <v>0</v>
      </c>
      <c r="S2362" s="89">
        <v>0</v>
      </c>
      <c r="T2362" s="89">
        <v>0</v>
      </c>
      <c r="U2362" s="89">
        <v>0</v>
      </c>
      <c r="V2362" s="89">
        <v>0</v>
      </c>
      <c r="W2362" s="89">
        <v>0</v>
      </c>
      <c r="X2362" s="89">
        <v>0</v>
      </c>
      <c r="Y2362" s="89">
        <v>0</v>
      </c>
    </row>
    <row r="2363" spans="1:25">
      <c r="A2363" s="88" t="s">
        <v>2472</v>
      </c>
      <c r="B2363" s="89">
        <v>0</v>
      </c>
      <c r="C2363" s="89">
        <v>0</v>
      </c>
      <c r="D2363" s="89">
        <v>0</v>
      </c>
      <c r="E2363" s="89">
        <v>0</v>
      </c>
      <c r="F2363" s="89">
        <v>0</v>
      </c>
      <c r="G2363" s="89">
        <v>0</v>
      </c>
      <c r="H2363" s="89">
        <v>0</v>
      </c>
      <c r="I2363" s="89">
        <v>0</v>
      </c>
      <c r="J2363" s="89">
        <v>0</v>
      </c>
      <c r="K2363" s="89">
        <v>0</v>
      </c>
      <c r="L2363" s="89">
        <v>0</v>
      </c>
      <c r="M2363" s="89">
        <v>0</v>
      </c>
      <c r="N2363" s="89">
        <v>0</v>
      </c>
      <c r="O2363" s="89">
        <v>0</v>
      </c>
      <c r="P2363" s="89">
        <v>0</v>
      </c>
      <c r="Q2363" s="89">
        <v>0</v>
      </c>
      <c r="R2363" s="89">
        <v>0</v>
      </c>
      <c r="S2363" s="89">
        <v>0</v>
      </c>
      <c r="T2363" s="89">
        <v>0</v>
      </c>
      <c r="U2363" s="89">
        <v>0</v>
      </c>
      <c r="V2363" s="89">
        <v>0</v>
      </c>
      <c r="W2363" s="89">
        <v>0</v>
      </c>
      <c r="X2363" s="89">
        <v>0</v>
      </c>
      <c r="Y2363" s="89">
        <v>0</v>
      </c>
    </row>
    <row r="2364" spans="1:25">
      <c r="A2364" s="88" t="s">
        <v>2473</v>
      </c>
      <c r="B2364" s="89">
        <v>0</v>
      </c>
      <c r="C2364" s="89">
        <v>0</v>
      </c>
      <c r="D2364" s="89">
        <v>0</v>
      </c>
      <c r="E2364" s="89">
        <v>0</v>
      </c>
      <c r="F2364" s="89">
        <v>0</v>
      </c>
      <c r="G2364" s="89">
        <v>0</v>
      </c>
      <c r="H2364" s="89">
        <v>0</v>
      </c>
      <c r="I2364" s="89">
        <v>0</v>
      </c>
      <c r="J2364" s="89">
        <v>0</v>
      </c>
      <c r="K2364" s="89">
        <v>0</v>
      </c>
      <c r="L2364" s="89">
        <v>0</v>
      </c>
      <c r="M2364" s="89">
        <v>0</v>
      </c>
      <c r="N2364" s="89">
        <v>0</v>
      </c>
      <c r="O2364" s="89">
        <v>0</v>
      </c>
      <c r="P2364" s="89">
        <v>0</v>
      </c>
      <c r="Q2364" s="89">
        <v>0</v>
      </c>
      <c r="R2364" s="89">
        <v>0</v>
      </c>
      <c r="S2364" s="89">
        <v>0</v>
      </c>
      <c r="T2364" s="89">
        <v>0</v>
      </c>
      <c r="U2364" s="89">
        <v>0</v>
      </c>
      <c r="V2364" s="89">
        <v>0</v>
      </c>
      <c r="W2364" s="89">
        <v>0</v>
      </c>
      <c r="X2364" s="89">
        <v>0</v>
      </c>
      <c r="Y2364" s="89">
        <v>0</v>
      </c>
    </row>
    <row r="2365" spans="1:25">
      <c r="A2365" s="88" t="s">
        <v>2474</v>
      </c>
      <c r="B2365" s="89">
        <v>0</v>
      </c>
      <c r="C2365" s="89">
        <v>0</v>
      </c>
      <c r="D2365" s="89">
        <v>0</v>
      </c>
      <c r="E2365" s="89">
        <v>0</v>
      </c>
      <c r="F2365" s="89">
        <v>0</v>
      </c>
      <c r="G2365" s="89">
        <v>0</v>
      </c>
      <c r="H2365" s="89">
        <v>0</v>
      </c>
      <c r="I2365" s="89">
        <v>0</v>
      </c>
      <c r="J2365" s="89">
        <v>0</v>
      </c>
      <c r="K2365" s="89">
        <v>0</v>
      </c>
      <c r="L2365" s="89">
        <v>0</v>
      </c>
      <c r="M2365" s="89">
        <v>0</v>
      </c>
      <c r="N2365" s="89">
        <v>0</v>
      </c>
      <c r="O2365" s="89">
        <v>0</v>
      </c>
      <c r="P2365" s="89">
        <v>0</v>
      </c>
      <c r="Q2365" s="89">
        <v>0</v>
      </c>
      <c r="R2365" s="89">
        <v>0</v>
      </c>
      <c r="S2365" s="89">
        <v>0</v>
      </c>
      <c r="T2365" s="89">
        <v>0</v>
      </c>
      <c r="U2365" s="89">
        <v>0</v>
      </c>
      <c r="V2365" s="89">
        <v>0</v>
      </c>
      <c r="W2365" s="89">
        <v>0</v>
      </c>
      <c r="X2365" s="89">
        <v>0</v>
      </c>
      <c r="Y2365" s="89">
        <v>0</v>
      </c>
    </row>
    <row r="2366" spans="1:25">
      <c r="A2366" s="88" t="s">
        <v>2475</v>
      </c>
      <c r="B2366" s="89">
        <v>0</v>
      </c>
      <c r="C2366" s="89">
        <v>0</v>
      </c>
      <c r="D2366" s="89">
        <v>0</v>
      </c>
      <c r="E2366" s="89">
        <v>0</v>
      </c>
      <c r="F2366" s="89">
        <v>0</v>
      </c>
      <c r="G2366" s="89">
        <v>0</v>
      </c>
      <c r="H2366" s="89">
        <v>0</v>
      </c>
      <c r="I2366" s="89">
        <v>0</v>
      </c>
      <c r="J2366" s="89">
        <v>0</v>
      </c>
      <c r="K2366" s="89">
        <v>0</v>
      </c>
      <c r="L2366" s="89">
        <v>0</v>
      </c>
      <c r="M2366" s="89">
        <v>0</v>
      </c>
      <c r="N2366" s="89">
        <v>0</v>
      </c>
      <c r="O2366" s="89">
        <v>0</v>
      </c>
      <c r="P2366" s="89">
        <v>0</v>
      </c>
      <c r="Q2366" s="89">
        <v>0</v>
      </c>
      <c r="R2366" s="89">
        <v>0</v>
      </c>
      <c r="S2366" s="89">
        <v>0</v>
      </c>
      <c r="T2366" s="89">
        <v>0</v>
      </c>
      <c r="U2366" s="89">
        <v>0</v>
      </c>
      <c r="V2366" s="89">
        <v>0</v>
      </c>
      <c r="W2366" s="89">
        <v>0</v>
      </c>
      <c r="X2366" s="89">
        <v>0</v>
      </c>
      <c r="Y2366" s="89">
        <v>0</v>
      </c>
    </row>
    <row r="2367" spans="1:25">
      <c r="A2367" s="88" t="s">
        <v>2476</v>
      </c>
      <c r="B2367" s="89">
        <v>0</v>
      </c>
      <c r="C2367" s="89">
        <v>0</v>
      </c>
      <c r="D2367" s="89">
        <v>0</v>
      </c>
      <c r="E2367" s="89">
        <v>0</v>
      </c>
      <c r="F2367" s="89">
        <v>0</v>
      </c>
      <c r="G2367" s="89">
        <v>0</v>
      </c>
      <c r="H2367" s="89">
        <v>0</v>
      </c>
      <c r="I2367" s="89">
        <v>0</v>
      </c>
      <c r="J2367" s="89">
        <v>0</v>
      </c>
      <c r="K2367" s="89">
        <v>0</v>
      </c>
      <c r="L2367" s="89">
        <v>0</v>
      </c>
      <c r="M2367" s="89">
        <v>0</v>
      </c>
      <c r="N2367" s="89">
        <v>0</v>
      </c>
      <c r="O2367" s="89">
        <v>0</v>
      </c>
      <c r="P2367" s="89">
        <v>0</v>
      </c>
      <c r="Q2367" s="89">
        <v>0</v>
      </c>
      <c r="R2367" s="89">
        <v>0</v>
      </c>
      <c r="S2367" s="89">
        <v>0</v>
      </c>
      <c r="T2367" s="89">
        <v>0</v>
      </c>
      <c r="U2367" s="89">
        <v>0</v>
      </c>
      <c r="V2367" s="89">
        <v>0</v>
      </c>
      <c r="W2367" s="89">
        <v>0</v>
      </c>
      <c r="X2367" s="89">
        <v>0</v>
      </c>
      <c r="Y2367" s="89">
        <v>0</v>
      </c>
    </row>
    <row r="2368" spans="1:25">
      <c r="A2368" s="88" t="s">
        <v>2477</v>
      </c>
      <c r="B2368" s="89">
        <v>0</v>
      </c>
      <c r="C2368" s="89">
        <v>0</v>
      </c>
      <c r="D2368" s="89">
        <v>0</v>
      </c>
      <c r="E2368" s="89">
        <v>0</v>
      </c>
      <c r="F2368" s="89">
        <v>0</v>
      </c>
      <c r="G2368" s="89">
        <v>0</v>
      </c>
      <c r="H2368" s="89">
        <v>0</v>
      </c>
      <c r="I2368" s="89">
        <v>0</v>
      </c>
      <c r="J2368" s="89">
        <v>0</v>
      </c>
      <c r="K2368" s="89">
        <v>0</v>
      </c>
      <c r="L2368" s="89">
        <v>0</v>
      </c>
      <c r="M2368" s="89">
        <v>0</v>
      </c>
      <c r="N2368" s="89">
        <v>0</v>
      </c>
      <c r="O2368" s="89">
        <v>0</v>
      </c>
      <c r="P2368" s="89">
        <v>0</v>
      </c>
      <c r="Q2368" s="89">
        <v>0</v>
      </c>
      <c r="R2368" s="89">
        <v>0</v>
      </c>
      <c r="S2368" s="89">
        <v>0</v>
      </c>
      <c r="T2368" s="89">
        <v>0</v>
      </c>
      <c r="U2368" s="89">
        <v>0</v>
      </c>
      <c r="V2368" s="89">
        <v>0</v>
      </c>
      <c r="W2368" s="89">
        <v>0</v>
      </c>
      <c r="X2368" s="89">
        <v>0</v>
      </c>
      <c r="Y2368" s="89">
        <v>0</v>
      </c>
    </row>
    <row r="2369" spans="1:25">
      <c r="A2369" s="88" t="s">
        <v>2478</v>
      </c>
      <c r="B2369" s="89">
        <v>0</v>
      </c>
      <c r="C2369" s="89">
        <v>0</v>
      </c>
      <c r="D2369" s="89">
        <v>0</v>
      </c>
      <c r="E2369" s="89">
        <v>0</v>
      </c>
      <c r="F2369" s="89">
        <v>0</v>
      </c>
      <c r="G2369" s="89">
        <v>0</v>
      </c>
      <c r="H2369" s="89">
        <v>0</v>
      </c>
      <c r="I2369" s="89">
        <v>0</v>
      </c>
      <c r="J2369" s="89">
        <v>0</v>
      </c>
      <c r="K2369" s="89">
        <v>0</v>
      </c>
      <c r="L2369" s="89">
        <v>0</v>
      </c>
      <c r="M2369" s="89">
        <v>0</v>
      </c>
      <c r="N2369" s="89">
        <v>0</v>
      </c>
      <c r="O2369" s="89">
        <v>0</v>
      </c>
      <c r="P2369" s="89">
        <v>0</v>
      </c>
      <c r="Q2369" s="89">
        <v>0</v>
      </c>
      <c r="R2369" s="89">
        <v>0</v>
      </c>
      <c r="S2369" s="89">
        <v>0</v>
      </c>
      <c r="T2369" s="89">
        <v>0</v>
      </c>
      <c r="U2369" s="89">
        <v>0</v>
      </c>
      <c r="V2369" s="89">
        <v>0</v>
      </c>
      <c r="W2369" s="89">
        <v>0</v>
      </c>
      <c r="X2369" s="89">
        <v>0</v>
      </c>
      <c r="Y2369" s="89">
        <v>0</v>
      </c>
    </row>
    <row r="2370" spans="1:25">
      <c r="A2370" s="88" t="s">
        <v>2479</v>
      </c>
      <c r="B2370" s="89">
        <v>0</v>
      </c>
      <c r="C2370" s="89">
        <v>0</v>
      </c>
      <c r="D2370" s="89">
        <v>0</v>
      </c>
      <c r="E2370" s="89">
        <v>0</v>
      </c>
      <c r="F2370" s="89">
        <v>0</v>
      </c>
      <c r="G2370" s="89">
        <v>0</v>
      </c>
      <c r="H2370" s="89">
        <v>0</v>
      </c>
      <c r="I2370" s="89">
        <v>0</v>
      </c>
      <c r="J2370" s="89">
        <v>0</v>
      </c>
      <c r="K2370" s="89">
        <v>0</v>
      </c>
      <c r="L2370" s="89">
        <v>0</v>
      </c>
      <c r="M2370" s="89">
        <v>0</v>
      </c>
      <c r="N2370" s="89">
        <v>0</v>
      </c>
      <c r="O2370" s="89">
        <v>0</v>
      </c>
      <c r="P2370" s="89">
        <v>0</v>
      </c>
      <c r="Q2370" s="89">
        <v>0</v>
      </c>
      <c r="R2370" s="89">
        <v>0</v>
      </c>
      <c r="S2370" s="89">
        <v>0</v>
      </c>
      <c r="T2370" s="89">
        <v>0</v>
      </c>
      <c r="U2370" s="89">
        <v>0</v>
      </c>
      <c r="V2370" s="89">
        <v>0</v>
      </c>
      <c r="W2370" s="89">
        <v>0</v>
      </c>
      <c r="X2370" s="89">
        <v>0</v>
      </c>
      <c r="Y2370" s="89">
        <v>0</v>
      </c>
    </row>
    <row r="2371" spans="1:25">
      <c r="A2371" s="88" t="s">
        <v>2480</v>
      </c>
      <c r="B2371" s="89">
        <v>0</v>
      </c>
      <c r="C2371" s="89">
        <v>0</v>
      </c>
      <c r="D2371" s="89">
        <v>0</v>
      </c>
      <c r="E2371" s="89">
        <v>0</v>
      </c>
      <c r="F2371" s="89">
        <v>0</v>
      </c>
      <c r="G2371" s="89">
        <v>0</v>
      </c>
      <c r="H2371" s="89">
        <v>0</v>
      </c>
      <c r="I2371" s="89">
        <v>0</v>
      </c>
      <c r="J2371" s="89">
        <v>0</v>
      </c>
      <c r="K2371" s="89">
        <v>0</v>
      </c>
      <c r="L2371" s="89">
        <v>0</v>
      </c>
      <c r="M2371" s="89">
        <v>0</v>
      </c>
      <c r="N2371" s="89">
        <v>0</v>
      </c>
      <c r="O2371" s="89">
        <v>0</v>
      </c>
      <c r="P2371" s="89">
        <v>0</v>
      </c>
      <c r="Q2371" s="89">
        <v>0</v>
      </c>
      <c r="R2371" s="89">
        <v>0</v>
      </c>
      <c r="S2371" s="89">
        <v>0</v>
      </c>
      <c r="T2371" s="89">
        <v>0</v>
      </c>
      <c r="U2371" s="89">
        <v>0</v>
      </c>
      <c r="V2371" s="89">
        <v>0</v>
      </c>
      <c r="W2371" s="89">
        <v>0</v>
      </c>
      <c r="X2371" s="89">
        <v>0</v>
      </c>
      <c r="Y2371" s="89">
        <v>0</v>
      </c>
    </row>
    <row r="2372" spans="1:25">
      <c r="A2372" s="88" t="s">
        <v>2481</v>
      </c>
      <c r="B2372" s="89">
        <v>0</v>
      </c>
      <c r="C2372" s="89">
        <v>0</v>
      </c>
      <c r="D2372" s="89">
        <v>0</v>
      </c>
      <c r="E2372" s="89">
        <v>0</v>
      </c>
      <c r="F2372" s="89">
        <v>0</v>
      </c>
      <c r="G2372" s="89">
        <v>0</v>
      </c>
      <c r="H2372" s="89">
        <v>0</v>
      </c>
      <c r="I2372" s="89">
        <v>0</v>
      </c>
      <c r="J2372" s="89">
        <v>0</v>
      </c>
      <c r="K2372" s="89">
        <v>0</v>
      </c>
      <c r="L2372" s="89">
        <v>0</v>
      </c>
      <c r="M2372" s="89">
        <v>0</v>
      </c>
      <c r="N2372" s="89">
        <v>0</v>
      </c>
      <c r="O2372" s="89">
        <v>0</v>
      </c>
      <c r="P2372" s="89">
        <v>0</v>
      </c>
      <c r="Q2372" s="89">
        <v>0</v>
      </c>
      <c r="R2372" s="89">
        <v>0</v>
      </c>
      <c r="S2372" s="89">
        <v>0</v>
      </c>
      <c r="T2372" s="89">
        <v>0</v>
      </c>
      <c r="U2372" s="89">
        <v>0</v>
      </c>
      <c r="V2372" s="89">
        <v>0</v>
      </c>
      <c r="W2372" s="89">
        <v>0</v>
      </c>
      <c r="X2372" s="89">
        <v>0</v>
      </c>
      <c r="Y2372" s="89">
        <v>0</v>
      </c>
    </row>
    <row r="2373" spans="1:25">
      <c r="A2373" s="88" t="s">
        <v>2482</v>
      </c>
      <c r="B2373" s="89">
        <v>0</v>
      </c>
      <c r="C2373" s="89">
        <v>0</v>
      </c>
      <c r="D2373" s="89">
        <v>0</v>
      </c>
      <c r="E2373" s="89">
        <v>0</v>
      </c>
      <c r="F2373" s="89">
        <v>0</v>
      </c>
      <c r="G2373" s="89">
        <v>0</v>
      </c>
      <c r="H2373" s="89">
        <v>0</v>
      </c>
      <c r="I2373" s="89">
        <v>0</v>
      </c>
      <c r="J2373" s="89">
        <v>0</v>
      </c>
      <c r="K2373" s="89">
        <v>0</v>
      </c>
      <c r="L2373" s="89">
        <v>0</v>
      </c>
      <c r="M2373" s="89">
        <v>0</v>
      </c>
      <c r="N2373" s="89">
        <v>0</v>
      </c>
      <c r="O2373" s="89">
        <v>0</v>
      </c>
      <c r="P2373" s="89">
        <v>0</v>
      </c>
      <c r="Q2373" s="89">
        <v>0</v>
      </c>
      <c r="R2373" s="89">
        <v>0</v>
      </c>
      <c r="S2373" s="89">
        <v>0</v>
      </c>
      <c r="T2373" s="89">
        <v>0</v>
      </c>
      <c r="U2373" s="89">
        <v>0</v>
      </c>
      <c r="V2373" s="89">
        <v>0</v>
      </c>
      <c r="W2373" s="89">
        <v>0</v>
      </c>
      <c r="X2373" s="89">
        <v>0</v>
      </c>
      <c r="Y2373" s="89">
        <v>0</v>
      </c>
    </row>
    <row r="2374" spans="1:25">
      <c r="A2374" s="88" t="s">
        <v>2483</v>
      </c>
      <c r="B2374" s="89">
        <v>0</v>
      </c>
      <c r="C2374" s="89">
        <v>0</v>
      </c>
      <c r="D2374" s="89">
        <v>0</v>
      </c>
      <c r="E2374" s="89">
        <v>0</v>
      </c>
      <c r="F2374" s="89">
        <v>0</v>
      </c>
      <c r="G2374" s="89">
        <v>0</v>
      </c>
      <c r="H2374" s="89">
        <v>0</v>
      </c>
      <c r="I2374" s="89">
        <v>0</v>
      </c>
      <c r="J2374" s="89">
        <v>0</v>
      </c>
      <c r="K2374" s="89">
        <v>0</v>
      </c>
      <c r="L2374" s="89">
        <v>0</v>
      </c>
      <c r="M2374" s="89">
        <v>0</v>
      </c>
      <c r="N2374" s="89">
        <v>0</v>
      </c>
      <c r="O2374" s="89">
        <v>0</v>
      </c>
      <c r="P2374" s="89">
        <v>0</v>
      </c>
      <c r="Q2374" s="89">
        <v>0</v>
      </c>
      <c r="R2374" s="89">
        <v>0</v>
      </c>
      <c r="S2374" s="89">
        <v>0</v>
      </c>
      <c r="T2374" s="89">
        <v>0</v>
      </c>
      <c r="U2374" s="89">
        <v>0</v>
      </c>
      <c r="V2374" s="89">
        <v>0</v>
      </c>
      <c r="W2374" s="89">
        <v>0</v>
      </c>
      <c r="X2374" s="89">
        <v>0</v>
      </c>
      <c r="Y2374" s="89">
        <v>0</v>
      </c>
    </row>
    <row r="2375" spans="1:25">
      <c r="A2375" s="88" t="s">
        <v>2484</v>
      </c>
      <c r="B2375" s="89">
        <v>0</v>
      </c>
      <c r="C2375" s="89">
        <v>0</v>
      </c>
      <c r="D2375" s="89">
        <v>0</v>
      </c>
      <c r="E2375" s="89">
        <v>0</v>
      </c>
      <c r="F2375" s="89">
        <v>0</v>
      </c>
      <c r="G2375" s="89">
        <v>0</v>
      </c>
      <c r="H2375" s="89">
        <v>0</v>
      </c>
      <c r="I2375" s="89">
        <v>0</v>
      </c>
      <c r="J2375" s="89">
        <v>0</v>
      </c>
      <c r="K2375" s="89">
        <v>0</v>
      </c>
      <c r="L2375" s="89">
        <v>0</v>
      </c>
      <c r="M2375" s="89">
        <v>0</v>
      </c>
      <c r="N2375" s="89">
        <v>0</v>
      </c>
      <c r="O2375" s="89">
        <v>0</v>
      </c>
      <c r="P2375" s="89">
        <v>0</v>
      </c>
      <c r="Q2375" s="89">
        <v>0</v>
      </c>
      <c r="R2375" s="89">
        <v>0</v>
      </c>
      <c r="S2375" s="89">
        <v>0</v>
      </c>
      <c r="T2375" s="89">
        <v>0</v>
      </c>
      <c r="U2375" s="89">
        <v>0</v>
      </c>
      <c r="V2375" s="89">
        <v>0</v>
      </c>
      <c r="W2375" s="89">
        <v>0</v>
      </c>
      <c r="X2375" s="89">
        <v>0</v>
      </c>
      <c r="Y2375" s="89">
        <v>0</v>
      </c>
    </row>
    <row r="2376" spans="1:25">
      <c r="A2376" s="88" t="s">
        <v>2485</v>
      </c>
      <c r="B2376" s="89">
        <v>0</v>
      </c>
      <c r="C2376" s="89">
        <v>0</v>
      </c>
      <c r="D2376" s="89">
        <v>0</v>
      </c>
      <c r="E2376" s="89">
        <v>0</v>
      </c>
      <c r="F2376" s="89">
        <v>0</v>
      </c>
      <c r="G2376" s="89">
        <v>0</v>
      </c>
      <c r="H2376" s="89">
        <v>0</v>
      </c>
      <c r="I2376" s="89">
        <v>0</v>
      </c>
      <c r="J2376" s="89">
        <v>0</v>
      </c>
      <c r="K2376" s="89">
        <v>0</v>
      </c>
      <c r="L2376" s="89">
        <v>0</v>
      </c>
      <c r="M2376" s="89">
        <v>0</v>
      </c>
      <c r="N2376" s="89">
        <v>0</v>
      </c>
      <c r="O2376" s="89">
        <v>0</v>
      </c>
      <c r="P2376" s="89">
        <v>0</v>
      </c>
      <c r="Q2376" s="89">
        <v>0</v>
      </c>
      <c r="R2376" s="89">
        <v>0</v>
      </c>
      <c r="S2376" s="89">
        <v>0</v>
      </c>
      <c r="T2376" s="89">
        <v>0</v>
      </c>
      <c r="U2376" s="89">
        <v>0</v>
      </c>
      <c r="V2376" s="89">
        <v>0</v>
      </c>
      <c r="W2376" s="89">
        <v>0</v>
      </c>
      <c r="X2376" s="89">
        <v>0</v>
      </c>
      <c r="Y2376" s="89">
        <v>0</v>
      </c>
    </row>
    <row r="2377" spans="1:25">
      <c r="A2377" s="88" t="s">
        <v>2486</v>
      </c>
      <c r="B2377" s="89">
        <v>0</v>
      </c>
      <c r="C2377" s="89">
        <v>0</v>
      </c>
      <c r="D2377" s="89">
        <v>0</v>
      </c>
      <c r="E2377" s="89">
        <v>0</v>
      </c>
      <c r="F2377" s="89">
        <v>0</v>
      </c>
      <c r="G2377" s="89">
        <v>0</v>
      </c>
      <c r="H2377" s="89">
        <v>0</v>
      </c>
      <c r="I2377" s="89">
        <v>0</v>
      </c>
      <c r="J2377" s="89">
        <v>0</v>
      </c>
      <c r="K2377" s="89">
        <v>0</v>
      </c>
      <c r="L2377" s="89">
        <v>0</v>
      </c>
      <c r="M2377" s="89">
        <v>0</v>
      </c>
      <c r="N2377" s="89">
        <v>0</v>
      </c>
      <c r="O2377" s="89">
        <v>0</v>
      </c>
      <c r="P2377" s="89">
        <v>0</v>
      </c>
      <c r="Q2377" s="89">
        <v>0</v>
      </c>
      <c r="R2377" s="89">
        <v>0</v>
      </c>
      <c r="S2377" s="89">
        <v>0</v>
      </c>
      <c r="T2377" s="89">
        <v>0</v>
      </c>
      <c r="U2377" s="89">
        <v>0</v>
      </c>
      <c r="V2377" s="89">
        <v>0</v>
      </c>
      <c r="W2377" s="89">
        <v>0</v>
      </c>
      <c r="X2377" s="89">
        <v>0</v>
      </c>
      <c r="Y2377" s="89">
        <v>0</v>
      </c>
    </row>
    <row r="2378" spans="1:25">
      <c r="A2378" s="88" t="s">
        <v>2487</v>
      </c>
      <c r="B2378" s="89">
        <v>0</v>
      </c>
      <c r="C2378" s="89">
        <v>0</v>
      </c>
      <c r="D2378" s="89">
        <v>0</v>
      </c>
      <c r="E2378" s="89">
        <v>0</v>
      </c>
      <c r="F2378" s="89">
        <v>0</v>
      </c>
      <c r="G2378" s="89">
        <v>0</v>
      </c>
      <c r="H2378" s="89">
        <v>0</v>
      </c>
      <c r="I2378" s="89">
        <v>0</v>
      </c>
      <c r="J2378" s="89">
        <v>0</v>
      </c>
      <c r="K2378" s="89">
        <v>0</v>
      </c>
      <c r="L2378" s="89">
        <v>0</v>
      </c>
      <c r="M2378" s="89">
        <v>0</v>
      </c>
      <c r="N2378" s="89">
        <v>0</v>
      </c>
      <c r="O2378" s="89">
        <v>0</v>
      </c>
      <c r="P2378" s="89">
        <v>0</v>
      </c>
      <c r="Q2378" s="89">
        <v>0</v>
      </c>
      <c r="R2378" s="89">
        <v>0</v>
      </c>
      <c r="S2378" s="89">
        <v>0</v>
      </c>
      <c r="T2378" s="89">
        <v>0</v>
      </c>
      <c r="U2378" s="89">
        <v>0</v>
      </c>
      <c r="V2378" s="89">
        <v>0</v>
      </c>
      <c r="W2378" s="89">
        <v>0</v>
      </c>
      <c r="X2378" s="89">
        <v>0</v>
      </c>
      <c r="Y2378" s="89">
        <v>0</v>
      </c>
    </row>
    <row r="2379" spans="1:25">
      <c r="A2379" s="88" t="s">
        <v>2488</v>
      </c>
      <c r="B2379" s="89">
        <v>0</v>
      </c>
      <c r="C2379" s="89">
        <v>0</v>
      </c>
      <c r="D2379" s="89">
        <v>0</v>
      </c>
      <c r="E2379" s="89">
        <v>0</v>
      </c>
      <c r="F2379" s="89">
        <v>0</v>
      </c>
      <c r="G2379" s="89">
        <v>0</v>
      </c>
      <c r="H2379" s="89">
        <v>0</v>
      </c>
      <c r="I2379" s="89">
        <v>0</v>
      </c>
      <c r="J2379" s="89">
        <v>0</v>
      </c>
      <c r="K2379" s="89">
        <v>0</v>
      </c>
      <c r="L2379" s="89">
        <v>0</v>
      </c>
      <c r="M2379" s="89">
        <v>0</v>
      </c>
      <c r="N2379" s="89">
        <v>0</v>
      </c>
      <c r="O2379" s="89">
        <v>0</v>
      </c>
      <c r="P2379" s="89">
        <v>0</v>
      </c>
      <c r="Q2379" s="89">
        <v>0</v>
      </c>
      <c r="R2379" s="89">
        <v>0</v>
      </c>
      <c r="S2379" s="89">
        <v>0</v>
      </c>
      <c r="T2379" s="89">
        <v>0</v>
      </c>
      <c r="U2379" s="89">
        <v>0</v>
      </c>
      <c r="V2379" s="89">
        <v>0</v>
      </c>
      <c r="W2379" s="89">
        <v>0</v>
      </c>
      <c r="X2379" s="89">
        <v>0</v>
      </c>
      <c r="Y2379" s="89">
        <v>0</v>
      </c>
    </row>
    <row r="2380" spans="1:25">
      <c r="A2380" s="88" t="s">
        <v>2489</v>
      </c>
      <c r="B2380" s="89">
        <v>0</v>
      </c>
      <c r="C2380" s="89">
        <v>0</v>
      </c>
      <c r="D2380" s="89">
        <v>0</v>
      </c>
      <c r="E2380" s="89">
        <v>0</v>
      </c>
      <c r="F2380" s="89">
        <v>0</v>
      </c>
      <c r="G2380" s="89">
        <v>0</v>
      </c>
      <c r="H2380" s="89">
        <v>0</v>
      </c>
      <c r="I2380" s="89">
        <v>0</v>
      </c>
      <c r="J2380" s="89">
        <v>0</v>
      </c>
      <c r="K2380" s="89">
        <v>0</v>
      </c>
      <c r="L2380" s="89">
        <v>0</v>
      </c>
      <c r="M2380" s="89">
        <v>0</v>
      </c>
      <c r="N2380" s="89">
        <v>0</v>
      </c>
      <c r="O2380" s="89">
        <v>0</v>
      </c>
      <c r="P2380" s="89">
        <v>0</v>
      </c>
      <c r="Q2380" s="89">
        <v>0</v>
      </c>
      <c r="R2380" s="89">
        <v>0</v>
      </c>
      <c r="S2380" s="89">
        <v>0</v>
      </c>
      <c r="T2380" s="89">
        <v>0</v>
      </c>
      <c r="U2380" s="89">
        <v>0</v>
      </c>
      <c r="V2380" s="89">
        <v>0</v>
      </c>
      <c r="W2380" s="89">
        <v>0</v>
      </c>
      <c r="X2380" s="89">
        <v>0</v>
      </c>
      <c r="Y2380" s="89">
        <v>0</v>
      </c>
    </row>
    <row r="2381" spans="1:25">
      <c r="A2381" s="88" t="s">
        <v>2490</v>
      </c>
      <c r="B2381" s="89">
        <v>0</v>
      </c>
      <c r="C2381" s="89">
        <v>0</v>
      </c>
      <c r="D2381" s="89">
        <v>0</v>
      </c>
      <c r="E2381" s="89">
        <v>0</v>
      </c>
      <c r="F2381" s="89">
        <v>0</v>
      </c>
      <c r="G2381" s="89">
        <v>0</v>
      </c>
      <c r="H2381" s="89">
        <v>0</v>
      </c>
      <c r="I2381" s="89">
        <v>0</v>
      </c>
      <c r="J2381" s="89">
        <v>0</v>
      </c>
      <c r="K2381" s="89">
        <v>0</v>
      </c>
      <c r="L2381" s="89">
        <v>0</v>
      </c>
      <c r="M2381" s="89">
        <v>0</v>
      </c>
      <c r="N2381" s="89">
        <v>0</v>
      </c>
      <c r="O2381" s="89">
        <v>0</v>
      </c>
      <c r="P2381" s="89">
        <v>0</v>
      </c>
      <c r="Q2381" s="89">
        <v>0</v>
      </c>
      <c r="R2381" s="89">
        <v>0</v>
      </c>
      <c r="S2381" s="89">
        <v>0</v>
      </c>
      <c r="T2381" s="89">
        <v>0</v>
      </c>
      <c r="U2381" s="89">
        <v>0</v>
      </c>
      <c r="V2381" s="89">
        <v>0</v>
      </c>
      <c r="W2381" s="89">
        <v>0</v>
      </c>
      <c r="X2381" s="89">
        <v>0</v>
      </c>
      <c r="Y2381" s="89">
        <v>0</v>
      </c>
    </row>
    <row r="2382" spans="1:25">
      <c r="A2382" s="88" t="s">
        <v>2491</v>
      </c>
      <c r="B2382" s="89">
        <v>0</v>
      </c>
      <c r="C2382" s="89">
        <v>0</v>
      </c>
      <c r="D2382" s="89">
        <v>0</v>
      </c>
      <c r="E2382" s="89">
        <v>0</v>
      </c>
      <c r="F2382" s="89">
        <v>0</v>
      </c>
      <c r="G2382" s="89">
        <v>0</v>
      </c>
      <c r="H2382" s="89">
        <v>0</v>
      </c>
      <c r="I2382" s="89">
        <v>0</v>
      </c>
      <c r="J2382" s="89">
        <v>0</v>
      </c>
      <c r="K2382" s="89">
        <v>0</v>
      </c>
      <c r="L2382" s="89">
        <v>0</v>
      </c>
      <c r="M2382" s="89">
        <v>0</v>
      </c>
      <c r="N2382" s="89">
        <v>0</v>
      </c>
      <c r="O2382" s="89">
        <v>0</v>
      </c>
      <c r="P2382" s="89">
        <v>0</v>
      </c>
      <c r="Q2382" s="89">
        <v>0</v>
      </c>
      <c r="R2382" s="89">
        <v>0</v>
      </c>
      <c r="S2382" s="89">
        <v>0</v>
      </c>
      <c r="T2382" s="89">
        <v>0</v>
      </c>
      <c r="U2382" s="89">
        <v>0</v>
      </c>
      <c r="V2382" s="89">
        <v>0</v>
      </c>
      <c r="W2382" s="89">
        <v>0</v>
      </c>
      <c r="X2382" s="89">
        <v>0</v>
      </c>
      <c r="Y2382" s="89">
        <v>0</v>
      </c>
    </row>
    <row r="2383" spans="1:25">
      <c r="A2383" s="88" t="s">
        <v>2492</v>
      </c>
      <c r="B2383" s="89">
        <v>0</v>
      </c>
      <c r="C2383" s="89">
        <v>0</v>
      </c>
      <c r="D2383" s="89">
        <v>0</v>
      </c>
      <c r="E2383" s="89">
        <v>0</v>
      </c>
      <c r="F2383" s="89">
        <v>0</v>
      </c>
      <c r="G2383" s="89">
        <v>0</v>
      </c>
      <c r="H2383" s="89">
        <v>0</v>
      </c>
      <c r="I2383" s="89">
        <v>0</v>
      </c>
      <c r="J2383" s="89">
        <v>0</v>
      </c>
      <c r="K2383" s="89">
        <v>0</v>
      </c>
      <c r="L2383" s="89">
        <v>0</v>
      </c>
      <c r="M2383" s="89">
        <v>0</v>
      </c>
      <c r="N2383" s="89">
        <v>0</v>
      </c>
      <c r="O2383" s="89">
        <v>0</v>
      </c>
      <c r="P2383" s="89">
        <v>0</v>
      </c>
      <c r="Q2383" s="89">
        <v>0</v>
      </c>
      <c r="R2383" s="89">
        <v>0</v>
      </c>
      <c r="S2383" s="89">
        <v>0</v>
      </c>
      <c r="T2383" s="89">
        <v>0</v>
      </c>
      <c r="U2383" s="89">
        <v>0</v>
      </c>
      <c r="V2383" s="89">
        <v>0</v>
      </c>
      <c r="W2383" s="89">
        <v>0</v>
      </c>
      <c r="X2383" s="89">
        <v>0</v>
      </c>
      <c r="Y2383" s="89">
        <v>0</v>
      </c>
    </row>
    <row r="2384" spans="1:25">
      <c r="A2384" s="88" t="s">
        <v>2493</v>
      </c>
      <c r="B2384" s="89">
        <v>0</v>
      </c>
      <c r="C2384" s="89">
        <v>0</v>
      </c>
      <c r="D2384" s="89">
        <v>0</v>
      </c>
      <c r="E2384" s="89">
        <v>0</v>
      </c>
      <c r="F2384" s="89">
        <v>0</v>
      </c>
      <c r="G2384" s="89">
        <v>0</v>
      </c>
      <c r="H2384" s="89">
        <v>0</v>
      </c>
      <c r="I2384" s="89">
        <v>0</v>
      </c>
      <c r="J2384" s="89">
        <v>0</v>
      </c>
      <c r="K2384" s="89">
        <v>0</v>
      </c>
      <c r="L2384" s="89">
        <v>0</v>
      </c>
      <c r="M2384" s="89">
        <v>0</v>
      </c>
      <c r="N2384" s="89">
        <v>0</v>
      </c>
      <c r="O2384" s="89">
        <v>0</v>
      </c>
      <c r="P2384" s="89">
        <v>0</v>
      </c>
      <c r="Q2384" s="89">
        <v>0</v>
      </c>
      <c r="R2384" s="89">
        <v>0</v>
      </c>
      <c r="S2384" s="89">
        <v>0</v>
      </c>
      <c r="T2384" s="89">
        <v>0</v>
      </c>
      <c r="U2384" s="89">
        <v>0</v>
      </c>
      <c r="V2384" s="89">
        <v>0</v>
      </c>
      <c r="W2384" s="89">
        <v>0</v>
      </c>
      <c r="X2384" s="89">
        <v>0</v>
      </c>
      <c r="Y2384" s="89">
        <v>0</v>
      </c>
    </row>
    <row r="2385" spans="1:25">
      <c r="A2385" s="88" t="s">
        <v>2494</v>
      </c>
      <c r="B2385" s="89">
        <v>0</v>
      </c>
      <c r="C2385" s="89">
        <v>0</v>
      </c>
      <c r="D2385" s="89">
        <v>0</v>
      </c>
      <c r="E2385" s="89">
        <v>0</v>
      </c>
      <c r="F2385" s="89">
        <v>0</v>
      </c>
      <c r="G2385" s="89">
        <v>0</v>
      </c>
      <c r="H2385" s="89">
        <v>0</v>
      </c>
      <c r="I2385" s="89">
        <v>0</v>
      </c>
      <c r="J2385" s="89">
        <v>0</v>
      </c>
      <c r="K2385" s="89">
        <v>0</v>
      </c>
      <c r="L2385" s="89">
        <v>0</v>
      </c>
      <c r="M2385" s="89">
        <v>0</v>
      </c>
      <c r="N2385" s="89">
        <v>0</v>
      </c>
      <c r="O2385" s="89">
        <v>0</v>
      </c>
      <c r="P2385" s="89">
        <v>0</v>
      </c>
      <c r="Q2385" s="89">
        <v>0</v>
      </c>
      <c r="R2385" s="89">
        <v>0</v>
      </c>
      <c r="S2385" s="89">
        <v>0</v>
      </c>
      <c r="T2385" s="89">
        <v>0</v>
      </c>
      <c r="U2385" s="89">
        <v>0</v>
      </c>
      <c r="V2385" s="89">
        <v>0</v>
      </c>
      <c r="W2385" s="89">
        <v>0</v>
      </c>
      <c r="X2385" s="89">
        <v>0</v>
      </c>
      <c r="Y2385" s="89">
        <v>0</v>
      </c>
    </row>
    <row r="2386" spans="1:25">
      <c r="A2386" s="88" t="s">
        <v>2495</v>
      </c>
      <c r="B2386" s="89">
        <v>0</v>
      </c>
      <c r="C2386" s="89">
        <v>0</v>
      </c>
      <c r="D2386" s="89">
        <v>0</v>
      </c>
      <c r="E2386" s="89">
        <v>0</v>
      </c>
      <c r="F2386" s="89">
        <v>0</v>
      </c>
      <c r="G2386" s="89">
        <v>0</v>
      </c>
      <c r="H2386" s="89">
        <v>0</v>
      </c>
      <c r="I2386" s="89">
        <v>0</v>
      </c>
      <c r="J2386" s="89">
        <v>0</v>
      </c>
      <c r="K2386" s="89">
        <v>0</v>
      </c>
      <c r="L2386" s="89">
        <v>0</v>
      </c>
      <c r="M2386" s="89">
        <v>0</v>
      </c>
      <c r="N2386" s="89">
        <v>0</v>
      </c>
      <c r="O2386" s="89">
        <v>0</v>
      </c>
      <c r="P2386" s="89">
        <v>0</v>
      </c>
      <c r="Q2386" s="89">
        <v>0</v>
      </c>
      <c r="R2386" s="89">
        <v>0</v>
      </c>
      <c r="S2386" s="89">
        <v>0</v>
      </c>
      <c r="T2386" s="89">
        <v>0</v>
      </c>
      <c r="U2386" s="89">
        <v>0</v>
      </c>
      <c r="V2386" s="89">
        <v>0</v>
      </c>
      <c r="W2386" s="89">
        <v>0</v>
      </c>
      <c r="X2386" s="89">
        <v>0</v>
      </c>
      <c r="Y2386" s="89">
        <v>0</v>
      </c>
    </row>
    <row r="2387" spans="1:25">
      <c r="A2387" s="88" t="s">
        <v>2496</v>
      </c>
      <c r="B2387" s="89">
        <v>0</v>
      </c>
      <c r="C2387" s="89">
        <v>0</v>
      </c>
      <c r="D2387" s="89">
        <v>0</v>
      </c>
      <c r="E2387" s="89">
        <v>0</v>
      </c>
      <c r="F2387" s="89">
        <v>0</v>
      </c>
      <c r="G2387" s="89">
        <v>0</v>
      </c>
      <c r="H2387" s="89">
        <v>0</v>
      </c>
      <c r="I2387" s="89">
        <v>0</v>
      </c>
      <c r="J2387" s="89">
        <v>0</v>
      </c>
      <c r="K2387" s="89">
        <v>0</v>
      </c>
      <c r="L2387" s="89">
        <v>0</v>
      </c>
      <c r="M2387" s="89">
        <v>0</v>
      </c>
      <c r="N2387" s="89">
        <v>0</v>
      </c>
      <c r="O2387" s="89">
        <v>0</v>
      </c>
      <c r="P2387" s="89">
        <v>0</v>
      </c>
      <c r="Q2387" s="89">
        <v>0</v>
      </c>
      <c r="R2387" s="89">
        <v>0</v>
      </c>
      <c r="S2387" s="89">
        <v>0</v>
      </c>
      <c r="T2387" s="89">
        <v>0</v>
      </c>
      <c r="U2387" s="89">
        <v>0</v>
      </c>
      <c r="V2387" s="89">
        <v>0</v>
      </c>
      <c r="W2387" s="89">
        <v>0</v>
      </c>
      <c r="X2387" s="89">
        <v>0</v>
      </c>
      <c r="Y2387" s="89">
        <v>0</v>
      </c>
    </row>
    <row r="2388" spans="1:25">
      <c r="A2388" s="88" t="s">
        <v>2497</v>
      </c>
      <c r="B2388" s="89">
        <v>0</v>
      </c>
      <c r="C2388" s="89">
        <v>0</v>
      </c>
      <c r="D2388" s="89">
        <v>0</v>
      </c>
      <c r="E2388" s="89">
        <v>0</v>
      </c>
      <c r="F2388" s="89">
        <v>0</v>
      </c>
      <c r="G2388" s="89">
        <v>0</v>
      </c>
      <c r="H2388" s="89">
        <v>0</v>
      </c>
      <c r="I2388" s="89">
        <v>0</v>
      </c>
      <c r="J2388" s="89">
        <v>0</v>
      </c>
      <c r="K2388" s="89">
        <v>0</v>
      </c>
      <c r="L2388" s="89">
        <v>0</v>
      </c>
      <c r="M2388" s="89">
        <v>0</v>
      </c>
      <c r="N2388" s="89">
        <v>0</v>
      </c>
      <c r="O2388" s="89">
        <v>0</v>
      </c>
      <c r="P2388" s="89">
        <v>0</v>
      </c>
      <c r="Q2388" s="89">
        <v>0</v>
      </c>
      <c r="R2388" s="89">
        <v>0</v>
      </c>
      <c r="S2388" s="89">
        <v>0</v>
      </c>
      <c r="T2388" s="89">
        <v>0</v>
      </c>
      <c r="U2388" s="89">
        <v>0</v>
      </c>
      <c r="V2388" s="89">
        <v>0</v>
      </c>
      <c r="W2388" s="89">
        <v>0</v>
      </c>
      <c r="X2388" s="89">
        <v>0</v>
      </c>
      <c r="Y2388" s="89">
        <v>0</v>
      </c>
    </row>
    <row r="2389" spans="1:25">
      <c r="A2389" s="88" t="s">
        <v>2498</v>
      </c>
      <c r="B2389" s="89">
        <v>0</v>
      </c>
      <c r="C2389" s="89">
        <v>0</v>
      </c>
      <c r="D2389" s="89">
        <v>0</v>
      </c>
      <c r="E2389" s="89">
        <v>0</v>
      </c>
      <c r="F2389" s="89">
        <v>0</v>
      </c>
      <c r="G2389" s="89">
        <v>0</v>
      </c>
      <c r="H2389" s="89">
        <v>0</v>
      </c>
      <c r="I2389" s="89">
        <v>0</v>
      </c>
      <c r="J2389" s="89">
        <v>0</v>
      </c>
      <c r="K2389" s="89">
        <v>0</v>
      </c>
      <c r="L2389" s="89">
        <v>0</v>
      </c>
      <c r="M2389" s="89">
        <v>0</v>
      </c>
      <c r="N2389" s="89">
        <v>0</v>
      </c>
      <c r="O2389" s="89">
        <v>0</v>
      </c>
      <c r="P2389" s="89">
        <v>0</v>
      </c>
      <c r="Q2389" s="89">
        <v>0</v>
      </c>
      <c r="R2389" s="89">
        <v>0</v>
      </c>
      <c r="S2389" s="89">
        <v>0</v>
      </c>
      <c r="T2389" s="89">
        <v>0</v>
      </c>
      <c r="U2389" s="89">
        <v>0</v>
      </c>
      <c r="V2389" s="89">
        <v>0</v>
      </c>
      <c r="W2389" s="89">
        <v>0</v>
      </c>
      <c r="X2389" s="89">
        <v>0</v>
      </c>
      <c r="Y2389" s="89">
        <v>0</v>
      </c>
    </row>
    <row r="2390" spans="1:25">
      <c r="A2390" s="88" t="s">
        <v>2499</v>
      </c>
      <c r="B2390" s="89">
        <v>0</v>
      </c>
      <c r="C2390" s="89">
        <v>0</v>
      </c>
      <c r="D2390" s="89">
        <v>0</v>
      </c>
      <c r="E2390" s="89">
        <v>0</v>
      </c>
      <c r="F2390" s="89">
        <v>0</v>
      </c>
      <c r="G2390" s="89">
        <v>0</v>
      </c>
      <c r="H2390" s="89">
        <v>0</v>
      </c>
      <c r="I2390" s="89">
        <v>0</v>
      </c>
      <c r="J2390" s="89">
        <v>0</v>
      </c>
      <c r="K2390" s="89">
        <v>0</v>
      </c>
      <c r="L2390" s="89">
        <v>0</v>
      </c>
      <c r="M2390" s="89">
        <v>0</v>
      </c>
      <c r="N2390" s="89">
        <v>0</v>
      </c>
      <c r="O2390" s="89">
        <v>0</v>
      </c>
      <c r="P2390" s="89">
        <v>0</v>
      </c>
      <c r="Q2390" s="89">
        <v>0</v>
      </c>
      <c r="R2390" s="89">
        <v>0</v>
      </c>
      <c r="S2390" s="89">
        <v>0</v>
      </c>
      <c r="T2390" s="89">
        <v>0</v>
      </c>
      <c r="U2390" s="89">
        <v>0</v>
      </c>
      <c r="V2390" s="89">
        <v>0</v>
      </c>
      <c r="W2390" s="89">
        <v>0</v>
      </c>
      <c r="X2390" s="89">
        <v>0</v>
      </c>
      <c r="Y2390" s="89">
        <v>0</v>
      </c>
    </row>
    <row r="2391" spans="1:25">
      <c r="A2391" s="88" t="s">
        <v>2500</v>
      </c>
      <c r="B2391" s="89">
        <v>0</v>
      </c>
      <c r="C2391" s="89">
        <v>0</v>
      </c>
      <c r="D2391" s="89">
        <v>0</v>
      </c>
      <c r="E2391" s="89">
        <v>0</v>
      </c>
      <c r="F2391" s="89">
        <v>0</v>
      </c>
      <c r="G2391" s="89">
        <v>0</v>
      </c>
      <c r="H2391" s="89">
        <v>0</v>
      </c>
      <c r="I2391" s="89">
        <v>0</v>
      </c>
      <c r="J2391" s="89">
        <v>0</v>
      </c>
      <c r="K2391" s="89">
        <v>0</v>
      </c>
      <c r="L2391" s="89">
        <v>0</v>
      </c>
      <c r="M2391" s="89">
        <v>0</v>
      </c>
      <c r="N2391" s="89">
        <v>0</v>
      </c>
      <c r="O2391" s="89">
        <v>0</v>
      </c>
      <c r="P2391" s="89">
        <v>0</v>
      </c>
      <c r="Q2391" s="89">
        <v>0</v>
      </c>
      <c r="R2391" s="89">
        <v>0</v>
      </c>
      <c r="S2391" s="89">
        <v>0</v>
      </c>
      <c r="T2391" s="89">
        <v>0</v>
      </c>
      <c r="U2391" s="89">
        <v>0</v>
      </c>
      <c r="V2391" s="89">
        <v>0</v>
      </c>
      <c r="W2391" s="89">
        <v>0</v>
      </c>
      <c r="X2391" s="89">
        <v>0</v>
      </c>
      <c r="Y2391" s="89">
        <v>0</v>
      </c>
    </row>
    <row r="2392" spans="1:25">
      <c r="A2392" s="88" t="s">
        <v>2501</v>
      </c>
      <c r="B2392" s="89">
        <v>0</v>
      </c>
      <c r="C2392" s="89">
        <v>0</v>
      </c>
      <c r="D2392" s="89">
        <v>0</v>
      </c>
      <c r="E2392" s="89">
        <v>0</v>
      </c>
      <c r="F2392" s="89">
        <v>0</v>
      </c>
      <c r="G2392" s="89">
        <v>0</v>
      </c>
      <c r="H2392" s="89">
        <v>0</v>
      </c>
      <c r="I2392" s="89">
        <v>0</v>
      </c>
      <c r="J2392" s="89">
        <v>0</v>
      </c>
      <c r="K2392" s="89">
        <v>0</v>
      </c>
      <c r="L2392" s="89">
        <v>0</v>
      </c>
      <c r="M2392" s="89">
        <v>0</v>
      </c>
      <c r="N2392" s="89">
        <v>0</v>
      </c>
      <c r="O2392" s="89">
        <v>0</v>
      </c>
      <c r="P2392" s="89">
        <v>0</v>
      </c>
      <c r="Q2392" s="89">
        <v>0</v>
      </c>
      <c r="R2392" s="89">
        <v>0</v>
      </c>
      <c r="S2392" s="89">
        <v>0</v>
      </c>
      <c r="T2392" s="89">
        <v>0</v>
      </c>
      <c r="U2392" s="89">
        <v>0</v>
      </c>
      <c r="V2392" s="89">
        <v>0</v>
      </c>
      <c r="W2392" s="89">
        <v>0</v>
      </c>
      <c r="X2392" s="89">
        <v>0</v>
      </c>
      <c r="Y2392" s="89">
        <v>0</v>
      </c>
    </row>
    <row r="2393" spans="1:25">
      <c r="A2393" s="88" t="s">
        <v>2502</v>
      </c>
      <c r="B2393" s="89">
        <v>0</v>
      </c>
      <c r="C2393" s="89">
        <v>0</v>
      </c>
      <c r="D2393" s="89">
        <v>0</v>
      </c>
      <c r="E2393" s="89">
        <v>0</v>
      </c>
      <c r="F2393" s="89">
        <v>0</v>
      </c>
      <c r="G2393" s="89">
        <v>0</v>
      </c>
      <c r="H2393" s="89">
        <v>0</v>
      </c>
      <c r="I2393" s="89">
        <v>0</v>
      </c>
      <c r="J2393" s="89">
        <v>0</v>
      </c>
      <c r="K2393" s="89">
        <v>0</v>
      </c>
      <c r="L2393" s="89">
        <v>0</v>
      </c>
      <c r="M2393" s="89">
        <v>0</v>
      </c>
      <c r="N2393" s="89">
        <v>0</v>
      </c>
      <c r="O2393" s="89">
        <v>0</v>
      </c>
      <c r="P2393" s="89">
        <v>0</v>
      </c>
      <c r="Q2393" s="89">
        <v>0</v>
      </c>
      <c r="R2393" s="89">
        <v>0</v>
      </c>
      <c r="S2393" s="89">
        <v>0</v>
      </c>
      <c r="T2393" s="89">
        <v>0</v>
      </c>
      <c r="U2393" s="89">
        <v>0</v>
      </c>
      <c r="V2393" s="89">
        <v>0</v>
      </c>
      <c r="W2393" s="89">
        <v>0</v>
      </c>
      <c r="X2393" s="89">
        <v>0</v>
      </c>
      <c r="Y2393" s="89">
        <v>0</v>
      </c>
    </row>
    <row r="2394" spans="1:25">
      <c r="A2394" s="88" t="s">
        <v>2503</v>
      </c>
      <c r="B2394" s="89">
        <v>0</v>
      </c>
      <c r="C2394" s="89">
        <v>0</v>
      </c>
      <c r="D2394" s="89">
        <v>0</v>
      </c>
      <c r="E2394" s="89">
        <v>0</v>
      </c>
      <c r="F2394" s="89">
        <v>0</v>
      </c>
      <c r="G2394" s="89">
        <v>0</v>
      </c>
      <c r="H2394" s="89">
        <v>0</v>
      </c>
      <c r="I2394" s="89">
        <v>0</v>
      </c>
      <c r="J2394" s="89">
        <v>0</v>
      </c>
      <c r="K2394" s="89">
        <v>0</v>
      </c>
      <c r="L2394" s="89">
        <v>0</v>
      </c>
      <c r="M2394" s="89">
        <v>0</v>
      </c>
      <c r="N2394" s="89">
        <v>0</v>
      </c>
      <c r="O2394" s="89">
        <v>0</v>
      </c>
      <c r="P2394" s="89">
        <v>0</v>
      </c>
      <c r="Q2394" s="89">
        <v>0</v>
      </c>
      <c r="R2394" s="89">
        <v>0</v>
      </c>
      <c r="S2394" s="89">
        <v>0</v>
      </c>
      <c r="T2394" s="89">
        <v>0</v>
      </c>
      <c r="U2394" s="89">
        <v>0</v>
      </c>
      <c r="V2394" s="89">
        <v>0</v>
      </c>
      <c r="W2394" s="89">
        <v>0</v>
      </c>
      <c r="X2394" s="89">
        <v>0</v>
      </c>
      <c r="Y2394" s="89">
        <v>0</v>
      </c>
    </row>
    <row r="2395" spans="1:25">
      <c r="A2395" s="88" t="s">
        <v>2504</v>
      </c>
      <c r="B2395" s="89">
        <v>0</v>
      </c>
      <c r="C2395" s="89">
        <v>0</v>
      </c>
      <c r="D2395" s="89">
        <v>0</v>
      </c>
      <c r="E2395" s="89">
        <v>0</v>
      </c>
      <c r="F2395" s="89">
        <v>0</v>
      </c>
      <c r="G2395" s="89">
        <v>0</v>
      </c>
      <c r="H2395" s="89">
        <v>0</v>
      </c>
      <c r="I2395" s="89">
        <v>0</v>
      </c>
      <c r="J2395" s="89">
        <v>0</v>
      </c>
      <c r="K2395" s="89">
        <v>0</v>
      </c>
      <c r="L2395" s="89">
        <v>0</v>
      </c>
      <c r="M2395" s="89">
        <v>0</v>
      </c>
      <c r="N2395" s="89">
        <v>0</v>
      </c>
      <c r="O2395" s="89">
        <v>0</v>
      </c>
      <c r="P2395" s="89">
        <v>0</v>
      </c>
      <c r="Q2395" s="89">
        <v>0</v>
      </c>
      <c r="R2395" s="89">
        <v>0</v>
      </c>
      <c r="S2395" s="89">
        <v>0</v>
      </c>
      <c r="T2395" s="89">
        <v>0</v>
      </c>
      <c r="U2395" s="89">
        <v>0</v>
      </c>
      <c r="V2395" s="89">
        <v>0</v>
      </c>
      <c r="W2395" s="89">
        <v>0</v>
      </c>
      <c r="X2395" s="89">
        <v>0</v>
      </c>
      <c r="Y2395" s="89">
        <v>0</v>
      </c>
    </row>
    <row r="2396" spans="1:25">
      <c r="A2396" s="88" t="s">
        <v>2505</v>
      </c>
      <c r="B2396" s="89">
        <v>0</v>
      </c>
      <c r="C2396" s="89">
        <v>0</v>
      </c>
      <c r="D2396" s="89">
        <v>0</v>
      </c>
      <c r="E2396" s="89">
        <v>0</v>
      </c>
      <c r="F2396" s="89">
        <v>0</v>
      </c>
      <c r="G2396" s="89">
        <v>0</v>
      </c>
      <c r="H2396" s="89">
        <v>0</v>
      </c>
      <c r="I2396" s="89">
        <v>0</v>
      </c>
      <c r="J2396" s="89">
        <v>0</v>
      </c>
      <c r="K2396" s="89">
        <v>0</v>
      </c>
      <c r="L2396" s="89">
        <v>0</v>
      </c>
      <c r="M2396" s="89">
        <v>0</v>
      </c>
      <c r="N2396" s="89">
        <v>0</v>
      </c>
      <c r="O2396" s="89">
        <v>0</v>
      </c>
      <c r="P2396" s="89">
        <v>0</v>
      </c>
      <c r="Q2396" s="89">
        <v>0</v>
      </c>
      <c r="R2396" s="89">
        <v>0</v>
      </c>
      <c r="S2396" s="89">
        <v>0</v>
      </c>
      <c r="T2396" s="89">
        <v>0</v>
      </c>
      <c r="U2396" s="89">
        <v>0</v>
      </c>
      <c r="V2396" s="89">
        <v>0</v>
      </c>
      <c r="W2396" s="89">
        <v>0</v>
      </c>
      <c r="X2396" s="89">
        <v>0</v>
      </c>
      <c r="Y2396" s="89">
        <v>0</v>
      </c>
    </row>
    <row r="2397" spans="1:25">
      <c r="A2397" s="88" t="s">
        <v>2506</v>
      </c>
      <c r="B2397" s="89">
        <v>0</v>
      </c>
      <c r="C2397" s="89">
        <v>0</v>
      </c>
      <c r="D2397" s="89">
        <v>0</v>
      </c>
      <c r="E2397" s="89">
        <v>0</v>
      </c>
      <c r="F2397" s="89">
        <v>0</v>
      </c>
      <c r="G2397" s="89">
        <v>0</v>
      </c>
      <c r="H2397" s="89">
        <v>0</v>
      </c>
      <c r="I2397" s="89">
        <v>0</v>
      </c>
      <c r="J2397" s="89">
        <v>0</v>
      </c>
      <c r="K2397" s="89">
        <v>0</v>
      </c>
      <c r="L2397" s="89">
        <v>0</v>
      </c>
      <c r="M2397" s="89">
        <v>0</v>
      </c>
      <c r="N2397" s="89">
        <v>0</v>
      </c>
      <c r="O2397" s="89">
        <v>0</v>
      </c>
      <c r="P2397" s="89">
        <v>0</v>
      </c>
      <c r="Q2397" s="89">
        <v>0</v>
      </c>
      <c r="R2397" s="89">
        <v>0</v>
      </c>
      <c r="S2397" s="89">
        <v>0</v>
      </c>
      <c r="T2397" s="89">
        <v>0</v>
      </c>
      <c r="U2397" s="89">
        <v>0</v>
      </c>
      <c r="V2397" s="89">
        <v>0</v>
      </c>
      <c r="W2397" s="89">
        <v>0</v>
      </c>
      <c r="X2397" s="89">
        <v>0</v>
      </c>
      <c r="Y2397" s="89">
        <v>0</v>
      </c>
    </row>
    <row r="2398" spans="1:25">
      <c r="A2398" s="88" t="s">
        <v>2507</v>
      </c>
      <c r="B2398" s="89">
        <v>0</v>
      </c>
      <c r="C2398" s="89">
        <v>0</v>
      </c>
      <c r="D2398" s="89">
        <v>0</v>
      </c>
      <c r="E2398" s="89">
        <v>0</v>
      </c>
      <c r="F2398" s="89">
        <v>0</v>
      </c>
      <c r="G2398" s="89">
        <v>0</v>
      </c>
      <c r="H2398" s="89">
        <v>0</v>
      </c>
      <c r="I2398" s="89">
        <v>0</v>
      </c>
      <c r="J2398" s="89">
        <v>0</v>
      </c>
      <c r="K2398" s="89">
        <v>0</v>
      </c>
      <c r="L2398" s="89">
        <v>0</v>
      </c>
      <c r="M2398" s="89">
        <v>0</v>
      </c>
      <c r="N2398" s="89">
        <v>0</v>
      </c>
      <c r="O2398" s="89">
        <v>0</v>
      </c>
      <c r="P2398" s="89">
        <v>0</v>
      </c>
      <c r="Q2398" s="89">
        <v>0</v>
      </c>
      <c r="R2398" s="89">
        <v>0</v>
      </c>
      <c r="S2398" s="89">
        <v>0</v>
      </c>
      <c r="T2398" s="89">
        <v>0</v>
      </c>
      <c r="U2398" s="89">
        <v>0</v>
      </c>
      <c r="V2398" s="89">
        <v>0</v>
      </c>
      <c r="W2398" s="89">
        <v>0</v>
      </c>
      <c r="X2398" s="89">
        <v>0</v>
      </c>
      <c r="Y2398" s="89">
        <v>0</v>
      </c>
    </row>
    <row r="2399" spans="1:25">
      <c r="A2399" s="88" t="s">
        <v>2508</v>
      </c>
      <c r="B2399" s="89">
        <v>0</v>
      </c>
      <c r="C2399" s="89">
        <v>0</v>
      </c>
      <c r="D2399" s="89">
        <v>0</v>
      </c>
      <c r="E2399" s="89">
        <v>0</v>
      </c>
      <c r="F2399" s="89">
        <v>0</v>
      </c>
      <c r="G2399" s="89">
        <v>0</v>
      </c>
      <c r="H2399" s="89">
        <v>0</v>
      </c>
      <c r="I2399" s="89">
        <v>0</v>
      </c>
      <c r="J2399" s="89">
        <v>0</v>
      </c>
      <c r="K2399" s="89">
        <v>0</v>
      </c>
      <c r="L2399" s="89">
        <v>0</v>
      </c>
      <c r="M2399" s="89">
        <v>0</v>
      </c>
      <c r="N2399" s="89">
        <v>0</v>
      </c>
      <c r="O2399" s="89">
        <v>0</v>
      </c>
      <c r="P2399" s="89">
        <v>0</v>
      </c>
      <c r="Q2399" s="89">
        <v>0</v>
      </c>
      <c r="R2399" s="89">
        <v>0</v>
      </c>
      <c r="S2399" s="89">
        <v>0</v>
      </c>
      <c r="T2399" s="89">
        <v>0</v>
      </c>
      <c r="U2399" s="89">
        <v>0</v>
      </c>
      <c r="V2399" s="89">
        <v>0</v>
      </c>
      <c r="W2399" s="89">
        <v>0</v>
      </c>
      <c r="X2399" s="89">
        <v>0</v>
      </c>
      <c r="Y2399" s="89">
        <v>0</v>
      </c>
    </row>
    <row r="2400" spans="1:25">
      <c r="A2400" s="88" t="s">
        <v>2509</v>
      </c>
      <c r="B2400" s="89">
        <v>0</v>
      </c>
      <c r="C2400" s="89">
        <v>0</v>
      </c>
      <c r="D2400" s="89">
        <v>0</v>
      </c>
      <c r="E2400" s="89">
        <v>0</v>
      </c>
      <c r="F2400" s="89">
        <v>0</v>
      </c>
      <c r="G2400" s="89">
        <v>0</v>
      </c>
      <c r="H2400" s="89">
        <v>0</v>
      </c>
      <c r="I2400" s="89">
        <v>0</v>
      </c>
      <c r="J2400" s="89">
        <v>0</v>
      </c>
      <c r="K2400" s="89">
        <v>0</v>
      </c>
      <c r="L2400" s="89">
        <v>0</v>
      </c>
      <c r="M2400" s="89">
        <v>0</v>
      </c>
      <c r="N2400" s="89">
        <v>0</v>
      </c>
      <c r="O2400" s="89">
        <v>0</v>
      </c>
      <c r="P2400" s="89">
        <v>0</v>
      </c>
      <c r="Q2400" s="89">
        <v>0</v>
      </c>
      <c r="R2400" s="89">
        <v>0</v>
      </c>
      <c r="S2400" s="89">
        <v>0</v>
      </c>
      <c r="T2400" s="89">
        <v>0</v>
      </c>
      <c r="U2400" s="89">
        <v>0</v>
      </c>
      <c r="V2400" s="89">
        <v>0</v>
      </c>
      <c r="W2400" s="89">
        <v>0</v>
      </c>
      <c r="X2400" s="89">
        <v>0</v>
      </c>
      <c r="Y2400" s="89">
        <v>0</v>
      </c>
    </row>
    <row r="2401" spans="1:25">
      <c r="A2401" s="88" t="s">
        <v>2510</v>
      </c>
      <c r="B2401" s="89">
        <v>0</v>
      </c>
      <c r="C2401" s="89">
        <v>0</v>
      </c>
      <c r="D2401" s="89">
        <v>0</v>
      </c>
      <c r="E2401" s="89">
        <v>0</v>
      </c>
      <c r="F2401" s="89">
        <v>0</v>
      </c>
      <c r="G2401" s="89">
        <v>0</v>
      </c>
      <c r="H2401" s="89">
        <v>0</v>
      </c>
      <c r="I2401" s="89">
        <v>0</v>
      </c>
      <c r="J2401" s="89">
        <v>0</v>
      </c>
      <c r="K2401" s="89">
        <v>0</v>
      </c>
      <c r="L2401" s="89">
        <v>0</v>
      </c>
      <c r="M2401" s="89">
        <v>0</v>
      </c>
      <c r="N2401" s="89">
        <v>0</v>
      </c>
      <c r="O2401" s="89">
        <v>0</v>
      </c>
      <c r="P2401" s="89">
        <v>0</v>
      </c>
      <c r="Q2401" s="89">
        <v>0</v>
      </c>
      <c r="R2401" s="89">
        <v>0</v>
      </c>
      <c r="S2401" s="89">
        <v>0</v>
      </c>
      <c r="T2401" s="89">
        <v>0</v>
      </c>
      <c r="U2401" s="89">
        <v>0</v>
      </c>
      <c r="V2401" s="89">
        <v>0</v>
      </c>
      <c r="W2401" s="89">
        <v>0</v>
      </c>
      <c r="X2401" s="89">
        <v>0</v>
      </c>
      <c r="Y2401" s="89">
        <v>0</v>
      </c>
    </row>
    <row r="2402" spans="1:25">
      <c r="A2402" s="88" t="s">
        <v>2511</v>
      </c>
      <c r="B2402" s="89">
        <v>0</v>
      </c>
      <c r="C2402" s="89">
        <v>0</v>
      </c>
      <c r="D2402" s="89">
        <v>0</v>
      </c>
      <c r="E2402" s="89">
        <v>0</v>
      </c>
      <c r="F2402" s="89">
        <v>0</v>
      </c>
      <c r="G2402" s="89">
        <v>0</v>
      </c>
      <c r="H2402" s="89">
        <v>0</v>
      </c>
      <c r="I2402" s="89">
        <v>0</v>
      </c>
      <c r="J2402" s="89">
        <v>0</v>
      </c>
      <c r="K2402" s="89">
        <v>0</v>
      </c>
      <c r="L2402" s="89">
        <v>0</v>
      </c>
      <c r="M2402" s="89">
        <v>0</v>
      </c>
      <c r="N2402" s="89">
        <v>0</v>
      </c>
      <c r="O2402" s="89">
        <v>0</v>
      </c>
      <c r="P2402" s="89">
        <v>0</v>
      </c>
      <c r="Q2402" s="89">
        <v>0</v>
      </c>
      <c r="R2402" s="89">
        <v>0</v>
      </c>
      <c r="S2402" s="89">
        <v>0</v>
      </c>
      <c r="T2402" s="89">
        <v>0</v>
      </c>
      <c r="U2402" s="89">
        <v>0</v>
      </c>
      <c r="V2402" s="89">
        <v>0</v>
      </c>
      <c r="W2402" s="89">
        <v>0</v>
      </c>
      <c r="X2402" s="89">
        <v>0</v>
      </c>
      <c r="Y2402" s="89">
        <v>0</v>
      </c>
    </row>
    <row r="2403" spans="1:25">
      <c r="A2403" s="88" t="s">
        <v>2512</v>
      </c>
      <c r="B2403" s="89">
        <v>0</v>
      </c>
      <c r="C2403" s="89">
        <v>0</v>
      </c>
      <c r="D2403" s="89">
        <v>0</v>
      </c>
      <c r="E2403" s="89">
        <v>0</v>
      </c>
      <c r="F2403" s="89">
        <v>0</v>
      </c>
      <c r="G2403" s="89">
        <v>0</v>
      </c>
      <c r="H2403" s="89">
        <v>0</v>
      </c>
      <c r="I2403" s="89">
        <v>0</v>
      </c>
      <c r="J2403" s="89">
        <v>0</v>
      </c>
      <c r="K2403" s="89">
        <v>0</v>
      </c>
      <c r="L2403" s="89">
        <v>0</v>
      </c>
      <c r="M2403" s="89">
        <v>0</v>
      </c>
      <c r="N2403" s="89">
        <v>0</v>
      </c>
      <c r="O2403" s="89">
        <v>0</v>
      </c>
      <c r="P2403" s="89">
        <v>0</v>
      </c>
      <c r="Q2403" s="89">
        <v>0</v>
      </c>
      <c r="R2403" s="89">
        <v>0</v>
      </c>
      <c r="S2403" s="89">
        <v>0</v>
      </c>
      <c r="T2403" s="89">
        <v>0</v>
      </c>
      <c r="U2403" s="89">
        <v>0</v>
      </c>
      <c r="V2403" s="89">
        <v>0</v>
      </c>
      <c r="W2403" s="89">
        <v>0</v>
      </c>
      <c r="X2403" s="89">
        <v>0</v>
      </c>
      <c r="Y2403" s="89">
        <v>0</v>
      </c>
    </row>
    <row r="2404" spans="1:25">
      <c r="A2404" s="88" t="s">
        <v>2513</v>
      </c>
      <c r="B2404" s="89">
        <v>0</v>
      </c>
      <c r="C2404" s="89">
        <v>0</v>
      </c>
      <c r="D2404" s="89">
        <v>0</v>
      </c>
      <c r="E2404" s="89">
        <v>0</v>
      </c>
      <c r="F2404" s="89">
        <v>0</v>
      </c>
      <c r="G2404" s="89">
        <v>0</v>
      </c>
      <c r="H2404" s="89">
        <v>0</v>
      </c>
      <c r="I2404" s="89">
        <v>0</v>
      </c>
      <c r="J2404" s="89">
        <v>0</v>
      </c>
      <c r="K2404" s="89">
        <v>0</v>
      </c>
      <c r="L2404" s="89">
        <v>0</v>
      </c>
      <c r="M2404" s="89">
        <v>0</v>
      </c>
      <c r="N2404" s="89">
        <v>0</v>
      </c>
      <c r="O2404" s="89">
        <v>0</v>
      </c>
      <c r="P2404" s="89">
        <v>0</v>
      </c>
      <c r="Q2404" s="89">
        <v>0</v>
      </c>
      <c r="R2404" s="89">
        <v>0</v>
      </c>
      <c r="S2404" s="89">
        <v>0</v>
      </c>
      <c r="T2404" s="89">
        <v>0</v>
      </c>
      <c r="U2404" s="89">
        <v>0</v>
      </c>
      <c r="V2404" s="89">
        <v>0</v>
      </c>
      <c r="W2404" s="89">
        <v>0</v>
      </c>
      <c r="X2404" s="89">
        <v>0</v>
      </c>
      <c r="Y2404" s="89">
        <v>0</v>
      </c>
    </row>
    <row r="2405" spans="1:25">
      <c r="A2405" s="88" t="s">
        <v>2514</v>
      </c>
      <c r="B2405" s="89">
        <v>0</v>
      </c>
      <c r="C2405" s="89">
        <v>0</v>
      </c>
      <c r="D2405" s="89">
        <v>0</v>
      </c>
      <c r="E2405" s="89">
        <v>0</v>
      </c>
      <c r="F2405" s="89">
        <v>0</v>
      </c>
      <c r="G2405" s="89">
        <v>0</v>
      </c>
      <c r="H2405" s="89">
        <v>0</v>
      </c>
      <c r="I2405" s="89">
        <v>0</v>
      </c>
      <c r="J2405" s="89">
        <v>0</v>
      </c>
      <c r="K2405" s="89">
        <v>0</v>
      </c>
      <c r="L2405" s="89">
        <v>0</v>
      </c>
      <c r="M2405" s="89">
        <v>0</v>
      </c>
      <c r="N2405" s="89">
        <v>0</v>
      </c>
      <c r="O2405" s="89">
        <v>0</v>
      </c>
      <c r="P2405" s="89">
        <v>0</v>
      </c>
      <c r="Q2405" s="89">
        <v>0</v>
      </c>
      <c r="R2405" s="89">
        <v>0</v>
      </c>
      <c r="S2405" s="89">
        <v>0</v>
      </c>
      <c r="T2405" s="89">
        <v>0</v>
      </c>
      <c r="U2405" s="89">
        <v>0</v>
      </c>
      <c r="V2405" s="89">
        <v>0</v>
      </c>
      <c r="W2405" s="89">
        <v>0</v>
      </c>
      <c r="X2405" s="89">
        <v>0</v>
      </c>
      <c r="Y2405" s="89">
        <v>0</v>
      </c>
    </row>
    <row r="2406" spans="1:25">
      <c r="A2406" s="88" t="s">
        <v>2515</v>
      </c>
      <c r="B2406" s="89">
        <v>0</v>
      </c>
      <c r="C2406" s="89">
        <v>0</v>
      </c>
      <c r="D2406" s="89">
        <v>0</v>
      </c>
      <c r="E2406" s="89">
        <v>0</v>
      </c>
      <c r="F2406" s="89">
        <v>0</v>
      </c>
      <c r="G2406" s="89">
        <v>0</v>
      </c>
      <c r="H2406" s="89">
        <v>0</v>
      </c>
      <c r="I2406" s="89">
        <v>0</v>
      </c>
      <c r="J2406" s="89">
        <v>0</v>
      </c>
      <c r="K2406" s="89">
        <v>0</v>
      </c>
      <c r="L2406" s="89">
        <v>0</v>
      </c>
      <c r="M2406" s="89">
        <v>0</v>
      </c>
      <c r="N2406" s="89">
        <v>0</v>
      </c>
      <c r="O2406" s="89">
        <v>0</v>
      </c>
      <c r="P2406" s="89">
        <v>0</v>
      </c>
      <c r="Q2406" s="89">
        <v>0</v>
      </c>
      <c r="R2406" s="89">
        <v>0</v>
      </c>
      <c r="S2406" s="89">
        <v>0</v>
      </c>
      <c r="T2406" s="89">
        <v>0</v>
      </c>
      <c r="U2406" s="89">
        <v>0</v>
      </c>
      <c r="V2406" s="89">
        <v>0</v>
      </c>
      <c r="W2406" s="89">
        <v>0</v>
      </c>
      <c r="X2406" s="89">
        <v>0</v>
      </c>
      <c r="Y2406" s="89">
        <v>0</v>
      </c>
    </row>
    <row r="2407" spans="1:25">
      <c r="A2407" s="88" t="s">
        <v>2516</v>
      </c>
      <c r="B2407" s="89">
        <v>0</v>
      </c>
      <c r="C2407" s="89">
        <v>0</v>
      </c>
      <c r="D2407" s="89">
        <v>0</v>
      </c>
      <c r="E2407" s="89">
        <v>0</v>
      </c>
      <c r="F2407" s="89">
        <v>0</v>
      </c>
      <c r="G2407" s="89">
        <v>0</v>
      </c>
      <c r="H2407" s="89">
        <v>0</v>
      </c>
      <c r="I2407" s="89">
        <v>0</v>
      </c>
      <c r="J2407" s="89">
        <v>0</v>
      </c>
      <c r="K2407" s="89">
        <v>0</v>
      </c>
      <c r="L2407" s="89">
        <v>0</v>
      </c>
      <c r="M2407" s="89">
        <v>0</v>
      </c>
      <c r="N2407" s="89">
        <v>0</v>
      </c>
      <c r="O2407" s="89">
        <v>0</v>
      </c>
      <c r="P2407" s="89">
        <v>0</v>
      </c>
      <c r="Q2407" s="89">
        <v>0</v>
      </c>
      <c r="R2407" s="89">
        <v>0</v>
      </c>
      <c r="S2407" s="89">
        <v>0</v>
      </c>
      <c r="T2407" s="89">
        <v>0</v>
      </c>
      <c r="U2407" s="89">
        <v>0</v>
      </c>
      <c r="V2407" s="89">
        <v>0</v>
      </c>
      <c r="W2407" s="89">
        <v>0</v>
      </c>
      <c r="X2407" s="89">
        <v>0</v>
      </c>
      <c r="Y2407" s="89">
        <v>0</v>
      </c>
    </row>
    <row r="2408" spans="1:25">
      <c r="A2408" s="88" t="s">
        <v>2517</v>
      </c>
      <c r="B2408" s="89">
        <v>0</v>
      </c>
      <c r="C2408" s="89">
        <v>0</v>
      </c>
      <c r="D2408" s="89">
        <v>0</v>
      </c>
      <c r="E2408" s="89">
        <v>0</v>
      </c>
      <c r="F2408" s="89">
        <v>0</v>
      </c>
      <c r="G2408" s="89">
        <v>0</v>
      </c>
      <c r="H2408" s="89">
        <v>0</v>
      </c>
      <c r="I2408" s="89">
        <v>0</v>
      </c>
      <c r="J2408" s="89">
        <v>0</v>
      </c>
      <c r="K2408" s="89">
        <v>0</v>
      </c>
      <c r="L2408" s="89">
        <v>0</v>
      </c>
      <c r="M2408" s="89">
        <v>0</v>
      </c>
      <c r="N2408" s="89">
        <v>0</v>
      </c>
      <c r="O2408" s="89">
        <v>0</v>
      </c>
      <c r="P2408" s="89">
        <v>0</v>
      </c>
      <c r="Q2408" s="89">
        <v>0</v>
      </c>
      <c r="R2408" s="89">
        <v>0</v>
      </c>
      <c r="S2408" s="89">
        <v>0</v>
      </c>
      <c r="T2408" s="89">
        <v>0</v>
      </c>
      <c r="U2408" s="89">
        <v>0</v>
      </c>
      <c r="V2408" s="89">
        <v>0</v>
      </c>
      <c r="W2408" s="89">
        <v>0</v>
      </c>
      <c r="X2408" s="89">
        <v>0</v>
      </c>
      <c r="Y2408" s="89">
        <v>0</v>
      </c>
    </row>
    <row r="2409" spans="1:25">
      <c r="A2409" s="88" t="s">
        <v>2518</v>
      </c>
      <c r="B2409" s="89">
        <v>0</v>
      </c>
      <c r="C2409" s="89">
        <v>0</v>
      </c>
      <c r="D2409" s="89">
        <v>0</v>
      </c>
      <c r="E2409" s="89">
        <v>0</v>
      </c>
      <c r="F2409" s="89">
        <v>0</v>
      </c>
      <c r="G2409" s="89">
        <v>0</v>
      </c>
      <c r="H2409" s="89">
        <v>0</v>
      </c>
      <c r="I2409" s="89">
        <v>0</v>
      </c>
      <c r="J2409" s="89">
        <v>0</v>
      </c>
      <c r="K2409" s="89">
        <v>0</v>
      </c>
      <c r="L2409" s="89">
        <v>0</v>
      </c>
      <c r="M2409" s="89">
        <v>0</v>
      </c>
      <c r="N2409" s="89">
        <v>0</v>
      </c>
      <c r="O2409" s="89">
        <v>0</v>
      </c>
      <c r="P2409" s="89">
        <v>0</v>
      </c>
      <c r="Q2409" s="89">
        <v>0</v>
      </c>
      <c r="R2409" s="89">
        <v>0</v>
      </c>
      <c r="S2409" s="89">
        <v>0</v>
      </c>
      <c r="T2409" s="89">
        <v>0</v>
      </c>
      <c r="U2409" s="89">
        <v>0</v>
      </c>
      <c r="V2409" s="89">
        <v>0</v>
      </c>
      <c r="W2409" s="89">
        <v>0</v>
      </c>
      <c r="X2409" s="89">
        <v>0</v>
      </c>
      <c r="Y2409" s="89">
        <v>0</v>
      </c>
    </row>
    <row r="2410" spans="1:25">
      <c r="A2410" s="88" t="s">
        <v>2519</v>
      </c>
      <c r="B2410" s="89">
        <v>0</v>
      </c>
      <c r="C2410" s="89">
        <v>0</v>
      </c>
      <c r="D2410" s="89">
        <v>0</v>
      </c>
      <c r="E2410" s="89">
        <v>0</v>
      </c>
      <c r="F2410" s="89">
        <v>0</v>
      </c>
      <c r="G2410" s="89">
        <v>0</v>
      </c>
      <c r="H2410" s="89">
        <v>0</v>
      </c>
      <c r="I2410" s="89">
        <v>0</v>
      </c>
      <c r="J2410" s="89">
        <v>0</v>
      </c>
      <c r="K2410" s="89">
        <v>0</v>
      </c>
      <c r="L2410" s="89">
        <v>0</v>
      </c>
      <c r="M2410" s="89">
        <v>0</v>
      </c>
      <c r="N2410" s="89">
        <v>0</v>
      </c>
      <c r="O2410" s="89">
        <v>0</v>
      </c>
      <c r="P2410" s="89">
        <v>0</v>
      </c>
      <c r="Q2410" s="89">
        <v>0</v>
      </c>
      <c r="R2410" s="89">
        <v>0</v>
      </c>
      <c r="S2410" s="89">
        <v>0</v>
      </c>
      <c r="T2410" s="89">
        <v>0</v>
      </c>
      <c r="U2410" s="89">
        <v>0</v>
      </c>
      <c r="V2410" s="89">
        <v>0</v>
      </c>
      <c r="W2410" s="89">
        <v>0</v>
      </c>
      <c r="X2410" s="89">
        <v>0</v>
      </c>
      <c r="Y2410" s="89">
        <v>0</v>
      </c>
    </row>
    <row r="2411" spans="1:25">
      <c r="A2411" s="88" t="s">
        <v>2520</v>
      </c>
      <c r="B2411" s="89">
        <v>0</v>
      </c>
      <c r="C2411" s="89">
        <v>0</v>
      </c>
      <c r="D2411" s="89">
        <v>0</v>
      </c>
      <c r="E2411" s="89">
        <v>0</v>
      </c>
      <c r="F2411" s="89">
        <v>0</v>
      </c>
      <c r="G2411" s="89">
        <v>0</v>
      </c>
      <c r="H2411" s="89">
        <v>0</v>
      </c>
      <c r="I2411" s="89">
        <v>0</v>
      </c>
      <c r="J2411" s="89">
        <v>0</v>
      </c>
      <c r="K2411" s="89">
        <v>0</v>
      </c>
      <c r="L2411" s="89">
        <v>0</v>
      </c>
      <c r="M2411" s="89">
        <v>0</v>
      </c>
      <c r="N2411" s="89">
        <v>0</v>
      </c>
      <c r="O2411" s="89">
        <v>0</v>
      </c>
      <c r="P2411" s="89">
        <v>0</v>
      </c>
      <c r="Q2411" s="89">
        <v>0</v>
      </c>
      <c r="R2411" s="89">
        <v>0</v>
      </c>
      <c r="S2411" s="89">
        <v>0</v>
      </c>
      <c r="T2411" s="89">
        <v>0</v>
      </c>
      <c r="U2411" s="89">
        <v>0</v>
      </c>
      <c r="V2411" s="89">
        <v>0</v>
      </c>
      <c r="W2411" s="89">
        <v>0</v>
      </c>
      <c r="X2411" s="89">
        <v>0</v>
      </c>
      <c r="Y2411" s="89">
        <v>0</v>
      </c>
    </row>
    <row r="2412" spans="1:25">
      <c r="A2412" s="88" t="s">
        <v>2521</v>
      </c>
      <c r="B2412" s="89">
        <v>0</v>
      </c>
      <c r="C2412" s="89">
        <v>0</v>
      </c>
      <c r="D2412" s="89">
        <v>0</v>
      </c>
      <c r="E2412" s="89">
        <v>0</v>
      </c>
      <c r="F2412" s="89">
        <v>0</v>
      </c>
      <c r="G2412" s="89">
        <v>0</v>
      </c>
      <c r="H2412" s="89">
        <v>0</v>
      </c>
      <c r="I2412" s="89">
        <v>0</v>
      </c>
      <c r="J2412" s="89">
        <v>0</v>
      </c>
      <c r="K2412" s="89">
        <v>0</v>
      </c>
      <c r="L2412" s="89">
        <v>0</v>
      </c>
      <c r="M2412" s="89">
        <v>0</v>
      </c>
      <c r="N2412" s="89">
        <v>0</v>
      </c>
      <c r="O2412" s="89">
        <v>0</v>
      </c>
      <c r="P2412" s="89">
        <v>0</v>
      </c>
      <c r="Q2412" s="89">
        <v>0</v>
      </c>
      <c r="R2412" s="89">
        <v>0</v>
      </c>
      <c r="S2412" s="89">
        <v>0</v>
      </c>
      <c r="T2412" s="89">
        <v>0</v>
      </c>
      <c r="U2412" s="89">
        <v>0</v>
      </c>
      <c r="V2412" s="89">
        <v>0</v>
      </c>
      <c r="W2412" s="89">
        <v>0</v>
      </c>
      <c r="X2412" s="89">
        <v>0</v>
      </c>
      <c r="Y2412" s="89">
        <v>0</v>
      </c>
    </row>
    <row r="2413" spans="1:25">
      <c r="A2413" s="88" t="s">
        <v>2522</v>
      </c>
      <c r="B2413" s="89">
        <v>0</v>
      </c>
      <c r="C2413" s="89">
        <v>0</v>
      </c>
      <c r="D2413" s="89">
        <v>0</v>
      </c>
      <c r="E2413" s="89">
        <v>0</v>
      </c>
      <c r="F2413" s="89">
        <v>0</v>
      </c>
      <c r="G2413" s="89">
        <v>0</v>
      </c>
      <c r="H2413" s="89">
        <v>0</v>
      </c>
      <c r="I2413" s="89">
        <v>0</v>
      </c>
      <c r="J2413" s="89">
        <v>0</v>
      </c>
      <c r="K2413" s="89">
        <v>0</v>
      </c>
      <c r="L2413" s="89">
        <v>0</v>
      </c>
      <c r="M2413" s="89">
        <v>0</v>
      </c>
      <c r="N2413" s="89">
        <v>0</v>
      </c>
      <c r="O2413" s="89">
        <v>0</v>
      </c>
      <c r="P2413" s="89">
        <v>0</v>
      </c>
      <c r="Q2413" s="89">
        <v>0</v>
      </c>
      <c r="R2413" s="89">
        <v>0</v>
      </c>
      <c r="S2413" s="89">
        <v>0</v>
      </c>
      <c r="T2413" s="89">
        <v>0</v>
      </c>
      <c r="U2413" s="89">
        <v>0</v>
      </c>
      <c r="V2413" s="89">
        <v>0</v>
      </c>
      <c r="W2413" s="89">
        <v>0</v>
      </c>
      <c r="X2413" s="89">
        <v>0</v>
      </c>
      <c r="Y2413" s="89">
        <v>0</v>
      </c>
    </row>
    <row r="2414" spans="1:25">
      <c r="A2414" s="88" t="s">
        <v>2523</v>
      </c>
      <c r="B2414" s="89">
        <v>0</v>
      </c>
      <c r="C2414" s="89">
        <v>0</v>
      </c>
      <c r="D2414" s="89">
        <v>0</v>
      </c>
      <c r="E2414" s="89">
        <v>0</v>
      </c>
      <c r="F2414" s="89">
        <v>0</v>
      </c>
      <c r="G2414" s="89">
        <v>0</v>
      </c>
      <c r="H2414" s="89">
        <v>0</v>
      </c>
      <c r="I2414" s="89">
        <v>0</v>
      </c>
      <c r="J2414" s="89">
        <v>0</v>
      </c>
      <c r="K2414" s="89">
        <v>0</v>
      </c>
      <c r="L2414" s="89">
        <v>0</v>
      </c>
      <c r="M2414" s="89">
        <v>0</v>
      </c>
      <c r="N2414" s="89">
        <v>0</v>
      </c>
      <c r="O2414" s="89">
        <v>0</v>
      </c>
      <c r="P2414" s="89">
        <v>0</v>
      </c>
      <c r="Q2414" s="89">
        <v>0</v>
      </c>
      <c r="R2414" s="89">
        <v>0</v>
      </c>
      <c r="S2414" s="89">
        <v>0</v>
      </c>
      <c r="T2414" s="89">
        <v>0</v>
      </c>
      <c r="U2414" s="89">
        <v>0</v>
      </c>
      <c r="V2414" s="89">
        <v>0</v>
      </c>
      <c r="W2414" s="89">
        <v>0</v>
      </c>
      <c r="X2414" s="89">
        <v>0</v>
      </c>
      <c r="Y2414" s="89">
        <v>0</v>
      </c>
    </row>
    <row r="2415" spans="1:25">
      <c r="A2415" s="88" t="s">
        <v>2524</v>
      </c>
      <c r="B2415" s="89">
        <v>0</v>
      </c>
      <c r="C2415" s="89">
        <v>0</v>
      </c>
      <c r="D2415" s="89">
        <v>0</v>
      </c>
      <c r="E2415" s="89">
        <v>0</v>
      </c>
      <c r="F2415" s="89">
        <v>0</v>
      </c>
      <c r="G2415" s="89">
        <v>0</v>
      </c>
      <c r="H2415" s="89">
        <v>0</v>
      </c>
      <c r="I2415" s="89">
        <v>0</v>
      </c>
      <c r="J2415" s="89">
        <v>0</v>
      </c>
      <c r="K2415" s="89">
        <v>0</v>
      </c>
      <c r="L2415" s="89">
        <v>0</v>
      </c>
      <c r="M2415" s="89">
        <v>0</v>
      </c>
      <c r="N2415" s="89">
        <v>0</v>
      </c>
      <c r="O2415" s="89">
        <v>0</v>
      </c>
      <c r="P2415" s="89">
        <v>0</v>
      </c>
      <c r="Q2415" s="89">
        <v>0</v>
      </c>
      <c r="R2415" s="89">
        <v>0</v>
      </c>
      <c r="S2415" s="89">
        <v>0</v>
      </c>
      <c r="T2415" s="89">
        <v>0</v>
      </c>
      <c r="U2415" s="89">
        <v>0</v>
      </c>
      <c r="V2415" s="89">
        <v>0</v>
      </c>
      <c r="W2415" s="89">
        <v>0</v>
      </c>
      <c r="X2415" s="89">
        <v>0</v>
      </c>
      <c r="Y2415" s="89">
        <v>0</v>
      </c>
    </row>
    <row r="2416" spans="1:25">
      <c r="A2416" s="88" t="s">
        <v>2525</v>
      </c>
      <c r="B2416" s="89">
        <v>0</v>
      </c>
      <c r="C2416" s="89">
        <v>0</v>
      </c>
      <c r="D2416" s="89">
        <v>0</v>
      </c>
      <c r="E2416" s="89">
        <v>0</v>
      </c>
      <c r="F2416" s="89">
        <v>0</v>
      </c>
      <c r="G2416" s="89">
        <v>0</v>
      </c>
      <c r="H2416" s="89">
        <v>0</v>
      </c>
      <c r="I2416" s="89">
        <v>0</v>
      </c>
      <c r="J2416" s="89">
        <v>0</v>
      </c>
      <c r="K2416" s="89">
        <v>0</v>
      </c>
      <c r="L2416" s="89">
        <v>0</v>
      </c>
      <c r="M2416" s="89">
        <v>0</v>
      </c>
      <c r="N2416" s="89">
        <v>0</v>
      </c>
      <c r="O2416" s="89">
        <v>0</v>
      </c>
      <c r="P2416" s="89">
        <v>0</v>
      </c>
      <c r="Q2416" s="89">
        <v>0</v>
      </c>
      <c r="R2416" s="89">
        <v>0</v>
      </c>
      <c r="S2416" s="89">
        <v>0</v>
      </c>
      <c r="T2416" s="89">
        <v>0</v>
      </c>
      <c r="U2416" s="89">
        <v>0</v>
      </c>
      <c r="V2416" s="89">
        <v>0</v>
      </c>
      <c r="W2416" s="89">
        <v>0</v>
      </c>
      <c r="X2416" s="89">
        <v>0</v>
      </c>
      <c r="Y2416" s="89">
        <v>0</v>
      </c>
    </row>
    <row r="2417" spans="1:25">
      <c r="A2417" s="88" t="s">
        <v>2526</v>
      </c>
      <c r="B2417" s="89">
        <v>0</v>
      </c>
      <c r="C2417" s="89">
        <v>0</v>
      </c>
      <c r="D2417" s="89">
        <v>0</v>
      </c>
      <c r="E2417" s="89">
        <v>0</v>
      </c>
      <c r="F2417" s="89">
        <v>0</v>
      </c>
      <c r="G2417" s="89">
        <v>0</v>
      </c>
      <c r="H2417" s="89">
        <v>0</v>
      </c>
      <c r="I2417" s="89">
        <v>0</v>
      </c>
      <c r="J2417" s="89">
        <v>0</v>
      </c>
      <c r="K2417" s="89">
        <v>0</v>
      </c>
      <c r="L2417" s="89">
        <v>0</v>
      </c>
      <c r="M2417" s="89">
        <v>0</v>
      </c>
      <c r="N2417" s="89">
        <v>0</v>
      </c>
      <c r="O2417" s="89">
        <v>0</v>
      </c>
      <c r="P2417" s="89">
        <v>0</v>
      </c>
      <c r="Q2417" s="89">
        <v>0</v>
      </c>
      <c r="R2417" s="89">
        <v>0</v>
      </c>
      <c r="S2417" s="89">
        <v>0</v>
      </c>
      <c r="T2417" s="89">
        <v>0</v>
      </c>
      <c r="U2417" s="89">
        <v>0</v>
      </c>
      <c r="V2417" s="89">
        <v>0</v>
      </c>
      <c r="W2417" s="89">
        <v>0</v>
      </c>
      <c r="X2417" s="89">
        <v>0</v>
      </c>
      <c r="Y2417" s="89">
        <v>0</v>
      </c>
    </row>
    <row r="2418" spans="1:25">
      <c r="A2418" s="88" t="s">
        <v>2527</v>
      </c>
      <c r="B2418" s="89">
        <v>0</v>
      </c>
      <c r="C2418" s="89">
        <v>0</v>
      </c>
      <c r="D2418" s="89">
        <v>0</v>
      </c>
      <c r="E2418" s="89">
        <v>0</v>
      </c>
      <c r="F2418" s="89">
        <v>0</v>
      </c>
      <c r="G2418" s="89">
        <v>0</v>
      </c>
      <c r="H2418" s="89">
        <v>0</v>
      </c>
      <c r="I2418" s="89">
        <v>0</v>
      </c>
      <c r="J2418" s="89">
        <v>0</v>
      </c>
      <c r="K2418" s="89">
        <v>0</v>
      </c>
      <c r="L2418" s="89">
        <v>0</v>
      </c>
      <c r="M2418" s="89">
        <v>0</v>
      </c>
      <c r="N2418" s="89">
        <v>0</v>
      </c>
      <c r="O2418" s="89">
        <v>0</v>
      </c>
      <c r="P2418" s="89">
        <v>0</v>
      </c>
      <c r="Q2418" s="89">
        <v>0</v>
      </c>
      <c r="R2418" s="89">
        <v>0</v>
      </c>
      <c r="S2418" s="89">
        <v>0</v>
      </c>
      <c r="T2418" s="89">
        <v>0</v>
      </c>
      <c r="U2418" s="89">
        <v>0</v>
      </c>
      <c r="V2418" s="89">
        <v>0</v>
      </c>
      <c r="W2418" s="89">
        <v>0</v>
      </c>
      <c r="X2418" s="89">
        <v>0</v>
      </c>
      <c r="Y2418" s="89">
        <v>0</v>
      </c>
    </row>
    <row r="2419" spans="1:25">
      <c r="A2419" s="88" t="s">
        <v>2528</v>
      </c>
      <c r="B2419" s="89">
        <v>0</v>
      </c>
      <c r="C2419" s="89">
        <v>0</v>
      </c>
      <c r="D2419" s="89">
        <v>0</v>
      </c>
      <c r="E2419" s="89">
        <v>0</v>
      </c>
      <c r="F2419" s="89">
        <v>0</v>
      </c>
      <c r="G2419" s="89">
        <v>0</v>
      </c>
      <c r="H2419" s="89">
        <v>0</v>
      </c>
      <c r="I2419" s="89">
        <v>0</v>
      </c>
      <c r="J2419" s="89">
        <v>0</v>
      </c>
      <c r="K2419" s="89">
        <v>0</v>
      </c>
      <c r="L2419" s="89">
        <v>0</v>
      </c>
      <c r="M2419" s="89">
        <v>0</v>
      </c>
      <c r="N2419" s="89">
        <v>0</v>
      </c>
      <c r="O2419" s="89">
        <v>0</v>
      </c>
      <c r="P2419" s="89">
        <v>0</v>
      </c>
      <c r="Q2419" s="89">
        <v>0</v>
      </c>
      <c r="R2419" s="89">
        <v>0</v>
      </c>
      <c r="S2419" s="89">
        <v>0</v>
      </c>
      <c r="T2419" s="89">
        <v>0</v>
      </c>
      <c r="U2419" s="89">
        <v>0</v>
      </c>
      <c r="V2419" s="89">
        <v>0</v>
      </c>
      <c r="W2419" s="89">
        <v>0</v>
      </c>
      <c r="X2419" s="89">
        <v>0</v>
      </c>
      <c r="Y2419" s="89">
        <v>0</v>
      </c>
    </row>
    <row r="2420" spans="1:25">
      <c r="A2420" s="88" t="s">
        <v>2529</v>
      </c>
      <c r="B2420" s="89">
        <v>0</v>
      </c>
      <c r="C2420" s="89">
        <v>0</v>
      </c>
      <c r="D2420" s="89">
        <v>0</v>
      </c>
      <c r="E2420" s="89">
        <v>0</v>
      </c>
      <c r="F2420" s="89">
        <v>0</v>
      </c>
      <c r="G2420" s="89">
        <v>0</v>
      </c>
      <c r="H2420" s="89">
        <v>0</v>
      </c>
      <c r="I2420" s="89">
        <v>0</v>
      </c>
      <c r="J2420" s="89">
        <v>0</v>
      </c>
      <c r="K2420" s="89">
        <v>0</v>
      </c>
      <c r="L2420" s="89">
        <v>0</v>
      </c>
      <c r="M2420" s="89">
        <v>0</v>
      </c>
      <c r="N2420" s="89">
        <v>0</v>
      </c>
      <c r="O2420" s="89">
        <v>0</v>
      </c>
      <c r="P2420" s="89">
        <v>0</v>
      </c>
      <c r="Q2420" s="89">
        <v>0</v>
      </c>
      <c r="R2420" s="89">
        <v>0</v>
      </c>
      <c r="S2420" s="89">
        <v>0</v>
      </c>
      <c r="T2420" s="89">
        <v>0</v>
      </c>
      <c r="U2420" s="89">
        <v>0</v>
      </c>
      <c r="V2420" s="89">
        <v>0</v>
      </c>
      <c r="W2420" s="89">
        <v>0</v>
      </c>
      <c r="X2420" s="89">
        <v>0</v>
      </c>
      <c r="Y2420" s="89">
        <v>0</v>
      </c>
    </row>
    <row r="2421" spans="1:25">
      <c r="A2421" s="88" t="s">
        <v>2530</v>
      </c>
      <c r="B2421" s="89">
        <v>0</v>
      </c>
      <c r="C2421" s="89">
        <v>0</v>
      </c>
      <c r="D2421" s="89">
        <v>0</v>
      </c>
      <c r="E2421" s="89">
        <v>0</v>
      </c>
      <c r="F2421" s="89">
        <v>0</v>
      </c>
      <c r="G2421" s="89">
        <v>0</v>
      </c>
      <c r="H2421" s="89">
        <v>0</v>
      </c>
      <c r="I2421" s="89">
        <v>0</v>
      </c>
      <c r="J2421" s="89">
        <v>0</v>
      </c>
      <c r="K2421" s="89">
        <v>0</v>
      </c>
      <c r="L2421" s="89">
        <v>0</v>
      </c>
      <c r="M2421" s="89">
        <v>0</v>
      </c>
      <c r="N2421" s="89">
        <v>0</v>
      </c>
      <c r="O2421" s="89">
        <v>0</v>
      </c>
      <c r="P2421" s="89">
        <v>0</v>
      </c>
      <c r="Q2421" s="89">
        <v>0</v>
      </c>
      <c r="R2421" s="89">
        <v>0</v>
      </c>
      <c r="S2421" s="89">
        <v>0</v>
      </c>
      <c r="T2421" s="89">
        <v>0</v>
      </c>
      <c r="U2421" s="89">
        <v>0</v>
      </c>
      <c r="V2421" s="89">
        <v>0</v>
      </c>
      <c r="W2421" s="89">
        <v>0</v>
      </c>
      <c r="X2421" s="89">
        <v>0</v>
      </c>
      <c r="Y2421" s="89">
        <v>0</v>
      </c>
    </row>
    <row r="2422" spans="1:25">
      <c r="A2422" s="88" t="s">
        <v>2531</v>
      </c>
      <c r="B2422" s="89">
        <v>0</v>
      </c>
      <c r="C2422" s="89">
        <v>0</v>
      </c>
      <c r="D2422" s="89">
        <v>0</v>
      </c>
      <c r="E2422" s="89">
        <v>0</v>
      </c>
      <c r="F2422" s="89">
        <v>0</v>
      </c>
      <c r="G2422" s="89">
        <v>0</v>
      </c>
      <c r="H2422" s="89">
        <v>0</v>
      </c>
      <c r="I2422" s="89">
        <v>0</v>
      </c>
      <c r="J2422" s="89">
        <v>0</v>
      </c>
      <c r="K2422" s="89">
        <v>0</v>
      </c>
      <c r="L2422" s="89">
        <v>0</v>
      </c>
      <c r="M2422" s="89">
        <v>0</v>
      </c>
      <c r="N2422" s="89">
        <v>0</v>
      </c>
      <c r="O2422" s="89">
        <v>0</v>
      </c>
      <c r="P2422" s="89">
        <v>0</v>
      </c>
      <c r="Q2422" s="89">
        <v>0</v>
      </c>
      <c r="R2422" s="89">
        <v>0</v>
      </c>
      <c r="S2422" s="89">
        <v>0</v>
      </c>
      <c r="T2422" s="89">
        <v>0</v>
      </c>
      <c r="U2422" s="89">
        <v>0</v>
      </c>
      <c r="V2422" s="89">
        <v>0</v>
      </c>
      <c r="W2422" s="89">
        <v>0</v>
      </c>
      <c r="X2422" s="89">
        <v>0</v>
      </c>
      <c r="Y2422" s="89">
        <v>0</v>
      </c>
    </row>
    <row r="2423" spans="1:25">
      <c r="A2423" s="88" t="s">
        <v>2532</v>
      </c>
      <c r="B2423" s="89">
        <v>0</v>
      </c>
      <c r="C2423" s="89">
        <v>0</v>
      </c>
      <c r="D2423" s="89">
        <v>0</v>
      </c>
      <c r="E2423" s="89">
        <v>0</v>
      </c>
      <c r="F2423" s="89">
        <v>0</v>
      </c>
      <c r="G2423" s="89">
        <v>0</v>
      </c>
      <c r="H2423" s="89">
        <v>0</v>
      </c>
      <c r="I2423" s="89">
        <v>0</v>
      </c>
      <c r="J2423" s="89">
        <v>0</v>
      </c>
      <c r="K2423" s="89">
        <v>0</v>
      </c>
      <c r="L2423" s="89">
        <v>0</v>
      </c>
      <c r="M2423" s="89">
        <v>0</v>
      </c>
      <c r="N2423" s="89">
        <v>0</v>
      </c>
      <c r="O2423" s="89">
        <v>0</v>
      </c>
      <c r="P2423" s="89">
        <v>0</v>
      </c>
      <c r="Q2423" s="89">
        <v>0</v>
      </c>
      <c r="R2423" s="89">
        <v>0</v>
      </c>
      <c r="S2423" s="89">
        <v>0</v>
      </c>
      <c r="T2423" s="89">
        <v>0</v>
      </c>
      <c r="U2423" s="89">
        <v>0</v>
      </c>
      <c r="V2423" s="89">
        <v>0</v>
      </c>
      <c r="W2423" s="89">
        <v>0</v>
      </c>
      <c r="X2423" s="89">
        <v>0</v>
      </c>
      <c r="Y2423" s="89">
        <v>0</v>
      </c>
    </row>
    <row r="2424" spans="1:25">
      <c r="A2424" s="88" t="s">
        <v>2533</v>
      </c>
      <c r="B2424" s="89">
        <v>0</v>
      </c>
      <c r="C2424" s="89">
        <v>0</v>
      </c>
      <c r="D2424" s="89">
        <v>0</v>
      </c>
      <c r="E2424" s="89">
        <v>0</v>
      </c>
      <c r="F2424" s="89">
        <v>0</v>
      </c>
      <c r="G2424" s="89">
        <v>0</v>
      </c>
      <c r="H2424" s="89">
        <v>0</v>
      </c>
      <c r="I2424" s="89">
        <v>0</v>
      </c>
      <c r="J2424" s="89">
        <v>0</v>
      </c>
      <c r="K2424" s="89">
        <v>0</v>
      </c>
      <c r="L2424" s="89">
        <v>0</v>
      </c>
      <c r="M2424" s="89">
        <v>0</v>
      </c>
      <c r="N2424" s="89">
        <v>0</v>
      </c>
      <c r="O2424" s="89">
        <v>0</v>
      </c>
      <c r="P2424" s="89">
        <v>0</v>
      </c>
      <c r="Q2424" s="89">
        <v>0</v>
      </c>
      <c r="R2424" s="89">
        <v>0</v>
      </c>
      <c r="S2424" s="89">
        <v>0</v>
      </c>
      <c r="T2424" s="89">
        <v>0</v>
      </c>
      <c r="U2424" s="89">
        <v>0</v>
      </c>
      <c r="V2424" s="89">
        <v>0</v>
      </c>
      <c r="W2424" s="89">
        <v>0</v>
      </c>
      <c r="X2424" s="89">
        <v>0</v>
      </c>
      <c r="Y2424" s="89">
        <v>0</v>
      </c>
    </row>
    <row r="2425" spans="1:25">
      <c r="A2425" s="88" t="s">
        <v>2534</v>
      </c>
      <c r="B2425" s="89">
        <v>0</v>
      </c>
      <c r="C2425" s="89">
        <v>0</v>
      </c>
      <c r="D2425" s="89">
        <v>0</v>
      </c>
      <c r="E2425" s="89">
        <v>0</v>
      </c>
      <c r="F2425" s="89">
        <v>0</v>
      </c>
      <c r="G2425" s="89">
        <v>0</v>
      </c>
      <c r="H2425" s="89">
        <v>0</v>
      </c>
      <c r="I2425" s="89">
        <v>0</v>
      </c>
      <c r="J2425" s="89">
        <v>0</v>
      </c>
      <c r="K2425" s="89">
        <v>0</v>
      </c>
      <c r="L2425" s="89">
        <v>0</v>
      </c>
      <c r="M2425" s="89">
        <v>0</v>
      </c>
      <c r="N2425" s="89">
        <v>0</v>
      </c>
      <c r="O2425" s="89">
        <v>0</v>
      </c>
      <c r="P2425" s="89">
        <v>0</v>
      </c>
      <c r="Q2425" s="89">
        <v>0</v>
      </c>
      <c r="R2425" s="89">
        <v>0</v>
      </c>
      <c r="S2425" s="89">
        <v>0</v>
      </c>
      <c r="T2425" s="89">
        <v>0</v>
      </c>
      <c r="U2425" s="89">
        <v>0</v>
      </c>
      <c r="V2425" s="89">
        <v>0</v>
      </c>
      <c r="W2425" s="89">
        <v>0</v>
      </c>
      <c r="X2425" s="89">
        <v>0</v>
      </c>
      <c r="Y2425" s="89">
        <v>0</v>
      </c>
    </row>
    <row r="2426" spans="1:25">
      <c r="A2426" s="88" t="s">
        <v>2535</v>
      </c>
      <c r="B2426" s="89">
        <v>0</v>
      </c>
      <c r="C2426" s="89">
        <v>0</v>
      </c>
      <c r="D2426" s="89">
        <v>0</v>
      </c>
      <c r="E2426" s="89">
        <v>0</v>
      </c>
      <c r="F2426" s="89">
        <v>0</v>
      </c>
      <c r="G2426" s="89">
        <v>0</v>
      </c>
      <c r="H2426" s="89">
        <v>0</v>
      </c>
      <c r="I2426" s="89">
        <v>0</v>
      </c>
      <c r="J2426" s="89">
        <v>0</v>
      </c>
      <c r="K2426" s="89">
        <v>0</v>
      </c>
      <c r="L2426" s="89">
        <v>0</v>
      </c>
      <c r="M2426" s="89">
        <v>0</v>
      </c>
      <c r="N2426" s="89">
        <v>0</v>
      </c>
      <c r="O2426" s="89">
        <v>0</v>
      </c>
      <c r="P2426" s="89">
        <v>0</v>
      </c>
      <c r="Q2426" s="89">
        <v>0</v>
      </c>
      <c r="R2426" s="89">
        <v>0</v>
      </c>
      <c r="S2426" s="89">
        <v>0</v>
      </c>
      <c r="T2426" s="89">
        <v>0</v>
      </c>
      <c r="U2426" s="89">
        <v>0</v>
      </c>
      <c r="V2426" s="89">
        <v>0</v>
      </c>
      <c r="W2426" s="89">
        <v>0</v>
      </c>
      <c r="X2426" s="89">
        <v>0</v>
      </c>
      <c r="Y2426" s="89">
        <v>0</v>
      </c>
    </row>
    <row r="2427" spans="1:25">
      <c r="A2427" s="88" t="s">
        <v>2536</v>
      </c>
      <c r="B2427" s="89">
        <v>0</v>
      </c>
      <c r="C2427" s="89">
        <v>0</v>
      </c>
      <c r="D2427" s="89">
        <v>0</v>
      </c>
      <c r="E2427" s="89">
        <v>0</v>
      </c>
      <c r="F2427" s="89">
        <v>0</v>
      </c>
      <c r="G2427" s="89">
        <v>0</v>
      </c>
      <c r="H2427" s="89">
        <v>0</v>
      </c>
      <c r="I2427" s="89">
        <v>0</v>
      </c>
      <c r="J2427" s="89">
        <v>0</v>
      </c>
      <c r="K2427" s="89">
        <v>0</v>
      </c>
      <c r="L2427" s="89">
        <v>0</v>
      </c>
      <c r="M2427" s="89">
        <v>0</v>
      </c>
      <c r="N2427" s="89">
        <v>0</v>
      </c>
      <c r="O2427" s="89">
        <v>0</v>
      </c>
      <c r="P2427" s="89">
        <v>0</v>
      </c>
      <c r="Q2427" s="89">
        <v>0</v>
      </c>
      <c r="R2427" s="89">
        <v>0</v>
      </c>
      <c r="S2427" s="89">
        <v>0</v>
      </c>
      <c r="T2427" s="89">
        <v>0</v>
      </c>
      <c r="U2427" s="89">
        <v>0</v>
      </c>
      <c r="V2427" s="89">
        <v>0</v>
      </c>
      <c r="W2427" s="89">
        <v>0</v>
      </c>
      <c r="X2427" s="89">
        <v>0</v>
      </c>
      <c r="Y2427" s="89">
        <v>0</v>
      </c>
    </row>
    <row r="2428" spans="1:25">
      <c r="A2428" s="88" t="s">
        <v>2537</v>
      </c>
      <c r="B2428" s="89">
        <v>0</v>
      </c>
      <c r="C2428" s="89">
        <v>0</v>
      </c>
      <c r="D2428" s="89">
        <v>0</v>
      </c>
      <c r="E2428" s="89">
        <v>0</v>
      </c>
      <c r="F2428" s="89">
        <v>0</v>
      </c>
      <c r="G2428" s="89">
        <v>0</v>
      </c>
      <c r="H2428" s="89">
        <v>0</v>
      </c>
      <c r="I2428" s="89">
        <v>0</v>
      </c>
      <c r="J2428" s="89">
        <v>0</v>
      </c>
      <c r="K2428" s="89">
        <v>0</v>
      </c>
      <c r="L2428" s="89">
        <v>0</v>
      </c>
      <c r="M2428" s="89">
        <v>0</v>
      </c>
      <c r="N2428" s="89">
        <v>0</v>
      </c>
      <c r="O2428" s="89">
        <v>0</v>
      </c>
      <c r="P2428" s="89">
        <v>0</v>
      </c>
      <c r="Q2428" s="89">
        <v>0</v>
      </c>
      <c r="R2428" s="89">
        <v>0</v>
      </c>
      <c r="S2428" s="89">
        <v>0</v>
      </c>
      <c r="T2428" s="89">
        <v>0</v>
      </c>
      <c r="U2428" s="89">
        <v>0</v>
      </c>
      <c r="V2428" s="89">
        <v>0</v>
      </c>
      <c r="W2428" s="89">
        <v>0</v>
      </c>
      <c r="X2428" s="89">
        <v>0</v>
      </c>
      <c r="Y2428" s="89">
        <v>0</v>
      </c>
    </row>
    <row r="2429" spans="1:25">
      <c r="A2429" s="88" t="s">
        <v>2538</v>
      </c>
      <c r="B2429" s="89">
        <v>0</v>
      </c>
      <c r="C2429" s="89">
        <v>0</v>
      </c>
      <c r="D2429" s="89">
        <v>0</v>
      </c>
      <c r="E2429" s="89">
        <v>0</v>
      </c>
      <c r="F2429" s="89">
        <v>0</v>
      </c>
      <c r="G2429" s="89">
        <v>0</v>
      </c>
      <c r="H2429" s="89">
        <v>0</v>
      </c>
      <c r="I2429" s="89">
        <v>0</v>
      </c>
      <c r="J2429" s="89">
        <v>0</v>
      </c>
      <c r="K2429" s="89">
        <v>0</v>
      </c>
      <c r="L2429" s="89">
        <v>0</v>
      </c>
      <c r="M2429" s="89">
        <v>0</v>
      </c>
      <c r="N2429" s="89">
        <v>0</v>
      </c>
      <c r="O2429" s="89">
        <v>0</v>
      </c>
      <c r="P2429" s="89">
        <v>0</v>
      </c>
      <c r="Q2429" s="89">
        <v>0</v>
      </c>
      <c r="R2429" s="89">
        <v>0</v>
      </c>
      <c r="S2429" s="89">
        <v>0</v>
      </c>
      <c r="T2429" s="89">
        <v>0</v>
      </c>
      <c r="U2429" s="89">
        <v>0</v>
      </c>
      <c r="V2429" s="89">
        <v>0</v>
      </c>
      <c r="W2429" s="89">
        <v>0</v>
      </c>
      <c r="X2429" s="89">
        <v>0</v>
      </c>
      <c r="Y2429" s="89">
        <v>0</v>
      </c>
    </row>
    <row r="2430" spans="1:25">
      <c r="A2430" s="88" t="s">
        <v>2539</v>
      </c>
      <c r="B2430" s="89">
        <v>0</v>
      </c>
      <c r="C2430" s="89">
        <v>0</v>
      </c>
      <c r="D2430" s="89">
        <v>0</v>
      </c>
      <c r="E2430" s="89">
        <v>0</v>
      </c>
      <c r="F2430" s="89">
        <v>0</v>
      </c>
      <c r="G2430" s="89">
        <v>0</v>
      </c>
      <c r="H2430" s="89">
        <v>0</v>
      </c>
      <c r="I2430" s="89">
        <v>0</v>
      </c>
      <c r="J2430" s="89">
        <v>0</v>
      </c>
      <c r="K2430" s="89">
        <v>0</v>
      </c>
      <c r="L2430" s="89">
        <v>0</v>
      </c>
      <c r="M2430" s="89">
        <v>0</v>
      </c>
      <c r="N2430" s="89">
        <v>0</v>
      </c>
      <c r="O2430" s="89">
        <v>0</v>
      </c>
      <c r="P2430" s="89">
        <v>0</v>
      </c>
      <c r="Q2430" s="89">
        <v>0</v>
      </c>
      <c r="R2430" s="89">
        <v>0</v>
      </c>
      <c r="S2430" s="89">
        <v>0</v>
      </c>
      <c r="T2430" s="89">
        <v>0</v>
      </c>
      <c r="U2430" s="89">
        <v>0</v>
      </c>
      <c r="V2430" s="89">
        <v>0</v>
      </c>
      <c r="W2430" s="89">
        <v>0</v>
      </c>
      <c r="X2430" s="89">
        <v>0</v>
      </c>
      <c r="Y2430" s="89">
        <v>0</v>
      </c>
    </row>
    <row r="2431" spans="1:25">
      <c r="A2431" s="88" t="s">
        <v>2540</v>
      </c>
      <c r="B2431" s="89">
        <v>0</v>
      </c>
      <c r="C2431" s="89">
        <v>0</v>
      </c>
      <c r="D2431" s="89">
        <v>0</v>
      </c>
      <c r="E2431" s="89">
        <v>0</v>
      </c>
      <c r="F2431" s="89">
        <v>0</v>
      </c>
      <c r="G2431" s="89">
        <v>0</v>
      </c>
      <c r="H2431" s="89">
        <v>0</v>
      </c>
      <c r="I2431" s="89">
        <v>0</v>
      </c>
      <c r="J2431" s="89">
        <v>0</v>
      </c>
      <c r="K2431" s="89">
        <v>0</v>
      </c>
      <c r="L2431" s="89">
        <v>0</v>
      </c>
      <c r="M2431" s="89">
        <v>0</v>
      </c>
      <c r="N2431" s="89">
        <v>0</v>
      </c>
      <c r="O2431" s="89">
        <v>0</v>
      </c>
      <c r="P2431" s="89">
        <v>0</v>
      </c>
      <c r="Q2431" s="89">
        <v>0</v>
      </c>
      <c r="R2431" s="89">
        <v>0</v>
      </c>
      <c r="S2431" s="89">
        <v>0</v>
      </c>
      <c r="T2431" s="89">
        <v>0</v>
      </c>
      <c r="U2431" s="89">
        <v>0</v>
      </c>
      <c r="V2431" s="89">
        <v>0</v>
      </c>
      <c r="W2431" s="89">
        <v>0</v>
      </c>
      <c r="X2431" s="89">
        <v>0</v>
      </c>
      <c r="Y2431" s="89">
        <v>0</v>
      </c>
    </row>
    <row r="2432" spans="1:25">
      <c r="A2432" s="88" t="s">
        <v>2541</v>
      </c>
      <c r="B2432" s="89">
        <v>0</v>
      </c>
      <c r="C2432" s="89">
        <v>0</v>
      </c>
      <c r="D2432" s="89">
        <v>0</v>
      </c>
      <c r="E2432" s="89">
        <v>0</v>
      </c>
      <c r="F2432" s="89">
        <v>0</v>
      </c>
      <c r="G2432" s="89">
        <v>0</v>
      </c>
      <c r="H2432" s="89">
        <v>0</v>
      </c>
      <c r="I2432" s="89">
        <v>0</v>
      </c>
      <c r="J2432" s="89">
        <v>0</v>
      </c>
      <c r="K2432" s="89">
        <v>0</v>
      </c>
      <c r="L2432" s="89">
        <v>0</v>
      </c>
      <c r="M2432" s="89">
        <v>0</v>
      </c>
      <c r="N2432" s="89">
        <v>0</v>
      </c>
      <c r="O2432" s="89">
        <v>0</v>
      </c>
      <c r="P2432" s="89">
        <v>0</v>
      </c>
      <c r="Q2432" s="89">
        <v>0</v>
      </c>
      <c r="R2432" s="89">
        <v>0</v>
      </c>
      <c r="S2432" s="89">
        <v>0</v>
      </c>
      <c r="T2432" s="89">
        <v>0</v>
      </c>
      <c r="U2432" s="89">
        <v>0</v>
      </c>
      <c r="V2432" s="89">
        <v>0</v>
      </c>
      <c r="W2432" s="89">
        <v>0</v>
      </c>
      <c r="X2432" s="89">
        <v>0</v>
      </c>
      <c r="Y2432" s="89">
        <v>0</v>
      </c>
    </row>
    <row r="2433" spans="1:25">
      <c r="A2433" s="88" t="s">
        <v>2542</v>
      </c>
      <c r="B2433" s="89">
        <v>0</v>
      </c>
      <c r="C2433" s="89">
        <v>0</v>
      </c>
      <c r="D2433" s="89">
        <v>0</v>
      </c>
      <c r="E2433" s="89">
        <v>0</v>
      </c>
      <c r="F2433" s="89">
        <v>0</v>
      </c>
      <c r="G2433" s="89">
        <v>0</v>
      </c>
      <c r="H2433" s="89">
        <v>0</v>
      </c>
      <c r="I2433" s="89">
        <v>0</v>
      </c>
      <c r="J2433" s="89">
        <v>0</v>
      </c>
      <c r="K2433" s="89">
        <v>0</v>
      </c>
      <c r="L2433" s="89">
        <v>0</v>
      </c>
      <c r="M2433" s="89">
        <v>0</v>
      </c>
      <c r="N2433" s="89">
        <v>0</v>
      </c>
      <c r="O2433" s="89">
        <v>0</v>
      </c>
      <c r="P2433" s="89">
        <v>0</v>
      </c>
      <c r="Q2433" s="89">
        <v>0</v>
      </c>
      <c r="R2433" s="89">
        <v>0</v>
      </c>
      <c r="S2433" s="89">
        <v>0</v>
      </c>
      <c r="T2433" s="89">
        <v>0</v>
      </c>
      <c r="U2433" s="89">
        <v>0</v>
      </c>
      <c r="V2433" s="89">
        <v>0</v>
      </c>
      <c r="W2433" s="89">
        <v>0</v>
      </c>
      <c r="X2433" s="89">
        <v>0</v>
      </c>
      <c r="Y2433" s="89">
        <v>0</v>
      </c>
    </row>
    <row r="2434" spans="1:25">
      <c r="A2434" s="88" t="s">
        <v>2543</v>
      </c>
      <c r="B2434" s="89">
        <v>0</v>
      </c>
      <c r="C2434" s="89">
        <v>0</v>
      </c>
      <c r="D2434" s="89">
        <v>0</v>
      </c>
      <c r="E2434" s="89">
        <v>0</v>
      </c>
      <c r="F2434" s="89">
        <v>0</v>
      </c>
      <c r="G2434" s="89">
        <v>0</v>
      </c>
      <c r="H2434" s="89">
        <v>0</v>
      </c>
      <c r="I2434" s="89">
        <v>0</v>
      </c>
      <c r="J2434" s="89">
        <v>0</v>
      </c>
      <c r="K2434" s="89">
        <v>0</v>
      </c>
      <c r="L2434" s="89">
        <v>0</v>
      </c>
      <c r="M2434" s="89">
        <v>0</v>
      </c>
      <c r="N2434" s="89">
        <v>0</v>
      </c>
      <c r="O2434" s="89">
        <v>0</v>
      </c>
      <c r="P2434" s="89">
        <v>0</v>
      </c>
      <c r="Q2434" s="89">
        <v>0</v>
      </c>
      <c r="R2434" s="89">
        <v>0</v>
      </c>
      <c r="S2434" s="89">
        <v>0</v>
      </c>
      <c r="T2434" s="89">
        <v>0</v>
      </c>
      <c r="U2434" s="89">
        <v>0</v>
      </c>
      <c r="V2434" s="89">
        <v>0</v>
      </c>
      <c r="W2434" s="89">
        <v>0</v>
      </c>
      <c r="X2434" s="89">
        <v>0</v>
      </c>
      <c r="Y2434" s="89">
        <v>0</v>
      </c>
    </row>
    <row r="2435" spans="1:25">
      <c r="A2435" s="88" t="s">
        <v>2544</v>
      </c>
      <c r="B2435" s="89">
        <v>0</v>
      </c>
      <c r="C2435" s="89">
        <v>0</v>
      </c>
      <c r="D2435" s="89">
        <v>0</v>
      </c>
      <c r="E2435" s="89">
        <v>0</v>
      </c>
      <c r="F2435" s="89">
        <v>0</v>
      </c>
      <c r="G2435" s="89">
        <v>0</v>
      </c>
      <c r="H2435" s="89">
        <v>0</v>
      </c>
      <c r="I2435" s="89">
        <v>0</v>
      </c>
      <c r="J2435" s="89">
        <v>0</v>
      </c>
      <c r="K2435" s="89">
        <v>0</v>
      </c>
      <c r="L2435" s="89">
        <v>0</v>
      </c>
      <c r="M2435" s="89">
        <v>0</v>
      </c>
      <c r="N2435" s="89">
        <v>0</v>
      </c>
      <c r="O2435" s="89">
        <v>0</v>
      </c>
      <c r="P2435" s="89">
        <v>0</v>
      </c>
      <c r="Q2435" s="89">
        <v>0</v>
      </c>
      <c r="R2435" s="89">
        <v>0</v>
      </c>
      <c r="S2435" s="89">
        <v>0</v>
      </c>
      <c r="T2435" s="89">
        <v>0</v>
      </c>
      <c r="U2435" s="89">
        <v>0</v>
      </c>
      <c r="V2435" s="89">
        <v>0</v>
      </c>
      <c r="W2435" s="89">
        <v>0</v>
      </c>
      <c r="X2435" s="89">
        <v>0</v>
      </c>
      <c r="Y2435" s="89">
        <v>0</v>
      </c>
    </row>
    <row r="2436" spans="1:25">
      <c r="A2436" s="88" t="s">
        <v>2545</v>
      </c>
      <c r="B2436" s="89">
        <v>0</v>
      </c>
      <c r="C2436" s="89">
        <v>0</v>
      </c>
      <c r="D2436" s="89">
        <v>0</v>
      </c>
      <c r="E2436" s="89">
        <v>0</v>
      </c>
      <c r="F2436" s="89">
        <v>0</v>
      </c>
      <c r="G2436" s="89">
        <v>0</v>
      </c>
      <c r="H2436" s="89">
        <v>0</v>
      </c>
      <c r="I2436" s="89">
        <v>0</v>
      </c>
      <c r="J2436" s="89">
        <v>0</v>
      </c>
      <c r="K2436" s="89">
        <v>0</v>
      </c>
      <c r="L2436" s="89">
        <v>0</v>
      </c>
      <c r="M2436" s="89">
        <v>0</v>
      </c>
      <c r="N2436" s="89">
        <v>0</v>
      </c>
      <c r="O2436" s="89">
        <v>0</v>
      </c>
      <c r="P2436" s="89">
        <v>0</v>
      </c>
      <c r="Q2436" s="89">
        <v>0</v>
      </c>
      <c r="R2436" s="89">
        <v>0</v>
      </c>
      <c r="S2436" s="89">
        <v>0</v>
      </c>
      <c r="T2436" s="89">
        <v>0</v>
      </c>
      <c r="U2436" s="89">
        <v>0</v>
      </c>
      <c r="V2436" s="89">
        <v>0</v>
      </c>
      <c r="W2436" s="89">
        <v>0</v>
      </c>
      <c r="X2436" s="89">
        <v>0</v>
      </c>
      <c r="Y2436" s="89">
        <v>0</v>
      </c>
    </row>
    <row r="2437" spans="1:25">
      <c r="A2437" s="88" t="s">
        <v>2546</v>
      </c>
      <c r="B2437" s="89">
        <v>0</v>
      </c>
      <c r="C2437" s="89">
        <v>0</v>
      </c>
      <c r="D2437" s="89">
        <v>0</v>
      </c>
      <c r="E2437" s="89">
        <v>0</v>
      </c>
      <c r="F2437" s="89">
        <v>0</v>
      </c>
      <c r="G2437" s="89">
        <v>0</v>
      </c>
      <c r="H2437" s="89">
        <v>0</v>
      </c>
      <c r="I2437" s="89">
        <v>0</v>
      </c>
      <c r="J2437" s="89">
        <v>0</v>
      </c>
      <c r="K2437" s="89">
        <v>0</v>
      </c>
      <c r="L2437" s="89">
        <v>0</v>
      </c>
      <c r="M2437" s="89">
        <v>0</v>
      </c>
      <c r="N2437" s="89">
        <v>0</v>
      </c>
      <c r="O2437" s="89">
        <v>0</v>
      </c>
      <c r="P2437" s="89">
        <v>0</v>
      </c>
      <c r="Q2437" s="89">
        <v>0</v>
      </c>
      <c r="R2437" s="89">
        <v>0</v>
      </c>
      <c r="S2437" s="89">
        <v>0</v>
      </c>
      <c r="T2437" s="89">
        <v>0</v>
      </c>
      <c r="U2437" s="89">
        <v>0</v>
      </c>
      <c r="V2437" s="89">
        <v>0</v>
      </c>
      <c r="W2437" s="89">
        <v>0</v>
      </c>
      <c r="X2437" s="89">
        <v>0</v>
      </c>
      <c r="Y2437" s="89">
        <v>0</v>
      </c>
    </row>
    <row r="2438" spans="1:25">
      <c r="A2438" s="88" t="s">
        <v>2547</v>
      </c>
      <c r="B2438" s="89">
        <v>0</v>
      </c>
      <c r="C2438" s="89">
        <v>0</v>
      </c>
      <c r="D2438" s="89">
        <v>0</v>
      </c>
      <c r="E2438" s="89">
        <v>0</v>
      </c>
      <c r="F2438" s="89">
        <v>0</v>
      </c>
      <c r="G2438" s="89">
        <v>0</v>
      </c>
      <c r="H2438" s="89">
        <v>0</v>
      </c>
      <c r="I2438" s="89">
        <v>0</v>
      </c>
      <c r="J2438" s="89">
        <v>0</v>
      </c>
      <c r="K2438" s="89">
        <v>0</v>
      </c>
      <c r="L2438" s="89">
        <v>0</v>
      </c>
      <c r="M2438" s="89">
        <v>0</v>
      </c>
      <c r="N2438" s="89">
        <v>0</v>
      </c>
      <c r="O2438" s="89">
        <v>0</v>
      </c>
      <c r="P2438" s="89">
        <v>0</v>
      </c>
      <c r="Q2438" s="89">
        <v>0</v>
      </c>
      <c r="R2438" s="89">
        <v>0</v>
      </c>
      <c r="S2438" s="89">
        <v>0</v>
      </c>
      <c r="T2438" s="89">
        <v>0</v>
      </c>
      <c r="U2438" s="89">
        <v>0</v>
      </c>
      <c r="V2438" s="89">
        <v>0</v>
      </c>
      <c r="W2438" s="89">
        <v>0</v>
      </c>
      <c r="X2438" s="89">
        <v>0</v>
      </c>
      <c r="Y2438" s="89">
        <v>0</v>
      </c>
    </row>
    <row r="2439" spans="1:25">
      <c r="A2439" s="88" t="s">
        <v>2548</v>
      </c>
      <c r="B2439" s="89">
        <v>0</v>
      </c>
      <c r="C2439" s="89">
        <v>0</v>
      </c>
      <c r="D2439" s="89">
        <v>0</v>
      </c>
      <c r="E2439" s="89">
        <v>0</v>
      </c>
      <c r="F2439" s="89">
        <v>0</v>
      </c>
      <c r="G2439" s="89">
        <v>0</v>
      </c>
      <c r="H2439" s="89">
        <v>0</v>
      </c>
      <c r="I2439" s="89">
        <v>0</v>
      </c>
      <c r="J2439" s="89">
        <v>0</v>
      </c>
      <c r="K2439" s="89">
        <v>0</v>
      </c>
      <c r="L2439" s="89">
        <v>0</v>
      </c>
      <c r="M2439" s="89">
        <v>0</v>
      </c>
      <c r="N2439" s="89">
        <v>0</v>
      </c>
      <c r="O2439" s="89">
        <v>0</v>
      </c>
      <c r="P2439" s="89">
        <v>0</v>
      </c>
      <c r="Q2439" s="89">
        <v>0</v>
      </c>
      <c r="R2439" s="89">
        <v>0</v>
      </c>
      <c r="S2439" s="89">
        <v>0</v>
      </c>
      <c r="T2439" s="89">
        <v>0</v>
      </c>
      <c r="U2439" s="89">
        <v>0</v>
      </c>
      <c r="V2439" s="89">
        <v>0</v>
      </c>
      <c r="W2439" s="89">
        <v>0</v>
      </c>
      <c r="X2439" s="89">
        <v>0</v>
      </c>
      <c r="Y2439" s="89">
        <v>0</v>
      </c>
    </row>
    <row r="2440" spans="1:25">
      <c r="A2440" s="88" t="s">
        <v>2549</v>
      </c>
      <c r="B2440" s="89">
        <v>0</v>
      </c>
      <c r="C2440" s="89">
        <v>0</v>
      </c>
      <c r="D2440" s="89">
        <v>0</v>
      </c>
      <c r="E2440" s="89">
        <v>0</v>
      </c>
      <c r="F2440" s="89">
        <v>0</v>
      </c>
      <c r="G2440" s="89">
        <v>0</v>
      </c>
      <c r="H2440" s="89">
        <v>0</v>
      </c>
      <c r="I2440" s="89">
        <v>0</v>
      </c>
      <c r="J2440" s="89">
        <v>0</v>
      </c>
      <c r="K2440" s="89">
        <v>0</v>
      </c>
      <c r="L2440" s="89">
        <v>0</v>
      </c>
      <c r="M2440" s="89">
        <v>0</v>
      </c>
      <c r="N2440" s="89">
        <v>0</v>
      </c>
      <c r="O2440" s="89">
        <v>0</v>
      </c>
      <c r="P2440" s="89">
        <v>0</v>
      </c>
      <c r="Q2440" s="89">
        <v>0</v>
      </c>
      <c r="R2440" s="89">
        <v>0</v>
      </c>
      <c r="S2440" s="89">
        <v>0</v>
      </c>
      <c r="T2440" s="89">
        <v>0</v>
      </c>
      <c r="U2440" s="89">
        <v>0</v>
      </c>
      <c r="V2440" s="89">
        <v>0</v>
      </c>
      <c r="W2440" s="89">
        <v>0</v>
      </c>
      <c r="X2440" s="89">
        <v>0</v>
      </c>
      <c r="Y2440" s="89">
        <v>0</v>
      </c>
    </row>
    <row r="2441" spans="1:25">
      <c r="A2441" s="88" t="s">
        <v>2550</v>
      </c>
      <c r="B2441" s="89">
        <v>0</v>
      </c>
      <c r="C2441" s="89">
        <v>0</v>
      </c>
      <c r="D2441" s="89">
        <v>0</v>
      </c>
      <c r="E2441" s="89">
        <v>0</v>
      </c>
      <c r="F2441" s="89">
        <v>0</v>
      </c>
      <c r="G2441" s="89">
        <v>0</v>
      </c>
      <c r="H2441" s="89">
        <v>0</v>
      </c>
      <c r="I2441" s="89">
        <v>0</v>
      </c>
      <c r="J2441" s="89">
        <v>0</v>
      </c>
      <c r="K2441" s="89">
        <v>0</v>
      </c>
      <c r="L2441" s="89">
        <v>0</v>
      </c>
      <c r="M2441" s="89">
        <v>0</v>
      </c>
      <c r="N2441" s="89">
        <v>0</v>
      </c>
      <c r="O2441" s="89">
        <v>0</v>
      </c>
      <c r="P2441" s="89">
        <v>0</v>
      </c>
      <c r="Q2441" s="89">
        <v>0</v>
      </c>
      <c r="R2441" s="89">
        <v>0</v>
      </c>
      <c r="S2441" s="89">
        <v>0</v>
      </c>
      <c r="T2441" s="89">
        <v>0</v>
      </c>
      <c r="U2441" s="89">
        <v>0</v>
      </c>
      <c r="V2441" s="89">
        <v>0</v>
      </c>
      <c r="W2441" s="89">
        <v>0</v>
      </c>
      <c r="X2441" s="89">
        <v>0</v>
      </c>
      <c r="Y2441" s="89">
        <v>0</v>
      </c>
    </row>
    <row r="2442" spans="1:25">
      <c r="A2442" s="88" t="s">
        <v>2551</v>
      </c>
      <c r="B2442" s="89">
        <v>0</v>
      </c>
      <c r="C2442" s="89">
        <v>0</v>
      </c>
      <c r="D2442" s="89">
        <v>0</v>
      </c>
      <c r="E2442" s="89">
        <v>0</v>
      </c>
      <c r="F2442" s="89">
        <v>0</v>
      </c>
      <c r="G2442" s="89">
        <v>0</v>
      </c>
      <c r="H2442" s="89">
        <v>0</v>
      </c>
      <c r="I2442" s="89">
        <v>0</v>
      </c>
      <c r="J2442" s="89">
        <v>0</v>
      </c>
      <c r="K2442" s="89">
        <v>0</v>
      </c>
      <c r="L2442" s="89">
        <v>0</v>
      </c>
      <c r="M2442" s="89">
        <v>0</v>
      </c>
      <c r="N2442" s="89">
        <v>0</v>
      </c>
      <c r="O2442" s="89">
        <v>0</v>
      </c>
      <c r="P2442" s="89">
        <v>0</v>
      </c>
      <c r="Q2442" s="89">
        <v>0</v>
      </c>
      <c r="R2442" s="89">
        <v>0</v>
      </c>
      <c r="S2442" s="89">
        <v>0</v>
      </c>
      <c r="T2442" s="89">
        <v>0</v>
      </c>
      <c r="U2442" s="89">
        <v>0</v>
      </c>
      <c r="V2442" s="89">
        <v>0</v>
      </c>
      <c r="W2442" s="89">
        <v>0</v>
      </c>
      <c r="X2442" s="89">
        <v>0</v>
      </c>
      <c r="Y2442" s="89">
        <v>0</v>
      </c>
    </row>
    <row r="2443" spans="1:25">
      <c r="A2443" s="88" t="s">
        <v>2552</v>
      </c>
      <c r="B2443" s="89">
        <v>0</v>
      </c>
      <c r="C2443" s="89">
        <v>0</v>
      </c>
      <c r="D2443" s="89">
        <v>0</v>
      </c>
      <c r="E2443" s="89">
        <v>0</v>
      </c>
      <c r="F2443" s="89">
        <v>0</v>
      </c>
      <c r="G2443" s="89">
        <v>0</v>
      </c>
      <c r="H2443" s="89">
        <v>0</v>
      </c>
      <c r="I2443" s="89">
        <v>0</v>
      </c>
      <c r="J2443" s="89">
        <v>0</v>
      </c>
      <c r="K2443" s="89">
        <v>0</v>
      </c>
      <c r="L2443" s="89">
        <v>0</v>
      </c>
      <c r="M2443" s="89">
        <v>0</v>
      </c>
      <c r="N2443" s="89">
        <v>0</v>
      </c>
      <c r="O2443" s="89">
        <v>0</v>
      </c>
      <c r="P2443" s="89">
        <v>0</v>
      </c>
      <c r="Q2443" s="89">
        <v>0</v>
      </c>
      <c r="R2443" s="89">
        <v>0</v>
      </c>
      <c r="S2443" s="89">
        <v>0</v>
      </c>
      <c r="T2443" s="89">
        <v>0</v>
      </c>
      <c r="U2443" s="89">
        <v>0</v>
      </c>
      <c r="V2443" s="89">
        <v>0</v>
      </c>
      <c r="W2443" s="89">
        <v>0</v>
      </c>
      <c r="X2443" s="89">
        <v>0</v>
      </c>
      <c r="Y2443" s="89">
        <v>0</v>
      </c>
    </row>
    <row r="2444" spans="1:25">
      <c r="A2444" s="88" t="s">
        <v>2553</v>
      </c>
      <c r="B2444" s="89">
        <v>0</v>
      </c>
      <c r="C2444" s="89">
        <v>0</v>
      </c>
      <c r="D2444" s="89">
        <v>0</v>
      </c>
      <c r="E2444" s="89">
        <v>0</v>
      </c>
      <c r="F2444" s="89">
        <v>0</v>
      </c>
      <c r="G2444" s="89">
        <v>0</v>
      </c>
      <c r="H2444" s="89">
        <v>0</v>
      </c>
      <c r="I2444" s="89">
        <v>0</v>
      </c>
      <c r="J2444" s="89">
        <v>0</v>
      </c>
      <c r="K2444" s="89">
        <v>0</v>
      </c>
      <c r="L2444" s="89">
        <v>0</v>
      </c>
      <c r="M2444" s="89">
        <v>0</v>
      </c>
      <c r="N2444" s="89">
        <v>0</v>
      </c>
      <c r="O2444" s="89">
        <v>0</v>
      </c>
      <c r="P2444" s="89">
        <v>0</v>
      </c>
      <c r="Q2444" s="89">
        <v>0</v>
      </c>
      <c r="R2444" s="89">
        <v>0</v>
      </c>
      <c r="S2444" s="89">
        <v>0</v>
      </c>
      <c r="T2444" s="89">
        <v>0</v>
      </c>
      <c r="U2444" s="89">
        <v>0</v>
      </c>
      <c r="V2444" s="89">
        <v>0</v>
      </c>
      <c r="W2444" s="89">
        <v>0</v>
      </c>
      <c r="X2444" s="89">
        <v>0</v>
      </c>
      <c r="Y2444" s="89">
        <v>0</v>
      </c>
    </row>
    <row r="2445" spans="1:25">
      <c r="A2445" s="88" t="s">
        <v>2554</v>
      </c>
      <c r="B2445" s="89">
        <v>0</v>
      </c>
      <c r="C2445" s="89">
        <v>0</v>
      </c>
      <c r="D2445" s="89">
        <v>0</v>
      </c>
      <c r="E2445" s="89">
        <v>0</v>
      </c>
      <c r="F2445" s="89">
        <v>0</v>
      </c>
      <c r="G2445" s="89">
        <v>0</v>
      </c>
      <c r="H2445" s="89">
        <v>0</v>
      </c>
      <c r="I2445" s="89">
        <v>0</v>
      </c>
      <c r="J2445" s="89">
        <v>0</v>
      </c>
      <c r="K2445" s="89">
        <v>0</v>
      </c>
      <c r="L2445" s="89">
        <v>0</v>
      </c>
      <c r="M2445" s="89">
        <v>0</v>
      </c>
      <c r="N2445" s="89">
        <v>0</v>
      </c>
      <c r="O2445" s="89">
        <v>0</v>
      </c>
      <c r="P2445" s="89">
        <v>0</v>
      </c>
      <c r="Q2445" s="89">
        <v>0</v>
      </c>
      <c r="R2445" s="89">
        <v>0</v>
      </c>
      <c r="S2445" s="89">
        <v>0</v>
      </c>
      <c r="T2445" s="89">
        <v>0</v>
      </c>
      <c r="U2445" s="89">
        <v>0</v>
      </c>
      <c r="V2445" s="89">
        <v>0</v>
      </c>
      <c r="W2445" s="89">
        <v>0</v>
      </c>
      <c r="X2445" s="89">
        <v>0</v>
      </c>
      <c r="Y2445" s="89">
        <v>0</v>
      </c>
    </row>
    <row r="2446" spans="1:25">
      <c r="A2446" s="88" t="s">
        <v>2555</v>
      </c>
      <c r="B2446" s="89">
        <v>0</v>
      </c>
      <c r="C2446" s="89">
        <v>0</v>
      </c>
      <c r="D2446" s="89">
        <v>0</v>
      </c>
      <c r="E2446" s="89">
        <v>0</v>
      </c>
      <c r="F2446" s="89">
        <v>0</v>
      </c>
      <c r="G2446" s="89">
        <v>0</v>
      </c>
      <c r="H2446" s="89">
        <v>0</v>
      </c>
      <c r="I2446" s="89">
        <v>0</v>
      </c>
      <c r="J2446" s="89">
        <v>0</v>
      </c>
      <c r="K2446" s="89">
        <v>0</v>
      </c>
      <c r="L2446" s="89">
        <v>0</v>
      </c>
      <c r="M2446" s="89">
        <v>0</v>
      </c>
      <c r="N2446" s="89">
        <v>0</v>
      </c>
      <c r="O2446" s="89">
        <v>0</v>
      </c>
      <c r="P2446" s="89">
        <v>0</v>
      </c>
      <c r="Q2446" s="89">
        <v>0</v>
      </c>
      <c r="R2446" s="89">
        <v>0</v>
      </c>
      <c r="S2446" s="89">
        <v>0</v>
      </c>
      <c r="T2446" s="89">
        <v>0</v>
      </c>
      <c r="U2446" s="89">
        <v>0</v>
      </c>
      <c r="V2446" s="89">
        <v>0</v>
      </c>
      <c r="W2446" s="89">
        <v>0</v>
      </c>
      <c r="X2446" s="89">
        <v>0</v>
      </c>
      <c r="Y2446" s="89">
        <v>0</v>
      </c>
    </row>
    <row r="2447" spans="1:25">
      <c r="A2447" s="88" t="s">
        <v>2556</v>
      </c>
      <c r="B2447" s="89">
        <v>0</v>
      </c>
      <c r="C2447" s="89">
        <v>0</v>
      </c>
      <c r="D2447" s="89">
        <v>0</v>
      </c>
      <c r="E2447" s="89">
        <v>0</v>
      </c>
      <c r="F2447" s="89">
        <v>0</v>
      </c>
      <c r="G2447" s="89">
        <v>0</v>
      </c>
      <c r="H2447" s="89">
        <v>0</v>
      </c>
      <c r="I2447" s="89">
        <v>0</v>
      </c>
      <c r="J2447" s="89">
        <v>0</v>
      </c>
      <c r="K2447" s="89">
        <v>0</v>
      </c>
      <c r="L2447" s="89">
        <v>0</v>
      </c>
      <c r="M2447" s="89">
        <v>0</v>
      </c>
      <c r="N2447" s="89">
        <v>0</v>
      </c>
      <c r="O2447" s="89">
        <v>0</v>
      </c>
      <c r="P2447" s="89">
        <v>0</v>
      </c>
      <c r="Q2447" s="89">
        <v>0</v>
      </c>
      <c r="R2447" s="89">
        <v>0</v>
      </c>
      <c r="S2447" s="89">
        <v>0</v>
      </c>
      <c r="T2447" s="89">
        <v>0</v>
      </c>
      <c r="U2447" s="89">
        <v>0</v>
      </c>
      <c r="V2447" s="89">
        <v>0</v>
      </c>
      <c r="W2447" s="89">
        <v>0</v>
      </c>
      <c r="X2447" s="89">
        <v>0</v>
      </c>
      <c r="Y2447" s="89">
        <v>0</v>
      </c>
    </row>
    <row r="2448" spans="1:25">
      <c r="A2448" s="88" t="s">
        <v>2557</v>
      </c>
      <c r="B2448" s="89">
        <v>0</v>
      </c>
      <c r="C2448" s="89">
        <v>0</v>
      </c>
      <c r="D2448" s="89">
        <v>0</v>
      </c>
      <c r="E2448" s="89">
        <v>0</v>
      </c>
      <c r="F2448" s="89">
        <v>0</v>
      </c>
      <c r="G2448" s="89">
        <v>0</v>
      </c>
      <c r="H2448" s="89">
        <v>0</v>
      </c>
      <c r="I2448" s="89">
        <v>0</v>
      </c>
      <c r="J2448" s="89">
        <v>0</v>
      </c>
      <c r="K2448" s="89">
        <v>0</v>
      </c>
      <c r="L2448" s="89">
        <v>0</v>
      </c>
      <c r="M2448" s="89">
        <v>0</v>
      </c>
      <c r="N2448" s="89">
        <v>0</v>
      </c>
      <c r="O2448" s="89">
        <v>0</v>
      </c>
      <c r="P2448" s="89">
        <v>0</v>
      </c>
      <c r="Q2448" s="89">
        <v>0</v>
      </c>
      <c r="R2448" s="89">
        <v>0</v>
      </c>
      <c r="S2448" s="89">
        <v>0</v>
      </c>
      <c r="T2448" s="89">
        <v>0</v>
      </c>
      <c r="U2448" s="89">
        <v>0</v>
      </c>
      <c r="V2448" s="89">
        <v>0</v>
      </c>
      <c r="W2448" s="89">
        <v>0</v>
      </c>
      <c r="X2448" s="89">
        <v>0</v>
      </c>
      <c r="Y2448" s="89">
        <v>0</v>
      </c>
    </row>
    <row r="2449" spans="1:25">
      <c r="A2449" s="88" t="s">
        <v>2558</v>
      </c>
      <c r="B2449" s="89">
        <v>0</v>
      </c>
      <c r="C2449" s="89">
        <v>0</v>
      </c>
      <c r="D2449" s="89">
        <v>0</v>
      </c>
      <c r="E2449" s="89">
        <v>0</v>
      </c>
      <c r="F2449" s="89">
        <v>0</v>
      </c>
      <c r="G2449" s="89">
        <v>0</v>
      </c>
      <c r="H2449" s="89">
        <v>0</v>
      </c>
      <c r="I2449" s="89">
        <v>0</v>
      </c>
      <c r="J2449" s="89">
        <v>0</v>
      </c>
      <c r="K2449" s="89">
        <v>0</v>
      </c>
      <c r="L2449" s="89">
        <v>0</v>
      </c>
      <c r="M2449" s="89">
        <v>0</v>
      </c>
      <c r="N2449" s="89">
        <v>0</v>
      </c>
      <c r="O2449" s="89">
        <v>0</v>
      </c>
      <c r="P2449" s="89">
        <v>0</v>
      </c>
      <c r="Q2449" s="89">
        <v>0</v>
      </c>
      <c r="R2449" s="89">
        <v>0</v>
      </c>
      <c r="S2449" s="89">
        <v>0</v>
      </c>
      <c r="T2449" s="89">
        <v>0</v>
      </c>
      <c r="U2449" s="89">
        <v>0</v>
      </c>
      <c r="V2449" s="89">
        <v>0</v>
      </c>
      <c r="W2449" s="89">
        <v>0</v>
      </c>
      <c r="X2449" s="89">
        <v>0</v>
      </c>
      <c r="Y2449" s="89">
        <v>0</v>
      </c>
    </row>
    <row r="2450" spans="1:25">
      <c r="A2450" s="88" t="s">
        <v>2559</v>
      </c>
      <c r="B2450" s="89">
        <v>0</v>
      </c>
      <c r="C2450" s="89">
        <v>0</v>
      </c>
      <c r="D2450" s="89">
        <v>0</v>
      </c>
      <c r="E2450" s="89">
        <v>0</v>
      </c>
      <c r="F2450" s="89">
        <v>0</v>
      </c>
      <c r="G2450" s="89">
        <v>0</v>
      </c>
      <c r="H2450" s="89">
        <v>0</v>
      </c>
      <c r="I2450" s="89">
        <v>0</v>
      </c>
      <c r="J2450" s="89">
        <v>0</v>
      </c>
      <c r="K2450" s="89">
        <v>0</v>
      </c>
      <c r="L2450" s="89">
        <v>0</v>
      </c>
      <c r="M2450" s="89">
        <v>0</v>
      </c>
      <c r="N2450" s="89">
        <v>0</v>
      </c>
      <c r="O2450" s="89">
        <v>0</v>
      </c>
      <c r="P2450" s="89">
        <v>0</v>
      </c>
      <c r="Q2450" s="89">
        <v>0</v>
      </c>
      <c r="R2450" s="89">
        <v>0</v>
      </c>
      <c r="S2450" s="89">
        <v>0</v>
      </c>
      <c r="T2450" s="89">
        <v>0</v>
      </c>
      <c r="U2450" s="89">
        <v>0</v>
      </c>
      <c r="V2450" s="89">
        <v>0</v>
      </c>
      <c r="W2450" s="89">
        <v>0</v>
      </c>
      <c r="X2450" s="89">
        <v>0</v>
      </c>
      <c r="Y2450" s="89">
        <v>0</v>
      </c>
    </row>
    <row r="2451" spans="1:25">
      <c r="A2451" s="88" t="s">
        <v>2560</v>
      </c>
      <c r="B2451" s="89">
        <v>0</v>
      </c>
      <c r="C2451" s="89">
        <v>0</v>
      </c>
      <c r="D2451" s="89">
        <v>0</v>
      </c>
      <c r="E2451" s="89">
        <v>0</v>
      </c>
      <c r="F2451" s="89">
        <v>0</v>
      </c>
      <c r="G2451" s="89">
        <v>0</v>
      </c>
      <c r="H2451" s="89">
        <v>0</v>
      </c>
      <c r="I2451" s="89">
        <v>0</v>
      </c>
      <c r="J2451" s="89">
        <v>0</v>
      </c>
      <c r="K2451" s="89">
        <v>0</v>
      </c>
      <c r="L2451" s="89">
        <v>0</v>
      </c>
      <c r="M2451" s="89">
        <v>0</v>
      </c>
      <c r="N2451" s="89">
        <v>0</v>
      </c>
      <c r="O2451" s="89">
        <v>0</v>
      </c>
      <c r="P2451" s="89">
        <v>0</v>
      </c>
      <c r="Q2451" s="89">
        <v>0</v>
      </c>
      <c r="R2451" s="89">
        <v>0</v>
      </c>
      <c r="S2451" s="89">
        <v>0</v>
      </c>
      <c r="T2451" s="89">
        <v>0</v>
      </c>
      <c r="U2451" s="89">
        <v>0</v>
      </c>
      <c r="V2451" s="89">
        <v>0</v>
      </c>
      <c r="W2451" s="89">
        <v>0</v>
      </c>
      <c r="X2451" s="89">
        <v>0</v>
      </c>
      <c r="Y2451" s="89">
        <v>0</v>
      </c>
    </row>
    <row r="2452" spans="1:25">
      <c r="A2452" s="88" t="s">
        <v>2561</v>
      </c>
      <c r="B2452" s="89">
        <v>0</v>
      </c>
      <c r="C2452" s="89">
        <v>0</v>
      </c>
      <c r="D2452" s="89">
        <v>0</v>
      </c>
      <c r="E2452" s="89">
        <v>0</v>
      </c>
      <c r="F2452" s="89">
        <v>0</v>
      </c>
      <c r="G2452" s="89">
        <v>0</v>
      </c>
      <c r="H2452" s="89">
        <v>0</v>
      </c>
      <c r="I2452" s="89">
        <v>0</v>
      </c>
      <c r="J2452" s="89">
        <v>0</v>
      </c>
      <c r="K2452" s="89">
        <v>0</v>
      </c>
      <c r="L2452" s="89">
        <v>0</v>
      </c>
      <c r="M2452" s="89">
        <v>0</v>
      </c>
      <c r="N2452" s="89">
        <v>0</v>
      </c>
      <c r="O2452" s="89">
        <v>0</v>
      </c>
      <c r="P2452" s="89">
        <v>0</v>
      </c>
      <c r="Q2452" s="89">
        <v>0</v>
      </c>
      <c r="R2452" s="89">
        <v>0</v>
      </c>
      <c r="S2452" s="89">
        <v>0</v>
      </c>
      <c r="T2452" s="89">
        <v>0</v>
      </c>
      <c r="U2452" s="89">
        <v>0</v>
      </c>
      <c r="V2452" s="89">
        <v>0</v>
      </c>
      <c r="W2452" s="89">
        <v>0</v>
      </c>
      <c r="X2452" s="89">
        <v>0</v>
      </c>
      <c r="Y2452" s="89">
        <v>0</v>
      </c>
    </row>
    <row r="2453" spans="1:25">
      <c r="A2453" s="88" t="s">
        <v>2562</v>
      </c>
      <c r="B2453" s="89">
        <v>0</v>
      </c>
      <c r="C2453" s="89">
        <v>0</v>
      </c>
      <c r="D2453" s="89">
        <v>0</v>
      </c>
      <c r="E2453" s="89">
        <v>0</v>
      </c>
      <c r="F2453" s="89">
        <v>0</v>
      </c>
      <c r="G2453" s="89">
        <v>0</v>
      </c>
      <c r="H2453" s="89">
        <v>0</v>
      </c>
      <c r="I2453" s="89">
        <v>0</v>
      </c>
      <c r="J2453" s="89">
        <v>0</v>
      </c>
      <c r="K2453" s="89">
        <v>0</v>
      </c>
      <c r="L2453" s="89">
        <v>0</v>
      </c>
      <c r="M2453" s="89">
        <v>0</v>
      </c>
      <c r="N2453" s="89">
        <v>0</v>
      </c>
      <c r="O2453" s="89">
        <v>0</v>
      </c>
      <c r="P2453" s="89">
        <v>0</v>
      </c>
      <c r="Q2453" s="89">
        <v>0</v>
      </c>
      <c r="R2453" s="89">
        <v>0</v>
      </c>
      <c r="S2453" s="89">
        <v>0</v>
      </c>
      <c r="T2453" s="89">
        <v>0</v>
      </c>
      <c r="U2453" s="89">
        <v>0</v>
      </c>
      <c r="V2453" s="89">
        <v>0</v>
      </c>
      <c r="W2453" s="89">
        <v>0</v>
      </c>
      <c r="X2453" s="89">
        <v>0</v>
      </c>
      <c r="Y2453" s="89">
        <v>0</v>
      </c>
    </row>
    <row r="2454" spans="1:25">
      <c r="A2454" s="88" t="s">
        <v>2563</v>
      </c>
      <c r="B2454" s="89">
        <v>0</v>
      </c>
      <c r="C2454" s="89">
        <v>0</v>
      </c>
      <c r="D2454" s="89">
        <v>0</v>
      </c>
      <c r="E2454" s="89">
        <v>0</v>
      </c>
      <c r="F2454" s="89">
        <v>0</v>
      </c>
      <c r="G2454" s="89">
        <v>0</v>
      </c>
      <c r="H2454" s="89">
        <v>0</v>
      </c>
      <c r="I2454" s="89">
        <v>0</v>
      </c>
      <c r="J2454" s="89">
        <v>0</v>
      </c>
      <c r="K2454" s="89">
        <v>0</v>
      </c>
      <c r="L2454" s="89">
        <v>0</v>
      </c>
      <c r="M2454" s="89">
        <v>0</v>
      </c>
      <c r="N2454" s="89">
        <v>0</v>
      </c>
      <c r="O2454" s="89">
        <v>0</v>
      </c>
      <c r="P2454" s="89">
        <v>0</v>
      </c>
      <c r="Q2454" s="89">
        <v>0</v>
      </c>
      <c r="R2454" s="89">
        <v>0</v>
      </c>
      <c r="S2454" s="89">
        <v>0</v>
      </c>
      <c r="T2454" s="89">
        <v>0</v>
      </c>
      <c r="U2454" s="89">
        <v>0</v>
      </c>
      <c r="V2454" s="89">
        <v>0</v>
      </c>
      <c r="W2454" s="89">
        <v>0</v>
      </c>
      <c r="X2454" s="89">
        <v>0</v>
      </c>
      <c r="Y2454" s="89">
        <v>0</v>
      </c>
    </row>
    <row r="2455" spans="1:25">
      <c r="A2455" s="88" t="s">
        <v>2564</v>
      </c>
      <c r="B2455" s="89">
        <v>0</v>
      </c>
      <c r="C2455" s="89">
        <v>0</v>
      </c>
      <c r="D2455" s="89">
        <v>0</v>
      </c>
      <c r="E2455" s="89">
        <v>0</v>
      </c>
      <c r="F2455" s="89">
        <v>0</v>
      </c>
      <c r="G2455" s="89">
        <v>0</v>
      </c>
      <c r="H2455" s="89">
        <v>0</v>
      </c>
      <c r="I2455" s="89">
        <v>0</v>
      </c>
      <c r="J2455" s="89">
        <v>0</v>
      </c>
      <c r="K2455" s="89">
        <v>0</v>
      </c>
      <c r="L2455" s="89">
        <v>0</v>
      </c>
      <c r="M2455" s="89">
        <v>0</v>
      </c>
      <c r="N2455" s="89">
        <v>0</v>
      </c>
      <c r="O2455" s="89">
        <v>0</v>
      </c>
      <c r="P2455" s="89">
        <v>0</v>
      </c>
      <c r="Q2455" s="89">
        <v>0</v>
      </c>
      <c r="R2455" s="89">
        <v>0</v>
      </c>
      <c r="S2455" s="89">
        <v>0</v>
      </c>
      <c r="T2455" s="89">
        <v>0</v>
      </c>
      <c r="U2455" s="89">
        <v>0</v>
      </c>
      <c r="V2455" s="89">
        <v>0</v>
      </c>
      <c r="W2455" s="89">
        <v>0</v>
      </c>
      <c r="X2455" s="89">
        <v>0</v>
      </c>
      <c r="Y2455" s="89">
        <v>0</v>
      </c>
    </row>
    <row r="2456" spans="1:25">
      <c r="A2456" s="88" t="s">
        <v>2565</v>
      </c>
      <c r="B2456" s="89">
        <v>0</v>
      </c>
      <c r="C2456" s="89">
        <v>0</v>
      </c>
      <c r="D2456" s="89">
        <v>0</v>
      </c>
      <c r="E2456" s="89">
        <v>0</v>
      </c>
      <c r="F2456" s="89">
        <v>0</v>
      </c>
      <c r="G2456" s="89">
        <v>0</v>
      </c>
      <c r="H2456" s="89">
        <v>0</v>
      </c>
      <c r="I2456" s="89">
        <v>0</v>
      </c>
      <c r="J2456" s="89">
        <v>0</v>
      </c>
      <c r="K2456" s="89">
        <v>0</v>
      </c>
      <c r="L2456" s="89">
        <v>0</v>
      </c>
      <c r="M2456" s="89">
        <v>0</v>
      </c>
      <c r="N2456" s="89">
        <v>0</v>
      </c>
      <c r="O2456" s="89">
        <v>0</v>
      </c>
      <c r="P2456" s="89">
        <v>0</v>
      </c>
      <c r="Q2456" s="89">
        <v>0</v>
      </c>
      <c r="R2456" s="89">
        <v>0</v>
      </c>
      <c r="S2456" s="89">
        <v>0</v>
      </c>
      <c r="T2456" s="89">
        <v>0</v>
      </c>
      <c r="U2456" s="89">
        <v>0</v>
      </c>
      <c r="V2456" s="89">
        <v>0</v>
      </c>
      <c r="W2456" s="89">
        <v>0</v>
      </c>
      <c r="X2456" s="89">
        <v>0</v>
      </c>
      <c r="Y2456" s="89">
        <v>0</v>
      </c>
    </row>
    <row r="2457" spans="1:25">
      <c r="A2457" s="88" t="s">
        <v>2566</v>
      </c>
      <c r="B2457" s="89">
        <v>0</v>
      </c>
      <c r="C2457" s="89">
        <v>0</v>
      </c>
      <c r="D2457" s="89">
        <v>0</v>
      </c>
      <c r="E2457" s="89">
        <v>0</v>
      </c>
      <c r="F2457" s="89">
        <v>0</v>
      </c>
      <c r="G2457" s="89">
        <v>0</v>
      </c>
      <c r="H2457" s="89">
        <v>0</v>
      </c>
      <c r="I2457" s="89">
        <v>0</v>
      </c>
      <c r="J2457" s="89">
        <v>0</v>
      </c>
      <c r="K2457" s="89">
        <v>0</v>
      </c>
      <c r="L2457" s="89">
        <v>0</v>
      </c>
      <c r="M2457" s="89">
        <v>0</v>
      </c>
      <c r="N2457" s="89">
        <v>0</v>
      </c>
      <c r="O2457" s="89">
        <v>0</v>
      </c>
      <c r="P2457" s="89">
        <v>0</v>
      </c>
      <c r="Q2457" s="89">
        <v>0</v>
      </c>
      <c r="R2457" s="89">
        <v>0</v>
      </c>
      <c r="S2457" s="89">
        <v>0</v>
      </c>
      <c r="T2457" s="89">
        <v>0</v>
      </c>
      <c r="U2457" s="89">
        <v>0</v>
      </c>
      <c r="V2457" s="89">
        <v>0</v>
      </c>
      <c r="W2457" s="89">
        <v>0</v>
      </c>
      <c r="X2457" s="89">
        <v>0</v>
      </c>
      <c r="Y2457" s="89">
        <v>0</v>
      </c>
    </row>
    <row r="2458" spans="1:25">
      <c r="A2458" s="88" t="s">
        <v>2567</v>
      </c>
      <c r="B2458" s="89">
        <v>0</v>
      </c>
      <c r="C2458" s="89">
        <v>0</v>
      </c>
      <c r="D2458" s="89">
        <v>0</v>
      </c>
      <c r="E2458" s="89">
        <v>0</v>
      </c>
      <c r="F2458" s="89">
        <v>0</v>
      </c>
      <c r="G2458" s="89">
        <v>0</v>
      </c>
      <c r="H2458" s="89">
        <v>0</v>
      </c>
      <c r="I2458" s="89">
        <v>0</v>
      </c>
      <c r="J2458" s="89">
        <v>0</v>
      </c>
      <c r="K2458" s="89">
        <v>0</v>
      </c>
      <c r="L2458" s="89">
        <v>0</v>
      </c>
      <c r="M2458" s="89">
        <v>0</v>
      </c>
      <c r="N2458" s="89">
        <v>0</v>
      </c>
      <c r="O2458" s="89">
        <v>0</v>
      </c>
      <c r="P2458" s="89">
        <v>0</v>
      </c>
      <c r="Q2458" s="89">
        <v>0</v>
      </c>
      <c r="R2458" s="89">
        <v>0</v>
      </c>
      <c r="S2458" s="89">
        <v>0</v>
      </c>
      <c r="T2458" s="89">
        <v>0</v>
      </c>
      <c r="U2458" s="89">
        <v>0</v>
      </c>
      <c r="V2458" s="89">
        <v>0</v>
      </c>
      <c r="W2458" s="89">
        <v>0</v>
      </c>
      <c r="X2458" s="89">
        <v>0</v>
      </c>
      <c r="Y2458" s="89">
        <v>0</v>
      </c>
    </row>
    <row r="2459" spans="1:25">
      <c r="A2459" s="88" t="s">
        <v>2568</v>
      </c>
      <c r="B2459" s="89">
        <v>0</v>
      </c>
      <c r="C2459" s="89">
        <v>0</v>
      </c>
      <c r="D2459" s="89">
        <v>0</v>
      </c>
      <c r="E2459" s="89">
        <v>0</v>
      </c>
      <c r="F2459" s="89">
        <v>0</v>
      </c>
      <c r="G2459" s="89">
        <v>0</v>
      </c>
      <c r="H2459" s="89">
        <v>0</v>
      </c>
      <c r="I2459" s="89">
        <v>0</v>
      </c>
      <c r="J2459" s="89">
        <v>0</v>
      </c>
      <c r="K2459" s="89">
        <v>0</v>
      </c>
      <c r="L2459" s="89">
        <v>0</v>
      </c>
      <c r="M2459" s="89">
        <v>0</v>
      </c>
      <c r="N2459" s="89">
        <v>0</v>
      </c>
      <c r="O2459" s="89">
        <v>0</v>
      </c>
      <c r="P2459" s="89">
        <v>0</v>
      </c>
      <c r="Q2459" s="89">
        <v>0</v>
      </c>
      <c r="R2459" s="89">
        <v>0</v>
      </c>
      <c r="S2459" s="89">
        <v>0</v>
      </c>
      <c r="T2459" s="89">
        <v>0</v>
      </c>
      <c r="U2459" s="89">
        <v>0</v>
      </c>
      <c r="V2459" s="89">
        <v>0</v>
      </c>
      <c r="W2459" s="89">
        <v>0</v>
      </c>
      <c r="X2459" s="89">
        <v>0</v>
      </c>
      <c r="Y2459" s="89">
        <v>0</v>
      </c>
    </row>
    <row r="2460" spans="1:25">
      <c r="A2460" s="88" t="s">
        <v>2569</v>
      </c>
      <c r="B2460" s="89">
        <v>0</v>
      </c>
      <c r="C2460" s="89">
        <v>0</v>
      </c>
      <c r="D2460" s="89">
        <v>0</v>
      </c>
      <c r="E2460" s="89">
        <v>0</v>
      </c>
      <c r="F2460" s="89">
        <v>0</v>
      </c>
      <c r="G2460" s="89">
        <v>0</v>
      </c>
      <c r="H2460" s="89">
        <v>0</v>
      </c>
      <c r="I2460" s="89">
        <v>0</v>
      </c>
      <c r="J2460" s="89">
        <v>0</v>
      </c>
      <c r="K2460" s="89">
        <v>0</v>
      </c>
      <c r="L2460" s="89">
        <v>0</v>
      </c>
      <c r="M2460" s="89">
        <v>0</v>
      </c>
      <c r="N2460" s="89">
        <v>0</v>
      </c>
      <c r="O2460" s="89">
        <v>0</v>
      </c>
      <c r="P2460" s="89">
        <v>0</v>
      </c>
      <c r="Q2460" s="89">
        <v>0</v>
      </c>
      <c r="R2460" s="89">
        <v>0</v>
      </c>
      <c r="S2460" s="89">
        <v>0</v>
      </c>
      <c r="T2460" s="89">
        <v>0</v>
      </c>
      <c r="U2460" s="89">
        <v>0</v>
      </c>
      <c r="V2460" s="89">
        <v>0</v>
      </c>
      <c r="W2460" s="89">
        <v>0</v>
      </c>
      <c r="X2460" s="89">
        <v>0</v>
      </c>
      <c r="Y2460" s="89">
        <v>0</v>
      </c>
    </row>
    <row r="2461" spans="1:25">
      <c r="A2461" s="88" t="s">
        <v>2570</v>
      </c>
      <c r="B2461" s="89">
        <v>0</v>
      </c>
      <c r="C2461" s="89">
        <v>0</v>
      </c>
      <c r="D2461" s="89">
        <v>0</v>
      </c>
      <c r="E2461" s="89">
        <v>0</v>
      </c>
      <c r="F2461" s="89">
        <v>0</v>
      </c>
      <c r="G2461" s="89">
        <v>0</v>
      </c>
      <c r="H2461" s="89">
        <v>0</v>
      </c>
      <c r="I2461" s="89">
        <v>0</v>
      </c>
      <c r="J2461" s="89">
        <v>0</v>
      </c>
      <c r="K2461" s="89">
        <v>0</v>
      </c>
      <c r="L2461" s="89">
        <v>0</v>
      </c>
      <c r="M2461" s="89">
        <v>0</v>
      </c>
      <c r="N2461" s="89">
        <v>0</v>
      </c>
      <c r="O2461" s="89">
        <v>0</v>
      </c>
      <c r="P2461" s="89">
        <v>0</v>
      </c>
      <c r="Q2461" s="89">
        <v>0</v>
      </c>
      <c r="R2461" s="89">
        <v>0</v>
      </c>
      <c r="S2461" s="89">
        <v>0</v>
      </c>
      <c r="T2461" s="89">
        <v>0</v>
      </c>
      <c r="U2461" s="89">
        <v>0</v>
      </c>
      <c r="V2461" s="89">
        <v>0</v>
      </c>
      <c r="W2461" s="89">
        <v>0</v>
      </c>
      <c r="X2461" s="89">
        <v>0</v>
      </c>
      <c r="Y2461" s="89">
        <v>0</v>
      </c>
    </row>
    <row r="2462" spans="1:25">
      <c r="A2462" s="88" t="s">
        <v>2571</v>
      </c>
      <c r="B2462" s="89">
        <v>0</v>
      </c>
      <c r="C2462" s="89">
        <v>0</v>
      </c>
      <c r="D2462" s="89">
        <v>0</v>
      </c>
      <c r="E2462" s="89">
        <v>0</v>
      </c>
      <c r="F2462" s="89">
        <v>0</v>
      </c>
      <c r="G2462" s="89">
        <v>0</v>
      </c>
      <c r="H2462" s="89">
        <v>0</v>
      </c>
      <c r="I2462" s="89">
        <v>0</v>
      </c>
      <c r="J2462" s="89">
        <v>0</v>
      </c>
      <c r="K2462" s="89">
        <v>0</v>
      </c>
      <c r="L2462" s="89">
        <v>0</v>
      </c>
      <c r="M2462" s="89">
        <v>0</v>
      </c>
      <c r="N2462" s="89">
        <v>0</v>
      </c>
      <c r="O2462" s="89">
        <v>0</v>
      </c>
      <c r="P2462" s="89">
        <v>0</v>
      </c>
      <c r="Q2462" s="89">
        <v>0</v>
      </c>
      <c r="R2462" s="89">
        <v>0</v>
      </c>
      <c r="S2462" s="89">
        <v>0</v>
      </c>
      <c r="T2462" s="89">
        <v>0</v>
      </c>
      <c r="U2462" s="89">
        <v>0</v>
      </c>
      <c r="V2462" s="89">
        <v>0</v>
      </c>
      <c r="W2462" s="89">
        <v>0</v>
      </c>
      <c r="X2462" s="89">
        <v>0</v>
      </c>
      <c r="Y2462" s="89">
        <v>0</v>
      </c>
    </row>
    <row r="2463" spans="1:25">
      <c r="A2463" s="88" t="s">
        <v>2572</v>
      </c>
      <c r="B2463" s="89">
        <v>0</v>
      </c>
      <c r="C2463" s="89">
        <v>0</v>
      </c>
      <c r="D2463" s="89">
        <v>0</v>
      </c>
      <c r="E2463" s="89">
        <v>0</v>
      </c>
      <c r="F2463" s="89">
        <v>0</v>
      </c>
      <c r="G2463" s="89">
        <v>0</v>
      </c>
      <c r="H2463" s="89">
        <v>0</v>
      </c>
      <c r="I2463" s="89">
        <v>0</v>
      </c>
      <c r="J2463" s="89">
        <v>0</v>
      </c>
      <c r="K2463" s="89">
        <v>0</v>
      </c>
      <c r="L2463" s="89">
        <v>0</v>
      </c>
      <c r="M2463" s="89">
        <v>0</v>
      </c>
      <c r="N2463" s="89">
        <v>0</v>
      </c>
      <c r="O2463" s="89">
        <v>0</v>
      </c>
      <c r="P2463" s="89">
        <v>0</v>
      </c>
      <c r="Q2463" s="89">
        <v>0</v>
      </c>
      <c r="R2463" s="89">
        <v>0</v>
      </c>
      <c r="S2463" s="89">
        <v>0</v>
      </c>
      <c r="T2463" s="89">
        <v>0</v>
      </c>
      <c r="U2463" s="89">
        <v>0</v>
      </c>
      <c r="V2463" s="89">
        <v>0</v>
      </c>
      <c r="W2463" s="89">
        <v>0</v>
      </c>
      <c r="X2463" s="89">
        <v>0</v>
      </c>
      <c r="Y2463" s="89">
        <v>0</v>
      </c>
    </row>
    <row r="2464" spans="1:25">
      <c r="A2464" s="88" t="s">
        <v>2573</v>
      </c>
      <c r="B2464" s="89">
        <v>0</v>
      </c>
      <c r="C2464" s="89">
        <v>0</v>
      </c>
      <c r="D2464" s="89">
        <v>0</v>
      </c>
      <c r="E2464" s="89">
        <v>0</v>
      </c>
      <c r="F2464" s="89">
        <v>0</v>
      </c>
      <c r="G2464" s="89">
        <v>0</v>
      </c>
      <c r="H2464" s="89">
        <v>0</v>
      </c>
      <c r="I2464" s="89">
        <v>0</v>
      </c>
      <c r="J2464" s="89">
        <v>0</v>
      </c>
      <c r="K2464" s="89">
        <v>0</v>
      </c>
      <c r="L2464" s="89">
        <v>0</v>
      </c>
      <c r="M2464" s="89">
        <v>0</v>
      </c>
      <c r="N2464" s="89">
        <v>0</v>
      </c>
      <c r="O2464" s="89">
        <v>0</v>
      </c>
      <c r="P2464" s="89">
        <v>0</v>
      </c>
      <c r="Q2464" s="89">
        <v>0</v>
      </c>
      <c r="R2464" s="89">
        <v>0</v>
      </c>
      <c r="S2464" s="89">
        <v>0</v>
      </c>
      <c r="T2464" s="89">
        <v>0</v>
      </c>
      <c r="U2464" s="89">
        <v>0</v>
      </c>
      <c r="V2464" s="89">
        <v>0</v>
      </c>
      <c r="W2464" s="89">
        <v>0</v>
      </c>
      <c r="X2464" s="89">
        <v>0</v>
      </c>
      <c r="Y2464" s="89">
        <v>0</v>
      </c>
    </row>
    <row r="2465" spans="1:25">
      <c r="A2465" s="88" t="s">
        <v>2574</v>
      </c>
      <c r="B2465" s="89">
        <v>0</v>
      </c>
      <c r="C2465" s="89">
        <v>0</v>
      </c>
      <c r="D2465" s="89">
        <v>0</v>
      </c>
      <c r="E2465" s="89">
        <v>0</v>
      </c>
      <c r="F2465" s="89">
        <v>0</v>
      </c>
      <c r="G2465" s="89">
        <v>0</v>
      </c>
      <c r="H2465" s="89">
        <v>0</v>
      </c>
      <c r="I2465" s="89">
        <v>0</v>
      </c>
      <c r="J2465" s="89">
        <v>0</v>
      </c>
      <c r="K2465" s="89">
        <v>0</v>
      </c>
      <c r="L2465" s="89">
        <v>0</v>
      </c>
      <c r="M2465" s="89">
        <v>0</v>
      </c>
      <c r="N2465" s="89">
        <v>0</v>
      </c>
      <c r="O2465" s="89">
        <v>0</v>
      </c>
      <c r="P2465" s="89">
        <v>0</v>
      </c>
      <c r="Q2465" s="89">
        <v>0</v>
      </c>
      <c r="R2465" s="89">
        <v>0</v>
      </c>
      <c r="S2465" s="89">
        <v>0</v>
      </c>
      <c r="T2465" s="89">
        <v>0</v>
      </c>
      <c r="U2465" s="89">
        <v>0</v>
      </c>
      <c r="V2465" s="89">
        <v>0</v>
      </c>
      <c r="W2465" s="89">
        <v>0</v>
      </c>
      <c r="X2465" s="89">
        <v>0</v>
      </c>
      <c r="Y2465" s="89">
        <v>0</v>
      </c>
    </row>
    <row r="2466" spans="1:25">
      <c r="A2466" s="88" t="s">
        <v>2575</v>
      </c>
      <c r="B2466" s="89">
        <v>0</v>
      </c>
      <c r="C2466" s="89">
        <v>0</v>
      </c>
      <c r="D2466" s="89">
        <v>0</v>
      </c>
      <c r="E2466" s="89">
        <v>0</v>
      </c>
      <c r="F2466" s="89">
        <v>0</v>
      </c>
      <c r="G2466" s="89">
        <v>0</v>
      </c>
      <c r="H2466" s="89">
        <v>0</v>
      </c>
      <c r="I2466" s="89">
        <v>0</v>
      </c>
      <c r="J2466" s="89">
        <v>0</v>
      </c>
      <c r="K2466" s="89">
        <v>0</v>
      </c>
      <c r="L2466" s="89">
        <v>0</v>
      </c>
      <c r="M2466" s="89">
        <v>0</v>
      </c>
      <c r="N2466" s="89">
        <v>0</v>
      </c>
      <c r="O2466" s="89">
        <v>0</v>
      </c>
      <c r="P2466" s="89">
        <v>0</v>
      </c>
      <c r="Q2466" s="89">
        <v>0</v>
      </c>
      <c r="R2466" s="89">
        <v>0</v>
      </c>
      <c r="S2466" s="89">
        <v>0</v>
      </c>
      <c r="T2466" s="89">
        <v>0</v>
      </c>
      <c r="U2466" s="89">
        <v>0</v>
      </c>
      <c r="V2466" s="89">
        <v>0</v>
      </c>
      <c r="W2466" s="89">
        <v>0</v>
      </c>
      <c r="X2466" s="89">
        <v>0</v>
      </c>
      <c r="Y2466" s="89">
        <v>0</v>
      </c>
    </row>
    <row r="2467" spans="1:25">
      <c r="A2467" s="88" t="s">
        <v>2576</v>
      </c>
      <c r="B2467" s="89">
        <v>0</v>
      </c>
      <c r="C2467" s="89">
        <v>0</v>
      </c>
      <c r="D2467" s="89">
        <v>0</v>
      </c>
      <c r="E2467" s="89">
        <v>0</v>
      </c>
      <c r="F2467" s="89">
        <v>0</v>
      </c>
      <c r="G2467" s="89">
        <v>0</v>
      </c>
      <c r="H2467" s="89">
        <v>0</v>
      </c>
      <c r="I2467" s="89">
        <v>0</v>
      </c>
      <c r="J2467" s="89">
        <v>0</v>
      </c>
      <c r="K2467" s="89">
        <v>0</v>
      </c>
      <c r="L2467" s="89">
        <v>0</v>
      </c>
      <c r="M2467" s="89">
        <v>0</v>
      </c>
      <c r="N2467" s="89">
        <v>0</v>
      </c>
      <c r="O2467" s="89">
        <v>0</v>
      </c>
      <c r="P2467" s="89">
        <v>0</v>
      </c>
      <c r="Q2467" s="89">
        <v>0</v>
      </c>
      <c r="R2467" s="89">
        <v>0</v>
      </c>
      <c r="S2467" s="89">
        <v>0</v>
      </c>
      <c r="T2467" s="89">
        <v>0</v>
      </c>
      <c r="U2467" s="89">
        <v>0</v>
      </c>
      <c r="V2467" s="89">
        <v>0</v>
      </c>
      <c r="W2467" s="89">
        <v>0</v>
      </c>
      <c r="X2467" s="89">
        <v>0</v>
      </c>
      <c r="Y2467" s="89">
        <v>0</v>
      </c>
    </row>
    <row r="2468" spans="1:25">
      <c r="A2468" s="88" t="s">
        <v>2577</v>
      </c>
      <c r="B2468" s="89">
        <v>0</v>
      </c>
      <c r="C2468" s="89">
        <v>0</v>
      </c>
      <c r="D2468" s="89">
        <v>0</v>
      </c>
      <c r="E2468" s="89">
        <v>0</v>
      </c>
      <c r="F2468" s="89">
        <v>0</v>
      </c>
      <c r="G2468" s="89">
        <v>0</v>
      </c>
      <c r="H2468" s="89">
        <v>0</v>
      </c>
      <c r="I2468" s="89">
        <v>0</v>
      </c>
      <c r="J2468" s="89">
        <v>0</v>
      </c>
      <c r="K2468" s="89">
        <v>0</v>
      </c>
      <c r="L2468" s="89">
        <v>0</v>
      </c>
      <c r="M2468" s="89">
        <v>0</v>
      </c>
      <c r="N2468" s="89">
        <v>0</v>
      </c>
      <c r="O2468" s="89">
        <v>0</v>
      </c>
      <c r="P2468" s="89">
        <v>0</v>
      </c>
      <c r="Q2468" s="89">
        <v>0</v>
      </c>
      <c r="R2468" s="89">
        <v>0</v>
      </c>
      <c r="S2468" s="89">
        <v>0</v>
      </c>
      <c r="T2468" s="89">
        <v>0</v>
      </c>
      <c r="U2468" s="89">
        <v>0</v>
      </c>
      <c r="V2468" s="89">
        <v>0</v>
      </c>
      <c r="W2468" s="89">
        <v>0</v>
      </c>
      <c r="X2468" s="89">
        <v>0</v>
      </c>
      <c r="Y2468" s="89">
        <v>0</v>
      </c>
    </row>
    <row r="2469" spans="1:25">
      <c r="A2469" s="88" t="s">
        <v>2578</v>
      </c>
      <c r="B2469" s="89">
        <v>0</v>
      </c>
      <c r="C2469" s="89">
        <v>0</v>
      </c>
      <c r="D2469" s="89">
        <v>0</v>
      </c>
      <c r="E2469" s="89">
        <v>0</v>
      </c>
      <c r="F2469" s="89">
        <v>0</v>
      </c>
      <c r="G2469" s="89">
        <v>0</v>
      </c>
      <c r="H2469" s="89">
        <v>0</v>
      </c>
      <c r="I2469" s="89">
        <v>0</v>
      </c>
      <c r="J2469" s="89">
        <v>0</v>
      </c>
      <c r="K2469" s="89">
        <v>0</v>
      </c>
      <c r="L2469" s="89">
        <v>0</v>
      </c>
      <c r="M2469" s="89">
        <v>0</v>
      </c>
      <c r="N2469" s="89">
        <v>0</v>
      </c>
      <c r="O2469" s="89">
        <v>0</v>
      </c>
      <c r="P2469" s="89">
        <v>0</v>
      </c>
      <c r="Q2469" s="89">
        <v>0</v>
      </c>
      <c r="R2469" s="89">
        <v>0</v>
      </c>
      <c r="S2469" s="89">
        <v>0</v>
      </c>
      <c r="T2469" s="89">
        <v>0</v>
      </c>
      <c r="U2469" s="89">
        <v>0</v>
      </c>
      <c r="V2469" s="89">
        <v>0</v>
      </c>
      <c r="W2469" s="89">
        <v>0</v>
      </c>
      <c r="X2469" s="89">
        <v>0</v>
      </c>
      <c r="Y2469" s="89">
        <v>0</v>
      </c>
    </row>
    <row r="2470" spans="1:25">
      <c r="A2470" s="88" t="s">
        <v>2579</v>
      </c>
      <c r="B2470" s="89">
        <v>0</v>
      </c>
      <c r="C2470" s="89">
        <v>0</v>
      </c>
      <c r="D2470" s="89">
        <v>0</v>
      </c>
      <c r="E2470" s="89">
        <v>0</v>
      </c>
      <c r="F2470" s="89">
        <v>0</v>
      </c>
      <c r="G2470" s="89">
        <v>0</v>
      </c>
      <c r="H2470" s="89">
        <v>0</v>
      </c>
      <c r="I2470" s="89">
        <v>0</v>
      </c>
      <c r="J2470" s="89">
        <v>0</v>
      </c>
      <c r="K2470" s="89">
        <v>0</v>
      </c>
      <c r="L2470" s="89">
        <v>0</v>
      </c>
      <c r="M2470" s="89">
        <v>0</v>
      </c>
      <c r="N2470" s="89">
        <v>0</v>
      </c>
      <c r="O2470" s="89">
        <v>0</v>
      </c>
      <c r="P2470" s="89">
        <v>0</v>
      </c>
      <c r="Q2470" s="89">
        <v>0</v>
      </c>
      <c r="R2470" s="89">
        <v>0</v>
      </c>
      <c r="S2470" s="89">
        <v>0</v>
      </c>
      <c r="T2470" s="89">
        <v>0</v>
      </c>
      <c r="U2470" s="89">
        <v>0</v>
      </c>
      <c r="V2470" s="89">
        <v>0</v>
      </c>
      <c r="W2470" s="89">
        <v>0</v>
      </c>
      <c r="X2470" s="89">
        <v>0</v>
      </c>
      <c r="Y2470" s="89">
        <v>0</v>
      </c>
    </row>
    <row r="2471" spans="1:25">
      <c r="A2471" s="88" t="s">
        <v>2580</v>
      </c>
      <c r="B2471" s="89">
        <v>0</v>
      </c>
      <c r="C2471" s="89">
        <v>0</v>
      </c>
      <c r="D2471" s="89">
        <v>0</v>
      </c>
      <c r="E2471" s="89">
        <v>0</v>
      </c>
      <c r="F2471" s="89">
        <v>0</v>
      </c>
      <c r="G2471" s="89">
        <v>0</v>
      </c>
      <c r="H2471" s="89">
        <v>0</v>
      </c>
      <c r="I2471" s="89">
        <v>0</v>
      </c>
      <c r="J2471" s="89">
        <v>0</v>
      </c>
      <c r="K2471" s="89">
        <v>0</v>
      </c>
      <c r="L2471" s="89">
        <v>0</v>
      </c>
      <c r="M2471" s="89">
        <v>0</v>
      </c>
      <c r="N2471" s="89">
        <v>0</v>
      </c>
      <c r="O2471" s="89">
        <v>0</v>
      </c>
      <c r="P2471" s="89">
        <v>0</v>
      </c>
      <c r="Q2471" s="89">
        <v>0</v>
      </c>
      <c r="R2471" s="89">
        <v>0</v>
      </c>
      <c r="S2471" s="89">
        <v>0</v>
      </c>
      <c r="T2471" s="89">
        <v>0</v>
      </c>
      <c r="U2471" s="89">
        <v>0</v>
      </c>
      <c r="V2471" s="89">
        <v>0</v>
      </c>
      <c r="W2471" s="89">
        <v>0</v>
      </c>
      <c r="X2471" s="89">
        <v>0</v>
      </c>
      <c r="Y2471" s="89">
        <v>0</v>
      </c>
    </row>
    <row r="2472" spans="1:25">
      <c r="A2472" s="88" t="s">
        <v>2581</v>
      </c>
      <c r="B2472" s="89">
        <v>0</v>
      </c>
      <c r="C2472" s="89">
        <v>0</v>
      </c>
      <c r="D2472" s="89">
        <v>0</v>
      </c>
      <c r="E2472" s="89">
        <v>0</v>
      </c>
      <c r="F2472" s="89">
        <v>0</v>
      </c>
      <c r="G2472" s="89">
        <v>0</v>
      </c>
      <c r="H2472" s="89">
        <v>0</v>
      </c>
      <c r="I2472" s="89">
        <v>0</v>
      </c>
      <c r="J2472" s="89">
        <v>0</v>
      </c>
      <c r="K2472" s="89">
        <v>0</v>
      </c>
      <c r="L2472" s="89">
        <v>0</v>
      </c>
      <c r="M2472" s="89">
        <v>0</v>
      </c>
      <c r="N2472" s="89">
        <v>0</v>
      </c>
      <c r="O2472" s="89">
        <v>0</v>
      </c>
      <c r="P2472" s="89">
        <v>0</v>
      </c>
      <c r="Q2472" s="89">
        <v>0</v>
      </c>
      <c r="R2472" s="89">
        <v>0</v>
      </c>
      <c r="S2472" s="89">
        <v>0</v>
      </c>
      <c r="T2472" s="89">
        <v>0</v>
      </c>
      <c r="U2472" s="89">
        <v>0</v>
      </c>
      <c r="V2472" s="89">
        <v>0</v>
      </c>
      <c r="W2472" s="89">
        <v>0</v>
      </c>
      <c r="X2472" s="89">
        <v>0</v>
      </c>
      <c r="Y2472" s="89">
        <v>0</v>
      </c>
    </row>
    <row r="2473" spans="1:25">
      <c r="A2473" s="88" t="s">
        <v>2582</v>
      </c>
      <c r="B2473" s="89">
        <v>0</v>
      </c>
      <c r="C2473" s="89">
        <v>0</v>
      </c>
      <c r="D2473" s="89">
        <v>0</v>
      </c>
      <c r="E2473" s="89">
        <v>0</v>
      </c>
      <c r="F2473" s="89">
        <v>0</v>
      </c>
      <c r="G2473" s="89">
        <v>0</v>
      </c>
      <c r="H2473" s="89">
        <v>0</v>
      </c>
      <c r="I2473" s="89">
        <v>0</v>
      </c>
      <c r="J2473" s="89">
        <v>0</v>
      </c>
      <c r="K2473" s="89">
        <v>0</v>
      </c>
      <c r="L2473" s="89">
        <v>0</v>
      </c>
      <c r="M2473" s="89">
        <v>0</v>
      </c>
      <c r="N2473" s="89">
        <v>0</v>
      </c>
      <c r="O2473" s="89">
        <v>0</v>
      </c>
      <c r="P2473" s="89">
        <v>0</v>
      </c>
      <c r="Q2473" s="89">
        <v>0</v>
      </c>
      <c r="R2473" s="89">
        <v>0</v>
      </c>
      <c r="S2473" s="89">
        <v>0</v>
      </c>
      <c r="T2473" s="89">
        <v>0</v>
      </c>
      <c r="U2473" s="89">
        <v>0</v>
      </c>
      <c r="V2473" s="89">
        <v>0</v>
      </c>
      <c r="W2473" s="89">
        <v>0</v>
      </c>
      <c r="X2473" s="89">
        <v>0</v>
      </c>
      <c r="Y2473" s="89">
        <v>0</v>
      </c>
    </row>
    <row r="2474" spans="1:25">
      <c r="A2474" s="88" t="s">
        <v>2583</v>
      </c>
      <c r="B2474" s="89">
        <v>0</v>
      </c>
      <c r="C2474" s="89">
        <v>0</v>
      </c>
      <c r="D2474" s="89">
        <v>0</v>
      </c>
      <c r="E2474" s="89">
        <v>0</v>
      </c>
      <c r="F2474" s="89">
        <v>0</v>
      </c>
      <c r="G2474" s="89">
        <v>0</v>
      </c>
      <c r="H2474" s="89">
        <v>0</v>
      </c>
      <c r="I2474" s="89">
        <v>0</v>
      </c>
      <c r="J2474" s="89">
        <v>0</v>
      </c>
      <c r="K2474" s="89">
        <v>0</v>
      </c>
      <c r="L2474" s="89">
        <v>0</v>
      </c>
      <c r="M2474" s="89">
        <v>0</v>
      </c>
      <c r="N2474" s="89">
        <v>0</v>
      </c>
      <c r="O2474" s="89">
        <v>0</v>
      </c>
      <c r="P2474" s="89">
        <v>0</v>
      </c>
      <c r="Q2474" s="89">
        <v>0</v>
      </c>
      <c r="R2474" s="89">
        <v>0</v>
      </c>
      <c r="S2474" s="89">
        <v>0</v>
      </c>
      <c r="T2474" s="89">
        <v>0</v>
      </c>
      <c r="U2474" s="89">
        <v>0</v>
      </c>
      <c r="V2474" s="89">
        <v>0</v>
      </c>
      <c r="W2474" s="89">
        <v>0</v>
      </c>
      <c r="X2474" s="89">
        <v>0</v>
      </c>
      <c r="Y2474" s="89">
        <v>0</v>
      </c>
    </row>
    <row r="2475" spans="1:25">
      <c r="A2475" s="88" t="s">
        <v>2584</v>
      </c>
      <c r="B2475" s="89">
        <v>0</v>
      </c>
      <c r="C2475" s="89">
        <v>0</v>
      </c>
      <c r="D2475" s="89">
        <v>0</v>
      </c>
      <c r="E2475" s="89">
        <v>0</v>
      </c>
      <c r="F2475" s="89">
        <v>0</v>
      </c>
      <c r="G2475" s="89">
        <v>0</v>
      </c>
      <c r="H2475" s="89">
        <v>0</v>
      </c>
      <c r="I2475" s="89">
        <v>0</v>
      </c>
      <c r="J2475" s="89">
        <v>0</v>
      </c>
      <c r="K2475" s="89">
        <v>0</v>
      </c>
      <c r="L2475" s="89">
        <v>0</v>
      </c>
      <c r="M2475" s="89">
        <v>0</v>
      </c>
      <c r="N2475" s="89">
        <v>0</v>
      </c>
      <c r="O2475" s="89">
        <v>0</v>
      </c>
      <c r="P2475" s="89">
        <v>0</v>
      </c>
      <c r="Q2475" s="89">
        <v>0</v>
      </c>
      <c r="R2475" s="89">
        <v>0</v>
      </c>
      <c r="S2475" s="89">
        <v>0</v>
      </c>
      <c r="T2475" s="89">
        <v>0</v>
      </c>
      <c r="U2475" s="89">
        <v>0</v>
      </c>
      <c r="V2475" s="89">
        <v>0</v>
      </c>
      <c r="W2475" s="89">
        <v>0</v>
      </c>
      <c r="X2475" s="89">
        <v>0</v>
      </c>
      <c r="Y2475" s="89">
        <v>0</v>
      </c>
    </row>
    <row r="2476" spans="1:25">
      <c r="A2476" s="88" t="s">
        <v>2585</v>
      </c>
      <c r="B2476" s="89">
        <v>0</v>
      </c>
      <c r="C2476" s="89">
        <v>0</v>
      </c>
      <c r="D2476" s="89">
        <v>0</v>
      </c>
      <c r="E2476" s="89">
        <v>0</v>
      </c>
      <c r="F2476" s="89">
        <v>0</v>
      </c>
      <c r="G2476" s="89">
        <v>0</v>
      </c>
      <c r="H2476" s="89">
        <v>0</v>
      </c>
      <c r="I2476" s="89">
        <v>0</v>
      </c>
      <c r="J2476" s="89">
        <v>0</v>
      </c>
      <c r="K2476" s="89">
        <v>0</v>
      </c>
      <c r="L2476" s="89">
        <v>0</v>
      </c>
      <c r="M2476" s="89">
        <v>0</v>
      </c>
      <c r="N2476" s="89">
        <v>0</v>
      </c>
      <c r="O2476" s="89">
        <v>0</v>
      </c>
      <c r="P2476" s="89">
        <v>0</v>
      </c>
      <c r="Q2476" s="89">
        <v>0</v>
      </c>
      <c r="R2476" s="89">
        <v>0</v>
      </c>
      <c r="S2476" s="89">
        <v>0</v>
      </c>
      <c r="T2476" s="89">
        <v>0</v>
      </c>
      <c r="U2476" s="89">
        <v>0</v>
      </c>
      <c r="V2476" s="89">
        <v>0</v>
      </c>
      <c r="W2476" s="89">
        <v>0</v>
      </c>
      <c r="X2476" s="89">
        <v>0</v>
      </c>
      <c r="Y2476" s="89">
        <v>0</v>
      </c>
    </row>
    <row r="2477" spans="1:25">
      <c r="A2477" s="88" t="s">
        <v>2586</v>
      </c>
      <c r="B2477" s="89">
        <v>0</v>
      </c>
      <c r="C2477" s="89">
        <v>0</v>
      </c>
      <c r="D2477" s="89">
        <v>0</v>
      </c>
      <c r="E2477" s="89">
        <v>0</v>
      </c>
      <c r="F2477" s="89">
        <v>0</v>
      </c>
      <c r="G2477" s="89">
        <v>0</v>
      </c>
      <c r="H2477" s="89">
        <v>0</v>
      </c>
      <c r="I2477" s="89">
        <v>0</v>
      </c>
      <c r="J2477" s="89">
        <v>0</v>
      </c>
      <c r="K2477" s="89">
        <v>0</v>
      </c>
      <c r="L2477" s="89">
        <v>0</v>
      </c>
      <c r="M2477" s="89">
        <v>0</v>
      </c>
      <c r="N2477" s="89">
        <v>0</v>
      </c>
      <c r="O2477" s="89">
        <v>0</v>
      </c>
      <c r="P2477" s="89">
        <v>0</v>
      </c>
      <c r="Q2477" s="89">
        <v>0</v>
      </c>
      <c r="R2477" s="89">
        <v>0</v>
      </c>
      <c r="S2477" s="89">
        <v>0</v>
      </c>
      <c r="T2477" s="89">
        <v>0</v>
      </c>
      <c r="U2477" s="89">
        <v>0</v>
      </c>
      <c r="V2477" s="89">
        <v>0</v>
      </c>
      <c r="W2477" s="89">
        <v>0</v>
      </c>
      <c r="X2477" s="89">
        <v>0</v>
      </c>
      <c r="Y2477" s="89">
        <v>0</v>
      </c>
    </row>
    <row r="2478" spans="1:25">
      <c r="A2478" s="88" t="s">
        <v>2587</v>
      </c>
      <c r="B2478" s="89">
        <v>0</v>
      </c>
      <c r="C2478" s="89">
        <v>0</v>
      </c>
      <c r="D2478" s="89">
        <v>0</v>
      </c>
      <c r="E2478" s="89">
        <v>0</v>
      </c>
      <c r="F2478" s="89">
        <v>0</v>
      </c>
      <c r="G2478" s="89">
        <v>0</v>
      </c>
      <c r="H2478" s="89">
        <v>0</v>
      </c>
      <c r="I2478" s="89">
        <v>0</v>
      </c>
      <c r="J2478" s="89">
        <v>0</v>
      </c>
      <c r="K2478" s="89">
        <v>0</v>
      </c>
      <c r="L2478" s="89">
        <v>0</v>
      </c>
      <c r="M2478" s="89">
        <v>0</v>
      </c>
      <c r="N2478" s="89">
        <v>0</v>
      </c>
      <c r="O2478" s="89">
        <v>0</v>
      </c>
      <c r="P2478" s="89">
        <v>0</v>
      </c>
      <c r="Q2478" s="89">
        <v>0</v>
      </c>
      <c r="R2478" s="89">
        <v>0</v>
      </c>
      <c r="S2478" s="89">
        <v>0</v>
      </c>
      <c r="T2478" s="89">
        <v>0</v>
      </c>
      <c r="U2478" s="89">
        <v>0</v>
      </c>
      <c r="V2478" s="89">
        <v>0</v>
      </c>
      <c r="W2478" s="89">
        <v>0</v>
      </c>
      <c r="X2478" s="89">
        <v>0</v>
      </c>
      <c r="Y2478" s="89">
        <v>0</v>
      </c>
    </row>
    <row r="2479" spans="1:25">
      <c r="A2479" s="88" t="s">
        <v>2588</v>
      </c>
      <c r="B2479" s="89">
        <v>0</v>
      </c>
      <c r="C2479" s="89">
        <v>0</v>
      </c>
      <c r="D2479" s="89">
        <v>0</v>
      </c>
      <c r="E2479" s="89">
        <v>0</v>
      </c>
      <c r="F2479" s="89">
        <v>0</v>
      </c>
      <c r="G2479" s="89">
        <v>0</v>
      </c>
      <c r="H2479" s="89">
        <v>0</v>
      </c>
      <c r="I2479" s="89">
        <v>0</v>
      </c>
      <c r="J2479" s="89">
        <v>0</v>
      </c>
      <c r="K2479" s="89">
        <v>0</v>
      </c>
      <c r="L2479" s="89">
        <v>0</v>
      </c>
      <c r="M2479" s="89">
        <v>0</v>
      </c>
      <c r="N2479" s="89">
        <v>0</v>
      </c>
      <c r="O2479" s="89">
        <v>0</v>
      </c>
      <c r="P2479" s="89">
        <v>0</v>
      </c>
      <c r="Q2479" s="89">
        <v>0</v>
      </c>
      <c r="R2479" s="89">
        <v>0</v>
      </c>
      <c r="S2479" s="89">
        <v>0</v>
      </c>
      <c r="T2479" s="89">
        <v>0</v>
      </c>
      <c r="U2479" s="89">
        <v>0</v>
      </c>
      <c r="V2479" s="89">
        <v>0</v>
      </c>
      <c r="W2479" s="89">
        <v>0</v>
      </c>
      <c r="X2479" s="89">
        <v>0</v>
      </c>
      <c r="Y2479" s="89">
        <v>0</v>
      </c>
    </row>
    <row r="2480" spans="1:25">
      <c r="A2480" s="88" t="s">
        <v>2589</v>
      </c>
      <c r="B2480" s="89">
        <v>0</v>
      </c>
      <c r="C2480" s="89">
        <v>0</v>
      </c>
      <c r="D2480" s="89">
        <v>0</v>
      </c>
      <c r="E2480" s="89">
        <v>0</v>
      </c>
      <c r="F2480" s="89">
        <v>0</v>
      </c>
      <c r="G2480" s="89">
        <v>0</v>
      </c>
      <c r="H2480" s="89">
        <v>0</v>
      </c>
      <c r="I2480" s="89">
        <v>0</v>
      </c>
      <c r="J2480" s="89">
        <v>0</v>
      </c>
      <c r="K2480" s="89">
        <v>0</v>
      </c>
      <c r="L2480" s="89">
        <v>0</v>
      </c>
      <c r="M2480" s="89">
        <v>0</v>
      </c>
      <c r="N2480" s="89">
        <v>0</v>
      </c>
      <c r="O2480" s="89">
        <v>0</v>
      </c>
      <c r="P2480" s="89">
        <v>0</v>
      </c>
      <c r="Q2480" s="89">
        <v>0</v>
      </c>
      <c r="R2480" s="89">
        <v>0</v>
      </c>
      <c r="S2480" s="89">
        <v>0</v>
      </c>
      <c r="T2480" s="89">
        <v>0</v>
      </c>
      <c r="U2480" s="89">
        <v>0</v>
      </c>
      <c r="V2480" s="89">
        <v>0</v>
      </c>
      <c r="W2480" s="89">
        <v>0</v>
      </c>
      <c r="X2480" s="89">
        <v>0</v>
      </c>
      <c r="Y2480" s="89">
        <v>0</v>
      </c>
    </row>
    <row r="2481" spans="1:25">
      <c r="A2481" s="88" t="s">
        <v>2590</v>
      </c>
      <c r="B2481" s="89">
        <v>0</v>
      </c>
      <c r="C2481" s="89">
        <v>0</v>
      </c>
      <c r="D2481" s="89">
        <v>0</v>
      </c>
      <c r="E2481" s="89">
        <v>0</v>
      </c>
      <c r="F2481" s="89">
        <v>0</v>
      </c>
      <c r="G2481" s="89">
        <v>0</v>
      </c>
      <c r="H2481" s="89">
        <v>0</v>
      </c>
      <c r="I2481" s="89">
        <v>0</v>
      </c>
      <c r="J2481" s="89">
        <v>0</v>
      </c>
      <c r="K2481" s="89">
        <v>0</v>
      </c>
      <c r="L2481" s="89">
        <v>0</v>
      </c>
      <c r="M2481" s="89">
        <v>0</v>
      </c>
      <c r="N2481" s="89">
        <v>0</v>
      </c>
      <c r="O2481" s="89">
        <v>0</v>
      </c>
      <c r="P2481" s="89">
        <v>0</v>
      </c>
      <c r="Q2481" s="89">
        <v>0</v>
      </c>
      <c r="R2481" s="89">
        <v>0</v>
      </c>
      <c r="S2481" s="89">
        <v>0</v>
      </c>
      <c r="T2481" s="89">
        <v>0</v>
      </c>
      <c r="U2481" s="89">
        <v>0</v>
      </c>
      <c r="V2481" s="89">
        <v>0</v>
      </c>
      <c r="W2481" s="89">
        <v>0</v>
      </c>
      <c r="X2481" s="89">
        <v>0</v>
      </c>
      <c r="Y2481" s="89">
        <v>0</v>
      </c>
    </row>
    <row r="2482" spans="1:25">
      <c r="A2482" s="88" t="s">
        <v>2591</v>
      </c>
      <c r="B2482" s="89">
        <v>0</v>
      </c>
      <c r="C2482" s="89">
        <v>0</v>
      </c>
      <c r="D2482" s="89">
        <v>0</v>
      </c>
      <c r="E2482" s="89">
        <v>0</v>
      </c>
      <c r="F2482" s="89">
        <v>0</v>
      </c>
      <c r="G2482" s="89">
        <v>0</v>
      </c>
      <c r="H2482" s="89">
        <v>0</v>
      </c>
      <c r="I2482" s="89">
        <v>0</v>
      </c>
      <c r="J2482" s="89">
        <v>0</v>
      </c>
      <c r="K2482" s="89">
        <v>0</v>
      </c>
      <c r="L2482" s="89">
        <v>0</v>
      </c>
      <c r="M2482" s="89">
        <v>0</v>
      </c>
      <c r="N2482" s="89">
        <v>0</v>
      </c>
      <c r="O2482" s="89">
        <v>0</v>
      </c>
      <c r="P2482" s="89">
        <v>0</v>
      </c>
      <c r="Q2482" s="89">
        <v>0</v>
      </c>
      <c r="R2482" s="89">
        <v>0</v>
      </c>
      <c r="S2482" s="89">
        <v>0</v>
      </c>
      <c r="T2482" s="89">
        <v>0</v>
      </c>
      <c r="U2482" s="89">
        <v>0</v>
      </c>
      <c r="V2482" s="89">
        <v>0</v>
      </c>
      <c r="W2482" s="89">
        <v>0</v>
      </c>
      <c r="X2482" s="89">
        <v>0</v>
      </c>
      <c r="Y2482" s="89">
        <v>0</v>
      </c>
    </row>
    <row r="2483" spans="1:25">
      <c r="A2483" s="88" t="s">
        <v>2592</v>
      </c>
      <c r="B2483" s="89">
        <v>0</v>
      </c>
      <c r="C2483" s="89">
        <v>0</v>
      </c>
      <c r="D2483" s="89">
        <v>0</v>
      </c>
      <c r="E2483" s="89">
        <v>0</v>
      </c>
      <c r="F2483" s="89">
        <v>0</v>
      </c>
      <c r="G2483" s="89">
        <v>0</v>
      </c>
      <c r="H2483" s="89">
        <v>0</v>
      </c>
      <c r="I2483" s="89">
        <v>0</v>
      </c>
      <c r="J2483" s="89">
        <v>0</v>
      </c>
      <c r="K2483" s="89">
        <v>0</v>
      </c>
      <c r="L2483" s="89">
        <v>0</v>
      </c>
      <c r="M2483" s="89">
        <v>0</v>
      </c>
      <c r="N2483" s="89">
        <v>0</v>
      </c>
      <c r="O2483" s="89">
        <v>0</v>
      </c>
      <c r="P2483" s="89">
        <v>0</v>
      </c>
      <c r="Q2483" s="89">
        <v>0</v>
      </c>
      <c r="R2483" s="89">
        <v>0</v>
      </c>
      <c r="S2483" s="89">
        <v>0</v>
      </c>
      <c r="T2483" s="89">
        <v>0</v>
      </c>
      <c r="U2483" s="89">
        <v>0</v>
      </c>
      <c r="V2483" s="89">
        <v>0</v>
      </c>
      <c r="W2483" s="89">
        <v>0</v>
      </c>
      <c r="X2483" s="89">
        <v>0</v>
      </c>
      <c r="Y2483" s="89">
        <v>0</v>
      </c>
    </row>
    <row r="2484" spans="1:25">
      <c r="A2484" s="88" t="s">
        <v>2593</v>
      </c>
      <c r="B2484" s="89">
        <v>0</v>
      </c>
      <c r="C2484" s="89">
        <v>0</v>
      </c>
      <c r="D2484" s="89">
        <v>0</v>
      </c>
      <c r="E2484" s="89">
        <v>0</v>
      </c>
      <c r="F2484" s="89">
        <v>0</v>
      </c>
      <c r="G2484" s="89">
        <v>0</v>
      </c>
      <c r="H2484" s="89">
        <v>0</v>
      </c>
      <c r="I2484" s="89">
        <v>0</v>
      </c>
      <c r="J2484" s="89">
        <v>0</v>
      </c>
      <c r="K2484" s="89">
        <v>0</v>
      </c>
      <c r="L2484" s="89">
        <v>0</v>
      </c>
      <c r="M2484" s="89">
        <v>0</v>
      </c>
      <c r="N2484" s="89">
        <v>0</v>
      </c>
      <c r="O2484" s="89">
        <v>0</v>
      </c>
      <c r="P2484" s="89">
        <v>0</v>
      </c>
      <c r="Q2484" s="89">
        <v>0</v>
      </c>
      <c r="R2484" s="89">
        <v>0</v>
      </c>
      <c r="S2484" s="89">
        <v>0</v>
      </c>
      <c r="T2484" s="89">
        <v>0</v>
      </c>
      <c r="U2484" s="89">
        <v>0</v>
      </c>
      <c r="V2484" s="89">
        <v>0</v>
      </c>
      <c r="W2484" s="89">
        <v>0</v>
      </c>
      <c r="X2484" s="89">
        <v>0</v>
      </c>
      <c r="Y2484" s="89">
        <v>0</v>
      </c>
    </row>
    <row r="2485" spans="1:25">
      <c r="A2485" s="88" t="s">
        <v>2594</v>
      </c>
      <c r="B2485" s="89">
        <v>0</v>
      </c>
      <c r="C2485" s="89">
        <v>0</v>
      </c>
      <c r="D2485" s="89">
        <v>0</v>
      </c>
      <c r="E2485" s="89">
        <v>0</v>
      </c>
      <c r="F2485" s="89">
        <v>0</v>
      </c>
      <c r="G2485" s="89">
        <v>0</v>
      </c>
      <c r="H2485" s="89">
        <v>0</v>
      </c>
      <c r="I2485" s="89">
        <v>0</v>
      </c>
      <c r="J2485" s="89">
        <v>0</v>
      </c>
      <c r="K2485" s="89">
        <v>0</v>
      </c>
      <c r="L2485" s="89">
        <v>0</v>
      </c>
      <c r="M2485" s="89">
        <v>0</v>
      </c>
      <c r="N2485" s="89">
        <v>0</v>
      </c>
      <c r="O2485" s="89">
        <v>0</v>
      </c>
      <c r="P2485" s="89">
        <v>0</v>
      </c>
      <c r="Q2485" s="89">
        <v>0</v>
      </c>
      <c r="R2485" s="89">
        <v>0</v>
      </c>
      <c r="S2485" s="89">
        <v>0</v>
      </c>
      <c r="T2485" s="89">
        <v>0</v>
      </c>
      <c r="U2485" s="89">
        <v>0</v>
      </c>
      <c r="V2485" s="89">
        <v>0</v>
      </c>
      <c r="W2485" s="89">
        <v>0</v>
      </c>
      <c r="X2485" s="89">
        <v>0</v>
      </c>
      <c r="Y2485" s="89">
        <v>0</v>
      </c>
    </row>
    <row r="2486" spans="1:25">
      <c r="A2486" s="88" t="s">
        <v>2595</v>
      </c>
      <c r="B2486" s="89">
        <v>0</v>
      </c>
      <c r="C2486" s="89">
        <v>0</v>
      </c>
      <c r="D2486" s="89">
        <v>0</v>
      </c>
      <c r="E2486" s="89">
        <v>0</v>
      </c>
      <c r="F2486" s="89">
        <v>0</v>
      </c>
      <c r="G2486" s="89">
        <v>0</v>
      </c>
      <c r="H2486" s="89">
        <v>0</v>
      </c>
      <c r="I2486" s="89">
        <v>0</v>
      </c>
      <c r="J2486" s="89">
        <v>0</v>
      </c>
      <c r="K2486" s="89">
        <v>0</v>
      </c>
      <c r="L2486" s="89">
        <v>0</v>
      </c>
      <c r="M2486" s="89">
        <v>0</v>
      </c>
      <c r="N2486" s="89">
        <v>0</v>
      </c>
      <c r="O2486" s="89">
        <v>0</v>
      </c>
      <c r="P2486" s="89">
        <v>0</v>
      </c>
      <c r="Q2486" s="89">
        <v>0</v>
      </c>
      <c r="R2486" s="89">
        <v>0</v>
      </c>
      <c r="S2486" s="89">
        <v>0</v>
      </c>
      <c r="T2486" s="89">
        <v>0</v>
      </c>
      <c r="U2486" s="89">
        <v>0</v>
      </c>
      <c r="V2486" s="89">
        <v>0</v>
      </c>
      <c r="W2486" s="89">
        <v>0</v>
      </c>
      <c r="X2486" s="89">
        <v>0</v>
      </c>
      <c r="Y2486" s="89">
        <v>0</v>
      </c>
    </row>
    <row r="2487" spans="1:25">
      <c r="A2487" s="88" t="s">
        <v>2596</v>
      </c>
      <c r="B2487" s="89">
        <v>0</v>
      </c>
      <c r="C2487" s="89">
        <v>0</v>
      </c>
      <c r="D2487" s="89">
        <v>0</v>
      </c>
      <c r="E2487" s="89">
        <v>0</v>
      </c>
      <c r="F2487" s="89">
        <v>0</v>
      </c>
      <c r="G2487" s="89">
        <v>0</v>
      </c>
      <c r="H2487" s="89">
        <v>0</v>
      </c>
      <c r="I2487" s="89">
        <v>0</v>
      </c>
      <c r="J2487" s="89">
        <v>0</v>
      </c>
      <c r="K2487" s="89">
        <v>0</v>
      </c>
      <c r="L2487" s="89">
        <v>0</v>
      </c>
      <c r="M2487" s="89">
        <v>0</v>
      </c>
      <c r="N2487" s="89">
        <v>0</v>
      </c>
      <c r="O2487" s="89">
        <v>0</v>
      </c>
      <c r="P2487" s="89">
        <v>0</v>
      </c>
      <c r="Q2487" s="89">
        <v>0</v>
      </c>
      <c r="R2487" s="89">
        <v>0</v>
      </c>
      <c r="S2487" s="89">
        <v>0</v>
      </c>
      <c r="T2487" s="89">
        <v>0</v>
      </c>
      <c r="U2487" s="89">
        <v>0</v>
      </c>
      <c r="V2487" s="89">
        <v>0</v>
      </c>
      <c r="W2487" s="89">
        <v>0</v>
      </c>
      <c r="X2487" s="89">
        <v>0</v>
      </c>
      <c r="Y2487" s="89">
        <v>0</v>
      </c>
    </row>
    <row r="2488" spans="1:25">
      <c r="A2488" s="88" t="s">
        <v>2597</v>
      </c>
      <c r="B2488" s="89">
        <v>0</v>
      </c>
      <c r="C2488" s="89">
        <v>0</v>
      </c>
      <c r="D2488" s="89">
        <v>0</v>
      </c>
      <c r="E2488" s="89">
        <v>0</v>
      </c>
      <c r="F2488" s="89">
        <v>0</v>
      </c>
      <c r="G2488" s="89">
        <v>0</v>
      </c>
      <c r="H2488" s="89">
        <v>0</v>
      </c>
      <c r="I2488" s="89">
        <v>0</v>
      </c>
      <c r="J2488" s="89">
        <v>0</v>
      </c>
      <c r="K2488" s="89">
        <v>0</v>
      </c>
      <c r="L2488" s="89">
        <v>0</v>
      </c>
      <c r="M2488" s="89">
        <v>0</v>
      </c>
      <c r="N2488" s="89">
        <v>0</v>
      </c>
      <c r="O2488" s="89">
        <v>0</v>
      </c>
      <c r="P2488" s="89">
        <v>0</v>
      </c>
      <c r="Q2488" s="89">
        <v>0</v>
      </c>
      <c r="R2488" s="89">
        <v>0</v>
      </c>
      <c r="S2488" s="89">
        <v>0</v>
      </c>
      <c r="T2488" s="89">
        <v>0</v>
      </c>
      <c r="U2488" s="89">
        <v>0</v>
      </c>
      <c r="V2488" s="89">
        <v>0</v>
      </c>
      <c r="W2488" s="89">
        <v>0</v>
      </c>
      <c r="X2488" s="89">
        <v>0</v>
      </c>
      <c r="Y2488" s="89">
        <v>0</v>
      </c>
    </row>
    <row r="2489" spans="1:25">
      <c r="A2489" s="88" t="s">
        <v>2598</v>
      </c>
      <c r="B2489" s="89">
        <v>0</v>
      </c>
      <c r="C2489" s="89">
        <v>0</v>
      </c>
      <c r="D2489" s="89">
        <v>0</v>
      </c>
      <c r="E2489" s="89">
        <v>0</v>
      </c>
      <c r="F2489" s="89">
        <v>0</v>
      </c>
      <c r="G2489" s="89">
        <v>0</v>
      </c>
      <c r="H2489" s="89">
        <v>0</v>
      </c>
      <c r="I2489" s="89">
        <v>0</v>
      </c>
      <c r="J2489" s="89">
        <v>0</v>
      </c>
      <c r="K2489" s="89">
        <v>0</v>
      </c>
      <c r="L2489" s="89">
        <v>0</v>
      </c>
      <c r="M2489" s="89">
        <v>0</v>
      </c>
      <c r="N2489" s="89">
        <v>0</v>
      </c>
      <c r="O2489" s="89">
        <v>0</v>
      </c>
      <c r="P2489" s="89">
        <v>0</v>
      </c>
      <c r="Q2489" s="89">
        <v>0</v>
      </c>
      <c r="R2489" s="89">
        <v>0</v>
      </c>
      <c r="S2489" s="89">
        <v>0</v>
      </c>
      <c r="T2489" s="89">
        <v>0</v>
      </c>
      <c r="U2489" s="89">
        <v>0</v>
      </c>
      <c r="V2489" s="89">
        <v>0</v>
      </c>
      <c r="W2489" s="89">
        <v>0</v>
      </c>
      <c r="X2489" s="89">
        <v>0</v>
      </c>
      <c r="Y2489" s="89">
        <v>0</v>
      </c>
    </row>
    <row r="2490" spans="1:25">
      <c r="A2490" s="88" t="s">
        <v>2599</v>
      </c>
      <c r="B2490" s="89">
        <v>0</v>
      </c>
      <c r="C2490" s="89">
        <v>0</v>
      </c>
      <c r="D2490" s="89">
        <v>0</v>
      </c>
      <c r="E2490" s="89">
        <v>0</v>
      </c>
      <c r="F2490" s="89">
        <v>0</v>
      </c>
      <c r="G2490" s="89">
        <v>0</v>
      </c>
      <c r="H2490" s="89">
        <v>0</v>
      </c>
      <c r="I2490" s="89">
        <v>0</v>
      </c>
      <c r="J2490" s="89">
        <v>0</v>
      </c>
      <c r="K2490" s="89">
        <v>0</v>
      </c>
      <c r="L2490" s="89">
        <v>0</v>
      </c>
      <c r="M2490" s="89">
        <v>0</v>
      </c>
      <c r="N2490" s="89">
        <v>0</v>
      </c>
      <c r="O2490" s="89">
        <v>0</v>
      </c>
      <c r="P2490" s="89">
        <v>0</v>
      </c>
      <c r="Q2490" s="89">
        <v>0</v>
      </c>
      <c r="R2490" s="89">
        <v>0</v>
      </c>
      <c r="S2490" s="89">
        <v>0</v>
      </c>
      <c r="T2490" s="89">
        <v>0</v>
      </c>
      <c r="U2490" s="89">
        <v>0</v>
      </c>
      <c r="V2490" s="89">
        <v>0</v>
      </c>
      <c r="W2490" s="89">
        <v>0</v>
      </c>
      <c r="X2490" s="89">
        <v>0</v>
      </c>
      <c r="Y2490" s="89">
        <v>0</v>
      </c>
    </row>
    <row r="2491" spans="1:25">
      <c r="A2491" s="88" t="s">
        <v>2600</v>
      </c>
      <c r="B2491" s="89">
        <v>0</v>
      </c>
      <c r="C2491" s="89">
        <v>0</v>
      </c>
      <c r="D2491" s="89">
        <v>0</v>
      </c>
      <c r="E2491" s="89">
        <v>0</v>
      </c>
      <c r="F2491" s="89">
        <v>0</v>
      </c>
      <c r="G2491" s="89">
        <v>0</v>
      </c>
      <c r="H2491" s="89">
        <v>0</v>
      </c>
      <c r="I2491" s="89">
        <v>0</v>
      </c>
      <c r="J2491" s="89">
        <v>0</v>
      </c>
      <c r="K2491" s="89">
        <v>0</v>
      </c>
      <c r="L2491" s="89">
        <v>0</v>
      </c>
      <c r="M2491" s="89">
        <v>0</v>
      </c>
      <c r="N2491" s="89">
        <v>0</v>
      </c>
      <c r="O2491" s="89">
        <v>0</v>
      </c>
      <c r="P2491" s="89">
        <v>0</v>
      </c>
      <c r="Q2491" s="89">
        <v>0</v>
      </c>
      <c r="R2491" s="89">
        <v>0</v>
      </c>
      <c r="S2491" s="89">
        <v>0</v>
      </c>
      <c r="T2491" s="89">
        <v>0</v>
      </c>
      <c r="U2491" s="89">
        <v>0</v>
      </c>
      <c r="V2491" s="89">
        <v>0</v>
      </c>
      <c r="W2491" s="89">
        <v>0</v>
      </c>
      <c r="X2491" s="89">
        <v>0</v>
      </c>
      <c r="Y2491" s="89">
        <v>0</v>
      </c>
    </row>
    <row r="2492" spans="1:25">
      <c r="A2492" s="88" t="s">
        <v>2601</v>
      </c>
      <c r="B2492" s="89">
        <v>0</v>
      </c>
      <c r="C2492" s="89">
        <v>0</v>
      </c>
      <c r="D2492" s="89">
        <v>0</v>
      </c>
      <c r="E2492" s="89">
        <v>0</v>
      </c>
      <c r="F2492" s="89">
        <v>0</v>
      </c>
      <c r="G2492" s="89">
        <v>0</v>
      </c>
      <c r="H2492" s="89">
        <v>0</v>
      </c>
      <c r="I2492" s="89">
        <v>0</v>
      </c>
      <c r="J2492" s="89">
        <v>0</v>
      </c>
      <c r="K2492" s="89">
        <v>0</v>
      </c>
      <c r="L2492" s="89">
        <v>0</v>
      </c>
      <c r="M2492" s="89">
        <v>0</v>
      </c>
      <c r="N2492" s="89">
        <v>0</v>
      </c>
      <c r="O2492" s="89">
        <v>0</v>
      </c>
      <c r="P2492" s="89">
        <v>0</v>
      </c>
      <c r="Q2492" s="89">
        <v>0</v>
      </c>
      <c r="R2492" s="89">
        <v>0</v>
      </c>
      <c r="S2492" s="89">
        <v>0</v>
      </c>
      <c r="T2492" s="89">
        <v>0</v>
      </c>
      <c r="U2492" s="89">
        <v>0</v>
      </c>
      <c r="V2492" s="89">
        <v>0</v>
      </c>
      <c r="W2492" s="89">
        <v>0</v>
      </c>
      <c r="X2492" s="89">
        <v>0</v>
      </c>
      <c r="Y2492" s="89">
        <v>0</v>
      </c>
    </row>
    <row r="2493" spans="1:25">
      <c r="A2493" s="88" t="s">
        <v>2602</v>
      </c>
      <c r="B2493" s="89">
        <v>0</v>
      </c>
      <c r="C2493" s="89">
        <v>0</v>
      </c>
      <c r="D2493" s="89">
        <v>0</v>
      </c>
      <c r="E2493" s="89">
        <v>0</v>
      </c>
      <c r="F2493" s="89">
        <v>0</v>
      </c>
      <c r="G2493" s="89">
        <v>0</v>
      </c>
      <c r="H2493" s="89">
        <v>0</v>
      </c>
      <c r="I2493" s="89">
        <v>0</v>
      </c>
      <c r="J2493" s="89">
        <v>0</v>
      </c>
      <c r="K2493" s="89">
        <v>0</v>
      </c>
      <c r="L2493" s="89">
        <v>0</v>
      </c>
      <c r="M2493" s="89">
        <v>0</v>
      </c>
      <c r="N2493" s="89">
        <v>0</v>
      </c>
      <c r="O2493" s="89">
        <v>0</v>
      </c>
      <c r="P2493" s="89">
        <v>0</v>
      </c>
      <c r="Q2493" s="89">
        <v>0</v>
      </c>
      <c r="R2493" s="89">
        <v>0</v>
      </c>
      <c r="S2493" s="89">
        <v>0</v>
      </c>
      <c r="T2493" s="89">
        <v>0</v>
      </c>
      <c r="U2493" s="89">
        <v>0</v>
      </c>
      <c r="V2493" s="89">
        <v>0</v>
      </c>
      <c r="W2493" s="89">
        <v>0</v>
      </c>
      <c r="X2493" s="89">
        <v>0</v>
      </c>
      <c r="Y2493" s="89">
        <v>0</v>
      </c>
    </row>
    <row r="2494" spans="1:25">
      <c r="A2494" s="88" t="s">
        <v>2603</v>
      </c>
      <c r="B2494" s="89">
        <v>0</v>
      </c>
      <c r="C2494" s="89">
        <v>0</v>
      </c>
      <c r="D2494" s="89">
        <v>0</v>
      </c>
      <c r="E2494" s="89">
        <v>0</v>
      </c>
      <c r="F2494" s="89">
        <v>0</v>
      </c>
      <c r="G2494" s="89">
        <v>0</v>
      </c>
      <c r="H2494" s="89">
        <v>0</v>
      </c>
      <c r="I2494" s="89">
        <v>0</v>
      </c>
      <c r="J2494" s="89">
        <v>0</v>
      </c>
      <c r="K2494" s="89">
        <v>0</v>
      </c>
      <c r="L2494" s="89">
        <v>0</v>
      </c>
      <c r="M2494" s="89">
        <v>0</v>
      </c>
      <c r="N2494" s="89">
        <v>0</v>
      </c>
      <c r="O2494" s="89">
        <v>0</v>
      </c>
      <c r="P2494" s="89">
        <v>0</v>
      </c>
      <c r="Q2494" s="89">
        <v>0</v>
      </c>
      <c r="R2494" s="89">
        <v>0</v>
      </c>
      <c r="S2494" s="89">
        <v>0</v>
      </c>
      <c r="T2494" s="89">
        <v>0</v>
      </c>
      <c r="U2494" s="89">
        <v>0</v>
      </c>
      <c r="V2494" s="89">
        <v>0</v>
      </c>
      <c r="W2494" s="89">
        <v>0</v>
      </c>
      <c r="X2494" s="89">
        <v>0</v>
      </c>
      <c r="Y2494" s="89">
        <v>0</v>
      </c>
    </row>
    <row r="2495" spans="1:25">
      <c r="A2495" s="88" t="s">
        <v>2604</v>
      </c>
      <c r="B2495" s="89">
        <v>0</v>
      </c>
      <c r="C2495" s="89">
        <v>0</v>
      </c>
      <c r="D2495" s="89">
        <v>0</v>
      </c>
      <c r="E2495" s="89">
        <v>0</v>
      </c>
      <c r="F2495" s="89">
        <v>0</v>
      </c>
      <c r="G2495" s="89">
        <v>0</v>
      </c>
      <c r="H2495" s="89">
        <v>0</v>
      </c>
      <c r="I2495" s="89">
        <v>0</v>
      </c>
      <c r="J2495" s="89">
        <v>0</v>
      </c>
      <c r="K2495" s="89">
        <v>0</v>
      </c>
      <c r="L2495" s="89">
        <v>0</v>
      </c>
      <c r="M2495" s="89">
        <v>0</v>
      </c>
      <c r="N2495" s="89">
        <v>0</v>
      </c>
      <c r="O2495" s="89">
        <v>0</v>
      </c>
      <c r="P2495" s="89">
        <v>0</v>
      </c>
      <c r="Q2495" s="89">
        <v>0</v>
      </c>
      <c r="R2495" s="89">
        <v>0</v>
      </c>
      <c r="S2495" s="89">
        <v>0</v>
      </c>
      <c r="T2495" s="89">
        <v>0</v>
      </c>
      <c r="U2495" s="89">
        <v>0</v>
      </c>
      <c r="V2495" s="89">
        <v>0</v>
      </c>
      <c r="W2495" s="89">
        <v>0</v>
      </c>
      <c r="X2495" s="89">
        <v>0</v>
      </c>
      <c r="Y2495" s="89">
        <v>0</v>
      </c>
    </row>
    <row r="2496" spans="1:25">
      <c r="A2496" s="88" t="s">
        <v>2605</v>
      </c>
      <c r="B2496" s="89">
        <v>0</v>
      </c>
      <c r="C2496" s="89">
        <v>0</v>
      </c>
      <c r="D2496" s="89">
        <v>0</v>
      </c>
      <c r="E2496" s="89">
        <v>0</v>
      </c>
      <c r="F2496" s="89">
        <v>0</v>
      </c>
      <c r="G2496" s="89">
        <v>0</v>
      </c>
      <c r="H2496" s="89">
        <v>0</v>
      </c>
      <c r="I2496" s="89">
        <v>0</v>
      </c>
      <c r="J2496" s="89">
        <v>0</v>
      </c>
      <c r="K2496" s="89">
        <v>0</v>
      </c>
      <c r="L2496" s="89">
        <v>0</v>
      </c>
      <c r="M2496" s="89">
        <v>0</v>
      </c>
      <c r="N2496" s="89">
        <v>0</v>
      </c>
      <c r="O2496" s="89">
        <v>0</v>
      </c>
      <c r="P2496" s="89">
        <v>0</v>
      </c>
      <c r="Q2496" s="89">
        <v>0</v>
      </c>
      <c r="R2496" s="89">
        <v>0</v>
      </c>
      <c r="S2496" s="89">
        <v>0</v>
      </c>
      <c r="T2496" s="89">
        <v>0</v>
      </c>
      <c r="U2496" s="89">
        <v>0</v>
      </c>
      <c r="V2496" s="89">
        <v>0</v>
      </c>
      <c r="W2496" s="89">
        <v>0</v>
      </c>
      <c r="X2496" s="89">
        <v>0</v>
      </c>
      <c r="Y2496" s="89">
        <v>0</v>
      </c>
    </row>
    <row r="2497" spans="1:25">
      <c r="A2497" s="88" t="s">
        <v>2606</v>
      </c>
      <c r="B2497" s="89">
        <v>0</v>
      </c>
      <c r="C2497" s="89">
        <v>0</v>
      </c>
      <c r="D2497" s="89">
        <v>0</v>
      </c>
      <c r="E2497" s="89">
        <v>0</v>
      </c>
      <c r="F2497" s="89">
        <v>0</v>
      </c>
      <c r="G2497" s="89">
        <v>0</v>
      </c>
      <c r="H2497" s="89">
        <v>0</v>
      </c>
      <c r="I2497" s="89">
        <v>0</v>
      </c>
      <c r="J2497" s="89">
        <v>0</v>
      </c>
      <c r="K2497" s="89">
        <v>0</v>
      </c>
      <c r="L2497" s="89">
        <v>0</v>
      </c>
      <c r="M2497" s="89">
        <v>0</v>
      </c>
      <c r="N2497" s="89">
        <v>0</v>
      </c>
      <c r="O2497" s="89">
        <v>0</v>
      </c>
      <c r="P2497" s="89">
        <v>0</v>
      </c>
      <c r="Q2497" s="89">
        <v>0</v>
      </c>
      <c r="R2497" s="89">
        <v>0</v>
      </c>
      <c r="S2497" s="89">
        <v>0</v>
      </c>
      <c r="T2497" s="89">
        <v>0</v>
      </c>
      <c r="U2497" s="89">
        <v>0</v>
      </c>
      <c r="V2497" s="89">
        <v>0</v>
      </c>
      <c r="W2497" s="89">
        <v>0</v>
      </c>
      <c r="X2497" s="89">
        <v>0</v>
      </c>
      <c r="Y2497" s="89">
        <v>0</v>
      </c>
    </row>
    <row r="2498" spans="1:25">
      <c r="A2498" s="88" t="s">
        <v>2607</v>
      </c>
      <c r="B2498" s="89">
        <v>0</v>
      </c>
      <c r="C2498" s="89">
        <v>0</v>
      </c>
      <c r="D2498" s="89">
        <v>0</v>
      </c>
      <c r="E2498" s="89">
        <v>0</v>
      </c>
      <c r="F2498" s="89">
        <v>0</v>
      </c>
      <c r="G2498" s="89">
        <v>0</v>
      </c>
      <c r="H2498" s="89">
        <v>0</v>
      </c>
      <c r="I2498" s="89">
        <v>0</v>
      </c>
      <c r="J2498" s="89">
        <v>0</v>
      </c>
      <c r="K2498" s="89">
        <v>0</v>
      </c>
      <c r="L2498" s="89">
        <v>0</v>
      </c>
      <c r="M2498" s="89">
        <v>0</v>
      </c>
      <c r="N2498" s="89">
        <v>0</v>
      </c>
      <c r="O2498" s="89">
        <v>0</v>
      </c>
      <c r="P2498" s="89">
        <v>0</v>
      </c>
      <c r="Q2498" s="89">
        <v>0</v>
      </c>
      <c r="R2498" s="89">
        <v>0</v>
      </c>
      <c r="S2498" s="89">
        <v>0</v>
      </c>
      <c r="T2498" s="89">
        <v>0</v>
      </c>
      <c r="U2498" s="89">
        <v>0</v>
      </c>
      <c r="V2498" s="89">
        <v>0</v>
      </c>
      <c r="W2498" s="89">
        <v>0</v>
      </c>
      <c r="X2498" s="89">
        <v>0</v>
      </c>
      <c r="Y2498" s="89">
        <v>0</v>
      </c>
    </row>
    <row r="2499" spans="1:25">
      <c r="A2499" s="88" t="s">
        <v>2608</v>
      </c>
      <c r="B2499" s="89">
        <v>0</v>
      </c>
      <c r="C2499" s="89">
        <v>0</v>
      </c>
      <c r="D2499" s="89">
        <v>0</v>
      </c>
      <c r="E2499" s="89">
        <v>0</v>
      </c>
      <c r="F2499" s="89">
        <v>0</v>
      </c>
      <c r="G2499" s="89">
        <v>0</v>
      </c>
      <c r="H2499" s="89">
        <v>0</v>
      </c>
      <c r="I2499" s="89">
        <v>0</v>
      </c>
      <c r="J2499" s="89">
        <v>0</v>
      </c>
      <c r="K2499" s="89">
        <v>0</v>
      </c>
      <c r="L2499" s="89">
        <v>0</v>
      </c>
      <c r="M2499" s="89">
        <v>0</v>
      </c>
      <c r="N2499" s="89">
        <v>0</v>
      </c>
      <c r="O2499" s="89">
        <v>0</v>
      </c>
      <c r="P2499" s="89">
        <v>0</v>
      </c>
      <c r="Q2499" s="89">
        <v>0</v>
      </c>
      <c r="R2499" s="89">
        <v>0</v>
      </c>
      <c r="S2499" s="89">
        <v>0</v>
      </c>
      <c r="T2499" s="89">
        <v>0</v>
      </c>
      <c r="U2499" s="89">
        <v>0</v>
      </c>
      <c r="V2499" s="89">
        <v>0</v>
      </c>
      <c r="W2499" s="89">
        <v>0</v>
      </c>
      <c r="X2499" s="89">
        <v>0</v>
      </c>
      <c r="Y2499" s="89">
        <v>0</v>
      </c>
    </row>
    <row r="2500" spans="1:25">
      <c r="A2500" s="88" t="s">
        <v>2609</v>
      </c>
      <c r="B2500" s="89">
        <v>0</v>
      </c>
      <c r="C2500" s="89">
        <v>0</v>
      </c>
      <c r="D2500" s="89">
        <v>0</v>
      </c>
      <c r="E2500" s="89">
        <v>0</v>
      </c>
      <c r="F2500" s="89">
        <v>0</v>
      </c>
      <c r="G2500" s="89">
        <v>0</v>
      </c>
      <c r="H2500" s="89">
        <v>0</v>
      </c>
      <c r="I2500" s="89">
        <v>0</v>
      </c>
      <c r="J2500" s="89">
        <v>0</v>
      </c>
      <c r="K2500" s="89">
        <v>0</v>
      </c>
      <c r="L2500" s="89">
        <v>0</v>
      </c>
      <c r="M2500" s="89">
        <v>0</v>
      </c>
      <c r="N2500" s="89">
        <v>0</v>
      </c>
      <c r="O2500" s="89">
        <v>0</v>
      </c>
      <c r="P2500" s="89">
        <v>0</v>
      </c>
      <c r="Q2500" s="89">
        <v>0</v>
      </c>
      <c r="R2500" s="89">
        <v>0</v>
      </c>
      <c r="S2500" s="89">
        <v>0</v>
      </c>
      <c r="T2500" s="89">
        <v>0</v>
      </c>
      <c r="U2500" s="89">
        <v>0</v>
      </c>
      <c r="V2500" s="89">
        <v>0</v>
      </c>
      <c r="W2500" s="89">
        <v>0</v>
      </c>
      <c r="X2500" s="89">
        <v>0</v>
      </c>
      <c r="Y2500" s="89">
        <v>0</v>
      </c>
    </row>
    <row r="2501" spans="1:25">
      <c r="A2501" s="88" t="s">
        <v>2610</v>
      </c>
      <c r="B2501" s="89">
        <v>0</v>
      </c>
      <c r="C2501" s="89">
        <v>0</v>
      </c>
      <c r="D2501" s="89">
        <v>0</v>
      </c>
      <c r="E2501" s="89">
        <v>0</v>
      </c>
      <c r="F2501" s="89">
        <v>0</v>
      </c>
      <c r="G2501" s="89">
        <v>0</v>
      </c>
      <c r="H2501" s="89">
        <v>0</v>
      </c>
      <c r="I2501" s="89">
        <v>0</v>
      </c>
      <c r="J2501" s="89">
        <v>0</v>
      </c>
      <c r="K2501" s="89">
        <v>0</v>
      </c>
      <c r="L2501" s="89">
        <v>0</v>
      </c>
      <c r="M2501" s="89">
        <v>0</v>
      </c>
      <c r="N2501" s="89">
        <v>0</v>
      </c>
      <c r="O2501" s="89">
        <v>0</v>
      </c>
      <c r="P2501" s="89">
        <v>0</v>
      </c>
      <c r="Q2501" s="89">
        <v>0</v>
      </c>
      <c r="R2501" s="89">
        <v>0</v>
      </c>
      <c r="S2501" s="89">
        <v>0</v>
      </c>
      <c r="T2501" s="89">
        <v>0</v>
      </c>
      <c r="U2501" s="89">
        <v>0</v>
      </c>
      <c r="V2501" s="89">
        <v>0</v>
      </c>
      <c r="W2501" s="89">
        <v>0</v>
      </c>
      <c r="X2501" s="89">
        <v>0</v>
      </c>
      <c r="Y2501" s="89">
        <v>0</v>
      </c>
    </row>
    <row r="2502" spans="1:25">
      <c r="A2502" s="88" t="s">
        <v>2611</v>
      </c>
      <c r="B2502" s="89">
        <v>0</v>
      </c>
      <c r="C2502" s="89">
        <v>0</v>
      </c>
      <c r="D2502" s="89">
        <v>0</v>
      </c>
      <c r="E2502" s="89">
        <v>0</v>
      </c>
      <c r="F2502" s="89">
        <v>0</v>
      </c>
      <c r="G2502" s="89">
        <v>0</v>
      </c>
      <c r="H2502" s="89">
        <v>0</v>
      </c>
      <c r="I2502" s="89">
        <v>0</v>
      </c>
      <c r="J2502" s="89">
        <v>0</v>
      </c>
      <c r="K2502" s="89">
        <v>0</v>
      </c>
      <c r="L2502" s="89">
        <v>0</v>
      </c>
      <c r="M2502" s="89">
        <v>0</v>
      </c>
      <c r="N2502" s="89">
        <v>0</v>
      </c>
      <c r="O2502" s="89">
        <v>0</v>
      </c>
      <c r="P2502" s="89">
        <v>0</v>
      </c>
      <c r="Q2502" s="89">
        <v>0</v>
      </c>
      <c r="R2502" s="89">
        <v>0</v>
      </c>
      <c r="S2502" s="89">
        <v>0</v>
      </c>
      <c r="T2502" s="89">
        <v>0</v>
      </c>
      <c r="U2502" s="89">
        <v>0</v>
      </c>
      <c r="V2502" s="89">
        <v>0</v>
      </c>
      <c r="W2502" s="89">
        <v>0</v>
      </c>
      <c r="X2502" s="89">
        <v>0</v>
      </c>
      <c r="Y2502" s="89">
        <v>0</v>
      </c>
    </row>
    <row r="2503" spans="1:25">
      <c r="A2503" s="88" t="s">
        <v>2612</v>
      </c>
      <c r="B2503" s="89">
        <v>0</v>
      </c>
      <c r="C2503" s="89">
        <v>0</v>
      </c>
      <c r="D2503" s="89">
        <v>0</v>
      </c>
      <c r="E2503" s="89">
        <v>0</v>
      </c>
      <c r="F2503" s="89">
        <v>0</v>
      </c>
      <c r="G2503" s="89">
        <v>0</v>
      </c>
      <c r="H2503" s="89">
        <v>0</v>
      </c>
      <c r="I2503" s="89">
        <v>0</v>
      </c>
      <c r="J2503" s="89">
        <v>0</v>
      </c>
      <c r="K2503" s="89">
        <v>0</v>
      </c>
      <c r="L2503" s="89">
        <v>0</v>
      </c>
      <c r="M2503" s="89">
        <v>0</v>
      </c>
      <c r="N2503" s="89">
        <v>0</v>
      </c>
      <c r="O2503" s="89">
        <v>0</v>
      </c>
      <c r="P2503" s="89">
        <v>0</v>
      </c>
      <c r="Q2503" s="89">
        <v>0</v>
      </c>
      <c r="R2503" s="89">
        <v>0</v>
      </c>
      <c r="S2503" s="89">
        <v>0</v>
      </c>
      <c r="T2503" s="89">
        <v>0</v>
      </c>
      <c r="U2503" s="89">
        <v>0</v>
      </c>
      <c r="V2503" s="89">
        <v>0</v>
      </c>
      <c r="W2503" s="89">
        <v>0</v>
      </c>
      <c r="X2503" s="89">
        <v>0</v>
      </c>
      <c r="Y2503" s="89">
        <v>0</v>
      </c>
    </row>
    <row r="2504" spans="1:25">
      <c r="A2504" s="88" t="s">
        <v>2613</v>
      </c>
      <c r="B2504" s="89">
        <v>0</v>
      </c>
      <c r="C2504" s="89">
        <v>0</v>
      </c>
      <c r="D2504" s="89">
        <v>0</v>
      </c>
      <c r="E2504" s="89">
        <v>0</v>
      </c>
      <c r="F2504" s="89">
        <v>0</v>
      </c>
      <c r="G2504" s="89">
        <v>0</v>
      </c>
      <c r="H2504" s="89">
        <v>0</v>
      </c>
      <c r="I2504" s="89">
        <v>0</v>
      </c>
      <c r="J2504" s="89">
        <v>0</v>
      </c>
      <c r="K2504" s="89">
        <v>0</v>
      </c>
      <c r="L2504" s="89">
        <v>0</v>
      </c>
      <c r="M2504" s="89">
        <v>0</v>
      </c>
      <c r="N2504" s="89">
        <v>0</v>
      </c>
      <c r="O2504" s="89">
        <v>0</v>
      </c>
      <c r="P2504" s="89">
        <v>0</v>
      </c>
      <c r="Q2504" s="89">
        <v>0</v>
      </c>
      <c r="R2504" s="89">
        <v>0</v>
      </c>
      <c r="S2504" s="89">
        <v>0</v>
      </c>
      <c r="T2504" s="89">
        <v>0</v>
      </c>
      <c r="U2504" s="89">
        <v>0</v>
      </c>
      <c r="V2504" s="89">
        <v>0</v>
      </c>
      <c r="W2504" s="89">
        <v>0</v>
      </c>
      <c r="X2504" s="89">
        <v>0</v>
      </c>
      <c r="Y2504" s="89">
        <v>0</v>
      </c>
    </row>
    <row r="2505" spans="1:25">
      <c r="A2505" s="88" t="s">
        <v>2614</v>
      </c>
      <c r="B2505" s="89">
        <v>0</v>
      </c>
      <c r="C2505" s="89">
        <v>0</v>
      </c>
      <c r="D2505" s="89">
        <v>0</v>
      </c>
      <c r="E2505" s="89">
        <v>0</v>
      </c>
      <c r="F2505" s="89">
        <v>0</v>
      </c>
      <c r="G2505" s="89">
        <v>0</v>
      </c>
      <c r="H2505" s="89">
        <v>0</v>
      </c>
      <c r="I2505" s="89">
        <v>0</v>
      </c>
      <c r="J2505" s="89">
        <v>0</v>
      </c>
      <c r="K2505" s="89">
        <v>0</v>
      </c>
      <c r="L2505" s="89">
        <v>0</v>
      </c>
      <c r="M2505" s="89">
        <v>0</v>
      </c>
      <c r="N2505" s="89">
        <v>0</v>
      </c>
      <c r="O2505" s="89">
        <v>0</v>
      </c>
      <c r="P2505" s="89">
        <v>0</v>
      </c>
      <c r="Q2505" s="89">
        <v>0</v>
      </c>
      <c r="R2505" s="89">
        <v>0</v>
      </c>
      <c r="S2505" s="89">
        <v>0</v>
      </c>
      <c r="T2505" s="89">
        <v>0</v>
      </c>
      <c r="U2505" s="89">
        <v>0</v>
      </c>
      <c r="V2505" s="89">
        <v>0</v>
      </c>
      <c r="W2505" s="89">
        <v>0</v>
      </c>
      <c r="X2505" s="89">
        <v>0</v>
      </c>
      <c r="Y2505" s="89">
        <v>0</v>
      </c>
    </row>
    <row r="2506" spans="1:25">
      <c r="A2506" s="88" t="s">
        <v>2615</v>
      </c>
      <c r="B2506" s="89">
        <v>0</v>
      </c>
      <c r="C2506" s="89">
        <v>0</v>
      </c>
      <c r="D2506" s="89">
        <v>0</v>
      </c>
      <c r="E2506" s="89">
        <v>0</v>
      </c>
      <c r="F2506" s="89">
        <v>0</v>
      </c>
      <c r="G2506" s="89">
        <v>0</v>
      </c>
      <c r="H2506" s="89">
        <v>0</v>
      </c>
      <c r="I2506" s="89">
        <v>0</v>
      </c>
      <c r="J2506" s="89">
        <v>0</v>
      </c>
      <c r="K2506" s="89">
        <v>0</v>
      </c>
      <c r="L2506" s="89">
        <v>0</v>
      </c>
      <c r="M2506" s="89">
        <v>0</v>
      </c>
      <c r="N2506" s="89">
        <v>0</v>
      </c>
      <c r="O2506" s="89">
        <v>0</v>
      </c>
      <c r="P2506" s="89">
        <v>0</v>
      </c>
      <c r="Q2506" s="89">
        <v>0</v>
      </c>
      <c r="R2506" s="89">
        <v>0</v>
      </c>
      <c r="S2506" s="89">
        <v>0</v>
      </c>
      <c r="T2506" s="89">
        <v>0</v>
      </c>
      <c r="U2506" s="89">
        <v>0</v>
      </c>
      <c r="V2506" s="89">
        <v>0</v>
      </c>
      <c r="W2506" s="89">
        <v>0</v>
      </c>
      <c r="X2506" s="89">
        <v>0</v>
      </c>
      <c r="Y2506" s="89">
        <v>0</v>
      </c>
    </row>
    <row r="2507" spans="1:25">
      <c r="A2507" s="88" t="s">
        <v>2616</v>
      </c>
      <c r="B2507" s="89">
        <v>0</v>
      </c>
      <c r="C2507" s="89">
        <v>0</v>
      </c>
      <c r="D2507" s="89">
        <v>0</v>
      </c>
      <c r="E2507" s="89">
        <v>0</v>
      </c>
      <c r="F2507" s="89">
        <v>0</v>
      </c>
      <c r="G2507" s="89">
        <v>0</v>
      </c>
      <c r="H2507" s="89">
        <v>0</v>
      </c>
      <c r="I2507" s="89">
        <v>0</v>
      </c>
      <c r="J2507" s="89">
        <v>0</v>
      </c>
      <c r="K2507" s="89">
        <v>0</v>
      </c>
      <c r="L2507" s="89">
        <v>0</v>
      </c>
      <c r="M2507" s="89">
        <v>0</v>
      </c>
      <c r="N2507" s="89">
        <v>0</v>
      </c>
      <c r="O2507" s="89">
        <v>0</v>
      </c>
      <c r="P2507" s="89">
        <v>0</v>
      </c>
      <c r="Q2507" s="89">
        <v>0</v>
      </c>
      <c r="R2507" s="89">
        <v>0</v>
      </c>
      <c r="S2507" s="89">
        <v>0</v>
      </c>
      <c r="T2507" s="89">
        <v>0</v>
      </c>
      <c r="U2507" s="89">
        <v>0</v>
      </c>
      <c r="V2507" s="89">
        <v>0</v>
      </c>
      <c r="W2507" s="89">
        <v>0</v>
      </c>
      <c r="X2507" s="89">
        <v>0</v>
      </c>
      <c r="Y2507" s="89">
        <v>0</v>
      </c>
    </row>
    <row r="2508" spans="1:25">
      <c r="A2508" s="88" t="s">
        <v>2617</v>
      </c>
      <c r="B2508" s="89">
        <v>0</v>
      </c>
      <c r="C2508" s="89">
        <v>0</v>
      </c>
      <c r="D2508" s="89">
        <v>0</v>
      </c>
      <c r="E2508" s="89">
        <v>0</v>
      </c>
      <c r="F2508" s="89">
        <v>0</v>
      </c>
      <c r="G2508" s="89">
        <v>0</v>
      </c>
      <c r="H2508" s="89">
        <v>0</v>
      </c>
      <c r="I2508" s="89">
        <v>0</v>
      </c>
      <c r="J2508" s="89">
        <v>0</v>
      </c>
      <c r="K2508" s="89">
        <v>0</v>
      </c>
      <c r="L2508" s="89">
        <v>0</v>
      </c>
      <c r="M2508" s="89">
        <v>0</v>
      </c>
      <c r="N2508" s="89">
        <v>0</v>
      </c>
      <c r="O2508" s="89">
        <v>0</v>
      </c>
      <c r="P2508" s="89">
        <v>0</v>
      </c>
      <c r="Q2508" s="89">
        <v>0</v>
      </c>
      <c r="R2508" s="89">
        <v>0</v>
      </c>
      <c r="S2508" s="89">
        <v>0</v>
      </c>
      <c r="T2508" s="89">
        <v>0</v>
      </c>
      <c r="U2508" s="89">
        <v>0</v>
      </c>
      <c r="V2508" s="89">
        <v>0</v>
      </c>
      <c r="W2508" s="89">
        <v>0</v>
      </c>
      <c r="X2508" s="89">
        <v>0</v>
      </c>
      <c r="Y2508" s="89">
        <v>0</v>
      </c>
    </row>
    <row r="2509" spans="1:25">
      <c r="A2509" s="88" t="s">
        <v>2618</v>
      </c>
      <c r="B2509" s="89">
        <v>0</v>
      </c>
      <c r="C2509" s="89">
        <v>0</v>
      </c>
      <c r="D2509" s="89">
        <v>0</v>
      </c>
      <c r="E2509" s="89">
        <v>0</v>
      </c>
      <c r="F2509" s="89">
        <v>0</v>
      </c>
      <c r="G2509" s="89">
        <v>0</v>
      </c>
      <c r="H2509" s="89">
        <v>0</v>
      </c>
      <c r="I2509" s="89">
        <v>0</v>
      </c>
      <c r="J2509" s="89">
        <v>0</v>
      </c>
      <c r="K2509" s="89">
        <v>0</v>
      </c>
      <c r="L2509" s="89">
        <v>0</v>
      </c>
      <c r="M2509" s="89">
        <v>0</v>
      </c>
      <c r="N2509" s="89">
        <v>0</v>
      </c>
      <c r="O2509" s="89">
        <v>0</v>
      </c>
      <c r="P2509" s="89">
        <v>0</v>
      </c>
      <c r="Q2509" s="89">
        <v>0</v>
      </c>
      <c r="R2509" s="89">
        <v>0</v>
      </c>
      <c r="S2509" s="89">
        <v>0</v>
      </c>
      <c r="T2509" s="89">
        <v>0</v>
      </c>
      <c r="U2509" s="89">
        <v>0</v>
      </c>
      <c r="V2509" s="89">
        <v>0</v>
      </c>
      <c r="W2509" s="89">
        <v>0</v>
      </c>
      <c r="X2509" s="89">
        <v>0</v>
      </c>
      <c r="Y2509" s="89">
        <v>0</v>
      </c>
    </row>
    <row r="2510" spans="1:25">
      <c r="A2510" s="88" t="s">
        <v>2619</v>
      </c>
      <c r="B2510" s="89">
        <v>0</v>
      </c>
      <c r="C2510" s="89">
        <v>0</v>
      </c>
      <c r="D2510" s="89">
        <v>0</v>
      </c>
      <c r="E2510" s="89">
        <v>0</v>
      </c>
      <c r="F2510" s="89">
        <v>0</v>
      </c>
      <c r="G2510" s="89">
        <v>0</v>
      </c>
      <c r="H2510" s="89">
        <v>0</v>
      </c>
      <c r="I2510" s="89">
        <v>0</v>
      </c>
      <c r="J2510" s="89">
        <v>0</v>
      </c>
      <c r="K2510" s="89">
        <v>0</v>
      </c>
      <c r="L2510" s="89">
        <v>0</v>
      </c>
      <c r="M2510" s="89">
        <v>0</v>
      </c>
      <c r="N2510" s="89">
        <v>0</v>
      </c>
      <c r="O2510" s="89">
        <v>0</v>
      </c>
      <c r="P2510" s="89">
        <v>0</v>
      </c>
      <c r="Q2510" s="89">
        <v>0</v>
      </c>
      <c r="R2510" s="89">
        <v>0</v>
      </c>
      <c r="S2510" s="89">
        <v>0</v>
      </c>
      <c r="T2510" s="89">
        <v>0</v>
      </c>
      <c r="U2510" s="89">
        <v>0</v>
      </c>
      <c r="V2510" s="89">
        <v>0</v>
      </c>
      <c r="W2510" s="89">
        <v>0</v>
      </c>
      <c r="X2510" s="89">
        <v>0</v>
      </c>
      <c r="Y2510" s="89">
        <v>0</v>
      </c>
    </row>
    <row r="2511" spans="1:25">
      <c r="A2511" s="88" t="s">
        <v>2620</v>
      </c>
      <c r="B2511" s="89">
        <v>0</v>
      </c>
      <c r="C2511" s="89">
        <v>0</v>
      </c>
      <c r="D2511" s="89">
        <v>0</v>
      </c>
      <c r="E2511" s="89">
        <v>0</v>
      </c>
      <c r="F2511" s="89">
        <v>0</v>
      </c>
      <c r="G2511" s="89">
        <v>0</v>
      </c>
      <c r="H2511" s="89">
        <v>0</v>
      </c>
      <c r="I2511" s="89">
        <v>0</v>
      </c>
      <c r="J2511" s="89">
        <v>0</v>
      </c>
      <c r="K2511" s="89">
        <v>0</v>
      </c>
      <c r="L2511" s="89">
        <v>0</v>
      </c>
      <c r="M2511" s="89">
        <v>0</v>
      </c>
      <c r="N2511" s="89">
        <v>0</v>
      </c>
      <c r="O2511" s="89">
        <v>0</v>
      </c>
      <c r="P2511" s="89">
        <v>0</v>
      </c>
      <c r="Q2511" s="89">
        <v>0</v>
      </c>
      <c r="R2511" s="89">
        <v>0</v>
      </c>
      <c r="S2511" s="89">
        <v>0</v>
      </c>
      <c r="T2511" s="89">
        <v>0</v>
      </c>
      <c r="U2511" s="89">
        <v>0</v>
      </c>
      <c r="V2511" s="89">
        <v>0</v>
      </c>
      <c r="W2511" s="89">
        <v>0</v>
      </c>
      <c r="X2511" s="89">
        <v>0</v>
      </c>
      <c r="Y2511" s="89">
        <v>0</v>
      </c>
    </row>
    <row r="2512" spans="1:25">
      <c r="A2512" s="88" t="s">
        <v>2621</v>
      </c>
      <c r="B2512" s="89">
        <v>0</v>
      </c>
      <c r="C2512" s="89">
        <v>0</v>
      </c>
      <c r="D2512" s="89">
        <v>0</v>
      </c>
      <c r="E2512" s="89">
        <v>0</v>
      </c>
      <c r="F2512" s="89">
        <v>0</v>
      </c>
      <c r="G2512" s="89">
        <v>0</v>
      </c>
      <c r="H2512" s="89">
        <v>0</v>
      </c>
      <c r="I2512" s="89">
        <v>0</v>
      </c>
      <c r="J2512" s="89">
        <v>0</v>
      </c>
      <c r="K2512" s="89">
        <v>0</v>
      </c>
      <c r="L2512" s="89">
        <v>0</v>
      </c>
      <c r="M2512" s="89">
        <v>0</v>
      </c>
      <c r="N2512" s="89">
        <v>0</v>
      </c>
      <c r="O2512" s="89">
        <v>0</v>
      </c>
      <c r="P2512" s="89">
        <v>0</v>
      </c>
      <c r="Q2512" s="89">
        <v>0</v>
      </c>
      <c r="R2512" s="89">
        <v>0</v>
      </c>
      <c r="S2512" s="89">
        <v>0</v>
      </c>
      <c r="T2512" s="89">
        <v>0</v>
      </c>
      <c r="U2512" s="89">
        <v>0</v>
      </c>
      <c r="V2512" s="89">
        <v>0</v>
      </c>
      <c r="W2512" s="89">
        <v>0</v>
      </c>
      <c r="X2512" s="89">
        <v>0</v>
      </c>
      <c r="Y2512" s="89">
        <v>0</v>
      </c>
    </row>
    <row r="2513" spans="1:25">
      <c r="A2513" s="88" t="s">
        <v>2622</v>
      </c>
      <c r="B2513" s="89">
        <v>0</v>
      </c>
      <c r="C2513" s="89">
        <v>0</v>
      </c>
      <c r="D2513" s="89">
        <v>0</v>
      </c>
      <c r="E2513" s="89">
        <v>0</v>
      </c>
      <c r="F2513" s="89">
        <v>0</v>
      </c>
      <c r="G2513" s="89">
        <v>0</v>
      </c>
      <c r="H2513" s="89">
        <v>0</v>
      </c>
      <c r="I2513" s="89">
        <v>0</v>
      </c>
      <c r="J2513" s="89">
        <v>0</v>
      </c>
      <c r="K2513" s="89">
        <v>0</v>
      </c>
      <c r="L2513" s="89">
        <v>0</v>
      </c>
      <c r="M2513" s="89">
        <v>0</v>
      </c>
      <c r="N2513" s="89">
        <v>0</v>
      </c>
      <c r="O2513" s="89">
        <v>0</v>
      </c>
      <c r="P2513" s="89">
        <v>0</v>
      </c>
      <c r="Q2513" s="89">
        <v>0</v>
      </c>
      <c r="R2513" s="89">
        <v>0</v>
      </c>
      <c r="S2513" s="89">
        <v>0</v>
      </c>
      <c r="T2513" s="89">
        <v>0</v>
      </c>
      <c r="U2513" s="89">
        <v>0</v>
      </c>
      <c r="V2513" s="89">
        <v>0</v>
      </c>
      <c r="W2513" s="89">
        <v>0</v>
      </c>
      <c r="X2513" s="89">
        <v>0</v>
      </c>
      <c r="Y2513" s="89">
        <v>0</v>
      </c>
    </row>
    <row r="2514" spans="1:25">
      <c r="A2514" s="88" t="s">
        <v>2623</v>
      </c>
      <c r="B2514" s="89">
        <v>0</v>
      </c>
      <c r="C2514" s="89">
        <v>0</v>
      </c>
      <c r="D2514" s="89">
        <v>0</v>
      </c>
      <c r="E2514" s="89">
        <v>0</v>
      </c>
      <c r="F2514" s="89">
        <v>0</v>
      </c>
      <c r="G2514" s="89">
        <v>0</v>
      </c>
      <c r="H2514" s="89">
        <v>0</v>
      </c>
      <c r="I2514" s="89">
        <v>0</v>
      </c>
      <c r="J2514" s="89">
        <v>0</v>
      </c>
      <c r="K2514" s="89">
        <v>0</v>
      </c>
      <c r="L2514" s="89">
        <v>0</v>
      </c>
      <c r="M2514" s="89">
        <v>0</v>
      </c>
      <c r="N2514" s="89">
        <v>0</v>
      </c>
      <c r="O2514" s="89">
        <v>0</v>
      </c>
      <c r="P2514" s="89">
        <v>0</v>
      </c>
      <c r="Q2514" s="89">
        <v>0</v>
      </c>
      <c r="R2514" s="89">
        <v>0</v>
      </c>
      <c r="S2514" s="89">
        <v>0</v>
      </c>
      <c r="T2514" s="89">
        <v>0</v>
      </c>
      <c r="U2514" s="89">
        <v>0</v>
      </c>
      <c r="V2514" s="89">
        <v>0</v>
      </c>
      <c r="W2514" s="89">
        <v>0</v>
      </c>
      <c r="X2514" s="89">
        <v>0</v>
      </c>
      <c r="Y2514" s="89">
        <v>0</v>
      </c>
    </row>
    <row r="2515" spans="1:25">
      <c r="A2515" s="88" t="s">
        <v>2624</v>
      </c>
      <c r="B2515" s="89">
        <v>0</v>
      </c>
      <c r="C2515" s="89">
        <v>0</v>
      </c>
      <c r="D2515" s="89">
        <v>0</v>
      </c>
      <c r="E2515" s="89">
        <v>0</v>
      </c>
      <c r="F2515" s="89">
        <v>0</v>
      </c>
      <c r="G2515" s="89">
        <v>0</v>
      </c>
      <c r="H2515" s="89">
        <v>0</v>
      </c>
      <c r="I2515" s="89">
        <v>0</v>
      </c>
      <c r="J2515" s="89">
        <v>0</v>
      </c>
      <c r="K2515" s="89">
        <v>0</v>
      </c>
      <c r="L2515" s="89">
        <v>0</v>
      </c>
      <c r="M2515" s="89">
        <v>0</v>
      </c>
      <c r="N2515" s="89">
        <v>0</v>
      </c>
      <c r="O2515" s="89">
        <v>0</v>
      </c>
      <c r="P2515" s="89">
        <v>0</v>
      </c>
      <c r="Q2515" s="89">
        <v>0</v>
      </c>
      <c r="R2515" s="89">
        <v>0</v>
      </c>
      <c r="S2515" s="89">
        <v>0</v>
      </c>
      <c r="T2515" s="89">
        <v>0</v>
      </c>
      <c r="U2515" s="89">
        <v>0</v>
      </c>
      <c r="V2515" s="89">
        <v>0</v>
      </c>
      <c r="W2515" s="89">
        <v>0</v>
      </c>
      <c r="X2515" s="89">
        <v>0</v>
      </c>
      <c r="Y2515" s="89">
        <v>0</v>
      </c>
    </row>
    <row r="2516" spans="1:25">
      <c r="A2516" s="88" t="s">
        <v>2625</v>
      </c>
      <c r="B2516" s="89">
        <v>0</v>
      </c>
      <c r="C2516" s="89">
        <v>0</v>
      </c>
      <c r="D2516" s="89">
        <v>0</v>
      </c>
      <c r="E2516" s="89">
        <v>0</v>
      </c>
      <c r="F2516" s="89">
        <v>0</v>
      </c>
      <c r="G2516" s="89">
        <v>0</v>
      </c>
      <c r="H2516" s="89">
        <v>0</v>
      </c>
      <c r="I2516" s="89">
        <v>0</v>
      </c>
      <c r="J2516" s="89">
        <v>0</v>
      </c>
      <c r="K2516" s="89">
        <v>0</v>
      </c>
      <c r="L2516" s="89">
        <v>0</v>
      </c>
      <c r="M2516" s="89">
        <v>0</v>
      </c>
      <c r="N2516" s="89">
        <v>0</v>
      </c>
      <c r="O2516" s="89">
        <v>0</v>
      </c>
      <c r="P2516" s="89">
        <v>0</v>
      </c>
      <c r="Q2516" s="89">
        <v>0</v>
      </c>
      <c r="R2516" s="89">
        <v>0</v>
      </c>
      <c r="S2516" s="89">
        <v>0</v>
      </c>
      <c r="T2516" s="89">
        <v>0</v>
      </c>
      <c r="U2516" s="89">
        <v>0</v>
      </c>
      <c r="V2516" s="89">
        <v>0</v>
      </c>
      <c r="W2516" s="89">
        <v>0</v>
      </c>
      <c r="X2516" s="89">
        <v>0</v>
      </c>
      <c r="Y2516" s="89">
        <v>0</v>
      </c>
    </row>
    <row r="2517" spans="1:25">
      <c r="A2517" s="88" t="s">
        <v>2626</v>
      </c>
      <c r="B2517" s="89">
        <v>0</v>
      </c>
      <c r="C2517" s="89">
        <v>0</v>
      </c>
      <c r="D2517" s="89">
        <v>0</v>
      </c>
      <c r="E2517" s="89">
        <v>0</v>
      </c>
      <c r="F2517" s="89">
        <v>0</v>
      </c>
      <c r="G2517" s="89">
        <v>0</v>
      </c>
      <c r="H2517" s="89">
        <v>0</v>
      </c>
      <c r="I2517" s="89">
        <v>0</v>
      </c>
      <c r="J2517" s="89">
        <v>0</v>
      </c>
      <c r="K2517" s="89">
        <v>0</v>
      </c>
      <c r="L2517" s="89">
        <v>0</v>
      </c>
      <c r="M2517" s="89">
        <v>0</v>
      </c>
      <c r="N2517" s="89">
        <v>0</v>
      </c>
      <c r="O2517" s="89">
        <v>0</v>
      </c>
      <c r="P2517" s="89">
        <v>0</v>
      </c>
      <c r="Q2517" s="89">
        <v>0</v>
      </c>
      <c r="R2517" s="89">
        <v>0</v>
      </c>
      <c r="S2517" s="89">
        <v>0</v>
      </c>
      <c r="T2517" s="89">
        <v>0</v>
      </c>
      <c r="U2517" s="89">
        <v>0</v>
      </c>
      <c r="V2517" s="89">
        <v>0</v>
      </c>
      <c r="W2517" s="89">
        <v>0</v>
      </c>
      <c r="X2517" s="89">
        <v>0</v>
      </c>
      <c r="Y2517" s="89">
        <v>0</v>
      </c>
    </row>
    <row r="2518" spans="1:25">
      <c r="A2518" s="88" t="s">
        <v>2627</v>
      </c>
      <c r="B2518" s="89">
        <v>0</v>
      </c>
      <c r="C2518" s="89">
        <v>0</v>
      </c>
      <c r="D2518" s="89">
        <v>0</v>
      </c>
      <c r="E2518" s="89">
        <v>0</v>
      </c>
      <c r="F2518" s="89">
        <v>0</v>
      </c>
      <c r="G2518" s="89">
        <v>0</v>
      </c>
      <c r="H2518" s="89">
        <v>0</v>
      </c>
      <c r="I2518" s="89">
        <v>0</v>
      </c>
      <c r="J2518" s="89">
        <v>0</v>
      </c>
      <c r="K2518" s="89">
        <v>0</v>
      </c>
      <c r="L2518" s="89">
        <v>0</v>
      </c>
      <c r="M2518" s="89">
        <v>0</v>
      </c>
      <c r="N2518" s="89">
        <v>0</v>
      </c>
      <c r="O2518" s="89">
        <v>0</v>
      </c>
      <c r="P2518" s="89">
        <v>0</v>
      </c>
      <c r="Q2518" s="89">
        <v>0</v>
      </c>
      <c r="R2518" s="89">
        <v>0</v>
      </c>
      <c r="S2518" s="89">
        <v>0</v>
      </c>
      <c r="T2518" s="89">
        <v>0</v>
      </c>
      <c r="U2518" s="89">
        <v>0</v>
      </c>
      <c r="V2518" s="89">
        <v>0</v>
      </c>
      <c r="W2518" s="89">
        <v>0</v>
      </c>
      <c r="X2518" s="89">
        <v>0</v>
      </c>
      <c r="Y2518" s="89">
        <v>0</v>
      </c>
    </row>
    <row r="2519" spans="1:25">
      <c r="A2519" s="88" t="s">
        <v>2628</v>
      </c>
      <c r="B2519" s="89">
        <v>0</v>
      </c>
      <c r="C2519" s="89">
        <v>0</v>
      </c>
      <c r="D2519" s="89">
        <v>0</v>
      </c>
      <c r="E2519" s="89">
        <v>0</v>
      </c>
      <c r="F2519" s="89">
        <v>0</v>
      </c>
      <c r="G2519" s="89">
        <v>0</v>
      </c>
      <c r="H2519" s="89">
        <v>0</v>
      </c>
      <c r="I2519" s="89">
        <v>0</v>
      </c>
      <c r="J2519" s="89">
        <v>0</v>
      </c>
      <c r="K2519" s="89">
        <v>0</v>
      </c>
      <c r="L2519" s="89">
        <v>0</v>
      </c>
      <c r="M2519" s="89">
        <v>0</v>
      </c>
      <c r="N2519" s="89">
        <v>0</v>
      </c>
      <c r="O2519" s="89">
        <v>0</v>
      </c>
      <c r="P2519" s="89">
        <v>0</v>
      </c>
      <c r="Q2519" s="89">
        <v>0</v>
      </c>
      <c r="R2519" s="89">
        <v>0</v>
      </c>
      <c r="S2519" s="89">
        <v>0</v>
      </c>
      <c r="T2519" s="89">
        <v>0</v>
      </c>
      <c r="U2519" s="89">
        <v>0</v>
      </c>
      <c r="V2519" s="89">
        <v>0</v>
      </c>
      <c r="W2519" s="89">
        <v>0</v>
      </c>
      <c r="X2519" s="89">
        <v>0</v>
      </c>
      <c r="Y2519" s="89">
        <v>0</v>
      </c>
    </row>
    <row r="2520" spans="1:25">
      <c r="A2520" s="88" t="s">
        <v>2629</v>
      </c>
      <c r="B2520" s="89">
        <v>0</v>
      </c>
      <c r="C2520" s="89">
        <v>0</v>
      </c>
      <c r="D2520" s="89">
        <v>0</v>
      </c>
      <c r="E2520" s="89">
        <v>0</v>
      </c>
      <c r="F2520" s="89">
        <v>0</v>
      </c>
      <c r="G2520" s="89">
        <v>0</v>
      </c>
      <c r="H2520" s="89">
        <v>0</v>
      </c>
      <c r="I2520" s="89">
        <v>0</v>
      </c>
      <c r="J2520" s="89">
        <v>0</v>
      </c>
      <c r="K2520" s="89">
        <v>0</v>
      </c>
      <c r="L2520" s="89">
        <v>0</v>
      </c>
      <c r="M2520" s="89">
        <v>0</v>
      </c>
      <c r="N2520" s="89">
        <v>0</v>
      </c>
      <c r="O2520" s="89">
        <v>0</v>
      </c>
      <c r="P2520" s="89">
        <v>0</v>
      </c>
      <c r="Q2520" s="89">
        <v>0</v>
      </c>
      <c r="R2520" s="89">
        <v>0</v>
      </c>
      <c r="S2520" s="89">
        <v>0</v>
      </c>
      <c r="T2520" s="89">
        <v>0</v>
      </c>
      <c r="U2520" s="89">
        <v>0</v>
      </c>
      <c r="V2520" s="89">
        <v>0</v>
      </c>
      <c r="W2520" s="89">
        <v>0</v>
      </c>
      <c r="X2520" s="89">
        <v>0</v>
      </c>
      <c r="Y2520" s="89">
        <v>0</v>
      </c>
    </row>
    <row r="2521" spans="1:25">
      <c r="A2521" s="88" t="s">
        <v>2630</v>
      </c>
      <c r="B2521" s="89">
        <v>0</v>
      </c>
      <c r="C2521" s="89">
        <v>0</v>
      </c>
      <c r="D2521" s="89">
        <v>0</v>
      </c>
      <c r="E2521" s="89">
        <v>0</v>
      </c>
      <c r="F2521" s="89">
        <v>0</v>
      </c>
      <c r="G2521" s="89">
        <v>0</v>
      </c>
      <c r="H2521" s="89">
        <v>0</v>
      </c>
      <c r="I2521" s="89">
        <v>0</v>
      </c>
      <c r="J2521" s="89">
        <v>0</v>
      </c>
      <c r="K2521" s="89">
        <v>0</v>
      </c>
      <c r="L2521" s="89">
        <v>0</v>
      </c>
      <c r="M2521" s="89">
        <v>0</v>
      </c>
      <c r="N2521" s="89">
        <v>0</v>
      </c>
      <c r="O2521" s="89">
        <v>0</v>
      </c>
      <c r="P2521" s="89">
        <v>0</v>
      </c>
      <c r="Q2521" s="89">
        <v>0</v>
      </c>
      <c r="R2521" s="89">
        <v>0</v>
      </c>
      <c r="S2521" s="89">
        <v>0</v>
      </c>
      <c r="T2521" s="89">
        <v>0</v>
      </c>
      <c r="U2521" s="89">
        <v>0</v>
      </c>
      <c r="V2521" s="89">
        <v>0</v>
      </c>
      <c r="W2521" s="89">
        <v>0</v>
      </c>
      <c r="X2521" s="89">
        <v>0</v>
      </c>
      <c r="Y2521" s="89">
        <v>0</v>
      </c>
    </row>
    <row r="2522" spans="1:25">
      <c r="A2522" s="88" t="s">
        <v>2631</v>
      </c>
      <c r="B2522" s="89">
        <v>0</v>
      </c>
      <c r="C2522" s="89">
        <v>0</v>
      </c>
      <c r="D2522" s="89">
        <v>0</v>
      </c>
      <c r="E2522" s="89">
        <v>0</v>
      </c>
      <c r="F2522" s="89">
        <v>0</v>
      </c>
      <c r="G2522" s="89">
        <v>0</v>
      </c>
      <c r="H2522" s="89">
        <v>0</v>
      </c>
      <c r="I2522" s="89">
        <v>0</v>
      </c>
      <c r="J2522" s="89">
        <v>0</v>
      </c>
      <c r="K2522" s="89">
        <v>0</v>
      </c>
      <c r="L2522" s="89">
        <v>0</v>
      </c>
      <c r="M2522" s="89">
        <v>0</v>
      </c>
      <c r="N2522" s="89">
        <v>0</v>
      </c>
      <c r="O2522" s="89">
        <v>0</v>
      </c>
      <c r="P2522" s="89">
        <v>0</v>
      </c>
      <c r="Q2522" s="89">
        <v>0</v>
      </c>
      <c r="R2522" s="89">
        <v>0</v>
      </c>
      <c r="S2522" s="89">
        <v>0</v>
      </c>
      <c r="T2522" s="89">
        <v>0</v>
      </c>
      <c r="U2522" s="89">
        <v>0</v>
      </c>
      <c r="V2522" s="89">
        <v>0</v>
      </c>
      <c r="W2522" s="89">
        <v>0</v>
      </c>
      <c r="X2522" s="89">
        <v>0</v>
      </c>
      <c r="Y2522" s="89">
        <v>0</v>
      </c>
    </row>
    <row r="2523" spans="1:25">
      <c r="A2523" s="88" t="s">
        <v>2632</v>
      </c>
      <c r="B2523" s="89">
        <v>0</v>
      </c>
      <c r="C2523" s="89">
        <v>0</v>
      </c>
      <c r="D2523" s="89">
        <v>0</v>
      </c>
      <c r="E2523" s="89">
        <v>0</v>
      </c>
      <c r="F2523" s="89">
        <v>0</v>
      </c>
      <c r="G2523" s="89">
        <v>0</v>
      </c>
      <c r="H2523" s="89">
        <v>0</v>
      </c>
      <c r="I2523" s="89">
        <v>0</v>
      </c>
      <c r="J2523" s="89">
        <v>0</v>
      </c>
      <c r="K2523" s="89">
        <v>0</v>
      </c>
      <c r="L2523" s="89">
        <v>0</v>
      </c>
      <c r="M2523" s="89">
        <v>0</v>
      </c>
      <c r="N2523" s="89">
        <v>0</v>
      </c>
      <c r="O2523" s="89">
        <v>0</v>
      </c>
      <c r="P2523" s="89">
        <v>0</v>
      </c>
      <c r="Q2523" s="89">
        <v>0</v>
      </c>
      <c r="R2523" s="89">
        <v>0</v>
      </c>
      <c r="S2523" s="89">
        <v>0</v>
      </c>
      <c r="T2523" s="89">
        <v>0</v>
      </c>
      <c r="U2523" s="89">
        <v>0</v>
      </c>
      <c r="V2523" s="89">
        <v>0</v>
      </c>
      <c r="W2523" s="89">
        <v>0</v>
      </c>
      <c r="X2523" s="89">
        <v>0</v>
      </c>
      <c r="Y2523" s="89">
        <v>0</v>
      </c>
    </row>
    <row r="2524" spans="1:25">
      <c r="A2524" s="88" t="s">
        <v>2633</v>
      </c>
      <c r="B2524" s="89">
        <v>0</v>
      </c>
      <c r="C2524" s="89">
        <v>0</v>
      </c>
      <c r="D2524" s="89">
        <v>0</v>
      </c>
      <c r="E2524" s="89">
        <v>0</v>
      </c>
      <c r="F2524" s="89">
        <v>0</v>
      </c>
      <c r="G2524" s="89">
        <v>0</v>
      </c>
      <c r="H2524" s="89">
        <v>0</v>
      </c>
      <c r="I2524" s="89">
        <v>0</v>
      </c>
      <c r="J2524" s="89">
        <v>0</v>
      </c>
      <c r="K2524" s="89">
        <v>0</v>
      </c>
      <c r="L2524" s="89">
        <v>0</v>
      </c>
      <c r="M2524" s="89">
        <v>0</v>
      </c>
      <c r="N2524" s="89">
        <v>0</v>
      </c>
      <c r="O2524" s="89">
        <v>0</v>
      </c>
      <c r="P2524" s="89">
        <v>0</v>
      </c>
      <c r="Q2524" s="89">
        <v>0</v>
      </c>
      <c r="R2524" s="89">
        <v>0</v>
      </c>
      <c r="S2524" s="89">
        <v>0</v>
      </c>
      <c r="T2524" s="89">
        <v>0</v>
      </c>
      <c r="U2524" s="89">
        <v>0</v>
      </c>
      <c r="V2524" s="89">
        <v>0</v>
      </c>
      <c r="W2524" s="89">
        <v>0</v>
      </c>
      <c r="X2524" s="89">
        <v>0</v>
      </c>
      <c r="Y2524" s="89">
        <v>0</v>
      </c>
    </row>
    <row r="2525" spans="1:25">
      <c r="A2525" s="88" t="s">
        <v>2634</v>
      </c>
      <c r="B2525" s="89">
        <v>0</v>
      </c>
      <c r="C2525" s="89">
        <v>0</v>
      </c>
      <c r="D2525" s="89">
        <v>0</v>
      </c>
      <c r="E2525" s="89">
        <v>0</v>
      </c>
      <c r="F2525" s="89">
        <v>0</v>
      </c>
      <c r="G2525" s="89">
        <v>0</v>
      </c>
      <c r="H2525" s="89">
        <v>0</v>
      </c>
      <c r="I2525" s="89">
        <v>0</v>
      </c>
      <c r="J2525" s="89">
        <v>0</v>
      </c>
      <c r="K2525" s="89">
        <v>0</v>
      </c>
      <c r="L2525" s="89">
        <v>0</v>
      </c>
      <c r="M2525" s="89">
        <v>0</v>
      </c>
      <c r="N2525" s="89">
        <v>0</v>
      </c>
      <c r="O2525" s="89">
        <v>0</v>
      </c>
      <c r="P2525" s="89">
        <v>0</v>
      </c>
      <c r="Q2525" s="89">
        <v>0</v>
      </c>
      <c r="R2525" s="89">
        <v>0</v>
      </c>
      <c r="S2525" s="89">
        <v>0</v>
      </c>
      <c r="T2525" s="89">
        <v>0</v>
      </c>
      <c r="U2525" s="89">
        <v>0</v>
      </c>
      <c r="V2525" s="89">
        <v>0</v>
      </c>
      <c r="W2525" s="89">
        <v>0</v>
      </c>
      <c r="X2525" s="89">
        <v>0</v>
      </c>
      <c r="Y2525" s="89">
        <v>0</v>
      </c>
    </row>
    <row r="2526" spans="1:25">
      <c r="A2526" s="88" t="s">
        <v>2635</v>
      </c>
      <c r="B2526" s="89">
        <v>0</v>
      </c>
      <c r="C2526" s="89">
        <v>0</v>
      </c>
      <c r="D2526" s="89">
        <v>0</v>
      </c>
      <c r="E2526" s="89">
        <v>0</v>
      </c>
      <c r="F2526" s="89">
        <v>0</v>
      </c>
      <c r="G2526" s="89">
        <v>0</v>
      </c>
      <c r="H2526" s="89">
        <v>0</v>
      </c>
      <c r="I2526" s="89">
        <v>0</v>
      </c>
      <c r="J2526" s="89">
        <v>0</v>
      </c>
      <c r="K2526" s="89">
        <v>0</v>
      </c>
      <c r="L2526" s="89">
        <v>0</v>
      </c>
      <c r="M2526" s="89">
        <v>0</v>
      </c>
      <c r="N2526" s="89">
        <v>0</v>
      </c>
      <c r="O2526" s="89">
        <v>0</v>
      </c>
      <c r="P2526" s="89">
        <v>0</v>
      </c>
      <c r="Q2526" s="89">
        <v>0</v>
      </c>
      <c r="R2526" s="89">
        <v>0</v>
      </c>
      <c r="S2526" s="89">
        <v>0</v>
      </c>
      <c r="T2526" s="89">
        <v>0</v>
      </c>
      <c r="U2526" s="89">
        <v>0</v>
      </c>
      <c r="V2526" s="89">
        <v>0</v>
      </c>
      <c r="W2526" s="89">
        <v>0</v>
      </c>
      <c r="X2526" s="89">
        <v>0</v>
      </c>
      <c r="Y2526" s="89">
        <v>0</v>
      </c>
    </row>
    <row r="2527" spans="1:25">
      <c r="A2527" s="88" t="s">
        <v>2636</v>
      </c>
      <c r="B2527" s="89">
        <v>0</v>
      </c>
      <c r="C2527" s="89">
        <v>0</v>
      </c>
      <c r="D2527" s="89">
        <v>0</v>
      </c>
      <c r="E2527" s="89">
        <v>0</v>
      </c>
      <c r="F2527" s="89">
        <v>0</v>
      </c>
      <c r="G2527" s="89">
        <v>0</v>
      </c>
      <c r="H2527" s="89">
        <v>0</v>
      </c>
      <c r="I2527" s="89">
        <v>0</v>
      </c>
      <c r="J2527" s="89">
        <v>0</v>
      </c>
      <c r="K2527" s="89">
        <v>0</v>
      </c>
      <c r="L2527" s="89">
        <v>0</v>
      </c>
      <c r="M2527" s="89">
        <v>0</v>
      </c>
      <c r="N2527" s="89">
        <v>0</v>
      </c>
      <c r="O2527" s="89">
        <v>0</v>
      </c>
      <c r="P2527" s="89">
        <v>0</v>
      </c>
      <c r="Q2527" s="89">
        <v>0</v>
      </c>
      <c r="R2527" s="89">
        <v>0</v>
      </c>
      <c r="S2527" s="89">
        <v>0</v>
      </c>
      <c r="T2527" s="89">
        <v>0</v>
      </c>
      <c r="U2527" s="89">
        <v>0</v>
      </c>
      <c r="V2527" s="89">
        <v>0</v>
      </c>
      <c r="W2527" s="89">
        <v>0</v>
      </c>
      <c r="X2527" s="89">
        <v>0</v>
      </c>
      <c r="Y2527" s="89">
        <v>0</v>
      </c>
    </row>
    <row r="2528" spans="1:25">
      <c r="A2528" s="88" t="s">
        <v>2637</v>
      </c>
      <c r="B2528" s="89">
        <v>0</v>
      </c>
      <c r="C2528" s="89">
        <v>0</v>
      </c>
      <c r="D2528" s="89">
        <v>0</v>
      </c>
      <c r="E2528" s="89">
        <v>0</v>
      </c>
      <c r="F2528" s="89">
        <v>0</v>
      </c>
      <c r="G2528" s="89">
        <v>0</v>
      </c>
      <c r="H2528" s="89">
        <v>0</v>
      </c>
      <c r="I2528" s="89">
        <v>0</v>
      </c>
      <c r="J2528" s="89">
        <v>0</v>
      </c>
      <c r="K2528" s="89">
        <v>0</v>
      </c>
      <c r="L2528" s="89">
        <v>0</v>
      </c>
      <c r="M2528" s="89">
        <v>0</v>
      </c>
      <c r="N2528" s="89">
        <v>0</v>
      </c>
      <c r="O2528" s="89">
        <v>0</v>
      </c>
      <c r="P2528" s="89">
        <v>0</v>
      </c>
      <c r="Q2528" s="89">
        <v>0</v>
      </c>
      <c r="R2528" s="89">
        <v>0</v>
      </c>
      <c r="S2528" s="89">
        <v>0</v>
      </c>
      <c r="T2528" s="89">
        <v>0</v>
      </c>
      <c r="U2528" s="89">
        <v>0</v>
      </c>
      <c r="V2528" s="89">
        <v>0</v>
      </c>
      <c r="W2528" s="89">
        <v>0</v>
      </c>
      <c r="X2528" s="89">
        <v>0</v>
      </c>
      <c r="Y2528" s="89">
        <v>0</v>
      </c>
    </row>
    <row r="2529" spans="1:25">
      <c r="A2529" s="88" t="s">
        <v>2638</v>
      </c>
      <c r="B2529" s="89">
        <v>0</v>
      </c>
      <c r="C2529" s="89">
        <v>0</v>
      </c>
      <c r="D2529" s="89">
        <v>0</v>
      </c>
      <c r="E2529" s="89">
        <v>0</v>
      </c>
      <c r="F2529" s="89">
        <v>0</v>
      </c>
      <c r="G2529" s="89">
        <v>0</v>
      </c>
      <c r="H2529" s="89">
        <v>0</v>
      </c>
      <c r="I2529" s="89">
        <v>0</v>
      </c>
      <c r="J2529" s="89">
        <v>0</v>
      </c>
      <c r="K2529" s="89">
        <v>0</v>
      </c>
      <c r="L2529" s="89">
        <v>0</v>
      </c>
      <c r="M2529" s="89">
        <v>0</v>
      </c>
      <c r="N2529" s="89">
        <v>0</v>
      </c>
      <c r="O2529" s="89">
        <v>0</v>
      </c>
      <c r="P2529" s="89">
        <v>0</v>
      </c>
      <c r="Q2529" s="89">
        <v>0</v>
      </c>
      <c r="R2529" s="89">
        <v>0</v>
      </c>
      <c r="S2529" s="89">
        <v>0</v>
      </c>
      <c r="T2529" s="89">
        <v>0</v>
      </c>
      <c r="U2529" s="89">
        <v>0</v>
      </c>
      <c r="V2529" s="89">
        <v>0</v>
      </c>
      <c r="W2529" s="89">
        <v>0</v>
      </c>
      <c r="X2529" s="89">
        <v>0</v>
      </c>
      <c r="Y2529" s="89">
        <v>0</v>
      </c>
    </row>
    <row r="2530" spans="1:25">
      <c r="A2530" s="88" t="s">
        <v>2639</v>
      </c>
      <c r="B2530" s="89">
        <v>0</v>
      </c>
      <c r="C2530" s="89">
        <v>0</v>
      </c>
      <c r="D2530" s="89">
        <v>0</v>
      </c>
      <c r="E2530" s="89">
        <v>0</v>
      </c>
      <c r="F2530" s="89">
        <v>0</v>
      </c>
      <c r="G2530" s="89">
        <v>0</v>
      </c>
      <c r="H2530" s="89">
        <v>0</v>
      </c>
      <c r="I2530" s="89">
        <v>0</v>
      </c>
      <c r="J2530" s="89">
        <v>0</v>
      </c>
      <c r="K2530" s="89">
        <v>0</v>
      </c>
      <c r="L2530" s="89">
        <v>0</v>
      </c>
      <c r="M2530" s="89">
        <v>0</v>
      </c>
      <c r="N2530" s="89">
        <v>0</v>
      </c>
      <c r="O2530" s="89">
        <v>0</v>
      </c>
      <c r="P2530" s="89">
        <v>0</v>
      </c>
      <c r="Q2530" s="89">
        <v>0</v>
      </c>
      <c r="R2530" s="89">
        <v>0</v>
      </c>
      <c r="S2530" s="89">
        <v>0</v>
      </c>
      <c r="T2530" s="89">
        <v>0</v>
      </c>
      <c r="U2530" s="89">
        <v>0</v>
      </c>
      <c r="V2530" s="89">
        <v>0</v>
      </c>
      <c r="W2530" s="89">
        <v>0</v>
      </c>
      <c r="X2530" s="89">
        <v>0</v>
      </c>
      <c r="Y2530" s="89">
        <v>0</v>
      </c>
    </row>
    <row r="2531" spans="1:25">
      <c r="A2531" s="88" t="s">
        <v>2640</v>
      </c>
      <c r="B2531" s="89">
        <v>0</v>
      </c>
      <c r="C2531" s="89">
        <v>0</v>
      </c>
      <c r="D2531" s="89">
        <v>0</v>
      </c>
      <c r="E2531" s="89">
        <v>0</v>
      </c>
      <c r="F2531" s="89">
        <v>0</v>
      </c>
      <c r="G2531" s="89">
        <v>0</v>
      </c>
      <c r="H2531" s="89">
        <v>0</v>
      </c>
      <c r="I2531" s="89">
        <v>0</v>
      </c>
      <c r="J2531" s="89">
        <v>0</v>
      </c>
      <c r="K2531" s="89">
        <v>0</v>
      </c>
      <c r="L2531" s="89">
        <v>0</v>
      </c>
      <c r="M2531" s="89">
        <v>0</v>
      </c>
      <c r="N2531" s="89">
        <v>0</v>
      </c>
      <c r="O2531" s="89">
        <v>0</v>
      </c>
      <c r="P2531" s="89">
        <v>0</v>
      </c>
      <c r="Q2531" s="89">
        <v>0</v>
      </c>
      <c r="R2531" s="89">
        <v>0</v>
      </c>
      <c r="S2531" s="89">
        <v>0</v>
      </c>
      <c r="T2531" s="89">
        <v>0</v>
      </c>
      <c r="U2531" s="89">
        <v>0</v>
      </c>
      <c r="V2531" s="89">
        <v>0</v>
      </c>
      <c r="W2531" s="89">
        <v>0</v>
      </c>
      <c r="X2531" s="89">
        <v>0</v>
      </c>
      <c r="Y2531" s="89">
        <v>0</v>
      </c>
    </row>
    <row r="2532" spans="1:25">
      <c r="A2532" s="88" t="s">
        <v>2641</v>
      </c>
      <c r="B2532" s="89">
        <v>0</v>
      </c>
      <c r="C2532" s="89">
        <v>0</v>
      </c>
      <c r="D2532" s="89">
        <v>0</v>
      </c>
      <c r="E2532" s="89">
        <v>0</v>
      </c>
      <c r="F2532" s="89">
        <v>0</v>
      </c>
      <c r="G2532" s="89">
        <v>0</v>
      </c>
      <c r="H2532" s="89">
        <v>0</v>
      </c>
      <c r="I2532" s="89">
        <v>0</v>
      </c>
      <c r="J2532" s="89">
        <v>0</v>
      </c>
      <c r="K2532" s="89">
        <v>0</v>
      </c>
      <c r="L2532" s="89">
        <v>0</v>
      </c>
      <c r="M2532" s="89">
        <v>0</v>
      </c>
      <c r="N2532" s="89">
        <v>0</v>
      </c>
      <c r="O2532" s="89">
        <v>0</v>
      </c>
      <c r="P2532" s="89">
        <v>0</v>
      </c>
      <c r="Q2532" s="89">
        <v>0</v>
      </c>
      <c r="R2532" s="89">
        <v>0</v>
      </c>
      <c r="S2532" s="89">
        <v>0</v>
      </c>
      <c r="T2532" s="89">
        <v>0</v>
      </c>
      <c r="U2532" s="89">
        <v>0</v>
      </c>
      <c r="V2532" s="89">
        <v>0</v>
      </c>
      <c r="W2532" s="89">
        <v>0</v>
      </c>
      <c r="X2532" s="89">
        <v>0</v>
      </c>
      <c r="Y2532" s="89">
        <v>0</v>
      </c>
    </row>
    <row r="2533" spans="1:25">
      <c r="A2533" s="88" t="s">
        <v>2642</v>
      </c>
      <c r="B2533" s="89">
        <v>0</v>
      </c>
      <c r="C2533" s="89">
        <v>0</v>
      </c>
      <c r="D2533" s="89">
        <v>0</v>
      </c>
      <c r="E2533" s="89">
        <v>0</v>
      </c>
      <c r="F2533" s="89">
        <v>0</v>
      </c>
      <c r="G2533" s="89">
        <v>0</v>
      </c>
      <c r="H2533" s="89">
        <v>0</v>
      </c>
      <c r="I2533" s="89">
        <v>0</v>
      </c>
      <c r="J2533" s="89">
        <v>0</v>
      </c>
      <c r="K2533" s="89">
        <v>0</v>
      </c>
      <c r="L2533" s="89">
        <v>0</v>
      </c>
      <c r="M2533" s="89">
        <v>0</v>
      </c>
      <c r="N2533" s="89">
        <v>0</v>
      </c>
      <c r="O2533" s="89">
        <v>0</v>
      </c>
      <c r="P2533" s="89">
        <v>0</v>
      </c>
      <c r="Q2533" s="89">
        <v>0</v>
      </c>
      <c r="R2533" s="89">
        <v>0</v>
      </c>
      <c r="S2533" s="89">
        <v>0</v>
      </c>
      <c r="T2533" s="89">
        <v>0</v>
      </c>
      <c r="U2533" s="89">
        <v>0</v>
      </c>
      <c r="V2533" s="89">
        <v>0</v>
      </c>
      <c r="W2533" s="89">
        <v>0</v>
      </c>
      <c r="X2533" s="89">
        <v>0</v>
      </c>
      <c r="Y2533" s="89">
        <v>0</v>
      </c>
    </row>
    <row r="2534" spans="1:25">
      <c r="A2534" s="88" t="s">
        <v>2643</v>
      </c>
      <c r="B2534" s="89">
        <v>0</v>
      </c>
      <c r="C2534" s="89">
        <v>0</v>
      </c>
      <c r="D2534" s="89">
        <v>0</v>
      </c>
      <c r="E2534" s="89">
        <v>0</v>
      </c>
      <c r="F2534" s="89">
        <v>0</v>
      </c>
      <c r="G2534" s="89">
        <v>0</v>
      </c>
      <c r="H2534" s="89">
        <v>0</v>
      </c>
      <c r="I2534" s="89">
        <v>0</v>
      </c>
      <c r="J2534" s="89">
        <v>0</v>
      </c>
      <c r="K2534" s="89">
        <v>0</v>
      </c>
      <c r="L2534" s="89">
        <v>0</v>
      </c>
      <c r="M2534" s="89">
        <v>0</v>
      </c>
      <c r="N2534" s="89">
        <v>0</v>
      </c>
      <c r="O2534" s="89">
        <v>0</v>
      </c>
      <c r="P2534" s="89">
        <v>0</v>
      </c>
      <c r="Q2534" s="89">
        <v>0</v>
      </c>
      <c r="R2534" s="89">
        <v>0</v>
      </c>
      <c r="S2534" s="89">
        <v>0</v>
      </c>
      <c r="T2534" s="89">
        <v>0</v>
      </c>
      <c r="U2534" s="89">
        <v>0</v>
      </c>
      <c r="V2534" s="89">
        <v>0</v>
      </c>
      <c r="W2534" s="89">
        <v>0</v>
      </c>
      <c r="X2534" s="89">
        <v>0</v>
      </c>
      <c r="Y2534" s="89">
        <v>0</v>
      </c>
    </row>
    <row r="2535" spans="1:25">
      <c r="A2535" s="88" t="s">
        <v>2644</v>
      </c>
      <c r="B2535" s="89">
        <v>0</v>
      </c>
      <c r="C2535" s="89">
        <v>0</v>
      </c>
      <c r="D2535" s="89">
        <v>0</v>
      </c>
      <c r="E2535" s="89">
        <v>0</v>
      </c>
      <c r="F2535" s="89">
        <v>0</v>
      </c>
      <c r="G2535" s="89">
        <v>0</v>
      </c>
      <c r="H2535" s="89">
        <v>0</v>
      </c>
      <c r="I2535" s="89">
        <v>0</v>
      </c>
      <c r="J2535" s="89">
        <v>0</v>
      </c>
      <c r="K2535" s="89">
        <v>0</v>
      </c>
      <c r="L2535" s="89">
        <v>0</v>
      </c>
      <c r="M2535" s="89">
        <v>0</v>
      </c>
      <c r="N2535" s="89">
        <v>0</v>
      </c>
      <c r="O2535" s="89">
        <v>0</v>
      </c>
      <c r="P2535" s="89">
        <v>0</v>
      </c>
      <c r="Q2535" s="89">
        <v>0</v>
      </c>
      <c r="R2535" s="89">
        <v>0</v>
      </c>
      <c r="S2535" s="89">
        <v>0</v>
      </c>
      <c r="T2535" s="89">
        <v>0</v>
      </c>
      <c r="U2535" s="89">
        <v>0</v>
      </c>
      <c r="V2535" s="89">
        <v>0</v>
      </c>
      <c r="W2535" s="89">
        <v>0</v>
      </c>
      <c r="X2535" s="89">
        <v>0</v>
      </c>
      <c r="Y2535" s="89">
        <v>0</v>
      </c>
    </row>
    <row r="2536" spans="1:25">
      <c r="A2536" s="88" t="s">
        <v>2645</v>
      </c>
      <c r="B2536" s="89">
        <v>0</v>
      </c>
      <c r="C2536" s="89">
        <v>0</v>
      </c>
      <c r="D2536" s="89">
        <v>0</v>
      </c>
      <c r="E2536" s="89">
        <v>0</v>
      </c>
      <c r="F2536" s="89">
        <v>0</v>
      </c>
      <c r="G2536" s="89">
        <v>0</v>
      </c>
      <c r="H2536" s="89">
        <v>0</v>
      </c>
      <c r="I2536" s="89">
        <v>0</v>
      </c>
      <c r="J2536" s="89">
        <v>0</v>
      </c>
      <c r="K2536" s="89">
        <v>0</v>
      </c>
      <c r="L2536" s="89">
        <v>0</v>
      </c>
      <c r="M2536" s="89">
        <v>0</v>
      </c>
      <c r="N2536" s="89">
        <v>0</v>
      </c>
      <c r="O2536" s="89">
        <v>0</v>
      </c>
      <c r="P2536" s="89">
        <v>0</v>
      </c>
      <c r="Q2536" s="89">
        <v>0</v>
      </c>
      <c r="R2536" s="89">
        <v>0</v>
      </c>
      <c r="S2536" s="89">
        <v>0</v>
      </c>
      <c r="T2536" s="89">
        <v>0</v>
      </c>
      <c r="U2536" s="89">
        <v>0</v>
      </c>
      <c r="V2536" s="89">
        <v>0</v>
      </c>
      <c r="W2536" s="89">
        <v>0</v>
      </c>
      <c r="X2536" s="89">
        <v>0</v>
      </c>
      <c r="Y2536" s="89">
        <v>0</v>
      </c>
    </row>
    <row r="2537" spans="1:25">
      <c r="A2537" s="88" t="s">
        <v>2646</v>
      </c>
      <c r="B2537" s="89">
        <v>0</v>
      </c>
      <c r="C2537" s="89">
        <v>0</v>
      </c>
      <c r="D2537" s="89">
        <v>0</v>
      </c>
      <c r="E2537" s="89">
        <v>0</v>
      </c>
      <c r="F2537" s="89">
        <v>0</v>
      </c>
      <c r="G2537" s="89">
        <v>0</v>
      </c>
      <c r="H2537" s="89">
        <v>0</v>
      </c>
      <c r="I2537" s="89">
        <v>0</v>
      </c>
      <c r="J2537" s="89">
        <v>0</v>
      </c>
      <c r="K2537" s="89">
        <v>0</v>
      </c>
      <c r="L2537" s="89">
        <v>0</v>
      </c>
      <c r="M2537" s="89">
        <v>0</v>
      </c>
      <c r="N2537" s="89">
        <v>0</v>
      </c>
      <c r="O2537" s="89">
        <v>0</v>
      </c>
      <c r="P2537" s="89">
        <v>0</v>
      </c>
      <c r="Q2537" s="89">
        <v>0</v>
      </c>
      <c r="R2537" s="89">
        <v>0</v>
      </c>
      <c r="S2537" s="89">
        <v>0</v>
      </c>
      <c r="T2537" s="89">
        <v>0</v>
      </c>
      <c r="U2537" s="89">
        <v>0</v>
      </c>
      <c r="V2537" s="89">
        <v>0</v>
      </c>
      <c r="W2537" s="89">
        <v>0</v>
      </c>
      <c r="X2537" s="89">
        <v>0</v>
      </c>
      <c r="Y2537" s="89">
        <v>0</v>
      </c>
    </row>
    <row r="2538" spans="1:25">
      <c r="A2538" s="88" t="s">
        <v>2647</v>
      </c>
      <c r="B2538" s="89">
        <v>0</v>
      </c>
      <c r="C2538" s="89">
        <v>0</v>
      </c>
      <c r="D2538" s="89">
        <v>0</v>
      </c>
      <c r="E2538" s="89">
        <v>0</v>
      </c>
      <c r="F2538" s="89">
        <v>0</v>
      </c>
      <c r="G2538" s="89">
        <v>0</v>
      </c>
      <c r="H2538" s="89">
        <v>0</v>
      </c>
      <c r="I2538" s="89">
        <v>0</v>
      </c>
      <c r="J2538" s="89">
        <v>0</v>
      </c>
      <c r="K2538" s="89">
        <v>0</v>
      </c>
      <c r="L2538" s="89">
        <v>0</v>
      </c>
      <c r="M2538" s="89">
        <v>0</v>
      </c>
      <c r="N2538" s="89">
        <v>0</v>
      </c>
      <c r="O2538" s="89">
        <v>0</v>
      </c>
      <c r="P2538" s="89">
        <v>0</v>
      </c>
      <c r="Q2538" s="89">
        <v>0</v>
      </c>
      <c r="R2538" s="89">
        <v>0</v>
      </c>
      <c r="S2538" s="89">
        <v>0</v>
      </c>
      <c r="T2538" s="89">
        <v>0</v>
      </c>
      <c r="U2538" s="89">
        <v>0</v>
      </c>
      <c r="V2538" s="89">
        <v>0</v>
      </c>
      <c r="W2538" s="89">
        <v>0</v>
      </c>
      <c r="X2538" s="89">
        <v>0</v>
      </c>
      <c r="Y2538" s="89">
        <v>0</v>
      </c>
    </row>
    <row r="2539" spans="1:25">
      <c r="A2539" s="88" t="s">
        <v>2648</v>
      </c>
      <c r="B2539" s="89">
        <v>0</v>
      </c>
      <c r="C2539" s="89">
        <v>0</v>
      </c>
      <c r="D2539" s="89">
        <v>0</v>
      </c>
      <c r="E2539" s="89">
        <v>0</v>
      </c>
      <c r="F2539" s="89">
        <v>0</v>
      </c>
      <c r="G2539" s="89">
        <v>0</v>
      </c>
      <c r="H2539" s="89">
        <v>0</v>
      </c>
      <c r="I2539" s="89">
        <v>0</v>
      </c>
      <c r="J2539" s="89">
        <v>0</v>
      </c>
      <c r="K2539" s="89">
        <v>0</v>
      </c>
      <c r="L2539" s="89">
        <v>0</v>
      </c>
      <c r="M2539" s="89">
        <v>0</v>
      </c>
      <c r="N2539" s="89">
        <v>0</v>
      </c>
      <c r="O2539" s="89">
        <v>0</v>
      </c>
      <c r="P2539" s="89">
        <v>0</v>
      </c>
      <c r="Q2539" s="89">
        <v>0</v>
      </c>
      <c r="R2539" s="89">
        <v>0</v>
      </c>
      <c r="S2539" s="89">
        <v>0</v>
      </c>
      <c r="T2539" s="89">
        <v>0</v>
      </c>
      <c r="U2539" s="89">
        <v>0</v>
      </c>
      <c r="V2539" s="89">
        <v>0</v>
      </c>
      <c r="W2539" s="89">
        <v>0</v>
      </c>
      <c r="X2539" s="89">
        <v>0</v>
      </c>
      <c r="Y2539" s="89">
        <v>0</v>
      </c>
    </row>
    <row r="2540" spans="1:25">
      <c r="A2540" s="88" t="s">
        <v>2649</v>
      </c>
      <c r="B2540" s="89">
        <v>0</v>
      </c>
      <c r="C2540" s="89">
        <v>0</v>
      </c>
      <c r="D2540" s="89">
        <v>0</v>
      </c>
      <c r="E2540" s="89">
        <v>0</v>
      </c>
      <c r="F2540" s="89">
        <v>0</v>
      </c>
      <c r="G2540" s="89">
        <v>0</v>
      </c>
      <c r="H2540" s="89">
        <v>0</v>
      </c>
      <c r="I2540" s="89">
        <v>0</v>
      </c>
      <c r="J2540" s="89">
        <v>0</v>
      </c>
      <c r="K2540" s="89">
        <v>0</v>
      </c>
      <c r="L2540" s="89">
        <v>0</v>
      </c>
      <c r="M2540" s="89">
        <v>0</v>
      </c>
      <c r="N2540" s="89">
        <v>0</v>
      </c>
      <c r="O2540" s="89">
        <v>0</v>
      </c>
      <c r="P2540" s="89">
        <v>0</v>
      </c>
      <c r="Q2540" s="89">
        <v>0</v>
      </c>
      <c r="R2540" s="89">
        <v>0</v>
      </c>
      <c r="S2540" s="89">
        <v>0</v>
      </c>
      <c r="T2540" s="89">
        <v>0</v>
      </c>
      <c r="U2540" s="89">
        <v>0</v>
      </c>
      <c r="V2540" s="89">
        <v>0</v>
      </c>
      <c r="W2540" s="89">
        <v>0</v>
      </c>
      <c r="X2540" s="89">
        <v>0</v>
      </c>
      <c r="Y2540" s="89">
        <v>0</v>
      </c>
    </row>
    <row r="2541" spans="1:25">
      <c r="A2541" s="88" t="s">
        <v>2650</v>
      </c>
      <c r="B2541" s="89">
        <v>0</v>
      </c>
      <c r="C2541" s="89">
        <v>0</v>
      </c>
      <c r="D2541" s="89">
        <v>0</v>
      </c>
      <c r="E2541" s="89">
        <v>0</v>
      </c>
      <c r="F2541" s="89">
        <v>0</v>
      </c>
      <c r="G2541" s="89">
        <v>0</v>
      </c>
      <c r="H2541" s="89">
        <v>0</v>
      </c>
      <c r="I2541" s="89">
        <v>0</v>
      </c>
      <c r="J2541" s="89">
        <v>0</v>
      </c>
      <c r="K2541" s="89">
        <v>0</v>
      </c>
      <c r="L2541" s="89">
        <v>0</v>
      </c>
      <c r="M2541" s="89">
        <v>0</v>
      </c>
      <c r="N2541" s="89">
        <v>0</v>
      </c>
      <c r="O2541" s="89">
        <v>0</v>
      </c>
      <c r="P2541" s="89">
        <v>0</v>
      </c>
      <c r="Q2541" s="89">
        <v>0</v>
      </c>
      <c r="R2541" s="89">
        <v>0</v>
      </c>
      <c r="S2541" s="89">
        <v>0</v>
      </c>
      <c r="T2541" s="89">
        <v>0</v>
      </c>
      <c r="U2541" s="89">
        <v>0</v>
      </c>
      <c r="V2541" s="89">
        <v>0</v>
      </c>
      <c r="W2541" s="89">
        <v>0</v>
      </c>
      <c r="X2541" s="89">
        <v>0</v>
      </c>
      <c r="Y2541" s="89">
        <v>0</v>
      </c>
    </row>
    <row r="2542" spans="1:25">
      <c r="A2542" s="88" t="s">
        <v>2651</v>
      </c>
      <c r="B2542" s="89">
        <v>0</v>
      </c>
      <c r="C2542" s="89">
        <v>0</v>
      </c>
      <c r="D2542" s="89">
        <v>0</v>
      </c>
      <c r="E2542" s="89">
        <v>0</v>
      </c>
      <c r="F2542" s="89">
        <v>0</v>
      </c>
      <c r="G2542" s="89">
        <v>0</v>
      </c>
      <c r="H2542" s="89">
        <v>0</v>
      </c>
      <c r="I2542" s="89">
        <v>0</v>
      </c>
      <c r="J2542" s="89">
        <v>0</v>
      </c>
      <c r="K2542" s="89">
        <v>0</v>
      </c>
      <c r="L2542" s="89">
        <v>0</v>
      </c>
      <c r="M2542" s="89">
        <v>0</v>
      </c>
      <c r="N2542" s="89">
        <v>0</v>
      </c>
      <c r="O2542" s="89">
        <v>0</v>
      </c>
      <c r="P2542" s="89">
        <v>0</v>
      </c>
      <c r="Q2542" s="89">
        <v>0</v>
      </c>
      <c r="R2542" s="89">
        <v>0</v>
      </c>
      <c r="S2542" s="89">
        <v>0</v>
      </c>
      <c r="T2542" s="89">
        <v>0</v>
      </c>
      <c r="U2542" s="89">
        <v>0</v>
      </c>
      <c r="V2542" s="89">
        <v>0</v>
      </c>
      <c r="W2542" s="89">
        <v>0</v>
      </c>
      <c r="X2542" s="89">
        <v>0</v>
      </c>
      <c r="Y2542" s="89">
        <v>0</v>
      </c>
    </row>
    <row r="2543" spans="1:25">
      <c r="A2543" s="88" t="s">
        <v>2652</v>
      </c>
      <c r="B2543" s="89">
        <v>0</v>
      </c>
      <c r="C2543" s="89">
        <v>0</v>
      </c>
      <c r="D2543" s="89">
        <v>0</v>
      </c>
      <c r="E2543" s="89">
        <v>0</v>
      </c>
      <c r="F2543" s="89">
        <v>0</v>
      </c>
      <c r="G2543" s="89">
        <v>0</v>
      </c>
      <c r="H2543" s="89">
        <v>0</v>
      </c>
      <c r="I2543" s="89">
        <v>0</v>
      </c>
      <c r="J2543" s="89">
        <v>0</v>
      </c>
      <c r="K2543" s="89">
        <v>0</v>
      </c>
      <c r="L2543" s="89">
        <v>0</v>
      </c>
      <c r="M2543" s="89">
        <v>0</v>
      </c>
      <c r="N2543" s="89">
        <v>0</v>
      </c>
      <c r="O2543" s="89">
        <v>0</v>
      </c>
      <c r="P2543" s="89">
        <v>0</v>
      </c>
      <c r="Q2543" s="89">
        <v>0</v>
      </c>
      <c r="R2543" s="89">
        <v>0</v>
      </c>
      <c r="S2543" s="89">
        <v>0</v>
      </c>
      <c r="T2543" s="89">
        <v>0</v>
      </c>
      <c r="U2543" s="89">
        <v>0</v>
      </c>
      <c r="V2543" s="89">
        <v>0</v>
      </c>
      <c r="W2543" s="89">
        <v>0</v>
      </c>
      <c r="X2543" s="89">
        <v>0</v>
      </c>
      <c r="Y2543" s="89">
        <v>0</v>
      </c>
    </row>
    <row r="2544" spans="1:25">
      <c r="A2544" s="88" t="s">
        <v>2653</v>
      </c>
      <c r="B2544" s="89">
        <v>0</v>
      </c>
      <c r="C2544" s="89">
        <v>0</v>
      </c>
      <c r="D2544" s="89">
        <v>0</v>
      </c>
      <c r="E2544" s="89">
        <v>0</v>
      </c>
      <c r="F2544" s="89">
        <v>0</v>
      </c>
      <c r="G2544" s="89">
        <v>0</v>
      </c>
      <c r="H2544" s="89">
        <v>0</v>
      </c>
      <c r="I2544" s="89">
        <v>0</v>
      </c>
      <c r="J2544" s="89">
        <v>0</v>
      </c>
      <c r="K2544" s="89">
        <v>0</v>
      </c>
      <c r="L2544" s="89">
        <v>0</v>
      </c>
      <c r="M2544" s="89">
        <v>0</v>
      </c>
      <c r="N2544" s="89">
        <v>0</v>
      </c>
      <c r="O2544" s="89">
        <v>0</v>
      </c>
      <c r="P2544" s="89">
        <v>0</v>
      </c>
      <c r="Q2544" s="89">
        <v>0</v>
      </c>
      <c r="R2544" s="89">
        <v>0</v>
      </c>
      <c r="S2544" s="89">
        <v>0</v>
      </c>
      <c r="T2544" s="89">
        <v>0</v>
      </c>
      <c r="U2544" s="89">
        <v>0</v>
      </c>
      <c r="V2544" s="89">
        <v>0</v>
      </c>
      <c r="W2544" s="89">
        <v>0</v>
      </c>
      <c r="X2544" s="89">
        <v>0</v>
      </c>
      <c r="Y2544" s="89">
        <v>0</v>
      </c>
    </row>
    <row r="2545" spans="1:25">
      <c r="A2545" s="88" t="s">
        <v>2654</v>
      </c>
      <c r="B2545" s="89">
        <v>0</v>
      </c>
      <c r="C2545" s="89">
        <v>0</v>
      </c>
      <c r="D2545" s="89">
        <v>0</v>
      </c>
      <c r="E2545" s="89">
        <v>0</v>
      </c>
      <c r="F2545" s="89">
        <v>0</v>
      </c>
      <c r="G2545" s="89">
        <v>0</v>
      </c>
      <c r="H2545" s="89">
        <v>0</v>
      </c>
      <c r="I2545" s="89">
        <v>0</v>
      </c>
      <c r="J2545" s="89">
        <v>0</v>
      </c>
      <c r="K2545" s="89">
        <v>0</v>
      </c>
      <c r="L2545" s="89">
        <v>0</v>
      </c>
      <c r="M2545" s="89">
        <v>0</v>
      </c>
      <c r="N2545" s="89">
        <v>0</v>
      </c>
      <c r="O2545" s="89">
        <v>0</v>
      </c>
      <c r="P2545" s="89">
        <v>0</v>
      </c>
      <c r="Q2545" s="89">
        <v>0</v>
      </c>
      <c r="R2545" s="89">
        <v>0</v>
      </c>
      <c r="S2545" s="89">
        <v>0</v>
      </c>
      <c r="T2545" s="89">
        <v>0</v>
      </c>
      <c r="U2545" s="89">
        <v>0</v>
      </c>
      <c r="V2545" s="89">
        <v>0</v>
      </c>
      <c r="W2545" s="89">
        <v>0</v>
      </c>
      <c r="X2545" s="89">
        <v>0</v>
      </c>
      <c r="Y2545" s="89">
        <v>0</v>
      </c>
    </row>
    <row r="2546" spans="1:25">
      <c r="A2546" s="88" t="s">
        <v>2655</v>
      </c>
      <c r="B2546" s="89">
        <v>0</v>
      </c>
      <c r="C2546" s="89">
        <v>0</v>
      </c>
      <c r="D2546" s="89">
        <v>0</v>
      </c>
      <c r="E2546" s="89">
        <v>0</v>
      </c>
      <c r="F2546" s="89">
        <v>0</v>
      </c>
      <c r="G2546" s="89">
        <v>0</v>
      </c>
      <c r="H2546" s="89">
        <v>0</v>
      </c>
      <c r="I2546" s="89">
        <v>0</v>
      </c>
      <c r="J2546" s="89">
        <v>0</v>
      </c>
      <c r="K2546" s="89">
        <v>0</v>
      </c>
      <c r="L2546" s="89">
        <v>0</v>
      </c>
      <c r="M2546" s="89">
        <v>0</v>
      </c>
      <c r="N2546" s="89">
        <v>0</v>
      </c>
      <c r="O2546" s="89">
        <v>0</v>
      </c>
      <c r="P2546" s="89">
        <v>0</v>
      </c>
      <c r="Q2546" s="89">
        <v>0</v>
      </c>
      <c r="R2546" s="89">
        <v>0</v>
      </c>
      <c r="S2546" s="89">
        <v>0</v>
      </c>
      <c r="T2546" s="89">
        <v>0</v>
      </c>
      <c r="U2546" s="89">
        <v>0</v>
      </c>
      <c r="V2546" s="89">
        <v>0</v>
      </c>
      <c r="W2546" s="89">
        <v>0</v>
      </c>
      <c r="X2546" s="89">
        <v>0</v>
      </c>
      <c r="Y2546" s="89">
        <v>0</v>
      </c>
    </row>
    <row r="2547" spans="1:25">
      <c r="A2547" s="88" t="s">
        <v>2656</v>
      </c>
      <c r="B2547" s="89">
        <v>0</v>
      </c>
      <c r="C2547" s="89">
        <v>0</v>
      </c>
      <c r="D2547" s="89">
        <v>0</v>
      </c>
      <c r="E2547" s="89">
        <v>0</v>
      </c>
      <c r="F2547" s="89">
        <v>0</v>
      </c>
      <c r="G2547" s="89">
        <v>0</v>
      </c>
      <c r="H2547" s="89">
        <v>0</v>
      </c>
      <c r="I2547" s="89">
        <v>0</v>
      </c>
      <c r="J2547" s="89">
        <v>0</v>
      </c>
      <c r="K2547" s="89">
        <v>0</v>
      </c>
      <c r="L2547" s="89">
        <v>0</v>
      </c>
      <c r="M2547" s="89">
        <v>0</v>
      </c>
      <c r="N2547" s="89">
        <v>0</v>
      </c>
      <c r="O2547" s="89">
        <v>0</v>
      </c>
      <c r="P2547" s="89">
        <v>0</v>
      </c>
      <c r="Q2547" s="89">
        <v>0</v>
      </c>
      <c r="R2547" s="89">
        <v>0</v>
      </c>
      <c r="S2547" s="89">
        <v>0</v>
      </c>
      <c r="T2547" s="89">
        <v>0</v>
      </c>
      <c r="U2547" s="89">
        <v>0</v>
      </c>
      <c r="V2547" s="89">
        <v>0</v>
      </c>
      <c r="W2547" s="89">
        <v>0</v>
      </c>
      <c r="X2547" s="89">
        <v>0</v>
      </c>
      <c r="Y2547" s="89">
        <v>0</v>
      </c>
    </row>
    <row r="2548" spans="1:25">
      <c r="A2548" s="88" t="s">
        <v>2657</v>
      </c>
      <c r="B2548" s="89">
        <v>0</v>
      </c>
      <c r="C2548" s="89">
        <v>0</v>
      </c>
      <c r="D2548" s="89">
        <v>0</v>
      </c>
      <c r="E2548" s="89">
        <v>0</v>
      </c>
      <c r="F2548" s="89">
        <v>0</v>
      </c>
      <c r="G2548" s="89">
        <v>0</v>
      </c>
      <c r="H2548" s="89">
        <v>0</v>
      </c>
      <c r="I2548" s="89">
        <v>0</v>
      </c>
      <c r="J2548" s="89">
        <v>0</v>
      </c>
      <c r="K2548" s="89">
        <v>0</v>
      </c>
      <c r="L2548" s="89">
        <v>0</v>
      </c>
      <c r="M2548" s="89">
        <v>0</v>
      </c>
      <c r="N2548" s="89">
        <v>0</v>
      </c>
      <c r="O2548" s="89">
        <v>0</v>
      </c>
      <c r="P2548" s="89">
        <v>0</v>
      </c>
      <c r="Q2548" s="89">
        <v>0</v>
      </c>
      <c r="R2548" s="89">
        <v>0</v>
      </c>
      <c r="S2548" s="89">
        <v>0</v>
      </c>
      <c r="T2548" s="89">
        <v>0</v>
      </c>
      <c r="U2548" s="89">
        <v>0</v>
      </c>
      <c r="V2548" s="89">
        <v>0</v>
      </c>
      <c r="W2548" s="89">
        <v>0</v>
      </c>
      <c r="X2548" s="89">
        <v>0</v>
      </c>
      <c r="Y2548" s="89">
        <v>0</v>
      </c>
    </row>
    <row r="2549" spans="1:25">
      <c r="A2549" s="88" t="s">
        <v>2658</v>
      </c>
      <c r="B2549" s="89">
        <v>0</v>
      </c>
      <c r="C2549" s="89">
        <v>0</v>
      </c>
      <c r="D2549" s="89">
        <v>0</v>
      </c>
      <c r="E2549" s="89">
        <v>0</v>
      </c>
      <c r="F2549" s="89">
        <v>0</v>
      </c>
      <c r="G2549" s="89">
        <v>0</v>
      </c>
      <c r="H2549" s="89">
        <v>0</v>
      </c>
      <c r="I2549" s="89">
        <v>0</v>
      </c>
      <c r="J2549" s="89">
        <v>0</v>
      </c>
      <c r="K2549" s="89">
        <v>0</v>
      </c>
      <c r="L2549" s="89">
        <v>0</v>
      </c>
      <c r="M2549" s="89">
        <v>0</v>
      </c>
      <c r="N2549" s="89">
        <v>0</v>
      </c>
      <c r="O2549" s="89">
        <v>0</v>
      </c>
      <c r="P2549" s="89">
        <v>0</v>
      </c>
      <c r="Q2549" s="89">
        <v>0</v>
      </c>
      <c r="R2549" s="89">
        <v>0</v>
      </c>
      <c r="S2549" s="89">
        <v>0</v>
      </c>
      <c r="T2549" s="89">
        <v>0</v>
      </c>
      <c r="U2549" s="89">
        <v>0</v>
      </c>
      <c r="V2549" s="89">
        <v>0</v>
      </c>
      <c r="W2549" s="89">
        <v>0</v>
      </c>
      <c r="X2549" s="89">
        <v>0</v>
      </c>
      <c r="Y2549" s="89">
        <v>0</v>
      </c>
    </row>
    <row r="2550" spans="1:25">
      <c r="A2550" s="88" t="s">
        <v>2659</v>
      </c>
      <c r="B2550" s="89">
        <v>0</v>
      </c>
      <c r="C2550" s="89">
        <v>0</v>
      </c>
      <c r="D2550" s="89">
        <v>0</v>
      </c>
      <c r="E2550" s="89">
        <v>0</v>
      </c>
      <c r="F2550" s="89">
        <v>0</v>
      </c>
      <c r="G2550" s="89">
        <v>0</v>
      </c>
      <c r="H2550" s="89">
        <v>0</v>
      </c>
      <c r="I2550" s="89">
        <v>0</v>
      </c>
      <c r="J2550" s="89">
        <v>0</v>
      </c>
      <c r="K2550" s="89">
        <v>0</v>
      </c>
      <c r="L2550" s="89">
        <v>0</v>
      </c>
      <c r="M2550" s="89">
        <v>0</v>
      </c>
      <c r="N2550" s="89">
        <v>0</v>
      </c>
      <c r="O2550" s="89">
        <v>0</v>
      </c>
      <c r="P2550" s="89">
        <v>0</v>
      </c>
      <c r="Q2550" s="89">
        <v>0</v>
      </c>
      <c r="R2550" s="89">
        <v>0</v>
      </c>
      <c r="S2550" s="89">
        <v>0</v>
      </c>
      <c r="T2550" s="89">
        <v>0</v>
      </c>
      <c r="U2550" s="89">
        <v>0</v>
      </c>
      <c r="V2550" s="89">
        <v>0</v>
      </c>
      <c r="W2550" s="89">
        <v>0</v>
      </c>
      <c r="X2550" s="89">
        <v>0</v>
      </c>
      <c r="Y2550" s="89">
        <v>0</v>
      </c>
    </row>
    <row r="2551" spans="1:25">
      <c r="A2551" s="88" t="s">
        <v>2660</v>
      </c>
      <c r="B2551" s="89">
        <v>0</v>
      </c>
      <c r="C2551" s="89">
        <v>0</v>
      </c>
      <c r="D2551" s="89">
        <v>0</v>
      </c>
      <c r="E2551" s="89">
        <v>0</v>
      </c>
      <c r="F2551" s="89">
        <v>0</v>
      </c>
      <c r="G2551" s="89">
        <v>0</v>
      </c>
      <c r="H2551" s="89">
        <v>0</v>
      </c>
      <c r="I2551" s="89">
        <v>0</v>
      </c>
      <c r="J2551" s="89">
        <v>0</v>
      </c>
      <c r="K2551" s="89">
        <v>0</v>
      </c>
      <c r="L2551" s="89">
        <v>0</v>
      </c>
      <c r="M2551" s="89">
        <v>0</v>
      </c>
      <c r="N2551" s="89">
        <v>0</v>
      </c>
      <c r="O2551" s="89">
        <v>0</v>
      </c>
      <c r="P2551" s="89">
        <v>0</v>
      </c>
      <c r="Q2551" s="89">
        <v>0</v>
      </c>
      <c r="R2551" s="89">
        <v>0</v>
      </c>
      <c r="S2551" s="89">
        <v>0</v>
      </c>
      <c r="T2551" s="89">
        <v>0</v>
      </c>
      <c r="U2551" s="89">
        <v>0</v>
      </c>
      <c r="V2551" s="89">
        <v>0</v>
      </c>
      <c r="W2551" s="89">
        <v>0</v>
      </c>
      <c r="X2551" s="89">
        <v>0</v>
      </c>
      <c r="Y2551" s="89">
        <v>0</v>
      </c>
    </row>
    <row r="2552" spans="1:25">
      <c r="A2552" s="88" t="s">
        <v>2661</v>
      </c>
      <c r="B2552" s="89">
        <v>0</v>
      </c>
      <c r="C2552" s="89">
        <v>0</v>
      </c>
      <c r="D2552" s="89">
        <v>0</v>
      </c>
      <c r="E2552" s="89">
        <v>0</v>
      </c>
      <c r="F2552" s="89">
        <v>0</v>
      </c>
      <c r="G2552" s="89">
        <v>0</v>
      </c>
      <c r="H2552" s="89">
        <v>0</v>
      </c>
      <c r="I2552" s="89">
        <v>0</v>
      </c>
      <c r="J2552" s="89">
        <v>0</v>
      </c>
      <c r="K2552" s="89">
        <v>0</v>
      </c>
      <c r="L2552" s="89">
        <v>0</v>
      </c>
      <c r="M2552" s="89">
        <v>0</v>
      </c>
      <c r="N2552" s="89">
        <v>0</v>
      </c>
      <c r="O2552" s="89">
        <v>0</v>
      </c>
      <c r="P2552" s="89">
        <v>0</v>
      </c>
      <c r="Q2552" s="89">
        <v>0</v>
      </c>
      <c r="R2552" s="89">
        <v>0</v>
      </c>
      <c r="S2552" s="89">
        <v>0</v>
      </c>
      <c r="T2552" s="89">
        <v>0</v>
      </c>
      <c r="U2552" s="89">
        <v>0</v>
      </c>
      <c r="V2552" s="89">
        <v>0</v>
      </c>
      <c r="W2552" s="89">
        <v>0</v>
      </c>
      <c r="X2552" s="89">
        <v>0</v>
      </c>
      <c r="Y2552" s="89">
        <v>0</v>
      </c>
    </row>
    <row r="2553" spans="1:25">
      <c r="A2553" s="88" t="s">
        <v>2662</v>
      </c>
      <c r="B2553" s="89">
        <v>0</v>
      </c>
      <c r="C2553" s="89">
        <v>0</v>
      </c>
      <c r="D2553" s="89">
        <v>0</v>
      </c>
      <c r="E2553" s="89">
        <v>0</v>
      </c>
      <c r="F2553" s="89">
        <v>0</v>
      </c>
      <c r="G2553" s="89">
        <v>0</v>
      </c>
      <c r="H2553" s="89">
        <v>0</v>
      </c>
      <c r="I2553" s="89">
        <v>0</v>
      </c>
      <c r="J2553" s="89">
        <v>0</v>
      </c>
      <c r="K2553" s="89">
        <v>0</v>
      </c>
      <c r="L2553" s="89">
        <v>0</v>
      </c>
      <c r="M2553" s="89">
        <v>0</v>
      </c>
      <c r="N2553" s="89">
        <v>0</v>
      </c>
      <c r="O2553" s="89">
        <v>0</v>
      </c>
      <c r="P2553" s="89">
        <v>0</v>
      </c>
      <c r="Q2553" s="89">
        <v>0</v>
      </c>
      <c r="R2553" s="89">
        <v>0</v>
      </c>
      <c r="S2553" s="89">
        <v>0</v>
      </c>
      <c r="T2553" s="89">
        <v>0</v>
      </c>
      <c r="U2553" s="89">
        <v>0</v>
      </c>
      <c r="V2553" s="89">
        <v>0</v>
      </c>
      <c r="W2553" s="89">
        <v>0</v>
      </c>
      <c r="X2553" s="89">
        <v>0</v>
      </c>
      <c r="Y2553" s="89">
        <v>0</v>
      </c>
    </row>
    <row r="2554" spans="1:25">
      <c r="A2554" s="88" t="s">
        <v>2663</v>
      </c>
      <c r="B2554" s="89">
        <v>0</v>
      </c>
      <c r="C2554" s="89">
        <v>0</v>
      </c>
      <c r="D2554" s="89">
        <v>0</v>
      </c>
      <c r="E2554" s="89">
        <v>0</v>
      </c>
      <c r="F2554" s="89">
        <v>0</v>
      </c>
      <c r="G2554" s="89">
        <v>0</v>
      </c>
      <c r="H2554" s="89">
        <v>0</v>
      </c>
      <c r="I2554" s="89">
        <v>0</v>
      </c>
      <c r="J2554" s="89">
        <v>0</v>
      </c>
      <c r="K2554" s="89">
        <v>0</v>
      </c>
      <c r="L2554" s="89">
        <v>0</v>
      </c>
      <c r="M2554" s="89">
        <v>0</v>
      </c>
      <c r="N2554" s="89">
        <v>0</v>
      </c>
      <c r="O2554" s="89">
        <v>0</v>
      </c>
      <c r="P2554" s="89">
        <v>0</v>
      </c>
      <c r="Q2554" s="89">
        <v>0</v>
      </c>
      <c r="R2554" s="89">
        <v>0</v>
      </c>
      <c r="S2554" s="89">
        <v>0</v>
      </c>
      <c r="T2554" s="89">
        <v>0</v>
      </c>
      <c r="U2554" s="89">
        <v>0</v>
      </c>
      <c r="V2554" s="89">
        <v>0</v>
      </c>
      <c r="W2554" s="89">
        <v>0</v>
      </c>
      <c r="X2554" s="89">
        <v>0</v>
      </c>
      <c r="Y2554" s="89">
        <v>0</v>
      </c>
    </row>
    <row r="2555" spans="1:25">
      <c r="A2555" s="88" t="s">
        <v>2664</v>
      </c>
      <c r="B2555" s="89">
        <v>0</v>
      </c>
      <c r="C2555" s="89">
        <v>0</v>
      </c>
      <c r="D2555" s="89">
        <v>0</v>
      </c>
      <c r="E2555" s="89">
        <v>0</v>
      </c>
      <c r="F2555" s="89">
        <v>0</v>
      </c>
      <c r="G2555" s="89">
        <v>0</v>
      </c>
      <c r="H2555" s="89">
        <v>0</v>
      </c>
      <c r="I2555" s="89">
        <v>0</v>
      </c>
      <c r="J2555" s="89">
        <v>0</v>
      </c>
      <c r="K2555" s="89">
        <v>0</v>
      </c>
      <c r="L2555" s="89">
        <v>0</v>
      </c>
      <c r="M2555" s="89">
        <v>0</v>
      </c>
      <c r="N2555" s="89">
        <v>0</v>
      </c>
      <c r="O2555" s="89">
        <v>0</v>
      </c>
      <c r="P2555" s="89">
        <v>0</v>
      </c>
      <c r="Q2555" s="89">
        <v>0</v>
      </c>
      <c r="R2555" s="89">
        <v>0</v>
      </c>
      <c r="S2555" s="89">
        <v>0</v>
      </c>
      <c r="T2555" s="89">
        <v>0</v>
      </c>
      <c r="U2555" s="89">
        <v>0</v>
      </c>
      <c r="V2555" s="89">
        <v>0</v>
      </c>
      <c r="W2555" s="89">
        <v>0</v>
      </c>
      <c r="X2555" s="89">
        <v>0</v>
      </c>
      <c r="Y2555" s="89">
        <v>0</v>
      </c>
    </row>
    <row r="2556" spans="1:25">
      <c r="A2556" s="88" t="s">
        <v>2665</v>
      </c>
      <c r="B2556" s="89">
        <v>0</v>
      </c>
      <c r="C2556" s="89">
        <v>0</v>
      </c>
      <c r="D2556" s="89">
        <v>0</v>
      </c>
      <c r="E2556" s="89">
        <v>0</v>
      </c>
      <c r="F2556" s="89">
        <v>0</v>
      </c>
      <c r="G2556" s="89">
        <v>0</v>
      </c>
      <c r="H2556" s="89">
        <v>0</v>
      </c>
      <c r="I2556" s="89">
        <v>0</v>
      </c>
      <c r="J2556" s="89">
        <v>0</v>
      </c>
      <c r="K2556" s="89">
        <v>0</v>
      </c>
      <c r="L2556" s="89">
        <v>0</v>
      </c>
      <c r="M2556" s="89">
        <v>0</v>
      </c>
      <c r="N2556" s="89">
        <v>0</v>
      </c>
      <c r="O2556" s="89">
        <v>0</v>
      </c>
      <c r="P2556" s="89">
        <v>0</v>
      </c>
      <c r="Q2556" s="89">
        <v>0</v>
      </c>
      <c r="R2556" s="89">
        <v>0</v>
      </c>
      <c r="S2556" s="89">
        <v>0</v>
      </c>
      <c r="T2556" s="89">
        <v>0</v>
      </c>
      <c r="U2556" s="89">
        <v>0</v>
      </c>
      <c r="V2556" s="89">
        <v>0</v>
      </c>
      <c r="W2556" s="89">
        <v>0</v>
      </c>
      <c r="X2556" s="89">
        <v>0</v>
      </c>
      <c r="Y2556" s="89">
        <v>0</v>
      </c>
    </row>
    <row r="2557" spans="1:25">
      <c r="A2557" s="88" t="s">
        <v>2666</v>
      </c>
      <c r="B2557" s="89">
        <v>0</v>
      </c>
      <c r="C2557" s="89">
        <v>0</v>
      </c>
      <c r="D2557" s="89">
        <v>0</v>
      </c>
      <c r="E2557" s="89">
        <v>0</v>
      </c>
      <c r="F2557" s="89">
        <v>0</v>
      </c>
      <c r="G2557" s="89">
        <v>0</v>
      </c>
      <c r="H2557" s="89">
        <v>0</v>
      </c>
      <c r="I2557" s="89">
        <v>0</v>
      </c>
      <c r="J2557" s="89">
        <v>0</v>
      </c>
      <c r="K2557" s="89">
        <v>0</v>
      </c>
      <c r="L2557" s="89">
        <v>0</v>
      </c>
      <c r="M2557" s="89">
        <v>0</v>
      </c>
      <c r="N2557" s="89">
        <v>0</v>
      </c>
      <c r="O2557" s="89">
        <v>0</v>
      </c>
      <c r="P2557" s="89">
        <v>0</v>
      </c>
      <c r="Q2557" s="89">
        <v>0</v>
      </c>
      <c r="R2557" s="89">
        <v>0</v>
      </c>
      <c r="S2557" s="89">
        <v>0</v>
      </c>
      <c r="T2557" s="89">
        <v>0</v>
      </c>
      <c r="U2557" s="89">
        <v>0</v>
      </c>
      <c r="V2557" s="89">
        <v>0</v>
      </c>
      <c r="W2557" s="89">
        <v>0</v>
      </c>
      <c r="X2557" s="89">
        <v>0</v>
      </c>
      <c r="Y2557" s="89">
        <v>0</v>
      </c>
    </row>
    <row r="2558" spans="1:25">
      <c r="A2558" s="88" t="s">
        <v>2667</v>
      </c>
      <c r="B2558" s="89">
        <v>0</v>
      </c>
      <c r="C2558" s="89">
        <v>0</v>
      </c>
      <c r="D2558" s="89">
        <v>0</v>
      </c>
      <c r="E2558" s="89">
        <v>0</v>
      </c>
      <c r="F2558" s="89">
        <v>0</v>
      </c>
      <c r="G2558" s="89">
        <v>0</v>
      </c>
      <c r="H2558" s="89">
        <v>0</v>
      </c>
      <c r="I2558" s="89">
        <v>0</v>
      </c>
      <c r="J2558" s="89">
        <v>0</v>
      </c>
      <c r="K2558" s="89">
        <v>0</v>
      </c>
      <c r="L2558" s="89">
        <v>0</v>
      </c>
      <c r="M2558" s="89">
        <v>0</v>
      </c>
      <c r="N2558" s="89">
        <v>0</v>
      </c>
      <c r="O2558" s="89">
        <v>0</v>
      </c>
      <c r="P2558" s="89">
        <v>0</v>
      </c>
      <c r="Q2558" s="89">
        <v>0</v>
      </c>
      <c r="R2558" s="89">
        <v>0</v>
      </c>
      <c r="S2558" s="89">
        <v>0</v>
      </c>
      <c r="T2558" s="89">
        <v>0</v>
      </c>
      <c r="U2558" s="89">
        <v>0</v>
      </c>
      <c r="V2558" s="89">
        <v>0</v>
      </c>
      <c r="W2558" s="89">
        <v>0</v>
      </c>
      <c r="X2558" s="89">
        <v>0</v>
      </c>
      <c r="Y2558" s="89">
        <v>0</v>
      </c>
    </row>
    <row r="2559" spans="1:25">
      <c r="A2559" s="88" t="s">
        <v>2668</v>
      </c>
      <c r="B2559" s="89">
        <v>0</v>
      </c>
      <c r="C2559" s="89">
        <v>0</v>
      </c>
      <c r="D2559" s="89">
        <v>0</v>
      </c>
      <c r="E2559" s="89">
        <v>0</v>
      </c>
      <c r="F2559" s="89">
        <v>0</v>
      </c>
      <c r="G2559" s="89">
        <v>0</v>
      </c>
      <c r="H2559" s="89">
        <v>0</v>
      </c>
      <c r="I2559" s="89">
        <v>0</v>
      </c>
      <c r="J2559" s="89">
        <v>0</v>
      </c>
      <c r="K2559" s="89">
        <v>0</v>
      </c>
      <c r="L2559" s="89">
        <v>0</v>
      </c>
      <c r="M2559" s="89">
        <v>0</v>
      </c>
      <c r="N2559" s="89">
        <v>0</v>
      </c>
      <c r="O2559" s="89">
        <v>0</v>
      </c>
      <c r="P2559" s="89">
        <v>0</v>
      </c>
      <c r="Q2559" s="89">
        <v>0</v>
      </c>
      <c r="R2559" s="89">
        <v>0</v>
      </c>
      <c r="S2559" s="89">
        <v>0</v>
      </c>
      <c r="T2559" s="89">
        <v>0</v>
      </c>
      <c r="U2559" s="89">
        <v>0</v>
      </c>
      <c r="V2559" s="89">
        <v>0</v>
      </c>
      <c r="W2559" s="89">
        <v>0</v>
      </c>
      <c r="X2559" s="89">
        <v>0</v>
      </c>
      <c r="Y2559" s="89">
        <v>0</v>
      </c>
    </row>
    <row r="2560" spans="1:25">
      <c r="A2560" s="88" t="s">
        <v>2669</v>
      </c>
      <c r="B2560" s="89">
        <v>0</v>
      </c>
      <c r="C2560" s="89">
        <v>0</v>
      </c>
      <c r="D2560" s="89">
        <v>0</v>
      </c>
      <c r="E2560" s="89">
        <v>0</v>
      </c>
      <c r="F2560" s="89">
        <v>0</v>
      </c>
      <c r="G2560" s="89">
        <v>0</v>
      </c>
      <c r="H2560" s="89">
        <v>0</v>
      </c>
      <c r="I2560" s="89">
        <v>0</v>
      </c>
      <c r="J2560" s="89">
        <v>0</v>
      </c>
      <c r="K2560" s="89">
        <v>0</v>
      </c>
      <c r="L2560" s="89">
        <v>0</v>
      </c>
      <c r="M2560" s="89">
        <v>0</v>
      </c>
      <c r="N2560" s="89">
        <v>0</v>
      </c>
      <c r="O2560" s="89">
        <v>0</v>
      </c>
      <c r="P2560" s="89">
        <v>0</v>
      </c>
      <c r="Q2560" s="89">
        <v>0</v>
      </c>
      <c r="R2560" s="89">
        <v>0</v>
      </c>
      <c r="S2560" s="89">
        <v>0</v>
      </c>
      <c r="T2560" s="89">
        <v>0</v>
      </c>
      <c r="U2560" s="89">
        <v>0</v>
      </c>
      <c r="V2560" s="89">
        <v>0</v>
      </c>
      <c r="W2560" s="89">
        <v>0</v>
      </c>
      <c r="X2560" s="89">
        <v>0</v>
      </c>
      <c r="Y2560" s="89">
        <v>0</v>
      </c>
    </row>
    <row r="2561" spans="1:25">
      <c r="A2561" s="88" t="s">
        <v>2670</v>
      </c>
      <c r="B2561" s="89">
        <v>0</v>
      </c>
      <c r="C2561" s="89">
        <v>0</v>
      </c>
      <c r="D2561" s="89">
        <v>0</v>
      </c>
      <c r="E2561" s="89">
        <v>0</v>
      </c>
      <c r="F2561" s="89">
        <v>0</v>
      </c>
      <c r="G2561" s="89">
        <v>0</v>
      </c>
      <c r="H2561" s="89">
        <v>0</v>
      </c>
      <c r="I2561" s="89">
        <v>0</v>
      </c>
      <c r="J2561" s="89">
        <v>0</v>
      </c>
      <c r="K2561" s="89">
        <v>0</v>
      </c>
      <c r="L2561" s="89">
        <v>0</v>
      </c>
      <c r="M2561" s="89">
        <v>0</v>
      </c>
      <c r="N2561" s="89">
        <v>0</v>
      </c>
      <c r="O2561" s="89">
        <v>0</v>
      </c>
      <c r="P2561" s="89">
        <v>0</v>
      </c>
      <c r="Q2561" s="89">
        <v>0</v>
      </c>
      <c r="R2561" s="89">
        <v>0</v>
      </c>
      <c r="S2561" s="89">
        <v>0</v>
      </c>
      <c r="T2561" s="89">
        <v>0</v>
      </c>
      <c r="U2561" s="89">
        <v>0</v>
      </c>
      <c r="V2561" s="89">
        <v>0</v>
      </c>
      <c r="W2561" s="89">
        <v>0</v>
      </c>
      <c r="X2561" s="89">
        <v>0</v>
      </c>
      <c r="Y2561" s="89">
        <v>0</v>
      </c>
    </row>
    <row r="2562" spans="1:25">
      <c r="A2562" s="88" t="s">
        <v>2671</v>
      </c>
      <c r="B2562" s="89">
        <v>0</v>
      </c>
      <c r="C2562" s="89">
        <v>0</v>
      </c>
      <c r="D2562" s="89">
        <v>0</v>
      </c>
      <c r="E2562" s="89">
        <v>0</v>
      </c>
      <c r="F2562" s="89">
        <v>0</v>
      </c>
      <c r="G2562" s="89">
        <v>0</v>
      </c>
      <c r="H2562" s="89">
        <v>0</v>
      </c>
      <c r="I2562" s="89">
        <v>0</v>
      </c>
      <c r="J2562" s="89">
        <v>0</v>
      </c>
      <c r="K2562" s="89">
        <v>0</v>
      </c>
      <c r="L2562" s="89">
        <v>0</v>
      </c>
      <c r="M2562" s="89">
        <v>0</v>
      </c>
      <c r="N2562" s="89">
        <v>0</v>
      </c>
      <c r="O2562" s="89">
        <v>0</v>
      </c>
      <c r="P2562" s="89">
        <v>0</v>
      </c>
      <c r="Q2562" s="89">
        <v>0</v>
      </c>
      <c r="R2562" s="89">
        <v>0</v>
      </c>
      <c r="S2562" s="89">
        <v>0</v>
      </c>
      <c r="T2562" s="89">
        <v>0</v>
      </c>
      <c r="U2562" s="89">
        <v>0</v>
      </c>
      <c r="V2562" s="89">
        <v>0</v>
      </c>
      <c r="W2562" s="89">
        <v>0</v>
      </c>
      <c r="X2562" s="89">
        <v>0</v>
      </c>
      <c r="Y2562" s="89">
        <v>0</v>
      </c>
    </row>
    <row r="2563" spans="1:25">
      <c r="A2563" s="88" t="s">
        <v>2672</v>
      </c>
      <c r="B2563" s="89">
        <v>0</v>
      </c>
      <c r="C2563" s="89">
        <v>0</v>
      </c>
      <c r="D2563" s="89">
        <v>0</v>
      </c>
      <c r="E2563" s="89">
        <v>0</v>
      </c>
      <c r="F2563" s="89">
        <v>0</v>
      </c>
      <c r="G2563" s="89">
        <v>0</v>
      </c>
      <c r="H2563" s="89">
        <v>0</v>
      </c>
      <c r="I2563" s="89">
        <v>0</v>
      </c>
      <c r="J2563" s="89">
        <v>0</v>
      </c>
      <c r="K2563" s="89">
        <v>0</v>
      </c>
      <c r="L2563" s="89">
        <v>0</v>
      </c>
      <c r="M2563" s="89">
        <v>0</v>
      </c>
      <c r="N2563" s="89">
        <v>0</v>
      </c>
      <c r="O2563" s="89">
        <v>0</v>
      </c>
      <c r="P2563" s="89">
        <v>0</v>
      </c>
      <c r="Q2563" s="89">
        <v>0</v>
      </c>
      <c r="R2563" s="89">
        <v>0</v>
      </c>
      <c r="S2563" s="89">
        <v>0</v>
      </c>
      <c r="T2563" s="89">
        <v>0</v>
      </c>
      <c r="U2563" s="89">
        <v>0</v>
      </c>
      <c r="V2563" s="89">
        <v>0</v>
      </c>
      <c r="W2563" s="89">
        <v>0</v>
      </c>
      <c r="X2563" s="89">
        <v>0</v>
      </c>
      <c r="Y2563" s="89">
        <v>0</v>
      </c>
    </row>
    <row r="2564" spans="1:25">
      <c r="A2564" s="88" t="s">
        <v>2673</v>
      </c>
      <c r="B2564" s="89">
        <v>0</v>
      </c>
      <c r="C2564" s="89">
        <v>0</v>
      </c>
      <c r="D2564" s="89">
        <v>0</v>
      </c>
      <c r="E2564" s="89">
        <v>0</v>
      </c>
      <c r="F2564" s="89">
        <v>0</v>
      </c>
      <c r="G2564" s="89">
        <v>0</v>
      </c>
      <c r="H2564" s="89">
        <v>0</v>
      </c>
      <c r="I2564" s="89">
        <v>0</v>
      </c>
      <c r="J2564" s="89">
        <v>0</v>
      </c>
      <c r="K2564" s="89">
        <v>0</v>
      </c>
      <c r="L2564" s="89">
        <v>0</v>
      </c>
      <c r="M2564" s="89">
        <v>0</v>
      </c>
      <c r="N2564" s="89">
        <v>0</v>
      </c>
      <c r="O2564" s="89">
        <v>0</v>
      </c>
      <c r="P2564" s="89">
        <v>0</v>
      </c>
      <c r="Q2564" s="89">
        <v>0</v>
      </c>
      <c r="R2564" s="89">
        <v>0</v>
      </c>
      <c r="S2564" s="89">
        <v>0</v>
      </c>
      <c r="T2564" s="89">
        <v>0</v>
      </c>
      <c r="U2564" s="89">
        <v>0</v>
      </c>
      <c r="V2564" s="89">
        <v>0</v>
      </c>
      <c r="W2564" s="89">
        <v>0</v>
      </c>
      <c r="X2564" s="89">
        <v>0</v>
      </c>
      <c r="Y2564" s="89">
        <v>0</v>
      </c>
    </row>
    <row r="2565" spans="1:25">
      <c r="A2565" s="88" t="s">
        <v>2674</v>
      </c>
      <c r="B2565" s="89">
        <v>0</v>
      </c>
      <c r="C2565" s="89">
        <v>0</v>
      </c>
      <c r="D2565" s="89">
        <v>0</v>
      </c>
      <c r="E2565" s="89">
        <v>0</v>
      </c>
      <c r="F2565" s="89">
        <v>0</v>
      </c>
      <c r="G2565" s="89">
        <v>0</v>
      </c>
      <c r="H2565" s="89">
        <v>0</v>
      </c>
      <c r="I2565" s="89">
        <v>0</v>
      </c>
      <c r="J2565" s="89">
        <v>0</v>
      </c>
      <c r="K2565" s="89">
        <v>0</v>
      </c>
      <c r="L2565" s="89">
        <v>0</v>
      </c>
      <c r="M2565" s="89">
        <v>0</v>
      </c>
      <c r="N2565" s="89">
        <v>0</v>
      </c>
      <c r="O2565" s="89">
        <v>0</v>
      </c>
      <c r="P2565" s="89">
        <v>0</v>
      </c>
      <c r="Q2565" s="89">
        <v>0</v>
      </c>
      <c r="R2565" s="89">
        <v>0</v>
      </c>
      <c r="S2565" s="89">
        <v>0</v>
      </c>
      <c r="T2565" s="89">
        <v>0</v>
      </c>
      <c r="U2565" s="89">
        <v>0</v>
      </c>
      <c r="V2565" s="89">
        <v>0</v>
      </c>
      <c r="W2565" s="89">
        <v>0</v>
      </c>
      <c r="X2565" s="89">
        <v>0</v>
      </c>
      <c r="Y2565" s="89">
        <v>0</v>
      </c>
    </row>
    <row r="2566" spans="1:25">
      <c r="A2566" s="88" t="s">
        <v>2675</v>
      </c>
      <c r="B2566" s="89">
        <v>0</v>
      </c>
      <c r="C2566" s="89">
        <v>0</v>
      </c>
      <c r="D2566" s="89">
        <v>0</v>
      </c>
      <c r="E2566" s="89">
        <v>0</v>
      </c>
      <c r="F2566" s="89">
        <v>0</v>
      </c>
      <c r="G2566" s="89">
        <v>0</v>
      </c>
      <c r="H2566" s="89">
        <v>0</v>
      </c>
      <c r="I2566" s="89">
        <v>0</v>
      </c>
      <c r="J2566" s="89">
        <v>0</v>
      </c>
      <c r="K2566" s="89">
        <v>0</v>
      </c>
      <c r="L2566" s="89">
        <v>0</v>
      </c>
      <c r="M2566" s="89">
        <v>0</v>
      </c>
      <c r="N2566" s="89">
        <v>0</v>
      </c>
      <c r="O2566" s="89">
        <v>0</v>
      </c>
      <c r="P2566" s="89">
        <v>0</v>
      </c>
      <c r="Q2566" s="89">
        <v>0</v>
      </c>
      <c r="R2566" s="89">
        <v>0</v>
      </c>
      <c r="S2566" s="89">
        <v>0</v>
      </c>
      <c r="T2566" s="89">
        <v>0</v>
      </c>
      <c r="U2566" s="89">
        <v>0</v>
      </c>
      <c r="V2566" s="89">
        <v>0</v>
      </c>
      <c r="W2566" s="89">
        <v>0</v>
      </c>
      <c r="X2566" s="89">
        <v>0</v>
      </c>
      <c r="Y2566" s="89">
        <v>0</v>
      </c>
    </row>
    <row r="2567" spans="1:25">
      <c r="A2567" s="88" t="s">
        <v>2676</v>
      </c>
      <c r="B2567" s="89">
        <v>0</v>
      </c>
      <c r="C2567" s="89">
        <v>0</v>
      </c>
      <c r="D2567" s="89">
        <v>0</v>
      </c>
      <c r="E2567" s="89">
        <v>0</v>
      </c>
      <c r="F2567" s="89">
        <v>0</v>
      </c>
      <c r="G2567" s="89">
        <v>0</v>
      </c>
      <c r="H2567" s="89">
        <v>0</v>
      </c>
      <c r="I2567" s="89">
        <v>0</v>
      </c>
      <c r="J2567" s="89">
        <v>0</v>
      </c>
      <c r="K2567" s="89">
        <v>0</v>
      </c>
      <c r="L2567" s="89">
        <v>0</v>
      </c>
      <c r="M2567" s="89">
        <v>0</v>
      </c>
      <c r="N2567" s="89">
        <v>0</v>
      </c>
      <c r="O2567" s="89">
        <v>0</v>
      </c>
      <c r="P2567" s="89">
        <v>0</v>
      </c>
      <c r="Q2567" s="89">
        <v>0</v>
      </c>
      <c r="R2567" s="89">
        <v>0</v>
      </c>
      <c r="S2567" s="89">
        <v>0</v>
      </c>
      <c r="T2567" s="89">
        <v>0</v>
      </c>
      <c r="U2567" s="89">
        <v>0</v>
      </c>
      <c r="V2567" s="89">
        <v>0</v>
      </c>
      <c r="W2567" s="89">
        <v>0</v>
      </c>
      <c r="X2567" s="89">
        <v>0</v>
      </c>
      <c r="Y2567" s="89">
        <v>0</v>
      </c>
    </row>
    <row r="2568" spans="1:25">
      <c r="A2568" s="88" t="s">
        <v>2677</v>
      </c>
      <c r="B2568" s="89">
        <v>0</v>
      </c>
      <c r="C2568" s="89">
        <v>0</v>
      </c>
      <c r="D2568" s="89">
        <v>0</v>
      </c>
      <c r="E2568" s="89">
        <v>0</v>
      </c>
      <c r="F2568" s="89">
        <v>0</v>
      </c>
      <c r="G2568" s="89">
        <v>0</v>
      </c>
      <c r="H2568" s="89">
        <v>0</v>
      </c>
      <c r="I2568" s="89">
        <v>0</v>
      </c>
      <c r="J2568" s="89">
        <v>0</v>
      </c>
      <c r="K2568" s="89">
        <v>0</v>
      </c>
      <c r="L2568" s="89">
        <v>0</v>
      </c>
      <c r="M2568" s="89">
        <v>0</v>
      </c>
      <c r="N2568" s="89">
        <v>0</v>
      </c>
      <c r="O2568" s="89">
        <v>0</v>
      </c>
      <c r="P2568" s="89">
        <v>0</v>
      </c>
      <c r="Q2568" s="89">
        <v>0</v>
      </c>
      <c r="R2568" s="89">
        <v>0</v>
      </c>
      <c r="S2568" s="89">
        <v>0</v>
      </c>
      <c r="T2568" s="89">
        <v>0</v>
      </c>
      <c r="U2568" s="89">
        <v>0</v>
      </c>
      <c r="V2568" s="89">
        <v>0</v>
      </c>
      <c r="W2568" s="89">
        <v>0</v>
      </c>
      <c r="X2568" s="89">
        <v>0</v>
      </c>
      <c r="Y2568" s="89">
        <v>0</v>
      </c>
    </row>
    <row r="2569" spans="1:25">
      <c r="A2569" s="88" t="s">
        <v>2678</v>
      </c>
      <c r="B2569" s="89">
        <v>0</v>
      </c>
      <c r="C2569" s="89">
        <v>0</v>
      </c>
      <c r="D2569" s="89">
        <v>0</v>
      </c>
      <c r="E2569" s="89">
        <v>0</v>
      </c>
      <c r="F2569" s="89">
        <v>0</v>
      </c>
      <c r="G2569" s="89">
        <v>0</v>
      </c>
      <c r="H2569" s="89">
        <v>0</v>
      </c>
      <c r="I2569" s="89">
        <v>0</v>
      </c>
      <c r="J2569" s="89">
        <v>0</v>
      </c>
      <c r="K2569" s="89">
        <v>0</v>
      </c>
      <c r="L2569" s="89">
        <v>0</v>
      </c>
      <c r="M2569" s="89">
        <v>0</v>
      </c>
      <c r="N2569" s="89">
        <v>0</v>
      </c>
      <c r="O2569" s="89">
        <v>0</v>
      </c>
      <c r="P2569" s="89">
        <v>0</v>
      </c>
      <c r="Q2569" s="89">
        <v>0</v>
      </c>
      <c r="R2569" s="89">
        <v>0</v>
      </c>
      <c r="S2569" s="89">
        <v>0</v>
      </c>
      <c r="T2569" s="89">
        <v>0</v>
      </c>
      <c r="U2569" s="89">
        <v>0</v>
      </c>
      <c r="V2569" s="89">
        <v>0</v>
      </c>
      <c r="W2569" s="89">
        <v>0</v>
      </c>
      <c r="X2569" s="89">
        <v>0</v>
      </c>
      <c r="Y2569" s="89">
        <v>0</v>
      </c>
    </row>
    <row r="2570" spans="1:25">
      <c r="A2570" s="88" t="s">
        <v>2679</v>
      </c>
      <c r="B2570" s="89">
        <v>0</v>
      </c>
      <c r="C2570" s="89">
        <v>0</v>
      </c>
      <c r="D2570" s="89">
        <v>0</v>
      </c>
      <c r="E2570" s="89">
        <v>0</v>
      </c>
      <c r="F2570" s="89">
        <v>0</v>
      </c>
      <c r="G2570" s="89">
        <v>0</v>
      </c>
      <c r="H2570" s="89">
        <v>0</v>
      </c>
      <c r="I2570" s="89">
        <v>0</v>
      </c>
      <c r="J2570" s="89">
        <v>0</v>
      </c>
      <c r="K2570" s="89">
        <v>0</v>
      </c>
      <c r="L2570" s="89">
        <v>0</v>
      </c>
      <c r="M2570" s="89">
        <v>0</v>
      </c>
      <c r="N2570" s="89">
        <v>0</v>
      </c>
      <c r="O2570" s="89">
        <v>0</v>
      </c>
      <c r="P2570" s="89">
        <v>0</v>
      </c>
      <c r="Q2570" s="89">
        <v>0</v>
      </c>
      <c r="R2570" s="89">
        <v>0</v>
      </c>
      <c r="S2570" s="89">
        <v>0</v>
      </c>
      <c r="T2570" s="89">
        <v>0</v>
      </c>
      <c r="U2570" s="89">
        <v>0</v>
      </c>
      <c r="V2570" s="89">
        <v>0</v>
      </c>
      <c r="W2570" s="89">
        <v>0</v>
      </c>
      <c r="X2570" s="89">
        <v>0</v>
      </c>
      <c r="Y2570" s="89">
        <v>0</v>
      </c>
    </row>
    <row r="2571" spans="1:25">
      <c r="A2571" s="88" t="s">
        <v>2680</v>
      </c>
      <c r="B2571" s="89">
        <v>0</v>
      </c>
      <c r="C2571" s="89">
        <v>0</v>
      </c>
      <c r="D2571" s="89">
        <v>0</v>
      </c>
      <c r="E2571" s="89">
        <v>0</v>
      </c>
      <c r="F2571" s="89">
        <v>0</v>
      </c>
      <c r="G2571" s="89">
        <v>0</v>
      </c>
      <c r="H2571" s="89">
        <v>0</v>
      </c>
      <c r="I2571" s="89">
        <v>0</v>
      </c>
      <c r="J2571" s="89">
        <v>0</v>
      </c>
      <c r="K2571" s="89">
        <v>0</v>
      </c>
      <c r="L2571" s="89">
        <v>0</v>
      </c>
      <c r="M2571" s="89">
        <v>0</v>
      </c>
      <c r="N2571" s="89">
        <v>0</v>
      </c>
      <c r="O2571" s="89">
        <v>0</v>
      </c>
      <c r="P2571" s="89">
        <v>0</v>
      </c>
      <c r="Q2571" s="89">
        <v>0</v>
      </c>
      <c r="R2571" s="89">
        <v>0</v>
      </c>
      <c r="S2571" s="89">
        <v>0</v>
      </c>
      <c r="T2571" s="89">
        <v>0</v>
      </c>
      <c r="U2571" s="89">
        <v>0</v>
      </c>
      <c r="V2571" s="89">
        <v>0</v>
      </c>
      <c r="W2571" s="89">
        <v>0</v>
      </c>
      <c r="X2571" s="89">
        <v>0</v>
      </c>
      <c r="Y2571" s="89">
        <v>0</v>
      </c>
    </row>
    <row r="2572" spans="1:25">
      <c r="A2572" s="88" t="s">
        <v>2681</v>
      </c>
      <c r="B2572" s="89">
        <v>0</v>
      </c>
      <c r="C2572" s="89">
        <v>0</v>
      </c>
      <c r="D2572" s="89">
        <v>0</v>
      </c>
      <c r="E2572" s="89">
        <v>0</v>
      </c>
      <c r="F2572" s="89">
        <v>0</v>
      </c>
      <c r="G2572" s="89">
        <v>0</v>
      </c>
      <c r="H2572" s="89">
        <v>0</v>
      </c>
      <c r="I2572" s="89">
        <v>0</v>
      </c>
      <c r="J2572" s="89">
        <v>0</v>
      </c>
      <c r="K2572" s="89">
        <v>0</v>
      </c>
      <c r="L2572" s="89">
        <v>0</v>
      </c>
      <c r="M2572" s="89">
        <v>0</v>
      </c>
      <c r="N2572" s="89">
        <v>0</v>
      </c>
      <c r="O2572" s="89">
        <v>0</v>
      </c>
      <c r="P2572" s="89">
        <v>0</v>
      </c>
      <c r="Q2572" s="89">
        <v>0</v>
      </c>
      <c r="R2572" s="89">
        <v>0</v>
      </c>
      <c r="S2572" s="89">
        <v>0</v>
      </c>
      <c r="T2572" s="89">
        <v>0</v>
      </c>
      <c r="U2572" s="89">
        <v>0</v>
      </c>
      <c r="V2572" s="89">
        <v>0</v>
      </c>
      <c r="W2572" s="89">
        <v>0</v>
      </c>
      <c r="X2572" s="89">
        <v>0</v>
      </c>
      <c r="Y2572" s="89">
        <v>0</v>
      </c>
    </row>
    <row r="2573" spans="1:25">
      <c r="A2573" s="88" t="s">
        <v>2682</v>
      </c>
      <c r="B2573" s="89">
        <v>0</v>
      </c>
      <c r="C2573" s="89">
        <v>0</v>
      </c>
      <c r="D2573" s="89">
        <v>0</v>
      </c>
      <c r="E2573" s="89">
        <v>0</v>
      </c>
      <c r="F2573" s="89">
        <v>0</v>
      </c>
      <c r="G2573" s="89">
        <v>0</v>
      </c>
      <c r="H2573" s="89">
        <v>0</v>
      </c>
      <c r="I2573" s="89">
        <v>0</v>
      </c>
      <c r="J2573" s="89">
        <v>0</v>
      </c>
      <c r="K2573" s="89">
        <v>0</v>
      </c>
      <c r="L2573" s="89">
        <v>0</v>
      </c>
      <c r="M2573" s="89">
        <v>0</v>
      </c>
      <c r="N2573" s="89">
        <v>0</v>
      </c>
      <c r="O2573" s="89">
        <v>0</v>
      </c>
      <c r="P2573" s="89">
        <v>0</v>
      </c>
      <c r="Q2573" s="89">
        <v>0</v>
      </c>
      <c r="R2573" s="89">
        <v>0</v>
      </c>
      <c r="S2573" s="89">
        <v>0</v>
      </c>
      <c r="T2573" s="89">
        <v>0</v>
      </c>
      <c r="U2573" s="89">
        <v>0</v>
      </c>
      <c r="V2573" s="89">
        <v>0</v>
      </c>
      <c r="W2573" s="89">
        <v>0</v>
      </c>
      <c r="X2573" s="89">
        <v>0</v>
      </c>
      <c r="Y2573" s="89">
        <v>0</v>
      </c>
    </row>
    <row r="2574" spans="1:25">
      <c r="A2574" s="88" t="s">
        <v>2683</v>
      </c>
      <c r="B2574" s="89">
        <v>0</v>
      </c>
      <c r="C2574" s="89">
        <v>0</v>
      </c>
      <c r="D2574" s="89">
        <v>0</v>
      </c>
      <c r="E2574" s="89">
        <v>0</v>
      </c>
      <c r="F2574" s="89">
        <v>0</v>
      </c>
      <c r="G2574" s="89">
        <v>0</v>
      </c>
      <c r="H2574" s="89">
        <v>0</v>
      </c>
      <c r="I2574" s="89">
        <v>0</v>
      </c>
      <c r="J2574" s="89">
        <v>0</v>
      </c>
      <c r="K2574" s="89">
        <v>0</v>
      </c>
      <c r="L2574" s="89">
        <v>0</v>
      </c>
      <c r="M2574" s="89">
        <v>0</v>
      </c>
      <c r="N2574" s="89">
        <v>0</v>
      </c>
      <c r="O2574" s="89">
        <v>0</v>
      </c>
      <c r="P2574" s="89">
        <v>0</v>
      </c>
      <c r="Q2574" s="89">
        <v>0</v>
      </c>
      <c r="R2574" s="89">
        <v>0</v>
      </c>
      <c r="S2574" s="89">
        <v>0</v>
      </c>
      <c r="T2574" s="89">
        <v>0</v>
      </c>
      <c r="U2574" s="89">
        <v>0</v>
      </c>
      <c r="V2574" s="89">
        <v>0</v>
      </c>
      <c r="W2574" s="89">
        <v>0</v>
      </c>
      <c r="X2574" s="89">
        <v>0</v>
      </c>
      <c r="Y2574" s="89">
        <v>0</v>
      </c>
    </row>
    <row r="2575" spans="1:25">
      <c r="A2575" s="88" t="s">
        <v>2684</v>
      </c>
      <c r="B2575" s="89">
        <v>0</v>
      </c>
      <c r="C2575" s="89">
        <v>0</v>
      </c>
      <c r="D2575" s="89">
        <v>0</v>
      </c>
      <c r="E2575" s="89">
        <v>0</v>
      </c>
      <c r="F2575" s="89">
        <v>0</v>
      </c>
      <c r="G2575" s="89">
        <v>0</v>
      </c>
      <c r="H2575" s="89">
        <v>0</v>
      </c>
      <c r="I2575" s="89">
        <v>0</v>
      </c>
      <c r="J2575" s="89">
        <v>0</v>
      </c>
      <c r="K2575" s="89">
        <v>0</v>
      </c>
      <c r="L2575" s="89">
        <v>0</v>
      </c>
      <c r="M2575" s="89">
        <v>0</v>
      </c>
      <c r="N2575" s="89">
        <v>0</v>
      </c>
      <c r="O2575" s="89">
        <v>0</v>
      </c>
      <c r="P2575" s="89">
        <v>0</v>
      </c>
      <c r="Q2575" s="89">
        <v>0</v>
      </c>
      <c r="R2575" s="89">
        <v>0</v>
      </c>
      <c r="S2575" s="89">
        <v>0</v>
      </c>
      <c r="T2575" s="89">
        <v>0</v>
      </c>
      <c r="U2575" s="89">
        <v>0</v>
      </c>
      <c r="V2575" s="89">
        <v>0</v>
      </c>
      <c r="W2575" s="89">
        <v>0</v>
      </c>
      <c r="X2575" s="89">
        <v>0</v>
      </c>
      <c r="Y2575" s="89">
        <v>0</v>
      </c>
    </row>
    <row r="2576" spans="1:25">
      <c r="A2576" s="88" t="s">
        <v>2685</v>
      </c>
      <c r="B2576" s="89">
        <v>0</v>
      </c>
      <c r="C2576" s="89">
        <v>0</v>
      </c>
      <c r="D2576" s="89">
        <v>0</v>
      </c>
      <c r="E2576" s="89">
        <v>0</v>
      </c>
      <c r="F2576" s="89">
        <v>0</v>
      </c>
      <c r="G2576" s="89">
        <v>0</v>
      </c>
      <c r="H2576" s="89">
        <v>0</v>
      </c>
      <c r="I2576" s="89">
        <v>0</v>
      </c>
      <c r="J2576" s="89">
        <v>0</v>
      </c>
      <c r="K2576" s="89">
        <v>0</v>
      </c>
      <c r="L2576" s="89">
        <v>0</v>
      </c>
      <c r="M2576" s="89">
        <v>0</v>
      </c>
      <c r="N2576" s="89">
        <v>0</v>
      </c>
      <c r="O2576" s="89">
        <v>0</v>
      </c>
      <c r="P2576" s="89">
        <v>0</v>
      </c>
      <c r="Q2576" s="89">
        <v>0</v>
      </c>
      <c r="R2576" s="89">
        <v>0</v>
      </c>
      <c r="S2576" s="89">
        <v>0</v>
      </c>
      <c r="T2576" s="89">
        <v>0</v>
      </c>
      <c r="U2576" s="89">
        <v>0</v>
      </c>
      <c r="V2576" s="89">
        <v>0</v>
      </c>
      <c r="W2576" s="89">
        <v>0</v>
      </c>
      <c r="X2576" s="89">
        <v>0</v>
      </c>
      <c r="Y2576" s="89">
        <v>0</v>
      </c>
    </row>
    <row r="2577" spans="1:25">
      <c r="A2577" s="88" t="s">
        <v>2686</v>
      </c>
      <c r="B2577" s="89">
        <v>0</v>
      </c>
      <c r="C2577" s="89">
        <v>0</v>
      </c>
      <c r="D2577" s="89">
        <v>0</v>
      </c>
      <c r="E2577" s="89">
        <v>0</v>
      </c>
      <c r="F2577" s="89">
        <v>0</v>
      </c>
      <c r="G2577" s="89">
        <v>0</v>
      </c>
      <c r="H2577" s="89">
        <v>0</v>
      </c>
      <c r="I2577" s="89">
        <v>0</v>
      </c>
      <c r="J2577" s="89">
        <v>0</v>
      </c>
      <c r="K2577" s="89">
        <v>0</v>
      </c>
      <c r="L2577" s="89">
        <v>0</v>
      </c>
      <c r="M2577" s="89">
        <v>0</v>
      </c>
      <c r="N2577" s="89">
        <v>0</v>
      </c>
      <c r="O2577" s="89">
        <v>0</v>
      </c>
      <c r="P2577" s="89">
        <v>0</v>
      </c>
      <c r="Q2577" s="89">
        <v>0</v>
      </c>
      <c r="R2577" s="89">
        <v>0</v>
      </c>
      <c r="S2577" s="89">
        <v>0</v>
      </c>
      <c r="T2577" s="89">
        <v>0</v>
      </c>
      <c r="U2577" s="89">
        <v>0</v>
      </c>
      <c r="V2577" s="89">
        <v>0</v>
      </c>
      <c r="W2577" s="89">
        <v>0</v>
      </c>
      <c r="X2577" s="89">
        <v>0</v>
      </c>
      <c r="Y2577" s="89">
        <v>0</v>
      </c>
    </row>
    <row r="2578" spans="1:25">
      <c r="A2578" s="88" t="s">
        <v>2687</v>
      </c>
      <c r="B2578" s="89">
        <v>0</v>
      </c>
      <c r="C2578" s="89">
        <v>0</v>
      </c>
      <c r="D2578" s="89">
        <v>0</v>
      </c>
      <c r="E2578" s="89">
        <v>0</v>
      </c>
      <c r="F2578" s="89">
        <v>0</v>
      </c>
      <c r="G2578" s="89">
        <v>0</v>
      </c>
      <c r="H2578" s="89">
        <v>0</v>
      </c>
      <c r="I2578" s="89">
        <v>0</v>
      </c>
      <c r="J2578" s="89">
        <v>0</v>
      </c>
      <c r="K2578" s="89">
        <v>0</v>
      </c>
      <c r="L2578" s="89">
        <v>0</v>
      </c>
      <c r="M2578" s="89">
        <v>0</v>
      </c>
      <c r="N2578" s="89">
        <v>0</v>
      </c>
      <c r="O2578" s="89">
        <v>0</v>
      </c>
      <c r="P2578" s="89">
        <v>0</v>
      </c>
      <c r="Q2578" s="89">
        <v>0</v>
      </c>
      <c r="R2578" s="89">
        <v>0</v>
      </c>
      <c r="S2578" s="89">
        <v>0</v>
      </c>
      <c r="T2578" s="89">
        <v>0</v>
      </c>
      <c r="U2578" s="89">
        <v>0</v>
      </c>
      <c r="V2578" s="89">
        <v>0</v>
      </c>
      <c r="W2578" s="89">
        <v>0</v>
      </c>
      <c r="X2578" s="89">
        <v>0</v>
      </c>
      <c r="Y2578" s="89">
        <v>0</v>
      </c>
    </row>
    <row r="2579" spans="1:25">
      <c r="A2579" s="88" t="s">
        <v>2688</v>
      </c>
      <c r="B2579" s="89">
        <v>0</v>
      </c>
      <c r="C2579" s="89">
        <v>0</v>
      </c>
      <c r="D2579" s="89">
        <v>0</v>
      </c>
      <c r="E2579" s="89">
        <v>0</v>
      </c>
      <c r="F2579" s="89">
        <v>0</v>
      </c>
      <c r="G2579" s="89">
        <v>0</v>
      </c>
      <c r="H2579" s="89">
        <v>0</v>
      </c>
      <c r="I2579" s="89">
        <v>0</v>
      </c>
      <c r="J2579" s="89">
        <v>0</v>
      </c>
      <c r="K2579" s="89">
        <v>0</v>
      </c>
      <c r="L2579" s="89">
        <v>0</v>
      </c>
      <c r="M2579" s="89">
        <v>0</v>
      </c>
      <c r="N2579" s="89">
        <v>0</v>
      </c>
      <c r="O2579" s="89">
        <v>0</v>
      </c>
      <c r="P2579" s="89">
        <v>0</v>
      </c>
      <c r="Q2579" s="89">
        <v>0</v>
      </c>
      <c r="R2579" s="89">
        <v>0</v>
      </c>
      <c r="S2579" s="89">
        <v>0</v>
      </c>
      <c r="T2579" s="89">
        <v>0</v>
      </c>
      <c r="U2579" s="89">
        <v>0</v>
      </c>
      <c r="V2579" s="89">
        <v>0</v>
      </c>
      <c r="W2579" s="89">
        <v>0</v>
      </c>
      <c r="X2579" s="89">
        <v>0</v>
      </c>
      <c r="Y2579" s="89">
        <v>0</v>
      </c>
    </row>
    <row r="2580" spans="1:25">
      <c r="A2580" s="88" t="s">
        <v>2689</v>
      </c>
      <c r="B2580" s="89">
        <v>0</v>
      </c>
      <c r="C2580" s="89">
        <v>0</v>
      </c>
      <c r="D2580" s="89">
        <v>0</v>
      </c>
      <c r="E2580" s="89">
        <v>0</v>
      </c>
      <c r="F2580" s="89">
        <v>0</v>
      </c>
      <c r="G2580" s="89">
        <v>0</v>
      </c>
      <c r="H2580" s="89">
        <v>0</v>
      </c>
      <c r="I2580" s="89">
        <v>0</v>
      </c>
      <c r="J2580" s="89">
        <v>0</v>
      </c>
      <c r="K2580" s="89">
        <v>0</v>
      </c>
      <c r="L2580" s="89">
        <v>0</v>
      </c>
      <c r="M2580" s="89">
        <v>0</v>
      </c>
      <c r="N2580" s="89">
        <v>0</v>
      </c>
      <c r="O2580" s="89">
        <v>0</v>
      </c>
      <c r="P2580" s="89">
        <v>0</v>
      </c>
      <c r="Q2580" s="89">
        <v>0</v>
      </c>
      <c r="R2580" s="89">
        <v>0</v>
      </c>
      <c r="S2580" s="89">
        <v>0</v>
      </c>
      <c r="T2580" s="89">
        <v>0</v>
      </c>
      <c r="U2580" s="89">
        <v>0</v>
      </c>
      <c r="V2580" s="89">
        <v>0</v>
      </c>
      <c r="W2580" s="89">
        <v>0</v>
      </c>
      <c r="X2580" s="89">
        <v>0</v>
      </c>
      <c r="Y2580" s="89">
        <v>0</v>
      </c>
    </row>
    <row r="2581" spans="1:25">
      <c r="A2581" s="88" t="s">
        <v>2690</v>
      </c>
      <c r="B2581" s="89">
        <v>0</v>
      </c>
      <c r="C2581" s="89">
        <v>0</v>
      </c>
      <c r="D2581" s="89">
        <v>0</v>
      </c>
      <c r="E2581" s="89">
        <v>0</v>
      </c>
      <c r="F2581" s="89">
        <v>0</v>
      </c>
      <c r="G2581" s="89">
        <v>0</v>
      </c>
      <c r="H2581" s="89">
        <v>0</v>
      </c>
      <c r="I2581" s="89">
        <v>0</v>
      </c>
      <c r="J2581" s="89">
        <v>0</v>
      </c>
      <c r="K2581" s="89">
        <v>0</v>
      </c>
      <c r="L2581" s="89">
        <v>0</v>
      </c>
      <c r="M2581" s="89">
        <v>0</v>
      </c>
      <c r="N2581" s="89">
        <v>0</v>
      </c>
      <c r="O2581" s="89">
        <v>0</v>
      </c>
      <c r="P2581" s="89">
        <v>0</v>
      </c>
      <c r="Q2581" s="89">
        <v>0</v>
      </c>
      <c r="R2581" s="89">
        <v>0</v>
      </c>
      <c r="S2581" s="89">
        <v>0</v>
      </c>
      <c r="T2581" s="89">
        <v>0</v>
      </c>
      <c r="U2581" s="89">
        <v>0</v>
      </c>
      <c r="V2581" s="89">
        <v>0</v>
      </c>
      <c r="W2581" s="89">
        <v>0</v>
      </c>
      <c r="X2581" s="89">
        <v>0</v>
      </c>
      <c r="Y2581" s="89">
        <v>0</v>
      </c>
    </row>
    <row r="2582" spans="1:25">
      <c r="A2582" s="88" t="s">
        <v>2691</v>
      </c>
      <c r="B2582" s="89">
        <v>0</v>
      </c>
      <c r="C2582" s="89">
        <v>0</v>
      </c>
      <c r="D2582" s="89">
        <v>0</v>
      </c>
      <c r="E2582" s="89">
        <v>0</v>
      </c>
      <c r="F2582" s="89">
        <v>0</v>
      </c>
      <c r="G2582" s="89">
        <v>0</v>
      </c>
      <c r="H2582" s="89">
        <v>0</v>
      </c>
      <c r="I2582" s="89">
        <v>0</v>
      </c>
      <c r="J2582" s="89">
        <v>0</v>
      </c>
      <c r="K2582" s="89">
        <v>0</v>
      </c>
      <c r="L2582" s="89">
        <v>0</v>
      </c>
      <c r="M2582" s="89">
        <v>0</v>
      </c>
      <c r="N2582" s="89">
        <v>0</v>
      </c>
      <c r="O2582" s="89">
        <v>0</v>
      </c>
      <c r="P2582" s="89">
        <v>0</v>
      </c>
      <c r="Q2582" s="89">
        <v>0</v>
      </c>
      <c r="R2582" s="89">
        <v>0</v>
      </c>
      <c r="S2582" s="89">
        <v>0</v>
      </c>
      <c r="T2582" s="89">
        <v>0</v>
      </c>
      <c r="U2582" s="89">
        <v>0</v>
      </c>
      <c r="V2582" s="89">
        <v>0</v>
      </c>
      <c r="W2582" s="89">
        <v>0</v>
      </c>
      <c r="X2582" s="89">
        <v>0</v>
      </c>
      <c r="Y2582" s="89">
        <v>0</v>
      </c>
    </row>
    <row r="2583" spans="1:25">
      <c r="A2583" s="88" t="s">
        <v>2692</v>
      </c>
      <c r="B2583" s="89">
        <v>0</v>
      </c>
      <c r="C2583" s="89">
        <v>0</v>
      </c>
      <c r="D2583" s="89">
        <v>0</v>
      </c>
      <c r="E2583" s="89">
        <v>0</v>
      </c>
      <c r="F2583" s="89">
        <v>0</v>
      </c>
      <c r="G2583" s="89">
        <v>0</v>
      </c>
      <c r="H2583" s="89">
        <v>0</v>
      </c>
      <c r="I2583" s="89">
        <v>0</v>
      </c>
      <c r="J2583" s="89">
        <v>0</v>
      </c>
      <c r="K2583" s="89">
        <v>0</v>
      </c>
      <c r="L2583" s="89">
        <v>0</v>
      </c>
      <c r="M2583" s="89">
        <v>0</v>
      </c>
      <c r="N2583" s="89">
        <v>0</v>
      </c>
      <c r="O2583" s="89">
        <v>0</v>
      </c>
      <c r="P2583" s="89">
        <v>0</v>
      </c>
      <c r="Q2583" s="89">
        <v>0</v>
      </c>
      <c r="R2583" s="89">
        <v>0</v>
      </c>
      <c r="S2583" s="89">
        <v>0</v>
      </c>
      <c r="T2583" s="89">
        <v>0</v>
      </c>
      <c r="U2583" s="89">
        <v>0</v>
      </c>
      <c r="V2583" s="89">
        <v>0</v>
      </c>
      <c r="W2583" s="89">
        <v>0</v>
      </c>
      <c r="X2583" s="89">
        <v>0</v>
      </c>
      <c r="Y2583" s="89">
        <v>0</v>
      </c>
    </row>
    <row r="2584" spans="1:25">
      <c r="A2584" s="88" t="s">
        <v>2693</v>
      </c>
      <c r="B2584" s="89">
        <v>0</v>
      </c>
      <c r="C2584" s="89">
        <v>0</v>
      </c>
      <c r="D2584" s="89">
        <v>0</v>
      </c>
      <c r="E2584" s="89">
        <v>0</v>
      </c>
      <c r="F2584" s="89">
        <v>0</v>
      </c>
      <c r="G2584" s="89">
        <v>0</v>
      </c>
      <c r="H2584" s="89">
        <v>0</v>
      </c>
      <c r="I2584" s="89">
        <v>0</v>
      </c>
      <c r="J2584" s="89">
        <v>0</v>
      </c>
      <c r="K2584" s="89">
        <v>0</v>
      </c>
      <c r="L2584" s="89">
        <v>0</v>
      </c>
      <c r="M2584" s="89">
        <v>0</v>
      </c>
      <c r="N2584" s="89">
        <v>0</v>
      </c>
      <c r="O2584" s="89">
        <v>0</v>
      </c>
      <c r="P2584" s="89">
        <v>0</v>
      </c>
      <c r="Q2584" s="89">
        <v>0</v>
      </c>
      <c r="R2584" s="89">
        <v>0</v>
      </c>
      <c r="S2584" s="89">
        <v>0</v>
      </c>
      <c r="T2584" s="89">
        <v>0</v>
      </c>
      <c r="U2584" s="89">
        <v>0</v>
      </c>
      <c r="V2584" s="89">
        <v>0</v>
      </c>
      <c r="W2584" s="89">
        <v>0</v>
      </c>
      <c r="X2584" s="89">
        <v>0</v>
      </c>
      <c r="Y2584" s="89">
        <v>0</v>
      </c>
    </row>
    <row r="2585" spans="1:25">
      <c r="A2585" s="88" t="s">
        <v>2694</v>
      </c>
      <c r="B2585" s="89">
        <v>0</v>
      </c>
      <c r="C2585" s="89">
        <v>0</v>
      </c>
      <c r="D2585" s="89">
        <v>0</v>
      </c>
      <c r="E2585" s="89">
        <v>0</v>
      </c>
      <c r="F2585" s="89">
        <v>0</v>
      </c>
      <c r="G2585" s="89">
        <v>0</v>
      </c>
      <c r="H2585" s="89">
        <v>0</v>
      </c>
      <c r="I2585" s="89">
        <v>0</v>
      </c>
      <c r="J2585" s="89">
        <v>0</v>
      </c>
      <c r="K2585" s="89">
        <v>0</v>
      </c>
      <c r="L2585" s="89">
        <v>0</v>
      </c>
      <c r="M2585" s="89">
        <v>0</v>
      </c>
      <c r="N2585" s="89">
        <v>0</v>
      </c>
      <c r="O2585" s="89">
        <v>0</v>
      </c>
      <c r="P2585" s="89">
        <v>0</v>
      </c>
      <c r="Q2585" s="89">
        <v>0</v>
      </c>
      <c r="R2585" s="89">
        <v>0</v>
      </c>
      <c r="S2585" s="89">
        <v>0</v>
      </c>
      <c r="T2585" s="89">
        <v>0</v>
      </c>
      <c r="U2585" s="89">
        <v>0</v>
      </c>
      <c r="V2585" s="89">
        <v>0</v>
      </c>
      <c r="W2585" s="89">
        <v>0</v>
      </c>
      <c r="X2585" s="89">
        <v>0</v>
      </c>
      <c r="Y2585" s="89">
        <v>0</v>
      </c>
    </row>
    <row r="2586" spans="1:25">
      <c r="A2586" s="88" t="s">
        <v>2695</v>
      </c>
      <c r="B2586" s="89">
        <v>0</v>
      </c>
      <c r="C2586" s="89">
        <v>0</v>
      </c>
      <c r="D2586" s="89">
        <v>0</v>
      </c>
      <c r="E2586" s="89">
        <v>0</v>
      </c>
      <c r="F2586" s="89">
        <v>0</v>
      </c>
      <c r="G2586" s="89">
        <v>0</v>
      </c>
      <c r="H2586" s="89">
        <v>0</v>
      </c>
      <c r="I2586" s="89">
        <v>0</v>
      </c>
      <c r="J2586" s="89">
        <v>0</v>
      </c>
      <c r="K2586" s="89">
        <v>0</v>
      </c>
      <c r="L2586" s="89">
        <v>0</v>
      </c>
      <c r="M2586" s="89">
        <v>0</v>
      </c>
      <c r="N2586" s="89">
        <v>0</v>
      </c>
      <c r="O2586" s="89">
        <v>0</v>
      </c>
      <c r="P2586" s="89">
        <v>0</v>
      </c>
      <c r="Q2586" s="89">
        <v>0</v>
      </c>
      <c r="R2586" s="89">
        <v>0</v>
      </c>
      <c r="S2586" s="89">
        <v>0</v>
      </c>
      <c r="T2586" s="89">
        <v>0</v>
      </c>
      <c r="U2586" s="89">
        <v>0</v>
      </c>
      <c r="V2586" s="89">
        <v>0</v>
      </c>
      <c r="W2586" s="89">
        <v>0</v>
      </c>
      <c r="X2586" s="89">
        <v>0</v>
      </c>
      <c r="Y2586" s="89">
        <v>0</v>
      </c>
    </row>
    <row r="2587" spans="1:25">
      <c r="A2587" s="88" t="s">
        <v>2696</v>
      </c>
      <c r="B2587" s="89">
        <v>0</v>
      </c>
      <c r="C2587" s="89">
        <v>0</v>
      </c>
      <c r="D2587" s="89">
        <v>0</v>
      </c>
      <c r="E2587" s="89">
        <v>0</v>
      </c>
      <c r="F2587" s="89">
        <v>0</v>
      </c>
      <c r="G2587" s="89">
        <v>0</v>
      </c>
      <c r="H2587" s="89">
        <v>0</v>
      </c>
      <c r="I2587" s="89">
        <v>0</v>
      </c>
      <c r="J2587" s="89">
        <v>0</v>
      </c>
      <c r="K2587" s="89">
        <v>0</v>
      </c>
      <c r="L2587" s="89">
        <v>0</v>
      </c>
      <c r="M2587" s="89">
        <v>0</v>
      </c>
      <c r="N2587" s="89">
        <v>0</v>
      </c>
      <c r="O2587" s="89">
        <v>0</v>
      </c>
      <c r="P2587" s="89">
        <v>0</v>
      </c>
      <c r="Q2587" s="89">
        <v>0</v>
      </c>
      <c r="R2587" s="89">
        <v>0</v>
      </c>
      <c r="S2587" s="89">
        <v>0</v>
      </c>
      <c r="T2587" s="89">
        <v>0</v>
      </c>
      <c r="U2587" s="89">
        <v>0</v>
      </c>
      <c r="V2587" s="89">
        <v>0</v>
      </c>
      <c r="W2587" s="89">
        <v>0</v>
      </c>
      <c r="X2587" s="89">
        <v>0</v>
      </c>
      <c r="Y2587" s="89">
        <v>0</v>
      </c>
    </row>
    <row r="2588" spans="1:25">
      <c r="A2588" s="88" t="s">
        <v>2697</v>
      </c>
      <c r="B2588" s="89">
        <v>0</v>
      </c>
      <c r="C2588" s="89">
        <v>0</v>
      </c>
      <c r="D2588" s="89">
        <v>0</v>
      </c>
      <c r="E2588" s="89">
        <v>0</v>
      </c>
      <c r="F2588" s="89">
        <v>0</v>
      </c>
      <c r="G2588" s="89">
        <v>0</v>
      </c>
      <c r="H2588" s="89">
        <v>0</v>
      </c>
      <c r="I2588" s="89">
        <v>0</v>
      </c>
      <c r="J2588" s="89">
        <v>0</v>
      </c>
      <c r="K2588" s="89">
        <v>0</v>
      </c>
      <c r="L2588" s="89">
        <v>0</v>
      </c>
      <c r="M2588" s="89">
        <v>0</v>
      </c>
      <c r="N2588" s="89">
        <v>0</v>
      </c>
      <c r="O2588" s="89">
        <v>0</v>
      </c>
      <c r="P2588" s="89">
        <v>0</v>
      </c>
      <c r="Q2588" s="89">
        <v>0</v>
      </c>
      <c r="R2588" s="89">
        <v>0</v>
      </c>
      <c r="S2588" s="89">
        <v>0</v>
      </c>
      <c r="T2588" s="89">
        <v>0</v>
      </c>
      <c r="U2588" s="89">
        <v>0</v>
      </c>
      <c r="V2588" s="89">
        <v>0</v>
      </c>
      <c r="W2588" s="89">
        <v>0</v>
      </c>
      <c r="X2588" s="89">
        <v>0</v>
      </c>
      <c r="Y2588" s="89">
        <v>0</v>
      </c>
    </row>
    <row r="2589" spans="1:25">
      <c r="A2589" s="88" t="s">
        <v>2698</v>
      </c>
      <c r="B2589" s="89">
        <v>0</v>
      </c>
      <c r="C2589" s="89">
        <v>0</v>
      </c>
      <c r="D2589" s="89">
        <v>0</v>
      </c>
      <c r="E2589" s="89">
        <v>0</v>
      </c>
      <c r="F2589" s="89">
        <v>0</v>
      </c>
      <c r="G2589" s="89">
        <v>0</v>
      </c>
      <c r="H2589" s="89">
        <v>0</v>
      </c>
      <c r="I2589" s="89">
        <v>0</v>
      </c>
      <c r="J2589" s="89">
        <v>0</v>
      </c>
      <c r="K2589" s="89">
        <v>0</v>
      </c>
      <c r="L2589" s="89">
        <v>0</v>
      </c>
      <c r="M2589" s="89">
        <v>0</v>
      </c>
      <c r="N2589" s="89">
        <v>0</v>
      </c>
      <c r="O2589" s="89">
        <v>0</v>
      </c>
      <c r="P2589" s="89">
        <v>0</v>
      </c>
      <c r="Q2589" s="89">
        <v>0</v>
      </c>
      <c r="R2589" s="89">
        <v>0</v>
      </c>
      <c r="S2589" s="89">
        <v>0</v>
      </c>
      <c r="T2589" s="89">
        <v>0</v>
      </c>
      <c r="U2589" s="89">
        <v>0</v>
      </c>
      <c r="V2589" s="89">
        <v>0</v>
      </c>
      <c r="W2589" s="89">
        <v>0</v>
      </c>
      <c r="X2589" s="89">
        <v>0</v>
      </c>
      <c r="Y2589" s="89">
        <v>0</v>
      </c>
    </row>
    <row r="2590" spans="1:25">
      <c r="A2590" s="88" t="s">
        <v>2699</v>
      </c>
      <c r="B2590" s="89">
        <v>0</v>
      </c>
      <c r="C2590" s="89">
        <v>0</v>
      </c>
      <c r="D2590" s="89">
        <v>0</v>
      </c>
      <c r="E2590" s="89">
        <v>0</v>
      </c>
      <c r="F2590" s="89">
        <v>0</v>
      </c>
      <c r="G2590" s="89">
        <v>0</v>
      </c>
      <c r="H2590" s="89">
        <v>0</v>
      </c>
      <c r="I2590" s="89">
        <v>0</v>
      </c>
      <c r="J2590" s="89">
        <v>0</v>
      </c>
      <c r="K2590" s="89">
        <v>0</v>
      </c>
      <c r="L2590" s="89">
        <v>0</v>
      </c>
      <c r="M2590" s="89">
        <v>0</v>
      </c>
      <c r="N2590" s="89">
        <v>0</v>
      </c>
      <c r="O2590" s="89">
        <v>0</v>
      </c>
      <c r="P2590" s="89">
        <v>0</v>
      </c>
      <c r="Q2590" s="89">
        <v>0</v>
      </c>
      <c r="R2590" s="89">
        <v>0</v>
      </c>
      <c r="S2590" s="89">
        <v>0</v>
      </c>
      <c r="T2590" s="89">
        <v>0</v>
      </c>
      <c r="U2590" s="89">
        <v>0</v>
      </c>
      <c r="V2590" s="89">
        <v>0</v>
      </c>
      <c r="W2590" s="89">
        <v>0</v>
      </c>
      <c r="X2590" s="89">
        <v>0</v>
      </c>
      <c r="Y2590" s="89">
        <v>0</v>
      </c>
    </row>
    <row r="2591" spans="1:25">
      <c r="A2591" s="88" t="s">
        <v>2700</v>
      </c>
      <c r="B2591" s="89">
        <v>0</v>
      </c>
      <c r="C2591" s="89">
        <v>0</v>
      </c>
      <c r="D2591" s="89">
        <v>0</v>
      </c>
      <c r="E2591" s="89">
        <v>0</v>
      </c>
      <c r="F2591" s="89">
        <v>0</v>
      </c>
      <c r="G2591" s="89">
        <v>0</v>
      </c>
      <c r="H2591" s="89">
        <v>0</v>
      </c>
      <c r="I2591" s="89">
        <v>0</v>
      </c>
      <c r="J2591" s="89">
        <v>0</v>
      </c>
      <c r="K2591" s="89">
        <v>0</v>
      </c>
      <c r="L2591" s="89">
        <v>0</v>
      </c>
      <c r="M2591" s="89">
        <v>0</v>
      </c>
      <c r="N2591" s="89">
        <v>0</v>
      </c>
      <c r="O2591" s="89">
        <v>0</v>
      </c>
      <c r="P2591" s="89">
        <v>0</v>
      </c>
      <c r="Q2591" s="89">
        <v>0</v>
      </c>
      <c r="R2591" s="89">
        <v>0</v>
      </c>
      <c r="S2591" s="89">
        <v>0</v>
      </c>
      <c r="T2591" s="89">
        <v>0</v>
      </c>
      <c r="U2591" s="89">
        <v>0</v>
      </c>
      <c r="V2591" s="89">
        <v>0</v>
      </c>
      <c r="W2591" s="89">
        <v>0</v>
      </c>
      <c r="X2591" s="89">
        <v>0</v>
      </c>
      <c r="Y2591" s="89">
        <v>0</v>
      </c>
    </row>
    <row r="2592" spans="1:25">
      <c r="A2592" s="88" t="s">
        <v>2701</v>
      </c>
      <c r="B2592" s="89">
        <v>0</v>
      </c>
      <c r="C2592" s="89">
        <v>0</v>
      </c>
      <c r="D2592" s="89">
        <v>0</v>
      </c>
      <c r="E2592" s="89">
        <v>0</v>
      </c>
      <c r="F2592" s="89">
        <v>0</v>
      </c>
      <c r="G2592" s="89">
        <v>0</v>
      </c>
      <c r="H2592" s="89">
        <v>0</v>
      </c>
      <c r="I2592" s="89">
        <v>0</v>
      </c>
      <c r="J2592" s="89">
        <v>0</v>
      </c>
      <c r="K2592" s="89">
        <v>0</v>
      </c>
      <c r="L2592" s="89">
        <v>0</v>
      </c>
      <c r="M2592" s="89">
        <v>0</v>
      </c>
      <c r="N2592" s="89">
        <v>0</v>
      </c>
      <c r="O2592" s="89">
        <v>0</v>
      </c>
      <c r="P2592" s="89">
        <v>0</v>
      </c>
      <c r="Q2592" s="89">
        <v>0</v>
      </c>
      <c r="R2592" s="89">
        <v>0</v>
      </c>
      <c r="S2592" s="89">
        <v>0</v>
      </c>
      <c r="T2592" s="89">
        <v>0</v>
      </c>
      <c r="U2592" s="89">
        <v>0</v>
      </c>
      <c r="V2592" s="89">
        <v>0</v>
      </c>
      <c r="W2592" s="89">
        <v>0</v>
      </c>
      <c r="X2592" s="89">
        <v>0</v>
      </c>
      <c r="Y2592" s="89">
        <v>0</v>
      </c>
    </row>
    <row r="2593" spans="1:25">
      <c r="A2593" s="88" t="s">
        <v>2702</v>
      </c>
      <c r="B2593" s="89">
        <v>0</v>
      </c>
      <c r="C2593" s="89">
        <v>0</v>
      </c>
      <c r="D2593" s="89">
        <v>0</v>
      </c>
      <c r="E2593" s="89">
        <v>0</v>
      </c>
      <c r="F2593" s="89">
        <v>0</v>
      </c>
      <c r="G2593" s="89">
        <v>0</v>
      </c>
      <c r="H2593" s="89">
        <v>0</v>
      </c>
      <c r="I2593" s="89">
        <v>0</v>
      </c>
      <c r="J2593" s="89">
        <v>0</v>
      </c>
      <c r="K2593" s="89">
        <v>0</v>
      </c>
      <c r="L2593" s="89">
        <v>0</v>
      </c>
      <c r="M2593" s="89">
        <v>0</v>
      </c>
      <c r="N2593" s="89">
        <v>0</v>
      </c>
      <c r="O2593" s="89">
        <v>0</v>
      </c>
      <c r="P2593" s="89">
        <v>0</v>
      </c>
      <c r="Q2593" s="89">
        <v>0</v>
      </c>
      <c r="R2593" s="89">
        <v>0</v>
      </c>
      <c r="S2593" s="89">
        <v>0</v>
      </c>
      <c r="T2593" s="89">
        <v>0</v>
      </c>
      <c r="U2593" s="89">
        <v>0</v>
      </c>
      <c r="V2593" s="89">
        <v>0</v>
      </c>
      <c r="W2593" s="89">
        <v>0</v>
      </c>
      <c r="X2593" s="89">
        <v>0</v>
      </c>
      <c r="Y2593" s="89">
        <v>0</v>
      </c>
    </row>
    <row r="2594" spans="1:25">
      <c r="A2594" s="88" t="s">
        <v>2703</v>
      </c>
      <c r="B2594" s="89">
        <v>0</v>
      </c>
      <c r="C2594" s="89">
        <v>0</v>
      </c>
      <c r="D2594" s="89">
        <v>0</v>
      </c>
      <c r="E2594" s="89">
        <v>0</v>
      </c>
      <c r="F2594" s="89">
        <v>0</v>
      </c>
      <c r="G2594" s="89">
        <v>0</v>
      </c>
      <c r="H2594" s="89">
        <v>0</v>
      </c>
      <c r="I2594" s="89">
        <v>0</v>
      </c>
      <c r="J2594" s="89">
        <v>0</v>
      </c>
      <c r="K2594" s="89">
        <v>0</v>
      </c>
      <c r="L2594" s="89">
        <v>0</v>
      </c>
      <c r="M2594" s="89">
        <v>0</v>
      </c>
      <c r="N2594" s="89">
        <v>0</v>
      </c>
      <c r="O2594" s="89">
        <v>0</v>
      </c>
      <c r="P2594" s="89">
        <v>0</v>
      </c>
      <c r="Q2594" s="89">
        <v>0</v>
      </c>
      <c r="R2594" s="89">
        <v>0</v>
      </c>
      <c r="S2594" s="89">
        <v>0</v>
      </c>
      <c r="T2594" s="89">
        <v>0</v>
      </c>
      <c r="U2594" s="89">
        <v>0</v>
      </c>
      <c r="V2594" s="89">
        <v>0</v>
      </c>
      <c r="W2594" s="89">
        <v>0</v>
      </c>
      <c r="X2594" s="89">
        <v>0</v>
      </c>
      <c r="Y2594" s="89">
        <v>0</v>
      </c>
    </row>
    <row r="2595" spans="1:25">
      <c r="A2595" s="88" t="s">
        <v>2704</v>
      </c>
      <c r="B2595" s="89">
        <v>0</v>
      </c>
      <c r="C2595" s="89">
        <v>0</v>
      </c>
      <c r="D2595" s="89">
        <v>0</v>
      </c>
      <c r="E2595" s="89">
        <v>0</v>
      </c>
      <c r="F2595" s="89">
        <v>0</v>
      </c>
      <c r="G2595" s="89">
        <v>0</v>
      </c>
      <c r="H2595" s="89">
        <v>0</v>
      </c>
      <c r="I2595" s="89">
        <v>0</v>
      </c>
      <c r="J2595" s="89">
        <v>0</v>
      </c>
      <c r="K2595" s="89">
        <v>0</v>
      </c>
      <c r="L2595" s="89">
        <v>0</v>
      </c>
      <c r="M2595" s="89">
        <v>0</v>
      </c>
      <c r="N2595" s="89">
        <v>0</v>
      </c>
      <c r="O2595" s="89">
        <v>0</v>
      </c>
      <c r="P2595" s="89">
        <v>0</v>
      </c>
      <c r="Q2595" s="89">
        <v>0</v>
      </c>
      <c r="R2595" s="89">
        <v>0</v>
      </c>
      <c r="S2595" s="89">
        <v>0</v>
      </c>
      <c r="T2595" s="89">
        <v>0</v>
      </c>
      <c r="U2595" s="89">
        <v>0</v>
      </c>
      <c r="V2595" s="89">
        <v>0</v>
      </c>
      <c r="W2595" s="89">
        <v>0</v>
      </c>
      <c r="X2595" s="89">
        <v>0</v>
      </c>
      <c r="Y2595" s="89">
        <v>0</v>
      </c>
    </row>
    <row r="2596" spans="1:25">
      <c r="A2596" s="88" t="s">
        <v>2705</v>
      </c>
      <c r="B2596" s="89">
        <v>0</v>
      </c>
      <c r="C2596" s="89">
        <v>0</v>
      </c>
      <c r="D2596" s="89">
        <v>0</v>
      </c>
      <c r="E2596" s="89">
        <v>0</v>
      </c>
      <c r="F2596" s="89">
        <v>0</v>
      </c>
      <c r="G2596" s="89">
        <v>0</v>
      </c>
      <c r="H2596" s="89">
        <v>0</v>
      </c>
      <c r="I2596" s="89">
        <v>0</v>
      </c>
      <c r="J2596" s="89">
        <v>0</v>
      </c>
      <c r="K2596" s="89">
        <v>0</v>
      </c>
      <c r="L2596" s="89">
        <v>0</v>
      </c>
      <c r="M2596" s="89">
        <v>0</v>
      </c>
      <c r="N2596" s="89">
        <v>0</v>
      </c>
      <c r="O2596" s="89">
        <v>0</v>
      </c>
      <c r="P2596" s="89">
        <v>0</v>
      </c>
      <c r="Q2596" s="89">
        <v>0</v>
      </c>
      <c r="R2596" s="89">
        <v>0</v>
      </c>
      <c r="S2596" s="89">
        <v>0</v>
      </c>
      <c r="T2596" s="89">
        <v>0</v>
      </c>
      <c r="U2596" s="89">
        <v>0</v>
      </c>
      <c r="V2596" s="89">
        <v>0</v>
      </c>
      <c r="W2596" s="89">
        <v>0</v>
      </c>
      <c r="X2596" s="89">
        <v>0</v>
      </c>
      <c r="Y2596" s="89">
        <v>0</v>
      </c>
    </row>
    <row r="2597" spans="1:25">
      <c r="A2597" s="88" t="s">
        <v>2706</v>
      </c>
      <c r="B2597" s="89">
        <v>0</v>
      </c>
      <c r="C2597" s="89">
        <v>0</v>
      </c>
      <c r="D2597" s="89">
        <v>0</v>
      </c>
      <c r="E2597" s="89">
        <v>0</v>
      </c>
      <c r="F2597" s="89">
        <v>0</v>
      </c>
      <c r="G2597" s="89">
        <v>0</v>
      </c>
      <c r="H2597" s="89">
        <v>0</v>
      </c>
      <c r="I2597" s="89">
        <v>0</v>
      </c>
      <c r="J2597" s="89">
        <v>0</v>
      </c>
      <c r="K2597" s="89">
        <v>0</v>
      </c>
      <c r="L2597" s="89">
        <v>0</v>
      </c>
      <c r="M2597" s="89">
        <v>0</v>
      </c>
      <c r="N2597" s="89">
        <v>0</v>
      </c>
      <c r="O2597" s="89">
        <v>0</v>
      </c>
      <c r="P2597" s="89">
        <v>0</v>
      </c>
      <c r="Q2597" s="89">
        <v>0</v>
      </c>
      <c r="R2597" s="89">
        <v>0</v>
      </c>
      <c r="S2597" s="89">
        <v>0</v>
      </c>
      <c r="T2597" s="89">
        <v>0</v>
      </c>
      <c r="U2597" s="89">
        <v>0</v>
      </c>
      <c r="V2597" s="89">
        <v>0</v>
      </c>
      <c r="W2597" s="89">
        <v>0</v>
      </c>
      <c r="X2597" s="89">
        <v>0</v>
      </c>
      <c r="Y2597" s="89">
        <v>0</v>
      </c>
    </row>
    <row r="2598" spans="1:25">
      <c r="A2598" s="88" t="s">
        <v>2707</v>
      </c>
      <c r="B2598" s="89">
        <v>0</v>
      </c>
      <c r="C2598" s="89">
        <v>0</v>
      </c>
      <c r="D2598" s="89">
        <v>0</v>
      </c>
      <c r="E2598" s="89">
        <v>0</v>
      </c>
      <c r="F2598" s="89">
        <v>0</v>
      </c>
      <c r="G2598" s="89">
        <v>0</v>
      </c>
      <c r="H2598" s="89">
        <v>0</v>
      </c>
      <c r="I2598" s="89">
        <v>0</v>
      </c>
      <c r="J2598" s="89">
        <v>0</v>
      </c>
      <c r="K2598" s="89">
        <v>0</v>
      </c>
      <c r="L2598" s="89">
        <v>0</v>
      </c>
      <c r="M2598" s="89">
        <v>0</v>
      </c>
      <c r="N2598" s="89">
        <v>0</v>
      </c>
      <c r="O2598" s="89">
        <v>0</v>
      </c>
      <c r="P2598" s="89">
        <v>0</v>
      </c>
      <c r="Q2598" s="89">
        <v>0</v>
      </c>
      <c r="R2598" s="89">
        <v>0</v>
      </c>
      <c r="S2598" s="89">
        <v>0</v>
      </c>
      <c r="T2598" s="89">
        <v>0</v>
      </c>
      <c r="U2598" s="89">
        <v>0</v>
      </c>
      <c r="V2598" s="89">
        <v>0</v>
      </c>
      <c r="W2598" s="89">
        <v>0</v>
      </c>
      <c r="X2598" s="89">
        <v>0</v>
      </c>
      <c r="Y2598" s="89">
        <v>0</v>
      </c>
    </row>
    <row r="2599" spans="1:25">
      <c r="A2599" s="88" t="s">
        <v>2708</v>
      </c>
      <c r="B2599" s="89">
        <v>0</v>
      </c>
      <c r="C2599" s="89">
        <v>0</v>
      </c>
      <c r="D2599" s="89">
        <v>0</v>
      </c>
      <c r="E2599" s="89">
        <v>0</v>
      </c>
      <c r="F2599" s="89">
        <v>0</v>
      </c>
      <c r="G2599" s="89">
        <v>0</v>
      </c>
      <c r="H2599" s="89">
        <v>0</v>
      </c>
      <c r="I2599" s="89">
        <v>0</v>
      </c>
      <c r="J2599" s="89">
        <v>0</v>
      </c>
      <c r="K2599" s="89">
        <v>0</v>
      </c>
      <c r="L2599" s="89">
        <v>0</v>
      </c>
      <c r="M2599" s="89">
        <v>0</v>
      </c>
      <c r="N2599" s="89">
        <v>0</v>
      </c>
      <c r="O2599" s="89">
        <v>0</v>
      </c>
      <c r="P2599" s="89">
        <v>0</v>
      </c>
      <c r="Q2599" s="89">
        <v>0</v>
      </c>
      <c r="R2599" s="89">
        <v>0</v>
      </c>
      <c r="S2599" s="89">
        <v>0</v>
      </c>
      <c r="T2599" s="89">
        <v>0</v>
      </c>
      <c r="U2599" s="89">
        <v>0</v>
      </c>
      <c r="V2599" s="89">
        <v>0</v>
      </c>
      <c r="W2599" s="89">
        <v>0</v>
      </c>
      <c r="X2599" s="89">
        <v>0</v>
      </c>
      <c r="Y2599" s="89">
        <v>0</v>
      </c>
    </row>
    <row r="2600" spans="1:25">
      <c r="A2600" s="88" t="s">
        <v>2709</v>
      </c>
      <c r="B2600" s="89">
        <v>0</v>
      </c>
      <c r="C2600" s="89">
        <v>0</v>
      </c>
      <c r="D2600" s="89">
        <v>0</v>
      </c>
      <c r="E2600" s="89">
        <v>0</v>
      </c>
      <c r="F2600" s="89">
        <v>0</v>
      </c>
      <c r="G2600" s="89">
        <v>0</v>
      </c>
      <c r="H2600" s="89">
        <v>0</v>
      </c>
      <c r="I2600" s="89">
        <v>0</v>
      </c>
      <c r="J2600" s="89">
        <v>0</v>
      </c>
      <c r="K2600" s="89">
        <v>0</v>
      </c>
      <c r="L2600" s="89">
        <v>0</v>
      </c>
      <c r="M2600" s="89">
        <v>0</v>
      </c>
      <c r="N2600" s="89">
        <v>0</v>
      </c>
      <c r="O2600" s="89">
        <v>0</v>
      </c>
      <c r="P2600" s="89">
        <v>0</v>
      </c>
      <c r="Q2600" s="89">
        <v>0</v>
      </c>
      <c r="R2600" s="89">
        <v>0</v>
      </c>
      <c r="S2600" s="89">
        <v>0</v>
      </c>
      <c r="T2600" s="89">
        <v>0</v>
      </c>
      <c r="U2600" s="89">
        <v>0</v>
      </c>
      <c r="V2600" s="89">
        <v>0</v>
      </c>
      <c r="W2600" s="89">
        <v>0</v>
      </c>
      <c r="X2600" s="89">
        <v>0</v>
      </c>
      <c r="Y2600" s="89">
        <v>0</v>
      </c>
    </row>
    <row r="2601" spans="1:25">
      <c r="A2601" s="88" t="s">
        <v>2710</v>
      </c>
      <c r="B2601" s="89">
        <v>0</v>
      </c>
      <c r="C2601" s="89">
        <v>0</v>
      </c>
      <c r="D2601" s="89">
        <v>0</v>
      </c>
      <c r="E2601" s="89">
        <v>0</v>
      </c>
      <c r="F2601" s="89">
        <v>0</v>
      </c>
      <c r="G2601" s="89">
        <v>0</v>
      </c>
      <c r="H2601" s="89">
        <v>0</v>
      </c>
      <c r="I2601" s="89">
        <v>0</v>
      </c>
      <c r="J2601" s="89">
        <v>0</v>
      </c>
      <c r="K2601" s="89">
        <v>0</v>
      </c>
      <c r="L2601" s="89">
        <v>0</v>
      </c>
      <c r="M2601" s="89">
        <v>0</v>
      </c>
      <c r="N2601" s="89">
        <v>0</v>
      </c>
      <c r="O2601" s="89">
        <v>0</v>
      </c>
      <c r="P2601" s="89">
        <v>0</v>
      </c>
      <c r="Q2601" s="89">
        <v>0</v>
      </c>
      <c r="R2601" s="89">
        <v>0</v>
      </c>
      <c r="S2601" s="89">
        <v>0</v>
      </c>
      <c r="T2601" s="89">
        <v>0</v>
      </c>
      <c r="U2601" s="89">
        <v>0</v>
      </c>
      <c r="V2601" s="89">
        <v>0</v>
      </c>
      <c r="W2601" s="89">
        <v>0</v>
      </c>
      <c r="X2601" s="89">
        <v>0</v>
      </c>
      <c r="Y2601" s="89">
        <v>0</v>
      </c>
    </row>
    <row r="2602" spans="1:25">
      <c r="A2602" s="88" t="s">
        <v>2711</v>
      </c>
      <c r="B2602" s="89">
        <v>0</v>
      </c>
      <c r="C2602" s="89">
        <v>0</v>
      </c>
      <c r="D2602" s="89">
        <v>0</v>
      </c>
      <c r="E2602" s="89">
        <v>0</v>
      </c>
      <c r="F2602" s="89">
        <v>0</v>
      </c>
      <c r="G2602" s="89">
        <v>0</v>
      </c>
      <c r="H2602" s="89">
        <v>0</v>
      </c>
      <c r="I2602" s="89">
        <v>0</v>
      </c>
      <c r="J2602" s="89">
        <v>0</v>
      </c>
      <c r="K2602" s="89">
        <v>0</v>
      </c>
      <c r="L2602" s="89">
        <v>0</v>
      </c>
      <c r="M2602" s="89">
        <v>0</v>
      </c>
      <c r="N2602" s="89">
        <v>0</v>
      </c>
      <c r="O2602" s="89">
        <v>0</v>
      </c>
      <c r="P2602" s="89">
        <v>0</v>
      </c>
      <c r="Q2602" s="89">
        <v>0</v>
      </c>
      <c r="R2602" s="89">
        <v>0</v>
      </c>
      <c r="S2602" s="89">
        <v>0</v>
      </c>
      <c r="T2602" s="89">
        <v>0</v>
      </c>
      <c r="U2602" s="89">
        <v>0</v>
      </c>
      <c r="V2602" s="89">
        <v>0</v>
      </c>
      <c r="W2602" s="89">
        <v>0</v>
      </c>
      <c r="X2602" s="89">
        <v>0</v>
      </c>
      <c r="Y2602" s="89">
        <v>0</v>
      </c>
    </row>
    <row r="2603" spans="1:25">
      <c r="A2603" s="88" t="s">
        <v>2712</v>
      </c>
      <c r="B2603" s="89">
        <v>0</v>
      </c>
      <c r="C2603" s="89">
        <v>0</v>
      </c>
      <c r="D2603" s="89">
        <v>0</v>
      </c>
      <c r="E2603" s="89">
        <v>0</v>
      </c>
      <c r="F2603" s="89">
        <v>0</v>
      </c>
      <c r="G2603" s="89">
        <v>0</v>
      </c>
      <c r="H2603" s="89">
        <v>0</v>
      </c>
      <c r="I2603" s="89">
        <v>0</v>
      </c>
      <c r="J2603" s="89">
        <v>0</v>
      </c>
      <c r="K2603" s="89">
        <v>0</v>
      </c>
      <c r="L2603" s="89">
        <v>0</v>
      </c>
      <c r="M2603" s="89">
        <v>0</v>
      </c>
      <c r="N2603" s="89">
        <v>0</v>
      </c>
      <c r="O2603" s="89">
        <v>0</v>
      </c>
      <c r="P2603" s="89">
        <v>0</v>
      </c>
      <c r="Q2603" s="89">
        <v>0</v>
      </c>
      <c r="R2603" s="89">
        <v>0</v>
      </c>
      <c r="S2603" s="89">
        <v>0</v>
      </c>
      <c r="T2603" s="89">
        <v>0</v>
      </c>
      <c r="U2603" s="89">
        <v>0</v>
      </c>
      <c r="V2603" s="89">
        <v>0</v>
      </c>
      <c r="W2603" s="89">
        <v>0</v>
      </c>
      <c r="X2603" s="89">
        <v>0</v>
      </c>
      <c r="Y2603" s="89">
        <v>0</v>
      </c>
    </row>
    <row r="2604" spans="1:25">
      <c r="A2604" s="88" t="s">
        <v>2713</v>
      </c>
      <c r="B2604" s="89">
        <v>0</v>
      </c>
      <c r="C2604" s="89">
        <v>0</v>
      </c>
      <c r="D2604" s="89">
        <v>0</v>
      </c>
      <c r="E2604" s="89">
        <v>0</v>
      </c>
      <c r="F2604" s="89">
        <v>0</v>
      </c>
      <c r="G2604" s="89">
        <v>0</v>
      </c>
      <c r="H2604" s="89">
        <v>0</v>
      </c>
      <c r="I2604" s="89">
        <v>0</v>
      </c>
      <c r="J2604" s="89">
        <v>0</v>
      </c>
      <c r="K2604" s="89">
        <v>0</v>
      </c>
      <c r="L2604" s="89">
        <v>0</v>
      </c>
      <c r="M2604" s="89">
        <v>0</v>
      </c>
      <c r="N2604" s="89">
        <v>0</v>
      </c>
      <c r="O2604" s="89">
        <v>0</v>
      </c>
      <c r="P2604" s="89">
        <v>0</v>
      </c>
      <c r="Q2604" s="89">
        <v>0</v>
      </c>
      <c r="R2604" s="89">
        <v>0</v>
      </c>
      <c r="S2604" s="89">
        <v>0</v>
      </c>
      <c r="T2604" s="89">
        <v>0</v>
      </c>
      <c r="U2604" s="89">
        <v>0</v>
      </c>
      <c r="V2604" s="89">
        <v>0</v>
      </c>
      <c r="W2604" s="89">
        <v>0</v>
      </c>
      <c r="X2604" s="89">
        <v>0</v>
      </c>
      <c r="Y2604" s="89">
        <v>0</v>
      </c>
    </row>
    <row r="2605" spans="1:25">
      <c r="A2605" s="88" t="s">
        <v>2714</v>
      </c>
      <c r="B2605" s="89">
        <v>0</v>
      </c>
      <c r="C2605" s="89">
        <v>0</v>
      </c>
      <c r="D2605" s="89">
        <v>0</v>
      </c>
      <c r="E2605" s="89">
        <v>0</v>
      </c>
      <c r="F2605" s="89">
        <v>0</v>
      </c>
      <c r="G2605" s="89">
        <v>0</v>
      </c>
      <c r="H2605" s="89">
        <v>0</v>
      </c>
      <c r="I2605" s="89">
        <v>0</v>
      </c>
      <c r="J2605" s="89">
        <v>0</v>
      </c>
      <c r="K2605" s="89">
        <v>0</v>
      </c>
      <c r="L2605" s="89">
        <v>0</v>
      </c>
      <c r="M2605" s="89">
        <v>0</v>
      </c>
      <c r="N2605" s="89">
        <v>0</v>
      </c>
      <c r="O2605" s="89">
        <v>0</v>
      </c>
      <c r="P2605" s="89">
        <v>0</v>
      </c>
      <c r="Q2605" s="89">
        <v>0</v>
      </c>
      <c r="R2605" s="89">
        <v>0</v>
      </c>
      <c r="S2605" s="89">
        <v>0</v>
      </c>
      <c r="T2605" s="89">
        <v>0</v>
      </c>
      <c r="U2605" s="89">
        <v>0</v>
      </c>
      <c r="V2605" s="89">
        <v>0</v>
      </c>
      <c r="W2605" s="89">
        <v>0</v>
      </c>
      <c r="X2605" s="89">
        <v>0</v>
      </c>
      <c r="Y2605" s="89">
        <v>0</v>
      </c>
    </row>
    <row r="2606" spans="1:25">
      <c r="A2606" s="88" t="s">
        <v>2715</v>
      </c>
      <c r="B2606" s="89">
        <v>0</v>
      </c>
      <c r="C2606" s="89">
        <v>0</v>
      </c>
      <c r="D2606" s="89">
        <v>0</v>
      </c>
      <c r="E2606" s="89">
        <v>0</v>
      </c>
      <c r="F2606" s="89">
        <v>0</v>
      </c>
      <c r="G2606" s="89">
        <v>0</v>
      </c>
      <c r="H2606" s="89">
        <v>0</v>
      </c>
      <c r="I2606" s="89">
        <v>0</v>
      </c>
      <c r="J2606" s="89">
        <v>0</v>
      </c>
      <c r="K2606" s="89">
        <v>0</v>
      </c>
      <c r="L2606" s="89">
        <v>0</v>
      </c>
      <c r="M2606" s="89">
        <v>0</v>
      </c>
      <c r="N2606" s="89">
        <v>0</v>
      </c>
      <c r="O2606" s="89">
        <v>0</v>
      </c>
      <c r="P2606" s="89">
        <v>0</v>
      </c>
      <c r="Q2606" s="89">
        <v>0</v>
      </c>
      <c r="R2606" s="89">
        <v>0</v>
      </c>
      <c r="S2606" s="89">
        <v>0</v>
      </c>
      <c r="T2606" s="89">
        <v>0</v>
      </c>
      <c r="U2606" s="89">
        <v>0</v>
      </c>
      <c r="V2606" s="89">
        <v>0</v>
      </c>
      <c r="W2606" s="89">
        <v>0</v>
      </c>
      <c r="X2606" s="89">
        <v>0</v>
      </c>
      <c r="Y2606" s="89">
        <v>0</v>
      </c>
    </row>
    <row r="2607" spans="1:25">
      <c r="A2607" s="88" t="s">
        <v>2716</v>
      </c>
      <c r="B2607" s="89">
        <v>0</v>
      </c>
      <c r="C2607" s="89">
        <v>0</v>
      </c>
      <c r="D2607" s="89">
        <v>0</v>
      </c>
      <c r="E2607" s="89">
        <v>0</v>
      </c>
      <c r="F2607" s="89">
        <v>0</v>
      </c>
      <c r="G2607" s="89">
        <v>0</v>
      </c>
      <c r="H2607" s="89">
        <v>0</v>
      </c>
      <c r="I2607" s="89">
        <v>0</v>
      </c>
      <c r="J2607" s="89">
        <v>0</v>
      </c>
      <c r="K2607" s="89">
        <v>0</v>
      </c>
      <c r="L2607" s="89">
        <v>0</v>
      </c>
      <c r="M2607" s="89">
        <v>0</v>
      </c>
      <c r="N2607" s="89">
        <v>0</v>
      </c>
      <c r="O2607" s="89">
        <v>0</v>
      </c>
      <c r="P2607" s="89">
        <v>0</v>
      </c>
      <c r="Q2607" s="89">
        <v>0</v>
      </c>
      <c r="R2607" s="89">
        <v>0</v>
      </c>
      <c r="S2607" s="89">
        <v>0</v>
      </c>
      <c r="T2607" s="89">
        <v>0</v>
      </c>
      <c r="U2607" s="89">
        <v>0</v>
      </c>
      <c r="V2607" s="89">
        <v>0</v>
      </c>
      <c r="W2607" s="89">
        <v>0</v>
      </c>
      <c r="X2607" s="89">
        <v>0</v>
      </c>
      <c r="Y2607" s="89">
        <v>0</v>
      </c>
    </row>
    <row r="2608" spans="1:25">
      <c r="A2608" s="88" t="s">
        <v>2717</v>
      </c>
      <c r="B2608" s="89">
        <v>0</v>
      </c>
      <c r="C2608" s="89">
        <v>0</v>
      </c>
      <c r="D2608" s="89">
        <v>0</v>
      </c>
      <c r="E2608" s="89">
        <v>0</v>
      </c>
      <c r="F2608" s="89">
        <v>0</v>
      </c>
      <c r="G2608" s="89">
        <v>0</v>
      </c>
      <c r="H2608" s="89">
        <v>0</v>
      </c>
      <c r="I2608" s="89">
        <v>0</v>
      </c>
      <c r="J2608" s="89">
        <v>0</v>
      </c>
      <c r="K2608" s="89">
        <v>0</v>
      </c>
      <c r="L2608" s="89">
        <v>0</v>
      </c>
      <c r="M2608" s="89">
        <v>0</v>
      </c>
      <c r="N2608" s="89">
        <v>0</v>
      </c>
      <c r="O2608" s="89">
        <v>0</v>
      </c>
      <c r="P2608" s="89">
        <v>0</v>
      </c>
      <c r="Q2608" s="89">
        <v>0</v>
      </c>
      <c r="R2608" s="89">
        <v>0</v>
      </c>
      <c r="S2608" s="89">
        <v>0</v>
      </c>
      <c r="T2608" s="89">
        <v>0</v>
      </c>
      <c r="U2608" s="89">
        <v>0</v>
      </c>
      <c r="V2608" s="89">
        <v>0</v>
      </c>
      <c r="W2608" s="89">
        <v>0</v>
      </c>
      <c r="X2608" s="89">
        <v>0</v>
      </c>
      <c r="Y2608" s="89">
        <v>0</v>
      </c>
    </row>
    <row r="2609" spans="1:25">
      <c r="A2609" s="88" t="s">
        <v>2718</v>
      </c>
      <c r="B2609" s="89">
        <v>0</v>
      </c>
      <c r="C2609" s="89">
        <v>0</v>
      </c>
      <c r="D2609" s="89">
        <v>0</v>
      </c>
      <c r="E2609" s="89">
        <v>0</v>
      </c>
      <c r="F2609" s="89">
        <v>0</v>
      </c>
      <c r="G2609" s="89">
        <v>0</v>
      </c>
      <c r="H2609" s="89">
        <v>0</v>
      </c>
      <c r="I2609" s="89">
        <v>0</v>
      </c>
      <c r="J2609" s="89">
        <v>0</v>
      </c>
      <c r="K2609" s="89">
        <v>0</v>
      </c>
      <c r="L2609" s="89">
        <v>0</v>
      </c>
      <c r="M2609" s="89">
        <v>0</v>
      </c>
      <c r="N2609" s="89">
        <v>0</v>
      </c>
      <c r="O2609" s="89">
        <v>0</v>
      </c>
      <c r="P2609" s="89">
        <v>0</v>
      </c>
      <c r="Q2609" s="89">
        <v>0</v>
      </c>
      <c r="R2609" s="89">
        <v>0</v>
      </c>
      <c r="S2609" s="89">
        <v>0</v>
      </c>
      <c r="T2609" s="89">
        <v>0</v>
      </c>
      <c r="U2609" s="89">
        <v>0</v>
      </c>
      <c r="V2609" s="89">
        <v>0</v>
      </c>
      <c r="W2609" s="89">
        <v>0</v>
      </c>
      <c r="X2609" s="89">
        <v>0</v>
      </c>
      <c r="Y2609" s="89">
        <v>0</v>
      </c>
    </row>
    <row r="2610" spans="1:25">
      <c r="A2610" s="88" t="s">
        <v>2719</v>
      </c>
      <c r="B2610" s="89">
        <v>0</v>
      </c>
      <c r="C2610" s="89">
        <v>0</v>
      </c>
      <c r="D2610" s="89">
        <v>0</v>
      </c>
      <c r="E2610" s="89">
        <v>0</v>
      </c>
      <c r="F2610" s="89">
        <v>0</v>
      </c>
      <c r="G2610" s="89">
        <v>0</v>
      </c>
      <c r="H2610" s="89">
        <v>0</v>
      </c>
      <c r="I2610" s="89">
        <v>0</v>
      </c>
      <c r="J2610" s="89">
        <v>0</v>
      </c>
      <c r="K2610" s="89">
        <v>0</v>
      </c>
      <c r="L2610" s="89">
        <v>0</v>
      </c>
      <c r="M2610" s="89">
        <v>0</v>
      </c>
      <c r="N2610" s="89">
        <v>0</v>
      </c>
      <c r="O2610" s="89">
        <v>0</v>
      </c>
      <c r="P2610" s="89">
        <v>0</v>
      </c>
      <c r="Q2610" s="89">
        <v>0</v>
      </c>
      <c r="R2610" s="89">
        <v>0</v>
      </c>
      <c r="S2610" s="89">
        <v>0</v>
      </c>
      <c r="T2610" s="89">
        <v>0</v>
      </c>
      <c r="U2610" s="89">
        <v>0</v>
      </c>
      <c r="V2610" s="89">
        <v>0</v>
      </c>
      <c r="W2610" s="89">
        <v>0</v>
      </c>
      <c r="X2610" s="89">
        <v>0</v>
      </c>
      <c r="Y2610" s="89">
        <v>0</v>
      </c>
    </row>
    <row r="2611" spans="1:25">
      <c r="A2611" s="88" t="s">
        <v>2720</v>
      </c>
      <c r="B2611" s="89">
        <v>0</v>
      </c>
      <c r="C2611" s="89">
        <v>0</v>
      </c>
      <c r="D2611" s="89">
        <v>0</v>
      </c>
      <c r="E2611" s="89">
        <v>0</v>
      </c>
      <c r="F2611" s="89">
        <v>0</v>
      </c>
      <c r="G2611" s="89">
        <v>0</v>
      </c>
      <c r="H2611" s="89">
        <v>0</v>
      </c>
      <c r="I2611" s="89">
        <v>0</v>
      </c>
      <c r="J2611" s="89">
        <v>0</v>
      </c>
      <c r="K2611" s="89">
        <v>0</v>
      </c>
      <c r="L2611" s="89">
        <v>0</v>
      </c>
      <c r="M2611" s="89">
        <v>0</v>
      </c>
      <c r="N2611" s="89">
        <v>0</v>
      </c>
      <c r="O2611" s="89">
        <v>0</v>
      </c>
      <c r="P2611" s="89">
        <v>0</v>
      </c>
      <c r="Q2611" s="89">
        <v>0</v>
      </c>
      <c r="R2611" s="89">
        <v>0</v>
      </c>
      <c r="S2611" s="89">
        <v>0</v>
      </c>
      <c r="T2611" s="89">
        <v>0</v>
      </c>
      <c r="U2611" s="89">
        <v>0</v>
      </c>
      <c r="V2611" s="89">
        <v>0</v>
      </c>
      <c r="W2611" s="89">
        <v>0</v>
      </c>
      <c r="X2611" s="89">
        <v>0</v>
      </c>
      <c r="Y2611" s="89">
        <v>0</v>
      </c>
    </row>
    <row r="2612" spans="1:25">
      <c r="A2612" s="88" t="s">
        <v>2721</v>
      </c>
      <c r="B2612" s="89">
        <v>0</v>
      </c>
      <c r="C2612" s="89">
        <v>0</v>
      </c>
      <c r="D2612" s="89">
        <v>0</v>
      </c>
      <c r="E2612" s="89">
        <v>0</v>
      </c>
      <c r="F2612" s="89">
        <v>0</v>
      </c>
      <c r="G2612" s="89">
        <v>0</v>
      </c>
      <c r="H2612" s="89">
        <v>0</v>
      </c>
      <c r="I2612" s="89">
        <v>0</v>
      </c>
      <c r="J2612" s="89">
        <v>0</v>
      </c>
      <c r="K2612" s="89">
        <v>0</v>
      </c>
      <c r="L2612" s="89">
        <v>0</v>
      </c>
      <c r="M2612" s="89">
        <v>0</v>
      </c>
      <c r="N2612" s="89">
        <v>0</v>
      </c>
      <c r="O2612" s="89">
        <v>0</v>
      </c>
      <c r="P2612" s="89">
        <v>0</v>
      </c>
      <c r="Q2612" s="89">
        <v>0</v>
      </c>
      <c r="R2612" s="89">
        <v>0</v>
      </c>
      <c r="S2612" s="89">
        <v>0</v>
      </c>
      <c r="T2612" s="89">
        <v>0</v>
      </c>
      <c r="U2612" s="89">
        <v>0</v>
      </c>
      <c r="V2612" s="89">
        <v>0</v>
      </c>
      <c r="W2612" s="89">
        <v>0</v>
      </c>
      <c r="X2612" s="89">
        <v>0</v>
      </c>
      <c r="Y2612" s="89">
        <v>0</v>
      </c>
    </row>
    <row r="2613" spans="1:25">
      <c r="A2613" s="88" t="s">
        <v>2722</v>
      </c>
      <c r="B2613" s="89">
        <v>0</v>
      </c>
      <c r="C2613" s="89">
        <v>0</v>
      </c>
      <c r="D2613" s="89">
        <v>0</v>
      </c>
      <c r="E2613" s="89">
        <v>0</v>
      </c>
      <c r="F2613" s="89">
        <v>0</v>
      </c>
      <c r="G2613" s="89">
        <v>0</v>
      </c>
      <c r="H2613" s="89">
        <v>0</v>
      </c>
      <c r="I2613" s="89">
        <v>0</v>
      </c>
      <c r="J2613" s="89">
        <v>0</v>
      </c>
      <c r="K2613" s="89">
        <v>0</v>
      </c>
      <c r="L2613" s="89">
        <v>0</v>
      </c>
      <c r="M2613" s="89">
        <v>0</v>
      </c>
      <c r="N2613" s="89">
        <v>0</v>
      </c>
      <c r="O2613" s="89">
        <v>0</v>
      </c>
      <c r="P2613" s="89">
        <v>0</v>
      </c>
      <c r="Q2613" s="89">
        <v>0</v>
      </c>
      <c r="R2613" s="89">
        <v>0</v>
      </c>
      <c r="S2613" s="89">
        <v>0</v>
      </c>
      <c r="T2613" s="89">
        <v>0</v>
      </c>
      <c r="U2613" s="89">
        <v>0</v>
      </c>
      <c r="V2613" s="89">
        <v>0</v>
      </c>
      <c r="W2613" s="89">
        <v>0</v>
      </c>
      <c r="X2613" s="89">
        <v>0</v>
      </c>
      <c r="Y2613" s="89">
        <v>0</v>
      </c>
    </row>
    <row r="2614" spans="1:25">
      <c r="A2614" s="88" t="s">
        <v>2723</v>
      </c>
      <c r="B2614" s="89">
        <v>0</v>
      </c>
      <c r="C2614" s="89">
        <v>0</v>
      </c>
      <c r="D2614" s="89">
        <v>0</v>
      </c>
      <c r="E2614" s="89">
        <v>0</v>
      </c>
      <c r="F2614" s="89">
        <v>0</v>
      </c>
      <c r="G2614" s="89">
        <v>0</v>
      </c>
      <c r="H2614" s="89">
        <v>0</v>
      </c>
      <c r="I2614" s="89">
        <v>0</v>
      </c>
      <c r="J2614" s="89">
        <v>0</v>
      </c>
      <c r="K2614" s="89">
        <v>0</v>
      </c>
      <c r="L2614" s="89">
        <v>0</v>
      </c>
      <c r="M2614" s="89">
        <v>0</v>
      </c>
      <c r="N2614" s="89">
        <v>0</v>
      </c>
      <c r="O2614" s="89">
        <v>0</v>
      </c>
      <c r="P2614" s="89">
        <v>0</v>
      </c>
      <c r="Q2614" s="89">
        <v>0</v>
      </c>
      <c r="R2614" s="89">
        <v>0</v>
      </c>
      <c r="S2614" s="89">
        <v>0</v>
      </c>
      <c r="T2614" s="89">
        <v>0</v>
      </c>
      <c r="U2614" s="89">
        <v>0</v>
      </c>
      <c r="V2614" s="89">
        <v>0</v>
      </c>
      <c r="W2614" s="89">
        <v>0</v>
      </c>
      <c r="X2614" s="89">
        <v>0</v>
      </c>
      <c r="Y2614" s="89">
        <v>0</v>
      </c>
    </row>
    <row r="2615" spans="1:25">
      <c r="A2615" s="88" t="s">
        <v>2724</v>
      </c>
      <c r="B2615" s="89">
        <v>0</v>
      </c>
      <c r="C2615" s="89">
        <v>0</v>
      </c>
      <c r="D2615" s="89">
        <v>0</v>
      </c>
      <c r="E2615" s="89">
        <v>0</v>
      </c>
      <c r="F2615" s="89">
        <v>0</v>
      </c>
      <c r="G2615" s="89">
        <v>0</v>
      </c>
      <c r="H2615" s="89">
        <v>0</v>
      </c>
      <c r="I2615" s="89">
        <v>0</v>
      </c>
      <c r="J2615" s="89">
        <v>0</v>
      </c>
      <c r="K2615" s="89">
        <v>0</v>
      </c>
      <c r="L2615" s="89">
        <v>0</v>
      </c>
      <c r="M2615" s="89">
        <v>0</v>
      </c>
      <c r="N2615" s="89">
        <v>0</v>
      </c>
      <c r="O2615" s="89">
        <v>0</v>
      </c>
      <c r="P2615" s="89">
        <v>0</v>
      </c>
      <c r="Q2615" s="89">
        <v>0</v>
      </c>
      <c r="R2615" s="89">
        <v>0</v>
      </c>
      <c r="S2615" s="89">
        <v>0</v>
      </c>
      <c r="T2615" s="89">
        <v>0</v>
      </c>
      <c r="U2615" s="89">
        <v>0</v>
      </c>
      <c r="V2615" s="89">
        <v>0</v>
      </c>
      <c r="W2615" s="89">
        <v>0</v>
      </c>
      <c r="X2615" s="89">
        <v>0</v>
      </c>
      <c r="Y2615" s="89">
        <v>0</v>
      </c>
    </row>
    <row r="2616" spans="1:25">
      <c r="A2616" s="88" t="s">
        <v>2725</v>
      </c>
      <c r="B2616" s="89">
        <v>0</v>
      </c>
      <c r="C2616" s="89">
        <v>0</v>
      </c>
      <c r="D2616" s="89">
        <v>0</v>
      </c>
      <c r="E2616" s="89">
        <v>0</v>
      </c>
      <c r="F2616" s="89">
        <v>0</v>
      </c>
      <c r="G2616" s="89">
        <v>0</v>
      </c>
      <c r="H2616" s="89">
        <v>0</v>
      </c>
      <c r="I2616" s="89">
        <v>0</v>
      </c>
      <c r="J2616" s="89">
        <v>0</v>
      </c>
      <c r="K2616" s="89">
        <v>0</v>
      </c>
      <c r="L2616" s="89">
        <v>0</v>
      </c>
      <c r="M2616" s="89">
        <v>0</v>
      </c>
      <c r="N2616" s="89">
        <v>0</v>
      </c>
      <c r="O2616" s="89">
        <v>0</v>
      </c>
      <c r="P2616" s="89">
        <v>0</v>
      </c>
      <c r="Q2616" s="89">
        <v>0</v>
      </c>
      <c r="R2616" s="89">
        <v>0</v>
      </c>
      <c r="S2616" s="89">
        <v>0</v>
      </c>
      <c r="T2616" s="89">
        <v>0</v>
      </c>
      <c r="U2616" s="89">
        <v>0</v>
      </c>
      <c r="V2616" s="89">
        <v>0</v>
      </c>
      <c r="W2616" s="89">
        <v>0</v>
      </c>
      <c r="X2616" s="89">
        <v>0</v>
      </c>
      <c r="Y2616" s="89">
        <v>0</v>
      </c>
    </row>
    <row r="2617" spans="1:25">
      <c r="A2617" s="88" t="s">
        <v>2726</v>
      </c>
      <c r="B2617" s="89">
        <v>0</v>
      </c>
      <c r="C2617" s="89">
        <v>0</v>
      </c>
      <c r="D2617" s="89">
        <v>0</v>
      </c>
      <c r="E2617" s="89">
        <v>0</v>
      </c>
      <c r="F2617" s="89">
        <v>0</v>
      </c>
      <c r="G2617" s="89">
        <v>0</v>
      </c>
      <c r="H2617" s="89">
        <v>0</v>
      </c>
      <c r="I2617" s="89">
        <v>0</v>
      </c>
      <c r="J2617" s="89">
        <v>0</v>
      </c>
      <c r="K2617" s="89">
        <v>0</v>
      </c>
      <c r="L2617" s="89">
        <v>0</v>
      </c>
      <c r="M2617" s="89">
        <v>0</v>
      </c>
      <c r="N2617" s="89">
        <v>0</v>
      </c>
      <c r="O2617" s="89">
        <v>0</v>
      </c>
      <c r="P2617" s="89">
        <v>0</v>
      </c>
      <c r="Q2617" s="89">
        <v>0</v>
      </c>
      <c r="R2617" s="89">
        <v>0</v>
      </c>
      <c r="S2617" s="89">
        <v>0</v>
      </c>
      <c r="T2617" s="89">
        <v>0</v>
      </c>
      <c r="U2617" s="89">
        <v>0</v>
      </c>
      <c r="V2617" s="89">
        <v>0</v>
      </c>
      <c r="W2617" s="89">
        <v>0</v>
      </c>
      <c r="X2617" s="89">
        <v>0</v>
      </c>
      <c r="Y2617" s="89">
        <v>0</v>
      </c>
    </row>
    <row r="2618" spans="1:25">
      <c r="A2618" s="88" t="s">
        <v>2727</v>
      </c>
      <c r="B2618" s="89">
        <v>0</v>
      </c>
      <c r="C2618" s="89">
        <v>0</v>
      </c>
      <c r="D2618" s="89">
        <v>0</v>
      </c>
      <c r="E2618" s="89">
        <v>0</v>
      </c>
      <c r="F2618" s="89">
        <v>0</v>
      </c>
      <c r="G2618" s="89">
        <v>0</v>
      </c>
      <c r="H2618" s="89">
        <v>0</v>
      </c>
      <c r="I2618" s="89">
        <v>0</v>
      </c>
      <c r="J2618" s="89">
        <v>0</v>
      </c>
      <c r="K2618" s="89">
        <v>0</v>
      </c>
      <c r="L2618" s="89">
        <v>0</v>
      </c>
      <c r="M2618" s="89">
        <v>0</v>
      </c>
      <c r="N2618" s="89">
        <v>0</v>
      </c>
      <c r="O2618" s="89">
        <v>0</v>
      </c>
      <c r="P2618" s="89">
        <v>0</v>
      </c>
      <c r="Q2618" s="89">
        <v>0</v>
      </c>
      <c r="R2618" s="89">
        <v>0</v>
      </c>
      <c r="S2618" s="89">
        <v>0</v>
      </c>
      <c r="T2618" s="89">
        <v>0</v>
      </c>
      <c r="U2618" s="89">
        <v>0</v>
      </c>
      <c r="V2618" s="89">
        <v>0</v>
      </c>
      <c r="W2618" s="89">
        <v>0</v>
      </c>
      <c r="X2618" s="89">
        <v>0</v>
      </c>
      <c r="Y2618" s="89">
        <v>0</v>
      </c>
    </row>
    <row r="2619" spans="1:25">
      <c r="A2619" s="88" t="s">
        <v>2728</v>
      </c>
      <c r="B2619" s="89">
        <v>0</v>
      </c>
      <c r="C2619" s="89">
        <v>0</v>
      </c>
      <c r="D2619" s="89">
        <v>0</v>
      </c>
      <c r="E2619" s="89">
        <v>0</v>
      </c>
      <c r="F2619" s="89">
        <v>0</v>
      </c>
      <c r="G2619" s="89">
        <v>0</v>
      </c>
      <c r="H2619" s="89">
        <v>0</v>
      </c>
      <c r="I2619" s="89">
        <v>0</v>
      </c>
      <c r="J2619" s="89">
        <v>0</v>
      </c>
      <c r="K2619" s="89">
        <v>0</v>
      </c>
      <c r="L2619" s="89">
        <v>0</v>
      </c>
      <c r="M2619" s="89">
        <v>0</v>
      </c>
      <c r="N2619" s="89">
        <v>0</v>
      </c>
      <c r="O2619" s="89">
        <v>0</v>
      </c>
      <c r="P2619" s="89">
        <v>0</v>
      </c>
      <c r="Q2619" s="89">
        <v>0</v>
      </c>
      <c r="R2619" s="89">
        <v>0</v>
      </c>
      <c r="S2619" s="89">
        <v>0</v>
      </c>
      <c r="T2619" s="89">
        <v>0</v>
      </c>
      <c r="U2619" s="89">
        <v>0</v>
      </c>
      <c r="V2619" s="89">
        <v>0</v>
      </c>
      <c r="W2619" s="89">
        <v>0</v>
      </c>
      <c r="X2619" s="89">
        <v>0</v>
      </c>
      <c r="Y2619" s="89">
        <v>0</v>
      </c>
    </row>
    <row r="2620" spans="1:25">
      <c r="A2620" s="88" t="s">
        <v>2729</v>
      </c>
      <c r="B2620" s="89">
        <v>0</v>
      </c>
      <c r="C2620" s="89">
        <v>0</v>
      </c>
      <c r="D2620" s="89">
        <v>0</v>
      </c>
      <c r="E2620" s="89">
        <v>0</v>
      </c>
      <c r="F2620" s="89">
        <v>0</v>
      </c>
      <c r="G2620" s="89">
        <v>0</v>
      </c>
      <c r="H2620" s="89">
        <v>0</v>
      </c>
      <c r="I2620" s="89">
        <v>0</v>
      </c>
      <c r="J2620" s="89">
        <v>0</v>
      </c>
      <c r="K2620" s="89">
        <v>0</v>
      </c>
      <c r="L2620" s="89">
        <v>0</v>
      </c>
      <c r="M2620" s="89">
        <v>0</v>
      </c>
      <c r="N2620" s="89">
        <v>0</v>
      </c>
      <c r="O2620" s="89">
        <v>0</v>
      </c>
      <c r="P2620" s="89">
        <v>0</v>
      </c>
      <c r="Q2620" s="89">
        <v>0</v>
      </c>
      <c r="R2620" s="89">
        <v>0</v>
      </c>
      <c r="S2620" s="89">
        <v>0</v>
      </c>
      <c r="T2620" s="89">
        <v>0</v>
      </c>
      <c r="U2620" s="89">
        <v>0</v>
      </c>
      <c r="V2620" s="89">
        <v>0</v>
      </c>
      <c r="W2620" s="89">
        <v>0</v>
      </c>
      <c r="X2620" s="89">
        <v>0</v>
      </c>
      <c r="Y2620" s="89">
        <v>0</v>
      </c>
    </row>
    <row r="2621" spans="1:25">
      <c r="A2621" s="88" t="s">
        <v>2730</v>
      </c>
      <c r="B2621" s="89">
        <v>0</v>
      </c>
      <c r="C2621" s="89">
        <v>0</v>
      </c>
      <c r="D2621" s="89">
        <v>0</v>
      </c>
      <c r="E2621" s="89">
        <v>0</v>
      </c>
      <c r="F2621" s="89">
        <v>0</v>
      </c>
      <c r="G2621" s="89">
        <v>0</v>
      </c>
      <c r="H2621" s="89">
        <v>0</v>
      </c>
      <c r="I2621" s="89">
        <v>0</v>
      </c>
      <c r="J2621" s="89">
        <v>0</v>
      </c>
      <c r="K2621" s="89">
        <v>0</v>
      </c>
      <c r="L2621" s="89">
        <v>0</v>
      </c>
      <c r="M2621" s="89">
        <v>0</v>
      </c>
      <c r="N2621" s="89">
        <v>0</v>
      </c>
      <c r="O2621" s="89">
        <v>0</v>
      </c>
      <c r="P2621" s="89">
        <v>0</v>
      </c>
      <c r="Q2621" s="89">
        <v>0</v>
      </c>
      <c r="R2621" s="89">
        <v>0</v>
      </c>
      <c r="S2621" s="89">
        <v>0</v>
      </c>
      <c r="T2621" s="89">
        <v>0</v>
      </c>
      <c r="U2621" s="89">
        <v>0</v>
      </c>
      <c r="V2621" s="89">
        <v>0</v>
      </c>
      <c r="W2621" s="89">
        <v>0</v>
      </c>
      <c r="X2621" s="89">
        <v>0</v>
      </c>
      <c r="Y2621" s="89">
        <v>0</v>
      </c>
    </row>
    <row r="2622" spans="1:25">
      <c r="A2622" s="88" t="s">
        <v>2731</v>
      </c>
      <c r="B2622" s="89">
        <v>0</v>
      </c>
      <c r="C2622" s="89">
        <v>0</v>
      </c>
      <c r="D2622" s="89">
        <v>0</v>
      </c>
      <c r="E2622" s="89">
        <v>0</v>
      </c>
      <c r="F2622" s="89">
        <v>0</v>
      </c>
      <c r="G2622" s="89">
        <v>0</v>
      </c>
      <c r="H2622" s="89">
        <v>0</v>
      </c>
      <c r="I2622" s="89">
        <v>0</v>
      </c>
      <c r="J2622" s="89">
        <v>0</v>
      </c>
      <c r="K2622" s="89">
        <v>0</v>
      </c>
      <c r="L2622" s="89">
        <v>0</v>
      </c>
      <c r="M2622" s="89">
        <v>0</v>
      </c>
      <c r="N2622" s="89">
        <v>0</v>
      </c>
      <c r="O2622" s="89">
        <v>0</v>
      </c>
      <c r="P2622" s="89">
        <v>0</v>
      </c>
      <c r="Q2622" s="89">
        <v>0</v>
      </c>
      <c r="R2622" s="89">
        <v>0</v>
      </c>
      <c r="S2622" s="89">
        <v>0</v>
      </c>
      <c r="T2622" s="89">
        <v>0</v>
      </c>
      <c r="U2622" s="89">
        <v>0</v>
      </c>
      <c r="V2622" s="89">
        <v>0</v>
      </c>
      <c r="W2622" s="89">
        <v>0</v>
      </c>
      <c r="X2622" s="89">
        <v>0</v>
      </c>
      <c r="Y2622" s="89">
        <v>0</v>
      </c>
    </row>
    <row r="2623" spans="1:25">
      <c r="A2623" s="88" t="s">
        <v>2732</v>
      </c>
      <c r="B2623" s="89">
        <v>0</v>
      </c>
      <c r="C2623" s="89">
        <v>0</v>
      </c>
      <c r="D2623" s="89">
        <v>0</v>
      </c>
      <c r="E2623" s="89">
        <v>0</v>
      </c>
      <c r="F2623" s="89">
        <v>0</v>
      </c>
      <c r="G2623" s="89">
        <v>0</v>
      </c>
      <c r="H2623" s="89">
        <v>0</v>
      </c>
      <c r="I2623" s="89">
        <v>0</v>
      </c>
      <c r="J2623" s="89">
        <v>0</v>
      </c>
      <c r="K2623" s="89">
        <v>0</v>
      </c>
      <c r="L2623" s="89">
        <v>0</v>
      </c>
      <c r="M2623" s="89">
        <v>0</v>
      </c>
      <c r="N2623" s="89">
        <v>0</v>
      </c>
      <c r="O2623" s="89">
        <v>0</v>
      </c>
      <c r="P2623" s="89">
        <v>0</v>
      </c>
      <c r="Q2623" s="89">
        <v>0</v>
      </c>
      <c r="R2623" s="89">
        <v>0</v>
      </c>
      <c r="S2623" s="89">
        <v>0</v>
      </c>
      <c r="T2623" s="89">
        <v>0</v>
      </c>
      <c r="U2623" s="89">
        <v>0</v>
      </c>
      <c r="V2623" s="89">
        <v>0</v>
      </c>
      <c r="W2623" s="89">
        <v>0</v>
      </c>
      <c r="X2623" s="89">
        <v>0</v>
      </c>
      <c r="Y2623" s="89">
        <v>0</v>
      </c>
    </row>
    <row r="2624" spans="1:25">
      <c r="A2624" s="88" t="s">
        <v>2733</v>
      </c>
      <c r="B2624" s="89">
        <v>0</v>
      </c>
      <c r="C2624" s="89">
        <v>0</v>
      </c>
      <c r="D2624" s="89">
        <v>0</v>
      </c>
      <c r="E2624" s="89">
        <v>0</v>
      </c>
      <c r="F2624" s="89">
        <v>0</v>
      </c>
      <c r="G2624" s="89">
        <v>0</v>
      </c>
      <c r="H2624" s="89">
        <v>0</v>
      </c>
      <c r="I2624" s="89">
        <v>0</v>
      </c>
      <c r="J2624" s="89">
        <v>0</v>
      </c>
      <c r="K2624" s="89">
        <v>0</v>
      </c>
      <c r="L2624" s="89">
        <v>0</v>
      </c>
      <c r="M2624" s="89">
        <v>0</v>
      </c>
      <c r="N2624" s="89">
        <v>0</v>
      </c>
      <c r="O2624" s="89">
        <v>0</v>
      </c>
      <c r="P2624" s="89">
        <v>0</v>
      </c>
      <c r="Q2624" s="89">
        <v>0</v>
      </c>
      <c r="R2624" s="89">
        <v>0</v>
      </c>
      <c r="S2624" s="89">
        <v>0</v>
      </c>
      <c r="T2624" s="89">
        <v>0</v>
      </c>
      <c r="U2624" s="89">
        <v>0</v>
      </c>
      <c r="V2624" s="89">
        <v>0</v>
      </c>
      <c r="W2624" s="89">
        <v>0</v>
      </c>
      <c r="X2624" s="89">
        <v>0</v>
      </c>
      <c r="Y2624" s="89">
        <v>0</v>
      </c>
    </row>
    <row r="2625" spans="1:25">
      <c r="A2625" s="88" t="s">
        <v>2734</v>
      </c>
      <c r="B2625" s="89">
        <v>0</v>
      </c>
      <c r="C2625" s="89">
        <v>0</v>
      </c>
      <c r="D2625" s="89">
        <v>0</v>
      </c>
      <c r="E2625" s="89">
        <v>0</v>
      </c>
      <c r="F2625" s="89">
        <v>0</v>
      </c>
      <c r="G2625" s="89">
        <v>0</v>
      </c>
      <c r="H2625" s="89">
        <v>0</v>
      </c>
      <c r="I2625" s="89">
        <v>0</v>
      </c>
      <c r="J2625" s="89">
        <v>0</v>
      </c>
      <c r="K2625" s="89">
        <v>0</v>
      </c>
      <c r="L2625" s="89">
        <v>0</v>
      </c>
      <c r="M2625" s="89">
        <v>0</v>
      </c>
      <c r="N2625" s="89">
        <v>0</v>
      </c>
      <c r="O2625" s="89">
        <v>0</v>
      </c>
      <c r="P2625" s="89">
        <v>0</v>
      </c>
      <c r="Q2625" s="89">
        <v>0</v>
      </c>
      <c r="R2625" s="89">
        <v>0</v>
      </c>
      <c r="S2625" s="89">
        <v>0</v>
      </c>
      <c r="T2625" s="89">
        <v>0</v>
      </c>
      <c r="U2625" s="89">
        <v>0</v>
      </c>
      <c r="V2625" s="89">
        <v>0</v>
      </c>
      <c r="W2625" s="89">
        <v>0</v>
      </c>
      <c r="X2625" s="89">
        <v>0</v>
      </c>
      <c r="Y2625" s="89">
        <v>0</v>
      </c>
    </row>
    <row r="2626" spans="1:25">
      <c r="A2626" s="88" t="s">
        <v>2735</v>
      </c>
      <c r="B2626" s="89">
        <v>0</v>
      </c>
      <c r="C2626" s="89">
        <v>0</v>
      </c>
      <c r="D2626" s="89">
        <v>0</v>
      </c>
      <c r="E2626" s="89">
        <v>0</v>
      </c>
      <c r="F2626" s="89">
        <v>0</v>
      </c>
      <c r="G2626" s="89">
        <v>0</v>
      </c>
      <c r="H2626" s="89">
        <v>0</v>
      </c>
      <c r="I2626" s="89">
        <v>0</v>
      </c>
      <c r="J2626" s="89">
        <v>0</v>
      </c>
      <c r="K2626" s="89">
        <v>0</v>
      </c>
      <c r="L2626" s="89">
        <v>0</v>
      </c>
      <c r="M2626" s="89">
        <v>0</v>
      </c>
      <c r="N2626" s="89">
        <v>0</v>
      </c>
      <c r="O2626" s="89">
        <v>0</v>
      </c>
      <c r="P2626" s="89">
        <v>0</v>
      </c>
      <c r="Q2626" s="89">
        <v>0</v>
      </c>
      <c r="R2626" s="89">
        <v>0</v>
      </c>
      <c r="S2626" s="89">
        <v>0</v>
      </c>
      <c r="T2626" s="89">
        <v>0</v>
      </c>
      <c r="U2626" s="89">
        <v>0</v>
      </c>
      <c r="V2626" s="89">
        <v>0</v>
      </c>
      <c r="W2626" s="89">
        <v>0</v>
      </c>
      <c r="X2626" s="89">
        <v>0</v>
      </c>
      <c r="Y2626" s="89">
        <v>0</v>
      </c>
    </row>
    <row r="2627" spans="1:25">
      <c r="A2627" s="88" t="s">
        <v>2736</v>
      </c>
      <c r="B2627" s="89">
        <v>0</v>
      </c>
      <c r="C2627" s="89">
        <v>0</v>
      </c>
      <c r="D2627" s="89">
        <v>0</v>
      </c>
      <c r="E2627" s="89">
        <v>0</v>
      </c>
      <c r="F2627" s="89">
        <v>0</v>
      </c>
      <c r="G2627" s="89">
        <v>0</v>
      </c>
      <c r="H2627" s="89">
        <v>0</v>
      </c>
      <c r="I2627" s="89">
        <v>0</v>
      </c>
      <c r="J2627" s="89">
        <v>0</v>
      </c>
      <c r="K2627" s="89">
        <v>0</v>
      </c>
      <c r="L2627" s="89">
        <v>0</v>
      </c>
      <c r="M2627" s="89">
        <v>0</v>
      </c>
      <c r="N2627" s="89">
        <v>0</v>
      </c>
      <c r="O2627" s="89">
        <v>0</v>
      </c>
      <c r="P2627" s="89">
        <v>0</v>
      </c>
      <c r="Q2627" s="89">
        <v>0</v>
      </c>
      <c r="R2627" s="89">
        <v>0</v>
      </c>
      <c r="S2627" s="89">
        <v>0</v>
      </c>
      <c r="T2627" s="89">
        <v>0</v>
      </c>
      <c r="U2627" s="89">
        <v>0</v>
      </c>
      <c r="V2627" s="89">
        <v>0</v>
      </c>
      <c r="W2627" s="89">
        <v>0</v>
      </c>
      <c r="X2627" s="89">
        <v>0</v>
      </c>
      <c r="Y2627" s="89">
        <v>0</v>
      </c>
    </row>
    <row r="2628" spans="1:25">
      <c r="A2628" s="88" t="s">
        <v>2737</v>
      </c>
      <c r="B2628" s="89">
        <v>0</v>
      </c>
      <c r="C2628" s="89">
        <v>0</v>
      </c>
      <c r="D2628" s="89">
        <v>0</v>
      </c>
      <c r="E2628" s="89">
        <v>0</v>
      </c>
      <c r="F2628" s="89">
        <v>0</v>
      </c>
      <c r="G2628" s="89">
        <v>0</v>
      </c>
      <c r="H2628" s="89">
        <v>0</v>
      </c>
      <c r="I2628" s="89">
        <v>0</v>
      </c>
      <c r="J2628" s="89">
        <v>0</v>
      </c>
      <c r="K2628" s="89">
        <v>0</v>
      </c>
      <c r="L2628" s="89">
        <v>0</v>
      </c>
      <c r="M2628" s="89">
        <v>0</v>
      </c>
      <c r="N2628" s="89">
        <v>0</v>
      </c>
      <c r="O2628" s="89">
        <v>0</v>
      </c>
      <c r="P2628" s="89">
        <v>0</v>
      </c>
      <c r="Q2628" s="89">
        <v>0</v>
      </c>
      <c r="R2628" s="89">
        <v>0</v>
      </c>
      <c r="S2628" s="89">
        <v>0</v>
      </c>
      <c r="T2628" s="89">
        <v>0</v>
      </c>
      <c r="U2628" s="89">
        <v>0</v>
      </c>
      <c r="V2628" s="89">
        <v>0</v>
      </c>
      <c r="W2628" s="89">
        <v>0</v>
      </c>
      <c r="X2628" s="89">
        <v>0</v>
      </c>
      <c r="Y2628" s="89">
        <v>0</v>
      </c>
    </row>
    <row r="2629" spans="1:25">
      <c r="A2629" s="88" t="s">
        <v>2738</v>
      </c>
      <c r="B2629" s="89">
        <v>0</v>
      </c>
      <c r="C2629" s="89">
        <v>0</v>
      </c>
      <c r="D2629" s="89">
        <v>0</v>
      </c>
      <c r="E2629" s="89">
        <v>0</v>
      </c>
      <c r="F2629" s="89">
        <v>0</v>
      </c>
      <c r="G2629" s="89">
        <v>0</v>
      </c>
      <c r="H2629" s="89">
        <v>0</v>
      </c>
      <c r="I2629" s="89">
        <v>0</v>
      </c>
      <c r="J2629" s="89">
        <v>0</v>
      </c>
      <c r="K2629" s="89">
        <v>0</v>
      </c>
      <c r="L2629" s="89">
        <v>0</v>
      </c>
      <c r="M2629" s="89">
        <v>0</v>
      </c>
      <c r="N2629" s="89">
        <v>0</v>
      </c>
      <c r="O2629" s="89">
        <v>0</v>
      </c>
      <c r="P2629" s="89">
        <v>0</v>
      </c>
      <c r="Q2629" s="89">
        <v>0</v>
      </c>
      <c r="R2629" s="89">
        <v>0</v>
      </c>
      <c r="S2629" s="89">
        <v>0</v>
      </c>
      <c r="T2629" s="89">
        <v>0</v>
      </c>
      <c r="U2629" s="89">
        <v>0</v>
      </c>
      <c r="V2629" s="89">
        <v>0</v>
      </c>
      <c r="W2629" s="89">
        <v>0</v>
      </c>
      <c r="X2629" s="89">
        <v>0</v>
      </c>
      <c r="Y2629" s="89">
        <v>0</v>
      </c>
    </row>
    <row r="2630" spans="1:25">
      <c r="A2630" s="88" t="s">
        <v>2739</v>
      </c>
      <c r="B2630" s="89">
        <v>0</v>
      </c>
      <c r="C2630" s="89">
        <v>0</v>
      </c>
      <c r="D2630" s="89">
        <v>0</v>
      </c>
      <c r="E2630" s="89">
        <v>0</v>
      </c>
      <c r="F2630" s="89">
        <v>0</v>
      </c>
      <c r="G2630" s="89">
        <v>0</v>
      </c>
      <c r="H2630" s="89">
        <v>0</v>
      </c>
      <c r="I2630" s="89">
        <v>0</v>
      </c>
      <c r="J2630" s="89">
        <v>0</v>
      </c>
      <c r="K2630" s="89">
        <v>0</v>
      </c>
      <c r="L2630" s="89">
        <v>0</v>
      </c>
      <c r="M2630" s="89">
        <v>0</v>
      </c>
      <c r="N2630" s="89">
        <v>0</v>
      </c>
      <c r="O2630" s="89">
        <v>0</v>
      </c>
      <c r="P2630" s="89">
        <v>0</v>
      </c>
      <c r="Q2630" s="89">
        <v>0</v>
      </c>
      <c r="R2630" s="89">
        <v>0</v>
      </c>
      <c r="S2630" s="89">
        <v>0</v>
      </c>
      <c r="T2630" s="89">
        <v>0</v>
      </c>
      <c r="U2630" s="89">
        <v>0</v>
      </c>
      <c r="V2630" s="89">
        <v>0</v>
      </c>
      <c r="W2630" s="89">
        <v>0</v>
      </c>
      <c r="X2630" s="89">
        <v>0</v>
      </c>
      <c r="Y2630" s="89">
        <v>0</v>
      </c>
    </row>
    <row r="2631" spans="1:25">
      <c r="A2631" s="88" t="s">
        <v>2740</v>
      </c>
      <c r="B2631" s="89">
        <v>0</v>
      </c>
      <c r="C2631" s="89">
        <v>0</v>
      </c>
      <c r="D2631" s="89">
        <v>0</v>
      </c>
      <c r="E2631" s="89">
        <v>0</v>
      </c>
      <c r="F2631" s="89">
        <v>0</v>
      </c>
      <c r="G2631" s="89">
        <v>0</v>
      </c>
      <c r="H2631" s="89">
        <v>0</v>
      </c>
      <c r="I2631" s="89">
        <v>0</v>
      </c>
      <c r="J2631" s="89">
        <v>0</v>
      </c>
      <c r="K2631" s="89">
        <v>0</v>
      </c>
      <c r="L2631" s="89">
        <v>0</v>
      </c>
      <c r="M2631" s="89">
        <v>0</v>
      </c>
      <c r="N2631" s="89">
        <v>0</v>
      </c>
      <c r="O2631" s="89">
        <v>0</v>
      </c>
      <c r="P2631" s="89">
        <v>0</v>
      </c>
      <c r="Q2631" s="89">
        <v>0</v>
      </c>
      <c r="R2631" s="89">
        <v>0</v>
      </c>
      <c r="S2631" s="89">
        <v>0</v>
      </c>
      <c r="T2631" s="89">
        <v>0</v>
      </c>
      <c r="U2631" s="89">
        <v>0</v>
      </c>
      <c r="V2631" s="89">
        <v>0</v>
      </c>
      <c r="W2631" s="89">
        <v>0</v>
      </c>
      <c r="X2631" s="89">
        <v>0</v>
      </c>
      <c r="Y2631" s="89">
        <v>0</v>
      </c>
    </row>
    <row r="2632" spans="1:25">
      <c r="A2632" s="88" t="s">
        <v>2741</v>
      </c>
      <c r="B2632" s="89">
        <v>0</v>
      </c>
      <c r="C2632" s="89">
        <v>0</v>
      </c>
      <c r="D2632" s="89">
        <v>0</v>
      </c>
      <c r="E2632" s="89">
        <v>0</v>
      </c>
      <c r="F2632" s="89">
        <v>0</v>
      </c>
      <c r="G2632" s="89">
        <v>0</v>
      </c>
      <c r="H2632" s="89">
        <v>0</v>
      </c>
      <c r="I2632" s="89">
        <v>0</v>
      </c>
      <c r="J2632" s="89">
        <v>0</v>
      </c>
      <c r="K2632" s="89">
        <v>0</v>
      </c>
      <c r="L2632" s="89">
        <v>0</v>
      </c>
      <c r="M2632" s="89">
        <v>0</v>
      </c>
      <c r="N2632" s="89">
        <v>0</v>
      </c>
      <c r="O2632" s="89">
        <v>0</v>
      </c>
      <c r="P2632" s="89">
        <v>0</v>
      </c>
      <c r="Q2632" s="89">
        <v>0</v>
      </c>
      <c r="R2632" s="89">
        <v>0</v>
      </c>
      <c r="S2632" s="89">
        <v>0</v>
      </c>
      <c r="T2632" s="89">
        <v>0</v>
      </c>
      <c r="U2632" s="89">
        <v>0</v>
      </c>
      <c r="V2632" s="89">
        <v>0</v>
      </c>
      <c r="W2632" s="89">
        <v>0</v>
      </c>
      <c r="X2632" s="89">
        <v>0</v>
      </c>
      <c r="Y2632" s="89">
        <v>0</v>
      </c>
    </row>
    <row r="2633" spans="1:25">
      <c r="A2633" s="88" t="s">
        <v>2742</v>
      </c>
      <c r="B2633" s="89">
        <v>0</v>
      </c>
      <c r="C2633" s="89">
        <v>0</v>
      </c>
      <c r="D2633" s="89">
        <v>0</v>
      </c>
      <c r="E2633" s="89">
        <v>0</v>
      </c>
      <c r="F2633" s="89">
        <v>0</v>
      </c>
      <c r="G2633" s="89">
        <v>0</v>
      </c>
      <c r="H2633" s="89">
        <v>0</v>
      </c>
      <c r="I2633" s="89">
        <v>0</v>
      </c>
      <c r="J2633" s="89">
        <v>0</v>
      </c>
      <c r="K2633" s="89">
        <v>0</v>
      </c>
      <c r="L2633" s="89">
        <v>0</v>
      </c>
      <c r="M2633" s="89">
        <v>0</v>
      </c>
      <c r="N2633" s="89">
        <v>0</v>
      </c>
      <c r="O2633" s="89">
        <v>0</v>
      </c>
      <c r="P2633" s="89">
        <v>0</v>
      </c>
      <c r="Q2633" s="89">
        <v>0</v>
      </c>
      <c r="R2633" s="89">
        <v>0</v>
      </c>
      <c r="S2633" s="89">
        <v>0</v>
      </c>
      <c r="T2633" s="89">
        <v>0</v>
      </c>
      <c r="U2633" s="89">
        <v>0</v>
      </c>
      <c r="V2633" s="89">
        <v>0</v>
      </c>
      <c r="W2633" s="89">
        <v>0</v>
      </c>
      <c r="X2633" s="89">
        <v>0</v>
      </c>
      <c r="Y2633" s="89">
        <v>0</v>
      </c>
    </row>
    <row r="2634" spans="1:25">
      <c r="A2634" s="88" t="s">
        <v>2743</v>
      </c>
      <c r="B2634" s="89">
        <v>0</v>
      </c>
      <c r="C2634" s="89">
        <v>0</v>
      </c>
      <c r="D2634" s="89">
        <v>0</v>
      </c>
      <c r="E2634" s="89">
        <v>0</v>
      </c>
      <c r="F2634" s="89">
        <v>0</v>
      </c>
      <c r="G2634" s="89">
        <v>0</v>
      </c>
      <c r="H2634" s="89">
        <v>0</v>
      </c>
      <c r="I2634" s="89">
        <v>0</v>
      </c>
      <c r="J2634" s="89">
        <v>0</v>
      </c>
      <c r="K2634" s="89">
        <v>0</v>
      </c>
      <c r="L2634" s="89">
        <v>0</v>
      </c>
      <c r="M2634" s="89">
        <v>0</v>
      </c>
      <c r="N2634" s="89">
        <v>0</v>
      </c>
      <c r="O2634" s="89">
        <v>0</v>
      </c>
      <c r="P2634" s="89">
        <v>0</v>
      </c>
      <c r="Q2634" s="89">
        <v>0</v>
      </c>
      <c r="R2634" s="89">
        <v>0</v>
      </c>
      <c r="S2634" s="89">
        <v>0</v>
      </c>
      <c r="T2634" s="89">
        <v>0</v>
      </c>
      <c r="U2634" s="89">
        <v>0</v>
      </c>
      <c r="V2634" s="89">
        <v>0</v>
      </c>
      <c r="W2634" s="89">
        <v>0</v>
      </c>
      <c r="X2634" s="89">
        <v>0</v>
      </c>
      <c r="Y2634" s="89">
        <v>0</v>
      </c>
    </row>
    <row r="2635" spans="1:25">
      <c r="A2635" s="88" t="s">
        <v>2744</v>
      </c>
      <c r="B2635" s="89">
        <v>0</v>
      </c>
      <c r="C2635" s="89">
        <v>0</v>
      </c>
      <c r="D2635" s="89">
        <v>0</v>
      </c>
      <c r="E2635" s="89">
        <v>0</v>
      </c>
      <c r="F2635" s="89">
        <v>0</v>
      </c>
      <c r="G2635" s="89">
        <v>0</v>
      </c>
      <c r="H2635" s="89">
        <v>0</v>
      </c>
      <c r="I2635" s="89">
        <v>0</v>
      </c>
      <c r="J2635" s="89">
        <v>0</v>
      </c>
      <c r="K2635" s="89">
        <v>0</v>
      </c>
      <c r="L2635" s="89">
        <v>0</v>
      </c>
      <c r="M2635" s="89">
        <v>0</v>
      </c>
      <c r="N2635" s="89">
        <v>0</v>
      </c>
      <c r="O2635" s="89">
        <v>0</v>
      </c>
      <c r="P2635" s="89">
        <v>0</v>
      </c>
      <c r="Q2635" s="89">
        <v>0</v>
      </c>
      <c r="R2635" s="89">
        <v>0</v>
      </c>
      <c r="S2635" s="89">
        <v>0</v>
      </c>
      <c r="T2635" s="89">
        <v>0</v>
      </c>
      <c r="U2635" s="89">
        <v>0</v>
      </c>
      <c r="V2635" s="89">
        <v>0</v>
      </c>
      <c r="W2635" s="89">
        <v>0</v>
      </c>
      <c r="X2635" s="89">
        <v>0</v>
      </c>
      <c r="Y2635" s="89">
        <v>0</v>
      </c>
    </row>
    <row r="2636" spans="1:25">
      <c r="A2636" s="88" t="s">
        <v>2745</v>
      </c>
      <c r="B2636" s="89">
        <v>0</v>
      </c>
      <c r="C2636" s="89">
        <v>0</v>
      </c>
      <c r="D2636" s="89">
        <v>0</v>
      </c>
      <c r="E2636" s="89">
        <v>0</v>
      </c>
      <c r="F2636" s="89">
        <v>0</v>
      </c>
      <c r="G2636" s="89">
        <v>0</v>
      </c>
      <c r="H2636" s="89">
        <v>0</v>
      </c>
      <c r="I2636" s="89">
        <v>0</v>
      </c>
      <c r="J2636" s="89">
        <v>0</v>
      </c>
      <c r="K2636" s="89">
        <v>0</v>
      </c>
      <c r="L2636" s="89">
        <v>0</v>
      </c>
      <c r="M2636" s="89">
        <v>0</v>
      </c>
      <c r="N2636" s="89">
        <v>0</v>
      </c>
      <c r="O2636" s="89">
        <v>0</v>
      </c>
      <c r="P2636" s="89">
        <v>0</v>
      </c>
      <c r="Q2636" s="89">
        <v>0</v>
      </c>
      <c r="R2636" s="89">
        <v>0</v>
      </c>
      <c r="S2636" s="89">
        <v>0</v>
      </c>
      <c r="T2636" s="89">
        <v>0</v>
      </c>
      <c r="U2636" s="89">
        <v>0</v>
      </c>
      <c r="V2636" s="89">
        <v>0</v>
      </c>
      <c r="W2636" s="89">
        <v>0</v>
      </c>
      <c r="X2636" s="89">
        <v>0</v>
      </c>
      <c r="Y2636" s="89">
        <v>0</v>
      </c>
    </row>
    <row r="2637" spans="1:25">
      <c r="A2637" s="88" t="s">
        <v>2746</v>
      </c>
      <c r="B2637" s="89">
        <v>0</v>
      </c>
      <c r="C2637" s="89">
        <v>0</v>
      </c>
      <c r="D2637" s="89">
        <v>0</v>
      </c>
      <c r="E2637" s="89">
        <v>0</v>
      </c>
      <c r="F2637" s="89">
        <v>0</v>
      </c>
      <c r="G2637" s="89">
        <v>0</v>
      </c>
      <c r="H2637" s="89">
        <v>0</v>
      </c>
      <c r="I2637" s="89">
        <v>0</v>
      </c>
      <c r="J2637" s="89">
        <v>0</v>
      </c>
      <c r="K2637" s="89">
        <v>0</v>
      </c>
      <c r="L2637" s="89">
        <v>0</v>
      </c>
      <c r="M2637" s="89">
        <v>0</v>
      </c>
      <c r="N2637" s="89">
        <v>0</v>
      </c>
      <c r="O2637" s="89">
        <v>0</v>
      </c>
      <c r="P2637" s="89">
        <v>0</v>
      </c>
      <c r="Q2637" s="89">
        <v>0</v>
      </c>
      <c r="R2637" s="89">
        <v>0</v>
      </c>
      <c r="S2637" s="89">
        <v>0</v>
      </c>
      <c r="T2637" s="89">
        <v>0</v>
      </c>
      <c r="U2637" s="89">
        <v>0</v>
      </c>
      <c r="V2637" s="89">
        <v>0</v>
      </c>
      <c r="W2637" s="89">
        <v>0</v>
      </c>
      <c r="X2637" s="89">
        <v>0</v>
      </c>
      <c r="Y2637" s="89">
        <v>0</v>
      </c>
    </row>
    <row r="2638" spans="1:25">
      <c r="A2638" s="88" t="s">
        <v>2747</v>
      </c>
      <c r="B2638" s="89">
        <v>0</v>
      </c>
      <c r="C2638" s="89">
        <v>0</v>
      </c>
      <c r="D2638" s="89">
        <v>0</v>
      </c>
      <c r="E2638" s="89">
        <v>0</v>
      </c>
      <c r="F2638" s="89">
        <v>0</v>
      </c>
      <c r="G2638" s="89">
        <v>0</v>
      </c>
      <c r="H2638" s="89">
        <v>0</v>
      </c>
      <c r="I2638" s="89">
        <v>0</v>
      </c>
      <c r="J2638" s="89">
        <v>0</v>
      </c>
      <c r="K2638" s="89">
        <v>0</v>
      </c>
      <c r="L2638" s="89">
        <v>0</v>
      </c>
      <c r="M2638" s="89">
        <v>0</v>
      </c>
      <c r="N2638" s="89">
        <v>0</v>
      </c>
      <c r="O2638" s="89">
        <v>0</v>
      </c>
      <c r="P2638" s="89">
        <v>0</v>
      </c>
      <c r="Q2638" s="89">
        <v>0</v>
      </c>
      <c r="R2638" s="89">
        <v>0</v>
      </c>
      <c r="S2638" s="89">
        <v>0</v>
      </c>
      <c r="T2638" s="89">
        <v>0</v>
      </c>
      <c r="U2638" s="89">
        <v>0</v>
      </c>
      <c r="V2638" s="89">
        <v>0</v>
      </c>
      <c r="W2638" s="89">
        <v>0</v>
      </c>
      <c r="X2638" s="89">
        <v>0</v>
      </c>
      <c r="Y2638" s="89">
        <v>0</v>
      </c>
    </row>
    <row r="2639" spans="1:25">
      <c r="A2639" s="88" t="s">
        <v>2748</v>
      </c>
      <c r="B2639" s="89">
        <v>0</v>
      </c>
      <c r="C2639" s="89">
        <v>0</v>
      </c>
      <c r="D2639" s="89">
        <v>0</v>
      </c>
      <c r="E2639" s="89">
        <v>0</v>
      </c>
      <c r="F2639" s="89">
        <v>0</v>
      </c>
      <c r="G2639" s="89">
        <v>0</v>
      </c>
      <c r="H2639" s="89">
        <v>0</v>
      </c>
      <c r="I2639" s="89">
        <v>0</v>
      </c>
      <c r="J2639" s="89">
        <v>0</v>
      </c>
      <c r="K2639" s="89">
        <v>0</v>
      </c>
      <c r="L2639" s="89">
        <v>0</v>
      </c>
      <c r="M2639" s="89">
        <v>0</v>
      </c>
      <c r="N2639" s="89">
        <v>0</v>
      </c>
      <c r="O2639" s="89">
        <v>0</v>
      </c>
      <c r="P2639" s="89">
        <v>0</v>
      </c>
      <c r="Q2639" s="89">
        <v>0</v>
      </c>
      <c r="R2639" s="89">
        <v>0</v>
      </c>
      <c r="S2639" s="89">
        <v>0</v>
      </c>
      <c r="T2639" s="89">
        <v>0</v>
      </c>
      <c r="U2639" s="89">
        <v>0</v>
      </c>
      <c r="V2639" s="89">
        <v>0</v>
      </c>
      <c r="W2639" s="89">
        <v>0</v>
      </c>
      <c r="X2639" s="89">
        <v>0</v>
      </c>
      <c r="Y2639" s="89">
        <v>0</v>
      </c>
    </row>
    <row r="2640" spans="1:25">
      <c r="A2640" s="88" t="s">
        <v>2749</v>
      </c>
      <c r="B2640" s="89">
        <v>0</v>
      </c>
      <c r="C2640" s="89">
        <v>0</v>
      </c>
      <c r="D2640" s="89">
        <v>0</v>
      </c>
      <c r="E2640" s="89">
        <v>0</v>
      </c>
      <c r="F2640" s="89">
        <v>0</v>
      </c>
      <c r="G2640" s="89">
        <v>0</v>
      </c>
      <c r="H2640" s="89">
        <v>0</v>
      </c>
      <c r="I2640" s="89">
        <v>0</v>
      </c>
      <c r="J2640" s="89">
        <v>0</v>
      </c>
      <c r="K2640" s="89">
        <v>0</v>
      </c>
      <c r="L2640" s="89">
        <v>0</v>
      </c>
      <c r="M2640" s="89">
        <v>0</v>
      </c>
      <c r="N2640" s="89">
        <v>0</v>
      </c>
      <c r="O2640" s="89">
        <v>0</v>
      </c>
      <c r="P2640" s="89">
        <v>0</v>
      </c>
      <c r="Q2640" s="89">
        <v>0</v>
      </c>
      <c r="R2640" s="89">
        <v>0</v>
      </c>
      <c r="S2640" s="89">
        <v>0</v>
      </c>
      <c r="T2640" s="89">
        <v>0</v>
      </c>
      <c r="U2640" s="89">
        <v>0</v>
      </c>
      <c r="V2640" s="89">
        <v>0</v>
      </c>
      <c r="W2640" s="89">
        <v>0</v>
      </c>
      <c r="X2640" s="89">
        <v>0</v>
      </c>
      <c r="Y2640" s="89">
        <v>0</v>
      </c>
    </row>
    <row r="2641" spans="1:25">
      <c r="A2641" s="88" t="s">
        <v>2750</v>
      </c>
      <c r="B2641" s="89">
        <v>0</v>
      </c>
      <c r="C2641" s="89">
        <v>0</v>
      </c>
      <c r="D2641" s="89">
        <v>0</v>
      </c>
      <c r="E2641" s="89">
        <v>0</v>
      </c>
      <c r="F2641" s="89">
        <v>0</v>
      </c>
      <c r="G2641" s="89">
        <v>0</v>
      </c>
      <c r="H2641" s="89">
        <v>0</v>
      </c>
      <c r="I2641" s="89">
        <v>0</v>
      </c>
      <c r="J2641" s="89">
        <v>0</v>
      </c>
      <c r="K2641" s="89">
        <v>0</v>
      </c>
      <c r="L2641" s="89">
        <v>0</v>
      </c>
      <c r="M2641" s="89">
        <v>0</v>
      </c>
      <c r="N2641" s="89">
        <v>0</v>
      </c>
      <c r="O2641" s="89">
        <v>0</v>
      </c>
      <c r="P2641" s="89">
        <v>0</v>
      </c>
      <c r="Q2641" s="89">
        <v>0</v>
      </c>
      <c r="R2641" s="89">
        <v>0</v>
      </c>
      <c r="S2641" s="89">
        <v>0</v>
      </c>
      <c r="T2641" s="89">
        <v>0</v>
      </c>
      <c r="U2641" s="89">
        <v>0</v>
      </c>
      <c r="V2641" s="89">
        <v>0</v>
      </c>
      <c r="W2641" s="89">
        <v>0</v>
      </c>
      <c r="X2641" s="89">
        <v>0</v>
      </c>
      <c r="Y2641" s="89">
        <v>0</v>
      </c>
    </row>
    <row r="2642" spans="1:25">
      <c r="A2642" s="88" t="s">
        <v>2751</v>
      </c>
      <c r="B2642" s="89">
        <v>0</v>
      </c>
      <c r="C2642" s="89">
        <v>0</v>
      </c>
      <c r="D2642" s="89">
        <v>0</v>
      </c>
      <c r="E2642" s="89">
        <v>0</v>
      </c>
      <c r="F2642" s="89">
        <v>0</v>
      </c>
      <c r="G2642" s="89">
        <v>0</v>
      </c>
      <c r="H2642" s="89">
        <v>0</v>
      </c>
      <c r="I2642" s="89">
        <v>0</v>
      </c>
      <c r="J2642" s="89">
        <v>0</v>
      </c>
      <c r="K2642" s="89">
        <v>0</v>
      </c>
      <c r="L2642" s="89">
        <v>0</v>
      </c>
      <c r="M2642" s="89">
        <v>0</v>
      </c>
      <c r="N2642" s="89">
        <v>0</v>
      </c>
      <c r="O2642" s="89">
        <v>0</v>
      </c>
      <c r="P2642" s="89">
        <v>0</v>
      </c>
      <c r="Q2642" s="89">
        <v>0</v>
      </c>
      <c r="R2642" s="89">
        <v>0</v>
      </c>
      <c r="S2642" s="89">
        <v>0</v>
      </c>
      <c r="T2642" s="89">
        <v>0</v>
      </c>
      <c r="U2642" s="89">
        <v>0</v>
      </c>
      <c r="V2642" s="89">
        <v>0</v>
      </c>
      <c r="W2642" s="89">
        <v>0</v>
      </c>
      <c r="X2642" s="89">
        <v>0</v>
      </c>
      <c r="Y2642" s="89">
        <v>0</v>
      </c>
    </row>
    <row r="2643" spans="1:25">
      <c r="A2643" s="88" t="s">
        <v>2752</v>
      </c>
      <c r="B2643" s="89">
        <v>0</v>
      </c>
      <c r="C2643" s="89">
        <v>0</v>
      </c>
      <c r="D2643" s="89">
        <v>0</v>
      </c>
      <c r="E2643" s="89">
        <v>0</v>
      </c>
      <c r="F2643" s="89">
        <v>0</v>
      </c>
      <c r="G2643" s="89">
        <v>0</v>
      </c>
      <c r="H2643" s="89">
        <v>0</v>
      </c>
      <c r="I2643" s="89">
        <v>0</v>
      </c>
      <c r="J2643" s="89">
        <v>0</v>
      </c>
      <c r="K2643" s="89">
        <v>0</v>
      </c>
      <c r="L2643" s="89">
        <v>0</v>
      </c>
      <c r="M2643" s="89">
        <v>0</v>
      </c>
      <c r="N2643" s="89">
        <v>0</v>
      </c>
      <c r="O2643" s="89">
        <v>0</v>
      </c>
      <c r="P2643" s="89">
        <v>0</v>
      </c>
      <c r="Q2643" s="89">
        <v>0</v>
      </c>
      <c r="R2643" s="89">
        <v>0</v>
      </c>
      <c r="S2643" s="89">
        <v>0</v>
      </c>
      <c r="T2643" s="89">
        <v>0</v>
      </c>
      <c r="U2643" s="89">
        <v>0</v>
      </c>
      <c r="V2643" s="89">
        <v>0</v>
      </c>
      <c r="W2643" s="89">
        <v>0</v>
      </c>
      <c r="X2643" s="89">
        <v>0</v>
      </c>
      <c r="Y2643" s="89">
        <v>0</v>
      </c>
    </row>
    <row r="2644" spans="1:25">
      <c r="A2644" s="88" t="s">
        <v>2753</v>
      </c>
      <c r="B2644" s="89">
        <v>0</v>
      </c>
      <c r="C2644" s="89">
        <v>0</v>
      </c>
      <c r="D2644" s="89">
        <v>0</v>
      </c>
      <c r="E2644" s="89">
        <v>0</v>
      </c>
      <c r="F2644" s="89">
        <v>0</v>
      </c>
      <c r="G2644" s="89">
        <v>0</v>
      </c>
      <c r="H2644" s="89">
        <v>0</v>
      </c>
      <c r="I2644" s="89">
        <v>0</v>
      </c>
      <c r="J2644" s="89">
        <v>0</v>
      </c>
      <c r="K2644" s="89">
        <v>0</v>
      </c>
      <c r="L2644" s="89">
        <v>0</v>
      </c>
      <c r="M2644" s="89">
        <v>0</v>
      </c>
      <c r="N2644" s="89">
        <v>0</v>
      </c>
      <c r="O2644" s="89">
        <v>0</v>
      </c>
      <c r="P2644" s="89">
        <v>0</v>
      </c>
      <c r="Q2644" s="89">
        <v>0</v>
      </c>
      <c r="R2644" s="89">
        <v>0</v>
      </c>
      <c r="S2644" s="89">
        <v>0</v>
      </c>
      <c r="T2644" s="89">
        <v>0</v>
      </c>
      <c r="U2644" s="89">
        <v>0</v>
      </c>
      <c r="V2644" s="89">
        <v>0</v>
      </c>
      <c r="W2644" s="89">
        <v>0</v>
      </c>
      <c r="X2644" s="89">
        <v>0</v>
      </c>
      <c r="Y2644" s="89">
        <v>0</v>
      </c>
    </row>
    <row r="2645" spans="1:25">
      <c r="A2645" s="88" t="s">
        <v>2754</v>
      </c>
      <c r="B2645" s="89">
        <v>0</v>
      </c>
      <c r="C2645" s="89">
        <v>0</v>
      </c>
      <c r="D2645" s="89">
        <v>0</v>
      </c>
      <c r="E2645" s="89">
        <v>0</v>
      </c>
      <c r="F2645" s="89">
        <v>0</v>
      </c>
      <c r="G2645" s="89">
        <v>0</v>
      </c>
      <c r="H2645" s="89">
        <v>0</v>
      </c>
      <c r="I2645" s="89">
        <v>0</v>
      </c>
      <c r="J2645" s="89">
        <v>0</v>
      </c>
      <c r="K2645" s="89">
        <v>0</v>
      </c>
      <c r="L2645" s="89">
        <v>0</v>
      </c>
      <c r="M2645" s="89">
        <v>0</v>
      </c>
      <c r="N2645" s="89">
        <v>0</v>
      </c>
      <c r="O2645" s="89">
        <v>0</v>
      </c>
      <c r="P2645" s="89">
        <v>0</v>
      </c>
      <c r="Q2645" s="89">
        <v>0</v>
      </c>
      <c r="R2645" s="89">
        <v>0</v>
      </c>
      <c r="S2645" s="89">
        <v>0</v>
      </c>
      <c r="T2645" s="89">
        <v>0</v>
      </c>
      <c r="U2645" s="89">
        <v>0</v>
      </c>
      <c r="V2645" s="89">
        <v>0</v>
      </c>
      <c r="W2645" s="89">
        <v>0</v>
      </c>
      <c r="X2645" s="89">
        <v>0</v>
      </c>
      <c r="Y2645" s="89">
        <v>0</v>
      </c>
    </row>
    <row r="2646" spans="1:25">
      <c r="A2646" s="88" t="s">
        <v>2755</v>
      </c>
      <c r="B2646" s="89">
        <v>0</v>
      </c>
      <c r="C2646" s="89">
        <v>0</v>
      </c>
      <c r="D2646" s="89">
        <v>0</v>
      </c>
      <c r="E2646" s="89">
        <v>0</v>
      </c>
      <c r="F2646" s="89">
        <v>0</v>
      </c>
      <c r="G2646" s="89">
        <v>0</v>
      </c>
      <c r="H2646" s="89">
        <v>0</v>
      </c>
      <c r="I2646" s="89">
        <v>0</v>
      </c>
      <c r="J2646" s="89">
        <v>0</v>
      </c>
      <c r="K2646" s="89">
        <v>0</v>
      </c>
      <c r="L2646" s="89">
        <v>0</v>
      </c>
      <c r="M2646" s="89">
        <v>0</v>
      </c>
      <c r="N2646" s="89">
        <v>0</v>
      </c>
      <c r="O2646" s="89">
        <v>0</v>
      </c>
      <c r="P2646" s="89">
        <v>0</v>
      </c>
      <c r="Q2646" s="89">
        <v>0</v>
      </c>
      <c r="R2646" s="89">
        <v>0</v>
      </c>
      <c r="S2646" s="89">
        <v>0</v>
      </c>
      <c r="T2646" s="89">
        <v>0</v>
      </c>
      <c r="U2646" s="89">
        <v>0</v>
      </c>
      <c r="V2646" s="89">
        <v>0</v>
      </c>
      <c r="W2646" s="89">
        <v>0</v>
      </c>
      <c r="X2646" s="89">
        <v>0</v>
      </c>
      <c r="Y2646" s="89">
        <v>0</v>
      </c>
    </row>
    <row r="2647" spans="1:25">
      <c r="A2647" s="88" t="s">
        <v>2756</v>
      </c>
      <c r="B2647" s="89">
        <v>0</v>
      </c>
      <c r="C2647" s="89">
        <v>0</v>
      </c>
      <c r="D2647" s="89">
        <v>0</v>
      </c>
      <c r="E2647" s="89">
        <v>0</v>
      </c>
      <c r="F2647" s="89">
        <v>0</v>
      </c>
      <c r="G2647" s="89">
        <v>0</v>
      </c>
      <c r="H2647" s="89">
        <v>0</v>
      </c>
      <c r="I2647" s="89">
        <v>0</v>
      </c>
      <c r="J2647" s="89">
        <v>0</v>
      </c>
      <c r="K2647" s="89">
        <v>0</v>
      </c>
      <c r="L2647" s="89">
        <v>0</v>
      </c>
      <c r="M2647" s="89">
        <v>0</v>
      </c>
      <c r="N2647" s="89">
        <v>0</v>
      </c>
      <c r="O2647" s="89">
        <v>0</v>
      </c>
      <c r="P2647" s="89">
        <v>0</v>
      </c>
      <c r="Q2647" s="89">
        <v>0</v>
      </c>
      <c r="R2647" s="89">
        <v>0</v>
      </c>
      <c r="S2647" s="89">
        <v>0</v>
      </c>
      <c r="T2647" s="89">
        <v>0</v>
      </c>
      <c r="U2647" s="89">
        <v>0</v>
      </c>
      <c r="V2647" s="89">
        <v>0</v>
      </c>
      <c r="W2647" s="89">
        <v>0</v>
      </c>
      <c r="X2647" s="89">
        <v>0</v>
      </c>
      <c r="Y2647" s="89">
        <v>0</v>
      </c>
    </row>
    <row r="2648" spans="1:25">
      <c r="A2648" s="88" t="s">
        <v>2757</v>
      </c>
      <c r="B2648" s="89">
        <v>0</v>
      </c>
      <c r="C2648" s="89">
        <v>0</v>
      </c>
      <c r="D2648" s="89">
        <v>0</v>
      </c>
      <c r="E2648" s="89">
        <v>0</v>
      </c>
      <c r="F2648" s="89">
        <v>0</v>
      </c>
      <c r="G2648" s="89">
        <v>0</v>
      </c>
      <c r="H2648" s="89">
        <v>0</v>
      </c>
      <c r="I2648" s="89">
        <v>0</v>
      </c>
      <c r="J2648" s="89">
        <v>0</v>
      </c>
      <c r="K2648" s="89">
        <v>0</v>
      </c>
      <c r="L2648" s="89">
        <v>0</v>
      </c>
      <c r="M2648" s="89">
        <v>0</v>
      </c>
      <c r="N2648" s="89">
        <v>0</v>
      </c>
      <c r="O2648" s="89">
        <v>0</v>
      </c>
      <c r="P2648" s="89">
        <v>0</v>
      </c>
      <c r="Q2648" s="89">
        <v>0</v>
      </c>
      <c r="R2648" s="89">
        <v>0</v>
      </c>
      <c r="S2648" s="89">
        <v>0</v>
      </c>
      <c r="T2648" s="89">
        <v>0</v>
      </c>
      <c r="U2648" s="89">
        <v>0</v>
      </c>
      <c r="V2648" s="89">
        <v>0</v>
      </c>
      <c r="W2648" s="89">
        <v>0</v>
      </c>
      <c r="X2648" s="89">
        <v>0</v>
      </c>
      <c r="Y2648" s="89">
        <v>0</v>
      </c>
    </row>
    <row r="2649" spans="1:25">
      <c r="A2649" s="88" t="s">
        <v>2758</v>
      </c>
      <c r="B2649" s="89">
        <v>0</v>
      </c>
      <c r="C2649" s="89">
        <v>0</v>
      </c>
      <c r="D2649" s="89">
        <v>0</v>
      </c>
      <c r="E2649" s="89">
        <v>0</v>
      </c>
      <c r="F2649" s="89">
        <v>0</v>
      </c>
      <c r="G2649" s="89">
        <v>0</v>
      </c>
      <c r="H2649" s="89">
        <v>0</v>
      </c>
      <c r="I2649" s="89">
        <v>0</v>
      </c>
      <c r="J2649" s="89">
        <v>0</v>
      </c>
      <c r="K2649" s="89">
        <v>0</v>
      </c>
      <c r="L2649" s="89">
        <v>0</v>
      </c>
      <c r="M2649" s="89">
        <v>0</v>
      </c>
      <c r="N2649" s="89">
        <v>0</v>
      </c>
      <c r="O2649" s="89">
        <v>0</v>
      </c>
      <c r="P2649" s="89">
        <v>0</v>
      </c>
      <c r="Q2649" s="89">
        <v>0</v>
      </c>
      <c r="R2649" s="89">
        <v>0</v>
      </c>
      <c r="S2649" s="89">
        <v>0</v>
      </c>
      <c r="T2649" s="89">
        <v>0</v>
      </c>
      <c r="U2649" s="89">
        <v>0</v>
      </c>
      <c r="V2649" s="89">
        <v>0</v>
      </c>
      <c r="W2649" s="89">
        <v>0</v>
      </c>
      <c r="X2649" s="89">
        <v>0</v>
      </c>
      <c r="Y2649" s="89">
        <v>0</v>
      </c>
    </row>
    <row r="2650" spans="1:25">
      <c r="A2650" s="88" t="s">
        <v>2759</v>
      </c>
      <c r="B2650" s="89">
        <v>0</v>
      </c>
      <c r="C2650" s="89">
        <v>0</v>
      </c>
      <c r="D2650" s="89">
        <v>0</v>
      </c>
      <c r="E2650" s="89">
        <v>0</v>
      </c>
      <c r="F2650" s="89">
        <v>0</v>
      </c>
      <c r="G2650" s="89">
        <v>0</v>
      </c>
      <c r="H2650" s="89">
        <v>0</v>
      </c>
      <c r="I2650" s="89">
        <v>0</v>
      </c>
      <c r="J2650" s="89">
        <v>0</v>
      </c>
      <c r="K2650" s="89">
        <v>0</v>
      </c>
      <c r="L2650" s="89">
        <v>0</v>
      </c>
      <c r="M2650" s="89">
        <v>0</v>
      </c>
      <c r="N2650" s="89">
        <v>0</v>
      </c>
      <c r="O2650" s="89">
        <v>0</v>
      </c>
      <c r="P2650" s="89">
        <v>0</v>
      </c>
      <c r="Q2650" s="89">
        <v>0</v>
      </c>
      <c r="R2650" s="89">
        <v>0</v>
      </c>
      <c r="S2650" s="89">
        <v>0</v>
      </c>
      <c r="T2650" s="89">
        <v>0</v>
      </c>
      <c r="U2650" s="89">
        <v>0</v>
      </c>
      <c r="V2650" s="89">
        <v>0</v>
      </c>
      <c r="W2650" s="89">
        <v>0</v>
      </c>
      <c r="X2650" s="89">
        <v>0</v>
      </c>
      <c r="Y2650" s="89">
        <v>0</v>
      </c>
    </row>
    <row r="2651" spans="1:25">
      <c r="A2651" s="88" t="s">
        <v>2760</v>
      </c>
      <c r="B2651" s="89">
        <v>0</v>
      </c>
      <c r="C2651" s="89">
        <v>0</v>
      </c>
      <c r="D2651" s="89">
        <v>0</v>
      </c>
      <c r="E2651" s="89">
        <v>0</v>
      </c>
      <c r="F2651" s="89">
        <v>0</v>
      </c>
      <c r="G2651" s="89">
        <v>0</v>
      </c>
      <c r="H2651" s="89">
        <v>0</v>
      </c>
      <c r="I2651" s="89">
        <v>0</v>
      </c>
      <c r="J2651" s="89">
        <v>0</v>
      </c>
      <c r="K2651" s="89">
        <v>0</v>
      </c>
      <c r="L2651" s="89">
        <v>0</v>
      </c>
      <c r="M2651" s="89">
        <v>0</v>
      </c>
      <c r="N2651" s="89">
        <v>0</v>
      </c>
      <c r="O2651" s="89">
        <v>0</v>
      </c>
      <c r="P2651" s="89">
        <v>0</v>
      </c>
      <c r="Q2651" s="89">
        <v>0</v>
      </c>
      <c r="R2651" s="89">
        <v>0</v>
      </c>
      <c r="S2651" s="89">
        <v>0</v>
      </c>
      <c r="T2651" s="89">
        <v>0</v>
      </c>
      <c r="U2651" s="89">
        <v>0</v>
      </c>
      <c r="V2651" s="89">
        <v>0</v>
      </c>
      <c r="W2651" s="89">
        <v>0</v>
      </c>
      <c r="X2651" s="89">
        <v>0</v>
      </c>
      <c r="Y2651" s="89">
        <v>0</v>
      </c>
    </row>
    <row r="2652" spans="1:25">
      <c r="A2652" s="88" t="s">
        <v>2761</v>
      </c>
      <c r="B2652" s="89">
        <v>0</v>
      </c>
      <c r="C2652" s="89">
        <v>0</v>
      </c>
      <c r="D2652" s="89">
        <v>0</v>
      </c>
      <c r="E2652" s="89">
        <v>0</v>
      </c>
      <c r="F2652" s="89">
        <v>0</v>
      </c>
      <c r="G2652" s="89">
        <v>0</v>
      </c>
      <c r="H2652" s="89">
        <v>0</v>
      </c>
      <c r="I2652" s="89">
        <v>0</v>
      </c>
      <c r="J2652" s="89">
        <v>0</v>
      </c>
      <c r="K2652" s="89">
        <v>0</v>
      </c>
      <c r="L2652" s="89">
        <v>0</v>
      </c>
      <c r="M2652" s="89">
        <v>0</v>
      </c>
      <c r="N2652" s="89">
        <v>0</v>
      </c>
      <c r="O2652" s="89">
        <v>0</v>
      </c>
      <c r="P2652" s="89">
        <v>0</v>
      </c>
      <c r="Q2652" s="89">
        <v>0</v>
      </c>
      <c r="R2652" s="89">
        <v>0</v>
      </c>
      <c r="S2652" s="89">
        <v>0</v>
      </c>
      <c r="T2652" s="89">
        <v>0</v>
      </c>
      <c r="U2652" s="89">
        <v>0</v>
      </c>
      <c r="V2652" s="89">
        <v>0</v>
      </c>
      <c r="W2652" s="89">
        <v>0</v>
      </c>
      <c r="X2652" s="89">
        <v>0</v>
      </c>
      <c r="Y2652" s="89">
        <v>0</v>
      </c>
    </row>
    <row r="2653" spans="1:25">
      <c r="A2653" s="88" t="s">
        <v>2762</v>
      </c>
      <c r="B2653" s="89">
        <v>0</v>
      </c>
      <c r="C2653" s="89">
        <v>0</v>
      </c>
      <c r="D2653" s="89">
        <v>0</v>
      </c>
      <c r="E2653" s="89">
        <v>0</v>
      </c>
      <c r="F2653" s="89">
        <v>0</v>
      </c>
      <c r="G2653" s="89">
        <v>0</v>
      </c>
      <c r="H2653" s="89">
        <v>0</v>
      </c>
      <c r="I2653" s="89">
        <v>0</v>
      </c>
      <c r="J2653" s="89">
        <v>0</v>
      </c>
      <c r="K2653" s="89">
        <v>0</v>
      </c>
      <c r="L2653" s="89">
        <v>0</v>
      </c>
      <c r="M2653" s="89">
        <v>0</v>
      </c>
      <c r="N2653" s="89">
        <v>0</v>
      </c>
      <c r="O2653" s="89">
        <v>0</v>
      </c>
      <c r="P2653" s="89">
        <v>0</v>
      </c>
      <c r="Q2653" s="89">
        <v>0</v>
      </c>
      <c r="R2653" s="89">
        <v>0</v>
      </c>
      <c r="S2653" s="89">
        <v>0</v>
      </c>
      <c r="T2653" s="89">
        <v>0</v>
      </c>
      <c r="U2653" s="89">
        <v>0</v>
      </c>
      <c r="V2653" s="89">
        <v>0</v>
      </c>
      <c r="W2653" s="89">
        <v>0</v>
      </c>
      <c r="X2653" s="89">
        <v>0</v>
      </c>
      <c r="Y2653" s="89">
        <v>0</v>
      </c>
    </row>
    <row r="2654" spans="1:25">
      <c r="A2654" s="88" t="s">
        <v>2763</v>
      </c>
      <c r="B2654" s="89">
        <v>0</v>
      </c>
      <c r="C2654" s="89">
        <v>0</v>
      </c>
      <c r="D2654" s="89">
        <v>0</v>
      </c>
      <c r="E2654" s="89">
        <v>0</v>
      </c>
      <c r="F2654" s="89">
        <v>0</v>
      </c>
      <c r="G2654" s="89">
        <v>0</v>
      </c>
      <c r="H2654" s="89">
        <v>0</v>
      </c>
      <c r="I2654" s="89">
        <v>0</v>
      </c>
      <c r="J2654" s="89">
        <v>0</v>
      </c>
      <c r="K2654" s="89">
        <v>0</v>
      </c>
      <c r="L2654" s="89">
        <v>0</v>
      </c>
      <c r="M2654" s="89">
        <v>0</v>
      </c>
      <c r="N2654" s="89">
        <v>0</v>
      </c>
      <c r="O2654" s="89">
        <v>0</v>
      </c>
      <c r="P2654" s="89">
        <v>0</v>
      </c>
      <c r="Q2654" s="89">
        <v>0</v>
      </c>
      <c r="R2654" s="89">
        <v>0</v>
      </c>
      <c r="S2654" s="89">
        <v>0</v>
      </c>
      <c r="T2654" s="89">
        <v>0</v>
      </c>
      <c r="U2654" s="89">
        <v>0</v>
      </c>
      <c r="V2654" s="89">
        <v>0</v>
      </c>
      <c r="W2654" s="89">
        <v>0</v>
      </c>
      <c r="X2654" s="89">
        <v>0</v>
      </c>
      <c r="Y2654" s="89">
        <v>0</v>
      </c>
    </row>
    <row r="2655" spans="1:25">
      <c r="A2655" s="88" t="s">
        <v>2764</v>
      </c>
      <c r="B2655" s="89">
        <v>0</v>
      </c>
      <c r="C2655" s="89">
        <v>0</v>
      </c>
      <c r="D2655" s="89">
        <v>0</v>
      </c>
      <c r="E2655" s="89">
        <v>0</v>
      </c>
      <c r="F2655" s="89">
        <v>0</v>
      </c>
      <c r="G2655" s="89">
        <v>0</v>
      </c>
      <c r="H2655" s="89">
        <v>0</v>
      </c>
      <c r="I2655" s="89">
        <v>0</v>
      </c>
      <c r="J2655" s="89">
        <v>0</v>
      </c>
      <c r="K2655" s="89">
        <v>0</v>
      </c>
      <c r="L2655" s="89">
        <v>0</v>
      </c>
      <c r="M2655" s="89">
        <v>0</v>
      </c>
      <c r="N2655" s="89">
        <v>0</v>
      </c>
      <c r="O2655" s="89">
        <v>0</v>
      </c>
      <c r="P2655" s="89">
        <v>0</v>
      </c>
      <c r="Q2655" s="89">
        <v>0</v>
      </c>
      <c r="R2655" s="89">
        <v>0</v>
      </c>
      <c r="S2655" s="89">
        <v>0</v>
      </c>
      <c r="T2655" s="89">
        <v>0</v>
      </c>
      <c r="U2655" s="89">
        <v>0</v>
      </c>
      <c r="V2655" s="89">
        <v>0</v>
      </c>
      <c r="W2655" s="89">
        <v>0</v>
      </c>
      <c r="X2655" s="89">
        <v>0</v>
      </c>
      <c r="Y2655" s="89">
        <v>0</v>
      </c>
    </row>
    <row r="2656" spans="1:25">
      <c r="A2656" s="88" t="s">
        <v>2765</v>
      </c>
      <c r="B2656" s="89">
        <v>0</v>
      </c>
      <c r="C2656" s="89">
        <v>0</v>
      </c>
      <c r="D2656" s="89">
        <v>0</v>
      </c>
      <c r="E2656" s="89">
        <v>0</v>
      </c>
      <c r="F2656" s="89">
        <v>0</v>
      </c>
      <c r="G2656" s="89">
        <v>0</v>
      </c>
      <c r="H2656" s="89">
        <v>0</v>
      </c>
      <c r="I2656" s="89">
        <v>0</v>
      </c>
      <c r="J2656" s="89">
        <v>0</v>
      </c>
      <c r="K2656" s="89">
        <v>0</v>
      </c>
      <c r="L2656" s="89">
        <v>0</v>
      </c>
      <c r="M2656" s="89">
        <v>0</v>
      </c>
      <c r="N2656" s="89">
        <v>0</v>
      </c>
      <c r="O2656" s="89">
        <v>0</v>
      </c>
      <c r="P2656" s="89">
        <v>0</v>
      </c>
      <c r="Q2656" s="89">
        <v>0</v>
      </c>
      <c r="R2656" s="89">
        <v>0</v>
      </c>
      <c r="S2656" s="89">
        <v>0</v>
      </c>
      <c r="T2656" s="89">
        <v>0</v>
      </c>
      <c r="U2656" s="89">
        <v>0</v>
      </c>
      <c r="V2656" s="89">
        <v>0</v>
      </c>
      <c r="W2656" s="89">
        <v>0</v>
      </c>
      <c r="X2656" s="89">
        <v>0</v>
      </c>
      <c r="Y2656" s="89">
        <v>0</v>
      </c>
    </row>
    <row r="2657" spans="1:25">
      <c r="A2657" s="88" t="s">
        <v>2766</v>
      </c>
      <c r="B2657" s="89">
        <v>0</v>
      </c>
      <c r="C2657" s="89">
        <v>0</v>
      </c>
      <c r="D2657" s="89">
        <v>0</v>
      </c>
      <c r="E2657" s="89">
        <v>0</v>
      </c>
      <c r="F2657" s="89">
        <v>0</v>
      </c>
      <c r="G2657" s="89">
        <v>0</v>
      </c>
      <c r="H2657" s="89">
        <v>0</v>
      </c>
      <c r="I2657" s="89">
        <v>0</v>
      </c>
      <c r="J2657" s="89">
        <v>0</v>
      </c>
      <c r="K2657" s="89">
        <v>0</v>
      </c>
      <c r="L2657" s="89">
        <v>0</v>
      </c>
      <c r="M2657" s="89">
        <v>0</v>
      </c>
      <c r="N2657" s="89">
        <v>0</v>
      </c>
      <c r="O2657" s="89">
        <v>0</v>
      </c>
      <c r="P2657" s="89">
        <v>0</v>
      </c>
      <c r="Q2657" s="89">
        <v>0</v>
      </c>
      <c r="R2657" s="89">
        <v>0</v>
      </c>
      <c r="S2657" s="89">
        <v>0</v>
      </c>
      <c r="T2657" s="89">
        <v>0</v>
      </c>
      <c r="U2657" s="89">
        <v>0</v>
      </c>
      <c r="V2657" s="89">
        <v>0</v>
      </c>
      <c r="W2657" s="89">
        <v>0</v>
      </c>
      <c r="X2657" s="89">
        <v>0</v>
      </c>
      <c r="Y2657" s="89">
        <v>0</v>
      </c>
    </row>
    <row r="2658" spans="1:25">
      <c r="A2658" s="88" t="s">
        <v>2767</v>
      </c>
      <c r="B2658" s="89">
        <v>0</v>
      </c>
      <c r="C2658" s="89">
        <v>0</v>
      </c>
      <c r="D2658" s="89">
        <v>0</v>
      </c>
      <c r="E2658" s="89">
        <v>0</v>
      </c>
      <c r="F2658" s="89">
        <v>0</v>
      </c>
      <c r="G2658" s="89">
        <v>0</v>
      </c>
      <c r="H2658" s="89">
        <v>0</v>
      </c>
      <c r="I2658" s="89">
        <v>0</v>
      </c>
      <c r="J2658" s="89">
        <v>0</v>
      </c>
      <c r="K2658" s="89">
        <v>0</v>
      </c>
      <c r="L2658" s="89">
        <v>0</v>
      </c>
      <c r="M2658" s="89">
        <v>0</v>
      </c>
      <c r="N2658" s="89">
        <v>0</v>
      </c>
      <c r="O2658" s="89">
        <v>0</v>
      </c>
      <c r="P2658" s="89">
        <v>0</v>
      </c>
      <c r="Q2658" s="89">
        <v>0</v>
      </c>
      <c r="R2658" s="89">
        <v>0</v>
      </c>
      <c r="S2658" s="89">
        <v>0</v>
      </c>
      <c r="T2658" s="89">
        <v>0</v>
      </c>
      <c r="U2658" s="89">
        <v>0</v>
      </c>
      <c r="V2658" s="89">
        <v>0</v>
      </c>
      <c r="W2658" s="89">
        <v>0</v>
      </c>
      <c r="X2658" s="89">
        <v>0</v>
      </c>
      <c r="Y2658" s="89">
        <v>0</v>
      </c>
    </row>
    <row r="2659" spans="1:25">
      <c r="A2659" s="88" t="s">
        <v>2768</v>
      </c>
      <c r="B2659" s="89">
        <v>0</v>
      </c>
      <c r="C2659" s="89">
        <v>0</v>
      </c>
      <c r="D2659" s="89">
        <v>0</v>
      </c>
      <c r="E2659" s="89">
        <v>0</v>
      </c>
      <c r="F2659" s="89">
        <v>0</v>
      </c>
      <c r="G2659" s="89">
        <v>0</v>
      </c>
      <c r="H2659" s="89">
        <v>0</v>
      </c>
      <c r="I2659" s="89">
        <v>0</v>
      </c>
      <c r="J2659" s="89">
        <v>0</v>
      </c>
      <c r="K2659" s="89">
        <v>0</v>
      </c>
      <c r="L2659" s="89">
        <v>0</v>
      </c>
      <c r="M2659" s="89">
        <v>0</v>
      </c>
      <c r="N2659" s="89">
        <v>0</v>
      </c>
      <c r="O2659" s="89">
        <v>0</v>
      </c>
      <c r="P2659" s="89">
        <v>0</v>
      </c>
      <c r="Q2659" s="89">
        <v>0</v>
      </c>
      <c r="R2659" s="89">
        <v>0</v>
      </c>
      <c r="S2659" s="89">
        <v>0</v>
      </c>
      <c r="T2659" s="89">
        <v>0</v>
      </c>
      <c r="U2659" s="89">
        <v>0</v>
      </c>
      <c r="V2659" s="89">
        <v>0</v>
      </c>
      <c r="W2659" s="89">
        <v>0</v>
      </c>
      <c r="X2659" s="89">
        <v>0</v>
      </c>
      <c r="Y2659" s="89">
        <v>0</v>
      </c>
    </row>
    <row r="2660" spans="1:25">
      <c r="A2660" s="88" t="s">
        <v>2769</v>
      </c>
      <c r="B2660" s="89">
        <v>0</v>
      </c>
      <c r="C2660" s="89">
        <v>0</v>
      </c>
      <c r="D2660" s="89">
        <v>0</v>
      </c>
      <c r="E2660" s="89">
        <v>0</v>
      </c>
      <c r="F2660" s="89">
        <v>0</v>
      </c>
      <c r="G2660" s="89">
        <v>0</v>
      </c>
      <c r="H2660" s="89">
        <v>0</v>
      </c>
      <c r="I2660" s="89">
        <v>0</v>
      </c>
      <c r="J2660" s="89">
        <v>0</v>
      </c>
      <c r="K2660" s="89">
        <v>0</v>
      </c>
      <c r="L2660" s="89">
        <v>0</v>
      </c>
      <c r="M2660" s="89">
        <v>0</v>
      </c>
      <c r="N2660" s="89">
        <v>0</v>
      </c>
      <c r="O2660" s="89">
        <v>0</v>
      </c>
      <c r="P2660" s="89">
        <v>0</v>
      </c>
      <c r="Q2660" s="89">
        <v>0</v>
      </c>
      <c r="R2660" s="89">
        <v>0</v>
      </c>
      <c r="S2660" s="89">
        <v>0</v>
      </c>
      <c r="T2660" s="89">
        <v>0</v>
      </c>
      <c r="U2660" s="89">
        <v>0</v>
      </c>
      <c r="V2660" s="89">
        <v>0</v>
      </c>
      <c r="W2660" s="89">
        <v>0</v>
      </c>
      <c r="X2660" s="89">
        <v>0</v>
      </c>
      <c r="Y2660" s="89">
        <v>0</v>
      </c>
    </row>
    <row r="2661" spans="1:25">
      <c r="A2661" s="88" t="s">
        <v>2770</v>
      </c>
      <c r="B2661" s="89">
        <v>0</v>
      </c>
      <c r="C2661" s="89">
        <v>0</v>
      </c>
      <c r="D2661" s="89">
        <v>0</v>
      </c>
      <c r="E2661" s="89">
        <v>0</v>
      </c>
      <c r="F2661" s="89">
        <v>0</v>
      </c>
      <c r="G2661" s="89">
        <v>0</v>
      </c>
      <c r="H2661" s="89">
        <v>0</v>
      </c>
      <c r="I2661" s="89">
        <v>0</v>
      </c>
      <c r="J2661" s="89">
        <v>0</v>
      </c>
      <c r="K2661" s="89">
        <v>0</v>
      </c>
      <c r="L2661" s="89">
        <v>0</v>
      </c>
      <c r="M2661" s="89">
        <v>0</v>
      </c>
      <c r="N2661" s="89">
        <v>0</v>
      </c>
      <c r="O2661" s="89">
        <v>0</v>
      </c>
      <c r="P2661" s="89">
        <v>0</v>
      </c>
      <c r="Q2661" s="89">
        <v>0</v>
      </c>
      <c r="R2661" s="89">
        <v>0</v>
      </c>
      <c r="S2661" s="89">
        <v>0</v>
      </c>
      <c r="T2661" s="89">
        <v>0</v>
      </c>
      <c r="U2661" s="89">
        <v>0</v>
      </c>
      <c r="V2661" s="89">
        <v>0</v>
      </c>
      <c r="W2661" s="89">
        <v>0</v>
      </c>
      <c r="X2661" s="89">
        <v>0</v>
      </c>
      <c r="Y2661" s="89">
        <v>0</v>
      </c>
    </row>
    <row r="2662" spans="1:25">
      <c r="A2662" s="88" t="s">
        <v>2771</v>
      </c>
      <c r="B2662" s="89">
        <v>0</v>
      </c>
      <c r="C2662" s="89">
        <v>0</v>
      </c>
      <c r="D2662" s="89">
        <v>0</v>
      </c>
      <c r="E2662" s="89">
        <v>0</v>
      </c>
      <c r="F2662" s="89">
        <v>0</v>
      </c>
      <c r="G2662" s="89">
        <v>0</v>
      </c>
      <c r="H2662" s="89">
        <v>0</v>
      </c>
      <c r="I2662" s="89">
        <v>0</v>
      </c>
      <c r="J2662" s="89">
        <v>0</v>
      </c>
      <c r="K2662" s="89">
        <v>0</v>
      </c>
      <c r="L2662" s="89">
        <v>0</v>
      </c>
      <c r="M2662" s="89">
        <v>0</v>
      </c>
      <c r="N2662" s="89">
        <v>0</v>
      </c>
      <c r="O2662" s="89">
        <v>0</v>
      </c>
      <c r="P2662" s="89">
        <v>0</v>
      </c>
      <c r="Q2662" s="89">
        <v>0</v>
      </c>
      <c r="R2662" s="89">
        <v>0</v>
      </c>
      <c r="S2662" s="89">
        <v>0</v>
      </c>
      <c r="T2662" s="89">
        <v>0</v>
      </c>
      <c r="U2662" s="89">
        <v>0</v>
      </c>
      <c r="V2662" s="89">
        <v>0</v>
      </c>
      <c r="W2662" s="89">
        <v>0</v>
      </c>
      <c r="X2662" s="89">
        <v>0</v>
      </c>
      <c r="Y2662" s="89">
        <v>0</v>
      </c>
    </row>
    <row r="2663" spans="1:25">
      <c r="A2663" s="88" t="s">
        <v>2772</v>
      </c>
      <c r="B2663" s="89">
        <v>0</v>
      </c>
      <c r="C2663" s="89">
        <v>0</v>
      </c>
      <c r="D2663" s="89">
        <v>0</v>
      </c>
      <c r="E2663" s="89">
        <v>0</v>
      </c>
      <c r="F2663" s="89">
        <v>0</v>
      </c>
      <c r="G2663" s="89">
        <v>0</v>
      </c>
      <c r="H2663" s="89">
        <v>0</v>
      </c>
      <c r="I2663" s="89">
        <v>0</v>
      </c>
      <c r="J2663" s="89">
        <v>0</v>
      </c>
      <c r="K2663" s="89">
        <v>0</v>
      </c>
      <c r="L2663" s="89">
        <v>0</v>
      </c>
      <c r="M2663" s="89">
        <v>0</v>
      </c>
      <c r="N2663" s="89">
        <v>0</v>
      </c>
      <c r="O2663" s="89">
        <v>0</v>
      </c>
      <c r="P2663" s="89">
        <v>0</v>
      </c>
      <c r="Q2663" s="89">
        <v>0</v>
      </c>
      <c r="R2663" s="89">
        <v>0</v>
      </c>
      <c r="S2663" s="89">
        <v>0</v>
      </c>
      <c r="T2663" s="89">
        <v>0</v>
      </c>
      <c r="U2663" s="89">
        <v>0</v>
      </c>
      <c r="V2663" s="89">
        <v>0</v>
      </c>
      <c r="W2663" s="89">
        <v>0</v>
      </c>
      <c r="X2663" s="89">
        <v>0</v>
      </c>
      <c r="Y2663" s="89">
        <v>0</v>
      </c>
    </row>
    <row r="2664" spans="1:25">
      <c r="A2664" s="88" t="s">
        <v>2773</v>
      </c>
      <c r="B2664" s="89">
        <v>0</v>
      </c>
      <c r="C2664" s="89">
        <v>0</v>
      </c>
      <c r="D2664" s="89">
        <v>0</v>
      </c>
      <c r="E2664" s="89">
        <v>0</v>
      </c>
      <c r="F2664" s="89">
        <v>0</v>
      </c>
      <c r="G2664" s="89">
        <v>0</v>
      </c>
      <c r="H2664" s="89">
        <v>0</v>
      </c>
      <c r="I2664" s="89">
        <v>0</v>
      </c>
      <c r="J2664" s="89">
        <v>0</v>
      </c>
      <c r="K2664" s="89">
        <v>0</v>
      </c>
      <c r="L2664" s="89">
        <v>0</v>
      </c>
      <c r="M2664" s="89">
        <v>0</v>
      </c>
      <c r="N2664" s="89">
        <v>0</v>
      </c>
      <c r="O2664" s="89">
        <v>0</v>
      </c>
      <c r="P2664" s="89">
        <v>0</v>
      </c>
      <c r="Q2664" s="89">
        <v>0</v>
      </c>
      <c r="R2664" s="89">
        <v>0</v>
      </c>
      <c r="S2664" s="89">
        <v>0</v>
      </c>
      <c r="T2664" s="89">
        <v>0</v>
      </c>
      <c r="U2664" s="89">
        <v>0</v>
      </c>
      <c r="V2664" s="89">
        <v>0</v>
      </c>
      <c r="W2664" s="89">
        <v>0</v>
      </c>
      <c r="X2664" s="89">
        <v>0</v>
      </c>
      <c r="Y2664" s="89">
        <v>0</v>
      </c>
    </row>
    <row r="2665" spans="1:25">
      <c r="A2665" s="88" t="s">
        <v>2774</v>
      </c>
      <c r="B2665" s="89">
        <v>0</v>
      </c>
      <c r="C2665" s="89">
        <v>0</v>
      </c>
      <c r="D2665" s="89">
        <v>0</v>
      </c>
      <c r="E2665" s="89">
        <v>0</v>
      </c>
      <c r="F2665" s="89">
        <v>0</v>
      </c>
      <c r="G2665" s="89">
        <v>0</v>
      </c>
      <c r="H2665" s="89">
        <v>0</v>
      </c>
      <c r="I2665" s="89">
        <v>0</v>
      </c>
      <c r="J2665" s="89">
        <v>0</v>
      </c>
      <c r="K2665" s="89">
        <v>0</v>
      </c>
      <c r="L2665" s="89">
        <v>0</v>
      </c>
      <c r="M2665" s="89">
        <v>0</v>
      </c>
      <c r="N2665" s="89">
        <v>0</v>
      </c>
      <c r="O2665" s="89">
        <v>0</v>
      </c>
      <c r="P2665" s="89">
        <v>0</v>
      </c>
      <c r="Q2665" s="89">
        <v>0</v>
      </c>
      <c r="R2665" s="89">
        <v>0</v>
      </c>
      <c r="S2665" s="89">
        <v>0</v>
      </c>
      <c r="T2665" s="89">
        <v>0</v>
      </c>
      <c r="U2665" s="89">
        <v>0</v>
      </c>
      <c r="V2665" s="89">
        <v>0</v>
      </c>
      <c r="W2665" s="89">
        <v>0</v>
      </c>
      <c r="X2665" s="89">
        <v>0</v>
      </c>
      <c r="Y2665" s="89">
        <v>0</v>
      </c>
    </row>
    <row r="2666" spans="1:25">
      <c r="A2666" s="88" t="s">
        <v>2775</v>
      </c>
      <c r="B2666" s="89">
        <v>0</v>
      </c>
      <c r="C2666" s="89">
        <v>0</v>
      </c>
      <c r="D2666" s="89">
        <v>0</v>
      </c>
      <c r="E2666" s="89">
        <v>0</v>
      </c>
      <c r="F2666" s="89">
        <v>0</v>
      </c>
      <c r="G2666" s="89">
        <v>0</v>
      </c>
      <c r="H2666" s="89">
        <v>0</v>
      </c>
      <c r="I2666" s="89">
        <v>0</v>
      </c>
      <c r="J2666" s="89">
        <v>0</v>
      </c>
      <c r="K2666" s="89">
        <v>0</v>
      </c>
      <c r="L2666" s="89">
        <v>0</v>
      </c>
      <c r="M2666" s="89">
        <v>0</v>
      </c>
      <c r="N2666" s="89">
        <v>0</v>
      </c>
      <c r="O2666" s="89">
        <v>0</v>
      </c>
      <c r="P2666" s="89">
        <v>0</v>
      </c>
      <c r="Q2666" s="89">
        <v>0</v>
      </c>
      <c r="R2666" s="89">
        <v>0</v>
      </c>
      <c r="S2666" s="89">
        <v>0</v>
      </c>
      <c r="T2666" s="89">
        <v>0</v>
      </c>
      <c r="U2666" s="89">
        <v>0</v>
      </c>
      <c r="V2666" s="89">
        <v>0</v>
      </c>
      <c r="W2666" s="89">
        <v>0</v>
      </c>
      <c r="X2666" s="89">
        <v>0</v>
      </c>
      <c r="Y2666" s="89">
        <v>0</v>
      </c>
    </row>
    <row r="2667" spans="1:25">
      <c r="A2667" s="88" t="s">
        <v>2776</v>
      </c>
      <c r="B2667" s="89">
        <v>0</v>
      </c>
      <c r="C2667" s="89">
        <v>0</v>
      </c>
      <c r="D2667" s="89">
        <v>0</v>
      </c>
      <c r="E2667" s="89">
        <v>0</v>
      </c>
      <c r="F2667" s="89">
        <v>0</v>
      </c>
      <c r="G2667" s="89">
        <v>0</v>
      </c>
      <c r="H2667" s="89">
        <v>0</v>
      </c>
      <c r="I2667" s="89">
        <v>0</v>
      </c>
      <c r="J2667" s="89">
        <v>0</v>
      </c>
      <c r="K2667" s="89">
        <v>0</v>
      </c>
      <c r="L2667" s="89">
        <v>0</v>
      </c>
      <c r="M2667" s="89">
        <v>0</v>
      </c>
      <c r="N2667" s="89">
        <v>0</v>
      </c>
      <c r="O2667" s="89">
        <v>0</v>
      </c>
      <c r="P2667" s="89">
        <v>0</v>
      </c>
      <c r="Q2667" s="89">
        <v>0</v>
      </c>
      <c r="R2667" s="89">
        <v>0</v>
      </c>
      <c r="S2667" s="89">
        <v>0</v>
      </c>
      <c r="T2667" s="89">
        <v>0</v>
      </c>
      <c r="U2667" s="89">
        <v>0</v>
      </c>
      <c r="V2667" s="89">
        <v>0</v>
      </c>
      <c r="W2667" s="89">
        <v>0</v>
      </c>
      <c r="X2667" s="89">
        <v>0</v>
      </c>
      <c r="Y2667" s="89">
        <v>0</v>
      </c>
    </row>
    <row r="2668" spans="1:25">
      <c r="A2668" s="88" t="s">
        <v>2777</v>
      </c>
      <c r="B2668" s="89">
        <v>0</v>
      </c>
      <c r="C2668" s="89">
        <v>0</v>
      </c>
      <c r="D2668" s="89">
        <v>0</v>
      </c>
      <c r="E2668" s="89">
        <v>0</v>
      </c>
      <c r="F2668" s="89">
        <v>0</v>
      </c>
      <c r="G2668" s="89">
        <v>0</v>
      </c>
      <c r="H2668" s="89">
        <v>0</v>
      </c>
      <c r="I2668" s="89">
        <v>0</v>
      </c>
      <c r="J2668" s="89">
        <v>0</v>
      </c>
      <c r="K2668" s="89">
        <v>0</v>
      </c>
      <c r="L2668" s="89">
        <v>0</v>
      </c>
      <c r="M2668" s="89">
        <v>0</v>
      </c>
      <c r="N2668" s="89">
        <v>0</v>
      </c>
      <c r="O2668" s="89">
        <v>0</v>
      </c>
      <c r="P2668" s="89">
        <v>0</v>
      </c>
      <c r="Q2668" s="89">
        <v>0</v>
      </c>
      <c r="R2668" s="89">
        <v>0</v>
      </c>
      <c r="S2668" s="89">
        <v>0</v>
      </c>
      <c r="T2668" s="89">
        <v>0</v>
      </c>
      <c r="U2668" s="89">
        <v>0</v>
      </c>
      <c r="V2668" s="89">
        <v>0</v>
      </c>
      <c r="W2668" s="89">
        <v>0</v>
      </c>
      <c r="X2668" s="89">
        <v>0</v>
      </c>
      <c r="Y2668" s="89">
        <v>0</v>
      </c>
    </row>
    <row r="2669" spans="1:25">
      <c r="A2669" s="88" t="s">
        <v>2778</v>
      </c>
      <c r="B2669" s="89">
        <v>0</v>
      </c>
      <c r="C2669" s="89">
        <v>0</v>
      </c>
      <c r="D2669" s="89">
        <v>0</v>
      </c>
      <c r="E2669" s="89">
        <v>0</v>
      </c>
      <c r="F2669" s="89">
        <v>0</v>
      </c>
      <c r="G2669" s="89">
        <v>0</v>
      </c>
      <c r="H2669" s="89">
        <v>0</v>
      </c>
      <c r="I2669" s="89">
        <v>0</v>
      </c>
      <c r="J2669" s="89">
        <v>0</v>
      </c>
      <c r="K2669" s="89">
        <v>0</v>
      </c>
      <c r="L2669" s="89">
        <v>0</v>
      </c>
      <c r="M2669" s="89">
        <v>0</v>
      </c>
      <c r="N2669" s="89">
        <v>0</v>
      </c>
      <c r="O2669" s="89">
        <v>0</v>
      </c>
      <c r="P2669" s="89">
        <v>0</v>
      </c>
      <c r="Q2669" s="89">
        <v>0</v>
      </c>
      <c r="R2669" s="89">
        <v>0</v>
      </c>
      <c r="S2669" s="89">
        <v>0</v>
      </c>
      <c r="T2669" s="89">
        <v>0</v>
      </c>
      <c r="U2669" s="89">
        <v>0</v>
      </c>
      <c r="V2669" s="89">
        <v>0</v>
      </c>
      <c r="W2669" s="89">
        <v>0</v>
      </c>
      <c r="X2669" s="89">
        <v>0</v>
      </c>
      <c r="Y2669" s="89">
        <v>0</v>
      </c>
    </row>
    <row r="2670" spans="1:25">
      <c r="A2670" s="88" t="s">
        <v>2779</v>
      </c>
      <c r="B2670" s="89">
        <v>0</v>
      </c>
      <c r="C2670" s="89">
        <v>0</v>
      </c>
      <c r="D2670" s="89">
        <v>0</v>
      </c>
      <c r="E2670" s="89">
        <v>0</v>
      </c>
      <c r="F2670" s="89">
        <v>0</v>
      </c>
      <c r="G2670" s="89">
        <v>0</v>
      </c>
      <c r="H2670" s="89">
        <v>0</v>
      </c>
      <c r="I2670" s="89">
        <v>0</v>
      </c>
      <c r="J2670" s="89">
        <v>0</v>
      </c>
      <c r="K2670" s="89">
        <v>0</v>
      </c>
      <c r="L2670" s="89">
        <v>0</v>
      </c>
      <c r="M2670" s="89">
        <v>0</v>
      </c>
      <c r="N2670" s="89">
        <v>0</v>
      </c>
      <c r="O2670" s="89">
        <v>0</v>
      </c>
      <c r="P2670" s="89">
        <v>0</v>
      </c>
      <c r="Q2670" s="89">
        <v>0</v>
      </c>
      <c r="R2670" s="89">
        <v>0</v>
      </c>
      <c r="S2670" s="89">
        <v>0</v>
      </c>
      <c r="T2670" s="89">
        <v>0</v>
      </c>
      <c r="U2670" s="89">
        <v>0</v>
      </c>
      <c r="V2670" s="89">
        <v>0</v>
      </c>
      <c r="W2670" s="89">
        <v>0</v>
      </c>
      <c r="X2670" s="89">
        <v>0</v>
      </c>
      <c r="Y2670" s="89">
        <v>0</v>
      </c>
    </row>
    <row r="2671" spans="1:25">
      <c r="A2671" s="88" t="s">
        <v>2780</v>
      </c>
      <c r="B2671" s="89">
        <v>0</v>
      </c>
      <c r="C2671" s="89">
        <v>0</v>
      </c>
      <c r="D2671" s="89">
        <v>0</v>
      </c>
      <c r="E2671" s="89">
        <v>0</v>
      </c>
      <c r="F2671" s="89">
        <v>0</v>
      </c>
      <c r="G2671" s="89">
        <v>0</v>
      </c>
      <c r="H2671" s="89">
        <v>0</v>
      </c>
      <c r="I2671" s="89">
        <v>0</v>
      </c>
      <c r="J2671" s="89">
        <v>0</v>
      </c>
      <c r="K2671" s="89">
        <v>0</v>
      </c>
      <c r="L2671" s="89">
        <v>0</v>
      </c>
      <c r="M2671" s="89">
        <v>0</v>
      </c>
      <c r="N2671" s="89">
        <v>0</v>
      </c>
      <c r="O2671" s="89">
        <v>0</v>
      </c>
      <c r="P2671" s="89">
        <v>0</v>
      </c>
      <c r="Q2671" s="89">
        <v>0</v>
      </c>
      <c r="R2671" s="89">
        <v>0</v>
      </c>
      <c r="S2671" s="89">
        <v>0</v>
      </c>
      <c r="T2671" s="89">
        <v>0</v>
      </c>
      <c r="U2671" s="89">
        <v>0</v>
      </c>
      <c r="V2671" s="89">
        <v>0</v>
      </c>
      <c r="W2671" s="89">
        <v>0</v>
      </c>
      <c r="X2671" s="89">
        <v>0</v>
      </c>
      <c r="Y2671" s="89">
        <v>0</v>
      </c>
    </row>
    <row r="2672" spans="1:25">
      <c r="A2672" s="88" t="s">
        <v>2781</v>
      </c>
      <c r="B2672" s="89">
        <v>0</v>
      </c>
      <c r="C2672" s="89">
        <v>0</v>
      </c>
      <c r="D2672" s="89">
        <v>0</v>
      </c>
      <c r="E2672" s="89">
        <v>0</v>
      </c>
      <c r="F2672" s="89">
        <v>0</v>
      </c>
      <c r="G2672" s="89">
        <v>0</v>
      </c>
      <c r="H2672" s="89">
        <v>0</v>
      </c>
      <c r="I2672" s="89">
        <v>0</v>
      </c>
      <c r="J2672" s="89">
        <v>0</v>
      </c>
      <c r="K2672" s="89">
        <v>0</v>
      </c>
      <c r="L2672" s="89">
        <v>0</v>
      </c>
      <c r="M2672" s="89">
        <v>0</v>
      </c>
      <c r="N2672" s="89">
        <v>0</v>
      </c>
      <c r="O2672" s="89">
        <v>0</v>
      </c>
      <c r="P2672" s="89">
        <v>0</v>
      </c>
      <c r="Q2672" s="89">
        <v>0</v>
      </c>
      <c r="R2672" s="89">
        <v>0</v>
      </c>
      <c r="S2672" s="89">
        <v>0</v>
      </c>
      <c r="T2672" s="89">
        <v>0</v>
      </c>
      <c r="U2672" s="89">
        <v>0</v>
      </c>
      <c r="V2672" s="89">
        <v>0</v>
      </c>
      <c r="W2672" s="89">
        <v>0</v>
      </c>
      <c r="X2672" s="89">
        <v>0</v>
      </c>
      <c r="Y2672" s="89">
        <v>0</v>
      </c>
    </row>
    <row r="2673" spans="1:25">
      <c r="A2673" s="88" t="s">
        <v>2782</v>
      </c>
      <c r="B2673" s="89">
        <v>0</v>
      </c>
      <c r="C2673" s="89">
        <v>0</v>
      </c>
      <c r="D2673" s="89">
        <v>0</v>
      </c>
      <c r="E2673" s="89">
        <v>0</v>
      </c>
      <c r="F2673" s="89">
        <v>0</v>
      </c>
      <c r="G2673" s="89">
        <v>0</v>
      </c>
      <c r="H2673" s="89">
        <v>0</v>
      </c>
      <c r="I2673" s="89">
        <v>0</v>
      </c>
      <c r="J2673" s="89">
        <v>0</v>
      </c>
      <c r="K2673" s="89">
        <v>0</v>
      </c>
      <c r="L2673" s="89">
        <v>0</v>
      </c>
      <c r="M2673" s="89">
        <v>0</v>
      </c>
      <c r="N2673" s="89">
        <v>0</v>
      </c>
      <c r="O2673" s="89">
        <v>0</v>
      </c>
      <c r="P2673" s="89">
        <v>0</v>
      </c>
      <c r="Q2673" s="89">
        <v>0</v>
      </c>
      <c r="R2673" s="89">
        <v>0</v>
      </c>
      <c r="S2673" s="89">
        <v>0</v>
      </c>
      <c r="T2673" s="89">
        <v>0</v>
      </c>
      <c r="U2673" s="89">
        <v>0</v>
      </c>
      <c r="V2673" s="89">
        <v>0</v>
      </c>
      <c r="W2673" s="89">
        <v>0</v>
      </c>
      <c r="X2673" s="89">
        <v>0</v>
      </c>
      <c r="Y2673" s="89">
        <v>0</v>
      </c>
    </row>
    <row r="2674" spans="1:25">
      <c r="A2674" s="88" t="s">
        <v>2783</v>
      </c>
      <c r="B2674" s="89">
        <v>0</v>
      </c>
      <c r="C2674" s="89">
        <v>0</v>
      </c>
      <c r="D2674" s="89">
        <v>0</v>
      </c>
      <c r="E2674" s="89">
        <v>0</v>
      </c>
      <c r="F2674" s="89">
        <v>0</v>
      </c>
      <c r="G2674" s="89">
        <v>0</v>
      </c>
      <c r="H2674" s="89">
        <v>0</v>
      </c>
      <c r="I2674" s="89">
        <v>0</v>
      </c>
      <c r="J2674" s="89">
        <v>0</v>
      </c>
      <c r="K2674" s="89">
        <v>0</v>
      </c>
      <c r="L2674" s="89">
        <v>0</v>
      </c>
      <c r="M2674" s="89">
        <v>0</v>
      </c>
      <c r="N2674" s="89">
        <v>0</v>
      </c>
      <c r="O2674" s="89">
        <v>0</v>
      </c>
      <c r="P2674" s="89">
        <v>0</v>
      </c>
      <c r="Q2674" s="89">
        <v>0</v>
      </c>
      <c r="R2674" s="89">
        <v>0</v>
      </c>
      <c r="S2674" s="89">
        <v>0</v>
      </c>
      <c r="T2674" s="89">
        <v>0</v>
      </c>
      <c r="U2674" s="89">
        <v>0</v>
      </c>
      <c r="V2674" s="89">
        <v>0</v>
      </c>
      <c r="W2674" s="89">
        <v>0</v>
      </c>
      <c r="X2674" s="89">
        <v>0</v>
      </c>
      <c r="Y2674" s="89">
        <v>0</v>
      </c>
    </row>
    <row r="2675" spans="1:25">
      <c r="A2675" s="88" t="s">
        <v>2784</v>
      </c>
      <c r="B2675" s="89">
        <v>0</v>
      </c>
      <c r="C2675" s="89">
        <v>0</v>
      </c>
      <c r="D2675" s="89">
        <v>0</v>
      </c>
      <c r="E2675" s="89">
        <v>0</v>
      </c>
      <c r="F2675" s="89">
        <v>0</v>
      </c>
      <c r="G2675" s="89">
        <v>0</v>
      </c>
      <c r="H2675" s="89">
        <v>0</v>
      </c>
      <c r="I2675" s="89">
        <v>0</v>
      </c>
      <c r="J2675" s="89">
        <v>0</v>
      </c>
      <c r="K2675" s="89">
        <v>0</v>
      </c>
      <c r="L2675" s="89">
        <v>0</v>
      </c>
      <c r="M2675" s="89">
        <v>0</v>
      </c>
      <c r="N2675" s="89">
        <v>0</v>
      </c>
      <c r="O2675" s="89">
        <v>0</v>
      </c>
      <c r="P2675" s="89">
        <v>0</v>
      </c>
      <c r="Q2675" s="89">
        <v>0</v>
      </c>
      <c r="R2675" s="89">
        <v>0</v>
      </c>
      <c r="S2675" s="89">
        <v>0</v>
      </c>
      <c r="T2675" s="89">
        <v>0</v>
      </c>
      <c r="U2675" s="89">
        <v>0</v>
      </c>
      <c r="V2675" s="89">
        <v>0</v>
      </c>
      <c r="W2675" s="89">
        <v>0</v>
      </c>
      <c r="X2675" s="89">
        <v>0</v>
      </c>
      <c r="Y2675" s="89">
        <v>0</v>
      </c>
    </row>
    <row r="2676" spans="1:25">
      <c r="A2676" s="88" t="s">
        <v>2785</v>
      </c>
      <c r="B2676" s="89">
        <v>0</v>
      </c>
      <c r="C2676" s="89">
        <v>0</v>
      </c>
      <c r="D2676" s="89">
        <v>0</v>
      </c>
      <c r="E2676" s="89">
        <v>0</v>
      </c>
      <c r="F2676" s="89">
        <v>0</v>
      </c>
      <c r="G2676" s="89">
        <v>0</v>
      </c>
      <c r="H2676" s="89">
        <v>0</v>
      </c>
      <c r="I2676" s="89">
        <v>0</v>
      </c>
      <c r="J2676" s="89">
        <v>0</v>
      </c>
      <c r="K2676" s="89">
        <v>0</v>
      </c>
      <c r="L2676" s="89">
        <v>0</v>
      </c>
      <c r="M2676" s="89">
        <v>0</v>
      </c>
      <c r="N2676" s="89">
        <v>0</v>
      </c>
      <c r="O2676" s="89">
        <v>0</v>
      </c>
      <c r="P2676" s="89">
        <v>0</v>
      </c>
      <c r="Q2676" s="89">
        <v>0</v>
      </c>
      <c r="R2676" s="89">
        <v>0</v>
      </c>
      <c r="S2676" s="89">
        <v>0</v>
      </c>
      <c r="T2676" s="89">
        <v>0</v>
      </c>
      <c r="U2676" s="89">
        <v>0</v>
      </c>
      <c r="V2676" s="89">
        <v>0</v>
      </c>
      <c r="W2676" s="89">
        <v>0</v>
      </c>
      <c r="X2676" s="89">
        <v>0</v>
      </c>
      <c r="Y2676" s="89">
        <v>0</v>
      </c>
    </row>
    <row r="2677" spans="1:25">
      <c r="A2677" s="88" t="s">
        <v>2786</v>
      </c>
      <c r="B2677" s="89">
        <v>0</v>
      </c>
      <c r="C2677" s="89">
        <v>0</v>
      </c>
      <c r="D2677" s="89">
        <v>0</v>
      </c>
      <c r="E2677" s="89">
        <v>0</v>
      </c>
      <c r="F2677" s="89">
        <v>0</v>
      </c>
      <c r="G2677" s="89">
        <v>0</v>
      </c>
      <c r="H2677" s="89">
        <v>0</v>
      </c>
      <c r="I2677" s="89">
        <v>0</v>
      </c>
      <c r="J2677" s="89">
        <v>0</v>
      </c>
      <c r="K2677" s="89">
        <v>0</v>
      </c>
      <c r="L2677" s="89">
        <v>0</v>
      </c>
      <c r="M2677" s="89">
        <v>0</v>
      </c>
      <c r="N2677" s="89">
        <v>0</v>
      </c>
      <c r="O2677" s="89">
        <v>0</v>
      </c>
      <c r="P2677" s="89">
        <v>0</v>
      </c>
      <c r="Q2677" s="89">
        <v>0</v>
      </c>
      <c r="R2677" s="89">
        <v>0</v>
      </c>
      <c r="S2677" s="89">
        <v>0</v>
      </c>
      <c r="T2677" s="89">
        <v>0</v>
      </c>
      <c r="U2677" s="89">
        <v>0</v>
      </c>
      <c r="V2677" s="89">
        <v>0</v>
      </c>
      <c r="W2677" s="89">
        <v>0</v>
      </c>
      <c r="X2677" s="89">
        <v>0</v>
      </c>
      <c r="Y2677" s="89">
        <v>0</v>
      </c>
    </row>
    <row r="2678" spans="1:25">
      <c r="A2678" s="88" t="s">
        <v>2787</v>
      </c>
      <c r="B2678" s="89">
        <v>0</v>
      </c>
      <c r="C2678" s="89">
        <v>0</v>
      </c>
      <c r="D2678" s="89">
        <v>0</v>
      </c>
      <c r="E2678" s="89">
        <v>0</v>
      </c>
      <c r="F2678" s="89">
        <v>0</v>
      </c>
      <c r="G2678" s="89">
        <v>0</v>
      </c>
      <c r="H2678" s="89">
        <v>0</v>
      </c>
      <c r="I2678" s="89">
        <v>0</v>
      </c>
      <c r="J2678" s="89">
        <v>0</v>
      </c>
      <c r="K2678" s="89">
        <v>0</v>
      </c>
      <c r="L2678" s="89">
        <v>0</v>
      </c>
      <c r="M2678" s="89">
        <v>0</v>
      </c>
      <c r="N2678" s="89">
        <v>0</v>
      </c>
      <c r="O2678" s="89">
        <v>0</v>
      </c>
      <c r="P2678" s="89">
        <v>0</v>
      </c>
      <c r="Q2678" s="89">
        <v>0</v>
      </c>
      <c r="R2678" s="89">
        <v>0</v>
      </c>
      <c r="S2678" s="89">
        <v>0</v>
      </c>
      <c r="T2678" s="89">
        <v>0</v>
      </c>
      <c r="U2678" s="89">
        <v>0</v>
      </c>
      <c r="V2678" s="89">
        <v>0</v>
      </c>
      <c r="W2678" s="89">
        <v>0</v>
      </c>
      <c r="X2678" s="89">
        <v>0</v>
      </c>
      <c r="Y2678" s="89">
        <v>0</v>
      </c>
    </row>
    <row r="2679" spans="1:25">
      <c r="A2679" s="88" t="s">
        <v>2788</v>
      </c>
      <c r="B2679" s="89">
        <v>0</v>
      </c>
      <c r="C2679" s="89">
        <v>0</v>
      </c>
      <c r="D2679" s="89">
        <v>0</v>
      </c>
      <c r="E2679" s="89">
        <v>0</v>
      </c>
      <c r="F2679" s="89">
        <v>0</v>
      </c>
      <c r="G2679" s="89">
        <v>0</v>
      </c>
      <c r="H2679" s="89">
        <v>0</v>
      </c>
      <c r="I2679" s="89">
        <v>0</v>
      </c>
      <c r="J2679" s="89">
        <v>0</v>
      </c>
      <c r="K2679" s="89">
        <v>0</v>
      </c>
      <c r="L2679" s="89">
        <v>0</v>
      </c>
      <c r="M2679" s="89">
        <v>0</v>
      </c>
      <c r="N2679" s="89">
        <v>0</v>
      </c>
      <c r="O2679" s="89">
        <v>0</v>
      </c>
      <c r="P2679" s="89">
        <v>0</v>
      </c>
      <c r="Q2679" s="89">
        <v>0</v>
      </c>
      <c r="R2679" s="89">
        <v>0</v>
      </c>
      <c r="S2679" s="89">
        <v>0</v>
      </c>
      <c r="T2679" s="89">
        <v>0</v>
      </c>
      <c r="U2679" s="89">
        <v>0</v>
      </c>
      <c r="V2679" s="89">
        <v>0</v>
      </c>
      <c r="W2679" s="89">
        <v>0</v>
      </c>
      <c r="X2679" s="89">
        <v>0</v>
      </c>
      <c r="Y2679" s="89">
        <v>0</v>
      </c>
    </row>
    <row r="2680" spans="1:25">
      <c r="A2680" s="88" t="s">
        <v>2789</v>
      </c>
      <c r="B2680" s="89">
        <v>0</v>
      </c>
      <c r="C2680" s="89">
        <v>0</v>
      </c>
      <c r="D2680" s="89">
        <v>0</v>
      </c>
      <c r="E2680" s="89">
        <v>0</v>
      </c>
      <c r="F2680" s="89">
        <v>0</v>
      </c>
      <c r="G2680" s="89">
        <v>0</v>
      </c>
      <c r="H2680" s="89">
        <v>0</v>
      </c>
      <c r="I2680" s="89">
        <v>0</v>
      </c>
      <c r="J2680" s="89">
        <v>0</v>
      </c>
      <c r="K2680" s="89">
        <v>0</v>
      </c>
      <c r="L2680" s="89">
        <v>0</v>
      </c>
      <c r="M2680" s="89">
        <v>0</v>
      </c>
      <c r="N2680" s="89">
        <v>0</v>
      </c>
      <c r="O2680" s="89">
        <v>0</v>
      </c>
      <c r="P2680" s="89">
        <v>0</v>
      </c>
      <c r="Q2680" s="89">
        <v>0</v>
      </c>
      <c r="R2680" s="89">
        <v>0</v>
      </c>
      <c r="S2680" s="89">
        <v>0</v>
      </c>
      <c r="T2680" s="89">
        <v>0</v>
      </c>
      <c r="U2680" s="89">
        <v>0</v>
      </c>
      <c r="V2680" s="89">
        <v>0</v>
      </c>
      <c r="W2680" s="89">
        <v>0</v>
      </c>
      <c r="X2680" s="89">
        <v>0</v>
      </c>
      <c r="Y2680" s="89">
        <v>0</v>
      </c>
    </row>
    <row r="2681" spans="1:25">
      <c r="A2681" s="88" t="s">
        <v>2790</v>
      </c>
      <c r="B2681" s="89">
        <v>0</v>
      </c>
      <c r="C2681" s="89">
        <v>0</v>
      </c>
      <c r="D2681" s="89">
        <v>0</v>
      </c>
      <c r="E2681" s="89">
        <v>0</v>
      </c>
      <c r="F2681" s="89">
        <v>0</v>
      </c>
      <c r="G2681" s="89">
        <v>0</v>
      </c>
      <c r="H2681" s="89">
        <v>0</v>
      </c>
      <c r="I2681" s="89">
        <v>0</v>
      </c>
      <c r="J2681" s="89">
        <v>0</v>
      </c>
      <c r="K2681" s="89">
        <v>0</v>
      </c>
      <c r="L2681" s="89">
        <v>0</v>
      </c>
      <c r="M2681" s="89">
        <v>0</v>
      </c>
      <c r="N2681" s="89">
        <v>0</v>
      </c>
      <c r="O2681" s="89">
        <v>0</v>
      </c>
      <c r="P2681" s="89">
        <v>0</v>
      </c>
      <c r="Q2681" s="89">
        <v>0</v>
      </c>
      <c r="R2681" s="89">
        <v>0</v>
      </c>
      <c r="S2681" s="89">
        <v>0</v>
      </c>
      <c r="T2681" s="89">
        <v>0</v>
      </c>
      <c r="U2681" s="89">
        <v>0</v>
      </c>
      <c r="V2681" s="89">
        <v>0</v>
      </c>
      <c r="W2681" s="89">
        <v>0</v>
      </c>
      <c r="X2681" s="89">
        <v>0</v>
      </c>
      <c r="Y2681" s="89">
        <v>0</v>
      </c>
    </row>
    <row r="2682" spans="1:25">
      <c r="A2682" s="88" t="s">
        <v>2791</v>
      </c>
      <c r="B2682" s="89">
        <v>0</v>
      </c>
      <c r="C2682" s="89">
        <v>0</v>
      </c>
      <c r="D2682" s="89">
        <v>0</v>
      </c>
      <c r="E2682" s="89">
        <v>0</v>
      </c>
      <c r="F2682" s="89">
        <v>0</v>
      </c>
      <c r="G2682" s="89">
        <v>0</v>
      </c>
      <c r="H2682" s="89">
        <v>0</v>
      </c>
      <c r="I2682" s="89">
        <v>0</v>
      </c>
      <c r="J2682" s="89">
        <v>0</v>
      </c>
      <c r="K2682" s="89">
        <v>0</v>
      </c>
      <c r="L2682" s="89">
        <v>0</v>
      </c>
      <c r="M2682" s="89">
        <v>0</v>
      </c>
      <c r="N2682" s="89">
        <v>0</v>
      </c>
      <c r="O2682" s="89">
        <v>0</v>
      </c>
      <c r="P2682" s="89">
        <v>0</v>
      </c>
      <c r="Q2682" s="89">
        <v>0</v>
      </c>
      <c r="R2682" s="89">
        <v>0</v>
      </c>
      <c r="S2682" s="89">
        <v>0</v>
      </c>
      <c r="T2682" s="89">
        <v>0</v>
      </c>
      <c r="U2682" s="89">
        <v>0</v>
      </c>
      <c r="V2682" s="89">
        <v>0</v>
      </c>
      <c r="W2682" s="89">
        <v>0</v>
      </c>
      <c r="X2682" s="89">
        <v>0</v>
      </c>
      <c r="Y2682" s="89">
        <v>0</v>
      </c>
    </row>
    <row r="2683" spans="1:25">
      <c r="A2683" s="88" t="s">
        <v>2792</v>
      </c>
      <c r="B2683" s="89">
        <v>0</v>
      </c>
      <c r="C2683" s="89">
        <v>0</v>
      </c>
      <c r="D2683" s="89">
        <v>0</v>
      </c>
      <c r="E2683" s="89">
        <v>0</v>
      </c>
      <c r="F2683" s="89">
        <v>0</v>
      </c>
      <c r="G2683" s="89">
        <v>0</v>
      </c>
      <c r="H2683" s="89">
        <v>0</v>
      </c>
      <c r="I2683" s="89">
        <v>0</v>
      </c>
      <c r="J2683" s="89">
        <v>0</v>
      </c>
      <c r="K2683" s="89">
        <v>0</v>
      </c>
      <c r="L2683" s="89">
        <v>0</v>
      </c>
      <c r="M2683" s="89">
        <v>0</v>
      </c>
      <c r="N2683" s="89">
        <v>0</v>
      </c>
      <c r="O2683" s="89">
        <v>0</v>
      </c>
      <c r="P2683" s="89">
        <v>0</v>
      </c>
      <c r="Q2683" s="89">
        <v>0</v>
      </c>
      <c r="R2683" s="89">
        <v>0</v>
      </c>
      <c r="S2683" s="89">
        <v>0</v>
      </c>
      <c r="T2683" s="89">
        <v>0</v>
      </c>
      <c r="U2683" s="89">
        <v>0</v>
      </c>
      <c r="V2683" s="89">
        <v>0</v>
      </c>
      <c r="W2683" s="89">
        <v>0</v>
      </c>
      <c r="X2683" s="89">
        <v>0</v>
      </c>
      <c r="Y2683" s="89">
        <v>0</v>
      </c>
    </row>
    <row r="2684" spans="1:25">
      <c r="A2684" s="88" t="s">
        <v>2793</v>
      </c>
      <c r="B2684" s="89">
        <v>0</v>
      </c>
      <c r="C2684" s="89">
        <v>0</v>
      </c>
      <c r="D2684" s="89">
        <v>0</v>
      </c>
      <c r="E2684" s="89">
        <v>0</v>
      </c>
      <c r="F2684" s="89">
        <v>0</v>
      </c>
      <c r="G2684" s="89">
        <v>0</v>
      </c>
      <c r="H2684" s="89">
        <v>0</v>
      </c>
      <c r="I2684" s="89">
        <v>0</v>
      </c>
      <c r="J2684" s="89">
        <v>0</v>
      </c>
      <c r="K2684" s="89">
        <v>0</v>
      </c>
      <c r="L2684" s="89">
        <v>0</v>
      </c>
      <c r="M2684" s="89">
        <v>0</v>
      </c>
      <c r="N2684" s="89">
        <v>0</v>
      </c>
      <c r="O2684" s="89">
        <v>0</v>
      </c>
      <c r="P2684" s="89">
        <v>0</v>
      </c>
      <c r="Q2684" s="89">
        <v>0</v>
      </c>
      <c r="R2684" s="89">
        <v>0</v>
      </c>
      <c r="S2684" s="89">
        <v>0</v>
      </c>
      <c r="T2684" s="89">
        <v>0</v>
      </c>
      <c r="U2684" s="89">
        <v>0</v>
      </c>
      <c r="V2684" s="89">
        <v>0</v>
      </c>
      <c r="W2684" s="89">
        <v>0</v>
      </c>
      <c r="X2684" s="89">
        <v>0</v>
      </c>
      <c r="Y2684" s="89">
        <v>0</v>
      </c>
    </row>
    <row r="2685" spans="1:25">
      <c r="A2685" s="88" t="s">
        <v>2794</v>
      </c>
      <c r="B2685" s="89">
        <v>0</v>
      </c>
      <c r="C2685" s="89">
        <v>0</v>
      </c>
      <c r="D2685" s="89">
        <v>0</v>
      </c>
      <c r="E2685" s="89">
        <v>0</v>
      </c>
      <c r="F2685" s="89">
        <v>0</v>
      </c>
      <c r="G2685" s="89">
        <v>0</v>
      </c>
      <c r="H2685" s="89">
        <v>0</v>
      </c>
      <c r="I2685" s="89">
        <v>0</v>
      </c>
      <c r="J2685" s="89">
        <v>0</v>
      </c>
      <c r="K2685" s="89">
        <v>0</v>
      </c>
      <c r="L2685" s="89">
        <v>0</v>
      </c>
      <c r="M2685" s="89">
        <v>0</v>
      </c>
      <c r="N2685" s="89">
        <v>0</v>
      </c>
      <c r="O2685" s="89">
        <v>0</v>
      </c>
      <c r="P2685" s="89">
        <v>0</v>
      </c>
      <c r="Q2685" s="89">
        <v>0</v>
      </c>
      <c r="R2685" s="89">
        <v>0</v>
      </c>
      <c r="S2685" s="89">
        <v>0</v>
      </c>
      <c r="T2685" s="89">
        <v>0</v>
      </c>
      <c r="U2685" s="89">
        <v>0</v>
      </c>
      <c r="V2685" s="89">
        <v>0</v>
      </c>
      <c r="W2685" s="89">
        <v>0</v>
      </c>
      <c r="X2685" s="89">
        <v>0</v>
      </c>
      <c r="Y2685" s="89">
        <v>0</v>
      </c>
    </row>
    <row r="2686" spans="1:25">
      <c r="A2686" s="88" t="s">
        <v>2795</v>
      </c>
      <c r="B2686" s="89">
        <v>0</v>
      </c>
      <c r="C2686" s="89">
        <v>0</v>
      </c>
      <c r="D2686" s="89">
        <v>0</v>
      </c>
      <c r="E2686" s="89">
        <v>0</v>
      </c>
      <c r="F2686" s="89">
        <v>0</v>
      </c>
      <c r="G2686" s="89">
        <v>0</v>
      </c>
      <c r="H2686" s="89">
        <v>0</v>
      </c>
      <c r="I2686" s="89">
        <v>0</v>
      </c>
      <c r="J2686" s="89">
        <v>0</v>
      </c>
      <c r="K2686" s="89">
        <v>0</v>
      </c>
      <c r="L2686" s="89">
        <v>0</v>
      </c>
      <c r="M2686" s="89">
        <v>0</v>
      </c>
      <c r="N2686" s="89">
        <v>0</v>
      </c>
      <c r="O2686" s="89">
        <v>0</v>
      </c>
      <c r="P2686" s="89">
        <v>0</v>
      </c>
      <c r="Q2686" s="89">
        <v>0</v>
      </c>
      <c r="R2686" s="89">
        <v>0</v>
      </c>
      <c r="S2686" s="89">
        <v>0</v>
      </c>
      <c r="T2686" s="89">
        <v>0</v>
      </c>
      <c r="U2686" s="89">
        <v>0</v>
      </c>
      <c r="V2686" s="89">
        <v>0</v>
      </c>
      <c r="W2686" s="89">
        <v>0</v>
      </c>
      <c r="X2686" s="89">
        <v>0</v>
      </c>
      <c r="Y2686" s="89">
        <v>0</v>
      </c>
    </row>
    <row r="2687" spans="1:25">
      <c r="A2687" s="88" t="s">
        <v>2796</v>
      </c>
      <c r="B2687" s="89">
        <v>0</v>
      </c>
      <c r="C2687" s="89">
        <v>0</v>
      </c>
      <c r="D2687" s="89">
        <v>0</v>
      </c>
      <c r="E2687" s="89">
        <v>0</v>
      </c>
      <c r="F2687" s="89">
        <v>0</v>
      </c>
      <c r="G2687" s="89">
        <v>0</v>
      </c>
      <c r="H2687" s="89">
        <v>0</v>
      </c>
      <c r="I2687" s="89">
        <v>0</v>
      </c>
      <c r="J2687" s="89">
        <v>0</v>
      </c>
      <c r="K2687" s="89">
        <v>0</v>
      </c>
      <c r="L2687" s="89">
        <v>0</v>
      </c>
      <c r="M2687" s="89">
        <v>0</v>
      </c>
      <c r="N2687" s="89">
        <v>0</v>
      </c>
      <c r="O2687" s="89">
        <v>0</v>
      </c>
      <c r="P2687" s="89">
        <v>0</v>
      </c>
      <c r="Q2687" s="89">
        <v>0</v>
      </c>
      <c r="R2687" s="89">
        <v>0</v>
      </c>
      <c r="S2687" s="89">
        <v>0</v>
      </c>
      <c r="T2687" s="89">
        <v>0</v>
      </c>
      <c r="U2687" s="89">
        <v>0</v>
      </c>
      <c r="V2687" s="89">
        <v>0</v>
      </c>
      <c r="W2687" s="89">
        <v>0</v>
      </c>
      <c r="X2687" s="89">
        <v>0</v>
      </c>
      <c r="Y2687" s="89">
        <v>0</v>
      </c>
    </row>
    <row r="2688" spans="1:25">
      <c r="A2688" s="88" t="s">
        <v>2797</v>
      </c>
      <c r="B2688" s="89">
        <v>0</v>
      </c>
      <c r="C2688" s="89">
        <v>0</v>
      </c>
      <c r="D2688" s="89">
        <v>0</v>
      </c>
      <c r="E2688" s="89">
        <v>0</v>
      </c>
      <c r="F2688" s="89">
        <v>0</v>
      </c>
      <c r="G2688" s="89">
        <v>0</v>
      </c>
      <c r="H2688" s="89">
        <v>0</v>
      </c>
      <c r="I2688" s="89">
        <v>0</v>
      </c>
      <c r="J2688" s="89">
        <v>0</v>
      </c>
      <c r="K2688" s="89">
        <v>0</v>
      </c>
      <c r="L2688" s="89">
        <v>0</v>
      </c>
      <c r="M2688" s="89">
        <v>0</v>
      </c>
      <c r="N2688" s="89">
        <v>0</v>
      </c>
      <c r="O2688" s="89">
        <v>0</v>
      </c>
      <c r="P2688" s="89">
        <v>0</v>
      </c>
      <c r="Q2688" s="89">
        <v>0</v>
      </c>
      <c r="R2688" s="89">
        <v>0</v>
      </c>
      <c r="S2688" s="89">
        <v>0</v>
      </c>
      <c r="T2688" s="89">
        <v>0</v>
      </c>
      <c r="U2688" s="89">
        <v>0</v>
      </c>
      <c r="V2688" s="89">
        <v>0</v>
      </c>
      <c r="W2688" s="89">
        <v>0</v>
      </c>
      <c r="X2688" s="89">
        <v>0</v>
      </c>
      <c r="Y2688" s="89">
        <v>0</v>
      </c>
    </row>
    <row r="2689" spans="1:25">
      <c r="A2689" s="88" t="s">
        <v>2798</v>
      </c>
      <c r="B2689" s="89">
        <v>0</v>
      </c>
      <c r="C2689" s="89">
        <v>0</v>
      </c>
      <c r="D2689" s="89">
        <v>0</v>
      </c>
      <c r="E2689" s="89">
        <v>0</v>
      </c>
      <c r="F2689" s="89">
        <v>0</v>
      </c>
      <c r="G2689" s="89">
        <v>0</v>
      </c>
      <c r="H2689" s="89">
        <v>0</v>
      </c>
      <c r="I2689" s="89">
        <v>0</v>
      </c>
      <c r="J2689" s="89">
        <v>0</v>
      </c>
      <c r="K2689" s="89">
        <v>0</v>
      </c>
      <c r="L2689" s="89">
        <v>0</v>
      </c>
      <c r="M2689" s="89">
        <v>0</v>
      </c>
      <c r="N2689" s="89">
        <v>0</v>
      </c>
      <c r="O2689" s="89">
        <v>0</v>
      </c>
      <c r="P2689" s="89">
        <v>0</v>
      </c>
      <c r="Q2689" s="89">
        <v>0</v>
      </c>
      <c r="R2689" s="89">
        <v>0</v>
      </c>
      <c r="S2689" s="89">
        <v>0</v>
      </c>
      <c r="T2689" s="89">
        <v>0</v>
      </c>
      <c r="U2689" s="89">
        <v>0</v>
      </c>
      <c r="V2689" s="89">
        <v>0</v>
      </c>
      <c r="W2689" s="89">
        <v>0</v>
      </c>
      <c r="X2689" s="89">
        <v>0</v>
      </c>
      <c r="Y2689" s="89">
        <v>0</v>
      </c>
    </row>
    <row r="2690" spans="1:25">
      <c r="A2690" s="88" t="s">
        <v>2799</v>
      </c>
      <c r="B2690" s="89">
        <v>0</v>
      </c>
      <c r="C2690" s="89">
        <v>0</v>
      </c>
      <c r="D2690" s="89">
        <v>0</v>
      </c>
      <c r="E2690" s="89">
        <v>0</v>
      </c>
      <c r="F2690" s="89">
        <v>0</v>
      </c>
      <c r="G2690" s="89">
        <v>0</v>
      </c>
      <c r="H2690" s="89">
        <v>0</v>
      </c>
      <c r="I2690" s="89">
        <v>0</v>
      </c>
      <c r="J2690" s="89">
        <v>0</v>
      </c>
      <c r="K2690" s="89">
        <v>0</v>
      </c>
      <c r="L2690" s="89">
        <v>0</v>
      </c>
      <c r="M2690" s="89">
        <v>0</v>
      </c>
      <c r="N2690" s="89">
        <v>0</v>
      </c>
      <c r="O2690" s="89">
        <v>0</v>
      </c>
      <c r="P2690" s="89">
        <v>0</v>
      </c>
      <c r="Q2690" s="89">
        <v>0</v>
      </c>
      <c r="R2690" s="89">
        <v>0</v>
      </c>
      <c r="S2690" s="89">
        <v>0</v>
      </c>
      <c r="T2690" s="89">
        <v>0</v>
      </c>
      <c r="U2690" s="89">
        <v>0</v>
      </c>
      <c r="V2690" s="89">
        <v>0</v>
      </c>
      <c r="W2690" s="89">
        <v>0</v>
      </c>
      <c r="X2690" s="89">
        <v>0</v>
      </c>
      <c r="Y2690" s="89">
        <v>0</v>
      </c>
    </row>
    <row r="2691" spans="1:25">
      <c r="A2691" s="88" t="s">
        <v>2800</v>
      </c>
      <c r="B2691" s="89">
        <v>0</v>
      </c>
      <c r="C2691" s="89">
        <v>0</v>
      </c>
      <c r="D2691" s="89">
        <v>0</v>
      </c>
      <c r="E2691" s="89">
        <v>0</v>
      </c>
      <c r="F2691" s="89">
        <v>0</v>
      </c>
      <c r="G2691" s="89">
        <v>0</v>
      </c>
      <c r="H2691" s="89">
        <v>0</v>
      </c>
      <c r="I2691" s="89">
        <v>0</v>
      </c>
      <c r="J2691" s="89">
        <v>0</v>
      </c>
      <c r="K2691" s="89">
        <v>0</v>
      </c>
      <c r="L2691" s="89">
        <v>0</v>
      </c>
      <c r="M2691" s="89">
        <v>0</v>
      </c>
      <c r="N2691" s="89">
        <v>0</v>
      </c>
      <c r="O2691" s="89">
        <v>0</v>
      </c>
      <c r="P2691" s="89">
        <v>0</v>
      </c>
      <c r="Q2691" s="89">
        <v>0</v>
      </c>
      <c r="R2691" s="89">
        <v>0</v>
      </c>
      <c r="S2691" s="89">
        <v>0</v>
      </c>
      <c r="T2691" s="89">
        <v>0</v>
      </c>
      <c r="U2691" s="89">
        <v>0</v>
      </c>
      <c r="V2691" s="89">
        <v>0</v>
      </c>
      <c r="W2691" s="89">
        <v>0</v>
      </c>
      <c r="X2691" s="89">
        <v>0</v>
      </c>
      <c r="Y2691" s="89">
        <v>0</v>
      </c>
    </row>
    <row r="2692" spans="1:25">
      <c r="A2692" s="88" t="s">
        <v>2801</v>
      </c>
      <c r="B2692" s="89">
        <v>0</v>
      </c>
      <c r="C2692" s="89">
        <v>0</v>
      </c>
      <c r="D2692" s="89">
        <v>0</v>
      </c>
      <c r="E2692" s="89">
        <v>0</v>
      </c>
      <c r="F2692" s="89">
        <v>0</v>
      </c>
      <c r="G2692" s="89">
        <v>0</v>
      </c>
      <c r="H2692" s="89">
        <v>0</v>
      </c>
      <c r="I2692" s="89">
        <v>0</v>
      </c>
      <c r="J2692" s="89">
        <v>0</v>
      </c>
      <c r="K2692" s="89">
        <v>0</v>
      </c>
      <c r="L2692" s="89">
        <v>0</v>
      </c>
      <c r="M2692" s="89">
        <v>0</v>
      </c>
      <c r="N2692" s="89">
        <v>0</v>
      </c>
      <c r="O2692" s="89">
        <v>0</v>
      </c>
      <c r="P2692" s="89">
        <v>0</v>
      </c>
      <c r="Q2692" s="89">
        <v>0</v>
      </c>
      <c r="R2692" s="89">
        <v>0</v>
      </c>
      <c r="S2692" s="89">
        <v>0</v>
      </c>
      <c r="T2692" s="89">
        <v>0</v>
      </c>
      <c r="U2692" s="89">
        <v>0</v>
      </c>
      <c r="V2692" s="89">
        <v>0</v>
      </c>
      <c r="W2692" s="89">
        <v>0</v>
      </c>
      <c r="X2692" s="89">
        <v>0</v>
      </c>
      <c r="Y2692" s="89">
        <v>0</v>
      </c>
    </row>
    <row r="2693" spans="1:25">
      <c r="A2693" s="88" t="s">
        <v>2802</v>
      </c>
      <c r="B2693" s="89">
        <v>0</v>
      </c>
      <c r="C2693" s="89">
        <v>0</v>
      </c>
      <c r="D2693" s="89">
        <v>0</v>
      </c>
      <c r="E2693" s="89">
        <v>0</v>
      </c>
      <c r="F2693" s="89">
        <v>0</v>
      </c>
      <c r="G2693" s="89">
        <v>0</v>
      </c>
      <c r="H2693" s="89">
        <v>0</v>
      </c>
      <c r="I2693" s="89">
        <v>0</v>
      </c>
      <c r="J2693" s="89">
        <v>0</v>
      </c>
      <c r="K2693" s="89">
        <v>0</v>
      </c>
      <c r="L2693" s="89">
        <v>0</v>
      </c>
      <c r="M2693" s="89">
        <v>0</v>
      </c>
      <c r="N2693" s="89">
        <v>0</v>
      </c>
      <c r="O2693" s="89">
        <v>0</v>
      </c>
      <c r="P2693" s="89">
        <v>0</v>
      </c>
      <c r="Q2693" s="89">
        <v>0</v>
      </c>
      <c r="R2693" s="89">
        <v>0</v>
      </c>
      <c r="S2693" s="89">
        <v>0</v>
      </c>
      <c r="T2693" s="89">
        <v>0</v>
      </c>
      <c r="U2693" s="89">
        <v>0</v>
      </c>
      <c r="V2693" s="89">
        <v>0</v>
      </c>
      <c r="W2693" s="89">
        <v>0</v>
      </c>
      <c r="X2693" s="89">
        <v>0</v>
      </c>
      <c r="Y2693" s="89">
        <v>0</v>
      </c>
    </row>
    <row r="2694" spans="1:25">
      <c r="A2694" s="88" t="s">
        <v>2803</v>
      </c>
      <c r="B2694" s="89">
        <v>0</v>
      </c>
      <c r="C2694" s="89">
        <v>0</v>
      </c>
      <c r="D2694" s="89">
        <v>0</v>
      </c>
      <c r="E2694" s="89">
        <v>0</v>
      </c>
      <c r="F2694" s="89">
        <v>0</v>
      </c>
      <c r="G2694" s="89">
        <v>0</v>
      </c>
      <c r="H2694" s="89">
        <v>0</v>
      </c>
      <c r="I2694" s="89">
        <v>0</v>
      </c>
      <c r="J2694" s="89">
        <v>0</v>
      </c>
      <c r="K2694" s="89">
        <v>0</v>
      </c>
      <c r="L2694" s="89">
        <v>0</v>
      </c>
      <c r="M2694" s="89">
        <v>0</v>
      </c>
      <c r="N2694" s="89">
        <v>0</v>
      </c>
      <c r="O2694" s="89">
        <v>0</v>
      </c>
      <c r="P2694" s="89">
        <v>0</v>
      </c>
      <c r="Q2694" s="89">
        <v>0</v>
      </c>
      <c r="R2694" s="89">
        <v>0</v>
      </c>
      <c r="S2694" s="89">
        <v>0</v>
      </c>
      <c r="T2694" s="89">
        <v>0</v>
      </c>
      <c r="U2694" s="89">
        <v>0</v>
      </c>
      <c r="V2694" s="89">
        <v>0</v>
      </c>
      <c r="W2694" s="89">
        <v>0</v>
      </c>
      <c r="X2694" s="89">
        <v>0</v>
      </c>
      <c r="Y2694" s="89">
        <v>0</v>
      </c>
    </row>
    <row r="2695" spans="1:25">
      <c r="A2695" s="88" t="s">
        <v>2804</v>
      </c>
      <c r="B2695" s="89">
        <v>0</v>
      </c>
      <c r="C2695" s="89">
        <v>0</v>
      </c>
      <c r="D2695" s="89">
        <v>0</v>
      </c>
      <c r="E2695" s="89">
        <v>0</v>
      </c>
      <c r="F2695" s="89">
        <v>0</v>
      </c>
      <c r="G2695" s="89">
        <v>0</v>
      </c>
      <c r="H2695" s="89">
        <v>0</v>
      </c>
      <c r="I2695" s="89">
        <v>0</v>
      </c>
      <c r="J2695" s="89">
        <v>0</v>
      </c>
      <c r="K2695" s="89">
        <v>0</v>
      </c>
      <c r="L2695" s="89">
        <v>0</v>
      </c>
      <c r="M2695" s="89">
        <v>0</v>
      </c>
      <c r="N2695" s="89">
        <v>0</v>
      </c>
      <c r="O2695" s="89">
        <v>0</v>
      </c>
      <c r="P2695" s="89">
        <v>0</v>
      </c>
      <c r="Q2695" s="89">
        <v>0</v>
      </c>
      <c r="R2695" s="89">
        <v>0</v>
      </c>
      <c r="S2695" s="89">
        <v>0</v>
      </c>
      <c r="T2695" s="89">
        <v>0</v>
      </c>
      <c r="U2695" s="89">
        <v>0</v>
      </c>
      <c r="V2695" s="89">
        <v>0</v>
      </c>
      <c r="W2695" s="89">
        <v>0</v>
      </c>
      <c r="X2695" s="89">
        <v>0</v>
      </c>
      <c r="Y2695" s="89">
        <v>0</v>
      </c>
    </row>
    <row r="2696" spans="1:25">
      <c r="A2696" s="88" t="s">
        <v>2805</v>
      </c>
      <c r="B2696" s="89">
        <v>0</v>
      </c>
      <c r="C2696" s="89">
        <v>0</v>
      </c>
      <c r="D2696" s="89">
        <v>0</v>
      </c>
      <c r="E2696" s="89">
        <v>0</v>
      </c>
      <c r="F2696" s="89">
        <v>0</v>
      </c>
      <c r="G2696" s="89">
        <v>0</v>
      </c>
      <c r="H2696" s="89">
        <v>0</v>
      </c>
      <c r="I2696" s="89">
        <v>0</v>
      </c>
      <c r="J2696" s="89">
        <v>0</v>
      </c>
      <c r="K2696" s="89">
        <v>0</v>
      </c>
      <c r="L2696" s="89">
        <v>0</v>
      </c>
      <c r="M2696" s="89">
        <v>0</v>
      </c>
      <c r="N2696" s="89">
        <v>0</v>
      </c>
      <c r="O2696" s="89">
        <v>0</v>
      </c>
      <c r="P2696" s="89">
        <v>0</v>
      </c>
      <c r="Q2696" s="89">
        <v>0</v>
      </c>
      <c r="R2696" s="89">
        <v>0</v>
      </c>
      <c r="S2696" s="89">
        <v>0</v>
      </c>
      <c r="T2696" s="89">
        <v>0</v>
      </c>
      <c r="U2696" s="89">
        <v>0</v>
      </c>
      <c r="V2696" s="89">
        <v>0</v>
      </c>
      <c r="W2696" s="89">
        <v>0</v>
      </c>
      <c r="X2696" s="89">
        <v>0</v>
      </c>
      <c r="Y2696" s="89">
        <v>0</v>
      </c>
    </row>
    <row r="2697" spans="1:25">
      <c r="A2697" s="88" t="s">
        <v>2806</v>
      </c>
      <c r="B2697" s="89">
        <v>0</v>
      </c>
      <c r="C2697" s="89">
        <v>0</v>
      </c>
      <c r="D2697" s="89">
        <v>0</v>
      </c>
      <c r="E2697" s="89">
        <v>0</v>
      </c>
      <c r="F2697" s="89">
        <v>0</v>
      </c>
      <c r="G2697" s="89">
        <v>0</v>
      </c>
      <c r="H2697" s="89">
        <v>0</v>
      </c>
      <c r="I2697" s="89">
        <v>0</v>
      </c>
      <c r="J2697" s="89">
        <v>0</v>
      </c>
      <c r="K2697" s="89">
        <v>0</v>
      </c>
      <c r="L2697" s="89">
        <v>0</v>
      </c>
      <c r="M2697" s="89">
        <v>0</v>
      </c>
      <c r="N2697" s="89">
        <v>0</v>
      </c>
      <c r="O2697" s="89">
        <v>0</v>
      </c>
      <c r="P2697" s="89">
        <v>0</v>
      </c>
      <c r="Q2697" s="89">
        <v>0</v>
      </c>
      <c r="R2697" s="89">
        <v>0</v>
      </c>
      <c r="S2697" s="89">
        <v>0</v>
      </c>
      <c r="T2697" s="89">
        <v>0</v>
      </c>
      <c r="U2697" s="89">
        <v>0</v>
      </c>
      <c r="V2697" s="89">
        <v>0</v>
      </c>
      <c r="W2697" s="89">
        <v>0</v>
      </c>
      <c r="X2697" s="89">
        <v>0</v>
      </c>
      <c r="Y2697" s="89">
        <v>0</v>
      </c>
    </row>
    <row r="2698" spans="1:25">
      <c r="A2698" s="88" t="s">
        <v>2807</v>
      </c>
      <c r="B2698" s="89">
        <v>0</v>
      </c>
      <c r="C2698" s="89">
        <v>0</v>
      </c>
      <c r="D2698" s="89">
        <v>0</v>
      </c>
      <c r="E2698" s="89">
        <v>0</v>
      </c>
      <c r="F2698" s="89">
        <v>0</v>
      </c>
      <c r="G2698" s="89">
        <v>0</v>
      </c>
      <c r="H2698" s="89">
        <v>0</v>
      </c>
      <c r="I2698" s="89">
        <v>0</v>
      </c>
      <c r="J2698" s="89">
        <v>0</v>
      </c>
      <c r="K2698" s="89">
        <v>0</v>
      </c>
      <c r="L2698" s="89">
        <v>0</v>
      </c>
      <c r="M2698" s="89">
        <v>0</v>
      </c>
      <c r="N2698" s="89">
        <v>0</v>
      </c>
      <c r="O2698" s="89">
        <v>0</v>
      </c>
      <c r="P2698" s="89">
        <v>0</v>
      </c>
      <c r="Q2698" s="89">
        <v>0</v>
      </c>
      <c r="R2698" s="89">
        <v>0</v>
      </c>
      <c r="S2698" s="89">
        <v>0</v>
      </c>
      <c r="T2698" s="89">
        <v>0</v>
      </c>
      <c r="U2698" s="89">
        <v>0</v>
      </c>
      <c r="V2698" s="89">
        <v>0</v>
      </c>
      <c r="W2698" s="89">
        <v>0</v>
      </c>
      <c r="X2698" s="89">
        <v>0</v>
      </c>
      <c r="Y2698" s="89">
        <v>0</v>
      </c>
    </row>
    <row r="2699" spans="1:25">
      <c r="A2699" s="88" t="s">
        <v>2808</v>
      </c>
      <c r="B2699" s="89">
        <v>0</v>
      </c>
      <c r="C2699" s="89">
        <v>0</v>
      </c>
      <c r="D2699" s="89">
        <v>0</v>
      </c>
      <c r="E2699" s="89">
        <v>0</v>
      </c>
      <c r="F2699" s="89">
        <v>0</v>
      </c>
      <c r="G2699" s="89">
        <v>0</v>
      </c>
      <c r="H2699" s="89">
        <v>0</v>
      </c>
      <c r="I2699" s="89">
        <v>0</v>
      </c>
      <c r="J2699" s="89">
        <v>0</v>
      </c>
      <c r="K2699" s="89">
        <v>0</v>
      </c>
      <c r="L2699" s="89">
        <v>0</v>
      </c>
      <c r="M2699" s="89">
        <v>0</v>
      </c>
      <c r="N2699" s="89">
        <v>0</v>
      </c>
      <c r="O2699" s="89">
        <v>0</v>
      </c>
      <c r="P2699" s="89">
        <v>0</v>
      </c>
      <c r="Q2699" s="89">
        <v>0</v>
      </c>
      <c r="R2699" s="89">
        <v>0</v>
      </c>
      <c r="S2699" s="89">
        <v>0</v>
      </c>
      <c r="T2699" s="89">
        <v>0</v>
      </c>
      <c r="U2699" s="89">
        <v>0</v>
      </c>
      <c r="V2699" s="89">
        <v>0</v>
      </c>
      <c r="W2699" s="89">
        <v>0</v>
      </c>
      <c r="X2699" s="89">
        <v>0</v>
      </c>
      <c r="Y2699" s="89">
        <v>0</v>
      </c>
    </row>
    <row r="2700" spans="1:25">
      <c r="A2700" s="88" t="s">
        <v>2809</v>
      </c>
      <c r="B2700" s="89">
        <v>0</v>
      </c>
      <c r="C2700" s="89">
        <v>0</v>
      </c>
      <c r="D2700" s="89">
        <v>0</v>
      </c>
      <c r="E2700" s="89">
        <v>0</v>
      </c>
      <c r="F2700" s="89">
        <v>0</v>
      </c>
      <c r="G2700" s="89">
        <v>0</v>
      </c>
      <c r="H2700" s="89">
        <v>0</v>
      </c>
      <c r="I2700" s="89">
        <v>0</v>
      </c>
      <c r="J2700" s="89">
        <v>0</v>
      </c>
      <c r="K2700" s="89">
        <v>0</v>
      </c>
      <c r="L2700" s="89">
        <v>0</v>
      </c>
      <c r="M2700" s="89">
        <v>0</v>
      </c>
      <c r="N2700" s="89">
        <v>0</v>
      </c>
      <c r="O2700" s="89">
        <v>0</v>
      </c>
      <c r="P2700" s="89">
        <v>0</v>
      </c>
      <c r="Q2700" s="89">
        <v>0</v>
      </c>
      <c r="R2700" s="89">
        <v>0</v>
      </c>
      <c r="S2700" s="89">
        <v>0</v>
      </c>
      <c r="T2700" s="89">
        <v>0</v>
      </c>
      <c r="U2700" s="89">
        <v>0</v>
      </c>
      <c r="V2700" s="89">
        <v>0</v>
      </c>
      <c r="W2700" s="89">
        <v>0</v>
      </c>
      <c r="X2700" s="89">
        <v>0</v>
      </c>
      <c r="Y2700" s="89">
        <v>0</v>
      </c>
    </row>
    <row r="2701" spans="1:25">
      <c r="A2701" s="88" t="s">
        <v>2810</v>
      </c>
      <c r="B2701" s="89">
        <v>0</v>
      </c>
      <c r="C2701" s="89">
        <v>0</v>
      </c>
      <c r="D2701" s="89">
        <v>0</v>
      </c>
      <c r="E2701" s="89">
        <v>0</v>
      </c>
      <c r="F2701" s="89">
        <v>0</v>
      </c>
      <c r="G2701" s="89">
        <v>0</v>
      </c>
      <c r="H2701" s="89">
        <v>0</v>
      </c>
      <c r="I2701" s="89">
        <v>0</v>
      </c>
      <c r="J2701" s="89">
        <v>0</v>
      </c>
      <c r="K2701" s="89">
        <v>0</v>
      </c>
      <c r="L2701" s="89">
        <v>0</v>
      </c>
      <c r="M2701" s="89">
        <v>0</v>
      </c>
      <c r="N2701" s="89">
        <v>0</v>
      </c>
      <c r="O2701" s="89">
        <v>0</v>
      </c>
      <c r="P2701" s="89">
        <v>0</v>
      </c>
      <c r="Q2701" s="89">
        <v>0</v>
      </c>
      <c r="R2701" s="89">
        <v>0</v>
      </c>
      <c r="S2701" s="89">
        <v>0</v>
      </c>
      <c r="T2701" s="89">
        <v>0</v>
      </c>
      <c r="U2701" s="89">
        <v>0</v>
      </c>
      <c r="V2701" s="89">
        <v>0</v>
      </c>
      <c r="W2701" s="89">
        <v>0</v>
      </c>
      <c r="X2701" s="89">
        <v>0</v>
      </c>
      <c r="Y2701" s="89">
        <v>0</v>
      </c>
    </row>
    <row r="2702" spans="1:25">
      <c r="A2702" s="88" t="s">
        <v>2811</v>
      </c>
      <c r="B2702" s="89">
        <v>0</v>
      </c>
      <c r="C2702" s="89">
        <v>0</v>
      </c>
      <c r="D2702" s="89">
        <v>0</v>
      </c>
      <c r="E2702" s="89">
        <v>0</v>
      </c>
      <c r="F2702" s="89">
        <v>0</v>
      </c>
      <c r="G2702" s="89">
        <v>0</v>
      </c>
      <c r="H2702" s="89">
        <v>0</v>
      </c>
      <c r="I2702" s="89">
        <v>0</v>
      </c>
      <c r="J2702" s="89">
        <v>0</v>
      </c>
      <c r="K2702" s="89">
        <v>0</v>
      </c>
      <c r="L2702" s="89">
        <v>0</v>
      </c>
      <c r="M2702" s="89">
        <v>0</v>
      </c>
      <c r="N2702" s="89">
        <v>0</v>
      </c>
      <c r="O2702" s="89">
        <v>0</v>
      </c>
      <c r="P2702" s="89">
        <v>0</v>
      </c>
      <c r="Q2702" s="89">
        <v>0</v>
      </c>
      <c r="R2702" s="89">
        <v>0</v>
      </c>
      <c r="S2702" s="89">
        <v>0</v>
      </c>
      <c r="T2702" s="89">
        <v>0</v>
      </c>
      <c r="U2702" s="89">
        <v>0</v>
      </c>
      <c r="V2702" s="89">
        <v>0</v>
      </c>
      <c r="W2702" s="89">
        <v>0</v>
      </c>
      <c r="X2702" s="89">
        <v>0</v>
      </c>
      <c r="Y2702" s="89">
        <v>0</v>
      </c>
    </row>
    <row r="2703" spans="1:25">
      <c r="A2703" s="88" t="s">
        <v>2812</v>
      </c>
      <c r="B2703" s="89">
        <v>0</v>
      </c>
      <c r="C2703" s="89">
        <v>0</v>
      </c>
      <c r="D2703" s="89">
        <v>0</v>
      </c>
      <c r="E2703" s="89">
        <v>0</v>
      </c>
      <c r="F2703" s="89">
        <v>0</v>
      </c>
      <c r="G2703" s="89">
        <v>0</v>
      </c>
      <c r="H2703" s="89">
        <v>0</v>
      </c>
      <c r="I2703" s="89">
        <v>0</v>
      </c>
      <c r="J2703" s="89">
        <v>0</v>
      </c>
      <c r="K2703" s="89">
        <v>0</v>
      </c>
      <c r="L2703" s="89">
        <v>0</v>
      </c>
      <c r="M2703" s="89">
        <v>0</v>
      </c>
      <c r="N2703" s="89">
        <v>0</v>
      </c>
      <c r="O2703" s="89">
        <v>0</v>
      </c>
      <c r="P2703" s="89">
        <v>0</v>
      </c>
      <c r="Q2703" s="89">
        <v>0</v>
      </c>
      <c r="R2703" s="89">
        <v>0</v>
      </c>
      <c r="S2703" s="89">
        <v>0</v>
      </c>
      <c r="T2703" s="89">
        <v>0</v>
      </c>
      <c r="U2703" s="89">
        <v>0</v>
      </c>
      <c r="V2703" s="89">
        <v>0</v>
      </c>
      <c r="W2703" s="89">
        <v>0</v>
      </c>
      <c r="X2703" s="89">
        <v>0</v>
      </c>
      <c r="Y2703" s="89">
        <v>0</v>
      </c>
    </row>
    <row r="2704" spans="1:25">
      <c r="A2704" s="88" t="s">
        <v>2813</v>
      </c>
      <c r="B2704" s="89">
        <v>0</v>
      </c>
      <c r="C2704" s="89">
        <v>0</v>
      </c>
      <c r="D2704" s="89">
        <v>0</v>
      </c>
      <c r="E2704" s="89">
        <v>0</v>
      </c>
      <c r="F2704" s="89">
        <v>0</v>
      </c>
      <c r="G2704" s="89">
        <v>0</v>
      </c>
      <c r="H2704" s="89">
        <v>0</v>
      </c>
      <c r="I2704" s="89">
        <v>0</v>
      </c>
      <c r="J2704" s="89">
        <v>0</v>
      </c>
      <c r="K2704" s="89">
        <v>0</v>
      </c>
      <c r="L2704" s="89">
        <v>0</v>
      </c>
      <c r="M2704" s="89">
        <v>0</v>
      </c>
      <c r="N2704" s="89">
        <v>0</v>
      </c>
      <c r="O2704" s="89">
        <v>0</v>
      </c>
      <c r="P2704" s="89">
        <v>0</v>
      </c>
      <c r="Q2704" s="89">
        <v>0</v>
      </c>
      <c r="R2704" s="89">
        <v>0</v>
      </c>
      <c r="S2704" s="89">
        <v>0</v>
      </c>
      <c r="T2704" s="89">
        <v>0</v>
      </c>
      <c r="U2704" s="89">
        <v>0</v>
      </c>
      <c r="V2704" s="89">
        <v>0</v>
      </c>
      <c r="W2704" s="89">
        <v>0</v>
      </c>
      <c r="X2704" s="89">
        <v>0</v>
      </c>
      <c r="Y2704" s="89">
        <v>0</v>
      </c>
    </row>
    <row r="2705" spans="1:25">
      <c r="A2705" s="88" t="s">
        <v>2814</v>
      </c>
      <c r="B2705" s="89">
        <v>0</v>
      </c>
      <c r="C2705" s="89">
        <v>0</v>
      </c>
      <c r="D2705" s="89">
        <v>0</v>
      </c>
      <c r="E2705" s="89">
        <v>0</v>
      </c>
      <c r="F2705" s="89">
        <v>0</v>
      </c>
      <c r="G2705" s="89">
        <v>0</v>
      </c>
      <c r="H2705" s="89">
        <v>0</v>
      </c>
      <c r="I2705" s="89">
        <v>0</v>
      </c>
      <c r="J2705" s="89">
        <v>0</v>
      </c>
      <c r="K2705" s="89">
        <v>0</v>
      </c>
      <c r="L2705" s="89">
        <v>0</v>
      </c>
      <c r="M2705" s="89">
        <v>0</v>
      </c>
      <c r="N2705" s="89">
        <v>0</v>
      </c>
      <c r="O2705" s="89">
        <v>0</v>
      </c>
      <c r="P2705" s="89">
        <v>0</v>
      </c>
      <c r="Q2705" s="89">
        <v>0</v>
      </c>
      <c r="R2705" s="89">
        <v>0</v>
      </c>
      <c r="S2705" s="89">
        <v>0</v>
      </c>
      <c r="T2705" s="89">
        <v>0</v>
      </c>
      <c r="U2705" s="89">
        <v>0</v>
      </c>
      <c r="V2705" s="89">
        <v>0</v>
      </c>
      <c r="W2705" s="89">
        <v>0</v>
      </c>
      <c r="X2705" s="89">
        <v>0</v>
      </c>
      <c r="Y2705" s="89">
        <v>0</v>
      </c>
    </row>
    <row r="2706" spans="1:25">
      <c r="A2706" s="88" t="s">
        <v>2815</v>
      </c>
      <c r="B2706" s="89">
        <v>0</v>
      </c>
      <c r="C2706" s="89">
        <v>0</v>
      </c>
      <c r="D2706" s="89">
        <v>0</v>
      </c>
      <c r="E2706" s="89">
        <v>0</v>
      </c>
      <c r="F2706" s="89">
        <v>0</v>
      </c>
      <c r="G2706" s="89">
        <v>0</v>
      </c>
      <c r="H2706" s="89">
        <v>0</v>
      </c>
      <c r="I2706" s="89">
        <v>0</v>
      </c>
      <c r="J2706" s="89">
        <v>0</v>
      </c>
      <c r="K2706" s="89">
        <v>0</v>
      </c>
      <c r="L2706" s="89">
        <v>0</v>
      </c>
      <c r="M2706" s="89">
        <v>0</v>
      </c>
      <c r="N2706" s="89">
        <v>0</v>
      </c>
      <c r="O2706" s="89">
        <v>0</v>
      </c>
      <c r="P2706" s="89">
        <v>0</v>
      </c>
      <c r="Q2706" s="89">
        <v>0</v>
      </c>
      <c r="R2706" s="89">
        <v>0</v>
      </c>
      <c r="S2706" s="89">
        <v>0</v>
      </c>
      <c r="T2706" s="89">
        <v>0</v>
      </c>
      <c r="U2706" s="89">
        <v>0</v>
      </c>
      <c r="V2706" s="89">
        <v>0</v>
      </c>
      <c r="W2706" s="89">
        <v>0</v>
      </c>
      <c r="X2706" s="89">
        <v>0</v>
      </c>
      <c r="Y2706" s="89">
        <v>0</v>
      </c>
    </row>
    <row r="2707" spans="1:25">
      <c r="A2707" s="88" t="s">
        <v>2816</v>
      </c>
      <c r="B2707" s="89">
        <v>0</v>
      </c>
      <c r="C2707" s="89">
        <v>0</v>
      </c>
      <c r="D2707" s="89">
        <v>0</v>
      </c>
      <c r="E2707" s="89">
        <v>0</v>
      </c>
      <c r="F2707" s="89">
        <v>0</v>
      </c>
      <c r="G2707" s="89">
        <v>0</v>
      </c>
      <c r="H2707" s="89">
        <v>0</v>
      </c>
      <c r="I2707" s="89">
        <v>0</v>
      </c>
      <c r="J2707" s="89">
        <v>0</v>
      </c>
      <c r="K2707" s="89">
        <v>0</v>
      </c>
      <c r="L2707" s="89">
        <v>0</v>
      </c>
      <c r="M2707" s="89">
        <v>0</v>
      </c>
      <c r="N2707" s="89">
        <v>0</v>
      </c>
      <c r="O2707" s="89">
        <v>0</v>
      </c>
      <c r="P2707" s="89">
        <v>0</v>
      </c>
      <c r="Q2707" s="89">
        <v>0</v>
      </c>
      <c r="R2707" s="89">
        <v>0</v>
      </c>
      <c r="S2707" s="89">
        <v>0</v>
      </c>
      <c r="T2707" s="89">
        <v>0</v>
      </c>
      <c r="U2707" s="89">
        <v>0</v>
      </c>
      <c r="V2707" s="89">
        <v>0</v>
      </c>
      <c r="W2707" s="89">
        <v>0</v>
      </c>
      <c r="X2707" s="89">
        <v>0</v>
      </c>
      <c r="Y2707" s="89">
        <v>0</v>
      </c>
    </row>
    <row r="2708" spans="1:25">
      <c r="A2708" s="88" t="s">
        <v>2817</v>
      </c>
      <c r="B2708" s="89">
        <v>0</v>
      </c>
      <c r="C2708" s="89">
        <v>0</v>
      </c>
      <c r="D2708" s="89">
        <v>0</v>
      </c>
      <c r="E2708" s="89">
        <v>0</v>
      </c>
      <c r="F2708" s="89">
        <v>0</v>
      </c>
      <c r="G2708" s="89">
        <v>0</v>
      </c>
      <c r="H2708" s="89">
        <v>0</v>
      </c>
      <c r="I2708" s="89">
        <v>0</v>
      </c>
      <c r="J2708" s="89">
        <v>0</v>
      </c>
      <c r="K2708" s="89">
        <v>0</v>
      </c>
      <c r="L2708" s="89">
        <v>0</v>
      </c>
      <c r="M2708" s="89">
        <v>0</v>
      </c>
      <c r="N2708" s="89">
        <v>0</v>
      </c>
      <c r="O2708" s="89">
        <v>0</v>
      </c>
      <c r="P2708" s="89">
        <v>0</v>
      </c>
      <c r="Q2708" s="89">
        <v>0</v>
      </c>
      <c r="R2708" s="89">
        <v>0</v>
      </c>
      <c r="S2708" s="89">
        <v>0</v>
      </c>
      <c r="T2708" s="89">
        <v>0</v>
      </c>
      <c r="U2708" s="89">
        <v>0</v>
      </c>
      <c r="V2708" s="89">
        <v>0</v>
      </c>
      <c r="W2708" s="89">
        <v>0</v>
      </c>
      <c r="X2708" s="89">
        <v>0</v>
      </c>
      <c r="Y2708" s="89">
        <v>0</v>
      </c>
    </row>
    <row r="2709" spans="1:25">
      <c r="A2709" s="88" t="s">
        <v>2818</v>
      </c>
      <c r="B2709" s="89">
        <v>0</v>
      </c>
      <c r="C2709" s="89">
        <v>0</v>
      </c>
      <c r="D2709" s="89">
        <v>0</v>
      </c>
      <c r="E2709" s="89">
        <v>0</v>
      </c>
      <c r="F2709" s="89">
        <v>0</v>
      </c>
      <c r="G2709" s="89">
        <v>0</v>
      </c>
      <c r="H2709" s="89">
        <v>0</v>
      </c>
      <c r="I2709" s="89">
        <v>0</v>
      </c>
      <c r="J2709" s="89">
        <v>0</v>
      </c>
      <c r="K2709" s="89">
        <v>0</v>
      </c>
      <c r="L2709" s="89">
        <v>0</v>
      </c>
      <c r="M2709" s="89">
        <v>0</v>
      </c>
      <c r="N2709" s="89">
        <v>0</v>
      </c>
      <c r="O2709" s="89">
        <v>0</v>
      </c>
      <c r="P2709" s="89">
        <v>0</v>
      </c>
      <c r="Q2709" s="89">
        <v>0</v>
      </c>
      <c r="R2709" s="89">
        <v>0</v>
      </c>
      <c r="S2709" s="89">
        <v>0</v>
      </c>
      <c r="T2709" s="89">
        <v>0</v>
      </c>
      <c r="U2709" s="89">
        <v>0</v>
      </c>
      <c r="V2709" s="89">
        <v>0</v>
      </c>
      <c r="W2709" s="89">
        <v>0</v>
      </c>
      <c r="X2709" s="89">
        <v>0</v>
      </c>
      <c r="Y2709" s="89">
        <v>0</v>
      </c>
    </row>
    <row r="2710" spans="1:25">
      <c r="A2710" s="88" t="s">
        <v>2819</v>
      </c>
      <c r="B2710" s="89">
        <v>0</v>
      </c>
      <c r="C2710" s="89">
        <v>0</v>
      </c>
      <c r="D2710" s="89">
        <v>0</v>
      </c>
      <c r="E2710" s="89">
        <v>0</v>
      </c>
      <c r="F2710" s="89">
        <v>0</v>
      </c>
      <c r="G2710" s="89">
        <v>0</v>
      </c>
      <c r="H2710" s="89">
        <v>0</v>
      </c>
      <c r="I2710" s="89">
        <v>0</v>
      </c>
      <c r="J2710" s="89">
        <v>0</v>
      </c>
      <c r="K2710" s="89">
        <v>0</v>
      </c>
      <c r="L2710" s="89">
        <v>0</v>
      </c>
      <c r="M2710" s="89">
        <v>0</v>
      </c>
      <c r="N2710" s="89">
        <v>0</v>
      </c>
      <c r="O2710" s="89">
        <v>0</v>
      </c>
      <c r="P2710" s="89">
        <v>0</v>
      </c>
      <c r="Q2710" s="89">
        <v>0</v>
      </c>
      <c r="R2710" s="89">
        <v>0</v>
      </c>
      <c r="S2710" s="89">
        <v>0</v>
      </c>
      <c r="T2710" s="89">
        <v>0</v>
      </c>
      <c r="U2710" s="89">
        <v>0</v>
      </c>
      <c r="V2710" s="89">
        <v>0</v>
      </c>
      <c r="W2710" s="89">
        <v>0</v>
      </c>
      <c r="X2710" s="89">
        <v>0</v>
      </c>
      <c r="Y2710" s="89">
        <v>0</v>
      </c>
    </row>
    <row r="2711" spans="1:25">
      <c r="A2711" s="88" t="s">
        <v>2820</v>
      </c>
      <c r="B2711" s="89">
        <v>0</v>
      </c>
      <c r="C2711" s="89">
        <v>0</v>
      </c>
      <c r="D2711" s="89">
        <v>0</v>
      </c>
      <c r="E2711" s="89">
        <v>0</v>
      </c>
      <c r="F2711" s="89">
        <v>0</v>
      </c>
      <c r="G2711" s="89">
        <v>0</v>
      </c>
      <c r="H2711" s="89">
        <v>0</v>
      </c>
      <c r="I2711" s="89">
        <v>0</v>
      </c>
      <c r="J2711" s="89">
        <v>0</v>
      </c>
      <c r="K2711" s="89">
        <v>0</v>
      </c>
      <c r="L2711" s="89">
        <v>0</v>
      </c>
      <c r="M2711" s="89">
        <v>0</v>
      </c>
      <c r="N2711" s="89">
        <v>0</v>
      </c>
      <c r="O2711" s="89">
        <v>0</v>
      </c>
      <c r="P2711" s="89">
        <v>0</v>
      </c>
      <c r="Q2711" s="89">
        <v>0</v>
      </c>
      <c r="R2711" s="89">
        <v>0</v>
      </c>
      <c r="S2711" s="89">
        <v>0</v>
      </c>
      <c r="T2711" s="89">
        <v>0</v>
      </c>
      <c r="U2711" s="89">
        <v>0</v>
      </c>
      <c r="V2711" s="89">
        <v>0</v>
      </c>
      <c r="W2711" s="89">
        <v>0</v>
      </c>
      <c r="X2711" s="89">
        <v>0</v>
      </c>
      <c r="Y2711" s="89">
        <v>0</v>
      </c>
    </row>
    <row r="2712" spans="1:25">
      <c r="A2712" s="88" t="s">
        <v>2821</v>
      </c>
      <c r="B2712" s="89">
        <v>0</v>
      </c>
      <c r="C2712" s="89">
        <v>0</v>
      </c>
      <c r="D2712" s="89">
        <v>0</v>
      </c>
      <c r="E2712" s="89">
        <v>0</v>
      </c>
      <c r="F2712" s="89">
        <v>0</v>
      </c>
      <c r="G2712" s="89">
        <v>0</v>
      </c>
      <c r="H2712" s="89">
        <v>0</v>
      </c>
      <c r="I2712" s="89">
        <v>0</v>
      </c>
      <c r="J2712" s="89">
        <v>0</v>
      </c>
      <c r="K2712" s="89">
        <v>0</v>
      </c>
      <c r="L2712" s="89">
        <v>0</v>
      </c>
      <c r="M2712" s="89">
        <v>0</v>
      </c>
      <c r="N2712" s="89">
        <v>0</v>
      </c>
      <c r="O2712" s="89">
        <v>0</v>
      </c>
      <c r="P2712" s="89">
        <v>0</v>
      </c>
      <c r="Q2712" s="89">
        <v>0</v>
      </c>
      <c r="R2712" s="89">
        <v>0</v>
      </c>
      <c r="S2712" s="89">
        <v>0</v>
      </c>
      <c r="T2712" s="89">
        <v>0</v>
      </c>
      <c r="U2712" s="89">
        <v>0</v>
      </c>
      <c r="V2712" s="89">
        <v>0</v>
      </c>
      <c r="W2712" s="89">
        <v>0</v>
      </c>
      <c r="X2712" s="89">
        <v>0</v>
      </c>
      <c r="Y2712" s="89">
        <v>0</v>
      </c>
    </row>
    <row r="2713" spans="1:25">
      <c r="A2713" s="88" t="s">
        <v>2822</v>
      </c>
      <c r="B2713" s="89">
        <v>0</v>
      </c>
      <c r="C2713" s="89">
        <v>0</v>
      </c>
      <c r="D2713" s="89">
        <v>0</v>
      </c>
      <c r="E2713" s="89">
        <v>0</v>
      </c>
      <c r="F2713" s="89">
        <v>0</v>
      </c>
      <c r="G2713" s="89">
        <v>0</v>
      </c>
      <c r="H2713" s="89">
        <v>0</v>
      </c>
      <c r="I2713" s="89">
        <v>0</v>
      </c>
      <c r="J2713" s="89">
        <v>0</v>
      </c>
      <c r="K2713" s="89">
        <v>0</v>
      </c>
      <c r="L2713" s="89">
        <v>0</v>
      </c>
      <c r="M2713" s="89">
        <v>0</v>
      </c>
      <c r="N2713" s="89">
        <v>0</v>
      </c>
      <c r="O2713" s="89">
        <v>0</v>
      </c>
      <c r="P2713" s="89">
        <v>0</v>
      </c>
      <c r="Q2713" s="89">
        <v>0</v>
      </c>
      <c r="R2713" s="89">
        <v>0</v>
      </c>
      <c r="S2713" s="89">
        <v>0</v>
      </c>
      <c r="T2713" s="89">
        <v>0</v>
      </c>
      <c r="U2713" s="89">
        <v>0</v>
      </c>
      <c r="V2713" s="89">
        <v>0</v>
      </c>
      <c r="W2713" s="89">
        <v>0</v>
      </c>
      <c r="X2713" s="89">
        <v>0</v>
      </c>
      <c r="Y2713" s="89">
        <v>0</v>
      </c>
    </row>
    <row r="2714" spans="1:25">
      <c r="A2714" s="88" t="s">
        <v>2823</v>
      </c>
      <c r="B2714" s="89">
        <v>0</v>
      </c>
      <c r="C2714" s="89">
        <v>0</v>
      </c>
      <c r="D2714" s="89">
        <v>0</v>
      </c>
      <c r="E2714" s="89">
        <v>0</v>
      </c>
      <c r="F2714" s="89">
        <v>0</v>
      </c>
      <c r="G2714" s="89">
        <v>0</v>
      </c>
      <c r="H2714" s="89">
        <v>0</v>
      </c>
      <c r="I2714" s="89">
        <v>0</v>
      </c>
      <c r="J2714" s="89">
        <v>0</v>
      </c>
      <c r="K2714" s="89">
        <v>0</v>
      </c>
      <c r="L2714" s="89">
        <v>0</v>
      </c>
      <c r="M2714" s="89">
        <v>0</v>
      </c>
      <c r="N2714" s="89">
        <v>0</v>
      </c>
      <c r="O2714" s="89">
        <v>0</v>
      </c>
      <c r="P2714" s="89">
        <v>0</v>
      </c>
      <c r="Q2714" s="89">
        <v>0</v>
      </c>
      <c r="R2714" s="89">
        <v>0</v>
      </c>
      <c r="S2714" s="89">
        <v>0</v>
      </c>
      <c r="T2714" s="89">
        <v>0</v>
      </c>
      <c r="U2714" s="89">
        <v>0</v>
      </c>
      <c r="V2714" s="89">
        <v>0</v>
      </c>
      <c r="W2714" s="89">
        <v>0</v>
      </c>
      <c r="X2714" s="89">
        <v>0</v>
      </c>
      <c r="Y2714" s="89">
        <v>0</v>
      </c>
    </row>
    <row r="2715" spans="1:25">
      <c r="A2715" s="88" t="s">
        <v>2824</v>
      </c>
      <c r="B2715" s="89">
        <v>0</v>
      </c>
      <c r="C2715" s="89">
        <v>0</v>
      </c>
      <c r="D2715" s="89">
        <v>0</v>
      </c>
      <c r="E2715" s="89">
        <v>0</v>
      </c>
      <c r="F2715" s="89">
        <v>0</v>
      </c>
      <c r="G2715" s="89">
        <v>0</v>
      </c>
      <c r="H2715" s="89">
        <v>0</v>
      </c>
      <c r="I2715" s="89">
        <v>0</v>
      </c>
      <c r="J2715" s="89">
        <v>0</v>
      </c>
      <c r="K2715" s="89">
        <v>0</v>
      </c>
      <c r="L2715" s="89">
        <v>0</v>
      </c>
      <c r="M2715" s="89">
        <v>0</v>
      </c>
      <c r="N2715" s="89">
        <v>0</v>
      </c>
      <c r="O2715" s="89">
        <v>0</v>
      </c>
      <c r="P2715" s="89">
        <v>0</v>
      </c>
      <c r="Q2715" s="89">
        <v>0</v>
      </c>
      <c r="R2715" s="89">
        <v>0</v>
      </c>
      <c r="S2715" s="89">
        <v>0</v>
      </c>
      <c r="T2715" s="89">
        <v>0</v>
      </c>
      <c r="U2715" s="89">
        <v>0</v>
      </c>
      <c r="V2715" s="89">
        <v>0</v>
      </c>
      <c r="W2715" s="89">
        <v>0</v>
      </c>
      <c r="X2715" s="89">
        <v>0</v>
      </c>
      <c r="Y2715" s="89">
        <v>0</v>
      </c>
    </row>
    <row r="2716" spans="1:25">
      <c r="A2716" s="88" t="s">
        <v>2825</v>
      </c>
      <c r="B2716" s="89">
        <v>0</v>
      </c>
      <c r="C2716" s="89">
        <v>0</v>
      </c>
      <c r="D2716" s="89">
        <v>0</v>
      </c>
      <c r="E2716" s="89">
        <v>0</v>
      </c>
      <c r="F2716" s="89">
        <v>0</v>
      </c>
      <c r="G2716" s="89">
        <v>0</v>
      </c>
      <c r="H2716" s="89">
        <v>0</v>
      </c>
      <c r="I2716" s="89">
        <v>0</v>
      </c>
      <c r="J2716" s="89">
        <v>0</v>
      </c>
      <c r="K2716" s="89">
        <v>0</v>
      </c>
      <c r="L2716" s="89">
        <v>0</v>
      </c>
      <c r="M2716" s="89">
        <v>0</v>
      </c>
      <c r="N2716" s="89">
        <v>0</v>
      </c>
      <c r="O2716" s="89">
        <v>0</v>
      </c>
      <c r="P2716" s="89">
        <v>0</v>
      </c>
      <c r="Q2716" s="89">
        <v>0</v>
      </c>
      <c r="R2716" s="89">
        <v>0</v>
      </c>
      <c r="S2716" s="89">
        <v>0</v>
      </c>
      <c r="T2716" s="89">
        <v>0</v>
      </c>
      <c r="U2716" s="89">
        <v>0</v>
      </c>
      <c r="V2716" s="89">
        <v>0</v>
      </c>
      <c r="W2716" s="89">
        <v>0</v>
      </c>
      <c r="X2716" s="89">
        <v>0</v>
      </c>
      <c r="Y2716" s="89">
        <v>0</v>
      </c>
    </row>
    <row r="2717" spans="1:25">
      <c r="A2717" s="88" t="s">
        <v>2826</v>
      </c>
      <c r="B2717" s="89">
        <v>0</v>
      </c>
      <c r="C2717" s="89">
        <v>0</v>
      </c>
      <c r="D2717" s="89">
        <v>0</v>
      </c>
      <c r="E2717" s="89">
        <v>0</v>
      </c>
      <c r="F2717" s="89">
        <v>0</v>
      </c>
      <c r="G2717" s="89">
        <v>0</v>
      </c>
      <c r="H2717" s="89">
        <v>0</v>
      </c>
      <c r="I2717" s="89">
        <v>0</v>
      </c>
      <c r="J2717" s="89">
        <v>0</v>
      </c>
      <c r="K2717" s="89">
        <v>0</v>
      </c>
      <c r="L2717" s="89">
        <v>0</v>
      </c>
      <c r="M2717" s="89">
        <v>0</v>
      </c>
      <c r="N2717" s="89">
        <v>0</v>
      </c>
      <c r="O2717" s="89">
        <v>0</v>
      </c>
      <c r="P2717" s="89">
        <v>0</v>
      </c>
      <c r="Q2717" s="89">
        <v>0</v>
      </c>
      <c r="R2717" s="89">
        <v>0</v>
      </c>
      <c r="S2717" s="89">
        <v>0</v>
      </c>
      <c r="T2717" s="89">
        <v>0</v>
      </c>
      <c r="U2717" s="89">
        <v>0</v>
      </c>
      <c r="V2717" s="89">
        <v>0</v>
      </c>
      <c r="W2717" s="89">
        <v>0</v>
      </c>
      <c r="X2717" s="89">
        <v>0</v>
      </c>
      <c r="Y2717" s="89">
        <v>0</v>
      </c>
    </row>
    <row r="2718" spans="1:25">
      <c r="A2718" s="88" t="s">
        <v>2827</v>
      </c>
      <c r="B2718" s="89">
        <v>0</v>
      </c>
      <c r="C2718" s="89">
        <v>0</v>
      </c>
      <c r="D2718" s="89">
        <v>0</v>
      </c>
      <c r="E2718" s="89">
        <v>0</v>
      </c>
      <c r="F2718" s="89">
        <v>0</v>
      </c>
      <c r="G2718" s="89">
        <v>0</v>
      </c>
      <c r="H2718" s="89">
        <v>0</v>
      </c>
      <c r="I2718" s="89">
        <v>0</v>
      </c>
      <c r="J2718" s="89">
        <v>0</v>
      </c>
      <c r="K2718" s="89">
        <v>0</v>
      </c>
      <c r="L2718" s="89">
        <v>0</v>
      </c>
      <c r="M2718" s="89">
        <v>0</v>
      </c>
      <c r="N2718" s="89">
        <v>0</v>
      </c>
      <c r="O2718" s="89">
        <v>0</v>
      </c>
      <c r="P2718" s="89">
        <v>0</v>
      </c>
      <c r="Q2718" s="89">
        <v>0</v>
      </c>
      <c r="R2718" s="89">
        <v>0</v>
      </c>
      <c r="S2718" s="89">
        <v>0</v>
      </c>
      <c r="T2718" s="89">
        <v>0</v>
      </c>
      <c r="U2718" s="89">
        <v>0</v>
      </c>
      <c r="V2718" s="89">
        <v>0</v>
      </c>
      <c r="W2718" s="89">
        <v>0</v>
      </c>
      <c r="X2718" s="89">
        <v>0</v>
      </c>
      <c r="Y2718" s="89">
        <v>0</v>
      </c>
    </row>
    <row r="2719" spans="1:25">
      <c r="A2719" s="88" t="s">
        <v>2828</v>
      </c>
      <c r="B2719" s="89">
        <v>0</v>
      </c>
      <c r="C2719" s="89">
        <v>0</v>
      </c>
      <c r="D2719" s="89">
        <v>0</v>
      </c>
      <c r="E2719" s="89">
        <v>0</v>
      </c>
      <c r="F2719" s="89">
        <v>0</v>
      </c>
      <c r="G2719" s="89">
        <v>0</v>
      </c>
      <c r="H2719" s="89">
        <v>0</v>
      </c>
      <c r="I2719" s="89">
        <v>0</v>
      </c>
      <c r="J2719" s="89">
        <v>0</v>
      </c>
      <c r="K2719" s="89">
        <v>0</v>
      </c>
      <c r="L2719" s="89">
        <v>0</v>
      </c>
      <c r="M2719" s="89">
        <v>0</v>
      </c>
      <c r="N2719" s="89">
        <v>0</v>
      </c>
      <c r="O2719" s="89">
        <v>0</v>
      </c>
      <c r="P2719" s="89">
        <v>0</v>
      </c>
      <c r="Q2719" s="89">
        <v>0</v>
      </c>
      <c r="R2719" s="89">
        <v>0</v>
      </c>
      <c r="S2719" s="89">
        <v>0</v>
      </c>
      <c r="T2719" s="89">
        <v>0</v>
      </c>
      <c r="U2719" s="89">
        <v>0</v>
      </c>
      <c r="V2719" s="89">
        <v>0</v>
      </c>
      <c r="W2719" s="89">
        <v>0</v>
      </c>
      <c r="X2719" s="89">
        <v>0</v>
      </c>
      <c r="Y2719" s="89">
        <v>0</v>
      </c>
    </row>
    <row r="2720" spans="1:25">
      <c r="A2720" s="88" t="s">
        <v>2829</v>
      </c>
      <c r="B2720" s="89">
        <v>0</v>
      </c>
      <c r="C2720" s="89">
        <v>0</v>
      </c>
      <c r="D2720" s="89">
        <v>0</v>
      </c>
      <c r="E2720" s="89">
        <v>0</v>
      </c>
      <c r="F2720" s="89">
        <v>0</v>
      </c>
      <c r="G2720" s="89">
        <v>0</v>
      </c>
      <c r="H2720" s="89">
        <v>0</v>
      </c>
      <c r="I2720" s="89">
        <v>0</v>
      </c>
      <c r="J2720" s="89">
        <v>0</v>
      </c>
      <c r="K2720" s="89">
        <v>0</v>
      </c>
      <c r="L2720" s="89">
        <v>0</v>
      </c>
      <c r="M2720" s="89">
        <v>0</v>
      </c>
      <c r="N2720" s="89">
        <v>0</v>
      </c>
      <c r="O2720" s="89">
        <v>0</v>
      </c>
      <c r="P2720" s="89">
        <v>0</v>
      </c>
      <c r="Q2720" s="89">
        <v>0</v>
      </c>
      <c r="R2720" s="89">
        <v>0</v>
      </c>
      <c r="S2720" s="89">
        <v>0</v>
      </c>
      <c r="T2720" s="89">
        <v>0</v>
      </c>
      <c r="U2720" s="89">
        <v>0</v>
      </c>
      <c r="V2720" s="89">
        <v>0</v>
      </c>
      <c r="W2720" s="89">
        <v>0</v>
      </c>
      <c r="X2720" s="89">
        <v>0</v>
      </c>
      <c r="Y2720" s="89">
        <v>0</v>
      </c>
    </row>
    <row r="2721" spans="1:25">
      <c r="A2721" s="88" t="s">
        <v>2830</v>
      </c>
      <c r="B2721" s="89">
        <v>0</v>
      </c>
      <c r="C2721" s="89">
        <v>0</v>
      </c>
      <c r="D2721" s="89">
        <v>0</v>
      </c>
      <c r="E2721" s="89">
        <v>0</v>
      </c>
      <c r="F2721" s="89">
        <v>0</v>
      </c>
      <c r="G2721" s="89">
        <v>0</v>
      </c>
      <c r="H2721" s="89">
        <v>0</v>
      </c>
      <c r="I2721" s="89">
        <v>0</v>
      </c>
      <c r="J2721" s="89">
        <v>0</v>
      </c>
      <c r="K2721" s="89">
        <v>0</v>
      </c>
      <c r="L2721" s="89">
        <v>0</v>
      </c>
      <c r="M2721" s="89">
        <v>0</v>
      </c>
      <c r="N2721" s="89">
        <v>0</v>
      </c>
      <c r="O2721" s="89">
        <v>0</v>
      </c>
      <c r="P2721" s="89">
        <v>0</v>
      </c>
      <c r="Q2721" s="89">
        <v>0</v>
      </c>
      <c r="R2721" s="89">
        <v>0</v>
      </c>
      <c r="S2721" s="89">
        <v>0</v>
      </c>
      <c r="T2721" s="89">
        <v>0</v>
      </c>
      <c r="U2721" s="89">
        <v>0</v>
      </c>
      <c r="V2721" s="89">
        <v>0</v>
      </c>
      <c r="W2721" s="89">
        <v>0</v>
      </c>
      <c r="X2721" s="89">
        <v>0</v>
      </c>
      <c r="Y2721" s="89">
        <v>0</v>
      </c>
    </row>
    <row r="2722" spans="1:25">
      <c r="A2722" s="88" t="s">
        <v>2831</v>
      </c>
      <c r="B2722" s="89">
        <v>0</v>
      </c>
      <c r="C2722" s="89">
        <v>0</v>
      </c>
      <c r="D2722" s="89">
        <v>0</v>
      </c>
      <c r="E2722" s="89">
        <v>0</v>
      </c>
      <c r="F2722" s="89">
        <v>0</v>
      </c>
      <c r="G2722" s="89">
        <v>0</v>
      </c>
      <c r="H2722" s="89">
        <v>0</v>
      </c>
      <c r="I2722" s="89">
        <v>0</v>
      </c>
      <c r="J2722" s="89">
        <v>0</v>
      </c>
      <c r="K2722" s="89">
        <v>0</v>
      </c>
      <c r="L2722" s="89">
        <v>0</v>
      </c>
      <c r="M2722" s="89">
        <v>0</v>
      </c>
      <c r="N2722" s="89">
        <v>0</v>
      </c>
      <c r="O2722" s="89">
        <v>0</v>
      </c>
      <c r="P2722" s="89">
        <v>0</v>
      </c>
      <c r="Q2722" s="89">
        <v>0</v>
      </c>
      <c r="R2722" s="89">
        <v>0</v>
      </c>
      <c r="S2722" s="89">
        <v>0</v>
      </c>
      <c r="T2722" s="89">
        <v>0</v>
      </c>
      <c r="U2722" s="89">
        <v>0</v>
      </c>
      <c r="V2722" s="89">
        <v>0</v>
      </c>
      <c r="W2722" s="89">
        <v>0</v>
      </c>
      <c r="X2722" s="89">
        <v>0</v>
      </c>
      <c r="Y2722" s="89">
        <v>0</v>
      </c>
    </row>
    <row r="2723" spans="1:25">
      <c r="A2723" s="88" t="s">
        <v>2832</v>
      </c>
      <c r="B2723" s="89">
        <v>0</v>
      </c>
      <c r="C2723" s="89">
        <v>0</v>
      </c>
      <c r="D2723" s="89">
        <v>0</v>
      </c>
      <c r="E2723" s="89">
        <v>0</v>
      </c>
      <c r="F2723" s="89">
        <v>0</v>
      </c>
      <c r="G2723" s="89">
        <v>0</v>
      </c>
      <c r="H2723" s="89">
        <v>0</v>
      </c>
      <c r="I2723" s="89">
        <v>0</v>
      </c>
      <c r="J2723" s="89">
        <v>0</v>
      </c>
      <c r="K2723" s="89">
        <v>0</v>
      </c>
      <c r="L2723" s="89">
        <v>0</v>
      </c>
      <c r="M2723" s="89">
        <v>0</v>
      </c>
      <c r="N2723" s="89">
        <v>0</v>
      </c>
      <c r="O2723" s="89">
        <v>0</v>
      </c>
      <c r="P2723" s="89">
        <v>0</v>
      </c>
      <c r="Q2723" s="89">
        <v>0</v>
      </c>
      <c r="R2723" s="89">
        <v>0</v>
      </c>
      <c r="S2723" s="89">
        <v>0</v>
      </c>
      <c r="T2723" s="89">
        <v>0</v>
      </c>
      <c r="U2723" s="89">
        <v>0</v>
      </c>
      <c r="V2723" s="89">
        <v>0</v>
      </c>
      <c r="W2723" s="89">
        <v>0</v>
      </c>
      <c r="X2723" s="89">
        <v>0</v>
      </c>
      <c r="Y2723" s="89">
        <v>0</v>
      </c>
    </row>
    <row r="2724" spans="1:25">
      <c r="A2724" s="88" t="s">
        <v>2833</v>
      </c>
      <c r="B2724" s="89">
        <v>0</v>
      </c>
      <c r="C2724" s="89">
        <v>0</v>
      </c>
      <c r="D2724" s="89">
        <v>0</v>
      </c>
      <c r="E2724" s="89">
        <v>0</v>
      </c>
      <c r="F2724" s="89">
        <v>0</v>
      </c>
      <c r="G2724" s="89">
        <v>0</v>
      </c>
      <c r="H2724" s="89">
        <v>0</v>
      </c>
      <c r="I2724" s="89">
        <v>0</v>
      </c>
      <c r="J2724" s="89">
        <v>0</v>
      </c>
      <c r="K2724" s="89">
        <v>0</v>
      </c>
      <c r="L2724" s="89">
        <v>0</v>
      </c>
      <c r="M2724" s="89">
        <v>0</v>
      </c>
      <c r="N2724" s="89">
        <v>0</v>
      </c>
      <c r="O2724" s="89">
        <v>0</v>
      </c>
      <c r="P2724" s="89">
        <v>0</v>
      </c>
      <c r="Q2724" s="89">
        <v>0</v>
      </c>
      <c r="R2724" s="89">
        <v>0</v>
      </c>
      <c r="S2724" s="89">
        <v>0</v>
      </c>
      <c r="T2724" s="89">
        <v>0</v>
      </c>
      <c r="U2724" s="89">
        <v>0</v>
      </c>
      <c r="V2724" s="89">
        <v>0</v>
      </c>
      <c r="W2724" s="89">
        <v>0</v>
      </c>
      <c r="X2724" s="89">
        <v>0</v>
      </c>
      <c r="Y2724" s="89">
        <v>0</v>
      </c>
    </row>
    <row r="2725" spans="1:25">
      <c r="A2725" s="88" t="s">
        <v>2834</v>
      </c>
      <c r="B2725" s="89">
        <v>0</v>
      </c>
      <c r="C2725" s="89">
        <v>0</v>
      </c>
      <c r="D2725" s="89">
        <v>0</v>
      </c>
      <c r="E2725" s="89">
        <v>0</v>
      </c>
      <c r="F2725" s="89">
        <v>0</v>
      </c>
      <c r="G2725" s="89">
        <v>0</v>
      </c>
      <c r="H2725" s="89">
        <v>0</v>
      </c>
      <c r="I2725" s="89">
        <v>0</v>
      </c>
      <c r="J2725" s="89">
        <v>0</v>
      </c>
      <c r="K2725" s="89">
        <v>0</v>
      </c>
      <c r="L2725" s="89">
        <v>0</v>
      </c>
      <c r="M2725" s="89">
        <v>0</v>
      </c>
      <c r="N2725" s="89">
        <v>0</v>
      </c>
      <c r="O2725" s="89">
        <v>0</v>
      </c>
      <c r="P2725" s="89">
        <v>0</v>
      </c>
      <c r="Q2725" s="89">
        <v>0</v>
      </c>
      <c r="R2725" s="89">
        <v>0</v>
      </c>
      <c r="S2725" s="89">
        <v>0</v>
      </c>
      <c r="T2725" s="89">
        <v>0</v>
      </c>
      <c r="U2725" s="89">
        <v>0</v>
      </c>
      <c r="V2725" s="89">
        <v>0</v>
      </c>
      <c r="W2725" s="89">
        <v>0</v>
      </c>
      <c r="X2725" s="89">
        <v>0</v>
      </c>
      <c r="Y2725" s="89">
        <v>0</v>
      </c>
    </row>
    <row r="2726" spans="1:25">
      <c r="A2726" s="88" t="s">
        <v>2835</v>
      </c>
      <c r="B2726" s="89">
        <v>0</v>
      </c>
      <c r="C2726" s="89">
        <v>0</v>
      </c>
      <c r="D2726" s="89">
        <v>0</v>
      </c>
      <c r="E2726" s="89">
        <v>0</v>
      </c>
      <c r="F2726" s="89">
        <v>0</v>
      </c>
      <c r="G2726" s="89">
        <v>0</v>
      </c>
      <c r="H2726" s="89">
        <v>0</v>
      </c>
      <c r="I2726" s="89">
        <v>0</v>
      </c>
      <c r="J2726" s="89">
        <v>0</v>
      </c>
      <c r="K2726" s="89">
        <v>0</v>
      </c>
      <c r="L2726" s="89">
        <v>0</v>
      </c>
      <c r="M2726" s="89">
        <v>0</v>
      </c>
      <c r="N2726" s="89">
        <v>0</v>
      </c>
      <c r="O2726" s="89">
        <v>0</v>
      </c>
      <c r="P2726" s="89">
        <v>0</v>
      </c>
      <c r="Q2726" s="89">
        <v>0</v>
      </c>
      <c r="R2726" s="89">
        <v>0</v>
      </c>
      <c r="S2726" s="89">
        <v>0</v>
      </c>
      <c r="T2726" s="89">
        <v>0</v>
      </c>
      <c r="U2726" s="89">
        <v>0</v>
      </c>
      <c r="V2726" s="89">
        <v>0</v>
      </c>
      <c r="W2726" s="89">
        <v>0</v>
      </c>
      <c r="X2726" s="89">
        <v>0</v>
      </c>
      <c r="Y2726" s="89">
        <v>0</v>
      </c>
    </row>
    <row r="2727" spans="1:25">
      <c r="A2727" s="88" t="s">
        <v>2836</v>
      </c>
      <c r="B2727" s="89">
        <v>0</v>
      </c>
      <c r="C2727" s="89">
        <v>0</v>
      </c>
      <c r="D2727" s="89">
        <v>0</v>
      </c>
      <c r="E2727" s="89">
        <v>0</v>
      </c>
      <c r="F2727" s="89">
        <v>0</v>
      </c>
      <c r="G2727" s="89">
        <v>0</v>
      </c>
      <c r="H2727" s="89">
        <v>0</v>
      </c>
      <c r="I2727" s="89">
        <v>0</v>
      </c>
      <c r="J2727" s="89">
        <v>0</v>
      </c>
      <c r="K2727" s="89">
        <v>0</v>
      </c>
      <c r="L2727" s="89">
        <v>0</v>
      </c>
      <c r="M2727" s="89">
        <v>0</v>
      </c>
      <c r="N2727" s="89">
        <v>0</v>
      </c>
      <c r="O2727" s="89">
        <v>0</v>
      </c>
      <c r="P2727" s="89">
        <v>0</v>
      </c>
      <c r="Q2727" s="89">
        <v>0</v>
      </c>
      <c r="R2727" s="89">
        <v>0</v>
      </c>
      <c r="S2727" s="89">
        <v>0</v>
      </c>
      <c r="T2727" s="89">
        <v>0</v>
      </c>
      <c r="U2727" s="89">
        <v>0</v>
      </c>
      <c r="V2727" s="89">
        <v>0</v>
      </c>
      <c r="W2727" s="89">
        <v>0</v>
      </c>
      <c r="X2727" s="89">
        <v>0</v>
      </c>
      <c r="Y2727" s="89">
        <v>0</v>
      </c>
    </row>
    <row r="2728" spans="1:25">
      <c r="A2728" s="88" t="s">
        <v>2837</v>
      </c>
      <c r="B2728" s="89">
        <v>0</v>
      </c>
      <c r="C2728" s="89">
        <v>0</v>
      </c>
      <c r="D2728" s="89">
        <v>0</v>
      </c>
      <c r="E2728" s="89">
        <v>0</v>
      </c>
      <c r="F2728" s="89">
        <v>0</v>
      </c>
      <c r="G2728" s="89">
        <v>0</v>
      </c>
      <c r="H2728" s="89">
        <v>0</v>
      </c>
      <c r="I2728" s="89">
        <v>0</v>
      </c>
      <c r="J2728" s="89">
        <v>0</v>
      </c>
      <c r="K2728" s="89">
        <v>0</v>
      </c>
      <c r="L2728" s="89">
        <v>0</v>
      </c>
      <c r="M2728" s="89">
        <v>0</v>
      </c>
      <c r="N2728" s="89">
        <v>0</v>
      </c>
      <c r="O2728" s="89">
        <v>0</v>
      </c>
      <c r="P2728" s="89">
        <v>0</v>
      </c>
      <c r="Q2728" s="89">
        <v>0</v>
      </c>
      <c r="R2728" s="89">
        <v>0</v>
      </c>
      <c r="S2728" s="89">
        <v>0</v>
      </c>
      <c r="T2728" s="89">
        <v>0</v>
      </c>
      <c r="U2728" s="89">
        <v>0</v>
      </c>
      <c r="V2728" s="89">
        <v>0</v>
      </c>
      <c r="W2728" s="89">
        <v>0</v>
      </c>
      <c r="X2728" s="89">
        <v>0</v>
      </c>
      <c r="Y2728" s="89">
        <v>0</v>
      </c>
    </row>
    <row r="2729" spans="1:25">
      <c r="A2729" s="88" t="s">
        <v>2838</v>
      </c>
      <c r="B2729" s="89">
        <v>0</v>
      </c>
      <c r="C2729" s="89">
        <v>0</v>
      </c>
      <c r="D2729" s="89">
        <v>0</v>
      </c>
      <c r="E2729" s="89">
        <v>0</v>
      </c>
      <c r="F2729" s="89">
        <v>0</v>
      </c>
      <c r="G2729" s="89">
        <v>0</v>
      </c>
      <c r="H2729" s="89">
        <v>0</v>
      </c>
      <c r="I2729" s="89">
        <v>0</v>
      </c>
      <c r="J2729" s="89">
        <v>0</v>
      </c>
      <c r="K2729" s="89">
        <v>0</v>
      </c>
      <c r="L2729" s="89">
        <v>0</v>
      </c>
      <c r="M2729" s="89">
        <v>0</v>
      </c>
      <c r="N2729" s="89">
        <v>0</v>
      </c>
      <c r="O2729" s="89">
        <v>0</v>
      </c>
      <c r="P2729" s="89">
        <v>0</v>
      </c>
      <c r="Q2729" s="89">
        <v>0</v>
      </c>
      <c r="R2729" s="89">
        <v>0</v>
      </c>
      <c r="S2729" s="89">
        <v>0</v>
      </c>
      <c r="T2729" s="89">
        <v>0</v>
      </c>
      <c r="U2729" s="89">
        <v>0</v>
      </c>
      <c r="V2729" s="89">
        <v>0</v>
      </c>
      <c r="W2729" s="89">
        <v>0</v>
      </c>
      <c r="X2729" s="89">
        <v>0</v>
      </c>
      <c r="Y2729" s="89">
        <v>0</v>
      </c>
    </row>
    <row r="2730" spans="1:25">
      <c r="A2730" s="88" t="s">
        <v>2839</v>
      </c>
      <c r="B2730" s="89">
        <v>0</v>
      </c>
      <c r="C2730" s="89">
        <v>0</v>
      </c>
      <c r="D2730" s="89">
        <v>0</v>
      </c>
      <c r="E2730" s="89">
        <v>0</v>
      </c>
      <c r="F2730" s="89">
        <v>0</v>
      </c>
      <c r="G2730" s="89">
        <v>0</v>
      </c>
      <c r="H2730" s="89">
        <v>0</v>
      </c>
      <c r="I2730" s="89">
        <v>0</v>
      </c>
      <c r="J2730" s="89">
        <v>0</v>
      </c>
      <c r="K2730" s="89">
        <v>0</v>
      </c>
      <c r="L2730" s="89">
        <v>0</v>
      </c>
      <c r="M2730" s="89">
        <v>0</v>
      </c>
      <c r="N2730" s="89">
        <v>0</v>
      </c>
      <c r="O2730" s="89">
        <v>0</v>
      </c>
      <c r="P2730" s="89">
        <v>0</v>
      </c>
      <c r="Q2730" s="89">
        <v>0</v>
      </c>
      <c r="R2730" s="89">
        <v>0</v>
      </c>
      <c r="S2730" s="89">
        <v>0</v>
      </c>
      <c r="T2730" s="89">
        <v>0</v>
      </c>
      <c r="U2730" s="89">
        <v>0</v>
      </c>
      <c r="V2730" s="89">
        <v>0</v>
      </c>
      <c r="W2730" s="89">
        <v>0</v>
      </c>
      <c r="X2730" s="89">
        <v>0</v>
      </c>
      <c r="Y2730" s="89">
        <v>0</v>
      </c>
    </row>
    <row r="2731" spans="1:25">
      <c r="A2731" s="88" t="s">
        <v>2840</v>
      </c>
      <c r="B2731" s="89">
        <v>0</v>
      </c>
      <c r="C2731" s="89">
        <v>0</v>
      </c>
      <c r="D2731" s="89">
        <v>0</v>
      </c>
      <c r="E2731" s="89">
        <v>0</v>
      </c>
      <c r="F2731" s="89">
        <v>0</v>
      </c>
      <c r="G2731" s="89">
        <v>0</v>
      </c>
      <c r="H2731" s="89">
        <v>0</v>
      </c>
      <c r="I2731" s="89">
        <v>0</v>
      </c>
      <c r="J2731" s="89">
        <v>0</v>
      </c>
      <c r="K2731" s="89">
        <v>0</v>
      </c>
      <c r="L2731" s="89">
        <v>0</v>
      </c>
      <c r="M2731" s="89">
        <v>0</v>
      </c>
      <c r="N2731" s="89">
        <v>0</v>
      </c>
      <c r="O2731" s="89">
        <v>0</v>
      </c>
      <c r="P2731" s="89">
        <v>0</v>
      </c>
      <c r="Q2731" s="89">
        <v>0</v>
      </c>
      <c r="R2731" s="89">
        <v>0</v>
      </c>
      <c r="S2731" s="89">
        <v>0</v>
      </c>
      <c r="T2731" s="89">
        <v>0</v>
      </c>
      <c r="U2731" s="89">
        <v>0</v>
      </c>
      <c r="V2731" s="89">
        <v>0</v>
      </c>
      <c r="W2731" s="89">
        <v>0</v>
      </c>
      <c r="X2731" s="89">
        <v>0</v>
      </c>
      <c r="Y2731" s="89">
        <v>0</v>
      </c>
    </row>
    <row r="2732" spans="1:25">
      <c r="A2732" s="88" t="s">
        <v>2841</v>
      </c>
      <c r="B2732" s="89">
        <v>0</v>
      </c>
      <c r="C2732" s="89">
        <v>0</v>
      </c>
      <c r="D2732" s="89">
        <v>0</v>
      </c>
      <c r="E2732" s="89">
        <v>0</v>
      </c>
      <c r="F2732" s="89">
        <v>0</v>
      </c>
      <c r="G2732" s="89">
        <v>0</v>
      </c>
      <c r="H2732" s="89">
        <v>0</v>
      </c>
      <c r="I2732" s="89">
        <v>0</v>
      </c>
      <c r="J2732" s="89">
        <v>0</v>
      </c>
      <c r="K2732" s="89">
        <v>0</v>
      </c>
      <c r="L2732" s="89">
        <v>0</v>
      </c>
      <c r="M2732" s="89">
        <v>0</v>
      </c>
      <c r="N2732" s="89">
        <v>0</v>
      </c>
      <c r="O2732" s="89">
        <v>0</v>
      </c>
      <c r="P2732" s="89">
        <v>0</v>
      </c>
      <c r="Q2732" s="89">
        <v>0</v>
      </c>
      <c r="R2732" s="89">
        <v>0</v>
      </c>
      <c r="S2732" s="89">
        <v>0</v>
      </c>
      <c r="T2732" s="89">
        <v>0</v>
      </c>
      <c r="U2732" s="89">
        <v>0</v>
      </c>
      <c r="V2732" s="89">
        <v>0</v>
      </c>
      <c r="W2732" s="89">
        <v>0</v>
      </c>
      <c r="X2732" s="89">
        <v>0</v>
      </c>
      <c r="Y2732" s="89">
        <v>0</v>
      </c>
    </row>
    <row r="2733" spans="1:25">
      <c r="A2733" s="88" t="s">
        <v>2842</v>
      </c>
      <c r="B2733" s="89">
        <v>0</v>
      </c>
      <c r="C2733" s="89">
        <v>0</v>
      </c>
      <c r="D2733" s="89">
        <v>0</v>
      </c>
      <c r="E2733" s="89">
        <v>0</v>
      </c>
      <c r="F2733" s="89">
        <v>0</v>
      </c>
      <c r="G2733" s="89">
        <v>0</v>
      </c>
      <c r="H2733" s="89">
        <v>0</v>
      </c>
      <c r="I2733" s="89">
        <v>0</v>
      </c>
      <c r="J2733" s="89">
        <v>0</v>
      </c>
      <c r="K2733" s="89">
        <v>0</v>
      </c>
      <c r="L2733" s="89">
        <v>0</v>
      </c>
      <c r="M2733" s="89">
        <v>0</v>
      </c>
      <c r="N2733" s="89">
        <v>0</v>
      </c>
      <c r="O2733" s="89">
        <v>0</v>
      </c>
      <c r="P2733" s="89">
        <v>0</v>
      </c>
      <c r="Q2733" s="89">
        <v>0</v>
      </c>
      <c r="R2733" s="89">
        <v>0</v>
      </c>
      <c r="S2733" s="89">
        <v>0</v>
      </c>
      <c r="T2733" s="89">
        <v>0</v>
      </c>
      <c r="U2733" s="89">
        <v>0</v>
      </c>
      <c r="V2733" s="89">
        <v>0</v>
      </c>
      <c r="W2733" s="89">
        <v>0</v>
      </c>
      <c r="X2733" s="89">
        <v>0</v>
      </c>
      <c r="Y2733" s="89">
        <v>0</v>
      </c>
    </row>
    <row r="2734" spans="1:25">
      <c r="A2734" s="88" t="s">
        <v>2843</v>
      </c>
      <c r="B2734" s="89">
        <v>0</v>
      </c>
      <c r="C2734" s="89">
        <v>0</v>
      </c>
      <c r="D2734" s="89">
        <v>0</v>
      </c>
      <c r="E2734" s="89">
        <v>0</v>
      </c>
      <c r="F2734" s="89">
        <v>0</v>
      </c>
      <c r="G2734" s="89">
        <v>0</v>
      </c>
      <c r="H2734" s="89">
        <v>0</v>
      </c>
      <c r="I2734" s="89">
        <v>0</v>
      </c>
      <c r="J2734" s="89">
        <v>0</v>
      </c>
      <c r="K2734" s="89">
        <v>0</v>
      </c>
      <c r="L2734" s="89">
        <v>0</v>
      </c>
      <c r="M2734" s="89">
        <v>0</v>
      </c>
      <c r="N2734" s="89">
        <v>0</v>
      </c>
      <c r="O2734" s="89">
        <v>0</v>
      </c>
      <c r="P2734" s="89">
        <v>0</v>
      </c>
      <c r="Q2734" s="89">
        <v>0</v>
      </c>
      <c r="R2734" s="89">
        <v>0</v>
      </c>
      <c r="S2734" s="89">
        <v>0</v>
      </c>
      <c r="T2734" s="89">
        <v>0</v>
      </c>
      <c r="U2734" s="89">
        <v>0</v>
      </c>
      <c r="V2734" s="89">
        <v>0</v>
      </c>
      <c r="W2734" s="89">
        <v>0</v>
      </c>
      <c r="X2734" s="89">
        <v>0</v>
      </c>
      <c r="Y2734" s="89">
        <v>0</v>
      </c>
    </row>
    <row r="2735" spans="1:25">
      <c r="A2735" s="88" t="s">
        <v>2844</v>
      </c>
      <c r="B2735" s="89">
        <v>0</v>
      </c>
      <c r="C2735" s="89">
        <v>0</v>
      </c>
      <c r="D2735" s="89">
        <v>0</v>
      </c>
      <c r="E2735" s="89">
        <v>0</v>
      </c>
      <c r="F2735" s="89">
        <v>0</v>
      </c>
      <c r="G2735" s="89">
        <v>0</v>
      </c>
      <c r="H2735" s="89">
        <v>0</v>
      </c>
      <c r="I2735" s="89">
        <v>0</v>
      </c>
      <c r="J2735" s="89">
        <v>0</v>
      </c>
      <c r="K2735" s="89">
        <v>0</v>
      </c>
      <c r="L2735" s="89">
        <v>0</v>
      </c>
      <c r="M2735" s="89">
        <v>0</v>
      </c>
      <c r="N2735" s="89">
        <v>0</v>
      </c>
      <c r="O2735" s="89">
        <v>0</v>
      </c>
      <c r="P2735" s="89">
        <v>0</v>
      </c>
      <c r="Q2735" s="89">
        <v>0</v>
      </c>
      <c r="R2735" s="89">
        <v>0</v>
      </c>
      <c r="S2735" s="89">
        <v>0</v>
      </c>
      <c r="T2735" s="89">
        <v>0</v>
      </c>
      <c r="U2735" s="89">
        <v>0</v>
      </c>
      <c r="V2735" s="89">
        <v>0</v>
      </c>
      <c r="W2735" s="89">
        <v>0</v>
      </c>
      <c r="X2735" s="89">
        <v>0</v>
      </c>
      <c r="Y2735" s="89">
        <v>0</v>
      </c>
    </row>
    <row r="2736" spans="1:25">
      <c r="A2736" s="88" t="s">
        <v>2845</v>
      </c>
      <c r="B2736" s="89">
        <v>0</v>
      </c>
      <c r="C2736" s="89">
        <v>0</v>
      </c>
      <c r="D2736" s="89">
        <v>0</v>
      </c>
      <c r="E2736" s="89">
        <v>0</v>
      </c>
      <c r="F2736" s="89">
        <v>0</v>
      </c>
      <c r="G2736" s="89">
        <v>0</v>
      </c>
      <c r="H2736" s="89">
        <v>0</v>
      </c>
      <c r="I2736" s="89">
        <v>0</v>
      </c>
      <c r="J2736" s="89">
        <v>0</v>
      </c>
      <c r="K2736" s="89">
        <v>0</v>
      </c>
      <c r="L2736" s="89">
        <v>0</v>
      </c>
      <c r="M2736" s="89">
        <v>0</v>
      </c>
      <c r="N2736" s="89">
        <v>0</v>
      </c>
      <c r="O2736" s="89">
        <v>0</v>
      </c>
      <c r="P2736" s="89">
        <v>0</v>
      </c>
      <c r="Q2736" s="89">
        <v>0</v>
      </c>
      <c r="R2736" s="89">
        <v>0</v>
      </c>
      <c r="S2736" s="89">
        <v>0</v>
      </c>
      <c r="T2736" s="89">
        <v>0</v>
      </c>
      <c r="U2736" s="89">
        <v>0</v>
      </c>
      <c r="V2736" s="89">
        <v>0</v>
      </c>
      <c r="W2736" s="89">
        <v>0</v>
      </c>
      <c r="X2736" s="89">
        <v>0</v>
      </c>
      <c r="Y2736" s="89">
        <v>0</v>
      </c>
    </row>
    <row r="2737" spans="1:25">
      <c r="A2737" s="88" t="s">
        <v>2846</v>
      </c>
      <c r="B2737" s="89">
        <v>0</v>
      </c>
      <c r="C2737" s="89">
        <v>0</v>
      </c>
      <c r="D2737" s="89">
        <v>0</v>
      </c>
      <c r="E2737" s="89">
        <v>0</v>
      </c>
      <c r="F2737" s="89">
        <v>0</v>
      </c>
      <c r="G2737" s="89">
        <v>0</v>
      </c>
      <c r="H2737" s="89">
        <v>0</v>
      </c>
      <c r="I2737" s="89">
        <v>0</v>
      </c>
      <c r="J2737" s="89">
        <v>0</v>
      </c>
      <c r="K2737" s="89">
        <v>0</v>
      </c>
      <c r="L2737" s="89">
        <v>0</v>
      </c>
      <c r="M2737" s="89">
        <v>0</v>
      </c>
      <c r="N2737" s="89">
        <v>0</v>
      </c>
      <c r="O2737" s="89">
        <v>0</v>
      </c>
      <c r="P2737" s="89">
        <v>0</v>
      </c>
      <c r="Q2737" s="89">
        <v>0</v>
      </c>
      <c r="R2737" s="89">
        <v>0</v>
      </c>
      <c r="S2737" s="89">
        <v>0</v>
      </c>
      <c r="T2737" s="89">
        <v>0</v>
      </c>
      <c r="U2737" s="89">
        <v>0</v>
      </c>
      <c r="V2737" s="89">
        <v>0</v>
      </c>
      <c r="W2737" s="89">
        <v>0</v>
      </c>
      <c r="X2737" s="89">
        <v>0</v>
      </c>
      <c r="Y2737" s="89">
        <v>0</v>
      </c>
    </row>
    <row r="2738" spans="1:25">
      <c r="A2738" s="88" t="s">
        <v>2847</v>
      </c>
      <c r="B2738" s="89">
        <v>0</v>
      </c>
      <c r="C2738" s="89">
        <v>0</v>
      </c>
      <c r="D2738" s="89">
        <v>0</v>
      </c>
      <c r="E2738" s="89">
        <v>0</v>
      </c>
      <c r="F2738" s="89">
        <v>0</v>
      </c>
      <c r="G2738" s="89">
        <v>0</v>
      </c>
      <c r="H2738" s="89">
        <v>0</v>
      </c>
      <c r="I2738" s="89">
        <v>0</v>
      </c>
      <c r="J2738" s="89">
        <v>0</v>
      </c>
      <c r="K2738" s="89">
        <v>0</v>
      </c>
      <c r="L2738" s="89">
        <v>0</v>
      </c>
      <c r="M2738" s="89">
        <v>0</v>
      </c>
      <c r="N2738" s="89">
        <v>0</v>
      </c>
      <c r="O2738" s="89">
        <v>0</v>
      </c>
      <c r="P2738" s="89">
        <v>0</v>
      </c>
      <c r="Q2738" s="89">
        <v>0</v>
      </c>
      <c r="R2738" s="89">
        <v>0</v>
      </c>
      <c r="S2738" s="89">
        <v>0</v>
      </c>
      <c r="T2738" s="89">
        <v>0</v>
      </c>
      <c r="U2738" s="89">
        <v>0</v>
      </c>
      <c r="V2738" s="89">
        <v>0</v>
      </c>
      <c r="W2738" s="89">
        <v>0</v>
      </c>
      <c r="X2738" s="89">
        <v>0</v>
      </c>
      <c r="Y2738" s="89">
        <v>0</v>
      </c>
    </row>
    <row r="2739" spans="1:25">
      <c r="A2739" s="88" t="s">
        <v>2848</v>
      </c>
      <c r="B2739" s="89">
        <v>0</v>
      </c>
      <c r="C2739" s="89">
        <v>0</v>
      </c>
      <c r="D2739" s="89">
        <v>0</v>
      </c>
      <c r="E2739" s="89">
        <v>0</v>
      </c>
      <c r="F2739" s="89">
        <v>0</v>
      </c>
      <c r="G2739" s="89">
        <v>0</v>
      </c>
      <c r="H2739" s="89">
        <v>0</v>
      </c>
      <c r="I2739" s="89">
        <v>0</v>
      </c>
      <c r="J2739" s="89">
        <v>0</v>
      </c>
      <c r="K2739" s="89">
        <v>0</v>
      </c>
      <c r="L2739" s="89">
        <v>0</v>
      </c>
      <c r="M2739" s="89">
        <v>0</v>
      </c>
      <c r="N2739" s="89">
        <v>0</v>
      </c>
      <c r="O2739" s="89">
        <v>0</v>
      </c>
      <c r="P2739" s="89">
        <v>0</v>
      </c>
      <c r="Q2739" s="89">
        <v>0</v>
      </c>
      <c r="R2739" s="89">
        <v>0</v>
      </c>
      <c r="S2739" s="89">
        <v>0</v>
      </c>
      <c r="T2739" s="89">
        <v>0</v>
      </c>
      <c r="U2739" s="89">
        <v>0</v>
      </c>
      <c r="V2739" s="89">
        <v>0</v>
      </c>
      <c r="W2739" s="89">
        <v>0</v>
      </c>
      <c r="X2739" s="89">
        <v>0</v>
      </c>
      <c r="Y2739" s="89">
        <v>0</v>
      </c>
    </row>
    <row r="2740" spans="1:25">
      <c r="A2740" s="88" t="s">
        <v>2849</v>
      </c>
      <c r="B2740" s="89">
        <v>0</v>
      </c>
      <c r="C2740" s="89">
        <v>0</v>
      </c>
      <c r="D2740" s="89">
        <v>0</v>
      </c>
      <c r="E2740" s="89">
        <v>0</v>
      </c>
      <c r="F2740" s="89">
        <v>0</v>
      </c>
      <c r="G2740" s="89">
        <v>0</v>
      </c>
      <c r="H2740" s="89">
        <v>0</v>
      </c>
      <c r="I2740" s="89">
        <v>0</v>
      </c>
      <c r="J2740" s="89">
        <v>0</v>
      </c>
      <c r="K2740" s="89">
        <v>0</v>
      </c>
      <c r="L2740" s="89">
        <v>0</v>
      </c>
      <c r="M2740" s="89">
        <v>0</v>
      </c>
      <c r="N2740" s="89">
        <v>0</v>
      </c>
      <c r="O2740" s="89">
        <v>0</v>
      </c>
      <c r="P2740" s="89">
        <v>0</v>
      </c>
      <c r="Q2740" s="89">
        <v>0</v>
      </c>
      <c r="R2740" s="89">
        <v>0</v>
      </c>
      <c r="S2740" s="89">
        <v>0</v>
      </c>
      <c r="T2740" s="89">
        <v>0</v>
      </c>
      <c r="U2740" s="89">
        <v>0</v>
      </c>
      <c r="V2740" s="89">
        <v>0</v>
      </c>
      <c r="W2740" s="89">
        <v>0</v>
      </c>
      <c r="X2740" s="89">
        <v>0</v>
      </c>
      <c r="Y2740" s="89">
        <v>0</v>
      </c>
    </row>
    <row r="2741" spans="1:25">
      <c r="A2741" s="88" t="s">
        <v>2850</v>
      </c>
      <c r="B2741" s="89">
        <v>0</v>
      </c>
      <c r="C2741" s="89">
        <v>0</v>
      </c>
      <c r="D2741" s="89">
        <v>0</v>
      </c>
      <c r="E2741" s="89">
        <v>0</v>
      </c>
      <c r="F2741" s="89">
        <v>0</v>
      </c>
      <c r="G2741" s="89">
        <v>0</v>
      </c>
      <c r="H2741" s="89">
        <v>0</v>
      </c>
      <c r="I2741" s="89">
        <v>0</v>
      </c>
      <c r="J2741" s="89">
        <v>0</v>
      </c>
      <c r="K2741" s="89">
        <v>0</v>
      </c>
      <c r="L2741" s="89">
        <v>0</v>
      </c>
      <c r="M2741" s="89">
        <v>0</v>
      </c>
      <c r="N2741" s="89">
        <v>0</v>
      </c>
      <c r="O2741" s="89">
        <v>0</v>
      </c>
      <c r="P2741" s="89">
        <v>0</v>
      </c>
      <c r="Q2741" s="89">
        <v>0</v>
      </c>
      <c r="R2741" s="89">
        <v>0</v>
      </c>
      <c r="S2741" s="89">
        <v>0</v>
      </c>
      <c r="T2741" s="89">
        <v>0</v>
      </c>
      <c r="U2741" s="89">
        <v>0</v>
      </c>
      <c r="V2741" s="89">
        <v>0</v>
      </c>
      <c r="W2741" s="89">
        <v>0</v>
      </c>
      <c r="X2741" s="89">
        <v>0</v>
      </c>
      <c r="Y2741" s="89">
        <v>0</v>
      </c>
    </row>
    <row r="2742" spans="1:25">
      <c r="A2742" s="88" t="s">
        <v>2851</v>
      </c>
      <c r="B2742" s="89">
        <v>0</v>
      </c>
      <c r="C2742" s="89">
        <v>0</v>
      </c>
      <c r="D2742" s="89">
        <v>0</v>
      </c>
      <c r="E2742" s="89">
        <v>0</v>
      </c>
      <c r="F2742" s="89">
        <v>0</v>
      </c>
      <c r="G2742" s="89">
        <v>0</v>
      </c>
      <c r="H2742" s="89">
        <v>0</v>
      </c>
      <c r="I2742" s="89">
        <v>0</v>
      </c>
      <c r="J2742" s="89">
        <v>0</v>
      </c>
      <c r="K2742" s="89">
        <v>0</v>
      </c>
      <c r="L2742" s="89">
        <v>0</v>
      </c>
      <c r="M2742" s="89">
        <v>0</v>
      </c>
      <c r="N2742" s="89">
        <v>0</v>
      </c>
      <c r="O2742" s="89">
        <v>0</v>
      </c>
      <c r="P2742" s="89">
        <v>0</v>
      </c>
      <c r="Q2742" s="89">
        <v>0</v>
      </c>
      <c r="R2742" s="89">
        <v>0</v>
      </c>
      <c r="S2742" s="89">
        <v>0</v>
      </c>
      <c r="T2742" s="89">
        <v>0</v>
      </c>
      <c r="U2742" s="89">
        <v>0</v>
      </c>
      <c r="V2742" s="89">
        <v>0</v>
      </c>
      <c r="W2742" s="89">
        <v>0</v>
      </c>
      <c r="X2742" s="89">
        <v>0</v>
      </c>
      <c r="Y2742" s="89">
        <v>0</v>
      </c>
    </row>
    <row r="2743" spans="1:25">
      <c r="A2743" s="88" t="s">
        <v>2852</v>
      </c>
      <c r="B2743" s="89">
        <v>0</v>
      </c>
      <c r="C2743" s="89">
        <v>0</v>
      </c>
      <c r="D2743" s="89">
        <v>0</v>
      </c>
      <c r="E2743" s="89">
        <v>0</v>
      </c>
      <c r="F2743" s="89">
        <v>0</v>
      </c>
      <c r="G2743" s="89">
        <v>0</v>
      </c>
      <c r="H2743" s="89">
        <v>0</v>
      </c>
      <c r="I2743" s="89">
        <v>0</v>
      </c>
      <c r="J2743" s="89">
        <v>0</v>
      </c>
      <c r="K2743" s="89">
        <v>0</v>
      </c>
      <c r="L2743" s="89">
        <v>0</v>
      </c>
      <c r="M2743" s="89">
        <v>0</v>
      </c>
      <c r="N2743" s="89">
        <v>0</v>
      </c>
      <c r="O2743" s="89">
        <v>0</v>
      </c>
      <c r="P2743" s="89">
        <v>0</v>
      </c>
      <c r="Q2743" s="89">
        <v>0</v>
      </c>
      <c r="R2743" s="89">
        <v>0</v>
      </c>
      <c r="S2743" s="89">
        <v>0</v>
      </c>
      <c r="T2743" s="89">
        <v>0</v>
      </c>
      <c r="U2743" s="89">
        <v>0</v>
      </c>
      <c r="V2743" s="89">
        <v>0</v>
      </c>
      <c r="W2743" s="89">
        <v>0</v>
      </c>
      <c r="X2743" s="89">
        <v>0</v>
      </c>
      <c r="Y2743" s="89">
        <v>0</v>
      </c>
    </row>
    <row r="2744" spans="1:25">
      <c r="A2744" s="88" t="s">
        <v>2853</v>
      </c>
      <c r="B2744" s="89">
        <v>0</v>
      </c>
      <c r="C2744" s="89">
        <v>0</v>
      </c>
      <c r="D2744" s="89">
        <v>0</v>
      </c>
      <c r="E2744" s="89">
        <v>0</v>
      </c>
      <c r="F2744" s="89">
        <v>0</v>
      </c>
      <c r="G2744" s="89">
        <v>0</v>
      </c>
      <c r="H2744" s="89">
        <v>0</v>
      </c>
      <c r="I2744" s="89">
        <v>0</v>
      </c>
      <c r="J2744" s="89">
        <v>0</v>
      </c>
      <c r="K2744" s="89">
        <v>0</v>
      </c>
      <c r="L2744" s="89">
        <v>0</v>
      </c>
      <c r="M2744" s="89">
        <v>0</v>
      </c>
      <c r="N2744" s="89">
        <v>0</v>
      </c>
      <c r="O2744" s="89">
        <v>0</v>
      </c>
      <c r="P2744" s="89">
        <v>0</v>
      </c>
      <c r="Q2744" s="89">
        <v>0</v>
      </c>
      <c r="R2744" s="89">
        <v>0</v>
      </c>
      <c r="S2744" s="89">
        <v>0</v>
      </c>
      <c r="T2744" s="89">
        <v>0</v>
      </c>
      <c r="U2744" s="89">
        <v>0</v>
      </c>
      <c r="V2744" s="89">
        <v>0</v>
      </c>
      <c r="W2744" s="89">
        <v>0</v>
      </c>
      <c r="X2744" s="89">
        <v>0</v>
      </c>
      <c r="Y2744" s="89">
        <v>0</v>
      </c>
    </row>
    <row r="2745" spans="1:25">
      <c r="A2745" s="88" t="s">
        <v>2854</v>
      </c>
      <c r="B2745" s="89">
        <v>0</v>
      </c>
      <c r="C2745" s="89">
        <v>0</v>
      </c>
      <c r="D2745" s="89">
        <v>0</v>
      </c>
      <c r="E2745" s="89">
        <v>0</v>
      </c>
      <c r="F2745" s="89">
        <v>0</v>
      </c>
      <c r="G2745" s="89">
        <v>0</v>
      </c>
      <c r="H2745" s="89">
        <v>0</v>
      </c>
      <c r="I2745" s="89">
        <v>0</v>
      </c>
      <c r="J2745" s="89">
        <v>0</v>
      </c>
      <c r="K2745" s="89">
        <v>0</v>
      </c>
      <c r="L2745" s="89">
        <v>0</v>
      </c>
      <c r="M2745" s="89">
        <v>0</v>
      </c>
      <c r="N2745" s="89">
        <v>0</v>
      </c>
      <c r="O2745" s="89">
        <v>0</v>
      </c>
      <c r="P2745" s="89">
        <v>0</v>
      </c>
      <c r="Q2745" s="89">
        <v>0</v>
      </c>
      <c r="R2745" s="89">
        <v>0</v>
      </c>
      <c r="S2745" s="89">
        <v>0</v>
      </c>
      <c r="T2745" s="89">
        <v>0</v>
      </c>
      <c r="U2745" s="89">
        <v>0</v>
      </c>
      <c r="V2745" s="89">
        <v>0</v>
      </c>
      <c r="W2745" s="89">
        <v>0</v>
      </c>
      <c r="X2745" s="89">
        <v>0</v>
      </c>
      <c r="Y2745" s="89">
        <v>0</v>
      </c>
    </row>
    <row r="2746" spans="1:25">
      <c r="A2746" s="88" t="s">
        <v>2855</v>
      </c>
      <c r="B2746" s="89">
        <v>0</v>
      </c>
      <c r="C2746" s="89">
        <v>0</v>
      </c>
      <c r="D2746" s="89">
        <v>0</v>
      </c>
      <c r="E2746" s="89">
        <v>0</v>
      </c>
      <c r="F2746" s="89">
        <v>0</v>
      </c>
      <c r="G2746" s="89">
        <v>0</v>
      </c>
      <c r="H2746" s="89">
        <v>0</v>
      </c>
      <c r="I2746" s="89">
        <v>0</v>
      </c>
      <c r="J2746" s="89">
        <v>0</v>
      </c>
      <c r="K2746" s="89">
        <v>0</v>
      </c>
      <c r="L2746" s="89">
        <v>0</v>
      </c>
      <c r="M2746" s="89">
        <v>0</v>
      </c>
      <c r="N2746" s="89">
        <v>0</v>
      </c>
      <c r="O2746" s="89">
        <v>0</v>
      </c>
      <c r="P2746" s="89">
        <v>0</v>
      </c>
      <c r="Q2746" s="89">
        <v>0</v>
      </c>
      <c r="R2746" s="89">
        <v>0</v>
      </c>
      <c r="S2746" s="89">
        <v>0</v>
      </c>
      <c r="T2746" s="89">
        <v>0</v>
      </c>
      <c r="U2746" s="89">
        <v>0</v>
      </c>
      <c r="V2746" s="89">
        <v>0</v>
      </c>
      <c r="W2746" s="89">
        <v>0</v>
      </c>
      <c r="X2746" s="89">
        <v>0</v>
      </c>
      <c r="Y2746" s="89">
        <v>0</v>
      </c>
    </row>
    <row r="2747" spans="1:25">
      <c r="A2747" s="88" t="s">
        <v>2856</v>
      </c>
      <c r="B2747" s="89">
        <v>0</v>
      </c>
      <c r="C2747" s="89">
        <v>0</v>
      </c>
      <c r="D2747" s="89">
        <v>0</v>
      </c>
      <c r="E2747" s="89">
        <v>0</v>
      </c>
      <c r="F2747" s="89">
        <v>0</v>
      </c>
      <c r="G2747" s="89">
        <v>0</v>
      </c>
      <c r="H2747" s="89">
        <v>0</v>
      </c>
      <c r="I2747" s="89">
        <v>0</v>
      </c>
      <c r="J2747" s="89">
        <v>0</v>
      </c>
      <c r="K2747" s="89">
        <v>0</v>
      </c>
      <c r="L2747" s="89">
        <v>0</v>
      </c>
      <c r="M2747" s="89">
        <v>0</v>
      </c>
      <c r="N2747" s="89">
        <v>0</v>
      </c>
      <c r="O2747" s="89">
        <v>0</v>
      </c>
      <c r="P2747" s="89">
        <v>0</v>
      </c>
      <c r="Q2747" s="89">
        <v>0</v>
      </c>
      <c r="R2747" s="89">
        <v>0</v>
      </c>
      <c r="S2747" s="89">
        <v>0</v>
      </c>
      <c r="T2747" s="89">
        <v>0</v>
      </c>
      <c r="U2747" s="89">
        <v>0</v>
      </c>
      <c r="V2747" s="89">
        <v>0</v>
      </c>
      <c r="W2747" s="89">
        <v>0</v>
      </c>
      <c r="X2747" s="89">
        <v>0</v>
      </c>
      <c r="Y2747" s="89">
        <v>0</v>
      </c>
    </row>
    <row r="2748" spans="1:25">
      <c r="A2748" s="88" t="s">
        <v>2857</v>
      </c>
      <c r="B2748" s="89">
        <v>0</v>
      </c>
      <c r="C2748" s="89">
        <v>0</v>
      </c>
      <c r="D2748" s="89">
        <v>0</v>
      </c>
      <c r="E2748" s="89">
        <v>0</v>
      </c>
      <c r="F2748" s="89">
        <v>0</v>
      </c>
      <c r="G2748" s="89">
        <v>0</v>
      </c>
      <c r="H2748" s="89">
        <v>0</v>
      </c>
      <c r="I2748" s="89">
        <v>0</v>
      </c>
      <c r="J2748" s="89">
        <v>0</v>
      </c>
      <c r="K2748" s="89">
        <v>0</v>
      </c>
      <c r="L2748" s="89">
        <v>0</v>
      </c>
      <c r="M2748" s="89">
        <v>0</v>
      </c>
      <c r="N2748" s="89">
        <v>0</v>
      </c>
      <c r="O2748" s="89">
        <v>0</v>
      </c>
      <c r="P2748" s="89">
        <v>0</v>
      </c>
      <c r="Q2748" s="89">
        <v>0</v>
      </c>
      <c r="R2748" s="89">
        <v>0</v>
      </c>
      <c r="S2748" s="89">
        <v>0</v>
      </c>
      <c r="T2748" s="89">
        <v>0</v>
      </c>
      <c r="U2748" s="89">
        <v>0</v>
      </c>
      <c r="V2748" s="89">
        <v>0</v>
      </c>
      <c r="W2748" s="89">
        <v>0</v>
      </c>
      <c r="X2748" s="89">
        <v>0</v>
      </c>
      <c r="Y2748" s="89">
        <v>0</v>
      </c>
    </row>
    <row r="2749" spans="1:25">
      <c r="A2749" s="88" t="s">
        <v>2858</v>
      </c>
      <c r="B2749" s="89">
        <v>0</v>
      </c>
      <c r="C2749" s="89">
        <v>0</v>
      </c>
      <c r="D2749" s="89">
        <v>0</v>
      </c>
      <c r="E2749" s="89">
        <v>0</v>
      </c>
      <c r="F2749" s="89">
        <v>0</v>
      </c>
      <c r="G2749" s="89">
        <v>0</v>
      </c>
      <c r="H2749" s="89">
        <v>0</v>
      </c>
      <c r="I2749" s="89">
        <v>0</v>
      </c>
      <c r="J2749" s="89">
        <v>0</v>
      </c>
      <c r="K2749" s="89">
        <v>0</v>
      </c>
      <c r="L2749" s="89">
        <v>0</v>
      </c>
      <c r="M2749" s="89">
        <v>0</v>
      </c>
      <c r="N2749" s="89">
        <v>0</v>
      </c>
      <c r="O2749" s="89">
        <v>0</v>
      </c>
      <c r="P2749" s="89">
        <v>0</v>
      </c>
      <c r="Q2749" s="89">
        <v>0</v>
      </c>
      <c r="R2749" s="89">
        <v>0</v>
      </c>
      <c r="S2749" s="89">
        <v>0</v>
      </c>
      <c r="T2749" s="89">
        <v>0</v>
      </c>
      <c r="U2749" s="89">
        <v>0</v>
      </c>
      <c r="V2749" s="89">
        <v>0</v>
      </c>
      <c r="W2749" s="89">
        <v>0</v>
      </c>
      <c r="X2749" s="89">
        <v>0</v>
      </c>
      <c r="Y2749" s="89">
        <v>0</v>
      </c>
    </row>
    <row r="2750" spans="1:25">
      <c r="A2750" s="88" t="s">
        <v>2859</v>
      </c>
      <c r="B2750" s="89">
        <v>0</v>
      </c>
      <c r="C2750" s="89">
        <v>0</v>
      </c>
      <c r="D2750" s="89">
        <v>0</v>
      </c>
      <c r="E2750" s="89">
        <v>0</v>
      </c>
      <c r="F2750" s="89">
        <v>0</v>
      </c>
      <c r="G2750" s="89">
        <v>0</v>
      </c>
      <c r="H2750" s="89">
        <v>0</v>
      </c>
      <c r="I2750" s="89">
        <v>0</v>
      </c>
      <c r="J2750" s="89">
        <v>0</v>
      </c>
      <c r="K2750" s="89">
        <v>0</v>
      </c>
      <c r="L2750" s="89">
        <v>0</v>
      </c>
      <c r="M2750" s="89">
        <v>0</v>
      </c>
      <c r="N2750" s="89">
        <v>0</v>
      </c>
      <c r="O2750" s="89">
        <v>0</v>
      </c>
      <c r="P2750" s="89">
        <v>0</v>
      </c>
      <c r="Q2750" s="89">
        <v>0</v>
      </c>
      <c r="R2750" s="89">
        <v>0</v>
      </c>
      <c r="S2750" s="89">
        <v>0</v>
      </c>
      <c r="T2750" s="89">
        <v>0</v>
      </c>
      <c r="U2750" s="89">
        <v>0</v>
      </c>
      <c r="V2750" s="89">
        <v>0</v>
      </c>
      <c r="W2750" s="89">
        <v>0</v>
      </c>
      <c r="X2750" s="89">
        <v>0</v>
      </c>
      <c r="Y2750" s="89">
        <v>0</v>
      </c>
    </row>
    <row r="2751" spans="1:25">
      <c r="A2751" s="88" t="s">
        <v>2860</v>
      </c>
      <c r="B2751" s="89">
        <v>0</v>
      </c>
      <c r="C2751" s="89">
        <v>0</v>
      </c>
      <c r="D2751" s="89">
        <v>0</v>
      </c>
      <c r="E2751" s="89">
        <v>0</v>
      </c>
      <c r="F2751" s="89">
        <v>0</v>
      </c>
      <c r="G2751" s="89">
        <v>0</v>
      </c>
      <c r="H2751" s="89">
        <v>0</v>
      </c>
      <c r="I2751" s="89">
        <v>0</v>
      </c>
      <c r="J2751" s="89">
        <v>0</v>
      </c>
      <c r="K2751" s="89">
        <v>0</v>
      </c>
      <c r="L2751" s="89">
        <v>0</v>
      </c>
      <c r="M2751" s="89">
        <v>0</v>
      </c>
      <c r="N2751" s="89">
        <v>0</v>
      </c>
      <c r="O2751" s="89">
        <v>0</v>
      </c>
      <c r="P2751" s="89">
        <v>0</v>
      </c>
      <c r="Q2751" s="89">
        <v>0</v>
      </c>
      <c r="R2751" s="89">
        <v>0</v>
      </c>
      <c r="S2751" s="89">
        <v>0</v>
      </c>
      <c r="T2751" s="89">
        <v>0</v>
      </c>
      <c r="U2751" s="89">
        <v>0</v>
      </c>
      <c r="V2751" s="89">
        <v>0</v>
      </c>
      <c r="W2751" s="89">
        <v>0</v>
      </c>
      <c r="X2751" s="89">
        <v>0</v>
      </c>
      <c r="Y2751" s="89">
        <v>0</v>
      </c>
    </row>
    <row r="2752" spans="1:25">
      <c r="A2752" s="88" t="s">
        <v>2861</v>
      </c>
      <c r="B2752" s="89">
        <v>0</v>
      </c>
      <c r="C2752" s="89">
        <v>0</v>
      </c>
      <c r="D2752" s="89">
        <v>0</v>
      </c>
      <c r="E2752" s="89">
        <v>0</v>
      </c>
      <c r="F2752" s="89">
        <v>0</v>
      </c>
      <c r="G2752" s="89">
        <v>0</v>
      </c>
      <c r="H2752" s="89">
        <v>0</v>
      </c>
      <c r="I2752" s="89">
        <v>0</v>
      </c>
      <c r="J2752" s="89">
        <v>0</v>
      </c>
      <c r="K2752" s="89">
        <v>0</v>
      </c>
      <c r="L2752" s="89">
        <v>0</v>
      </c>
      <c r="M2752" s="89">
        <v>0</v>
      </c>
      <c r="N2752" s="89">
        <v>0</v>
      </c>
      <c r="O2752" s="89">
        <v>0</v>
      </c>
      <c r="P2752" s="89">
        <v>0</v>
      </c>
      <c r="Q2752" s="89">
        <v>0</v>
      </c>
      <c r="R2752" s="89">
        <v>0</v>
      </c>
      <c r="S2752" s="89">
        <v>0</v>
      </c>
      <c r="T2752" s="89">
        <v>0</v>
      </c>
      <c r="U2752" s="89">
        <v>0</v>
      </c>
      <c r="V2752" s="89">
        <v>0</v>
      </c>
      <c r="W2752" s="89">
        <v>0</v>
      </c>
      <c r="X2752" s="89">
        <v>0</v>
      </c>
      <c r="Y2752" s="89">
        <v>0</v>
      </c>
    </row>
    <row r="2753" spans="1:25">
      <c r="A2753" s="88" t="s">
        <v>2862</v>
      </c>
      <c r="B2753" s="89">
        <v>0</v>
      </c>
      <c r="C2753" s="89">
        <v>0</v>
      </c>
      <c r="D2753" s="89">
        <v>0</v>
      </c>
      <c r="E2753" s="89">
        <v>0</v>
      </c>
      <c r="F2753" s="89">
        <v>0</v>
      </c>
      <c r="G2753" s="89">
        <v>0</v>
      </c>
      <c r="H2753" s="89">
        <v>0</v>
      </c>
      <c r="I2753" s="89">
        <v>0</v>
      </c>
      <c r="J2753" s="89">
        <v>0</v>
      </c>
      <c r="K2753" s="89">
        <v>0</v>
      </c>
      <c r="L2753" s="89">
        <v>0</v>
      </c>
      <c r="M2753" s="89">
        <v>0</v>
      </c>
      <c r="N2753" s="89">
        <v>0</v>
      </c>
      <c r="O2753" s="89">
        <v>0</v>
      </c>
      <c r="P2753" s="89">
        <v>0</v>
      </c>
      <c r="Q2753" s="89">
        <v>0</v>
      </c>
      <c r="R2753" s="89">
        <v>0</v>
      </c>
      <c r="S2753" s="89">
        <v>0</v>
      </c>
      <c r="T2753" s="89">
        <v>0</v>
      </c>
      <c r="U2753" s="89">
        <v>0</v>
      </c>
      <c r="V2753" s="89">
        <v>0</v>
      </c>
      <c r="W2753" s="89">
        <v>0</v>
      </c>
      <c r="X2753" s="89">
        <v>0</v>
      </c>
      <c r="Y2753" s="89">
        <v>0</v>
      </c>
    </row>
    <row r="2754" spans="1:25">
      <c r="A2754" s="88" t="s">
        <v>2863</v>
      </c>
      <c r="B2754" s="89">
        <v>0</v>
      </c>
      <c r="C2754" s="89">
        <v>0</v>
      </c>
      <c r="D2754" s="89">
        <v>0</v>
      </c>
      <c r="E2754" s="89">
        <v>0</v>
      </c>
      <c r="F2754" s="89">
        <v>0</v>
      </c>
      <c r="G2754" s="89">
        <v>0</v>
      </c>
      <c r="H2754" s="89">
        <v>0</v>
      </c>
      <c r="I2754" s="89">
        <v>0</v>
      </c>
      <c r="J2754" s="89">
        <v>0</v>
      </c>
      <c r="K2754" s="89">
        <v>0</v>
      </c>
      <c r="L2754" s="89">
        <v>0</v>
      </c>
      <c r="M2754" s="89">
        <v>0</v>
      </c>
      <c r="N2754" s="89">
        <v>0</v>
      </c>
      <c r="O2754" s="89">
        <v>0</v>
      </c>
      <c r="P2754" s="89">
        <v>0</v>
      </c>
      <c r="Q2754" s="89">
        <v>0</v>
      </c>
      <c r="R2754" s="89">
        <v>0</v>
      </c>
      <c r="S2754" s="89">
        <v>0</v>
      </c>
      <c r="T2754" s="89">
        <v>0</v>
      </c>
      <c r="U2754" s="89">
        <v>0</v>
      </c>
      <c r="V2754" s="89">
        <v>0</v>
      </c>
      <c r="W2754" s="89">
        <v>0</v>
      </c>
      <c r="X2754" s="89">
        <v>0</v>
      </c>
      <c r="Y2754" s="89">
        <v>0</v>
      </c>
    </row>
    <row r="2755" spans="1:25">
      <c r="A2755" s="88" t="s">
        <v>2864</v>
      </c>
      <c r="B2755" s="89">
        <v>0</v>
      </c>
      <c r="C2755" s="89">
        <v>0</v>
      </c>
      <c r="D2755" s="89">
        <v>0</v>
      </c>
      <c r="E2755" s="89">
        <v>0</v>
      </c>
      <c r="F2755" s="89">
        <v>0</v>
      </c>
      <c r="G2755" s="89">
        <v>0</v>
      </c>
      <c r="H2755" s="89">
        <v>0</v>
      </c>
      <c r="I2755" s="89">
        <v>0</v>
      </c>
      <c r="J2755" s="89">
        <v>0</v>
      </c>
      <c r="K2755" s="89">
        <v>0</v>
      </c>
      <c r="L2755" s="89">
        <v>0</v>
      </c>
      <c r="M2755" s="89">
        <v>0</v>
      </c>
      <c r="N2755" s="89">
        <v>0</v>
      </c>
      <c r="O2755" s="89">
        <v>0</v>
      </c>
      <c r="P2755" s="89">
        <v>0</v>
      </c>
      <c r="Q2755" s="89">
        <v>0</v>
      </c>
      <c r="R2755" s="89">
        <v>0</v>
      </c>
      <c r="S2755" s="89">
        <v>0</v>
      </c>
      <c r="T2755" s="89">
        <v>0</v>
      </c>
      <c r="U2755" s="89">
        <v>0</v>
      </c>
      <c r="V2755" s="89">
        <v>0</v>
      </c>
      <c r="W2755" s="89">
        <v>0</v>
      </c>
      <c r="X2755" s="89">
        <v>0</v>
      </c>
      <c r="Y2755" s="89">
        <v>0</v>
      </c>
    </row>
    <row r="2756" spans="1:25">
      <c r="A2756" s="88" t="s">
        <v>2865</v>
      </c>
      <c r="B2756" s="89">
        <v>0</v>
      </c>
      <c r="C2756" s="89">
        <v>0</v>
      </c>
      <c r="D2756" s="89">
        <v>0</v>
      </c>
      <c r="E2756" s="89">
        <v>0</v>
      </c>
      <c r="F2756" s="89">
        <v>0</v>
      </c>
      <c r="G2756" s="89">
        <v>0</v>
      </c>
      <c r="H2756" s="89">
        <v>0</v>
      </c>
      <c r="I2756" s="89">
        <v>0</v>
      </c>
      <c r="J2756" s="89">
        <v>0</v>
      </c>
      <c r="K2756" s="89">
        <v>0</v>
      </c>
      <c r="L2756" s="89">
        <v>0</v>
      </c>
      <c r="M2756" s="89">
        <v>0</v>
      </c>
      <c r="N2756" s="89">
        <v>0</v>
      </c>
      <c r="O2756" s="89">
        <v>0</v>
      </c>
      <c r="P2756" s="89">
        <v>0</v>
      </c>
      <c r="Q2756" s="89">
        <v>0</v>
      </c>
      <c r="R2756" s="89">
        <v>0</v>
      </c>
      <c r="S2756" s="89">
        <v>0</v>
      </c>
      <c r="T2756" s="89">
        <v>0</v>
      </c>
      <c r="U2756" s="89">
        <v>0</v>
      </c>
      <c r="V2756" s="89">
        <v>0</v>
      </c>
      <c r="W2756" s="89">
        <v>0</v>
      </c>
      <c r="X2756" s="89">
        <v>0</v>
      </c>
      <c r="Y2756" s="89">
        <v>0</v>
      </c>
    </row>
    <row r="2757" spans="1:25">
      <c r="A2757" s="88" t="s">
        <v>2866</v>
      </c>
      <c r="B2757" s="89">
        <v>0</v>
      </c>
      <c r="C2757" s="89">
        <v>0</v>
      </c>
      <c r="D2757" s="89">
        <v>0</v>
      </c>
      <c r="E2757" s="89">
        <v>0</v>
      </c>
      <c r="F2757" s="89">
        <v>0</v>
      </c>
      <c r="G2757" s="89">
        <v>0</v>
      </c>
      <c r="H2757" s="89">
        <v>0</v>
      </c>
      <c r="I2757" s="89">
        <v>0</v>
      </c>
      <c r="J2757" s="89">
        <v>0</v>
      </c>
      <c r="K2757" s="89">
        <v>0</v>
      </c>
      <c r="L2757" s="89">
        <v>0</v>
      </c>
      <c r="M2757" s="89">
        <v>0</v>
      </c>
      <c r="N2757" s="89">
        <v>0</v>
      </c>
      <c r="O2757" s="89">
        <v>0</v>
      </c>
      <c r="P2757" s="89">
        <v>0</v>
      </c>
      <c r="Q2757" s="89">
        <v>0</v>
      </c>
      <c r="R2757" s="89">
        <v>0</v>
      </c>
      <c r="S2757" s="89">
        <v>0</v>
      </c>
      <c r="T2757" s="89">
        <v>0</v>
      </c>
      <c r="U2757" s="89">
        <v>0</v>
      </c>
      <c r="V2757" s="89">
        <v>0</v>
      </c>
      <c r="W2757" s="89">
        <v>0</v>
      </c>
      <c r="X2757" s="89">
        <v>0</v>
      </c>
      <c r="Y2757" s="89">
        <v>0</v>
      </c>
    </row>
    <row r="2758" spans="1:25">
      <c r="A2758" s="88" t="s">
        <v>2867</v>
      </c>
      <c r="B2758" s="89">
        <v>0</v>
      </c>
      <c r="C2758" s="89">
        <v>0</v>
      </c>
      <c r="D2758" s="89">
        <v>0</v>
      </c>
      <c r="E2758" s="89">
        <v>0</v>
      </c>
      <c r="F2758" s="89">
        <v>0</v>
      </c>
      <c r="G2758" s="89">
        <v>0</v>
      </c>
      <c r="H2758" s="89">
        <v>0</v>
      </c>
      <c r="I2758" s="89">
        <v>0</v>
      </c>
      <c r="J2758" s="89">
        <v>0</v>
      </c>
      <c r="K2758" s="89">
        <v>0</v>
      </c>
      <c r="L2758" s="89">
        <v>0</v>
      </c>
      <c r="M2758" s="89">
        <v>0</v>
      </c>
      <c r="N2758" s="89">
        <v>0</v>
      </c>
      <c r="O2758" s="89">
        <v>0</v>
      </c>
      <c r="P2758" s="89">
        <v>0</v>
      </c>
      <c r="Q2758" s="89">
        <v>0</v>
      </c>
      <c r="R2758" s="89">
        <v>0</v>
      </c>
      <c r="S2758" s="89">
        <v>0</v>
      </c>
      <c r="T2758" s="89">
        <v>0</v>
      </c>
      <c r="U2758" s="89">
        <v>0</v>
      </c>
      <c r="V2758" s="89">
        <v>0</v>
      </c>
      <c r="W2758" s="89">
        <v>0</v>
      </c>
      <c r="X2758" s="89">
        <v>0</v>
      </c>
      <c r="Y2758" s="89">
        <v>0</v>
      </c>
    </row>
    <row r="2759" spans="1:25">
      <c r="A2759" s="88" t="s">
        <v>2868</v>
      </c>
      <c r="B2759" s="89">
        <v>0</v>
      </c>
      <c r="C2759" s="89">
        <v>0</v>
      </c>
      <c r="D2759" s="89">
        <v>0</v>
      </c>
      <c r="E2759" s="89">
        <v>0</v>
      </c>
      <c r="F2759" s="89">
        <v>0</v>
      </c>
      <c r="G2759" s="89">
        <v>0</v>
      </c>
      <c r="H2759" s="89">
        <v>0</v>
      </c>
      <c r="I2759" s="89">
        <v>0</v>
      </c>
      <c r="J2759" s="89">
        <v>0</v>
      </c>
      <c r="K2759" s="89">
        <v>0</v>
      </c>
      <c r="L2759" s="89">
        <v>0</v>
      </c>
      <c r="M2759" s="89">
        <v>0</v>
      </c>
      <c r="N2759" s="89">
        <v>0</v>
      </c>
      <c r="O2759" s="89">
        <v>0</v>
      </c>
      <c r="P2759" s="89">
        <v>0</v>
      </c>
      <c r="Q2759" s="89">
        <v>0</v>
      </c>
      <c r="R2759" s="89">
        <v>0</v>
      </c>
      <c r="S2759" s="89">
        <v>0</v>
      </c>
      <c r="T2759" s="89">
        <v>0</v>
      </c>
      <c r="U2759" s="89">
        <v>0</v>
      </c>
      <c r="V2759" s="89">
        <v>0</v>
      </c>
      <c r="W2759" s="89">
        <v>0</v>
      </c>
      <c r="X2759" s="89">
        <v>0</v>
      </c>
      <c r="Y2759" s="89">
        <v>0</v>
      </c>
    </row>
    <row r="2760" spans="1:25">
      <c r="A2760" s="88" t="s">
        <v>2869</v>
      </c>
      <c r="B2760" s="89">
        <v>0</v>
      </c>
      <c r="C2760" s="89">
        <v>0</v>
      </c>
      <c r="D2760" s="89">
        <v>0</v>
      </c>
      <c r="E2760" s="89">
        <v>0</v>
      </c>
      <c r="F2760" s="89">
        <v>0</v>
      </c>
      <c r="G2760" s="89">
        <v>0</v>
      </c>
      <c r="H2760" s="89">
        <v>0</v>
      </c>
      <c r="I2760" s="89">
        <v>0</v>
      </c>
      <c r="J2760" s="89">
        <v>0</v>
      </c>
      <c r="K2760" s="89">
        <v>0</v>
      </c>
      <c r="L2760" s="89">
        <v>0</v>
      </c>
      <c r="M2760" s="89">
        <v>0</v>
      </c>
      <c r="N2760" s="89">
        <v>0</v>
      </c>
      <c r="O2760" s="89">
        <v>0</v>
      </c>
      <c r="P2760" s="89">
        <v>0</v>
      </c>
      <c r="Q2760" s="89">
        <v>0</v>
      </c>
      <c r="R2760" s="89">
        <v>0</v>
      </c>
      <c r="S2760" s="89">
        <v>0</v>
      </c>
      <c r="T2760" s="89">
        <v>0</v>
      </c>
      <c r="U2760" s="89">
        <v>0</v>
      </c>
      <c r="V2760" s="89">
        <v>0</v>
      </c>
      <c r="W2760" s="89">
        <v>0</v>
      </c>
      <c r="X2760" s="89">
        <v>0</v>
      </c>
      <c r="Y2760" s="89">
        <v>0</v>
      </c>
    </row>
    <row r="2761" spans="1:25">
      <c r="A2761" s="88" t="s">
        <v>2870</v>
      </c>
      <c r="B2761" s="89">
        <v>0</v>
      </c>
      <c r="C2761" s="89">
        <v>0</v>
      </c>
      <c r="D2761" s="89">
        <v>0</v>
      </c>
      <c r="E2761" s="89">
        <v>0</v>
      </c>
      <c r="F2761" s="89">
        <v>0</v>
      </c>
      <c r="G2761" s="89">
        <v>0</v>
      </c>
      <c r="H2761" s="89">
        <v>0</v>
      </c>
      <c r="I2761" s="89">
        <v>0</v>
      </c>
      <c r="J2761" s="89">
        <v>0</v>
      </c>
      <c r="K2761" s="89">
        <v>0</v>
      </c>
      <c r="L2761" s="89">
        <v>0</v>
      </c>
      <c r="M2761" s="89">
        <v>0</v>
      </c>
      <c r="N2761" s="89">
        <v>0</v>
      </c>
      <c r="O2761" s="89">
        <v>0</v>
      </c>
      <c r="P2761" s="89">
        <v>0</v>
      </c>
      <c r="Q2761" s="89">
        <v>0</v>
      </c>
      <c r="R2761" s="89">
        <v>0</v>
      </c>
      <c r="S2761" s="89">
        <v>0</v>
      </c>
      <c r="T2761" s="89">
        <v>0</v>
      </c>
      <c r="U2761" s="89">
        <v>0</v>
      </c>
      <c r="V2761" s="89">
        <v>0</v>
      </c>
      <c r="W2761" s="89">
        <v>0</v>
      </c>
      <c r="X2761" s="89">
        <v>0</v>
      </c>
      <c r="Y2761" s="89">
        <v>0</v>
      </c>
    </row>
    <row r="2762" spans="1:25">
      <c r="A2762" s="88" t="s">
        <v>2871</v>
      </c>
      <c r="B2762" s="89">
        <v>0</v>
      </c>
      <c r="C2762" s="89">
        <v>0</v>
      </c>
      <c r="D2762" s="89">
        <v>0</v>
      </c>
      <c r="E2762" s="89">
        <v>0</v>
      </c>
      <c r="F2762" s="89">
        <v>0</v>
      </c>
      <c r="G2762" s="89">
        <v>0</v>
      </c>
      <c r="H2762" s="89">
        <v>0</v>
      </c>
      <c r="I2762" s="89">
        <v>0</v>
      </c>
      <c r="J2762" s="89">
        <v>0</v>
      </c>
      <c r="K2762" s="89">
        <v>0</v>
      </c>
      <c r="L2762" s="89">
        <v>0</v>
      </c>
      <c r="M2762" s="89">
        <v>0</v>
      </c>
      <c r="N2762" s="89">
        <v>0</v>
      </c>
      <c r="O2762" s="89">
        <v>0</v>
      </c>
      <c r="P2762" s="89">
        <v>0</v>
      </c>
      <c r="Q2762" s="89">
        <v>0</v>
      </c>
      <c r="R2762" s="89">
        <v>0</v>
      </c>
      <c r="S2762" s="89">
        <v>0</v>
      </c>
      <c r="T2762" s="89">
        <v>0</v>
      </c>
      <c r="U2762" s="89">
        <v>0</v>
      </c>
      <c r="V2762" s="89">
        <v>0</v>
      </c>
      <c r="W2762" s="89">
        <v>0</v>
      </c>
      <c r="X2762" s="89">
        <v>0</v>
      </c>
      <c r="Y2762" s="89">
        <v>0</v>
      </c>
    </row>
    <row r="2763" spans="1:25">
      <c r="A2763" s="88" t="s">
        <v>2872</v>
      </c>
      <c r="B2763" s="89">
        <v>0</v>
      </c>
      <c r="C2763" s="89">
        <v>0</v>
      </c>
      <c r="D2763" s="89">
        <v>0</v>
      </c>
      <c r="E2763" s="89">
        <v>0</v>
      </c>
      <c r="F2763" s="89">
        <v>0</v>
      </c>
      <c r="G2763" s="89">
        <v>0</v>
      </c>
      <c r="H2763" s="89">
        <v>0</v>
      </c>
      <c r="I2763" s="89">
        <v>0</v>
      </c>
      <c r="J2763" s="89">
        <v>0</v>
      </c>
      <c r="K2763" s="89">
        <v>0</v>
      </c>
      <c r="L2763" s="89">
        <v>0</v>
      </c>
      <c r="M2763" s="89">
        <v>0</v>
      </c>
      <c r="N2763" s="89">
        <v>0</v>
      </c>
      <c r="O2763" s="89">
        <v>0</v>
      </c>
      <c r="P2763" s="89">
        <v>0</v>
      </c>
      <c r="Q2763" s="89">
        <v>0</v>
      </c>
      <c r="R2763" s="89">
        <v>0</v>
      </c>
      <c r="S2763" s="89">
        <v>0</v>
      </c>
      <c r="T2763" s="89">
        <v>0</v>
      </c>
      <c r="U2763" s="89">
        <v>0</v>
      </c>
      <c r="V2763" s="89">
        <v>0</v>
      </c>
      <c r="W2763" s="89">
        <v>0</v>
      </c>
      <c r="X2763" s="89">
        <v>0</v>
      </c>
      <c r="Y2763" s="89">
        <v>0</v>
      </c>
    </row>
    <row r="2764" spans="1:25">
      <c r="A2764" s="88" t="s">
        <v>2873</v>
      </c>
      <c r="B2764" s="89">
        <v>0</v>
      </c>
      <c r="C2764" s="89">
        <v>0</v>
      </c>
      <c r="D2764" s="89">
        <v>0</v>
      </c>
      <c r="E2764" s="89">
        <v>0</v>
      </c>
      <c r="F2764" s="89">
        <v>0</v>
      </c>
      <c r="G2764" s="89">
        <v>0</v>
      </c>
      <c r="H2764" s="89">
        <v>0</v>
      </c>
      <c r="I2764" s="89">
        <v>0</v>
      </c>
      <c r="J2764" s="89">
        <v>0</v>
      </c>
      <c r="K2764" s="89">
        <v>0</v>
      </c>
      <c r="L2764" s="89">
        <v>0</v>
      </c>
      <c r="M2764" s="89">
        <v>0</v>
      </c>
      <c r="N2764" s="89">
        <v>0</v>
      </c>
      <c r="O2764" s="89">
        <v>0</v>
      </c>
      <c r="P2764" s="89">
        <v>0</v>
      </c>
      <c r="Q2764" s="89">
        <v>0</v>
      </c>
      <c r="R2764" s="89">
        <v>0</v>
      </c>
      <c r="S2764" s="89">
        <v>0</v>
      </c>
      <c r="T2764" s="89">
        <v>0</v>
      </c>
      <c r="U2764" s="89">
        <v>0</v>
      </c>
      <c r="V2764" s="89">
        <v>0</v>
      </c>
      <c r="W2764" s="89">
        <v>0</v>
      </c>
      <c r="X2764" s="89">
        <v>0</v>
      </c>
      <c r="Y2764" s="89">
        <v>0</v>
      </c>
    </row>
    <row r="2765" spans="1:25">
      <c r="A2765" s="88" t="s">
        <v>2874</v>
      </c>
      <c r="B2765" s="89">
        <v>0</v>
      </c>
      <c r="C2765" s="89">
        <v>0</v>
      </c>
      <c r="D2765" s="89">
        <v>0</v>
      </c>
      <c r="E2765" s="89">
        <v>0</v>
      </c>
      <c r="F2765" s="89">
        <v>0</v>
      </c>
      <c r="G2765" s="89">
        <v>0</v>
      </c>
      <c r="H2765" s="89">
        <v>0</v>
      </c>
      <c r="I2765" s="89">
        <v>0</v>
      </c>
      <c r="J2765" s="89">
        <v>0</v>
      </c>
      <c r="K2765" s="89">
        <v>0</v>
      </c>
      <c r="L2765" s="89">
        <v>0</v>
      </c>
      <c r="M2765" s="89">
        <v>0</v>
      </c>
      <c r="N2765" s="89">
        <v>0</v>
      </c>
      <c r="O2765" s="89">
        <v>0</v>
      </c>
      <c r="P2765" s="89">
        <v>0</v>
      </c>
      <c r="Q2765" s="89">
        <v>0</v>
      </c>
      <c r="R2765" s="89">
        <v>0</v>
      </c>
      <c r="S2765" s="89">
        <v>0</v>
      </c>
      <c r="T2765" s="89">
        <v>0</v>
      </c>
      <c r="U2765" s="89">
        <v>0</v>
      </c>
      <c r="V2765" s="89">
        <v>0</v>
      </c>
      <c r="W2765" s="89">
        <v>0</v>
      </c>
      <c r="X2765" s="89">
        <v>0</v>
      </c>
      <c r="Y2765" s="89">
        <v>0</v>
      </c>
    </row>
    <row r="2766" spans="1:25">
      <c r="A2766" s="88" t="s">
        <v>2875</v>
      </c>
      <c r="B2766" s="89">
        <v>0</v>
      </c>
      <c r="C2766" s="89">
        <v>0</v>
      </c>
      <c r="D2766" s="89">
        <v>0</v>
      </c>
      <c r="E2766" s="89">
        <v>0</v>
      </c>
      <c r="F2766" s="89">
        <v>0</v>
      </c>
      <c r="G2766" s="89">
        <v>0</v>
      </c>
      <c r="H2766" s="89">
        <v>0</v>
      </c>
      <c r="I2766" s="89">
        <v>0</v>
      </c>
      <c r="J2766" s="89">
        <v>0</v>
      </c>
      <c r="K2766" s="89">
        <v>0</v>
      </c>
      <c r="L2766" s="89">
        <v>0</v>
      </c>
      <c r="M2766" s="89">
        <v>0</v>
      </c>
      <c r="N2766" s="89">
        <v>0</v>
      </c>
      <c r="O2766" s="89">
        <v>0</v>
      </c>
      <c r="P2766" s="89">
        <v>0</v>
      </c>
      <c r="Q2766" s="89">
        <v>0</v>
      </c>
      <c r="R2766" s="89">
        <v>0</v>
      </c>
      <c r="S2766" s="89">
        <v>0</v>
      </c>
      <c r="T2766" s="89">
        <v>0</v>
      </c>
      <c r="U2766" s="89">
        <v>0</v>
      </c>
      <c r="V2766" s="89">
        <v>0</v>
      </c>
      <c r="W2766" s="89">
        <v>0</v>
      </c>
      <c r="X2766" s="89">
        <v>0</v>
      </c>
      <c r="Y2766" s="89">
        <v>0</v>
      </c>
    </row>
    <row r="2767" spans="1:25">
      <c r="A2767" s="88" t="s">
        <v>2876</v>
      </c>
      <c r="B2767" s="89">
        <v>0</v>
      </c>
      <c r="C2767" s="89">
        <v>0</v>
      </c>
      <c r="D2767" s="89">
        <v>0</v>
      </c>
      <c r="E2767" s="89">
        <v>0</v>
      </c>
      <c r="F2767" s="89">
        <v>0</v>
      </c>
      <c r="G2767" s="89">
        <v>0</v>
      </c>
      <c r="H2767" s="89">
        <v>0</v>
      </c>
      <c r="I2767" s="89">
        <v>0</v>
      </c>
      <c r="J2767" s="89">
        <v>0</v>
      </c>
      <c r="K2767" s="89">
        <v>0</v>
      </c>
      <c r="L2767" s="89">
        <v>0</v>
      </c>
      <c r="M2767" s="89">
        <v>0</v>
      </c>
      <c r="N2767" s="89">
        <v>0</v>
      </c>
      <c r="O2767" s="89">
        <v>0</v>
      </c>
      <c r="P2767" s="89">
        <v>0</v>
      </c>
      <c r="Q2767" s="89">
        <v>0</v>
      </c>
      <c r="R2767" s="89">
        <v>0</v>
      </c>
      <c r="S2767" s="89">
        <v>0</v>
      </c>
      <c r="T2767" s="89">
        <v>0</v>
      </c>
      <c r="U2767" s="89">
        <v>0</v>
      </c>
      <c r="V2767" s="89">
        <v>0</v>
      </c>
      <c r="W2767" s="89">
        <v>0</v>
      </c>
      <c r="X2767" s="89">
        <v>0</v>
      </c>
      <c r="Y2767" s="89">
        <v>0</v>
      </c>
    </row>
    <row r="2768" spans="1:25">
      <c r="A2768" s="88" t="s">
        <v>2877</v>
      </c>
      <c r="B2768" s="89">
        <v>0</v>
      </c>
      <c r="C2768" s="89">
        <v>0</v>
      </c>
      <c r="D2768" s="89">
        <v>0</v>
      </c>
      <c r="E2768" s="89">
        <v>0</v>
      </c>
      <c r="F2768" s="89">
        <v>0</v>
      </c>
      <c r="G2768" s="89">
        <v>0</v>
      </c>
      <c r="H2768" s="89">
        <v>0</v>
      </c>
      <c r="I2768" s="89">
        <v>0</v>
      </c>
      <c r="J2768" s="89">
        <v>0</v>
      </c>
      <c r="K2768" s="89">
        <v>0</v>
      </c>
      <c r="L2768" s="89">
        <v>0</v>
      </c>
      <c r="M2768" s="89">
        <v>0</v>
      </c>
      <c r="N2768" s="89">
        <v>0</v>
      </c>
      <c r="O2768" s="89">
        <v>0</v>
      </c>
      <c r="P2768" s="89">
        <v>0</v>
      </c>
      <c r="Q2768" s="89">
        <v>0</v>
      </c>
      <c r="R2768" s="89">
        <v>0</v>
      </c>
      <c r="S2768" s="89">
        <v>0</v>
      </c>
      <c r="T2768" s="89">
        <v>0</v>
      </c>
      <c r="U2768" s="89">
        <v>0</v>
      </c>
      <c r="V2768" s="89">
        <v>0</v>
      </c>
      <c r="W2768" s="89">
        <v>0</v>
      </c>
      <c r="X2768" s="89">
        <v>0</v>
      </c>
      <c r="Y2768" s="89">
        <v>0</v>
      </c>
    </row>
    <row r="2769" spans="1:25">
      <c r="A2769" s="88" t="s">
        <v>2878</v>
      </c>
      <c r="B2769" s="89">
        <v>0</v>
      </c>
      <c r="C2769" s="89">
        <v>0</v>
      </c>
      <c r="D2769" s="89">
        <v>0</v>
      </c>
      <c r="E2769" s="89">
        <v>0</v>
      </c>
      <c r="F2769" s="89">
        <v>0</v>
      </c>
      <c r="G2769" s="89">
        <v>0</v>
      </c>
      <c r="H2769" s="89">
        <v>0</v>
      </c>
      <c r="I2769" s="89">
        <v>0</v>
      </c>
      <c r="J2769" s="89">
        <v>0</v>
      </c>
      <c r="K2769" s="89">
        <v>0</v>
      </c>
      <c r="L2769" s="89">
        <v>0</v>
      </c>
      <c r="M2769" s="89">
        <v>0</v>
      </c>
      <c r="N2769" s="89">
        <v>0</v>
      </c>
      <c r="O2769" s="89">
        <v>0</v>
      </c>
      <c r="P2769" s="89">
        <v>0</v>
      </c>
      <c r="Q2769" s="89">
        <v>0</v>
      </c>
      <c r="R2769" s="89">
        <v>0</v>
      </c>
      <c r="S2769" s="89">
        <v>0</v>
      </c>
      <c r="T2769" s="89">
        <v>0</v>
      </c>
      <c r="U2769" s="89">
        <v>0</v>
      </c>
      <c r="V2769" s="89">
        <v>0</v>
      </c>
      <c r="W2769" s="89">
        <v>0</v>
      </c>
      <c r="X2769" s="89">
        <v>0</v>
      </c>
      <c r="Y2769" s="89">
        <v>0</v>
      </c>
    </row>
    <row r="2770" spans="1:25">
      <c r="A2770" s="88" t="s">
        <v>2879</v>
      </c>
      <c r="B2770" s="89">
        <v>0</v>
      </c>
      <c r="C2770" s="89">
        <v>0</v>
      </c>
      <c r="D2770" s="89">
        <v>0</v>
      </c>
      <c r="E2770" s="89">
        <v>0</v>
      </c>
      <c r="F2770" s="89">
        <v>0</v>
      </c>
      <c r="G2770" s="89">
        <v>0</v>
      </c>
      <c r="H2770" s="89">
        <v>0</v>
      </c>
      <c r="I2770" s="89">
        <v>0</v>
      </c>
      <c r="J2770" s="89">
        <v>0</v>
      </c>
      <c r="K2770" s="89">
        <v>0</v>
      </c>
      <c r="L2770" s="89">
        <v>0</v>
      </c>
      <c r="M2770" s="89">
        <v>0</v>
      </c>
      <c r="N2770" s="89">
        <v>0</v>
      </c>
      <c r="O2770" s="89">
        <v>0</v>
      </c>
      <c r="P2770" s="89">
        <v>0</v>
      </c>
      <c r="Q2770" s="89">
        <v>0</v>
      </c>
      <c r="R2770" s="89">
        <v>0</v>
      </c>
      <c r="S2770" s="89">
        <v>0</v>
      </c>
      <c r="T2770" s="89">
        <v>0</v>
      </c>
      <c r="U2770" s="89">
        <v>0</v>
      </c>
      <c r="V2770" s="89">
        <v>0</v>
      </c>
      <c r="W2770" s="89">
        <v>0</v>
      </c>
      <c r="X2770" s="89">
        <v>0</v>
      </c>
      <c r="Y2770" s="89">
        <v>0</v>
      </c>
    </row>
    <row r="2771" spans="1:25">
      <c r="A2771" s="88" t="s">
        <v>2880</v>
      </c>
      <c r="B2771" s="89">
        <v>0</v>
      </c>
      <c r="C2771" s="89">
        <v>0</v>
      </c>
      <c r="D2771" s="89">
        <v>0</v>
      </c>
      <c r="E2771" s="89">
        <v>0</v>
      </c>
      <c r="F2771" s="89">
        <v>0</v>
      </c>
      <c r="G2771" s="89">
        <v>0</v>
      </c>
      <c r="H2771" s="89">
        <v>0</v>
      </c>
      <c r="I2771" s="89">
        <v>0</v>
      </c>
      <c r="J2771" s="89">
        <v>0</v>
      </c>
      <c r="K2771" s="89">
        <v>0</v>
      </c>
      <c r="L2771" s="89">
        <v>0</v>
      </c>
      <c r="M2771" s="89">
        <v>0</v>
      </c>
      <c r="N2771" s="89">
        <v>0</v>
      </c>
      <c r="O2771" s="89">
        <v>0</v>
      </c>
      <c r="P2771" s="89">
        <v>0</v>
      </c>
      <c r="Q2771" s="89">
        <v>0</v>
      </c>
      <c r="R2771" s="89">
        <v>0</v>
      </c>
      <c r="S2771" s="89">
        <v>0</v>
      </c>
      <c r="T2771" s="89">
        <v>0</v>
      </c>
      <c r="U2771" s="89">
        <v>0</v>
      </c>
      <c r="V2771" s="89">
        <v>0</v>
      </c>
      <c r="W2771" s="89">
        <v>0</v>
      </c>
      <c r="X2771" s="89">
        <v>0</v>
      </c>
      <c r="Y2771" s="89">
        <v>0</v>
      </c>
    </row>
    <row r="2772" spans="1:25">
      <c r="A2772" s="88" t="s">
        <v>2881</v>
      </c>
      <c r="B2772" s="89">
        <v>0</v>
      </c>
      <c r="C2772" s="89">
        <v>0</v>
      </c>
      <c r="D2772" s="89">
        <v>0</v>
      </c>
      <c r="E2772" s="89">
        <v>0</v>
      </c>
      <c r="F2772" s="89">
        <v>0</v>
      </c>
      <c r="G2772" s="89">
        <v>0</v>
      </c>
      <c r="H2772" s="89">
        <v>0</v>
      </c>
      <c r="I2772" s="89">
        <v>0</v>
      </c>
      <c r="J2772" s="89">
        <v>0</v>
      </c>
      <c r="K2772" s="89">
        <v>0</v>
      </c>
      <c r="L2772" s="89">
        <v>0</v>
      </c>
      <c r="M2772" s="89">
        <v>0</v>
      </c>
      <c r="N2772" s="89">
        <v>0</v>
      </c>
      <c r="O2772" s="89">
        <v>0</v>
      </c>
      <c r="P2772" s="89">
        <v>0</v>
      </c>
      <c r="Q2772" s="89">
        <v>0</v>
      </c>
      <c r="R2772" s="89">
        <v>0</v>
      </c>
      <c r="S2772" s="89">
        <v>0</v>
      </c>
      <c r="T2772" s="89">
        <v>0</v>
      </c>
      <c r="U2772" s="89">
        <v>0</v>
      </c>
      <c r="V2772" s="89">
        <v>0</v>
      </c>
      <c r="W2772" s="89">
        <v>0</v>
      </c>
      <c r="X2772" s="89">
        <v>0</v>
      </c>
      <c r="Y2772" s="89">
        <v>0</v>
      </c>
    </row>
    <row r="2773" spans="1:25">
      <c r="A2773" s="88" t="s">
        <v>2882</v>
      </c>
      <c r="B2773" s="89">
        <v>0</v>
      </c>
      <c r="C2773" s="89">
        <v>0</v>
      </c>
      <c r="D2773" s="89">
        <v>0</v>
      </c>
      <c r="E2773" s="89">
        <v>0</v>
      </c>
      <c r="F2773" s="89">
        <v>0</v>
      </c>
      <c r="G2773" s="89">
        <v>0</v>
      </c>
      <c r="H2773" s="89">
        <v>0</v>
      </c>
      <c r="I2773" s="89">
        <v>0</v>
      </c>
      <c r="J2773" s="89">
        <v>0</v>
      </c>
      <c r="K2773" s="89">
        <v>0</v>
      </c>
      <c r="L2773" s="89">
        <v>0</v>
      </c>
      <c r="M2773" s="89">
        <v>0</v>
      </c>
      <c r="N2773" s="89">
        <v>0</v>
      </c>
      <c r="O2773" s="89">
        <v>0</v>
      </c>
      <c r="P2773" s="89">
        <v>0</v>
      </c>
      <c r="Q2773" s="89">
        <v>0</v>
      </c>
      <c r="R2773" s="89">
        <v>0</v>
      </c>
      <c r="S2773" s="89">
        <v>0</v>
      </c>
      <c r="T2773" s="89">
        <v>0</v>
      </c>
      <c r="U2773" s="89">
        <v>0</v>
      </c>
      <c r="V2773" s="89">
        <v>0</v>
      </c>
      <c r="W2773" s="89">
        <v>0</v>
      </c>
      <c r="X2773" s="89">
        <v>0</v>
      </c>
      <c r="Y2773" s="89">
        <v>0</v>
      </c>
    </row>
    <row r="2774" spans="1:25">
      <c r="A2774" s="88" t="s">
        <v>2883</v>
      </c>
      <c r="B2774" s="89">
        <v>0</v>
      </c>
      <c r="C2774" s="89">
        <v>0</v>
      </c>
      <c r="D2774" s="89">
        <v>0</v>
      </c>
      <c r="E2774" s="89">
        <v>0</v>
      </c>
      <c r="F2774" s="89">
        <v>0</v>
      </c>
      <c r="G2774" s="89">
        <v>0</v>
      </c>
      <c r="H2774" s="89">
        <v>0</v>
      </c>
      <c r="I2774" s="89">
        <v>0</v>
      </c>
      <c r="J2774" s="89">
        <v>0</v>
      </c>
      <c r="K2774" s="89">
        <v>0</v>
      </c>
      <c r="L2774" s="89">
        <v>0</v>
      </c>
      <c r="M2774" s="89">
        <v>0</v>
      </c>
      <c r="N2774" s="89">
        <v>0</v>
      </c>
      <c r="O2774" s="89">
        <v>0</v>
      </c>
      <c r="P2774" s="89">
        <v>0</v>
      </c>
      <c r="Q2774" s="89">
        <v>0</v>
      </c>
      <c r="R2774" s="89">
        <v>0</v>
      </c>
      <c r="S2774" s="89">
        <v>0</v>
      </c>
      <c r="T2774" s="89">
        <v>0</v>
      </c>
      <c r="U2774" s="89">
        <v>0</v>
      </c>
      <c r="V2774" s="89">
        <v>0</v>
      </c>
      <c r="W2774" s="89">
        <v>0</v>
      </c>
      <c r="X2774" s="89">
        <v>0</v>
      </c>
      <c r="Y2774" s="89">
        <v>0</v>
      </c>
    </row>
    <row r="2775" spans="1:25">
      <c r="A2775" s="88" t="s">
        <v>2884</v>
      </c>
      <c r="B2775" s="89">
        <v>0</v>
      </c>
      <c r="C2775" s="89">
        <v>0</v>
      </c>
      <c r="D2775" s="89">
        <v>0</v>
      </c>
      <c r="E2775" s="89">
        <v>0</v>
      </c>
      <c r="F2775" s="89">
        <v>0</v>
      </c>
      <c r="G2775" s="89">
        <v>0</v>
      </c>
      <c r="H2775" s="89">
        <v>0</v>
      </c>
      <c r="I2775" s="89">
        <v>0</v>
      </c>
      <c r="J2775" s="89">
        <v>0</v>
      </c>
      <c r="K2775" s="89">
        <v>0</v>
      </c>
      <c r="L2775" s="89">
        <v>0</v>
      </c>
      <c r="M2775" s="89">
        <v>0</v>
      </c>
      <c r="N2775" s="89">
        <v>0</v>
      </c>
      <c r="O2775" s="89">
        <v>0</v>
      </c>
      <c r="P2775" s="89">
        <v>0</v>
      </c>
      <c r="Q2775" s="89">
        <v>0</v>
      </c>
      <c r="R2775" s="89">
        <v>0</v>
      </c>
      <c r="S2775" s="89">
        <v>0</v>
      </c>
      <c r="T2775" s="89">
        <v>0</v>
      </c>
      <c r="U2775" s="89">
        <v>0</v>
      </c>
      <c r="V2775" s="89">
        <v>0</v>
      </c>
      <c r="W2775" s="89">
        <v>0</v>
      </c>
      <c r="X2775" s="89">
        <v>0</v>
      </c>
      <c r="Y2775" s="89">
        <v>0</v>
      </c>
    </row>
    <row r="2776" spans="1:25">
      <c r="A2776" s="88" t="s">
        <v>2885</v>
      </c>
      <c r="B2776" s="89">
        <v>0</v>
      </c>
      <c r="C2776" s="89">
        <v>0</v>
      </c>
      <c r="D2776" s="89">
        <v>0</v>
      </c>
      <c r="E2776" s="89">
        <v>0</v>
      </c>
      <c r="F2776" s="89">
        <v>0</v>
      </c>
      <c r="G2776" s="89">
        <v>0</v>
      </c>
      <c r="H2776" s="89">
        <v>0</v>
      </c>
      <c r="I2776" s="89">
        <v>0</v>
      </c>
      <c r="J2776" s="89">
        <v>0</v>
      </c>
      <c r="K2776" s="89">
        <v>0</v>
      </c>
      <c r="L2776" s="89">
        <v>0</v>
      </c>
      <c r="M2776" s="89">
        <v>0</v>
      </c>
      <c r="N2776" s="89">
        <v>0</v>
      </c>
      <c r="O2776" s="89">
        <v>0</v>
      </c>
      <c r="P2776" s="89">
        <v>0</v>
      </c>
      <c r="Q2776" s="89">
        <v>0</v>
      </c>
      <c r="R2776" s="89">
        <v>0</v>
      </c>
      <c r="S2776" s="89">
        <v>0</v>
      </c>
      <c r="T2776" s="89">
        <v>0</v>
      </c>
      <c r="U2776" s="89">
        <v>0</v>
      </c>
      <c r="V2776" s="89">
        <v>0</v>
      </c>
      <c r="W2776" s="89">
        <v>0</v>
      </c>
      <c r="X2776" s="89">
        <v>0</v>
      </c>
      <c r="Y2776" s="89">
        <v>0</v>
      </c>
    </row>
    <row r="2777" spans="1:25">
      <c r="A2777" s="88" t="s">
        <v>2886</v>
      </c>
      <c r="B2777" s="89">
        <v>0</v>
      </c>
      <c r="C2777" s="89">
        <v>0</v>
      </c>
      <c r="D2777" s="89">
        <v>0</v>
      </c>
      <c r="E2777" s="89">
        <v>0</v>
      </c>
      <c r="F2777" s="89">
        <v>0</v>
      </c>
      <c r="G2777" s="89">
        <v>0</v>
      </c>
      <c r="H2777" s="89">
        <v>0</v>
      </c>
      <c r="I2777" s="89">
        <v>0</v>
      </c>
      <c r="J2777" s="89">
        <v>0</v>
      </c>
      <c r="K2777" s="89">
        <v>0</v>
      </c>
      <c r="L2777" s="89">
        <v>0</v>
      </c>
      <c r="M2777" s="89">
        <v>0</v>
      </c>
      <c r="N2777" s="89">
        <v>0</v>
      </c>
      <c r="O2777" s="89">
        <v>0</v>
      </c>
      <c r="P2777" s="89">
        <v>0</v>
      </c>
      <c r="Q2777" s="89">
        <v>0</v>
      </c>
      <c r="R2777" s="89">
        <v>0</v>
      </c>
      <c r="S2777" s="89">
        <v>0</v>
      </c>
      <c r="T2777" s="89">
        <v>0</v>
      </c>
      <c r="U2777" s="89">
        <v>0</v>
      </c>
      <c r="V2777" s="89">
        <v>0</v>
      </c>
      <c r="W2777" s="89">
        <v>0</v>
      </c>
      <c r="X2777" s="89">
        <v>0</v>
      </c>
      <c r="Y2777" s="89">
        <v>0</v>
      </c>
    </row>
    <row r="2778" spans="1:25">
      <c r="A2778" s="88" t="s">
        <v>2887</v>
      </c>
      <c r="B2778" s="89">
        <v>0</v>
      </c>
      <c r="C2778" s="89">
        <v>0</v>
      </c>
      <c r="D2778" s="89">
        <v>0</v>
      </c>
      <c r="E2778" s="89">
        <v>0</v>
      </c>
      <c r="F2778" s="89">
        <v>0</v>
      </c>
      <c r="G2778" s="89">
        <v>0</v>
      </c>
      <c r="H2778" s="89">
        <v>0</v>
      </c>
      <c r="I2778" s="89">
        <v>0</v>
      </c>
      <c r="J2778" s="89">
        <v>0</v>
      </c>
      <c r="K2778" s="89">
        <v>0</v>
      </c>
      <c r="L2778" s="89">
        <v>0</v>
      </c>
      <c r="M2778" s="89">
        <v>0</v>
      </c>
      <c r="N2778" s="89">
        <v>0</v>
      </c>
      <c r="O2778" s="89">
        <v>0</v>
      </c>
      <c r="P2778" s="89">
        <v>0</v>
      </c>
      <c r="Q2778" s="89">
        <v>0</v>
      </c>
      <c r="R2778" s="89">
        <v>0</v>
      </c>
      <c r="S2778" s="89">
        <v>0</v>
      </c>
      <c r="T2778" s="89">
        <v>0</v>
      </c>
      <c r="U2778" s="89">
        <v>0</v>
      </c>
      <c r="V2778" s="89">
        <v>0</v>
      </c>
      <c r="W2778" s="89">
        <v>0</v>
      </c>
      <c r="X2778" s="89">
        <v>0</v>
      </c>
      <c r="Y2778" s="89">
        <v>0</v>
      </c>
    </row>
    <row r="2779" spans="1:25">
      <c r="A2779" s="88" t="s">
        <v>2888</v>
      </c>
      <c r="B2779" s="89">
        <v>0</v>
      </c>
      <c r="C2779" s="89">
        <v>0</v>
      </c>
      <c r="D2779" s="89">
        <v>0</v>
      </c>
      <c r="E2779" s="89">
        <v>0</v>
      </c>
      <c r="F2779" s="89">
        <v>0</v>
      </c>
      <c r="G2779" s="89">
        <v>0</v>
      </c>
      <c r="H2779" s="89">
        <v>0</v>
      </c>
      <c r="I2779" s="89">
        <v>0</v>
      </c>
      <c r="J2779" s="89">
        <v>0</v>
      </c>
      <c r="K2779" s="89">
        <v>0</v>
      </c>
      <c r="L2779" s="89">
        <v>0</v>
      </c>
      <c r="M2779" s="89">
        <v>0</v>
      </c>
      <c r="N2779" s="89">
        <v>0</v>
      </c>
      <c r="O2779" s="89">
        <v>0</v>
      </c>
      <c r="P2779" s="89">
        <v>0</v>
      </c>
      <c r="Q2779" s="89">
        <v>0</v>
      </c>
      <c r="R2779" s="89">
        <v>0</v>
      </c>
      <c r="S2779" s="89">
        <v>0</v>
      </c>
      <c r="T2779" s="89">
        <v>0</v>
      </c>
      <c r="U2779" s="89">
        <v>0</v>
      </c>
      <c r="V2779" s="89">
        <v>0</v>
      </c>
      <c r="W2779" s="89">
        <v>0</v>
      </c>
      <c r="X2779" s="89">
        <v>0</v>
      </c>
      <c r="Y2779" s="89">
        <v>0</v>
      </c>
    </row>
    <row r="2780" spans="1:25">
      <c r="A2780" s="88" t="s">
        <v>2889</v>
      </c>
      <c r="B2780" s="89">
        <v>0</v>
      </c>
      <c r="C2780" s="89">
        <v>0</v>
      </c>
      <c r="D2780" s="89">
        <v>0</v>
      </c>
      <c r="E2780" s="89">
        <v>0</v>
      </c>
      <c r="F2780" s="89">
        <v>0</v>
      </c>
      <c r="G2780" s="89">
        <v>0</v>
      </c>
      <c r="H2780" s="89">
        <v>0</v>
      </c>
      <c r="I2780" s="89">
        <v>0</v>
      </c>
      <c r="J2780" s="89">
        <v>0</v>
      </c>
      <c r="K2780" s="89">
        <v>0</v>
      </c>
      <c r="L2780" s="89">
        <v>0</v>
      </c>
      <c r="M2780" s="89">
        <v>0</v>
      </c>
      <c r="N2780" s="89">
        <v>0</v>
      </c>
      <c r="O2780" s="89">
        <v>0</v>
      </c>
      <c r="P2780" s="89">
        <v>0</v>
      </c>
      <c r="Q2780" s="89">
        <v>0</v>
      </c>
      <c r="R2780" s="89">
        <v>0</v>
      </c>
      <c r="S2780" s="89">
        <v>0</v>
      </c>
      <c r="T2780" s="89">
        <v>0</v>
      </c>
      <c r="U2780" s="89">
        <v>0</v>
      </c>
      <c r="V2780" s="89">
        <v>0</v>
      </c>
      <c r="W2780" s="89">
        <v>0</v>
      </c>
      <c r="X2780" s="89">
        <v>0</v>
      </c>
      <c r="Y2780" s="89">
        <v>0</v>
      </c>
    </row>
    <row r="2781" spans="1:25">
      <c r="A2781" s="88" t="s">
        <v>2890</v>
      </c>
      <c r="B2781" s="89">
        <v>0</v>
      </c>
      <c r="C2781" s="89">
        <v>0</v>
      </c>
      <c r="D2781" s="89">
        <v>0</v>
      </c>
      <c r="E2781" s="89">
        <v>0</v>
      </c>
      <c r="F2781" s="89">
        <v>0</v>
      </c>
      <c r="G2781" s="89">
        <v>0</v>
      </c>
      <c r="H2781" s="89">
        <v>0</v>
      </c>
      <c r="I2781" s="89">
        <v>0</v>
      </c>
      <c r="J2781" s="89">
        <v>0</v>
      </c>
      <c r="K2781" s="89">
        <v>0</v>
      </c>
      <c r="L2781" s="89">
        <v>0</v>
      </c>
      <c r="M2781" s="89">
        <v>0</v>
      </c>
      <c r="N2781" s="89">
        <v>0</v>
      </c>
      <c r="O2781" s="89">
        <v>0</v>
      </c>
      <c r="P2781" s="89">
        <v>0</v>
      </c>
      <c r="Q2781" s="89">
        <v>0</v>
      </c>
      <c r="R2781" s="89">
        <v>0</v>
      </c>
      <c r="S2781" s="89">
        <v>0</v>
      </c>
      <c r="T2781" s="89">
        <v>0</v>
      </c>
      <c r="U2781" s="89">
        <v>0</v>
      </c>
      <c r="V2781" s="89">
        <v>0</v>
      </c>
      <c r="W2781" s="89">
        <v>0</v>
      </c>
      <c r="X2781" s="89">
        <v>0</v>
      </c>
      <c r="Y2781" s="89">
        <v>0</v>
      </c>
    </row>
    <row r="2782" spans="1:25">
      <c r="A2782" s="88" t="s">
        <v>2891</v>
      </c>
      <c r="B2782" s="89">
        <v>0</v>
      </c>
      <c r="C2782" s="89">
        <v>0</v>
      </c>
      <c r="D2782" s="89">
        <v>0</v>
      </c>
      <c r="E2782" s="89">
        <v>0</v>
      </c>
      <c r="F2782" s="89">
        <v>0</v>
      </c>
      <c r="G2782" s="89">
        <v>0</v>
      </c>
      <c r="H2782" s="89">
        <v>0</v>
      </c>
      <c r="I2782" s="89">
        <v>0</v>
      </c>
      <c r="J2782" s="89">
        <v>0</v>
      </c>
      <c r="K2782" s="89">
        <v>0</v>
      </c>
      <c r="L2782" s="89">
        <v>0</v>
      </c>
      <c r="M2782" s="89">
        <v>0</v>
      </c>
      <c r="N2782" s="89">
        <v>0</v>
      </c>
      <c r="O2782" s="89">
        <v>0</v>
      </c>
      <c r="P2782" s="89">
        <v>0</v>
      </c>
      <c r="Q2782" s="89">
        <v>0</v>
      </c>
      <c r="R2782" s="89">
        <v>0</v>
      </c>
      <c r="S2782" s="89">
        <v>0</v>
      </c>
      <c r="T2782" s="89">
        <v>0</v>
      </c>
      <c r="U2782" s="89">
        <v>0</v>
      </c>
      <c r="V2782" s="89">
        <v>0</v>
      </c>
      <c r="W2782" s="89">
        <v>0</v>
      </c>
      <c r="X2782" s="89">
        <v>0</v>
      </c>
      <c r="Y2782" s="89">
        <v>0</v>
      </c>
    </row>
    <row r="2783" spans="1:25">
      <c r="A2783" s="88" t="s">
        <v>2892</v>
      </c>
      <c r="B2783" s="89">
        <v>0</v>
      </c>
      <c r="C2783" s="89">
        <v>0</v>
      </c>
      <c r="D2783" s="89">
        <v>0</v>
      </c>
      <c r="E2783" s="89">
        <v>0</v>
      </c>
      <c r="F2783" s="89">
        <v>0</v>
      </c>
      <c r="G2783" s="89">
        <v>0</v>
      </c>
      <c r="H2783" s="89">
        <v>0</v>
      </c>
      <c r="I2783" s="89">
        <v>0</v>
      </c>
      <c r="J2783" s="89">
        <v>0</v>
      </c>
      <c r="K2783" s="89">
        <v>0</v>
      </c>
      <c r="L2783" s="89">
        <v>0</v>
      </c>
      <c r="M2783" s="89">
        <v>0</v>
      </c>
      <c r="N2783" s="89">
        <v>0</v>
      </c>
      <c r="O2783" s="89">
        <v>0</v>
      </c>
      <c r="P2783" s="89">
        <v>0</v>
      </c>
      <c r="Q2783" s="89">
        <v>0</v>
      </c>
      <c r="R2783" s="89">
        <v>0</v>
      </c>
      <c r="S2783" s="89">
        <v>0</v>
      </c>
      <c r="T2783" s="89">
        <v>0</v>
      </c>
      <c r="U2783" s="89">
        <v>0</v>
      </c>
      <c r="V2783" s="89">
        <v>0</v>
      </c>
      <c r="W2783" s="89">
        <v>0</v>
      </c>
      <c r="X2783" s="89">
        <v>0</v>
      </c>
      <c r="Y2783" s="89">
        <v>0</v>
      </c>
    </row>
    <row r="2784" spans="1:25">
      <c r="A2784" s="88" t="s">
        <v>2893</v>
      </c>
      <c r="B2784" s="89">
        <v>0</v>
      </c>
      <c r="C2784" s="89">
        <v>0</v>
      </c>
      <c r="D2784" s="89">
        <v>0</v>
      </c>
      <c r="E2784" s="89">
        <v>0</v>
      </c>
      <c r="F2784" s="89">
        <v>0</v>
      </c>
      <c r="G2784" s="89">
        <v>0</v>
      </c>
      <c r="H2784" s="89">
        <v>0</v>
      </c>
      <c r="I2784" s="89">
        <v>0</v>
      </c>
      <c r="J2784" s="89">
        <v>0</v>
      </c>
      <c r="K2784" s="89">
        <v>0</v>
      </c>
      <c r="L2784" s="89">
        <v>0</v>
      </c>
      <c r="M2784" s="89">
        <v>0</v>
      </c>
      <c r="N2784" s="89">
        <v>0</v>
      </c>
      <c r="O2784" s="89">
        <v>0</v>
      </c>
      <c r="P2784" s="89">
        <v>0</v>
      </c>
      <c r="Q2784" s="89">
        <v>0</v>
      </c>
      <c r="R2784" s="89">
        <v>0</v>
      </c>
      <c r="S2784" s="89">
        <v>0</v>
      </c>
      <c r="T2784" s="89">
        <v>0</v>
      </c>
      <c r="U2784" s="89">
        <v>0</v>
      </c>
      <c r="V2784" s="89">
        <v>0</v>
      </c>
      <c r="W2784" s="89">
        <v>0</v>
      </c>
      <c r="X2784" s="89">
        <v>0</v>
      </c>
      <c r="Y2784" s="89">
        <v>0</v>
      </c>
    </row>
    <row r="2785" spans="1:25">
      <c r="A2785" s="88" t="s">
        <v>2894</v>
      </c>
      <c r="B2785" s="89">
        <v>0</v>
      </c>
      <c r="C2785" s="89">
        <v>0</v>
      </c>
      <c r="D2785" s="89">
        <v>0</v>
      </c>
      <c r="E2785" s="89">
        <v>0</v>
      </c>
      <c r="F2785" s="89">
        <v>0</v>
      </c>
      <c r="G2785" s="89">
        <v>0</v>
      </c>
      <c r="H2785" s="89">
        <v>0</v>
      </c>
      <c r="I2785" s="89">
        <v>0</v>
      </c>
      <c r="J2785" s="89">
        <v>0</v>
      </c>
      <c r="K2785" s="89">
        <v>0</v>
      </c>
      <c r="L2785" s="89">
        <v>0</v>
      </c>
      <c r="M2785" s="89">
        <v>0</v>
      </c>
      <c r="N2785" s="89">
        <v>0</v>
      </c>
      <c r="O2785" s="89">
        <v>0</v>
      </c>
      <c r="P2785" s="89">
        <v>0</v>
      </c>
      <c r="Q2785" s="89">
        <v>0</v>
      </c>
      <c r="R2785" s="89">
        <v>0</v>
      </c>
      <c r="S2785" s="89">
        <v>0</v>
      </c>
      <c r="T2785" s="89">
        <v>0</v>
      </c>
      <c r="U2785" s="89">
        <v>0</v>
      </c>
      <c r="V2785" s="89">
        <v>0</v>
      </c>
      <c r="W2785" s="89">
        <v>0</v>
      </c>
      <c r="X2785" s="89">
        <v>0</v>
      </c>
      <c r="Y2785" s="89">
        <v>0</v>
      </c>
    </row>
    <row r="2786" spans="1:25">
      <c r="A2786" s="88" t="s">
        <v>2895</v>
      </c>
      <c r="B2786" s="89">
        <v>0</v>
      </c>
      <c r="C2786" s="89">
        <v>0</v>
      </c>
      <c r="D2786" s="89">
        <v>0</v>
      </c>
      <c r="E2786" s="89">
        <v>0</v>
      </c>
      <c r="F2786" s="89">
        <v>0</v>
      </c>
      <c r="G2786" s="89">
        <v>0</v>
      </c>
      <c r="H2786" s="89">
        <v>0</v>
      </c>
      <c r="I2786" s="89">
        <v>0</v>
      </c>
      <c r="J2786" s="89">
        <v>0</v>
      </c>
      <c r="K2786" s="89">
        <v>0</v>
      </c>
      <c r="L2786" s="89">
        <v>0</v>
      </c>
      <c r="M2786" s="89">
        <v>0</v>
      </c>
      <c r="N2786" s="89">
        <v>0</v>
      </c>
      <c r="O2786" s="89">
        <v>0</v>
      </c>
      <c r="P2786" s="89">
        <v>0</v>
      </c>
      <c r="Q2786" s="89">
        <v>0</v>
      </c>
      <c r="R2786" s="89">
        <v>0</v>
      </c>
      <c r="S2786" s="89">
        <v>0</v>
      </c>
      <c r="T2786" s="89">
        <v>0</v>
      </c>
      <c r="U2786" s="89">
        <v>0</v>
      </c>
      <c r="V2786" s="89">
        <v>0</v>
      </c>
      <c r="W2786" s="89">
        <v>0</v>
      </c>
      <c r="X2786" s="89">
        <v>0</v>
      </c>
      <c r="Y2786" s="89">
        <v>0</v>
      </c>
    </row>
    <row r="2787" spans="1:25">
      <c r="A2787" s="88" t="s">
        <v>2896</v>
      </c>
      <c r="B2787" s="89">
        <v>0</v>
      </c>
      <c r="C2787" s="89">
        <v>0</v>
      </c>
      <c r="D2787" s="89">
        <v>0</v>
      </c>
      <c r="E2787" s="89">
        <v>0</v>
      </c>
      <c r="F2787" s="89">
        <v>0</v>
      </c>
      <c r="G2787" s="89">
        <v>0</v>
      </c>
      <c r="H2787" s="89">
        <v>0</v>
      </c>
      <c r="I2787" s="89">
        <v>0</v>
      </c>
      <c r="J2787" s="89">
        <v>0</v>
      </c>
      <c r="K2787" s="89">
        <v>0</v>
      </c>
      <c r="L2787" s="89">
        <v>0</v>
      </c>
      <c r="M2787" s="89">
        <v>0</v>
      </c>
      <c r="N2787" s="89">
        <v>0</v>
      </c>
      <c r="O2787" s="89">
        <v>0</v>
      </c>
      <c r="P2787" s="89">
        <v>0</v>
      </c>
      <c r="Q2787" s="89">
        <v>0</v>
      </c>
      <c r="R2787" s="89">
        <v>0</v>
      </c>
      <c r="S2787" s="89">
        <v>0</v>
      </c>
      <c r="T2787" s="89">
        <v>0</v>
      </c>
      <c r="U2787" s="89">
        <v>0</v>
      </c>
      <c r="V2787" s="89">
        <v>0</v>
      </c>
      <c r="W2787" s="89">
        <v>0</v>
      </c>
      <c r="X2787" s="89">
        <v>0</v>
      </c>
      <c r="Y2787" s="89">
        <v>0</v>
      </c>
    </row>
    <row r="2788" spans="1:25">
      <c r="A2788" s="88" t="s">
        <v>2897</v>
      </c>
      <c r="B2788" s="89">
        <v>0</v>
      </c>
      <c r="C2788" s="89">
        <v>0</v>
      </c>
      <c r="D2788" s="89">
        <v>0</v>
      </c>
      <c r="E2788" s="89">
        <v>0</v>
      </c>
      <c r="F2788" s="89">
        <v>0</v>
      </c>
      <c r="G2788" s="89">
        <v>0</v>
      </c>
      <c r="H2788" s="89">
        <v>0</v>
      </c>
      <c r="I2788" s="89">
        <v>0</v>
      </c>
      <c r="J2788" s="89">
        <v>0</v>
      </c>
      <c r="K2788" s="89">
        <v>0</v>
      </c>
      <c r="L2788" s="89">
        <v>0</v>
      </c>
      <c r="M2788" s="89">
        <v>0</v>
      </c>
      <c r="N2788" s="89">
        <v>0</v>
      </c>
      <c r="O2788" s="89">
        <v>0</v>
      </c>
      <c r="P2788" s="89">
        <v>0</v>
      </c>
      <c r="Q2788" s="89">
        <v>0</v>
      </c>
      <c r="R2788" s="89">
        <v>0</v>
      </c>
      <c r="S2788" s="89">
        <v>0</v>
      </c>
      <c r="T2788" s="89">
        <v>0</v>
      </c>
      <c r="U2788" s="89">
        <v>0</v>
      </c>
      <c r="V2788" s="89">
        <v>0</v>
      </c>
      <c r="W2788" s="89">
        <v>0</v>
      </c>
      <c r="X2788" s="89">
        <v>0</v>
      </c>
      <c r="Y2788" s="89">
        <v>0</v>
      </c>
    </row>
    <row r="2789" spans="1:25">
      <c r="A2789" s="88" t="s">
        <v>2898</v>
      </c>
      <c r="B2789" s="89">
        <v>0</v>
      </c>
      <c r="C2789" s="89">
        <v>0</v>
      </c>
      <c r="D2789" s="89">
        <v>0</v>
      </c>
      <c r="E2789" s="89">
        <v>0</v>
      </c>
      <c r="F2789" s="89">
        <v>0</v>
      </c>
      <c r="G2789" s="89">
        <v>0</v>
      </c>
      <c r="H2789" s="89">
        <v>0</v>
      </c>
      <c r="I2789" s="89">
        <v>0</v>
      </c>
      <c r="J2789" s="89">
        <v>0</v>
      </c>
      <c r="K2789" s="89">
        <v>0</v>
      </c>
      <c r="L2789" s="89">
        <v>0</v>
      </c>
      <c r="M2789" s="89">
        <v>0</v>
      </c>
      <c r="N2789" s="89">
        <v>0</v>
      </c>
      <c r="O2789" s="89">
        <v>0</v>
      </c>
      <c r="P2789" s="89">
        <v>0</v>
      </c>
      <c r="Q2789" s="89">
        <v>0</v>
      </c>
      <c r="R2789" s="89">
        <v>0</v>
      </c>
      <c r="S2789" s="89">
        <v>0</v>
      </c>
      <c r="T2789" s="89">
        <v>0</v>
      </c>
      <c r="U2789" s="89">
        <v>0</v>
      </c>
      <c r="V2789" s="89">
        <v>0</v>
      </c>
      <c r="W2789" s="89">
        <v>0</v>
      </c>
      <c r="X2789" s="89">
        <v>0</v>
      </c>
      <c r="Y2789" s="89">
        <v>0</v>
      </c>
    </row>
    <row r="2790" spans="1:25">
      <c r="A2790" s="88" t="s">
        <v>2899</v>
      </c>
      <c r="B2790" s="89">
        <v>0</v>
      </c>
      <c r="C2790" s="89">
        <v>0</v>
      </c>
      <c r="D2790" s="89">
        <v>0</v>
      </c>
      <c r="E2790" s="89">
        <v>0</v>
      </c>
      <c r="F2790" s="89">
        <v>0</v>
      </c>
      <c r="G2790" s="89">
        <v>0</v>
      </c>
      <c r="H2790" s="89">
        <v>0</v>
      </c>
      <c r="I2790" s="89">
        <v>0</v>
      </c>
      <c r="J2790" s="89">
        <v>0</v>
      </c>
      <c r="K2790" s="89">
        <v>0</v>
      </c>
      <c r="L2790" s="89">
        <v>0</v>
      </c>
      <c r="M2790" s="89">
        <v>0</v>
      </c>
      <c r="N2790" s="89">
        <v>0</v>
      </c>
      <c r="O2790" s="89">
        <v>0</v>
      </c>
      <c r="P2790" s="89">
        <v>0</v>
      </c>
      <c r="Q2790" s="89">
        <v>0</v>
      </c>
      <c r="R2790" s="89">
        <v>0</v>
      </c>
      <c r="S2790" s="89">
        <v>0</v>
      </c>
      <c r="T2790" s="89">
        <v>0</v>
      </c>
      <c r="U2790" s="89">
        <v>0</v>
      </c>
      <c r="V2790" s="89">
        <v>0</v>
      </c>
      <c r="W2790" s="89">
        <v>0</v>
      </c>
      <c r="X2790" s="89">
        <v>0</v>
      </c>
      <c r="Y2790" s="89">
        <v>0</v>
      </c>
    </row>
    <row r="2791" spans="1:25">
      <c r="A2791" s="88" t="s">
        <v>2900</v>
      </c>
      <c r="B2791" s="89">
        <v>0</v>
      </c>
      <c r="C2791" s="89">
        <v>0</v>
      </c>
      <c r="D2791" s="89">
        <v>0</v>
      </c>
      <c r="E2791" s="89">
        <v>0</v>
      </c>
      <c r="F2791" s="89">
        <v>0</v>
      </c>
      <c r="G2791" s="89">
        <v>0</v>
      </c>
      <c r="H2791" s="89">
        <v>0</v>
      </c>
      <c r="I2791" s="89">
        <v>0</v>
      </c>
      <c r="J2791" s="89">
        <v>0</v>
      </c>
      <c r="K2791" s="89">
        <v>0</v>
      </c>
      <c r="L2791" s="89">
        <v>0</v>
      </c>
      <c r="M2791" s="89">
        <v>0</v>
      </c>
      <c r="N2791" s="89">
        <v>0</v>
      </c>
      <c r="O2791" s="89">
        <v>0</v>
      </c>
      <c r="P2791" s="89">
        <v>0</v>
      </c>
      <c r="Q2791" s="89">
        <v>0</v>
      </c>
      <c r="R2791" s="89">
        <v>0</v>
      </c>
      <c r="S2791" s="89">
        <v>0</v>
      </c>
      <c r="T2791" s="89">
        <v>0</v>
      </c>
      <c r="U2791" s="89">
        <v>0</v>
      </c>
      <c r="V2791" s="89">
        <v>0</v>
      </c>
      <c r="W2791" s="89">
        <v>0</v>
      </c>
      <c r="X2791" s="89">
        <v>0</v>
      </c>
      <c r="Y2791" s="89">
        <v>0</v>
      </c>
    </row>
    <row r="2792" spans="1:25">
      <c r="A2792" s="88" t="s">
        <v>2901</v>
      </c>
      <c r="B2792" s="89">
        <v>0</v>
      </c>
      <c r="C2792" s="89">
        <v>0</v>
      </c>
      <c r="D2792" s="89">
        <v>0</v>
      </c>
      <c r="E2792" s="89">
        <v>0</v>
      </c>
      <c r="F2792" s="89">
        <v>0</v>
      </c>
      <c r="G2792" s="89">
        <v>0</v>
      </c>
      <c r="H2792" s="89">
        <v>0</v>
      </c>
      <c r="I2792" s="89">
        <v>0</v>
      </c>
      <c r="J2792" s="89">
        <v>0</v>
      </c>
      <c r="K2792" s="89">
        <v>0</v>
      </c>
      <c r="L2792" s="89">
        <v>0</v>
      </c>
      <c r="M2792" s="89">
        <v>0</v>
      </c>
      <c r="N2792" s="89">
        <v>0</v>
      </c>
      <c r="O2792" s="89">
        <v>0</v>
      </c>
      <c r="P2792" s="89">
        <v>0</v>
      </c>
      <c r="Q2792" s="89">
        <v>0</v>
      </c>
      <c r="R2792" s="89">
        <v>0</v>
      </c>
      <c r="S2792" s="89">
        <v>0</v>
      </c>
      <c r="T2792" s="89">
        <v>0</v>
      </c>
      <c r="U2792" s="89">
        <v>0</v>
      </c>
      <c r="V2792" s="89">
        <v>0</v>
      </c>
      <c r="W2792" s="89">
        <v>0</v>
      </c>
      <c r="X2792" s="89">
        <v>0</v>
      </c>
      <c r="Y2792" s="89">
        <v>0</v>
      </c>
    </row>
    <row r="2793" spans="1:25">
      <c r="A2793" s="88" t="s">
        <v>2902</v>
      </c>
      <c r="B2793" s="89">
        <v>0</v>
      </c>
      <c r="C2793" s="89">
        <v>0</v>
      </c>
      <c r="D2793" s="89">
        <v>0</v>
      </c>
      <c r="E2793" s="89">
        <v>0</v>
      </c>
      <c r="F2793" s="89">
        <v>0</v>
      </c>
      <c r="G2793" s="89">
        <v>0</v>
      </c>
      <c r="H2793" s="89">
        <v>0</v>
      </c>
      <c r="I2793" s="89">
        <v>0</v>
      </c>
      <c r="J2793" s="89">
        <v>0</v>
      </c>
      <c r="K2793" s="89">
        <v>0</v>
      </c>
      <c r="L2793" s="89">
        <v>0</v>
      </c>
      <c r="M2793" s="89">
        <v>0</v>
      </c>
      <c r="N2793" s="89">
        <v>0</v>
      </c>
      <c r="O2793" s="89">
        <v>0</v>
      </c>
      <c r="P2793" s="89">
        <v>0</v>
      </c>
      <c r="Q2793" s="89">
        <v>0</v>
      </c>
      <c r="R2793" s="89">
        <v>0</v>
      </c>
      <c r="S2793" s="89">
        <v>0</v>
      </c>
      <c r="T2793" s="89">
        <v>0</v>
      </c>
      <c r="U2793" s="89">
        <v>0</v>
      </c>
      <c r="V2793" s="89">
        <v>0</v>
      </c>
      <c r="W2793" s="89">
        <v>0</v>
      </c>
      <c r="X2793" s="89">
        <v>0</v>
      </c>
      <c r="Y2793" s="89">
        <v>0</v>
      </c>
    </row>
    <row r="2794" spans="1:25">
      <c r="A2794" s="88" t="s">
        <v>2903</v>
      </c>
      <c r="B2794" s="89">
        <v>0</v>
      </c>
      <c r="C2794" s="89">
        <v>0</v>
      </c>
      <c r="D2794" s="89">
        <v>0</v>
      </c>
      <c r="E2794" s="89">
        <v>0</v>
      </c>
      <c r="F2794" s="89">
        <v>0</v>
      </c>
      <c r="G2794" s="89">
        <v>0</v>
      </c>
      <c r="H2794" s="89">
        <v>0</v>
      </c>
      <c r="I2794" s="89">
        <v>0</v>
      </c>
      <c r="J2794" s="89">
        <v>0</v>
      </c>
      <c r="K2794" s="89">
        <v>0</v>
      </c>
      <c r="L2794" s="89">
        <v>0</v>
      </c>
      <c r="M2794" s="89">
        <v>0</v>
      </c>
      <c r="N2794" s="89">
        <v>0</v>
      </c>
      <c r="O2794" s="89">
        <v>0</v>
      </c>
      <c r="P2794" s="89">
        <v>0</v>
      </c>
      <c r="Q2794" s="89">
        <v>0</v>
      </c>
      <c r="R2794" s="89">
        <v>0</v>
      </c>
      <c r="S2794" s="89">
        <v>0</v>
      </c>
      <c r="T2794" s="89">
        <v>0</v>
      </c>
      <c r="U2794" s="89">
        <v>0</v>
      </c>
      <c r="V2794" s="89">
        <v>0</v>
      </c>
      <c r="W2794" s="89">
        <v>0</v>
      </c>
      <c r="X2794" s="89">
        <v>0</v>
      </c>
      <c r="Y2794" s="89">
        <v>0</v>
      </c>
    </row>
    <row r="2795" spans="1:25">
      <c r="A2795" s="88" t="s">
        <v>2904</v>
      </c>
      <c r="B2795" s="89">
        <v>0</v>
      </c>
      <c r="C2795" s="89">
        <v>0</v>
      </c>
      <c r="D2795" s="89">
        <v>0</v>
      </c>
      <c r="E2795" s="89">
        <v>0</v>
      </c>
      <c r="F2795" s="89">
        <v>0</v>
      </c>
      <c r="G2795" s="89">
        <v>0</v>
      </c>
      <c r="H2795" s="89">
        <v>0</v>
      </c>
      <c r="I2795" s="89">
        <v>0</v>
      </c>
      <c r="J2795" s="89">
        <v>0</v>
      </c>
      <c r="K2795" s="89">
        <v>0</v>
      </c>
      <c r="L2795" s="89">
        <v>0</v>
      </c>
      <c r="M2795" s="89">
        <v>0</v>
      </c>
      <c r="N2795" s="89">
        <v>0</v>
      </c>
      <c r="O2795" s="89">
        <v>0</v>
      </c>
      <c r="P2795" s="89">
        <v>0</v>
      </c>
      <c r="Q2795" s="89">
        <v>0</v>
      </c>
      <c r="R2795" s="89">
        <v>0</v>
      </c>
      <c r="S2795" s="89">
        <v>0</v>
      </c>
      <c r="T2795" s="89">
        <v>0</v>
      </c>
      <c r="U2795" s="89">
        <v>0</v>
      </c>
      <c r="V2795" s="89">
        <v>0</v>
      </c>
      <c r="W2795" s="89">
        <v>0</v>
      </c>
      <c r="X2795" s="89">
        <v>0</v>
      </c>
      <c r="Y2795" s="89">
        <v>0</v>
      </c>
    </row>
    <row r="2796" spans="1:25">
      <c r="A2796" s="88" t="s">
        <v>2905</v>
      </c>
      <c r="B2796" s="89">
        <v>0</v>
      </c>
      <c r="C2796" s="89">
        <v>0</v>
      </c>
      <c r="D2796" s="89">
        <v>0</v>
      </c>
      <c r="E2796" s="89">
        <v>0</v>
      </c>
      <c r="F2796" s="89">
        <v>0</v>
      </c>
      <c r="G2796" s="89">
        <v>0</v>
      </c>
      <c r="H2796" s="89">
        <v>0</v>
      </c>
      <c r="I2796" s="89">
        <v>0</v>
      </c>
      <c r="J2796" s="89">
        <v>0</v>
      </c>
      <c r="K2796" s="89">
        <v>0</v>
      </c>
      <c r="L2796" s="89">
        <v>0</v>
      </c>
      <c r="M2796" s="89">
        <v>0</v>
      </c>
      <c r="N2796" s="89">
        <v>0</v>
      </c>
      <c r="O2796" s="89">
        <v>0</v>
      </c>
      <c r="P2796" s="89">
        <v>0</v>
      </c>
      <c r="Q2796" s="89">
        <v>0</v>
      </c>
      <c r="R2796" s="89">
        <v>0</v>
      </c>
      <c r="S2796" s="89">
        <v>0</v>
      </c>
      <c r="T2796" s="89">
        <v>0</v>
      </c>
      <c r="U2796" s="89">
        <v>0</v>
      </c>
      <c r="V2796" s="89">
        <v>0</v>
      </c>
      <c r="W2796" s="89">
        <v>0</v>
      </c>
      <c r="X2796" s="89">
        <v>0</v>
      </c>
      <c r="Y2796" s="89">
        <v>0</v>
      </c>
    </row>
    <row r="2797" spans="1:25">
      <c r="A2797" s="88" t="s">
        <v>2906</v>
      </c>
      <c r="B2797" s="89">
        <v>0</v>
      </c>
      <c r="C2797" s="89">
        <v>0</v>
      </c>
      <c r="D2797" s="89">
        <v>0</v>
      </c>
      <c r="E2797" s="89">
        <v>0</v>
      </c>
      <c r="F2797" s="89">
        <v>0</v>
      </c>
      <c r="G2797" s="89">
        <v>0</v>
      </c>
      <c r="H2797" s="89">
        <v>0</v>
      </c>
      <c r="I2797" s="89">
        <v>0</v>
      </c>
      <c r="J2797" s="89">
        <v>0</v>
      </c>
      <c r="K2797" s="89">
        <v>0</v>
      </c>
      <c r="L2797" s="89">
        <v>0</v>
      </c>
      <c r="M2797" s="89">
        <v>0</v>
      </c>
      <c r="N2797" s="89">
        <v>0</v>
      </c>
      <c r="O2797" s="89">
        <v>0</v>
      </c>
      <c r="P2797" s="89">
        <v>0</v>
      </c>
      <c r="Q2797" s="89">
        <v>0</v>
      </c>
      <c r="R2797" s="89">
        <v>0</v>
      </c>
      <c r="S2797" s="89">
        <v>0</v>
      </c>
      <c r="T2797" s="89">
        <v>0</v>
      </c>
      <c r="U2797" s="89">
        <v>0</v>
      </c>
      <c r="V2797" s="89">
        <v>0</v>
      </c>
      <c r="W2797" s="89">
        <v>0</v>
      </c>
      <c r="X2797" s="89">
        <v>0</v>
      </c>
      <c r="Y2797" s="89">
        <v>0</v>
      </c>
    </row>
    <row r="2798" spans="1:25">
      <c r="A2798" s="88" t="s">
        <v>2907</v>
      </c>
      <c r="B2798" s="89">
        <v>0</v>
      </c>
      <c r="C2798" s="89">
        <v>0</v>
      </c>
      <c r="D2798" s="89">
        <v>0</v>
      </c>
      <c r="E2798" s="89">
        <v>0</v>
      </c>
      <c r="F2798" s="89">
        <v>0</v>
      </c>
      <c r="G2798" s="89">
        <v>0</v>
      </c>
      <c r="H2798" s="89">
        <v>0</v>
      </c>
      <c r="I2798" s="89">
        <v>0</v>
      </c>
      <c r="J2798" s="89">
        <v>0</v>
      </c>
      <c r="K2798" s="89">
        <v>0</v>
      </c>
      <c r="L2798" s="89">
        <v>0</v>
      </c>
      <c r="M2798" s="89">
        <v>0</v>
      </c>
      <c r="N2798" s="89">
        <v>0</v>
      </c>
      <c r="O2798" s="89">
        <v>0</v>
      </c>
      <c r="P2798" s="89">
        <v>0</v>
      </c>
      <c r="Q2798" s="89">
        <v>0</v>
      </c>
      <c r="R2798" s="89">
        <v>0</v>
      </c>
      <c r="S2798" s="89">
        <v>0</v>
      </c>
      <c r="T2798" s="89">
        <v>0</v>
      </c>
      <c r="U2798" s="89">
        <v>0</v>
      </c>
      <c r="V2798" s="89">
        <v>0</v>
      </c>
      <c r="W2798" s="89">
        <v>0</v>
      </c>
      <c r="X2798" s="89">
        <v>0</v>
      </c>
      <c r="Y2798" s="89">
        <v>0</v>
      </c>
    </row>
    <row r="2799" spans="1:25">
      <c r="A2799" s="88" t="s">
        <v>2908</v>
      </c>
      <c r="B2799" s="89">
        <v>0</v>
      </c>
      <c r="C2799" s="89">
        <v>0</v>
      </c>
      <c r="D2799" s="89">
        <v>0</v>
      </c>
      <c r="E2799" s="89">
        <v>0</v>
      </c>
      <c r="F2799" s="89">
        <v>0</v>
      </c>
      <c r="G2799" s="89">
        <v>0</v>
      </c>
      <c r="H2799" s="89">
        <v>0</v>
      </c>
      <c r="I2799" s="89">
        <v>0</v>
      </c>
      <c r="J2799" s="89">
        <v>0</v>
      </c>
      <c r="K2799" s="89">
        <v>0</v>
      </c>
      <c r="L2799" s="89">
        <v>0</v>
      </c>
      <c r="M2799" s="89">
        <v>0</v>
      </c>
      <c r="N2799" s="89">
        <v>0</v>
      </c>
      <c r="O2799" s="89">
        <v>0</v>
      </c>
      <c r="P2799" s="89">
        <v>0</v>
      </c>
      <c r="Q2799" s="89">
        <v>0</v>
      </c>
      <c r="R2799" s="89">
        <v>0</v>
      </c>
      <c r="S2799" s="89">
        <v>0</v>
      </c>
      <c r="T2799" s="89">
        <v>0</v>
      </c>
      <c r="U2799" s="89">
        <v>0</v>
      </c>
      <c r="V2799" s="89">
        <v>0</v>
      </c>
      <c r="W2799" s="89">
        <v>0</v>
      </c>
      <c r="X2799" s="89">
        <v>0</v>
      </c>
      <c r="Y2799" s="89">
        <v>0</v>
      </c>
    </row>
    <row r="2800" spans="1:25">
      <c r="A2800" s="88" t="s">
        <v>2909</v>
      </c>
      <c r="B2800" s="89">
        <v>0</v>
      </c>
      <c r="C2800" s="89">
        <v>0</v>
      </c>
      <c r="D2800" s="89">
        <v>0</v>
      </c>
      <c r="E2800" s="89">
        <v>0</v>
      </c>
      <c r="F2800" s="89">
        <v>0</v>
      </c>
      <c r="G2800" s="89">
        <v>0</v>
      </c>
      <c r="H2800" s="89">
        <v>0</v>
      </c>
      <c r="I2800" s="89">
        <v>0</v>
      </c>
      <c r="J2800" s="89">
        <v>0</v>
      </c>
      <c r="K2800" s="89">
        <v>0</v>
      </c>
      <c r="L2800" s="89">
        <v>0</v>
      </c>
      <c r="M2800" s="89">
        <v>0</v>
      </c>
      <c r="N2800" s="89">
        <v>0</v>
      </c>
      <c r="O2800" s="89">
        <v>0</v>
      </c>
      <c r="P2800" s="89">
        <v>0</v>
      </c>
      <c r="Q2800" s="89">
        <v>0</v>
      </c>
      <c r="R2800" s="89">
        <v>0</v>
      </c>
      <c r="S2800" s="89">
        <v>0</v>
      </c>
      <c r="T2800" s="89">
        <v>0</v>
      </c>
      <c r="U2800" s="89">
        <v>0</v>
      </c>
      <c r="V2800" s="89">
        <v>0</v>
      </c>
      <c r="W2800" s="89">
        <v>0</v>
      </c>
      <c r="X2800" s="89">
        <v>0</v>
      </c>
      <c r="Y2800" s="89">
        <v>0</v>
      </c>
    </row>
    <row r="2801" spans="1:25">
      <c r="A2801" s="88" t="s">
        <v>2910</v>
      </c>
      <c r="B2801" s="89">
        <v>0</v>
      </c>
      <c r="C2801" s="89">
        <v>0</v>
      </c>
      <c r="D2801" s="89">
        <v>0</v>
      </c>
      <c r="E2801" s="89">
        <v>0</v>
      </c>
      <c r="F2801" s="89">
        <v>0</v>
      </c>
      <c r="G2801" s="89">
        <v>0</v>
      </c>
      <c r="H2801" s="89">
        <v>0</v>
      </c>
      <c r="I2801" s="89">
        <v>0</v>
      </c>
      <c r="J2801" s="89">
        <v>0</v>
      </c>
      <c r="K2801" s="89">
        <v>0</v>
      </c>
      <c r="L2801" s="89">
        <v>0</v>
      </c>
      <c r="M2801" s="89">
        <v>0</v>
      </c>
      <c r="N2801" s="89">
        <v>0</v>
      </c>
      <c r="O2801" s="89">
        <v>0</v>
      </c>
      <c r="P2801" s="89">
        <v>0</v>
      </c>
      <c r="Q2801" s="89">
        <v>0</v>
      </c>
      <c r="R2801" s="89">
        <v>0</v>
      </c>
      <c r="S2801" s="89">
        <v>0</v>
      </c>
      <c r="T2801" s="89">
        <v>0</v>
      </c>
      <c r="U2801" s="89">
        <v>0</v>
      </c>
      <c r="V2801" s="89">
        <v>0</v>
      </c>
      <c r="W2801" s="89">
        <v>0</v>
      </c>
      <c r="X2801" s="89">
        <v>0</v>
      </c>
      <c r="Y2801" s="89">
        <v>0</v>
      </c>
    </row>
    <row r="2802" spans="1:25">
      <c r="A2802" s="88" t="s">
        <v>2911</v>
      </c>
      <c r="B2802" s="89">
        <v>0</v>
      </c>
      <c r="C2802" s="89">
        <v>0</v>
      </c>
      <c r="D2802" s="89">
        <v>0</v>
      </c>
      <c r="E2802" s="89">
        <v>0</v>
      </c>
      <c r="F2802" s="89">
        <v>0</v>
      </c>
      <c r="G2802" s="89">
        <v>0</v>
      </c>
      <c r="H2802" s="89">
        <v>0</v>
      </c>
      <c r="I2802" s="89">
        <v>0</v>
      </c>
      <c r="J2802" s="89">
        <v>0</v>
      </c>
      <c r="K2802" s="89">
        <v>0</v>
      </c>
      <c r="L2802" s="89">
        <v>0</v>
      </c>
      <c r="M2802" s="89">
        <v>0</v>
      </c>
      <c r="N2802" s="89">
        <v>0</v>
      </c>
      <c r="O2802" s="89">
        <v>0</v>
      </c>
      <c r="P2802" s="89">
        <v>0</v>
      </c>
      <c r="Q2802" s="89">
        <v>0</v>
      </c>
      <c r="R2802" s="89">
        <v>0</v>
      </c>
      <c r="S2802" s="89">
        <v>0</v>
      </c>
      <c r="T2802" s="89">
        <v>0</v>
      </c>
      <c r="U2802" s="89">
        <v>0</v>
      </c>
      <c r="V2802" s="89">
        <v>0</v>
      </c>
      <c r="W2802" s="89">
        <v>0</v>
      </c>
      <c r="X2802" s="89">
        <v>0</v>
      </c>
      <c r="Y2802" s="89">
        <v>0</v>
      </c>
    </row>
    <row r="2803" spans="1:25">
      <c r="A2803" s="88" t="s">
        <v>2912</v>
      </c>
      <c r="B2803" s="89">
        <v>0</v>
      </c>
      <c r="C2803" s="89">
        <v>0</v>
      </c>
      <c r="D2803" s="89">
        <v>0</v>
      </c>
      <c r="E2803" s="89">
        <v>0</v>
      </c>
      <c r="F2803" s="89">
        <v>0</v>
      </c>
      <c r="G2803" s="89">
        <v>0</v>
      </c>
      <c r="H2803" s="89">
        <v>0</v>
      </c>
      <c r="I2803" s="89">
        <v>0</v>
      </c>
      <c r="J2803" s="89">
        <v>0</v>
      </c>
      <c r="K2803" s="89">
        <v>0</v>
      </c>
      <c r="L2803" s="89">
        <v>0</v>
      </c>
      <c r="M2803" s="89">
        <v>0</v>
      </c>
      <c r="N2803" s="89">
        <v>0</v>
      </c>
      <c r="O2803" s="89">
        <v>0</v>
      </c>
      <c r="P2803" s="89">
        <v>0</v>
      </c>
      <c r="Q2803" s="89">
        <v>0</v>
      </c>
      <c r="R2803" s="89">
        <v>0</v>
      </c>
      <c r="S2803" s="89">
        <v>0</v>
      </c>
      <c r="T2803" s="89">
        <v>0</v>
      </c>
      <c r="U2803" s="89">
        <v>0</v>
      </c>
      <c r="V2803" s="89">
        <v>0</v>
      </c>
      <c r="W2803" s="89">
        <v>0</v>
      </c>
      <c r="X2803" s="89">
        <v>0</v>
      </c>
      <c r="Y2803" s="89">
        <v>0</v>
      </c>
    </row>
    <row r="2804" spans="1:25">
      <c r="A2804" s="88" t="s">
        <v>2913</v>
      </c>
      <c r="B2804" s="89">
        <v>0</v>
      </c>
      <c r="C2804" s="89">
        <v>0</v>
      </c>
      <c r="D2804" s="89">
        <v>0</v>
      </c>
      <c r="E2804" s="89">
        <v>0</v>
      </c>
      <c r="F2804" s="89">
        <v>0</v>
      </c>
      <c r="G2804" s="89">
        <v>0</v>
      </c>
      <c r="H2804" s="89">
        <v>0</v>
      </c>
      <c r="I2804" s="89">
        <v>0</v>
      </c>
      <c r="J2804" s="89">
        <v>0</v>
      </c>
      <c r="K2804" s="89">
        <v>0</v>
      </c>
      <c r="L2804" s="89">
        <v>0</v>
      </c>
      <c r="M2804" s="89">
        <v>0</v>
      </c>
      <c r="N2804" s="89">
        <v>0</v>
      </c>
      <c r="O2804" s="89">
        <v>0</v>
      </c>
      <c r="P2804" s="89">
        <v>0</v>
      </c>
      <c r="Q2804" s="89">
        <v>0</v>
      </c>
      <c r="R2804" s="89">
        <v>0</v>
      </c>
      <c r="S2804" s="89">
        <v>0</v>
      </c>
      <c r="T2804" s="89">
        <v>0</v>
      </c>
      <c r="U2804" s="89">
        <v>0</v>
      </c>
      <c r="V2804" s="89">
        <v>0</v>
      </c>
      <c r="W2804" s="89">
        <v>0</v>
      </c>
      <c r="X2804" s="89">
        <v>0</v>
      </c>
      <c r="Y2804" s="89">
        <v>0</v>
      </c>
    </row>
    <row r="2805" spans="1:25">
      <c r="A2805" s="88" t="s">
        <v>2914</v>
      </c>
      <c r="B2805" s="89">
        <v>0</v>
      </c>
      <c r="C2805" s="89">
        <v>0</v>
      </c>
      <c r="D2805" s="89">
        <v>0</v>
      </c>
      <c r="E2805" s="89">
        <v>0</v>
      </c>
      <c r="F2805" s="89">
        <v>0</v>
      </c>
      <c r="G2805" s="89">
        <v>0</v>
      </c>
      <c r="H2805" s="89">
        <v>0</v>
      </c>
      <c r="I2805" s="89">
        <v>0</v>
      </c>
      <c r="J2805" s="89">
        <v>0</v>
      </c>
      <c r="K2805" s="89">
        <v>0</v>
      </c>
      <c r="L2805" s="89">
        <v>0</v>
      </c>
      <c r="M2805" s="89">
        <v>0</v>
      </c>
      <c r="N2805" s="89">
        <v>0</v>
      </c>
      <c r="O2805" s="89">
        <v>0</v>
      </c>
      <c r="P2805" s="89">
        <v>0</v>
      </c>
      <c r="Q2805" s="89">
        <v>0</v>
      </c>
      <c r="R2805" s="89">
        <v>0</v>
      </c>
      <c r="S2805" s="89">
        <v>0</v>
      </c>
      <c r="T2805" s="89">
        <v>0</v>
      </c>
      <c r="U2805" s="89">
        <v>0</v>
      </c>
      <c r="V2805" s="89">
        <v>0</v>
      </c>
      <c r="W2805" s="89">
        <v>0</v>
      </c>
      <c r="X2805" s="89">
        <v>0</v>
      </c>
      <c r="Y2805" s="89">
        <v>0</v>
      </c>
    </row>
    <row r="2806" spans="1:25">
      <c r="A2806" s="88" t="s">
        <v>2915</v>
      </c>
      <c r="B2806" s="89">
        <v>0</v>
      </c>
      <c r="C2806" s="89">
        <v>0</v>
      </c>
      <c r="D2806" s="89">
        <v>0</v>
      </c>
      <c r="E2806" s="89">
        <v>0</v>
      </c>
      <c r="F2806" s="89">
        <v>0</v>
      </c>
      <c r="G2806" s="89">
        <v>0</v>
      </c>
      <c r="H2806" s="89">
        <v>0</v>
      </c>
      <c r="I2806" s="89">
        <v>0</v>
      </c>
      <c r="J2806" s="89">
        <v>0</v>
      </c>
      <c r="K2806" s="89">
        <v>0</v>
      </c>
      <c r="L2806" s="89">
        <v>0</v>
      </c>
      <c r="M2806" s="89">
        <v>0</v>
      </c>
      <c r="N2806" s="89">
        <v>0</v>
      </c>
      <c r="O2806" s="89">
        <v>0</v>
      </c>
      <c r="P2806" s="89">
        <v>0</v>
      </c>
      <c r="Q2806" s="89">
        <v>0</v>
      </c>
      <c r="R2806" s="89">
        <v>0</v>
      </c>
      <c r="S2806" s="89">
        <v>0</v>
      </c>
      <c r="T2806" s="89">
        <v>0</v>
      </c>
      <c r="U2806" s="89">
        <v>0</v>
      </c>
      <c r="V2806" s="89">
        <v>0</v>
      </c>
      <c r="W2806" s="89">
        <v>0</v>
      </c>
      <c r="X2806" s="89">
        <v>0</v>
      </c>
      <c r="Y2806" s="89">
        <v>0</v>
      </c>
    </row>
    <row r="2807" spans="1:25">
      <c r="A2807" s="88" t="s">
        <v>2916</v>
      </c>
      <c r="B2807" s="89">
        <v>0</v>
      </c>
      <c r="C2807" s="89">
        <v>0</v>
      </c>
      <c r="D2807" s="89">
        <v>0</v>
      </c>
      <c r="E2807" s="89">
        <v>0</v>
      </c>
      <c r="F2807" s="89">
        <v>0</v>
      </c>
      <c r="G2807" s="89">
        <v>0</v>
      </c>
      <c r="H2807" s="89">
        <v>0</v>
      </c>
      <c r="I2807" s="89">
        <v>0</v>
      </c>
      <c r="J2807" s="89">
        <v>0</v>
      </c>
      <c r="K2807" s="89">
        <v>0</v>
      </c>
      <c r="L2807" s="89">
        <v>0</v>
      </c>
      <c r="M2807" s="89">
        <v>0</v>
      </c>
      <c r="N2807" s="89">
        <v>0</v>
      </c>
      <c r="O2807" s="89">
        <v>0</v>
      </c>
      <c r="P2807" s="89">
        <v>0</v>
      </c>
      <c r="Q2807" s="89">
        <v>0</v>
      </c>
      <c r="R2807" s="89">
        <v>0</v>
      </c>
      <c r="S2807" s="89">
        <v>0</v>
      </c>
      <c r="T2807" s="89">
        <v>0</v>
      </c>
      <c r="U2807" s="89">
        <v>0</v>
      </c>
      <c r="V2807" s="89">
        <v>0</v>
      </c>
      <c r="W2807" s="89">
        <v>0</v>
      </c>
      <c r="X2807" s="89">
        <v>0</v>
      </c>
      <c r="Y2807" s="89">
        <v>0</v>
      </c>
    </row>
    <row r="2808" spans="1:25">
      <c r="A2808" s="88" t="s">
        <v>2917</v>
      </c>
      <c r="B2808" s="89">
        <v>0</v>
      </c>
      <c r="C2808" s="89">
        <v>0</v>
      </c>
      <c r="D2808" s="89">
        <v>0</v>
      </c>
      <c r="E2808" s="89">
        <v>0</v>
      </c>
      <c r="F2808" s="89">
        <v>0</v>
      </c>
      <c r="G2808" s="89">
        <v>0</v>
      </c>
      <c r="H2808" s="89">
        <v>0</v>
      </c>
      <c r="I2808" s="89">
        <v>0</v>
      </c>
      <c r="J2808" s="89">
        <v>0</v>
      </c>
      <c r="K2808" s="89">
        <v>0</v>
      </c>
      <c r="L2808" s="89">
        <v>0</v>
      </c>
      <c r="M2808" s="89">
        <v>0</v>
      </c>
      <c r="N2808" s="89">
        <v>0</v>
      </c>
      <c r="O2808" s="89">
        <v>0</v>
      </c>
      <c r="P2808" s="89">
        <v>0</v>
      </c>
      <c r="Q2808" s="89">
        <v>0</v>
      </c>
      <c r="R2808" s="89">
        <v>0</v>
      </c>
      <c r="S2808" s="89">
        <v>0</v>
      </c>
      <c r="T2808" s="89">
        <v>0</v>
      </c>
      <c r="U2808" s="89">
        <v>0</v>
      </c>
      <c r="V2808" s="89">
        <v>0</v>
      </c>
      <c r="W2808" s="89">
        <v>0</v>
      </c>
      <c r="X2808" s="89">
        <v>0</v>
      </c>
      <c r="Y2808" s="89">
        <v>0</v>
      </c>
    </row>
    <row r="2809" spans="1:25">
      <c r="A2809" s="88" t="s">
        <v>2918</v>
      </c>
      <c r="B2809" s="89">
        <v>0</v>
      </c>
      <c r="C2809" s="89">
        <v>0</v>
      </c>
      <c r="D2809" s="89">
        <v>0</v>
      </c>
      <c r="E2809" s="89">
        <v>0</v>
      </c>
      <c r="F2809" s="89">
        <v>0</v>
      </c>
      <c r="G2809" s="89">
        <v>0</v>
      </c>
      <c r="H2809" s="89">
        <v>0</v>
      </c>
      <c r="I2809" s="89">
        <v>0</v>
      </c>
      <c r="J2809" s="89">
        <v>0</v>
      </c>
      <c r="K2809" s="89">
        <v>0</v>
      </c>
      <c r="L2809" s="89">
        <v>0</v>
      </c>
      <c r="M2809" s="89">
        <v>0</v>
      </c>
      <c r="N2809" s="89">
        <v>0</v>
      </c>
      <c r="O2809" s="89">
        <v>0</v>
      </c>
      <c r="P2809" s="89">
        <v>0</v>
      </c>
      <c r="Q2809" s="89">
        <v>0</v>
      </c>
      <c r="R2809" s="89">
        <v>0</v>
      </c>
      <c r="S2809" s="89">
        <v>0</v>
      </c>
      <c r="T2809" s="89">
        <v>0</v>
      </c>
      <c r="U2809" s="89">
        <v>0</v>
      </c>
      <c r="V2809" s="89">
        <v>0</v>
      </c>
      <c r="W2809" s="89">
        <v>0</v>
      </c>
      <c r="X2809" s="89">
        <v>0</v>
      </c>
      <c r="Y2809" s="89">
        <v>0</v>
      </c>
    </row>
    <row r="2810" spans="1:25">
      <c r="A2810" s="88" t="s">
        <v>2919</v>
      </c>
      <c r="B2810" s="89">
        <v>0</v>
      </c>
      <c r="C2810" s="89">
        <v>0</v>
      </c>
      <c r="D2810" s="89">
        <v>0</v>
      </c>
      <c r="E2810" s="89">
        <v>0</v>
      </c>
      <c r="F2810" s="89">
        <v>0</v>
      </c>
      <c r="G2810" s="89">
        <v>0</v>
      </c>
      <c r="H2810" s="89">
        <v>0</v>
      </c>
      <c r="I2810" s="89">
        <v>0</v>
      </c>
      <c r="J2810" s="89">
        <v>0</v>
      </c>
      <c r="K2810" s="89">
        <v>0</v>
      </c>
      <c r="L2810" s="89">
        <v>0</v>
      </c>
      <c r="M2810" s="89">
        <v>0</v>
      </c>
      <c r="N2810" s="89">
        <v>0</v>
      </c>
      <c r="O2810" s="89">
        <v>0</v>
      </c>
      <c r="P2810" s="89">
        <v>0</v>
      </c>
      <c r="Q2810" s="89">
        <v>0</v>
      </c>
      <c r="R2810" s="89">
        <v>0</v>
      </c>
      <c r="S2810" s="89">
        <v>0</v>
      </c>
      <c r="T2810" s="89">
        <v>0</v>
      </c>
      <c r="U2810" s="89">
        <v>0</v>
      </c>
      <c r="V2810" s="89">
        <v>0</v>
      </c>
      <c r="W2810" s="89">
        <v>0</v>
      </c>
      <c r="X2810" s="89">
        <v>0</v>
      </c>
      <c r="Y2810" s="89">
        <v>0</v>
      </c>
    </row>
    <row r="2811" spans="1:25">
      <c r="A2811" s="88" t="s">
        <v>2920</v>
      </c>
      <c r="B2811" s="89">
        <v>0</v>
      </c>
      <c r="C2811" s="89">
        <v>0</v>
      </c>
      <c r="D2811" s="89">
        <v>0</v>
      </c>
      <c r="E2811" s="89">
        <v>0</v>
      </c>
      <c r="F2811" s="89">
        <v>0</v>
      </c>
      <c r="G2811" s="89">
        <v>0</v>
      </c>
      <c r="H2811" s="89">
        <v>0</v>
      </c>
      <c r="I2811" s="89">
        <v>0</v>
      </c>
      <c r="J2811" s="89">
        <v>0</v>
      </c>
      <c r="K2811" s="89">
        <v>0</v>
      </c>
      <c r="L2811" s="89">
        <v>0</v>
      </c>
      <c r="M2811" s="89">
        <v>0</v>
      </c>
      <c r="N2811" s="89">
        <v>0</v>
      </c>
      <c r="O2811" s="89">
        <v>0</v>
      </c>
      <c r="P2811" s="89">
        <v>0</v>
      </c>
      <c r="Q2811" s="89">
        <v>0</v>
      </c>
      <c r="R2811" s="89">
        <v>0</v>
      </c>
      <c r="S2811" s="89">
        <v>0</v>
      </c>
      <c r="T2811" s="89">
        <v>0</v>
      </c>
      <c r="U2811" s="89">
        <v>0</v>
      </c>
      <c r="V2811" s="89">
        <v>0</v>
      </c>
      <c r="W2811" s="89">
        <v>0</v>
      </c>
      <c r="X2811" s="89">
        <v>0</v>
      </c>
      <c r="Y2811" s="89">
        <v>0</v>
      </c>
    </row>
    <row r="2812" spans="1:25">
      <c r="A2812" s="88" t="s">
        <v>2921</v>
      </c>
      <c r="B2812" s="89">
        <v>0</v>
      </c>
      <c r="C2812" s="89">
        <v>0</v>
      </c>
      <c r="D2812" s="89">
        <v>0</v>
      </c>
      <c r="E2812" s="89">
        <v>0</v>
      </c>
      <c r="F2812" s="89">
        <v>0</v>
      </c>
      <c r="G2812" s="89">
        <v>0</v>
      </c>
      <c r="H2812" s="89">
        <v>0</v>
      </c>
      <c r="I2812" s="89">
        <v>0</v>
      </c>
      <c r="J2812" s="89">
        <v>0</v>
      </c>
      <c r="K2812" s="89">
        <v>0</v>
      </c>
      <c r="L2812" s="89">
        <v>0</v>
      </c>
      <c r="M2812" s="89">
        <v>0</v>
      </c>
      <c r="N2812" s="89">
        <v>0</v>
      </c>
      <c r="O2812" s="89">
        <v>0</v>
      </c>
      <c r="P2812" s="89">
        <v>0</v>
      </c>
      <c r="Q2812" s="89">
        <v>0</v>
      </c>
      <c r="R2812" s="89">
        <v>0</v>
      </c>
      <c r="S2812" s="89">
        <v>0</v>
      </c>
      <c r="T2812" s="89">
        <v>0</v>
      </c>
      <c r="U2812" s="89">
        <v>0</v>
      </c>
      <c r="V2812" s="89">
        <v>0</v>
      </c>
      <c r="W2812" s="89">
        <v>0</v>
      </c>
      <c r="X2812" s="89">
        <v>0</v>
      </c>
      <c r="Y2812" s="89">
        <v>0</v>
      </c>
    </row>
    <row r="2813" spans="1:25">
      <c r="A2813" s="88" t="s">
        <v>2922</v>
      </c>
      <c r="B2813" s="89">
        <v>0</v>
      </c>
      <c r="C2813" s="89">
        <v>0</v>
      </c>
      <c r="D2813" s="89">
        <v>0</v>
      </c>
      <c r="E2813" s="89">
        <v>0</v>
      </c>
      <c r="F2813" s="89">
        <v>0</v>
      </c>
      <c r="G2813" s="89">
        <v>0</v>
      </c>
      <c r="H2813" s="89">
        <v>0</v>
      </c>
      <c r="I2813" s="89">
        <v>0</v>
      </c>
      <c r="J2813" s="89">
        <v>0</v>
      </c>
      <c r="K2813" s="89">
        <v>0</v>
      </c>
      <c r="L2813" s="89">
        <v>0</v>
      </c>
      <c r="M2813" s="89">
        <v>0</v>
      </c>
      <c r="N2813" s="89">
        <v>0</v>
      </c>
      <c r="O2813" s="89">
        <v>0</v>
      </c>
      <c r="P2813" s="89">
        <v>0</v>
      </c>
      <c r="Q2813" s="89">
        <v>0</v>
      </c>
      <c r="R2813" s="89">
        <v>0</v>
      </c>
      <c r="S2813" s="89">
        <v>0</v>
      </c>
      <c r="T2813" s="89">
        <v>0</v>
      </c>
      <c r="U2813" s="89">
        <v>0</v>
      </c>
      <c r="V2813" s="89">
        <v>0</v>
      </c>
      <c r="W2813" s="89">
        <v>0</v>
      </c>
      <c r="X2813" s="89">
        <v>0</v>
      </c>
      <c r="Y2813" s="89">
        <v>0</v>
      </c>
    </row>
    <row r="2814" spans="1:25">
      <c r="A2814" s="88" t="s">
        <v>2923</v>
      </c>
      <c r="B2814" s="89">
        <v>0</v>
      </c>
      <c r="C2814" s="89">
        <v>0</v>
      </c>
      <c r="D2814" s="89">
        <v>0</v>
      </c>
      <c r="E2814" s="89">
        <v>0</v>
      </c>
      <c r="F2814" s="89">
        <v>0</v>
      </c>
      <c r="G2814" s="89">
        <v>0</v>
      </c>
      <c r="H2814" s="89">
        <v>0</v>
      </c>
      <c r="I2814" s="89">
        <v>0</v>
      </c>
      <c r="J2814" s="89">
        <v>0</v>
      </c>
      <c r="K2814" s="89">
        <v>0</v>
      </c>
      <c r="L2814" s="89">
        <v>0</v>
      </c>
      <c r="M2814" s="89">
        <v>0</v>
      </c>
      <c r="N2814" s="89">
        <v>0</v>
      </c>
      <c r="O2814" s="89">
        <v>0</v>
      </c>
      <c r="P2814" s="89">
        <v>0</v>
      </c>
      <c r="Q2814" s="89">
        <v>0</v>
      </c>
      <c r="R2814" s="89">
        <v>0</v>
      </c>
      <c r="S2814" s="89">
        <v>0</v>
      </c>
      <c r="T2814" s="89">
        <v>0</v>
      </c>
      <c r="U2814" s="89">
        <v>0</v>
      </c>
      <c r="V2814" s="89">
        <v>0</v>
      </c>
      <c r="W2814" s="89">
        <v>0</v>
      </c>
      <c r="X2814" s="89">
        <v>0</v>
      </c>
      <c r="Y2814" s="89">
        <v>0</v>
      </c>
    </row>
    <row r="2815" spans="1:25">
      <c r="A2815" s="88" t="s">
        <v>2924</v>
      </c>
      <c r="B2815" s="89">
        <v>0</v>
      </c>
      <c r="C2815" s="89">
        <v>0</v>
      </c>
      <c r="D2815" s="89">
        <v>0</v>
      </c>
      <c r="E2815" s="89">
        <v>0</v>
      </c>
      <c r="F2815" s="89">
        <v>0</v>
      </c>
      <c r="G2815" s="89">
        <v>0</v>
      </c>
      <c r="H2815" s="89">
        <v>0</v>
      </c>
      <c r="I2815" s="89">
        <v>0</v>
      </c>
      <c r="J2815" s="89">
        <v>0</v>
      </c>
      <c r="K2815" s="89">
        <v>0</v>
      </c>
      <c r="L2815" s="89">
        <v>0</v>
      </c>
      <c r="M2815" s="89">
        <v>0</v>
      </c>
      <c r="N2815" s="89">
        <v>0</v>
      </c>
      <c r="O2815" s="89">
        <v>0</v>
      </c>
      <c r="P2815" s="89">
        <v>0</v>
      </c>
      <c r="Q2815" s="89">
        <v>0</v>
      </c>
      <c r="R2815" s="89">
        <v>0</v>
      </c>
      <c r="S2815" s="89">
        <v>0</v>
      </c>
      <c r="T2815" s="89">
        <v>0</v>
      </c>
      <c r="U2815" s="89">
        <v>0</v>
      </c>
      <c r="V2815" s="89">
        <v>0</v>
      </c>
      <c r="W2815" s="89">
        <v>0</v>
      </c>
      <c r="X2815" s="89">
        <v>0</v>
      </c>
      <c r="Y2815" s="89">
        <v>0</v>
      </c>
    </row>
    <row r="2816" spans="1:25">
      <c r="A2816" s="88" t="s">
        <v>2925</v>
      </c>
      <c r="B2816" s="89">
        <v>0</v>
      </c>
      <c r="C2816" s="89">
        <v>0</v>
      </c>
      <c r="D2816" s="89">
        <v>0</v>
      </c>
      <c r="E2816" s="89">
        <v>0</v>
      </c>
      <c r="F2816" s="89">
        <v>0</v>
      </c>
      <c r="G2816" s="89">
        <v>0</v>
      </c>
      <c r="H2816" s="89">
        <v>0</v>
      </c>
      <c r="I2816" s="89">
        <v>0</v>
      </c>
      <c r="J2816" s="89">
        <v>0</v>
      </c>
      <c r="K2816" s="89">
        <v>0</v>
      </c>
      <c r="L2816" s="89">
        <v>0</v>
      </c>
      <c r="M2816" s="89">
        <v>0</v>
      </c>
      <c r="N2816" s="89">
        <v>0</v>
      </c>
      <c r="O2816" s="89">
        <v>0</v>
      </c>
      <c r="P2816" s="89">
        <v>0</v>
      </c>
      <c r="Q2816" s="89">
        <v>0</v>
      </c>
      <c r="R2816" s="89">
        <v>0</v>
      </c>
      <c r="S2816" s="89">
        <v>0</v>
      </c>
      <c r="T2816" s="89">
        <v>0</v>
      </c>
      <c r="U2816" s="89">
        <v>0</v>
      </c>
      <c r="V2816" s="89">
        <v>0</v>
      </c>
      <c r="W2816" s="89">
        <v>0</v>
      </c>
      <c r="X2816" s="89">
        <v>0</v>
      </c>
      <c r="Y2816" s="89">
        <v>0</v>
      </c>
    </row>
    <row r="2817" spans="1:25">
      <c r="A2817" s="88" t="s">
        <v>2926</v>
      </c>
      <c r="B2817" s="89">
        <v>0</v>
      </c>
      <c r="C2817" s="89">
        <v>0</v>
      </c>
      <c r="D2817" s="89">
        <v>0</v>
      </c>
      <c r="E2817" s="89">
        <v>0</v>
      </c>
      <c r="F2817" s="89">
        <v>0</v>
      </c>
      <c r="G2817" s="89">
        <v>0</v>
      </c>
      <c r="H2817" s="89">
        <v>0</v>
      </c>
      <c r="I2817" s="89">
        <v>0</v>
      </c>
      <c r="J2817" s="89">
        <v>0</v>
      </c>
      <c r="K2817" s="89">
        <v>0</v>
      </c>
      <c r="L2817" s="89">
        <v>0</v>
      </c>
      <c r="M2817" s="89">
        <v>0</v>
      </c>
      <c r="N2817" s="89">
        <v>0</v>
      </c>
      <c r="O2817" s="89">
        <v>0</v>
      </c>
      <c r="P2817" s="89">
        <v>0</v>
      </c>
      <c r="Q2817" s="89">
        <v>0</v>
      </c>
      <c r="R2817" s="89">
        <v>0</v>
      </c>
      <c r="S2817" s="89">
        <v>0</v>
      </c>
      <c r="T2817" s="89">
        <v>0</v>
      </c>
      <c r="U2817" s="89">
        <v>0</v>
      </c>
      <c r="V2817" s="89">
        <v>0</v>
      </c>
      <c r="W2817" s="89">
        <v>0</v>
      </c>
      <c r="X2817" s="89">
        <v>0</v>
      </c>
      <c r="Y2817" s="89">
        <v>0</v>
      </c>
    </row>
    <row r="2818" spans="1:25">
      <c r="A2818" s="88" t="s">
        <v>2927</v>
      </c>
      <c r="B2818" s="89">
        <v>0</v>
      </c>
      <c r="C2818" s="89">
        <v>0</v>
      </c>
      <c r="D2818" s="89">
        <v>0</v>
      </c>
      <c r="E2818" s="89">
        <v>0</v>
      </c>
      <c r="F2818" s="89">
        <v>0</v>
      </c>
      <c r="G2818" s="89">
        <v>0</v>
      </c>
      <c r="H2818" s="89">
        <v>0</v>
      </c>
      <c r="I2818" s="89">
        <v>0</v>
      </c>
      <c r="J2818" s="89">
        <v>0</v>
      </c>
      <c r="K2818" s="89">
        <v>0</v>
      </c>
      <c r="L2818" s="89">
        <v>0</v>
      </c>
      <c r="M2818" s="89">
        <v>0</v>
      </c>
      <c r="N2818" s="89">
        <v>0</v>
      </c>
      <c r="O2818" s="89">
        <v>0</v>
      </c>
      <c r="P2818" s="89">
        <v>0</v>
      </c>
      <c r="Q2818" s="89">
        <v>0</v>
      </c>
      <c r="R2818" s="89">
        <v>0</v>
      </c>
      <c r="S2818" s="89">
        <v>0</v>
      </c>
      <c r="T2818" s="89">
        <v>0</v>
      </c>
      <c r="U2818" s="89">
        <v>0</v>
      </c>
      <c r="V2818" s="89">
        <v>0</v>
      </c>
      <c r="W2818" s="89">
        <v>0</v>
      </c>
      <c r="X2818" s="89">
        <v>0</v>
      </c>
      <c r="Y2818" s="89">
        <v>0</v>
      </c>
    </row>
    <row r="2819" spans="1:25">
      <c r="A2819" s="88" t="s">
        <v>2928</v>
      </c>
      <c r="B2819" s="89">
        <v>0</v>
      </c>
      <c r="C2819" s="89">
        <v>0</v>
      </c>
      <c r="D2819" s="89">
        <v>0</v>
      </c>
      <c r="E2819" s="89">
        <v>0</v>
      </c>
      <c r="F2819" s="89">
        <v>0</v>
      </c>
      <c r="G2819" s="89">
        <v>0</v>
      </c>
      <c r="H2819" s="89">
        <v>0</v>
      </c>
      <c r="I2819" s="89">
        <v>0</v>
      </c>
      <c r="J2819" s="89">
        <v>0</v>
      </c>
      <c r="K2819" s="89">
        <v>0</v>
      </c>
      <c r="L2819" s="89">
        <v>0</v>
      </c>
      <c r="M2819" s="89">
        <v>0</v>
      </c>
      <c r="N2819" s="89">
        <v>0</v>
      </c>
      <c r="O2819" s="89">
        <v>0</v>
      </c>
      <c r="P2819" s="89">
        <v>0</v>
      </c>
      <c r="Q2819" s="89">
        <v>0</v>
      </c>
      <c r="R2819" s="89">
        <v>0</v>
      </c>
      <c r="S2819" s="89">
        <v>0</v>
      </c>
      <c r="T2819" s="89">
        <v>0</v>
      </c>
      <c r="U2819" s="89">
        <v>0</v>
      </c>
      <c r="V2819" s="89">
        <v>0</v>
      </c>
      <c r="W2819" s="89">
        <v>0</v>
      </c>
      <c r="X2819" s="89">
        <v>0</v>
      </c>
      <c r="Y2819" s="89">
        <v>0</v>
      </c>
    </row>
    <row r="2820" spans="1:25">
      <c r="A2820" s="88" t="s">
        <v>2929</v>
      </c>
      <c r="B2820" s="89">
        <v>0</v>
      </c>
      <c r="C2820" s="89">
        <v>0</v>
      </c>
      <c r="D2820" s="89">
        <v>0</v>
      </c>
      <c r="E2820" s="89">
        <v>0</v>
      </c>
      <c r="F2820" s="89">
        <v>0</v>
      </c>
      <c r="G2820" s="89">
        <v>0</v>
      </c>
      <c r="H2820" s="89">
        <v>0</v>
      </c>
      <c r="I2820" s="89">
        <v>0</v>
      </c>
      <c r="J2820" s="89">
        <v>0</v>
      </c>
      <c r="K2820" s="89">
        <v>0</v>
      </c>
      <c r="L2820" s="89">
        <v>0</v>
      </c>
      <c r="M2820" s="89">
        <v>0</v>
      </c>
      <c r="N2820" s="89">
        <v>0</v>
      </c>
      <c r="O2820" s="89">
        <v>0</v>
      </c>
      <c r="P2820" s="89">
        <v>0</v>
      </c>
      <c r="Q2820" s="89">
        <v>0</v>
      </c>
      <c r="R2820" s="89">
        <v>0</v>
      </c>
      <c r="S2820" s="89">
        <v>0</v>
      </c>
      <c r="T2820" s="89">
        <v>0</v>
      </c>
      <c r="U2820" s="89">
        <v>0</v>
      </c>
      <c r="V2820" s="89">
        <v>0</v>
      </c>
      <c r="W2820" s="89">
        <v>0</v>
      </c>
      <c r="X2820" s="89">
        <v>0</v>
      </c>
      <c r="Y2820" s="89">
        <v>0</v>
      </c>
    </row>
    <row r="2821" spans="1:25">
      <c r="A2821" s="88" t="s">
        <v>2930</v>
      </c>
      <c r="B2821" s="89">
        <v>0</v>
      </c>
      <c r="C2821" s="89">
        <v>0</v>
      </c>
      <c r="D2821" s="89">
        <v>0</v>
      </c>
      <c r="E2821" s="89">
        <v>0</v>
      </c>
      <c r="F2821" s="89">
        <v>0</v>
      </c>
      <c r="G2821" s="89">
        <v>0</v>
      </c>
      <c r="H2821" s="89">
        <v>0</v>
      </c>
      <c r="I2821" s="89">
        <v>0</v>
      </c>
      <c r="J2821" s="89">
        <v>0</v>
      </c>
      <c r="K2821" s="89">
        <v>0</v>
      </c>
      <c r="L2821" s="89">
        <v>0</v>
      </c>
      <c r="M2821" s="89">
        <v>0</v>
      </c>
      <c r="N2821" s="89">
        <v>0</v>
      </c>
      <c r="O2821" s="89">
        <v>0</v>
      </c>
      <c r="P2821" s="89">
        <v>0</v>
      </c>
      <c r="Q2821" s="89">
        <v>0</v>
      </c>
      <c r="R2821" s="89">
        <v>0</v>
      </c>
      <c r="S2821" s="89">
        <v>0</v>
      </c>
      <c r="T2821" s="89">
        <v>0</v>
      </c>
      <c r="U2821" s="89">
        <v>0</v>
      </c>
      <c r="V2821" s="89">
        <v>0</v>
      </c>
      <c r="W2821" s="89">
        <v>0</v>
      </c>
      <c r="X2821" s="89">
        <v>0</v>
      </c>
      <c r="Y2821" s="89">
        <v>0</v>
      </c>
    </row>
    <row r="2822" spans="1:25">
      <c r="A2822" s="88" t="s">
        <v>2931</v>
      </c>
      <c r="B2822" s="89">
        <v>0</v>
      </c>
      <c r="C2822" s="89">
        <v>0</v>
      </c>
      <c r="D2822" s="89">
        <v>0</v>
      </c>
      <c r="E2822" s="89">
        <v>0</v>
      </c>
      <c r="F2822" s="89">
        <v>0</v>
      </c>
      <c r="G2822" s="89">
        <v>0</v>
      </c>
      <c r="H2822" s="89">
        <v>0</v>
      </c>
      <c r="I2822" s="89">
        <v>0</v>
      </c>
      <c r="J2822" s="89">
        <v>0</v>
      </c>
      <c r="K2822" s="89">
        <v>0</v>
      </c>
      <c r="L2822" s="89">
        <v>0</v>
      </c>
      <c r="M2822" s="89">
        <v>0</v>
      </c>
      <c r="N2822" s="89">
        <v>0</v>
      </c>
      <c r="O2822" s="89">
        <v>0</v>
      </c>
      <c r="P2822" s="89">
        <v>0</v>
      </c>
      <c r="Q2822" s="89">
        <v>0</v>
      </c>
      <c r="R2822" s="89">
        <v>0</v>
      </c>
      <c r="S2822" s="89">
        <v>0</v>
      </c>
      <c r="T2822" s="89">
        <v>0</v>
      </c>
      <c r="U2822" s="89">
        <v>0</v>
      </c>
      <c r="V2822" s="89">
        <v>0</v>
      </c>
      <c r="W2822" s="89">
        <v>0</v>
      </c>
      <c r="X2822" s="89">
        <v>0</v>
      </c>
      <c r="Y2822" s="89">
        <v>0</v>
      </c>
    </row>
    <row r="2823" spans="1:25">
      <c r="A2823" s="88" t="s">
        <v>2932</v>
      </c>
      <c r="B2823" s="89">
        <v>0</v>
      </c>
      <c r="C2823" s="89">
        <v>0</v>
      </c>
      <c r="D2823" s="89">
        <v>0</v>
      </c>
      <c r="E2823" s="89">
        <v>0</v>
      </c>
      <c r="F2823" s="89">
        <v>0</v>
      </c>
      <c r="G2823" s="89">
        <v>0</v>
      </c>
      <c r="H2823" s="89">
        <v>0</v>
      </c>
      <c r="I2823" s="89">
        <v>0</v>
      </c>
      <c r="J2823" s="89">
        <v>0</v>
      </c>
      <c r="K2823" s="89">
        <v>0</v>
      </c>
      <c r="L2823" s="89">
        <v>0</v>
      </c>
      <c r="M2823" s="89">
        <v>0</v>
      </c>
      <c r="N2823" s="89">
        <v>0</v>
      </c>
      <c r="O2823" s="89">
        <v>0</v>
      </c>
      <c r="P2823" s="89">
        <v>0</v>
      </c>
      <c r="Q2823" s="89">
        <v>0</v>
      </c>
      <c r="R2823" s="89">
        <v>0</v>
      </c>
      <c r="S2823" s="89">
        <v>0</v>
      </c>
      <c r="T2823" s="89">
        <v>0</v>
      </c>
      <c r="U2823" s="89">
        <v>0</v>
      </c>
      <c r="V2823" s="89">
        <v>0</v>
      </c>
      <c r="W2823" s="89">
        <v>0</v>
      </c>
      <c r="X2823" s="89">
        <v>0</v>
      </c>
      <c r="Y2823" s="89">
        <v>0</v>
      </c>
    </row>
    <row r="2824" spans="1:25">
      <c r="A2824" s="88" t="s">
        <v>2933</v>
      </c>
      <c r="B2824" s="89">
        <v>0</v>
      </c>
      <c r="C2824" s="89">
        <v>0</v>
      </c>
      <c r="D2824" s="89">
        <v>0</v>
      </c>
      <c r="E2824" s="89">
        <v>0</v>
      </c>
      <c r="F2824" s="89">
        <v>0</v>
      </c>
      <c r="G2824" s="89">
        <v>0</v>
      </c>
      <c r="H2824" s="89">
        <v>0</v>
      </c>
      <c r="I2824" s="89">
        <v>0</v>
      </c>
      <c r="J2824" s="89">
        <v>0</v>
      </c>
      <c r="K2824" s="89">
        <v>0</v>
      </c>
      <c r="L2824" s="89">
        <v>0</v>
      </c>
      <c r="M2824" s="89">
        <v>0</v>
      </c>
      <c r="N2824" s="89">
        <v>0</v>
      </c>
      <c r="O2824" s="89">
        <v>0</v>
      </c>
      <c r="P2824" s="89">
        <v>0</v>
      </c>
      <c r="Q2824" s="89">
        <v>0</v>
      </c>
      <c r="R2824" s="89">
        <v>0</v>
      </c>
      <c r="S2824" s="89">
        <v>0</v>
      </c>
      <c r="T2824" s="89">
        <v>0</v>
      </c>
      <c r="U2824" s="89">
        <v>0</v>
      </c>
      <c r="V2824" s="89">
        <v>0</v>
      </c>
      <c r="W2824" s="89">
        <v>0</v>
      </c>
      <c r="X2824" s="89">
        <v>0</v>
      </c>
      <c r="Y2824" s="89">
        <v>0</v>
      </c>
    </row>
    <row r="2825" spans="1:25">
      <c r="A2825" s="88" t="s">
        <v>2934</v>
      </c>
      <c r="B2825" s="89">
        <v>0</v>
      </c>
      <c r="C2825" s="89">
        <v>0</v>
      </c>
      <c r="D2825" s="89">
        <v>0</v>
      </c>
      <c r="E2825" s="89">
        <v>0</v>
      </c>
      <c r="F2825" s="89">
        <v>0</v>
      </c>
      <c r="G2825" s="89">
        <v>0</v>
      </c>
      <c r="H2825" s="89">
        <v>0</v>
      </c>
      <c r="I2825" s="89">
        <v>0</v>
      </c>
      <c r="J2825" s="89">
        <v>0</v>
      </c>
      <c r="K2825" s="89">
        <v>0</v>
      </c>
      <c r="L2825" s="89">
        <v>0</v>
      </c>
      <c r="M2825" s="89">
        <v>0</v>
      </c>
      <c r="N2825" s="89">
        <v>0</v>
      </c>
      <c r="O2825" s="89">
        <v>0</v>
      </c>
      <c r="P2825" s="89">
        <v>0</v>
      </c>
      <c r="Q2825" s="89">
        <v>0</v>
      </c>
      <c r="R2825" s="89">
        <v>0</v>
      </c>
      <c r="S2825" s="89">
        <v>0</v>
      </c>
      <c r="T2825" s="89">
        <v>0</v>
      </c>
      <c r="U2825" s="89">
        <v>0</v>
      </c>
      <c r="V2825" s="89">
        <v>0</v>
      </c>
      <c r="W2825" s="89">
        <v>0</v>
      </c>
      <c r="X2825" s="89">
        <v>0</v>
      </c>
      <c r="Y2825" s="89">
        <v>0</v>
      </c>
    </row>
    <row r="2826" spans="1:25">
      <c r="A2826" s="88" t="s">
        <v>2935</v>
      </c>
      <c r="B2826" s="89">
        <v>0</v>
      </c>
      <c r="C2826" s="89">
        <v>0</v>
      </c>
      <c r="D2826" s="89">
        <v>0</v>
      </c>
      <c r="E2826" s="89">
        <v>0</v>
      </c>
      <c r="F2826" s="89">
        <v>0</v>
      </c>
      <c r="G2826" s="89">
        <v>0</v>
      </c>
      <c r="H2826" s="89">
        <v>0</v>
      </c>
      <c r="I2826" s="89">
        <v>0</v>
      </c>
      <c r="J2826" s="89">
        <v>0</v>
      </c>
      <c r="K2826" s="89">
        <v>0</v>
      </c>
      <c r="L2826" s="89">
        <v>0</v>
      </c>
      <c r="M2826" s="89">
        <v>0</v>
      </c>
      <c r="N2826" s="89">
        <v>0</v>
      </c>
      <c r="O2826" s="89">
        <v>0</v>
      </c>
      <c r="P2826" s="89">
        <v>0</v>
      </c>
      <c r="Q2826" s="89">
        <v>0</v>
      </c>
      <c r="R2826" s="89">
        <v>0</v>
      </c>
      <c r="S2826" s="89">
        <v>0</v>
      </c>
      <c r="T2826" s="89">
        <v>0</v>
      </c>
      <c r="U2826" s="89">
        <v>0</v>
      </c>
      <c r="V2826" s="89">
        <v>0</v>
      </c>
      <c r="W2826" s="89">
        <v>0</v>
      </c>
      <c r="X2826" s="89">
        <v>0</v>
      </c>
      <c r="Y2826" s="89">
        <v>0</v>
      </c>
    </row>
    <row r="2827" spans="1:25">
      <c r="A2827" s="88" t="s">
        <v>2936</v>
      </c>
      <c r="B2827" s="89">
        <v>0</v>
      </c>
      <c r="C2827" s="89">
        <v>0</v>
      </c>
      <c r="D2827" s="89">
        <v>0</v>
      </c>
      <c r="E2827" s="89">
        <v>0</v>
      </c>
      <c r="F2827" s="89">
        <v>0</v>
      </c>
      <c r="G2827" s="89">
        <v>0</v>
      </c>
      <c r="H2827" s="89">
        <v>0</v>
      </c>
      <c r="I2827" s="89">
        <v>0</v>
      </c>
      <c r="J2827" s="89">
        <v>0</v>
      </c>
      <c r="K2827" s="89">
        <v>0</v>
      </c>
      <c r="L2827" s="89">
        <v>0</v>
      </c>
      <c r="M2827" s="89">
        <v>0</v>
      </c>
      <c r="N2827" s="89">
        <v>0</v>
      </c>
      <c r="O2827" s="89">
        <v>0</v>
      </c>
      <c r="P2827" s="89">
        <v>0</v>
      </c>
      <c r="Q2827" s="89">
        <v>0</v>
      </c>
      <c r="R2827" s="89">
        <v>0</v>
      </c>
      <c r="S2827" s="89">
        <v>0</v>
      </c>
      <c r="T2827" s="89">
        <v>0</v>
      </c>
      <c r="U2827" s="89">
        <v>0</v>
      </c>
      <c r="V2827" s="89">
        <v>0</v>
      </c>
      <c r="W2827" s="89">
        <v>0</v>
      </c>
      <c r="X2827" s="89">
        <v>0</v>
      </c>
      <c r="Y2827" s="89">
        <v>0</v>
      </c>
    </row>
    <row r="2828" spans="1:25">
      <c r="A2828" s="88" t="s">
        <v>2937</v>
      </c>
      <c r="B2828" s="89">
        <v>0</v>
      </c>
      <c r="C2828" s="89">
        <v>0</v>
      </c>
      <c r="D2828" s="89">
        <v>0</v>
      </c>
      <c r="E2828" s="89">
        <v>0</v>
      </c>
      <c r="F2828" s="89">
        <v>0</v>
      </c>
      <c r="G2828" s="89">
        <v>0</v>
      </c>
      <c r="H2828" s="89">
        <v>0</v>
      </c>
      <c r="I2828" s="89">
        <v>0</v>
      </c>
      <c r="J2828" s="89">
        <v>0</v>
      </c>
      <c r="K2828" s="89">
        <v>0</v>
      </c>
      <c r="L2828" s="89">
        <v>0</v>
      </c>
      <c r="M2828" s="89">
        <v>0</v>
      </c>
      <c r="N2828" s="89">
        <v>0</v>
      </c>
      <c r="O2828" s="89">
        <v>0</v>
      </c>
      <c r="P2828" s="89">
        <v>0</v>
      </c>
      <c r="Q2828" s="89">
        <v>0</v>
      </c>
      <c r="R2828" s="89">
        <v>0</v>
      </c>
      <c r="S2828" s="89">
        <v>0</v>
      </c>
      <c r="T2828" s="89">
        <v>0</v>
      </c>
      <c r="U2828" s="89">
        <v>0</v>
      </c>
      <c r="V2828" s="89">
        <v>0</v>
      </c>
      <c r="W2828" s="89">
        <v>0</v>
      </c>
      <c r="X2828" s="89">
        <v>0</v>
      </c>
      <c r="Y2828" s="89">
        <v>0</v>
      </c>
    </row>
    <row r="2829" spans="1:25">
      <c r="A2829" s="88" t="s">
        <v>2938</v>
      </c>
      <c r="B2829" s="89">
        <v>0</v>
      </c>
      <c r="C2829" s="89">
        <v>0</v>
      </c>
      <c r="D2829" s="89">
        <v>0</v>
      </c>
      <c r="E2829" s="89">
        <v>0</v>
      </c>
      <c r="F2829" s="89">
        <v>0</v>
      </c>
      <c r="G2829" s="89">
        <v>0</v>
      </c>
      <c r="H2829" s="89">
        <v>0</v>
      </c>
      <c r="I2829" s="89">
        <v>0</v>
      </c>
      <c r="J2829" s="89">
        <v>0</v>
      </c>
      <c r="K2829" s="89">
        <v>0</v>
      </c>
      <c r="L2829" s="89">
        <v>0</v>
      </c>
      <c r="M2829" s="89">
        <v>0</v>
      </c>
      <c r="N2829" s="89">
        <v>0</v>
      </c>
      <c r="O2829" s="89">
        <v>0</v>
      </c>
      <c r="P2829" s="89">
        <v>0</v>
      </c>
      <c r="Q2829" s="89">
        <v>0</v>
      </c>
      <c r="R2829" s="89">
        <v>0</v>
      </c>
      <c r="S2829" s="89">
        <v>0</v>
      </c>
      <c r="T2829" s="89">
        <v>0</v>
      </c>
      <c r="U2829" s="89">
        <v>0</v>
      </c>
      <c r="V2829" s="89">
        <v>0</v>
      </c>
      <c r="W2829" s="89">
        <v>0</v>
      </c>
      <c r="X2829" s="89">
        <v>0</v>
      </c>
      <c r="Y2829" s="89">
        <v>0</v>
      </c>
    </row>
    <row r="2830" spans="1:25">
      <c r="A2830" s="88" t="s">
        <v>2939</v>
      </c>
      <c r="B2830" s="89">
        <v>0</v>
      </c>
      <c r="C2830" s="89">
        <v>0</v>
      </c>
      <c r="D2830" s="89">
        <v>0</v>
      </c>
      <c r="E2830" s="89">
        <v>0</v>
      </c>
      <c r="F2830" s="89">
        <v>0</v>
      </c>
      <c r="G2830" s="89">
        <v>0</v>
      </c>
      <c r="H2830" s="89">
        <v>0</v>
      </c>
      <c r="I2830" s="89">
        <v>0</v>
      </c>
      <c r="J2830" s="89">
        <v>0</v>
      </c>
      <c r="K2830" s="89">
        <v>0</v>
      </c>
      <c r="L2830" s="89">
        <v>0</v>
      </c>
      <c r="M2830" s="89">
        <v>0</v>
      </c>
      <c r="N2830" s="89">
        <v>0</v>
      </c>
      <c r="O2830" s="89">
        <v>0</v>
      </c>
      <c r="P2830" s="89">
        <v>0</v>
      </c>
      <c r="Q2830" s="89">
        <v>0</v>
      </c>
      <c r="R2830" s="89">
        <v>0</v>
      </c>
      <c r="S2830" s="89">
        <v>0</v>
      </c>
      <c r="T2830" s="89">
        <v>0</v>
      </c>
      <c r="U2830" s="89">
        <v>0</v>
      </c>
      <c r="V2830" s="89">
        <v>0</v>
      </c>
      <c r="W2830" s="89">
        <v>0</v>
      </c>
      <c r="X2830" s="89">
        <v>0</v>
      </c>
      <c r="Y2830" s="89">
        <v>0</v>
      </c>
    </row>
    <row r="2831" spans="1:25">
      <c r="A2831" s="88" t="s">
        <v>2940</v>
      </c>
      <c r="B2831" s="89">
        <v>0</v>
      </c>
      <c r="C2831" s="89">
        <v>0</v>
      </c>
      <c r="D2831" s="89">
        <v>0</v>
      </c>
      <c r="E2831" s="89">
        <v>0</v>
      </c>
      <c r="F2831" s="89">
        <v>0</v>
      </c>
      <c r="G2831" s="89">
        <v>0</v>
      </c>
      <c r="H2831" s="89">
        <v>0</v>
      </c>
      <c r="I2831" s="89">
        <v>0</v>
      </c>
      <c r="J2831" s="89">
        <v>0</v>
      </c>
      <c r="K2831" s="89">
        <v>0</v>
      </c>
      <c r="L2831" s="89">
        <v>0</v>
      </c>
      <c r="M2831" s="89">
        <v>0</v>
      </c>
      <c r="N2831" s="89">
        <v>0</v>
      </c>
      <c r="O2831" s="89">
        <v>0</v>
      </c>
      <c r="P2831" s="89">
        <v>0</v>
      </c>
      <c r="Q2831" s="89">
        <v>0</v>
      </c>
      <c r="R2831" s="89">
        <v>0</v>
      </c>
      <c r="S2831" s="89">
        <v>0</v>
      </c>
      <c r="T2831" s="89">
        <v>0</v>
      </c>
      <c r="U2831" s="89">
        <v>0</v>
      </c>
      <c r="V2831" s="89">
        <v>0</v>
      </c>
      <c r="W2831" s="89">
        <v>0</v>
      </c>
      <c r="X2831" s="89">
        <v>0</v>
      </c>
      <c r="Y2831" s="89">
        <v>0</v>
      </c>
    </row>
    <row r="2832" spans="1:25">
      <c r="A2832" s="88" t="s">
        <v>2941</v>
      </c>
      <c r="B2832" s="89">
        <v>0</v>
      </c>
      <c r="C2832" s="89">
        <v>0</v>
      </c>
      <c r="D2832" s="89">
        <v>0</v>
      </c>
      <c r="E2832" s="89">
        <v>0</v>
      </c>
      <c r="F2832" s="89">
        <v>0</v>
      </c>
      <c r="G2832" s="89">
        <v>0</v>
      </c>
      <c r="H2832" s="89">
        <v>0</v>
      </c>
      <c r="I2832" s="89">
        <v>0</v>
      </c>
      <c r="J2832" s="89">
        <v>0</v>
      </c>
      <c r="K2832" s="89">
        <v>0</v>
      </c>
      <c r="L2832" s="89">
        <v>0</v>
      </c>
      <c r="M2832" s="89">
        <v>0</v>
      </c>
      <c r="N2832" s="89">
        <v>0</v>
      </c>
      <c r="O2832" s="89">
        <v>0</v>
      </c>
      <c r="P2832" s="89">
        <v>0</v>
      </c>
      <c r="Q2832" s="89">
        <v>0</v>
      </c>
      <c r="R2832" s="89">
        <v>0</v>
      </c>
      <c r="S2832" s="89">
        <v>0</v>
      </c>
      <c r="T2832" s="89">
        <v>0</v>
      </c>
      <c r="U2832" s="89">
        <v>0</v>
      </c>
      <c r="V2832" s="89">
        <v>0</v>
      </c>
      <c r="W2832" s="89">
        <v>0</v>
      </c>
      <c r="X2832" s="89">
        <v>0</v>
      </c>
      <c r="Y2832" s="89">
        <v>0</v>
      </c>
    </row>
    <row r="2833" spans="1:25">
      <c r="A2833" s="88" t="s">
        <v>2942</v>
      </c>
      <c r="B2833" s="89">
        <v>0</v>
      </c>
      <c r="C2833" s="89">
        <v>0</v>
      </c>
      <c r="D2833" s="89">
        <v>0</v>
      </c>
      <c r="E2833" s="89">
        <v>0</v>
      </c>
      <c r="F2833" s="89">
        <v>0</v>
      </c>
      <c r="G2833" s="89">
        <v>0</v>
      </c>
      <c r="H2833" s="89">
        <v>0</v>
      </c>
      <c r="I2833" s="89">
        <v>0</v>
      </c>
      <c r="J2833" s="89">
        <v>0</v>
      </c>
      <c r="K2833" s="89">
        <v>0</v>
      </c>
      <c r="L2833" s="89">
        <v>0</v>
      </c>
      <c r="M2833" s="89">
        <v>0</v>
      </c>
      <c r="N2833" s="89">
        <v>0</v>
      </c>
      <c r="O2833" s="89">
        <v>0</v>
      </c>
      <c r="P2833" s="89">
        <v>0</v>
      </c>
      <c r="Q2833" s="89">
        <v>0</v>
      </c>
      <c r="R2833" s="89">
        <v>0</v>
      </c>
      <c r="S2833" s="89">
        <v>0</v>
      </c>
      <c r="T2833" s="89">
        <v>0</v>
      </c>
      <c r="U2833" s="89">
        <v>0</v>
      </c>
      <c r="V2833" s="89">
        <v>0</v>
      </c>
      <c r="W2833" s="89">
        <v>0</v>
      </c>
      <c r="X2833" s="89">
        <v>0</v>
      </c>
      <c r="Y2833" s="89">
        <v>0</v>
      </c>
    </row>
    <row r="2834" spans="1:25">
      <c r="A2834" s="88" t="s">
        <v>2943</v>
      </c>
      <c r="B2834" s="89">
        <v>0</v>
      </c>
      <c r="C2834" s="89">
        <v>0</v>
      </c>
      <c r="D2834" s="89">
        <v>0</v>
      </c>
      <c r="E2834" s="89">
        <v>0</v>
      </c>
      <c r="F2834" s="89">
        <v>0</v>
      </c>
      <c r="G2834" s="89">
        <v>0</v>
      </c>
      <c r="H2834" s="89">
        <v>0</v>
      </c>
      <c r="I2834" s="89">
        <v>0</v>
      </c>
      <c r="J2834" s="89">
        <v>0</v>
      </c>
      <c r="K2834" s="89">
        <v>0</v>
      </c>
      <c r="L2834" s="89">
        <v>0</v>
      </c>
      <c r="M2834" s="89">
        <v>0</v>
      </c>
      <c r="N2834" s="89">
        <v>0</v>
      </c>
      <c r="O2834" s="89">
        <v>0</v>
      </c>
      <c r="P2834" s="89">
        <v>0</v>
      </c>
      <c r="Q2834" s="89">
        <v>0</v>
      </c>
      <c r="R2834" s="89">
        <v>0</v>
      </c>
      <c r="S2834" s="89">
        <v>0</v>
      </c>
      <c r="T2834" s="89">
        <v>0</v>
      </c>
      <c r="U2834" s="89">
        <v>0</v>
      </c>
      <c r="V2834" s="89">
        <v>0</v>
      </c>
      <c r="W2834" s="89">
        <v>0</v>
      </c>
      <c r="X2834" s="89">
        <v>0</v>
      </c>
      <c r="Y2834" s="89">
        <v>0</v>
      </c>
    </row>
    <row r="2835" spans="1:25">
      <c r="A2835" s="88" t="s">
        <v>2944</v>
      </c>
      <c r="B2835" s="89">
        <v>0</v>
      </c>
      <c r="C2835" s="89">
        <v>0</v>
      </c>
      <c r="D2835" s="89">
        <v>0</v>
      </c>
      <c r="E2835" s="89">
        <v>0</v>
      </c>
      <c r="F2835" s="89">
        <v>0</v>
      </c>
      <c r="G2835" s="89">
        <v>0</v>
      </c>
      <c r="H2835" s="89">
        <v>0</v>
      </c>
      <c r="I2835" s="89">
        <v>0</v>
      </c>
      <c r="J2835" s="89">
        <v>0</v>
      </c>
      <c r="K2835" s="89">
        <v>0</v>
      </c>
      <c r="L2835" s="89">
        <v>0</v>
      </c>
      <c r="M2835" s="89">
        <v>0</v>
      </c>
      <c r="N2835" s="89">
        <v>0</v>
      </c>
      <c r="O2835" s="89">
        <v>0</v>
      </c>
      <c r="P2835" s="89">
        <v>0</v>
      </c>
      <c r="Q2835" s="89">
        <v>0</v>
      </c>
      <c r="R2835" s="89">
        <v>0</v>
      </c>
      <c r="S2835" s="89">
        <v>0</v>
      </c>
      <c r="T2835" s="89">
        <v>0</v>
      </c>
      <c r="U2835" s="89">
        <v>0</v>
      </c>
      <c r="V2835" s="89">
        <v>0</v>
      </c>
      <c r="W2835" s="89">
        <v>0</v>
      </c>
      <c r="X2835" s="89">
        <v>0</v>
      </c>
      <c r="Y2835" s="89">
        <v>0</v>
      </c>
    </row>
    <row r="2836" spans="1:25">
      <c r="A2836" s="88" t="s">
        <v>2945</v>
      </c>
      <c r="B2836" s="89">
        <v>0</v>
      </c>
      <c r="C2836" s="89">
        <v>0</v>
      </c>
      <c r="D2836" s="89">
        <v>0</v>
      </c>
      <c r="E2836" s="89">
        <v>0</v>
      </c>
      <c r="F2836" s="89">
        <v>0</v>
      </c>
      <c r="G2836" s="89">
        <v>0</v>
      </c>
      <c r="H2836" s="89">
        <v>0</v>
      </c>
      <c r="I2836" s="89">
        <v>0</v>
      </c>
      <c r="J2836" s="89">
        <v>0</v>
      </c>
      <c r="K2836" s="89">
        <v>0</v>
      </c>
      <c r="L2836" s="89">
        <v>0</v>
      </c>
      <c r="M2836" s="89">
        <v>0</v>
      </c>
      <c r="N2836" s="89">
        <v>0</v>
      </c>
      <c r="O2836" s="89">
        <v>0</v>
      </c>
      <c r="P2836" s="89">
        <v>0</v>
      </c>
      <c r="Q2836" s="89">
        <v>0</v>
      </c>
      <c r="R2836" s="89">
        <v>0</v>
      </c>
      <c r="S2836" s="89">
        <v>0</v>
      </c>
      <c r="T2836" s="89">
        <v>0</v>
      </c>
      <c r="U2836" s="89">
        <v>0</v>
      </c>
      <c r="V2836" s="89">
        <v>0</v>
      </c>
      <c r="W2836" s="89">
        <v>0</v>
      </c>
      <c r="X2836" s="89">
        <v>0</v>
      </c>
      <c r="Y2836" s="89">
        <v>0</v>
      </c>
    </row>
    <row r="2837" spans="1:25">
      <c r="A2837" s="88" t="s">
        <v>2946</v>
      </c>
      <c r="B2837" s="89">
        <v>0</v>
      </c>
      <c r="C2837" s="89">
        <v>0</v>
      </c>
      <c r="D2837" s="89">
        <v>0</v>
      </c>
      <c r="E2837" s="89">
        <v>0</v>
      </c>
      <c r="F2837" s="89">
        <v>0</v>
      </c>
      <c r="G2837" s="89">
        <v>0</v>
      </c>
      <c r="H2837" s="89">
        <v>0</v>
      </c>
      <c r="I2837" s="89">
        <v>0</v>
      </c>
      <c r="J2837" s="89">
        <v>0</v>
      </c>
      <c r="K2837" s="89">
        <v>0</v>
      </c>
      <c r="L2837" s="89">
        <v>0</v>
      </c>
      <c r="M2837" s="89">
        <v>0</v>
      </c>
      <c r="N2837" s="89">
        <v>0</v>
      </c>
      <c r="O2837" s="89">
        <v>0</v>
      </c>
      <c r="P2837" s="89">
        <v>0</v>
      </c>
      <c r="Q2837" s="89">
        <v>0</v>
      </c>
      <c r="R2837" s="89">
        <v>0</v>
      </c>
      <c r="S2837" s="89">
        <v>0</v>
      </c>
      <c r="T2837" s="89">
        <v>0</v>
      </c>
      <c r="U2837" s="89">
        <v>0</v>
      </c>
      <c r="V2837" s="89">
        <v>0</v>
      </c>
      <c r="W2837" s="89">
        <v>0</v>
      </c>
      <c r="X2837" s="89">
        <v>0</v>
      </c>
      <c r="Y2837" s="89">
        <v>0</v>
      </c>
    </row>
    <row r="2838" spans="1:25">
      <c r="A2838" s="88" t="s">
        <v>2947</v>
      </c>
      <c r="B2838" s="89">
        <v>0</v>
      </c>
      <c r="C2838" s="89">
        <v>0</v>
      </c>
      <c r="D2838" s="89">
        <v>0</v>
      </c>
      <c r="E2838" s="89">
        <v>0</v>
      </c>
      <c r="F2838" s="89">
        <v>0</v>
      </c>
      <c r="G2838" s="89">
        <v>0</v>
      </c>
      <c r="H2838" s="89">
        <v>0</v>
      </c>
      <c r="I2838" s="89">
        <v>0</v>
      </c>
      <c r="J2838" s="89">
        <v>0</v>
      </c>
      <c r="K2838" s="89">
        <v>0</v>
      </c>
      <c r="L2838" s="89">
        <v>0</v>
      </c>
      <c r="M2838" s="89">
        <v>0</v>
      </c>
      <c r="N2838" s="89">
        <v>0</v>
      </c>
      <c r="O2838" s="89">
        <v>0</v>
      </c>
      <c r="P2838" s="89">
        <v>0</v>
      </c>
      <c r="Q2838" s="89">
        <v>0</v>
      </c>
      <c r="R2838" s="89">
        <v>0</v>
      </c>
      <c r="S2838" s="89">
        <v>0</v>
      </c>
      <c r="T2838" s="89">
        <v>0</v>
      </c>
      <c r="U2838" s="89">
        <v>0</v>
      </c>
      <c r="V2838" s="89">
        <v>0</v>
      </c>
      <c r="W2838" s="89">
        <v>0</v>
      </c>
      <c r="X2838" s="89">
        <v>0</v>
      </c>
      <c r="Y2838" s="89">
        <v>0</v>
      </c>
    </row>
    <row r="2839" spans="1:25">
      <c r="A2839" s="88" t="s">
        <v>2948</v>
      </c>
      <c r="B2839" s="89">
        <v>0</v>
      </c>
      <c r="C2839" s="89">
        <v>0</v>
      </c>
      <c r="D2839" s="89">
        <v>0</v>
      </c>
      <c r="E2839" s="89">
        <v>0</v>
      </c>
      <c r="F2839" s="89">
        <v>0</v>
      </c>
      <c r="G2839" s="89">
        <v>0</v>
      </c>
      <c r="H2839" s="89">
        <v>0</v>
      </c>
      <c r="I2839" s="89">
        <v>0</v>
      </c>
      <c r="J2839" s="89">
        <v>0</v>
      </c>
      <c r="K2839" s="89">
        <v>0</v>
      </c>
      <c r="L2839" s="89">
        <v>0</v>
      </c>
      <c r="M2839" s="89">
        <v>0</v>
      </c>
      <c r="N2839" s="89">
        <v>0</v>
      </c>
      <c r="O2839" s="89">
        <v>0</v>
      </c>
      <c r="P2839" s="89">
        <v>0</v>
      </c>
      <c r="Q2839" s="89">
        <v>0</v>
      </c>
      <c r="R2839" s="89">
        <v>0</v>
      </c>
      <c r="S2839" s="89">
        <v>0</v>
      </c>
      <c r="T2839" s="89">
        <v>0</v>
      </c>
      <c r="U2839" s="89">
        <v>0</v>
      </c>
      <c r="V2839" s="89">
        <v>0</v>
      </c>
      <c r="W2839" s="89">
        <v>0</v>
      </c>
      <c r="X2839" s="89">
        <v>0</v>
      </c>
      <c r="Y2839" s="89">
        <v>0</v>
      </c>
    </row>
    <row r="2840" spans="1:25">
      <c r="A2840" s="88" t="s">
        <v>2949</v>
      </c>
      <c r="B2840" s="89">
        <v>0</v>
      </c>
      <c r="C2840" s="89">
        <v>0</v>
      </c>
      <c r="D2840" s="89">
        <v>0</v>
      </c>
      <c r="E2840" s="89">
        <v>0</v>
      </c>
      <c r="F2840" s="89">
        <v>0</v>
      </c>
      <c r="G2840" s="89">
        <v>0</v>
      </c>
      <c r="H2840" s="89">
        <v>0</v>
      </c>
      <c r="I2840" s="89">
        <v>0</v>
      </c>
      <c r="J2840" s="89">
        <v>0</v>
      </c>
      <c r="K2840" s="89">
        <v>0</v>
      </c>
      <c r="L2840" s="89">
        <v>0</v>
      </c>
      <c r="M2840" s="89">
        <v>0</v>
      </c>
      <c r="N2840" s="89">
        <v>0</v>
      </c>
      <c r="O2840" s="89">
        <v>0</v>
      </c>
      <c r="P2840" s="89">
        <v>0</v>
      </c>
      <c r="Q2840" s="89">
        <v>0</v>
      </c>
      <c r="R2840" s="89">
        <v>0</v>
      </c>
      <c r="S2840" s="89">
        <v>0</v>
      </c>
      <c r="T2840" s="89">
        <v>0</v>
      </c>
      <c r="U2840" s="89">
        <v>0</v>
      </c>
      <c r="V2840" s="89">
        <v>0</v>
      </c>
      <c r="W2840" s="89">
        <v>0</v>
      </c>
      <c r="X2840" s="89">
        <v>0</v>
      </c>
      <c r="Y2840" s="89">
        <v>0</v>
      </c>
    </row>
    <row r="2841" spans="1:25">
      <c r="A2841" s="88" t="s">
        <v>2950</v>
      </c>
      <c r="B2841" s="89">
        <v>0</v>
      </c>
      <c r="C2841" s="89">
        <v>0</v>
      </c>
      <c r="D2841" s="89">
        <v>0</v>
      </c>
      <c r="E2841" s="89">
        <v>0</v>
      </c>
      <c r="F2841" s="89">
        <v>0</v>
      </c>
      <c r="G2841" s="89">
        <v>0</v>
      </c>
      <c r="H2841" s="89">
        <v>0</v>
      </c>
      <c r="I2841" s="89">
        <v>0</v>
      </c>
      <c r="J2841" s="89">
        <v>0</v>
      </c>
      <c r="K2841" s="89">
        <v>0</v>
      </c>
      <c r="L2841" s="89">
        <v>0</v>
      </c>
      <c r="M2841" s="89">
        <v>0</v>
      </c>
      <c r="N2841" s="89">
        <v>0</v>
      </c>
      <c r="O2841" s="89">
        <v>0</v>
      </c>
      <c r="P2841" s="89">
        <v>0</v>
      </c>
      <c r="Q2841" s="89">
        <v>0</v>
      </c>
      <c r="R2841" s="89">
        <v>0</v>
      </c>
      <c r="S2841" s="89">
        <v>0</v>
      </c>
      <c r="T2841" s="89">
        <v>0</v>
      </c>
      <c r="U2841" s="89">
        <v>0</v>
      </c>
      <c r="V2841" s="89">
        <v>0</v>
      </c>
      <c r="W2841" s="89">
        <v>0</v>
      </c>
      <c r="X2841" s="89">
        <v>0</v>
      </c>
      <c r="Y2841" s="89">
        <v>0</v>
      </c>
    </row>
    <row r="2842" spans="1:25">
      <c r="A2842" s="88" t="s">
        <v>2951</v>
      </c>
      <c r="B2842" s="89">
        <v>0</v>
      </c>
      <c r="C2842" s="89">
        <v>0</v>
      </c>
      <c r="D2842" s="89">
        <v>0</v>
      </c>
      <c r="E2842" s="89">
        <v>0</v>
      </c>
      <c r="F2842" s="89">
        <v>0</v>
      </c>
      <c r="G2842" s="89">
        <v>0</v>
      </c>
      <c r="H2842" s="89">
        <v>0</v>
      </c>
      <c r="I2842" s="89">
        <v>0</v>
      </c>
      <c r="J2842" s="89">
        <v>0</v>
      </c>
      <c r="K2842" s="89">
        <v>0</v>
      </c>
      <c r="L2842" s="89">
        <v>0</v>
      </c>
      <c r="M2842" s="89">
        <v>0</v>
      </c>
      <c r="N2842" s="89">
        <v>0</v>
      </c>
      <c r="O2842" s="89">
        <v>0</v>
      </c>
      <c r="P2842" s="89">
        <v>0</v>
      </c>
      <c r="Q2842" s="89">
        <v>0</v>
      </c>
      <c r="R2842" s="89">
        <v>0</v>
      </c>
      <c r="S2842" s="89">
        <v>0</v>
      </c>
      <c r="T2842" s="89">
        <v>0</v>
      </c>
      <c r="U2842" s="89">
        <v>0</v>
      </c>
      <c r="V2842" s="89">
        <v>0</v>
      </c>
      <c r="W2842" s="89">
        <v>0</v>
      </c>
      <c r="X2842" s="89">
        <v>0</v>
      </c>
      <c r="Y2842" s="89">
        <v>0</v>
      </c>
    </row>
    <row r="2843" spans="1:25">
      <c r="A2843" s="88" t="s">
        <v>2952</v>
      </c>
      <c r="B2843" s="89">
        <v>0</v>
      </c>
      <c r="C2843" s="89">
        <v>0</v>
      </c>
      <c r="D2843" s="89">
        <v>0</v>
      </c>
      <c r="E2843" s="89">
        <v>0</v>
      </c>
      <c r="F2843" s="89">
        <v>0</v>
      </c>
      <c r="G2843" s="89">
        <v>0</v>
      </c>
      <c r="H2843" s="89">
        <v>0</v>
      </c>
      <c r="I2843" s="89">
        <v>0</v>
      </c>
      <c r="J2843" s="89">
        <v>0</v>
      </c>
      <c r="K2843" s="89">
        <v>0</v>
      </c>
      <c r="L2843" s="89">
        <v>0</v>
      </c>
      <c r="M2843" s="89">
        <v>0</v>
      </c>
      <c r="N2843" s="89">
        <v>0</v>
      </c>
      <c r="O2843" s="89">
        <v>0</v>
      </c>
      <c r="P2843" s="89">
        <v>0</v>
      </c>
      <c r="Q2843" s="89">
        <v>0</v>
      </c>
      <c r="R2843" s="89">
        <v>0</v>
      </c>
      <c r="S2843" s="89">
        <v>0</v>
      </c>
      <c r="T2843" s="89">
        <v>0</v>
      </c>
      <c r="U2843" s="89">
        <v>0</v>
      </c>
      <c r="V2843" s="89">
        <v>0</v>
      </c>
      <c r="W2843" s="89">
        <v>0</v>
      </c>
      <c r="X2843" s="89">
        <v>0</v>
      </c>
      <c r="Y2843" s="89">
        <v>0</v>
      </c>
    </row>
    <row r="2844" spans="1:25">
      <c r="A2844" s="88" t="s">
        <v>2953</v>
      </c>
      <c r="B2844" s="89">
        <v>0</v>
      </c>
      <c r="C2844" s="89">
        <v>0</v>
      </c>
      <c r="D2844" s="89">
        <v>0</v>
      </c>
      <c r="E2844" s="89">
        <v>0</v>
      </c>
      <c r="F2844" s="89">
        <v>0</v>
      </c>
      <c r="G2844" s="89">
        <v>0</v>
      </c>
      <c r="H2844" s="89">
        <v>0</v>
      </c>
      <c r="I2844" s="89">
        <v>0</v>
      </c>
      <c r="J2844" s="89">
        <v>0</v>
      </c>
      <c r="K2844" s="89">
        <v>0</v>
      </c>
      <c r="L2844" s="89">
        <v>0</v>
      </c>
      <c r="M2844" s="89">
        <v>0</v>
      </c>
      <c r="N2844" s="89">
        <v>0</v>
      </c>
      <c r="O2844" s="89">
        <v>0</v>
      </c>
      <c r="P2844" s="89">
        <v>0</v>
      </c>
      <c r="Q2844" s="89">
        <v>0</v>
      </c>
      <c r="R2844" s="89">
        <v>0</v>
      </c>
      <c r="S2844" s="89">
        <v>0</v>
      </c>
      <c r="T2844" s="89">
        <v>0</v>
      </c>
      <c r="U2844" s="89">
        <v>0</v>
      </c>
      <c r="V2844" s="89">
        <v>0</v>
      </c>
      <c r="W2844" s="89">
        <v>0</v>
      </c>
      <c r="X2844" s="89">
        <v>0</v>
      </c>
      <c r="Y2844" s="89">
        <v>0</v>
      </c>
    </row>
    <row r="2845" spans="1:25">
      <c r="A2845" s="88" t="s">
        <v>2954</v>
      </c>
      <c r="B2845" s="89">
        <v>0</v>
      </c>
      <c r="C2845" s="89">
        <v>0</v>
      </c>
      <c r="D2845" s="89">
        <v>0</v>
      </c>
      <c r="E2845" s="89">
        <v>0</v>
      </c>
      <c r="F2845" s="89">
        <v>0</v>
      </c>
      <c r="G2845" s="89">
        <v>0</v>
      </c>
      <c r="H2845" s="89">
        <v>0</v>
      </c>
      <c r="I2845" s="89">
        <v>0</v>
      </c>
      <c r="J2845" s="89">
        <v>0</v>
      </c>
      <c r="K2845" s="89">
        <v>0</v>
      </c>
      <c r="L2845" s="89">
        <v>0</v>
      </c>
      <c r="M2845" s="89">
        <v>0</v>
      </c>
      <c r="N2845" s="89">
        <v>0</v>
      </c>
      <c r="O2845" s="89">
        <v>0</v>
      </c>
      <c r="P2845" s="89">
        <v>0</v>
      </c>
      <c r="Q2845" s="89">
        <v>0</v>
      </c>
      <c r="R2845" s="89">
        <v>0</v>
      </c>
      <c r="S2845" s="89">
        <v>0</v>
      </c>
      <c r="T2845" s="89">
        <v>0</v>
      </c>
      <c r="U2845" s="89">
        <v>0</v>
      </c>
      <c r="V2845" s="89">
        <v>0</v>
      </c>
      <c r="W2845" s="89">
        <v>0</v>
      </c>
      <c r="X2845" s="89">
        <v>0</v>
      </c>
      <c r="Y2845" s="89">
        <v>0</v>
      </c>
    </row>
    <row r="2846" spans="1:25">
      <c r="A2846" s="88" t="s">
        <v>2955</v>
      </c>
      <c r="B2846" s="89">
        <v>0</v>
      </c>
      <c r="C2846" s="89">
        <v>0</v>
      </c>
      <c r="D2846" s="89">
        <v>0</v>
      </c>
      <c r="E2846" s="89">
        <v>0</v>
      </c>
      <c r="F2846" s="89">
        <v>0</v>
      </c>
      <c r="G2846" s="89">
        <v>0</v>
      </c>
      <c r="H2846" s="89">
        <v>0</v>
      </c>
      <c r="I2846" s="89">
        <v>0</v>
      </c>
      <c r="J2846" s="89">
        <v>0</v>
      </c>
      <c r="K2846" s="89">
        <v>0</v>
      </c>
      <c r="L2846" s="89">
        <v>0</v>
      </c>
      <c r="M2846" s="89">
        <v>0</v>
      </c>
      <c r="N2846" s="89">
        <v>0</v>
      </c>
      <c r="O2846" s="89">
        <v>0</v>
      </c>
      <c r="P2846" s="89">
        <v>0</v>
      </c>
      <c r="Q2846" s="89">
        <v>0</v>
      </c>
      <c r="R2846" s="89">
        <v>0</v>
      </c>
      <c r="S2846" s="89">
        <v>0</v>
      </c>
      <c r="T2846" s="89">
        <v>0</v>
      </c>
      <c r="U2846" s="89">
        <v>0</v>
      </c>
      <c r="V2846" s="89">
        <v>0</v>
      </c>
      <c r="W2846" s="89">
        <v>0</v>
      </c>
      <c r="X2846" s="89">
        <v>0</v>
      </c>
      <c r="Y2846" s="89">
        <v>0</v>
      </c>
    </row>
    <row r="2847" spans="1:25">
      <c r="A2847" s="88" t="s">
        <v>2956</v>
      </c>
      <c r="B2847" s="89">
        <v>0</v>
      </c>
      <c r="C2847" s="89">
        <v>0</v>
      </c>
      <c r="D2847" s="89">
        <v>0</v>
      </c>
      <c r="E2847" s="89">
        <v>0</v>
      </c>
      <c r="F2847" s="89">
        <v>0</v>
      </c>
      <c r="G2847" s="89">
        <v>0</v>
      </c>
      <c r="H2847" s="89">
        <v>0</v>
      </c>
      <c r="I2847" s="89">
        <v>0</v>
      </c>
      <c r="J2847" s="89">
        <v>0</v>
      </c>
      <c r="K2847" s="89">
        <v>0</v>
      </c>
      <c r="L2847" s="89">
        <v>0</v>
      </c>
      <c r="M2847" s="89">
        <v>0</v>
      </c>
      <c r="N2847" s="89">
        <v>0</v>
      </c>
      <c r="O2847" s="89">
        <v>0</v>
      </c>
      <c r="P2847" s="89">
        <v>0</v>
      </c>
      <c r="Q2847" s="89">
        <v>0</v>
      </c>
      <c r="R2847" s="89">
        <v>0</v>
      </c>
      <c r="S2847" s="89">
        <v>0</v>
      </c>
      <c r="T2847" s="89">
        <v>0</v>
      </c>
      <c r="U2847" s="89">
        <v>0</v>
      </c>
      <c r="V2847" s="89">
        <v>0</v>
      </c>
      <c r="W2847" s="89">
        <v>0</v>
      </c>
      <c r="X2847" s="89">
        <v>0</v>
      </c>
      <c r="Y2847" s="89">
        <v>0</v>
      </c>
    </row>
    <row r="2848" spans="1:25">
      <c r="A2848" s="88" t="s">
        <v>2957</v>
      </c>
      <c r="B2848" s="89">
        <v>0</v>
      </c>
      <c r="C2848" s="89">
        <v>0</v>
      </c>
      <c r="D2848" s="89">
        <v>0</v>
      </c>
      <c r="E2848" s="89">
        <v>0</v>
      </c>
      <c r="F2848" s="89">
        <v>0</v>
      </c>
      <c r="G2848" s="89">
        <v>0</v>
      </c>
      <c r="H2848" s="89">
        <v>0</v>
      </c>
      <c r="I2848" s="89">
        <v>0</v>
      </c>
      <c r="J2848" s="89">
        <v>0</v>
      </c>
      <c r="K2848" s="89">
        <v>0</v>
      </c>
      <c r="L2848" s="89">
        <v>0</v>
      </c>
      <c r="M2848" s="89">
        <v>0</v>
      </c>
      <c r="N2848" s="89">
        <v>0</v>
      </c>
      <c r="O2848" s="89">
        <v>0</v>
      </c>
      <c r="P2848" s="89">
        <v>0</v>
      </c>
      <c r="Q2848" s="89">
        <v>0</v>
      </c>
      <c r="R2848" s="89">
        <v>0</v>
      </c>
      <c r="S2848" s="89">
        <v>0</v>
      </c>
      <c r="T2848" s="89">
        <v>0</v>
      </c>
      <c r="U2848" s="89">
        <v>0</v>
      </c>
      <c r="V2848" s="89">
        <v>0</v>
      </c>
      <c r="W2848" s="89">
        <v>0</v>
      </c>
      <c r="X2848" s="89">
        <v>0</v>
      </c>
      <c r="Y2848" s="89">
        <v>0</v>
      </c>
    </row>
    <row r="2849" spans="1:25">
      <c r="A2849" s="88" t="s">
        <v>2958</v>
      </c>
      <c r="B2849" s="89">
        <v>0</v>
      </c>
      <c r="C2849" s="89">
        <v>0</v>
      </c>
      <c r="D2849" s="89">
        <v>0</v>
      </c>
      <c r="E2849" s="89">
        <v>0</v>
      </c>
      <c r="F2849" s="89">
        <v>0</v>
      </c>
      <c r="G2849" s="89">
        <v>0</v>
      </c>
      <c r="H2849" s="89">
        <v>0</v>
      </c>
      <c r="I2849" s="89">
        <v>0</v>
      </c>
      <c r="J2849" s="89">
        <v>0</v>
      </c>
      <c r="K2849" s="89">
        <v>0</v>
      </c>
      <c r="L2849" s="89">
        <v>0</v>
      </c>
      <c r="M2849" s="89">
        <v>0</v>
      </c>
      <c r="N2849" s="89">
        <v>0</v>
      </c>
      <c r="O2849" s="89">
        <v>0</v>
      </c>
      <c r="P2849" s="89">
        <v>0</v>
      </c>
      <c r="Q2849" s="89">
        <v>0</v>
      </c>
      <c r="R2849" s="89">
        <v>0</v>
      </c>
      <c r="S2849" s="89">
        <v>0</v>
      </c>
      <c r="T2849" s="89">
        <v>0</v>
      </c>
      <c r="U2849" s="89">
        <v>0</v>
      </c>
      <c r="V2849" s="89">
        <v>0</v>
      </c>
      <c r="W2849" s="89">
        <v>0</v>
      </c>
      <c r="X2849" s="89">
        <v>0</v>
      </c>
      <c r="Y2849" s="89">
        <v>0</v>
      </c>
    </row>
    <row r="2850" spans="1:25">
      <c r="A2850" s="88" t="s">
        <v>2959</v>
      </c>
      <c r="B2850" s="89">
        <v>0</v>
      </c>
      <c r="C2850" s="89">
        <v>0</v>
      </c>
      <c r="D2850" s="89">
        <v>0</v>
      </c>
      <c r="E2850" s="89">
        <v>0</v>
      </c>
      <c r="F2850" s="89">
        <v>0</v>
      </c>
      <c r="G2850" s="89">
        <v>0</v>
      </c>
      <c r="H2850" s="89">
        <v>0</v>
      </c>
      <c r="I2850" s="89">
        <v>0</v>
      </c>
      <c r="J2850" s="89">
        <v>0</v>
      </c>
      <c r="K2850" s="89">
        <v>0</v>
      </c>
      <c r="L2850" s="89">
        <v>0</v>
      </c>
      <c r="M2850" s="89">
        <v>0</v>
      </c>
      <c r="N2850" s="89">
        <v>0</v>
      </c>
      <c r="O2850" s="89">
        <v>0</v>
      </c>
      <c r="P2850" s="89">
        <v>0</v>
      </c>
      <c r="Q2850" s="89">
        <v>0</v>
      </c>
      <c r="R2850" s="89">
        <v>0</v>
      </c>
      <c r="S2850" s="89">
        <v>0</v>
      </c>
      <c r="T2850" s="89">
        <v>0</v>
      </c>
      <c r="U2850" s="89">
        <v>0</v>
      </c>
      <c r="V2850" s="89">
        <v>0</v>
      </c>
      <c r="W2850" s="89">
        <v>0</v>
      </c>
      <c r="X2850" s="89">
        <v>0</v>
      </c>
      <c r="Y2850" s="89">
        <v>0</v>
      </c>
    </row>
    <row r="2851" spans="1:25">
      <c r="A2851" s="88" t="s">
        <v>2960</v>
      </c>
      <c r="B2851" s="89">
        <v>0</v>
      </c>
      <c r="C2851" s="89">
        <v>0</v>
      </c>
      <c r="D2851" s="89">
        <v>0</v>
      </c>
      <c r="E2851" s="89">
        <v>0</v>
      </c>
      <c r="F2851" s="89">
        <v>0</v>
      </c>
      <c r="G2851" s="89">
        <v>0</v>
      </c>
      <c r="H2851" s="89">
        <v>0</v>
      </c>
      <c r="I2851" s="89">
        <v>0</v>
      </c>
      <c r="J2851" s="89">
        <v>0</v>
      </c>
      <c r="K2851" s="89">
        <v>0</v>
      </c>
      <c r="L2851" s="89">
        <v>0</v>
      </c>
      <c r="M2851" s="89">
        <v>0</v>
      </c>
      <c r="N2851" s="89">
        <v>0</v>
      </c>
      <c r="O2851" s="89">
        <v>0</v>
      </c>
      <c r="P2851" s="89">
        <v>0</v>
      </c>
      <c r="Q2851" s="89">
        <v>0</v>
      </c>
      <c r="R2851" s="89">
        <v>0</v>
      </c>
      <c r="S2851" s="89">
        <v>0</v>
      </c>
      <c r="T2851" s="89">
        <v>0</v>
      </c>
      <c r="U2851" s="89">
        <v>0</v>
      </c>
      <c r="V2851" s="89">
        <v>0</v>
      </c>
      <c r="W2851" s="89">
        <v>0</v>
      </c>
      <c r="X2851" s="89">
        <v>0</v>
      </c>
      <c r="Y2851" s="89">
        <v>0</v>
      </c>
    </row>
    <row r="2852" spans="1:25">
      <c r="A2852" s="88" t="s">
        <v>2961</v>
      </c>
      <c r="B2852" s="89">
        <v>0</v>
      </c>
      <c r="C2852" s="89">
        <v>0</v>
      </c>
      <c r="D2852" s="89">
        <v>0</v>
      </c>
      <c r="E2852" s="89">
        <v>0</v>
      </c>
      <c r="F2852" s="89">
        <v>0</v>
      </c>
      <c r="G2852" s="89">
        <v>0</v>
      </c>
      <c r="H2852" s="89">
        <v>0</v>
      </c>
      <c r="I2852" s="89">
        <v>0</v>
      </c>
      <c r="J2852" s="89">
        <v>0</v>
      </c>
      <c r="K2852" s="89">
        <v>0</v>
      </c>
      <c r="L2852" s="89">
        <v>0</v>
      </c>
      <c r="M2852" s="89">
        <v>0</v>
      </c>
      <c r="N2852" s="89">
        <v>0</v>
      </c>
      <c r="O2852" s="89">
        <v>0</v>
      </c>
      <c r="P2852" s="89">
        <v>0</v>
      </c>
      <c r="Q2852" s="89">
        <v>0</v>
      </c>
      <c r="R2852" s="89">
        <v>0</v>
      </c>
      <c r="S2852" s="89">
        <v>0</v>
      </c>
      <c r="T2852" s="89">
        <v>0</v>
      </c>
      <c r="U2852" s="89">
        <v>0</v>
      </c>
      <c r="V2852" s="89">
        <v>0</v>
      </c>
      <c r="W2852" s="89">
        <v>0</v>
      </c>
      <c r="X2852" s="89">
        <v>0</v>
      </c>
      <c r="Y2852" s="89">
        <v>0</v>
      </c>
    </row>
    <row r="2853" spans="1:25">
      <c r="A2853" s="88" t="s">
        <v>2962</v>
      </c>
      <c r="B2853" s="89">
        <v>0</v>
      </c>
      <c r="C2853" s="89">
        <v>0</v>
      </c>
      <c r="D2853" s="89">
        <v>0</v>
      </c>
      <c r="E2853" s="89">
        <v>0</v>
      </c>
      <c r="F2853" s="89">
        <v>0</v>
      </c>
      <c r="G2853" s="89">
        <v>0</v>
      </c>
      <c r="H2853" s="89">
        <v>0</v>
      </c>
      <c r="I2853" s="89">
        <v>0</v>
      </c>
      <c r="J2853" s="89">
        <v>0</v>
      </c>
      <c r="K2853" s="89">
        <v>0</v>
      </c>
      <c r="L2853" s="89">
        <v>0</v>
      </c>
      <c r="M2853" s="89">
        <v>0</v>
      </c>
      <c r="N2853" s="89">
        <v>0</v>
      </c>
      <c r="O2853" s="89">
        <v>0</v>
      </c>
      <c r="P2853" s="89">
        <v>0</v>
      </c>
      <c r="Q2853" s="89">
        <v>0</v>
      </c>
      <c r="R2853" s="89">
        <v>0</v>
      </c>
      <c r="S2853" s="89">
        <v>0</v>
      </c>
      <c r="T2853" s="89">
        <v>0</v>
      </c>
      <c r="U2853" s="89">
        <v>0</v>
      </c>
      <c r="V2853" s="89">
        <v>0</v>
      </c>
      <c r="W2853" s="89">
        <v>0</v>
      </c>
      <c r="X2853" s="89">
        <v>0</v>
      </c>
      <c r="Y2853" s="89">
        <v>0</v>
      </c>
    </row>
    <row r="2854" spans="1:25">
      <c r="A2854" s="88" t="s">
        <v>2963</v>
      </c>
      <c r="B2854" s="89">
        <v>0</v>
      </c>
      <c r="C2854" s="89">
        <v>0</v>
      </c>
      <c r="D2854" s="89">
        <v>0</v>
      </c>
      <c r="E2854" s="89">
        <v>0</v>
      </c>
      <c r="F2854" s="89">
        <v>0</v>
      </c>
      <c r="G2854" s="89">
        <v>0</v>
      </c>
      <c r="H2854" s="89">
        <v>0</v>
      </c>
      <c r="I2854" s="89">
        <v>0</v>
      </c>
      <c r="J2854" s="89">
        <v>0</v>
      </c>
      <c r="K2854" s="89">
        <v>0</v>
      </c>
      <c r="L2854" s="89">
        <v>0</v>
      </c>
      <c r="M2854" s="89">
        <v>0</v>
      </c>
      <c r="N2854" s="89">
        <v>0</v>
      </c>
      <c r="O2854" s="89">
        <v>0</v>
      </c>
      <c r="P2854" s="89">
        <v>0</v>
      </c>
      <c r="Q2854" s="89">
        <v>0</v>
      </c>
      <c r="R2854" s="89">
        <v>0</v>
      </c>
      <c r="S2854" s="89">
        <v>0</v>
      </c>
      <c r="T2854" s="89">
        <v>0</v>
      </c>
      <c r="U2854" s="89">
        <v>0</v>
      </c>
      <c r="V2854" s="89">
        <v>0</v>
      </c>
      <c r="W2854" s="89">
        <v>0</v>
      </c>
      <c r="X2854" s="89">
        <v>0</v>
      </c>
      <c r="Y2854" s="89">
        <v>0</v>
      </c>
    </row>
    <row r="2855" spans="1:25">
      <c r="A2855" s="88" t="s">
        <v>2964</v>
      </c>
      <c r="B2855" s="89">
        <v>0</v>
      </c>
      <c r="C2855" s="89">
        <v>0</v>
      </c>
      <c r="D2855" s="89">
        <v>0</v>
      </c>
      <c r="E2855" s="89">
        <v>0</v>
      </c>
      <c r="F2855" s="89">
        <v>0</v>
      </c>
      <c r="G2855" s="89">
        <v>0</v>
      </c>
      <c r="H2855" s="89">
        <v>0</v>
      </c>
      <c r="I2855" s="89">
        <v>0</v>
      </c>
      <c r="J2855" s="89">
        <v>0</v>
      </c>
      <c r="K2855" s="89">
        <v>0</v>
      </c>
      <c r="L2855" s="89">
        <v>0</v>
      </c>
      <c r="M2855" s="89">
        <v>0</v>
      </c>
      <c r="N2855" s="89">
        <v>0</v>
      </c>
      <c r="O2855" s="89">
        <v>0</v>
      </c>
      <c r="P2855" s="89">
        <v>0</v>
      </c>
      <c r="Q2855" s="89">
        <v>0</v>
      </c>
      <c r="R2855" s="89">
        <v>0</v>
      </c>
      <c r="S2855" s="89">
        <v>0</v>
      </c>
      <c r="T2855" s="89">
        <v>0</v>
      </c>
      <c r="U2855" s="89">
        <v>0</v>
      </c>
      <c r="V2855" s="89">
        <v>0</v>
      </c>
      <c r="W2855" s="89">
        <v>0</v>
      </c>
      <c r="X2855" s="89">
        <v>0</v>
      </c>
      <c r="Y2855" s="89">
        <v>0</v>
      </c>
    </row>
    <row r="2856" spans="1:25">
      <c r="A2856" s="88" t="s">
        <v>2965</v>
      </c>
      <c r="B2856" s="89">
        <v>0</v>
      </c>
      <c r="C2856" s="89">
        <v>0</v>
      </c>
      <c r="D2856" s="89">
        <v>0</v>
      </c>
      <c r="E2856" s="89">
        <v>0</v>
      </c>
      <c r="F2856" s="89">
        <v>0</v>
      </c>
      <c r="G2856" s="89">
        <v>0</v>
      </c>
      <c r="H2856" s="89">
        <v>0</v>
      </c>
      <c r="I2856" s="89">
        <v>0</v>
      </c>
      <c r="J2856" s="89">
        <v>0</v>
      </c>
      <c r="K2856" s="89">
        <v>0</v>
      </c>
      <c r="L2856" s="89">
        <v>0</v>
      </c>
      <c r="M2856" s="89">
        <v>0</v>
      </c>
      <c r="N2856" s="89">
        <v>0</v>
      </c>
      <c r="O2856" s="89">
        <v>0</v>
      </c>
      <c r="P2856" s="89">
        <v>0</v>
      </c>
      <c r="Q2856" s="89">
        <v>0</v>
      </c>
      <c r="R2856" s="89">
        <v>0</v>
      </c>
      <c r="S2856" s="89">
        <v>0</v>
      </c>
      <c r="T2856" s="89">
        <v>0</v>
      </c>
      <c r="U2856" s="89">
        <v>0</v>
      </c>
      <c r="V2856" s="89">
        <v>0</v>
      </c>
      <c r="W2856" s="89">
        <v>0</v>
      </c>
      <c r="X2856" s="89">
        <v>0</v>
      </c>
      <c r="Y2856" s="89">
        <v>0</v>
      </c>
    </row>
    <row r="2857" spans="1:25">
      <c r="A2857" s="88" t="s">
        <v>2966</v>
      </c>
      <c r="B2857" s="89">
        <v>0</v>
      </c>
      <c r="C2857" s="89">
        <v>0</v>
      </c>
      <c r="D2857" s="89">
        <v>0</v>
      </c>
      <c r="E2857" s="89">
        <v>0</v>
      </c>
      <c r="F2857" s="89">
        <v>0</v>
      </c>
      <c r="G2857" s="89">
        <v>0</v>
      </c>
      <c r="H2857" s="89">
        <v>0</v>
      </c>
      <c r="I2857" s="89">
        <v>0</v>
      </c>
      <c r="J2857" s="89">
        <v>0</v>
      </c>
      <c r="K2857" s="89">
        <v>0</v>
      </c>
      <c r="L2857" s="89">
        <v>0</v>
      </c>
      <c r="M2857" s="89">
        <v>0</v>
      </c>
      <c r="N2857" s="89">
        <v>0</v>
      </c>
      <c r="O2857" s="89">
        <v>0</v>
      </c>
      <c r="P2857" s="89">
        <v>0</v>
      </c>
      <c r="Q2857" s="89">
        <v>0</v>
      </c>
      <c r="R2857" s="89">
        <v>0</v>
      </c>
      <c r="S2857" s="89">
        <v>0</v>
      </c>
      <c r="T2857" s="89">
        <v>0</v>
      </c>
      <c r="U2857" s="89">
        <v>0</v>
      </c>
      <c r="V2857" s="89">
        <v>0</v>
      </c>
      <c r="W2857" s="89">
        <v>0</v>
      </c>
      <c r="X2857" s="89">
        <v>0</v>
      </c>
      <c r="Y2857" s="89">
        <v>0</v>
      </c>
    </row>
    <row r="2858" spans="1:25">
      <c r="A2858" s="88" t="s">
        <v>2967</v>
      </c>
      <c r="B2858" s="89">
        <v>0</v>
      </c>
      <c r="C2858" s="89">
        <v>0</v>
      </c>
      <c r="D2858" s="89">
        <v>0</v>
      </c>
      <c r="E2858" s="89">
        <v>0</v>
      </c>
      <c r="F2858" s="89">
        <v>0</v>
      </c>
      <c r="G2858" s="89">
        <v>0</v>
      </c>
      <c r="H2858" s="89">
        <v>0</v>
      </c>
      <c r="I2858" s="89">
        <v>0</v>
      </c>
      <c r="J2858" s="89">
        <v>0</v>
      </c>
      <c r="K2858" s="89">
        <v>0</v>
      </c>
      <c r="L2858" s="89">
        <v>0</v>
      </c>
      <c r="M2858" s="89">
        <v>0</v>
      </c>
      <c r="N2858" s="89">
        <v>0</v>
      </c>
      <c r="O2858" s="89">
        <v>0</v>
      </c>
      <c r="P2858" s="89">
        <v>0</v>
      </c>
      <c r="Q2858" s="89">
        <v>0</v>
      </c>
      <c r="R2858" s="89">
        <v>0</v>
      </c>
      <c r="S2858" s="89">
        <v>0</v>
      </c>
      <c r="T2858" s="89">
        <v>0</v>
      </c>
      <c r="U2858" s="89">
        <v>0</v>
      </c>
      <c r="V2858" s="89">
        <v>0</v>
      </c>
      <c r="W2858" s="89">
        <v>0</v>
      </c>
      <c r="X2858" s="89">
        <v>0</v>
      </c>
      <c r="Y2858" s="89">
        <v>0</v>
      </c>
    </row>
    <row r="2859" spans="1:25">
      <c r="A2859" s="88" t="s">
        <v>2968</v>
      </c>
      <c r="B2859" s="89">
        <v>0</v>
      </c>
      <c r="C2859" s="89">
        <v>0</v>
      </c>
      <c r="D2859" s="89">
        <v>0</v>
      </c>
      <c r="E2859" s="89">
        <v>0</v>
      </c>
      <c r="F2859" s="89">
        <v>0</v>
      </c>
      <c r="G2859" s="89">
        <v>0</v>
      </c>
      <c r="H2859" s="89">
        <v>0</v>
      </c>
      <c r="I2859" s="89">
        <v>0</v>
      </c>
      <c r="J2859" s="89">
        <v>0</v>
      </c>
      <c r="K2859" s="89">
        <v>0</v>
      </c>
      <c r="L2859" s="89">
        <v>0</v>
      </c>
      <c r="M2859" s="89">
        <v>0</v>
      </c>
      <c r="N2859" s="89">
        <v>0</v>
      </c>
      <c r="O2859" s="89">
        <v>0</v>
      </c>
      <c r="P2859" s="89">
        <v>0</v>
      </c>
      <c r="Q2859" s="89">
        <v>0</v>
      </c>
      <c r="R2859" s="89">
        <v>0</v>
      </c>
      <c r="S2859" s="89">
        <v>0</v>
      </c>
      <c r="T2859" s="89">
        <v>0</v>
      </c>
      <c r="U2859" s="89">
        <v>0</v>
      </c>
      <c r="V2859" s="89">
        <v>0</v>
      </c>
      <c r="W2859" s="89">
        <v>0</v>
      </c>
      <c r="X2859" s="89">
        <v>0</v>
      </c>
      <c r="Y2859" s="89">
        <v>0</v>
      </c>
    </row>
    <row r="2860" spans="1:25">
      <c r="A2860" s="88" t="s">
        <v>2969</v>
      </c>
      <c r="B2860" s="89">
        <v>0</v>
      </c>
      <c r="C2860" s="89">
        <v>0</v>
      </c>
      <c r="D2860" s="89">
        <v>0</v>
      </c>
      <c r="E2860" s="89">
        <v>0</v>
      </c>
      <c r="F2860" s="89">
        <v>0</v>
      </c>
      <c r="G2860" s="89">
        <v>0</v>
      </c>
      <c r="H2860" s="89">
        <v>0</v>
      </c>
      <c r="I2860" s="89">
        <v>0</v>
      </c>
      <c r="J2860" s="89">
        <v>0</v>
      </c>
      <c r="K2860" s="89">
        <v>0</v>
      </c>
      <c r="L2860" s="89">
        <v>0</v>
      </c>
      <c r="M2860" s="89">
        <v>0</v>
      </c>
      <c r="N2860" s="89">
        <v>0</v>
      </c>
      <c r="O2860" s="89">
        <v>0</v>
      </c>
      <c r="P2860" s="89">
        <v>0</v>
      </c>
      <c r="Q2860" s="89">
        <v>0</v>
      </c>
      <c r="R2860" s="89">
        <v>0</v>
      </c>
      <c r="S2860" s="89">
        <v>0</v>
      </c>
      <c r="T2860" s="89">
        <v>0</v>
      </c>
      <c r="U2860" s="89">
        <v>0</v>
      </c>
      <c r="V2860" s="89">
        <v>0</v>
      </c>
      <c r="W2860" s="89">
        <v>0</v>
      </c>
      <c r="X2860" s="89">
        <v>0</v>
      </c>
      <c r="Y2860" s="89">
        <v>0</v>
      </c>
    </row>
    <row r="2861" spans="1:25">
      <c r="A2861" s="88" t="s">
        <v>2970</v>
      </c>
      <c r="B2861" s="89">
        <v>0</v>
      </c>
      <c r="C2861" s="89">
        <v>0</v>
      </c>
      <c r="D2861" s="89">
        <v>0</v>
      </c>
      <c r="E2861" s="89">
        <v>0</v>
      </c>
      <c r="F2861" s="89">
        <v>0</v>
      </c>
      <c r="G2861" s="89">
        <v>0</v>
      </c>
      <c r="H2861" s="89">
        <v>0</v>
      </c>
      <c r="I2861" s="89">
        <v>0</v>
      </c>
      <c r="J2861" s="89">
        <v>0</v>
      </c>
      <c r="K2861" s="89">
        <v>0</v>
      </c>
      <c r="L2861" s="89">
        <v>0</v>
      </c>
      <c r="M2861" s="89">
        <v>0</v>
      </c>
      <c r="N2861" s="89">
        <v>0</v>
      </c>
      <c r="O2861" s="89">
        <v>0</v>
      </c>
      <c r="P2861" s="89">
        <v>0</v>
      </c>
      <c r="Q2861" s="89">
        <v>0</v>
      </c>
      <c r="R2861" s="89">
        <v>0</v>
      </c>
      <c r="S2861" s="89">
        <v>0</v>
      </c>
      <c r="T2861" s="89">
        <v>0</v>
      </c>
      <c r="U2861" s="89">
        <v>0</v>
      </c>
      <c r="V2861" s="89">
        <v>0</v>
      </c>
      <c r="W2861" s="89">
        <v>0</v>
      </c>
      <c r="X2861" s="89">
        <v>0</v>
      </c>
      <c r="Y2861" s="89">
        <v>0</v>
      </c>
    </row>
    <row r="2862" spans="1:25">
      <c r="A2862" s="88" t="s">
        <v>2971</v>
      </c>
      <c r="B2862" s="89">
        <v>0</v>
      </c>
      <c r="C2862" s="89">
        <v>0</v>
      </c>
      <c r="D2862" s="89">
        <v>0</v>
      </c>
      <c r="E2862" s="89">
        <v>0</v>
      </c>
      <c r="F2862" s="89">
        <v>0</v>
      </c>
      <c r="G2862" s="89">
        <v>0</v>
      </c>
      <c r="H2862" s="89">
        <v>0</v>
      </c>
      <c r="I2862" s="89">
        <v>0</v>
      </c>
      <c r="J2862" s="89">
        <v>0</v>
      </c>
      <c r="K2862" s="89">
        <v>0</v>
      </c>
      <c r="L2862" s="89">
        <v>0</v>
      </c>
      <c r="M2862" s="89">
        <v>0</v>
      </c>
      <c r="N2862" s="89">
        <v>0</v>
      </c>
      <c r="O2862" s="89">
        <v>0</v>
      </c>
      <c r="P2862" s="89">
        <v>0</v>
      </c>
      <c r="Q2862" s="89">
        <v>0</v>
      </c>
      <c r="R2862" s="89">
        <v>0</v>
      </c>
      <c r="S2862" s="89">
        <v>0</v>
      </c>
      <c r="T2862" s="89">
        <v>0</v>
      </c>
      <c r="U2862" s="89">
        <v>0</v>
      </c>
      <c r="V2862" s="89">
        <v>0</v>
      </c>
      <c r="W2862" s="89">
        <v>0</v>
      </c>
      <c r="X2862" s="89">
        <v>0</v>
      </c>
      <c r="Y2862" s="89">
        <v>0</v>
      </c>
    </row>
    <row r="2863" spans="1:25">
      <c r="A2863" s="88" t="s">
        <v>2972</v>
      </c>
      <c r="B2863" s="89">
        <v>0</v>
      </c>
      <c r="C2863" s="89">
        <v>0</v>
      </c>
      <c r="D2863" s="89">
        <v>0</v>
      </c>
      <c r="E2863" s="89">
        <v>0</v>
      </c>
      <c r="F2863" s="89">
        <v>0</v>
      </c>
      <c r="G2863" s="89">
        <v>0</v>
      </c>
      <c r="H2863" s="89">
        <v>0</v>
      </c>
      <c r="I2863" s="89">
        <v>0</v>
      </c>
      <c r="J2863" s="89">
        <v>0</v>
      </c>
      <c r="K2863" s="89">
        <v>0</v>
      </c>
      <c r="L2863" s="89">
        <v>0</v>
      </c>
      <c r="M2863" s="89">
        <v>0</v>
      </c>
      <c r="N2863" s="89">
        <v>0</v>
      </c>
      <c r="O2863" s="89">
        <v>0</v>
      </c>
      <c r="P2863" s="89">
        <v>0</v>
      </c>
      <c r="Q2863" s="89">
        <v>0</v>
      </c>
      <c r="R2863" s="89">
        <v>0</v>
      </c>
      <c r="S2863" s="89">
        <v>0</v>
      </c>
      <c r="T2863" s="89">
        <v>0</v>
      </c>
      <c r="U2863" s="89">
        <v>0</v>
      </c>
      <c r="V2863" s="89">
        <v>0</v>
      </c>
      <c r="W2863" s="89">
        <v>0</v>
      </c>
      <c r="X2863" s="89">
        <v>0</v>
      </c>
      <c r="Y2863" s="89">
        <v>0</v>
      </c>
    </row>
    <row r="2864" spans="1:25">
      <c r="A2864" s="88" t="s">
        <v>2973</v>
      </c>
      <c r="B2864" s="89">
        <v>0</v>
      </c>
      <c r="C2864" s="89">
        <v>0</v>
      </c>
      <c r="D2864" s="89">
        <v>0</v>
      </c>
      <c r="E2864" s="89">
        <v>0</v>
      </c>
      <c r="F2864" s="89">
        <v>0</v>
      </c>
      <c r="G2864" s="89">
        <v>0</v>
      </c>
      <c r="H2864" s="89">
        <v>0</v>
      </c>
      <c r="I2864" s="89">
        <v>0</v>
      </c>
      <c r="J2864" s="89">
        <v>0</v>
      </c>
      <c r="K2864" s="89">
        <v>0</v>
      </c>
      <c r="L2864" s="89">
        <v>0</v>
      </c>
      <c r="M2864" s="89">
        <v>0</v>
      </c>
      <c r="N2864" s="89">
        <v>0</v>
      </c>
      <c r="O2864" s="89">
        <v>0</v>
      </c>
      <c r="P2864" s="89">
        <v>0</v>
      </c>
      <c r="Q2864" s="89">
        <v>0</v>
      </c>
      <c r="R2864" s="89">
        <v>0</v>
      </c>
      <c r="S2864" s="89">
        <v>0</v>
      </c>
      <c r="T2864" s="89">
        <v>0</v>
      </c>
      <c r="U2864" s="89">
        <v>0</v>
      </c>
      <c r="V2864" s="89">
        <v>0</v>
      </c>
      <c r="W2864" s="89">
        <v>0</v>
      </c>
      <c r="X2864" s="89">
        <v>0</v>
      </c>
      <c r="Y2864" s="89">
        <v>0</v>
      </c>
    </row>
    <row r="2865" spans="1:25">
      <c r="A2865" s="88" t="s">
        <v>2974</v>
      </c>
      <c r="B2865" s="89">
        <v>0</v>
      </c>
      <c r="C2865" s="89">
        <v>0</v>
      </c>
      <c r="D2865" s="89">
        <v>0</v>
      </c>
      <c r="E2865" s="89">
        <v>0</v>
      </c>
      <c r="F2865" s="89">
        <v>0</v>
      </c>
      <c r="G2865" s="89">
        <v>0</v>
      </c>
      <c r="H2865" s="89">
        <v>0</v>
      </c>
      <c r="I2865" s="89">
        <v>0</v>
      </c>
      <c r="J2865" s="89">
        <v>0</v>
      </c>
      <c r="K2865" s="89">
        <v>0</v>
      </c>
      <c r="L2865" s="89">
        <v>0</v>
      </c>
      <c r="M2865" s="89">
        <v>0</v>
      </c>
      <c r="N2865" s="89">
        <v>0</v>
      </c>
      <c r="O2865" s="89">
        <v>0</v>
      </c>
      <c r="P2865" s="89">
        <v>0</v>
      </c>
      <c r="Q2865" s="89">
        <v>0</v>
      </c>
      <c r="R2865" s="89">
        <v>0</v>
      </c>
      <c r="S2865" s="89">
        <v>0</v>
      </c>
      <c r="T2865" s="89">
        <v>0</v>
      </c>
      <c r="U2865" s="89">
        <v>0</v>
      </c>
      <c r="V2865" s="89">
        <v>0</v>
      </c>
      <c r="W2865" s="89">
        <v>0</v>
      </c>
      <c r="X2865" s="89">
        <v>0</v>
      </c>
      <c r="Y2865" s="89">
        <v>0</v>
      </c>
    </row>
    <row r="2866" spans="1:25">
      <c r="A2866" s="88" t="s">
        <v>2975</v>
      </c>
      <c r="B2866" s="89">
        <v>0</v>
      </c>
      <c r="C2866" s="89">
        <v>0</v>
      </c>
      <c r="D2866" s="89">
        <v>0</v>
      </c>
      <c r="E2866" s="89">
        <v>0</v>
      </c>
      <c r="F2866" s="89">
        <v>0</v>
      </c>
      <c r="G2866" s="89">
        <v>0</v>
      </c>
      <c r="H2866" s="89">
        <v>0</v>
      </c>
      <c r="I2866" s="89">
        <v>0</v>
      </c>
      <c r="J2866" s="89">
        <v>0</v>
      </c>
      <c r="K2866" s="89">
        <v>0</v>
      </c>
      <c r="L2866" s="89">
        <v>0</v>
      </c>
      <c r="M2866" s="89">
        <v>0</v>
      </c>
      <c r="N2866" s="89">
        <v>0</v>
      </c>
      <c r="O2866" s="89">
        <v>0</v>
      </c>
      <c r="P2866" s="89">
        <v>0</v>
      </c>
      <c r="Q2866" s="89">
        <v>0</v>
      </c>
      <c r="R2866" s="89">
        <v>0</v>
      </c>
      <c r="S2866" s="89">
        <v>0</v>
      </c>
      <c r="T2866" s="89">
        <v>0</v>
      </c>
      <c r="U2866" s="89">
        <v>0</v>
      </c>
      <c r="V2866" s="89">
        <v>0</v>
      </c>
      <c r="W2866" s="89">
        <v>0</v>
      </c>
      <c r="X2866" s="89">
        <v>0</v>
      </c>
      <c r="Y2866" s="89">
        <v>0</v>
      </c>
    </row>
    <row r="2867" spans="1:25">
      <c r="A2867" s="88" t="s">
        <v>2976</v>
      </c>
      <c r="B2867" s="89">
        <v>0</v>
      </c>
      <c r="C2867" s="89">
        <v>0</v>
      </c>
      <c r="D2867" s="89">
        <v>0</v>
      </c>
      <c r="E2867" s="89">
        <v>0</v>
      </c>
      <c r="F2867" s="89">
        <v>0</v>
      </c>
      <c r="G2867" s="89">
        <v>0</v>
      </c>
      <c r="H2867" s="89">
        <v>0</v>
      </c>
      <c r="I2867" s="89">
        <v>0</v>
      </c>
      <c r="J2867" s="89">
        <v>0</v>
      </c>
      <c r="K2867" s="89">
        <v>0</v>
      </c>
      <c r="L2867" s="89">
        <v>0</v>
      </c>
      <c r="M2867" s="89">
        <v>0</v>
      </c>
      <c r="N2867" s="89">
        <v>0</v>
      </c>
      <c r="O2867" s="89">
        <v>0</v>
      </c>
      <c r="P2867" s="89">
        <v>0</v>
      </c>
      <c r="Q2867" s="89">
        <v>0</v>
      </c>
      <c r="R2867" s="89">
        <v>0</v>
      </c>
      <c r="S2867" s="89">
        <v>0</v>
      </c>
      <c r="T2867" s="89">
        <v>0</v>
      </c>
      <c r="U2867" s="89">
        <v>0</v>
      </c>
      <c r="V2867" s="89">
        <v>0</v>
      </c>
      <c r="W2867" s="89">
        <v>0</v>
      </c>
      <c r="X2867" s="89">
        <v>0</v>
      </c>
      <c r="Y2867" s="89">
        <v>0</v>
      </c>
    </row>
    <row r="2868" spans="1:25">
      <c r="A2868" s="88" t="s">
        <v>2977</v>
      </c>
      <c r="B2868" s="89">
        <v>0</v>
      </c>
      <c r="C2868" s="89">
        <v>0</v>
      </c>
      <c r="D2868" s="89">
        <v>0</v>
      </c>
      <c r="E2868" s="89">
        <v>0</v>
      </c>
      <c r="F2868" s="89">
        <v>0</v>
      </c>
      <c r="G2868" s="89">
        <v>0</v>
      </c>
      <c r="H2868" s="89">
        <v>0</v>
      </c>
      <c r="I2868" s="89">
        <v>0</v>
      </c>
      <c r="J2868" s="89">
        <v>0</v>
      </c>
      <c r="K2868" s="89">
        <v>0</v>
      </c>
      <c r="L2868" s="89">
        <v>0</v>
      </c>
      <c r="M2868" s="89">
        <v>0</v>
      </c>
      <c r="N2868" s="89">
        <v>0</v>
      </c>
      <c r="O2868" s="89">
        <v>0</v>
      </c>
      <c r="P2868" s="89">
        <v>0</v>
      </c>
      <c r="Q2868" s="89">
        <v>0</v>
      </c>
      <c r="R2868" s="89">
        <v>0</v>
      </c>
      <c r="S2868" s="89">
        <v>0</v>
      </c>
      <c r="T2868" s="89">
        <v>0</v>
      </c>
      <c r="U2868" s="89">
        <v>0</v>
      </c>
      <c r="V2868" s="89">
        <v>0</v>
      </c>
      <c r="W2868" s="89">
        <v>0</v>
      </c>
      <c r="X2868" s="89">
        <v>0</v>
      </c>
      <c r="Y2868" s="89">
        <v>0</v>
      </c>
    </row>
    <row r="2869" spans="1:25">
      <c r="A2869" s="88" t="s">
        <v>2978</v>
      </c>
      <c r="B2869" s="89">
        <v>0</v>
      </c>
      <c r="C2869" s="89">
        <v>0</v>
      </c>
      <c r="D2869" s="89">
        <v>0</v>
      </c>
      <c r="E2869" s="89">
        <v>0</v>
      </c>
      <c r="F2869" s="89">
        <v>0</v>
      </c>
      <c r="G2869" s="89">
        <v>0</v>
      </c>
      <c r="H2869" s="89">
        <v>0</v>
      </c>
      <c r="I2869" s="89">
        <v>0</v>
      </c>
      <c r="J2869" s="89">
        <v>0</v>
      </c>
      <c r="K2869" s="89">
        <v>0</v>
      </c>
      <c r="L2869" s="89">
        <v>0</v>
      </c>
      <c r="M2869" s="89">
        <v>0</v>
      </c>
      <c r="N2869" s="89">
        <v>0</v>
      </c>
      <c r="O2869" s="89">
        <v>0</v>
      </c>
      <c r="P2869" s="89">
        <v>0</v>
      </c>
      <c r="Q2869" s="89">
        <v>0</v>
      </c>
      <c r="R2869" s="89">
        <v>0</v>
      </c>
      <c r="S2869" s="89">
        <v>0</v>
      </c>
      <c r="T2869" s="89">
        <v>0</v>
      </c>
      <c r="U2869" s="89">
        <v>0</v>
      </c>
      <c r="V2869" s="89">
        <v>0</v>
      </c>
      <c r="W2869" s="89">
        <v>0</v>
      </c>
      <c r="X2869" s="89">
        <v>0</v>
      </c>
      <c r="Y2869" s="89">
        <v>0</v>
      </c>
    </row>
    <row r="2870" spans="1:25">
      <c r="A2870" s="88" t="s">
        <v>2979</v>
      </c>
      <c r="B2870" s="89">
        <v>0</v>
      </c>
      <c r="C2870" s="89">
        <v>0</v>
      </c>
      <c r="D2870" s="89">
        <v>0</v>
      </c>
      <c r="E2870" s="89">
        <v>0</v>
      </c>
      <c r="F2870" s="89">
        <v>0</v>
      </c>
      <c r="G2870" s="89">
        <v>0</v>
      </c>
      <c r="H2870" s="89">
        <v>0</v>
      </c>
      <c r="I2870" s="89">
        <v>0</v>
      </c>
      <c r="J2870" s="89">
        <v>0</v>
      </c>
      <c r="K2870" s="89">
        <v>0</v>
      </c>
      <c r="L2870" s="89">
        <v>0</v>
      </c>
      <c r="M2870" s="89">
        <v>0</v>
      </c>
      <c r="N2870" s="89">
        <v>0</v>
      </c>
      <c r="O2870" s="89">
        <v>0</v>
      </c>
      <c r="P2870" s="89">
        <v>0</v>
      </c>
      <c r="Q2870" s="89">
        <v>0</v>
      </c>
      <c r="R2870" s="89">
        <v>0</v>
      </c>
      <c r="S2870" s="89">
        <v>0</v>
      </c>
      <c r="T2870" s="89">
        <v>0</v>
      </c>
      <c r="U2870" s="89">
        <v>0</v>
      </c>
      <c r="V2870" s="89">
        <v>0</v>
      </c>
      <c r="W2870" s="89">
        <v>0</v>
      </c>
      <c r="X2870" s="89">
        <v>0</v>
      </c>
      <c r="Y2870" s="89">
        <v>0</v>
      </c>
    </row>
    <row r="2871" spans="1:25">
      <c r="A2871" s="88" t="s">
        <v>2980</v>
      </c>
      <c r="B2871" s="89">
        <v>0</v>
      </c>
      <c r="C2871" s="89">
        <v>0</v>
      </c>
      <c r="D2871" s="89">
        <v>0</v>
      </c>
      <c r="E2871" s="89">
        <v>0</v>
      </c>
      <c r="F2871" s="89">
        <v>0</v>
      </c>
      <c r="G2871" s="89">
        <v>0</v>
      </c>
      <c r="H2871" s="89">
        <v>0</v>
      </c>
      <c r="I2871" s="89">
        <v>0</v>
      </c>
      <c r="J2871" s="89">
        <v>0</v>
      </c>
      <c r="K2871" s="89">
        <v>0</v>
      </c>
      <c r="L2871" s="89">
        <v>0</v>
      </c>
      <c r="M2871" s="89">
        <v>0</v>
      </c>
      <c r="N2871" s="89">
        <v>0</v>
      </c>
      <c r="O2871" s="89">
        <v>0</v>
      </c>
      <c r="P2871" s="89">
        <v>0</v>
      </c>
      <c r="Q2871" s="89">
        <v>0</v>
      </c>
      <c r="R2871" s="89">
        <v>0</v>
      </c>
      <c r="S2871" s="89">
        <v>0</v>
      </c>
      <c r="T2871" s="89">
        <v>0</v>
      </c>
      <c r="U2871" s="89">
        <v>0</v>
      </c>
      <c r="V2871" s="89">
        <v>0</v>
      </c>
      <c r="W2871" s="89">
        <v>0</v>
      </c>
      <c r="X2871" s="89">
        <v>0</v>
      </c>
      <c r="Y2871" s="89">
        <v>0</v>
      </c>
    </row>
    <row r="2872" spans="1:25">
      <c r="A2872" s="88" t="s">
        <v>2981</v>
      </c>
      <c r="B2872" s="89">
        <v>0</v>
      </c>
      <c r="C2872" s="89">
        <v>0</v>
      </c>
      <c r="D2872" s="89">
        <v>0</v>
      </c>
      <c r="E2872" s="89">
        <v>0</v>
      </c>
      <c r="F2872" s="89">
        <v>0</v>
      </c>
      <c r="G2872" s="89">
        <v>0</v>
      </c>
      <c r="H2872" s="89">
        <v>0</v>
      </c>
      <c r="I2872" s="89">
        <v>0</v>
      </c>
      <c r="J2872" s="89">
        <v>0</v>
      </c>
      <c r="K2872" s="89">
        <v>0</v>
      </c>
      <c r="L2872" s="89">
        <v>0</v>
      </c>
      <c r="M2872" s="89">
        <v>0</v>
      </c>
      <c r="N2872" s="89">
        <v>0</v>
      </c>
      <c r="O2872" s="89">
        <v>0</v>
      </c>
      <c r="P2872" s="89">
        <v>0</v>
      </c>
      <c r="Q2872" s="89">
        <v>0</v>
      </c>
      <c r="R2872" s="89">
        <v>0</v>
      </c>
      <c r="S2872" s="89">
        <v>0</v>
      </c>
      <c r="T2872" s="89">
        <v>0</v>
      </c>
      <c r="U2872" s="89">
        <v>0</v>
      </c>
      <c r="V2872" s="89">
        <v>0</v>
      </c>
      <c r="W2872" s="89">
        <v>0</v>
      </c>
      <c r="X2872" s="89">
        <v>0</v>
      </c>
      <c r="Y2872" s="89">
        <v>0</v>
      </c>
    </row>
    <row r="2873" spans="1:25">
      <c r="A2873" s="88" t="s">
        <v>2982</v>
      </c>
      <c r="B2873" s="89">
        <v>0</v>
      </c>
      <c r="C2873" s="89">
        <v>0</v>
      </c>
      <c r="D2873" s="89">
        <v>0</v>
      </c>
      <c r="E2873" s="89">
        <v>0</v>
      </c>
      <c r="F2873" s="89">
        <v>0</v>
      </c>
      <c r="G2873" s="89">
        <v>0</v>
      </c>
      <c r="H2873" s="89">
        <v>0</v>
      </c>
      <c r="I2873" s="89">
        <v>0</v>
      </c>
      <c r="J2873" s="89">
        <v>0</v>
      </c>
      <c r="K2873" s="89">
        <v>0</v>
      </c>
      <c r="L2873" s="89">
        <v>0</v>
      </c>
      <c r="M2873" s="89">
        <v>0</v>
      </c>
      <c r="N2873" s="89">
        <v>0</v>
      </c>
      <c r="O2873" s="89">
        <v>0</v>
      </c>
      <c r="P2873" s="89">
        <v>0</v>
      </c>
      <c r="Q2873" s="89">
        <v>0</v>
      </c>
      <c r="R2873" s="89">
        <v>0</v>
      </c>
      <c r="S2873" s="89">
        <v>0</v>
      </c>
      <c r="T2873" s="89">
        <v>0</v>
      </c>
      <c r="U2873" s="89">
        <v>0</v>
      </c>
      <c r="V2873" s="89">
        <v>0</v>
      </c>
      <c r="W2873" s="89">
        <v>0</v>
      </c>
      <c r="X2873" s="89">
        <v>0</v>
      </c>
      <c r="Y2873" s="89">
        <v>0</v>
      </c>
    </row>
    <row r="2874" spans="1:25">
      <c r="A2874" s="88" t="s">
        <v>2983</v>
      </c>
      <c r="B2874" s="89">
        <v>0</v>
      </c>
      <c r="C2874" s="89">
        <v>0</v>
      </c>
      <c r="D2874" s="89">
        <v>0</v>
      </c>
      <c r="E2874" s="89">
        <v>0</v>
      </c>
      <c r="F2874" s="89">
        <v>0</v>
      </c>
      <c r="G2874" s="89">
        <v>0</v>
      </c>
      <c r="H2874" s="89">
        <v>0</v>
      </c>
      <c r="I2874" s="89">
        <v>0</v>
      </c>
      <c r="J2874" s="89">
        <v>0</v>
      </c>
      <c r="K2874" s="89">
        <v>0</v>
      </c>
      <c r="L2874" s="89">
        <v>0</v>
      </c>
      <c r="M2874" s="89">
        <v>0</v>
      </c>
      <c r="N2874" s="89">
        <v>0</v>
      </c>
      <c r="O2874" s="89">
        <v>0</v>
      </c>
      <c r="P2874" s="89">
        <v>0</v>
      </c>
      <c r="Q2874" s="89">
        <v>0</v>
      </c>
      <c r="R2874" s="89">
        <v>0</v>
      </c>
      <c r="S2874" s="89">
        <v>0</v>
      </c>
      <c r="T2874" s="89">
        <v>0</v>
      </c>
      <c r="U2874" s="89">
        <v>0</v>
      </c>
      <c r="V2874" s="89">
        <v>0</v>
      </c>
      <c r="W2874" s="89">
        <v>0</v>
      </c>
      <c r="X2874" s="89">
        <v>0</v>
      </c>
      <c r="Y2874" s="89">
        <v>0</v>
      </c>
    </row>
    <row r="2875" spans="1:25">
      <c r="A2875" s="88" t="s">
        <v>2984</v>
      </c>
      <c r="B2875" s="89">
        <v>0</v>
      </c>
      <c r="C2875" s="89">
        <v>0</v>
      </c>
      <c r="D2875" s="89">
        <v>0</v>
      </c>
      <c r="E2875" s="89">
        <v>0</v>
      </c>
      <c r="F2875" s="89">
        <v>0</v>
      </c>
      <c r="G2875" s="89">
        <v>0</v>
      </c>
      <c r="H2875" s="89">
        <v>0</v>
      </c>
      <c r="I2875" s="89">
        <v>0</v>
      </c>
      <c r="J2875" s="89">
        <v>0</v>
      </c>
      <c r="K2875" s="89">
        <v>0</v>
      </c>
      <c r="L2875" s="89">
        <v>0</v>
      </c>
      <c r="M2875" s="89">
        <v>0</v>
      </c>
      <c r="N2875" s="89">
        <v>0</v>
      </c>
      <c r="O2875" s="89">
        <v>0</v>
      </c>
      <c r="P2875" s="89">
        <v>0</v>
      </c>
      <c r="Q2875" s="89">
        <v>0</v>
      </c>
      <c r="R2875" s="89">
        <v>0</v>
      </c>
      <c r="S2875" s="89">
        <v>0</v>
      </c>
      <c r="T2875" s="89">
        <v>0</v>
      </c>
      <c r="U2875" s="89">
        <v>0</v>
      </c>
      <c r="V2875" s="89">
        <v>0</v>
      </c>
      <c r="W2875" s="89">
        <v>0</v>
      </c>
      <c r="X2875" s="89">
        <v>0</v>
      </c>
      <c r="Y2875" s="89">
        <v>0</v>
      </c>
    </row>
    <row r="2876" spans="1:25">
      <c r="A2876" s="88" t="s">
        <v>2985</v>
      </c>
      <c r="B2876" s="89">
        <v>0</v>
      </c>
      <c r="C2876" s="89">
        <v>0</v>
      </c>
      <c r="D2876" s="89">
        <v>0</v>
      </c>
      <c r="E2876" s="89">
        <v>0</v>
      </c>
      <c r="F2876" s="89">
        <v>0</v>
      </c>
      <c r="G2876" s="89">
        <v>0</v>
      </c>
      <c r="H2876" s="89">
        <v>0</v>
      </c>
      <c r="I2876" s="89">
        <v>0</v>
      </c>
      <c r="J2876" s="89">
        <v>0</v>
      </c>
      <c r="K2876" s="89">
        <v>0</v>
      </c>
      <c r="L2876" s="89">
        <v>0</v>
      </c>
      <c r="M2876" s="89">
        <v>0</v>
      </c>
      <c r="N2876" s="89">
        <v>0</v>
      </c>
      <c r="O2876" s="89">
        <v>0</v>
      </c>
      <c r="P2876" s="89">
        <v>0</v>
      </c>
      <c r="Q2876" s="89">
        <v>0</v>
      </c>
      <c r="R2876" s="89">
        <v>0</v>
      </c>
      <c r="S2876" s="89">
        <v>0</v>
      </c>
      <c r="T2876" s="89">
        <v>0</v>
      </c>
      <c r="U2876" s="89">
        <v>0</v>
      </c>
      <c r="V2876" s="89">
        <v>0</v>
      </c>
      <c r="W2876" s="89">
        <v>0</v>
      </c>
      <c r="X2876" s="89">
        <v>0</v>
      </c>
      <c r="Y2876" s="89">
        <v>0</v>
      </c>
    </row>
    <row r="2877" spans="1:25">
      <c r="A2877" s="88" t="s">
        <v>2986</v>
      </c>
      <c r="B2877" s="89">
        <v>0</v>
      </c>
      <c r="C2877" s="89">
        <v>0</v>
      </c>
      <c r="D2877" s="89">
        <v>0</v>
      </c>
      <c r="E2877" s="89">
        <v>0</v>
      </c>
      <c r="F2877" s="89">
        <v>0</v>
      </c>
      <c r="G2877" s="89">
        <v>0</v>
      </c>
      <c r="H2877" s="89">
        <v>0</v>
      </c>
      <c r="I2877" s="89">
        <v>0</v>
      </c>
      <c r="J2877" s="89">
        <v>0</v>
      </c>
      <c r="K2877" s="89">
        <v>0</v>
      </c>
      <c r="L2877" s="89">
        <v>0</v>
      </c>
      <c r="M2877" s="89">
        <v>0</v>
      </c>
      <c r="N2877" s="89">
        <v>0</v>
      </c>
      <c r="O2877" s="89">
        <v>0</v>
      </c>
      <c r="P2877" s="89">
        <v>0</v>
      </c>
      <c r="Q2877" s="89">
        <v>0</v>
      </c>
      <c r="R2877" s="89">
        <v>0</v>
      </c>
      <c r="S2877" s="89">
        <v>0</v>
      </c>
      <c r="T2877" s="89">
        <v>0</v>
      </c>
      <c r="U2877" s="89">
        <v>0</v>
      </c>
      <c r="V2877" s="89">
        <v>0</v>
      </c>
      <c r="W2877" s="89">
        <v>0</v>
      </c>
      <c r="X2877" s="89">
        <v>0</v>
      </c>
      <c r="Y2877" s="89">
        <v>0</v>
      </c>
    </row>
    <row r="2878" spans="1:25">
      <c r="A2878" s="88" t="s">
        <v>2987</v>
      </c>
      <c r="B2878" s="89">
        <v>0</v>
      </c>
      <c r="C2878" s="89">
        <v>0</v>
      </c>
      <c r="D2878" s="89">
        <v>0</v>
      </c>
      <c r="E2878" s="89">
        <v>0</v>
      </c>
      <c r="F2878" s="89">
        <v>0</v>
      </c>
      <c r="G2878" s="89">
        <v>0</v>
      </c>
      <c r="H2878" s="89">
        <v>0</v>
      </c>
      <c r="I2878" s="89">
        <v>0</v>
      </c>
      <c r="J2878" s="89">
        <v>0</v>
      </c>
      <c r="K2878" s="89">
        <v>0</v>
      </c>
      <c r="L2878" s="89">
        <v>0</v>
      </c>
      <c r="M2878" s="89">
        <v>0</v>
      </c>
      <c r="N2878" s="89">
        <v>0</v>
      </c>
      <c r="O2878" s="89">
        <v>0</v>
      </c>
      <c r="P2878" s="89">
        <v>0</v>
      </c>
      <c r="Q2878" s="89">
        <v>0</v>
      </c>
      <c r="R2878" s="89">
        <v>0</v>
      </c>
      <c r="S2878" s="89">
        <v>0</v>
      </c>
      <c r="T2878" s="89">
        <v>0</v>
      </c>
      <c r="U2878" s="89">
        <v>0</v>
      </c>
      <c r="V2878" s="89">
        <v>0</v>
      </c>
      <c r="W2878" s="89">
        <v>0</v>
      </c>
      <c r="X2878" s="89">
        <v>0</v>
      </c>
      <c r="Y2878" s="89">
        <v>0</v>
      </c>
    </row>
    <row r="2879" spans="1:25">
      <c r="A2879" s="88" t="s">
        <v>2988</v>
      </c>
      <c r="B2879" s="89">
        <v>0</v>
      </c>
      <c r="C2879" s="89">
        <v>0</v>
      </c>
      <c r="D2879" s="89">
        <v>0</v>
      </c>
      <c r="E2879" s="89">
        <v>0</v>
      </c>
      <c r="F2879" s="89">
        <v>0</v>
      </c>
      <c r="G2879" s="89">
        <v>0</v>
      </c>
      <c r="H2879" s="89">
        <v>0</v>
      </c>
      <c r="I2879" s="89">
        <v>0</v>
      </c>
      <c r="J2879" s="89">
        <v>0</v>
      </c>
      <c r="K2879" s="89">
        <v>0</v>
      </c>
      <c r="L2879" s="89">
        <v>0</v>
      </c>
      <c r="M2879" s="89">
        <v>0</v>
      </c>
      <c r="N2879" s="89">
        <v>0</v>
      </c>
      <c r="O2879" s="89">
        <v>0</v>
      </c>
      <c r="P2879" s="89">
        <v>0</v>
      </c>
      <c r="Q2879" s="89">
        <v>0</v>
      </c>
      <c r="R2879" s="89">
        <v>0</v>
      </c>
      <c r="S2879" s="89">
        <v>0</v>
      </c>
      <c r="T2879" s="89">
        <v>0</v>
      </c>
      <c r="U2879" s="89">
        <v>0</v>
      </c>
      <c r="V2879" s="89">
        <v>0</v>
      </c>
      <c r="W2879" s="89">
        <v>0</v>
      </c>
      <c r="X2879" s="89">
        <v>0</v>
      </c>
      <c r="Y2879" s="89">
        <v>0</v>
      </c>
    </row>
    <row r="2880" spans="1:25">
      <c r="A2880" s="88" t="s">
        <v>2989</v>
      </c>
      <c r="B2880" s="89">
        <v>0</v>
      </c>
      <c r="C2880" s="89">
        <v>0</v>
      </c>
      <c r="D2880" s="89">
        <v>0</v>
      </c>
      <c r="E2880" s="89">
        <v>0</v>
      </c>
      <c r="F2880" s="89">
        <v>0</v>
      </c>
      <c r="G2880" s="89">
        <v>0</v>
      </c>
      <c r="H2880" s="89">
        <v>0</v>
      </c>
      <c r="I2880" s="89">
        <v>0</v>
      </c>
      <c r="J2880" s="89">
        <v>0</v>
      </c>
      <c r="K2880" s="89">
        <v>0</v>
      </c>
      <c r="L2880" s="89">
        <v>0</v>
      </c>
      <c r="M2880" s="89">
        <v>0</v>
      </c>
      <c r="N2880" s="89">
        <v>0</v>
      </c>
      <c r="O2880" s="89">
        <v>0</v>
      </c>
      <c r="P2880" s="89">
        <v>0</v>
      </c>
      <c r="Q2880" s="89">
        <v>0</v>
      </c>
      <c r="R2880" s="89">
        <v>0</v>
      </c>
      <c r="S2880" s="89">
        <v>0</v>
      </c>
      <c r="T2880" s="89">
        <v>0</v>
      </c>
      <c r="U2880" s="89">
        <v>0</v>
      </c>
      <c r="V2880" s="89">
        <v>0</v>
      </c>
      <c r="W2880" s="89">
        <v>0</v>
      </c>
      <c r="X2880" s="89">
        <v>0</v>
      </c>
      <c r="Y2880" s="89">
        <v>0</v>
      </c>
    </row>
    <row r="2881" spans="1:25">
      <c r="A2881" s="88" t="s">
        <v>2990</v>
      </c>
      <c r="B2881" s="89">
        <v>0</v>
      </c>
      <c r="C2881" s="89">
        <v>0</v>
      </c>
      <c r="D2881" s="89">
        <v>0</v>
      </c>
      <c r="E2881" s="89">
        <v>0</v>
      </c>
      <c r="F2881" s="89">
        <v>0</v>
      </c>
      <c r="G2881" s="89">
        <v>0</v>
      </c>
      <c r="H2881" s="89">
        <v>0</v>
      </c>
      <c r="I2881" s="89">
        <v>0</v>
      </c>
      <c r="J2881" s="89">
        <v>0</v>
      </c>
      <c r="K2881" s="89">
        <v>0</v>
      </c>
      <c r="L2881" s="89">
        <v>0</v>
      </c>
      <c r="M2881" s="89">
        <v>0</v>
      </c>
      <c r="N2881" s="89">
        <v>0</v>
      </c>
      <c r="O2881" s="89">
        <v>0</v>
      </c>
      <c r="P2881" s="89">
        <v>0</v>
      </c>
      <c r="Q2881" s="89">
        <v>0</v>
      </c>
      <c r="R2881" s="89">
        <v>0</v>
      </c>
      <c r="S2881" s="89">
        <v>0</v>
      </c>
      <c r="T2881" s="89">
        <v>0</v>
      </c>
      <c r="U2881" s="89">
        <v>0</v>
      </c>
      <c r="V2881" s="89">
        <v>0</v>
      </c>
      <c r="W2881" s="89">
        <v>0</v>
      </c>
      <c r="X2881" s="89">
        <v>0</v>
      </c>
      <c r="Y2881" s="89">
        <v>0</v>
      </c>
    </row>
    <row r="2882" spans="1:25">
      <c r="A2882" s="88" t="s">
        <v>2991</v>
      </c>
      <c r="B2882" s="89">
        <v>0</v>
      </c>
      <c r="C2882" s="89">
        <v>0</v>
      </c>
      <c r="D2882" s="89">
        <v>0</v>
      </c>
      <c r="E2882" s="89">
        <v>0</v>
      </c>
      <c r="F2882" s="89">
        <v>0</v>
      </c>
      <c r="G2882" s="89">
        <v>0</v>
      </c>
      <c r="H2882" s="89">
        <v>0</v>
      </c>
      <c r="I2882" s="89">
        <v>0</v>
      </c>
      <c r="J2882" s="89">
        <v>0</v>
      </c>
      <c r="K2882" s="89">
        <v>0</v>
      </c>
      <c r="L2882" s="89">
        <v>0</v>
      </c>
      <c r="M2882" s="89">
        <v>0</v>
      </c>
      <c r="N2882" s="89">
        <v>0</v>
      </c>
      <c r="O2882" s="89">
        <v>0</v>
      </c>
      <c r="P2882" s="89">
        <v>0</v>
      </c>
      <c r="Q2882" s="89">
        <v>0</v>
      </c>
      <c r="R2882" s="89">
        <v>0</v>
      </c>
      <c r="S2882" s="89">
        <v>0</v>
      </c>
      <c r="T2882" s="89">
        <v>0</v>
      </c>
      <c r="U2882" s="89">
        <v>0</v>
      </c>
      <c r="V2882" s="89">
        <v>0</v>
      </c>
      <c r="W2882" s="89">
        <v>0</v>
      </c>
      <c r="X2882" s="89">
        <v>0</v>
      </c>
      <c r="Y2882" s="89">
        <v>0</v>
      </c>
    </row>
    <row r="2883" spans="1:25">
      <c r="A2883" s="88" t="s">
        <v>2992</v>
      </c>
      <c r="B2883" s="89">
        <v>0</v>
      </c>
      <c r="C2883" s="89">
        <v>0</v>
      </c>
      <c r="D2883" s="89">
        <v>0</v>
      </c>
      <c r="E2883" s="89">
        <v>0</v>
      </c>
      <c r="F2883" s="89">
        <v>0</v>
      </c>
      <c r="G2883" s="89">
        <v>0</v>
      </c>
      <c r="H2883" s="89">
        <v>0</v>
      </c>
      <c r="I2883" s="89">
        <v>0</v>
      </c>
      <c r="J2883" s="89">
        <v>0</v>
      </c>
      <c r="K2883" s="89">
        <v>0</v>
      </c>
      <c r="L2883" s="89">
        <v>0</v>
      </c>
      <c r="M2883" s="89">
        <v>0</v>
      </c>
      <c r="N2883" s="89">
        <v>0</v>
      </c>
      <c r="O2883" s="89">
        <v>0</v>
      </c>
      <c r="P2883" s="89">
        <v>0</v>
      </c>
      <c r="Q2883" s="89">
        <v>0</v>
      </c>
      <c r="R2883" s="89">
        <v>0</v>
      </c>
      <c r="S2883" s="89">
        <v>0</v>
      </c>
      <c r="T2883" s="89">
        <v>0</v>
      </c>
      <c r="U2883" s="89">
        <v>0</v>
      </c>
      <c r="V2883" s="89">
        <v>0</v>
      </c>
      <c r="W2883" s="89">
        <v>0</v>
      </c>
      <c r="X2883" s="89">
        <v>0</v>
      </c>
      <c r="Y2883" s="89">
        <v>0</v>
      </c>
    </row>
    <row r="2884" spans="1:25">
      <c r="A2884" s="88" t="s">
        <v>2993</v>
      </c>
      <c r="B2884" s="89">
        <v>0</v>
      </c>
      <c r="C2884" s="89">
        <v>0</v>
      </c>
      <c r="D2884" s="89">
        <v>0</v>
      </c>
      <c r="E2884" s="89">
        <v>0</v>
      </c>
      <c r="F2884" s="89">
        <v>0</v>
      </c>
      <c r="G2884" s="89">
        <v>0</v>
      </c>
      <c r="H2884" s="89">
        <v>0</v>
      </c>
      <c r="I2884" s="89">
        <v>0</v>
      </c>
      <c r="J2884" s="89">
        <v>0</v>
      </c>
      <c r="K2884" s="89">
        <v>0</v>
      </c>
      <c r="L2884" s="89">
        <v>0</v>
      </c>
      <c r="M2884" s="89">
        <v>0</v>
      </c>
      <c r="N2884" s="89">
        <v>0</v>
      </c>
      <c r="O2884" s="89">
        <v>0</v>
      </c>
      <c r="P2884" s="89">
        <v>0</v>
      </c>
      <c r="Q2884" s="89">
        <v>0</v>
      </c>
      <c r="R2884" s="89">
        <v>0</v>
      </c>
      <c r="S2884" s="89">
        <v>0</v>
      </c>
      <c r="T2884" s="89">
        <v>0</v>
      </c>
      <c r="U2884" s="89">
        <v>0</v>
      </c>
      <c r="V2884" s="89">
        <v>0</v>
      </c>
      <c r="W2884" s="89">
        <v>0</v>
      </c>
      <c r="X2884" s="89">
        <v>0</v>
      </c>
      <c r="Y2884" s="89">
        <v>0</v>
      </c>
    </row>
    <row r="2885" spans="1:25">
      <c r="A2885" s="88" t="s">
        <v>2994</v>
      </c>
      <c r="B2885" s="89">
        <v>0</v>
      </c>
      <c r="C2885" s="89">
        <v>0</v>
      </c>
      <c r="D2885" s="89">
        <v>0</v>
      </c>
      <c r="E2885" s="89">
        <v>0</v>
      </c>
      <c r="F2885" s="89">
        <v>0</v>
      </c>
      <c r="G2885" s="89">
        <v>0</v>
      </c>
      <c r="H2885" s="89">
        <v>0</v>
      </c>
      <c r="I2885" s="89">
        <v>0</v>
      </c>
      <c r="J2885" s="89">
        <v>0</v>
      </c>
      <c r="K2885" s="89">
        <v>0</v>
      </c>
      <c r="L2885" s="89">
        <v>0</v>
      </c>
      <c r="M2885" s="89">
        <v>0</v>
      </c>
      <c r="N2885" s="89">
        <v>0</v>
      </c>
      <c r="O2885" s="89">
        <v>0</v>
      </c>
      <c r="P2885" s="89">
        <v>0</v>
      </c>
      <c r="Q2885" s="89">
        <v>0</v>
      </c>
      <c r="R2885" s="89">
        <v>0</v>
      </c>
      <c r="S2885" s="89">
        <v>0</v>
      </c>
      <c r="T2885" s="89">
        <v>0</v>
      </c>
      <c r="U2885" s="89">
        <v>0</v>
      </c>
      <c r="V2885" s="89">
        <v>0</v>
      </c>
      <c r="W2885" s="89">
        <v>0</v>
      </c>
      <c r="X2885" s="89">
        <v>0</v>
      </c>
      <c r="Y2885" s="89">
        <v>0</v>
      </c>
    </row>
    <row r="2886" spans="1:25">
      <c r="A2886" s="88" t="s">
        <v>2995</v>
      </c>
      <c r="B2886" s="89">
        <v>0</v>
      </c>
      <c r="C2886" s="89">
        <v>0</v>
      </c>
      <c r="D2886" s="89">
        <v>0</v>
      </c>
      <c r="E2886" s="89">
        <v>0</v>
      </c>
      <c r="F2886" s="89">
        <v>0</v>
      </c>
      <c r="G2886" s="89">
        <v>0</v>
      </c>
      <c r="H2886" s="89">
        <v>0</v>
      </c>
      <c r="I2886" s="89">
        <v>0</v>
      </c>
      <c r="J2886" s="89">
        <v>0</v>
      </c>
      <c r="K2886" s="89">
        <v>0</v>
      </c>
      <c r="L2886" s="89">
        <v>0</v>
      </c>
      <c r="M2886" s="89">
        <v>0</v>
      </c>
      <c r="N2886" s="89">
        <v>0</v>
      </c>
      <c r="O2886" s="89">
        <v>0</v>
      </c>
      <c r="P2886" s="89">
        <v>0</v>
      </c>
      <c r="Q2886" s="89">
        <v>0</v>
      </c>
      <c r="R2886" s="89">
        <v>0</v>
      </c>
      <c r="S2886" s="89">
        <v>0</v>
      </c>
      <c r="T2886" s="89">
        <v>0</v>
      </c>
      <c r="U2886" s="89">
        <v>0</v>
      </c>
      <c r="V2886" s="89">
        <v>0</v>
      </c>
      <c r="W2886" s="89">
        <v>0</v>
      </c>
      <c r="X2886" s="89">
        <v>0</v>
      </c>
      <c r="Y2886" s="89">
        <v>0</v>
      </c>
    </row>
    <row r="2887" spans="1:25">
      <c r="A2887" s="88" t="s">
        <v>2996</v>
      </c>
      <c r="B2887" s="89">
        <v>0</v>
      </c>
      <c r="C2887" s="89">
        <v>0</v>
      </c>
      <c r="D2887" s="89">
        <v>0</v>
      </c>
      <c r="E2887" s="89">
        <v>0</v>
      </c>
      <c r="F2887" s="89">
        <v>0</v>
      </c>
      <c r="G2887" s="89">
        <v>0</v>
      </c>
      <c r="H2887" s="89">
        <v>0</v>
      </c>
      <c r="I2887" s="89">
        <v>0</v>
      </c>
      <c r="J2887" s="89">
        <v>0</v>
      </c>
      <c r="K2887" s="89">
        <v>0</v>
      </c>
      <c r="L2887" s="89">
        <v>0</v>
      </c>
      <c r="M2887" s="89">
        <v>0</v>
      </c>
      <c r="N2887" s="89">
        <v>0</v>
      </c>
      <c r="O2887" s="89">
        <v>0</v>
      </c>
      <c r="P2887" s="89">
        <v>0</v>
      </c>
      <c r="Q2887" s="89">
        <v>0</v>
      </c>
      <c r="R2887" s="89">
        <v>0</v>
      </c>
      <c r="S2887" s="89">
        <v>0</v>
      </c>
      <c r="T2887" s="89">
        <v>0</v>
      </c>
      <c r="U2887" s="89">
        <v>0</v>
      </c>
      <c r="V2887" s="89">
        <v>0</v>
      </c>
      <c r="W2887" s="89">
        <v>0</v>
      </c>
      <c r="X2887" s="89">
        <v>0</v>
      </c>
      <c r="Y2887" s="89">
        <v>0</v>
      </c>
    </row>
    <row r="2888" spans="1:25">
      <c r="A2888" s="88" t="s">
        <v>2997</v>
      </c>
      <c r="B2888" s="89">
        <v>0</v>
      </c>
      <c r="C2888" s="89">
        <v>0</v>
      </c>
      <c r="D2888" s="89">
        <v>0</v>
      </c>
      <c r="E2888" s="89">
        <v>0</v>
      </c>
      <c r="F2888" s="89">
        <v>0</v>
      </c>
      <c r="G2888" s="89">
        <v>0</v>
      </c>
      <c r="H2888" s="89">
        <v>0</v>
      </c>
      <c r="I2888" s="89">
        <v>0</v>
      </c>
      <c r="J2888" s="89">
        <v>0</v>
      </c>
      <c r="K2888" s="89">
        <v>0</v>
      </c>
      <c r="L2888" s="89">
        <v>0</v>
      </c>
      <c r="M2888" s="89">
        <v>0</v>
      </c>
      <c r="N2888" s="89">
        <v>0</v>
      </c>
      <c r="O2888" s="89">
        <v>0</v>
      </c>
      <c r="P2888" s="89">
        <v>0</v>
      </c>
      <c r="Q2888" s="89">
        <v>0</v>
      </c>
      <c r="R2888" s="89">
        <v>0</v>
      </c>
      <c r="S2888" s="89">
        <v>0</v>
      </c>
      <c r="T2888" s="89">
        <v>0</v>
      </c>
      <c r="U2888" s="89">
        <v>0</v>
      </c>
      <c r="V2888" s="89">
        <v>0</v>
      </c>
      <c r="W2888" s="89">
        <v>0</v>
      </c>
      <c r="X2888" s="89">
        <v>0</v>
      </c>
      <c r="Y2888" s="89">
        <v>0</v>
      </c>
    </row>
    <row r="2889" spans="1:25">
      <c r="A2889" s="88" t="s">
        <v>2998</v>
      </c>
      <c r="B2889" s="89">
        <v>0</v>
      </c>
      <c r="C2889" s="89">
        <v>0</v>
      </c>
      <c r="D2889" s="89">
        <v>0</v>
      </c>
      <c r="E2889" s="89">
        <v>0</v>
      </c>
      <c r="F2889" s="89">
        <v>0</v>
      </c>
      <c r="G2889" s="89">
        <v>0</v>
      </c>
      <c r="H2889" s="89">
        <v>0</v>
      </c>
      <c r="I2889" s="89">
        <v>0</v>
      </c>
      <c r="J2889" s="89">
        <v>0</v>
      </c>
      <c r="K2889" s="89">
        <v>0</v>
      </c>
      <c r="L2889" s="89">
        <v>0</v>
      </c>
      <c r="M2889" s="89">
        <v>0</v>
      </c>
      <c r="N2889" s="89">
        <v>0</v>
      </c>
      <c r="O2889" s="89">
        <v>0</v>
      </c>
      <c r="P2889" s="89">
        <v>0</v>
      </c>
      <c r="Q2889" s="89">
        <v>0</v>
      </c>
      <c r="R2889" s="89">
        <v>0</v>
      </c>
      <c r="S2889" s="89">
        <v>0</v>
      </c>
      <c r="T2889" s="89">
        <v>0</v>
      </c>
      <c r="U2889" s="89">
        <v>0</v>
      </c>
      <c r="V2889" s="89">
        <v>0</v>
      </c>
      <c r="W2889" s="89">
        <v>0</v>
      </c>
      <c r="X2889" s="89">
        <v>0</v>
      </c>
      <c r="Y2889" s="89">
        <v>0</v>
      </c>
    </row>
    <row r="2890" spans="1:25">
      <c r="A2890" s="88" t="s">
        <v>2999</v>
      </c>
      <c r="B2890" s="89">
        <v>0</v>
      </c>
      <c r="C2890" s="89">
        <v>0</v>
      </c>
      <c r="D2890" s="89">
        <v>0</v>
      </c>
      <c r="E2890" s="89">
        <v>0</v>
      </c>
      <c r="F2890" s="89">
        <v>0</v>
      </c>
      <c r="G2890" s="89">
        <v>0</v>
      </c>
      <c r="H2890" s="89">
        <v>0</v>
      </c>
      <c r="I2890" s="89">
        <v>0</v>
      </c>
      <c r="J2890" s="89">
        <v>0</v>
      </c>
      <c r="K2890" s="89">
        <v>0</v>
      </c>
      <c r="L2890" s="89">
        <v>0</v>
      </c>
      <c r="M2890" s="89">
        <v>0</v>
      </c>
      <c r="N2890" s="89">
        <v>0</v>
      </c>
      <c r="O2890" s="89">
        <v>0</v>
      </c>
      <c r="P2890" s="89">
        <v>0</v>
      </c>
      <c r="Q2890" s="89">
        <v>0</v>
      </c>
      <c r="R2890" s="89">
        <v>0</v>
      </c>
      <c r="S2890" s="89">
        <v>0</v>
      </c>
      <c r="T2890" s="89">
        <v>0</v>
      </c>
      <c r="U2890" s="89">
        <v>0</v>
      </c>
      <c r="V2890" s="89">
        <v>0</v>
      </c>
      <c r="W2890" s="89">
        <v>0</v>
      </c>
      <c r="X2890" s="89">
        <v>0</v>
      </c>
      <c r="Y2890" s="89">
        <v>0</v>
      </c>
    </row>
    <row r="2891" spans="1:25">
      <c r="A2891" s="88" t="s">
        <v>3000</v>
      </c>
      <c r="B2891" s="89">
        <v>0</v>
      </c>
      <c r="C2891" s="89">
        <v>0</v>
      </c>
      <c r="D2891" s="89">
        <v>0</v>
      </c>
      <c r="E2891" s="89">
        <v>0</v>
      </c>
      <c r="F2891" s="89">
        <v>0</v>
      </c>
      <c r="G2891" s="89">
        <v>0</v>
      </c>
      <c r="H2891" s="89">
        <v>0</v>
      </c>
      <c r="I2891" s="89">
        <v>0</v>
      </c>
      <c r="J2891" s="89">
        <v>0</v>
      </c>
      <c r="K2891" s="89">
        <v>0</v>
      </c>
      <c r="L2891" s="89">
        <v>0</v>
      </c>
      <c r="M2891" s="89">
        <v>0</v>
      </c>
      <c r="N2891" s="89">
        <v>0</v>
      </c>
      <c r="O2891" s="89">
        <v>0</v>
      </c>
      <c r="P2891" s="89">
        <v>0</v>
      </c>
      <c r="Q2891" s="89">
        <v>0</v>
      </c>
      <c r="R2891" s="89">
        <v>0</v>
      </c>
      <c r="S2891" s="89">
        <v>0</v>
      </c>
      <c r="T2891" s="89">
        <v>0</v>
      </c>
      <c r="U2891" s="89">
        <v>0</v>
      </c>
      <c r="V2891" s="89">
        <v>0</v>
      </c>
      <c r="W2891" s="89">
        <v>0</v>
      </c>
      <c r="X2891" s="89">
        <v>0</v>
      </c>
      <c r="Y2891" s="89">
        <v>0</v>
      </c>
    </row>
    <row r="2892" spans="1:25">
      <c r="A2892" s="88" t="s">
        <v>3001</v>
      </c>
      <c r="B2892" s="89">
        <v>0</v>
      </c>
      <c r="C2892" s="89">
        <v>0</v>
      </c>
      <c r="D2892" s="89">
        <v>0</v>
      </c>
      <c r="E2892" s="89">
        <v>0</v>
      </c>
      <c r="F2892" s="89">
        <v>0</v>
      </c>
      <c r="G2892" s="89">
        <v>0</v>
      </c>
      <c r="H2892" s="89">
        <v>0</v>
      </c>
      <c r="I2892" s="89">
        <v>0</v>
      </c>
      <c r="J2892" s="89">
        <v>0</v>
      </c>
      <c r="K2892" s="89">
        <v>0</v>
      </c>
      <c r="L2892" s="89">
        <v>0</v>
      </c>
      <c r="M2892" s="89">
        <v>0</v>
      </c>
      <c r="N2892" s="89">
        <v>0</v>
      </c>
      <c r="O2892" s="89">
        <v>0</v>
      </c>
      <c r="P2892" s="89">
        <v>0</v>
      </c>
      <c r="Q2892" s="89">
        <v>0</v>
      </c>
      <c r="R2892" s="89">
        <v>0</v>
      </c>
      <c r="S2892" s="89">
        <v>0</v>
      </c>
      <c r="T2892" s="89">
        <v>0</v>
      </c>
      <c r="U2892" s="89">
        <v>0</v>
      </c>
      <c r="V2892" s="89">
        <v>0</v>
      </c>
      <c r="W2892" s="89">
        <v>0</v>
      </c>
      <c r="X2892" s="89">
        <v>0</v>
      </c>
      <c r="Y2892" s="89">
        <v>0</v>
      </c>
    </row>
    <row r="2893" spans="1:25">
      <c r="A2893" s="88" t="s">
        <v>3002</v>
      </c>
      <c r="B2893" s="89">
        <v>0</v>
      </c>
      <c r="C2893" s="89">
        <v>0</v>
      </c>
      <c r="D2893" s="89">
        <v>0</v>
      </c>
      <c r="E2893" s="89">
        <v>0</v>
      </c>
      <c r="F2893" s="89">
        <v>0</v>
      </c>
      <c r="G2893" s="89">
        <v>0</v>
      </c>
      <c r="H2893" s="89">
        <v>0</v>
      </c>
      <c r="I2893" s="89">
        <v>0</v>
      </c>
      <c r="J2893" s="89">
        <v>0</v>
      </c>
      <c r="K2893" s="89">
        <v>0</v>
      </c>
      <c r="L2893" s="89">
        <v>0</v>
      </c>
      <c r="M2893" s="89">
        <v>0</v>
      </c>
      <c r="N2893" s="89">
        <v>0</v>
      </c>
      <c r="O2893" s="89">
        <v>0</v>
      </c>
      <c r="P2893" s="89">
        <v>0</v>
      </c>
      <c r="Q2893" s="89">
        <v>0</v>
      </c>
      <c r="R2893" s="89">
        <v>0</v>
      </c>
      <c r="S2893" s="89">
        <v>0</v>
      </c>
      <c r="T2893" s="89">
        <v>0</v>
      </c>
      <c r="U2893" s="89">
        <v>0</v>
      </c>
      <c r="V2893" s="89">
        <v>0</v>
      </c>
      <c r="W2893" s="89">
        <v>0</v>
      </c>
      <c r="X2893" s="89">
        <v>0</v>
      </c>
      <c r="Y2893" s="89">
        <v>0</v>
      </c>
    </row>
    <row r="2894" spans="1:25">
      <c r="A2894" s="88" t="s">
        <v>3003</v>
      </c>
      <c r="B2894" s="89">
        <v>0</v>
      </c>
      <c r="C2894" s="89">
        <v>0</v>
      </c>
      <c r="D2894" s="89">
        <v>0</v>
      </c>
      <c r="E2894" s="89">
        <v>0</v>
      </c>
      <c r="F2894" s="89">
        <v>0</v>
      </c>
      <c r="G2894" s="89">
        <v>0</v>
      </c>
      <c r="H2894" s="89">
        <v>0</v>
      </c>
      <c r="I2894" s="89">
        <v>0</v>
      </c>
      <c r="J2894" s="89">
        <v>0</v>
      </c>
      <c r="K2894" s="89">
        <v>0</v>
      </c>
      <c r="L2894" s="89">
        <v>0</v>
      </c>
      <c r="M2894" s="89">
        <v>0</v>
      </c>
      <c r="N2894" s="89">
        <v>0</v>
      </c>
      <c r="O2894" s="89">
        <v>0</v>
      </c>
      <c r="P2894" s="89">
        <v>0</v>
      </c>
      <c r="Q2894" s="89">
        <v>0</v>
      </c>
      <c r="R2894" s="89">
        <v>0</v>
      </c>
      <c r="S2894" s="89">
        <v>0</v>
      </c>
      <c r="T2894" s="89">
        <v>0</v>
      </c>
      <c r="U2894" s="89">
        <v>0</v>
      </c>
      <c r="V2894" s="89">
        <v>0</v>
      </c>
      <c r="W2894" s="89">
        <v>0</v>
      </c>
      <c r="X2894" s="89">
        <v>0</v>
      </c>
      <c r="Y2894" s="89">
        <v>0</v>
      </c>
    </row>
    <row r="2895" spans="1:25">
      <c r="A2895" s="88" t="s">
        <v>3004</v>
      </c>
      <c r="B2895" s="89">
        <v>0</v>
      </c>
      <c r="C2895" s="89">
        <v>0</v>
      </c>
      <c r="D2895" s="89">
        <v>0</v>
      </c>
      <c r="E2895" s="89">
        <v>0</v>
      </c>
      <c r="F2895" s="89">
        <v>0</v>
      </c>
      <c r="G2895" s="89">
        <v>0</v>
      </c>
      <c r="H2895" s="89">
        <v>0</v>
      </c>
      <c r="I2895" s="89">
        <v>0</v>
      </c>
      <c r="J2895" s="89">
        <v>0</v>
      </c>
      <c r="K2895" s="89">
        <v>0</v>
      </c>
      <c r="L2895" s="89">
        <v>0</v>
      </c>
      <c r="M2895" s="89">
        <v>0</v>
      </c>
      <c r="N2895" s="89">
        <v>0</v>
      </c>
      <c r="O2895" s="89">
        <v>0</v>
      </c>
      <c r="P2895" s="89">
        <v>0</v>
      </c>
      <c r="Q2895" s="89">
        <v>0</v>
      </c>
      <c r="R2895" s="89">
        <v>0</v>
      </c>
      <c r="S2895" s="89">
        <v>0</v>
      </c>
      <c r="T2895" s="89">
        <v>0</v>
      </c>
      <c r="U2895" s="89">
        <v>0</v>
      </c>
      <c r="V2895" s="89">
        <v>0</v>
      </c>
      <c r="W2895" s="89">
        <v>0</v>
      </c>
      <c r="X2895" s="89">
        <v>0</v>
      </c>
      <c r="Y2895" s="89">
        <v>0</v>
      </c>
    </row>
    <row r="2896" spans="1:25">
      <c r="A2896" s="88" t="s">
        <v>3005</v>
      </c>
      <c r="B2896" s="89">
        <v>0</v>
      </c>
      <c r="C2896" s="89">
        <v>0</v>
      </c>
      <c r="D2896" s="89">
        <v>0</v>
      </c>
      <c r="E2896" s="89">
        <v>0</v>
      </c>
      <c r="F2896" s="89">
        <v>0</v>
      </c>
      <c r="G2896" s="89">
        <v>0</v>
      </c>
      <c r="H2896" s="89">
        <v>0</v>
      </c>
      <c r="I2896" s="89">
        <v>0</v>
      </c>
      <c r="J2896" s="89">
        <v>0</v>
      </c>
      <c r="K2896" s="89">
        <v>0</v>
      </c>
      <c r="L2896" s="89">
        <v>0</v>
      </c>
      <c r="M2896" s="89">
        <v>0</v>
      </c>
      <c r="N2896" s="89">
        <v>0</v>
      </c>
      <c r="O2896" s="89">
        <v>0</v>
      </c>
      <c r="P2896" s="89">
        <v>0</v>
      </c>
      <c r="Q2896" s="89">
        <v>0</v>
      </c>
      <c r="R2896" s="89">
        <v>0</v>
      </c>
      <c r="S2896" s="89">
        <v>0</v>
      </c>
      <c r="T2896" s="89">
        <v>0</v>
      </c>
      <c r="U2896" s="89">
        <v>0</v>
      </c>
      <c r="V2896" s="89">
        <v>0</v>
      </c>
      <c r="W2896" s="89">
        <v>0</v>
      </c>
      <c r="X2896" s="89">
        <v>0</v>
      </c>
      <c r="Y2896" s="89">
        <v>0</v>
      </c>
    </row>
    <row r="2897" spans="1:25">
      <c r="A2897" s="88" t="s">
        <v>3006</v>
      </c>
      <c r="B2897" s="89">
        <v>0</v>
      </c>
      <c r="C2897" s="89">
        <v>0</v>
      </c>
      <c r="D2897" s="89">
        <v>0</v>
      </c>
      <c r="E2897" s="89">
        <v>0</v>
      </c>
      <c r="F2897" s="89">
        <v>0</v>
      </c>
      <c r="G2897" s="89">
        <v>0</v>
      </c>
      <c r="H2897" s="89">
        <v>0</v>
      </c>
      <c r="I2897" s="89">
        <v>0</v>
      </c>
      <c r="J2897" s="89">
        <v>0</v>
      </c>
      <c r="K2897" s="89">
        <v>0</v>
      </c>
      <c r="L2897" s="89">
        <v>0</v>
      </c>
      <c r="M2897" s="89">
        <v>0</v>
      </c>
      <c r="N2897" s="89">
        <v>0</v>
      </c>
      <c r="O2897" s="89">
        <v>0</v>
      </c>
      <c r="P2897" s="89">
        <v>0</v>
      </c>
      <c r="Q2897" s="89">
        <v>0</v>
      </c>
      <c r="R2897" s="89">
        <v>0</v>
      </c>
      <c r="S2897" s="89">
        <v>0</v>
      </c>
      <c r="T2897" s="89">
        <v>0</v>
      </c>
      <c r="U2897" s="89">
        <v>0</v>
      </c>
      <c r="V2897" s="89">
        <v>0</v>
      </c>
      <c r="W2897" s="89">
        <v>0</v>
      </c>
      <c r="X2897" s="89">
        <v>0</v>
      </c>
      <c r="Y2897" s="89">
        <v>0</v>
      </c>
    </row>
    <row r="2898" spans="1:25">
      <c r="A2898" s="88" t="s">
        <v>3007</v>
      </c>
      <c r="B2898" s="89">
        <v>0</v>
      </c>
      <c r="C2898" s="89">
        <v>0</v>
      </c>
      <c r="D2898" s="89">
        <v>0</v>
      </c>
      <c r="E2898" s="89">
        <v>0</v>
      </c>
      <c r="F2898" s="89">
        <v>0</v>
      </c>
      <c r="G2898" s="89">
        <v>0</v>
      </c>
      <c r="H2898" s="89">
        <v>0</v>
      </c>
      <c r="I2898" s="89">
        <v>0</v>
      </c>
      <c r="J2898" s="89">
        <v>0</v>
      </c>
      <c r="K2898" s="89">
        <v>0</v>
      </c>
      <c r="L2898" s="89">
        <v>0</v>
      </c>
      <c r="M2898" s="89">
        <v>0</v>
      </c>
      <c r="N2898" s="89">
        <v>0</v>
      </c>
      <c r="O2898" s="89">
        <v>0</v>
      </c>
      <c r="P2898" s="89">
        <v>0</v>
      </c>
      <c r="Q2898" s="89">
        <v>0</v>
      </c>
      <c r="R2898" s="89">
        <v>0</v>
      </c>
      <c r="S2898" s="89">
        <v>0</v>
      </c>
      <c r="T2898" s="89">
        <v>0</v>
      </c>
      <c r="U2898" s="89">
        <v>0</v>
      </c>
      <c r="V2898" s="89">
        <v>0</v>
      </c>
      <c r="W2898" s="89">
        <v>0</v>
      </c>
      <c r="X2898" s="89">
        <v>0</v>
      </c>
      <c r="Y2898" s="89">
        <v>0</v>
      </c>
    </row>
    <row r="2899" spans="1:25">
      <c r="A2899" s="88" t="s">
        <v>3008</v>
      </c>
      <c r="B2899" s="89">
        <v>0</v>
      </c>
      <c r="C2899" s="89">
        <v>0</v>
      </c>
      <c r="D2899" s="89">
        <v>0</v>
      </c>
      <c r="E2899" s="89">
        <v>0</v>
      </c>
      <c r="F2899" s="89">
        <v>0</v>
      </c>
      <c r="G2899" s="89">
        <v>0</v>
      </c>
      <c r="H2899" s="89">
        <v>0</v>
      </c>
      <c r="I2899" s="89">
        <v>0</v>
      </c>
      <c r="J2899" s="89">
        <v>0</v>
      </c>
      <c r="K2899" s="89">
        <v>0</v>
      </c>
      <c r="L2899" s="89">
        <v>0</v>
      </c>
      <c r="M2899" s="89">
        <v>0</v>
      </c>
      <c r="N2899" s="89">
        <v>0</v>
      </c>
      <c r="O2899" s="89">
        <v>0</v>
      </c>
      <c r="P2899" s="89">
        <v>0</v>
      </c>
      <c r="Q2899" s="89">
        <v>0</v>
      </c>
      <c r="R2899" s="89">
        <v>0</v>
      </c>
      <c r="S2899" s="89">
        <v>0</v>
      </c>
      <c r="T2899" s="89">
        <v>0</v>
      </c>
      <c r="U2899" s="89">
        <v>0</v>
      </c>
      <c r="V2899" s="89">
        <v>0</v>
      </c>
      <c r="W2899" s="89">
        <v>0</v>
      </c>
      <c r="X2899" s="89">
        <v>0</v>
      </c>
      <c r="Y2899" s="89">
        <v>0</v>
      </c>
    </row>
    <row r="2900" spans="1:25">
      <c r="A2900" s="88" t="s">
        <v>3009</v>
      </c>
      <c r="B2900" s="89">
        <v>0</v>
      </c>
      <c r="C2900" s="89">
        <v>0</v>
      </c>
      <c r="D2900" s="89">
        <v>0</v>
      </c>
      <c r="E2900" s="89">
        <v>0</v>
      </c>
      <c r="F2900" s="89">
        <v>0</v>
      </c>
      <c r="G2900" s="89">
        <v>0</v>
      </c>
      <c r="H2900" s="89">
        <v>0</v>
      </c>
      <c r="I2900" s="89">
        <v>0</v>
      </c>
      <c r="J2900" s="89">
        <v>0</v>
      </c>
      <c r="K2900" s="89">
        <v>0</v>
      </c>
      <c r="L2900" s="89">
        <v>0</v>
      </c>
      <c r="M2900" s="89">
        <v>0</v>
      </c>
      <c r="N2900" s="89">
        <v>0</v>
      </c>
      <c r="O2900" s="89">
        <v>0</v>
      </c>
      <c r="P2900" s="89">
        <v>0</v>
      </c>
      <c r="Q2900" s="89">
        <v>0</v>
      </c>
      <c r="R2900" s="89">
        <v>0</v>
      </c>
      <c r="S2900" s="89">
        <v>0</v>
      </c>
      <c r="T2900" s="89">
        <v>0</v>
      </c>
      <c r="U2900" s="89">
        <v>0</v>
      </c>
      <c r="V2900" s="89">
        <v>0</v>
      </c>
      <c r="W2900" s="89">
        <v>0</v>
      </c>
      <c r="X2900" s="89">
        <v>0</v>
      </c>
      <c r="Y2900" s="89">
        <v>0</v>
      </c>
    </row>
    <row r="2901" spans="1:25">
      <c r="A2901" s="88" t="s">
        <v>3010</v>
      </c>
      <c r="B2901" s="89">
        <v>0</v>
      </c>
      <c r="C2901" s="89">
        <v>0</v>
      </c>
      <c r="D2901" s="89">
        <v>0</v>
      </c>
      <c r="E2901" s="89">
        <v>0</v>
      </c>
      <c r="F2901" s="89">
        <v>0</v>
      </c>
      <c r="G2901" s="89">
        <v>0</v>
      </c>
      <c r="H2901" s="89">
        <v>0</v>
      </c>
      <c r="I2901" s="89">
        <v>0</v>
      </c>
      <c r="J2901" s="89">
        <v>0</v>
      </c>
      <c r="K2901" s="89">
        <v>0</v>
      </c>
      <c r="L2901" s="89">
        <v>0</v>
      </c>
      <c r="M2901" s="89">
        <v>0</v>
      </c>
      <c r="N2901" s="89">
        <v>0</v>
      </c>
      <c r="O2901" s="89">
        <v>0</v>
      </c>
      <c r="P2901" s="89">
        <v>0</v>
      </c>
      <c r="Q2901" s="89">
        <v>0</v>
      </c>
      <c r="R2901" s="89">
        <v>0</v>
      </c>
      <c r="S2901" s="89">
        <v>0</v>
      </c>
      <c r="T2901" s="89">
        <v>0</v>
      </c>
      <c r="U2901" s="89">
        <v>0</v>
      </c>
      <c r="V2901" s="89">
        <v>0</v>
      </c>
      <c r="W2901" s="89">
        <v>0</v>
      </c>
      <c r="X2901" s="89">
        <v>0</v>
      </c>
      <c r="Y2901" s="89">
        <v>0</v>
      </c>
    </row>
    <row r="2902" spans="1:25">
      <c r="A2902" s="88" t="s">
        <v>3011</v>
      </c>
      <c r="B2902" s="89">
        <v>0</v>
      </c>
      <c r="C2902" s="89">
        <v>0</v>
      </c>
      <c r="D2902" s="89">
        <v>0</v>
      </c>
      <c r="E2902" s="89">
        <v>0</v>
      </c>
      <c r="F2902" s="89">
        <v>0</v>
      </c>
      <c r="G2902" s="89">
        <v>0</v>
      </c>
      <c r="H2902" s="89">
        <v>0</v>
      </c>
      <c r="I2902" s="89">
        <v>0</v>
      </c>
      <c r="J2902" s="89">
        <v>0</v>
      </c>
      <c r="K2902" s="89">
        <v>0</v>
      </c>
      <c r="L2902" s="89">
        <v>0</v>
      </c>
      <c r="M2902" s="89">
        <v>0</v>
      </c>
      <c r="N2902" s="89">
        <v>0</v>
      </c>
      <c r="O2902" s="89">
        <v>0</v>
      </c>
      <c r="P2902" s="89">
        <v>0</v>
      </c>
      <c r="Q2902" s="89">
        <v>0</v>
      </c>
      <c r="R2902" s="89">
        <v>0</v>
      </c>
      <c r="S2902" s="89">
        <v>0</v>
      </c>
      <c r="T2902" s="89">
        <v>0</v>
      </c>
      <c r="U2902" s="89">
        <v>0</v>
      </c>
      <c r="V2902" s="89">
        <v>0</v>
      </c>
      <c r="W2902" s="89">
        <v>0</v>
      </c>
      <c r="X2902" s="89">
        <v>0</v>
      </c>
      <c r="Y2902" s="89">
        <v>0</v>
      </c>
    </row>
    <row r="2903" spans="1:25">
      <c r="A2903" s="88" t="s">
        <v>3012</v>
      </c>
      <c r="B2903" s="89">
        <v>0</v>
      </c>
      <c r="C2903" s="89">
        <v>0</v>
      </c>
      <c r="D2903" s="89">
        <v>0</v>
      </c>
      <c r="E2903" s="89">
        <v>0</v>
      </c>
      <c r="F2903" s="89">
        <v>0</v>
      </c>
      <c r="G2903" s="89">
        <v>0</v>
      </c>
      <c r="H2903" s="89">
        <v>0</v>
      </c>
      <c r="I2903" s="89">
        <v>0</v>
      </c>
      <c r="J2903" s="89">
        <v>0</v>
      </c>
      <c r="K2903" s="89">
        <v>0</v>
      </c>
      <c r="L2903" s="89">
        <v>0</v>
      </c>
      <c r="M2903" s="89">
        <v>0</v>
      </c>
      <c r="N2903" s="89">
        <v>0</v>
      </c>
      <c r="O2903" s="89">
        <v>0</v>
      </c>
      <c r="P2903" s="89">
        <v>0</v>
      </c>
      <c r="Q2903" s="89">
        <v>0</v>
      </c>
      <c r="R2903" s="89">
        <v>0</v>
      </c>
      <c r="S2903" s="89">
        <v>0</v>
      </c>
      <c r="T2903" s="89">
        <v>0</v>
      </c>
      <c r="U2903" s="89">
        <v>0</v>
      </c>
      <c r="V2903" s="89">
        <v>0</v>
      </c>
      <c r="W2903" s="89">
        <v>0</v>
      </c>
      <c r="X2903" s="89">
        <v>0</v>
      </c>
      <c r="Y2903" s="89">
        <v>0</v>
      </c>
    </row>
    <row r="2904" spans="1:25">
      <c r="A2904" s="88" t="s">
        <v>3013</v>
      </c>
      <c r="B2904" s="89">
        <v>0</v>
      </c>
      <c r="C2904" s="89">
        <v>0</v>
      </c>
      <c r="D2904" s="89">
        <v>0</v>
      </c>
      <c r="E2904" s="89">
        <v>0</v>
      </c>
      <c r="F2904" s="89">
        <v>0</v>
      </c>
      <c r="G2904" s="89">
        <v>0</v>
      </c>
      <c r="H2904" s="89">
        <v>0</v>
      </c>
      <c r="I2904" s="89">
        <v>0</v>
      </c>
      <c r="J2904" s="89">
        <v>0</v>
      </c>
      <c r="K2904" s="89">
        <v>0</v>
      </c>
      <c r="L2904" s="89">
        <v>0</v>
      </c>
      <c r="M2904" s="89">
        <v>0</v>
      </c>
      <c r="N2904" s="89">
        <v>0</v>
      </c>
      <c r="O2904" s="89">
        <v>0</v>
      </c>
      <c r="P2904" s="89">
        <v>0</v>
      </c>
      <c r="Q2904" s="89">
        <v>0</v>
      </c>
      <c r="R2904" s="89">
        <v>0</v>
      </c>
      <c r="S2904" s="89">
        <v>0</v>
      </c>
      <c r="T2904" s="89">
        <v>0</v>
      </c>
      <c r="U2904" s="89">
        <v>0</v>
      </c>
      <c r="V2904" s="89">
        <v>0</v>
      </c>
      <c r="W2904" s="89">
        <v>0</v>
      </c>
      <c r="X2904" s="89">
        <v>0</v>
      </c>
      <c r="Y2904" s="89">
        <v>0</v>
      </c>
    </row>
    <row r="2905" spans="1:25">
      <c r="A2905" s="88" t="s">
        <v>3014</v>
      </c>
      <c r="B2905" s="89">
        <v>0</v>
      </c>
      <c r="C2905" s="89">
        <v>0</v>
      </c>
      <c r="D2905" s="89">
        <v>0</v>
      </c>
      <c r="E2905" s="89">
        <v>0</v>
      </c>
      <c r="F2905" s="89">
        <v>0</v>
      </c>
      <c r="G2905" s="89">
        <v>0</v>
      </c>
      <c r="H2905" s="89">
        <v>0</v>
      </c>
      <c r="I2905" s="89">
        <v>0</v>
      </c>
      <c r="J2905" s="89">
        <v>0</v>
      </c>
      <c r="K2905" s="89">
        <v>0</v>
      </c>
      <c r="L2905" s="89">
        <v>0</v>
      </c>
      <c r="M2905" s="89">
        <v>0</v>
      </c>
      <c r="N2905" s="89">
        <v>0</v>
      </c>
      <c r="O2905" s="89">
        <v>0</v>
      </c>
      <c r="P2905" s="89">
        <v>0</v>
      </c>
      <c r="Q2905" s="89">
        <v>0</v>
      </c>
      <c r="R2905" s="89">
        <v>0</v>
      </c>
      <c r="S2905" s="89">
        <v>0</v>
      </c>
      <c r="T2905" s="89">
        <v>0</v>
      </c>
      <c r="U2905" s="89">
        <v>0</v>
      </c>
      <c r="V2905" s="89">
        <v>0</v>
      </c>
      <c r="W2905" s="89">
        <v>0</v>
      </c>
      <c r="X2905" s="89">
        <v>0</v>
      </c>
      <c r="Y2905" s="89">
        <v>0</v>
      </c>
    </row>
    <row r="2906" spans="1:25">
      <c r="A2906" s="88" t="s">
        <v>3015</v>
      </c>
      <c r="B2906" s="89">
        <v>0</v>
      </c>
      <c r="C2906" s="89">
        <v>0</v>
      </c>
      <c r="D2906" s="89">
        <v>0</v>
      </c>
      <c r="E2906" s="89">
        <v>0</v>
      </c>
      <c r="F2906" s="89">
        <v>0</v>
      </c>
      <c r="G2906" s="89">
        <v>0</v>
      </c>
      <c r="H2906" s="89">
        <v>0</v>
      </c>
      <c r="I2906" s="89">
        <v>0</v>
      </c>
      <c r="J2906" s="89">
        <v>0</v>
      </c>
      <c r="K2906" s="89">
        <v>0</v>
      </c>
      <c r="L2906" s="89">
        <v>0</v>
      </c>
      <c r="M2906" s="89">
        <v>0</v>
      </c>
      <c r="N2906" s="89">
        <v>0</v>
      </c>
      <c r="O2906" s="89">
        <v>0</v>
      </c>
      <c r="P2906" s="89">
        <v>0</v>
      </c>
      <c r="Q2906" s="89">
        <v>0</v>
      </c>
      <c r="R2906" s="89">
        <v>0</v>
      </c>
      <c r="S2906" s="89">
        <v>0</v>
      </c>
      <c r="T2906" s="89">
        <v>0</v>
      </c>
      <c r="U2906" s="89">
        <v>0</v>
      </c>
      <c r="V2906" s="89">
        <v>0</v>
      </c>
      <c r="W2906" s="89">
        <v>0</v>
      </c>
      <c r="X2906" s="89">
        <v>0</v>
      </c>
      <c r="Y2906" s="89">
        <v>0</v>
      </c>
    </row>
    <row r="2907" spans="1:25">
      <c r="A2907" s="88" t="s">
        <v>3016</v>
      </c>
      <c r="B2907" s="89">
        <v>0</v>
      </c>
      <c r="C2907" s="89">
        <v>0</v>
      </c>
      <c r="D2907" s="89">
        <v>0</v>
      </c>
      <c r="E2907" s="89">
        <v>0</v>
      </c>
      <c r="F2907" s="89">
        <v>0</v>
      </c>
      <c r="G2907" s="89">
        <v>0</v>
      </c>
      <c r="H2907" s="89">
        <v>0</v>
      </c>
      <c r="I2907" s="89">
        <v>0</v>
      </c>
      <c r="J2907" s="89">
        <v>0</v>
      </c>
      <c r="K2907" s="89">
        <v>0</v>
      </c>
      <c r="L2907" s="89">
        <v>0</v>
      </c>
      <c r="M2907" s="89">
        <v>0</v>
      </c>
      <c r="N2907" s="89">
        <v>0</v>
      </c>
      <c r="O2907" s="89">
        <v>0</v>
      </c>
      <c r="P2907" s="89">
        <v>0</v>
      </c>
      <c r="Q2907" s="89">
        <v>0</v>
      </c>
      <c r="R2907" s="89">
        <v>0</v>
      </c>
      <c r="S2907" s="89">
        <v>0</v>
      </c>
      <c r="T2907" s="89">
        <v>0</v>
      </c>
      <c r="U2907" s="89">
        <v>0</v>
      </c>
      <c r="V2907" s="89">
        <v>0</v>
      </c>
      <c r="W2907" s="89">
        <v>0</v>
      </c>
      <c r="X2907" s="89">
        <v>0</v>
      </c>
      <c r="Y2907" s="89">
        <v>0</v>
      </c>
    </row>
    <row r="2908" spans="1:25">
      <c r="A2908" s="88" t="s">
        <v>3017</v>
      </c>
      <c r="B2908" s="89">
        <v>0</v>
      </c>
      <c r="C2908" s="89">
        <v>0</v>
      </c>
      <c r="D2908" s="89">
        <v>0</v>
      </c>
      <c r="E2908" s="89">
        <v>0</v>
      </c>
      <c r="F2908" s="89">
        <v>0</v>
      </c>
      <c r="G2908" s="89">
        <v>0</v>
      </c>
      <c r="H2908" s="89">
        <v>0</v>
      </c>
      <c r="I2908" s="89">
        <v>0</v>
      </c>
      <c r="J2908" s="89">
        <v>0</v>
      </c>
      <c r="K2908" s="89">
        <v>0</v>
      </c>
      <c r="L2908" s="89">
        <v>0</v>
      </c>
      <c r="M2908" s="89">
        <v>0</v>
      </c>
      <c r="N2908" s="89">
        <v>0</v>
      </c>
      <c r="O2908" s="89">
        <v>0</v>
      </c>
      <c r="P2908" s="89">
        <v>0</v>
      </c>
      <c r="Q2908" s="89">
        <v>0</v>
      </c>
      <c r="R2908" s="89">
        <v>0</v>
      </c>
      <c r="S2908" s="89">
        <v>0</v>
      </c>
      <c r="T2908" s="89">
        <v>0</v>
      </c>
      <c r="U2908" s="89">
        <v>0</v>
      </c>
      <c r="V2908" s="89">
        <v>0</v>
      </c>
      <c r="W2908" s="89">
        <v>0</v>
      </c>
      <c r="X2908" s="89">
        <v>0</v>
      </c>
      <c r="Y2908" s="89">
        <v>0</v>
      </c>
    </row>
    <row r="2909" spans="1:25">
      <c r="A2909" s="88" t="s">
        <v>3018</v>
      </c>
      <c r="B2909" s="89">
        <v>0</v>
      </c>
      <c r="C2909" s="89">
        <v>0</v>
      </c>
      <c r="D2909" s="89">
        <v>0</v>
      </c>
      <c r="E2909" s="89">
        <v>0</v>
      </c>
      <c r="F2909" s="89">
        <v>0</v>
      </c>
      <c r="G2909" s="89">
        <v>0</v>
      </c>
      <c r="H2909" s="89">
        <v>0</v>
      </c>
      <c r="I2909" s="89">
        <v>0</v>
      </c>
      <c r="J2909" s="89">
        <v>0</v>
      </c>
      <c r="K2909" s="89">
        <v>0</v>
      </c>
      <c r="L2909" s="89">
        <v>0</v>
      </c>
      <c r="M2909" s="89">
        <v>0</v>
      </c>
      <c r="N2909" s="89">
        <v>0</v>
      </c>
      <c r="O2909" s="89">
        <v>0</v>
      </c>
      <c r="P2909" s="89">
        <v>0</v>
      </c>
      <c r="Q2909" s="89">
        <v>0</v>
      </c>
      <c r="R2909" s="89">
        <v>0</v>
      </c>
      <c r="S2909" s="89">
        <v>0</v>
      </c>
      <c r="T2909" s="89">
        <v>0</v>
      </c>
      <c r="U2909" s="89">
        <v>0</v>
      </c>
      <c r="V2909" s="89">
        <v>0</v>
      </c>
      <c r="W2909" s="89">
        <v>0</v>
      </c>
      <c r="X2909" s="89">
        <v>0</v>
      </c>
      <c r="Y2909" s="89">
        <v>0</v>
      </c>
    </row>
    <row r="2910" spans="1:25">
      <c r="A2910" s="88" t="s">
        <v>3019</v>
      </c>
      <c r="B2910" s="89">
        <v>0</v>
      </c>
      <c r="C2910" s="89">
        <v>0</v>
      </c>
      <c r="D2910" s="89">
        <v>0</v>
      </c>
      <c r="E2910" s="89">
        <v>0</v>
      </c>
      <c r="F2910" s="89">
        <v>0</v>
      </c>
      <c r="G2910" s="89">
        <v>0</v>
      </c>
      <c r="H2910" s="89">
        <v>0</v>
      </c>
      <c r="I2910" s="89">
        <v>0</v>
      </c>
      <c r="J2910" s="89">
        <v>0</v>
      </c>
      <c r="K2910" s="89">
        <v>0</v>
      </c>
      <c r="L2910" s="89">
        <v>0</v>
      </c>
      <c r="M2910" s="89">
        <v>0</v>
      </c>
      <c r="N2910" s="89">
        <v>0</v>
      </c>
      <c r="O2910" s="89">
        <v>0</v>
      </c>
      <c r="P2910" s="89">
        <v>0</v>
      </c>
      <c r="Q2910" s="89">
        <v>0</v>
      </c>
      <c r="R2910" s="89">
        <v>0</v>
      </c>
      <c r="S2910" s="89">
        <v>0</v>
      </c>
      <c r="T2910" s="89">
        <v>0</v>
      </c>
      <c r="U2910" s="89">
        <v>0</v>
      </c>
      <c r="V2910" s="89">
        <v>0</v>
      </c>
      <c r="W2910" s="89">
        <v>0</v>
      </c>
      <c r="X2910" s="89">
        <v>0</v>
      </c>
      <c r="Y2910" s="89">
        <v>0</v>
      </c>
    </row>
    <row r="2911" spans="1:25">
      <c r="A2911" s="88" t="s">
        <v>3020</v>
      </c>
      <c r="B2911" s="89">
        <v>0</v>
      </c>
      <c r="C2911" s="89">
        <v>0</v>
      </c>
      <c r="D2911" s="89">
        <v>0</v>
      </c>
      <c r="E2911" s="89">
        <v>0</v>
      </c>
      <c r="F2911" s="89">
        <v>0</v>
      </c>
      <c r="G2911" s="89">
        <v>0</v>
      </c>
      <c r="H2911" s="89">
        <v>0</v>
      </c>
      <c r="I2911" s="89">
        <v>0</v>
      </c>
      <c r="J2911" s="89">
        <v>0</v>
      </c>
      <c r="K2911" s="89">
        <v>0</v>
      </c>
      <c r="L2911" s="89">
        <v>0</v>
      </c>
      <c r="M2911" s="89">
        <v>0</v>
      </c>
      <c r="N2911" s="89">
        <v>0</v>
      </c>
      <c r="O2911" s="89">
        <v>0</v>
      </c>
      <c r="P2911" s="89">
        <v>0</v>
      </c>
      <c r="Q2911" s="89">
        <v>0</v>
      </c>
      <c r="R2911" s="89">
        <v>0</v>
      </c>
      <c r="S2911" s="89">
        <v>0</v>
      </c>
      <c r="T2911" s="89">
        <v>0</v>
      </c>
      <c r="U2911" s="89">
        <v>0</v>
      </c>
      <c r="V2911" s="89">
        <v>0</v>
      </c>
      <c r="W2911" s="89">
        <v>0</v>
      </c>
      <c r="X2911" s="89">
        <v>0</v>
      </c>
      <c r="Y2911" s="89">
        <v>0</v>
      </c>
    </row>
    <row r="2912" spans="1:25">
      <c r="A2912" s="88" t="s">
        <v>3021</v>
      </c>
      <c r="B2912" s="89">
        <v>0</v>
      </c>
      <c r="C2912" s="89">
        <v>0</v>
      </c>
      <c r="D2912" s="89">
        <v>0</v>
      </c>
      <c r="E2912" s="89">
        <v>0</v>
      </c>
      <c r="F2912" s="89">
        <v>0</v>
      </c>
      <c r="G2912" s="89">
        <v>0</v>
      </c>
      <c r="H2912" s="89">
        <v>0</v>
      </c>
      <c r="I2912" s="89">
        <v>0</v>
      </c>
      <c r="J2912" s="89">
        <v>0</v>
      </c>
      <c r="K2912" s="89">
        <v>0</v>
      </c>
      <c r="L2912" s="89">
        <v>0</v>
      </c>
      <c r="M2912" s="89">
        <v>0</v>
      </c>
      <c r="N2912" s="89">
        <v>0</v>
      </c>
      <c r="O2912" s="89">
        <v>0</v>
      </c>
      <c r="P2912" s="89">
        <v>0</v>
      </c>
      <c r="Q2912" s="89">
        <v>0</v>
      </c>
      <c r="R2912" s="89">
        <v>0</v>
      </c>
      <c r="S2912" s="89">
        <v>0</v>
      </c>
      <c r="T2912" s="89">
        <v>0</v>
      </c>
      <c r="U2912" s="89">
        <v>0</v>
      </c>
      <c r="V2912" s="89">
        <v>0</v>
      </c>
      <c r="W2912" s="89">
        <v>0</v>
      </c>
      <c r="X2912" s="89">
        <v>0</v>
      </c>
      <c r="Y2912" s="89">
        <v>0</v>
      </c>
    </row>
    <row r="2913" spans="1:25">
      <c r="A2913" s="88" t="s">
        <v>3022</v>
      </c>
      <c r="B2913" s="89">
        <v>0</v>
      </c>
      <c r="C2913" s="89">
        <v>0</v>
      </c>
      <c r="D2913" s="89">
        <v>0</v>
      </c>
      <c r="E2913" s="89">
        <v>0</v>
      </c>
      <c r="F2913" s="89">
        <v>0</v>
      </c>
      <c r="G2913" s="89">
        <v>0</v>
      </c>
      <c r="H2913" s="89">
        <v>0</v>
      </c>
      <c r="I2913" s="89">
        <v>0</v>
      </c>
      <c r="J2913" s="89">
        <v>0</v>
      </c>
      <c r="K2913" s="89">
        <v>0</v>
      </c>
      <c r="L2913" s="89">
        <v>0</v>
      </c>
      <c r="M2913" s="89">
        <v>0</v>
      </c>
      <c r="N2913" s="89">
        <v>0</v>
      </c>
      <c r="O2913" s="89">
        <v>0</v>
      </c>
      <c r="P2913" s="89">
        <v>0</v>
      </c>
      <c r="Q2913" s="89">
        <v>0</v>
      </c>
      <c r="R2913" s="89">
        <v>0</v>
      </c>
      <c r="S2913" s="89">
        <v>0</v>
      </c>
      <c r="T2913" s="89">
        <v>0</v>
      </c>
      <c r="U2913" s="89">
        <v>0</v>
      </c>
      <c r="V2913" s="89">
        <v>0</v>
      </c>
      <c r="W2913" s="89">
        <v>0</v>
      </c>
      <c r="X2913" s="89">
        <v>0</v>
      </c>
      <c r="Y2913" s="89">
        <v>0</v>
      </c>
    </row>
    <row r="2914" spans="1:25">
      <c r="A2914" s="88" t="s">
        <v>3023</v>
      </c>
      <c r="B2914" s="89">
        <v>0</v>
      </c>
      <c r="C2914" s="89">
        <v>0</v>
      </c>
      <c r="D2914" s="89">
        <v>0</v>
      </c>
      <c r="E2914" s="89">
        <v>0</v>
      </c>
      <c r="F2914" s="89">
        <v>0</v>
      </c>
      <c r="G2914" s="89">
        <v>0</v>
      </c>
      <c r="H2914" s="89">
        <v>0</v>
      </c>
      <c r="I2914" s="89">
        <v>0</v>
      </c>
      <c r="J2914" s="89">
        <v>0</v>
      </c>
      <c r="K2914" s="89">
        <v>0</v>
      </c>
      <c r="L2914" s="89">
        <v>0</v>
      </c>
      <c r="M2914" s="89">
        <v>0</v>
      </c>
      <c r="N2914" s="89">
        <v>0</v>
      </c>
      <c r="O2914" s="89">
        <v>0</v>
      </c>
      <c r="P2914" s="89">
        <v>0</v>
      </c>
      <c r="Q2914" s="89">
        <v>0</v>
      </c>
      <c r="R2914" s="89">
        <v>0</v>
      </c>
      <c r="S2914" s="89">
        <v>0</v>
      </c>
      <c r="T2914" s="89">
        <v>0</v>
      </c>
      <c r="U2914" s="89">
        <v>0</v>
      </c>
      <c r="V2914" s="89">
        <v>0</v>
      </c>
      <c r="W2914" s="89">
        <v>0</v>
      </c>
      <c r="X2914" s="89">
        <v>0</v>
      </c>
      <c r="Y2914" s="89">
        <v>0</v>
      </c>
    </row>
    <row r="2915" spans="1:25">
      <c r="A2915" s="88" t="s">
        <v>3024</v>
      </c>
      <c r="B2915" s="89">
        <v>0</v>
      </c>
      <c r="C2915" s="89">
        <v>0</v>
      </c>
      <c r="D2915" s="89">
        <v>0</v>
      </c>
      <c r="E2915" s="89">
        <v>0</v>
      </c>
      <c r="F2915" s="89">
        <v>0</v>
      </c>
      <c r="G2915" s="89">
        <v>0</v>
      </c>
      <c r="H2915" s="89">
        <v>0</v>
      </c>
      <c r="I2915" s="89">
        <v>0</v>
      </c>
      <c r="J2915" s="89">
        <v>0</v>
      </c>
      <c r="K2915" s="89">
        <v>0</v>
      </c>
      <c r="L2915" s="89">
        <v>0</v>
      </c>
      <c r="M2915" s="89">
        <v>0</v>
      </c>
      <c r="N2915" s="89">
        <v>0</v>
      </c>
      <c r="O2915" s="89">
        <v>0</v>
      </c>
      <c r="P2915" s="89">
        <v>0</v>
      </c>
      <c r="Q2915" s="89">
        <v>0</v>
      </c>
      <c r="R2915" s="89">
        <v>0</v>
      </c>
      <c r="S2915" s="89">
        <v>0</v>
      </c>
      <c r="T2915" s="89">
        <v>0</v>
      </c>
      <c r="U2915" s="89">
        <v>0</v>
      </c>
      <c r="V2915" s="89">
        <v>0</v>
      </c>
      <c r="W2915" s="89">
        <v>0</v>
      </c>
      <c r="X2915" s="89">
        <v>0</v>
      </c>
      <c r="Y2915" s="89">
        <v>0</v>
      </c>
    </row>
    <row r="2916" spans="1:25">
      <c r="A2916" s="88" t="s">
        <v>3025</v>
      </c>
      <c r="B2916" s="89">
        <v>0</v>
      </c>
      <c r="C2916" s="89">
        <v>0</v>
      </c>
      <c r="D2916" s="89">
        <v>0</v>
      </c>
      <c r="E2916" s="89">
        <v>0</v>
      </c>
      <c r="F2916" s="89">
        <v>0</v>
      </c>
      <c r="G2916" s="89">
        <v>0</v>
      </c>
      <c r="H2916" s="89">
        <v>0</v>
      </c>
      <c r="I2916" s="89">
        <v>0</v>
      </c>
      <c r="J2916" s="89">
        <v>0</v>
      </c>
      <c r="K2916" s="89">
        <v>0</v>
      </c>
      <c r="L2916" s="89">
        <v>0</v>
      </c>
      <c r="M2916" s="89">
        <v>0</v>
      </c>
      <c r="N2916" s="89">
        <v>0</v>
      </c>
      <c r="O2916" s="89">
        <v>0</v>
      </c>
      <c r="P2916" s="89">
        <v>0</v>
      </c>
      <c r="Q2916" s="89">
        <v>0</v>
      </c>
      <c r="R2916" s="89">
        <v>0</v>
      </c>
      <c r="S2916" s="89">
        <v>0</v>
      </c>
      <c r="T2916" s="89">
        <v>0</v>
      </c>
      <c r="U2916" s="89">
        <v>0</v>
      </c>
      <c r="V2916" s="89">
        <v>0</v>
      </c>
      <c r="W2916" s="89">
        <v>0</v>
      </c>
      <c r="X2916" s="89">
        <v>0</v>
      </c>
      <c r="Y2916" s="89">
        <v>0</v>
      </c>
    </row>
    <row r="2917" spans="1:25">
      <c r="A2917" s="88" t="s">
        <v>3026</v>
      </c>
      <c r="B2917" s="89">
        <v>0</v>
      </c>
      <c r="C2917" s="89">
        <v>0</v>
      </c>
      <c r="D2917" s="89">
        <v>0</v>
      </c>
      <c r="E2917" s="89">
        <v>0</v>
      </c>
      <c r="F2917" s="89">
        <v>0</v>
      </c>
      <c r="G2917" s="89">
        <v>0</v>
      </c>
      <c r="H2917" s="89">
        <v>0</v>
      </c>
      <c r="I2917" s="89">
        <v>0</v>
      </c>
      <c r="J2917" s="89">
        <v>0</v>
      </c>
      <c r="K2917" s="89">
        <v>0</v>
      </c>
      <c r="L2917" s="89">
        <v>0</v>
      </c>
      <c r="M2917" s="89">
        <v>0</v>
      </c>
      <c r="N2917" s="89">
        <v>0</v>
      </c>
      <c r="O2917" s="89">
        <v>0</v>
      </c>
      <c r="P2917" s="89">
        <v>0</v>
      </c>
      <c r="Q2917" s="89">
        <v>0</v>
      </c>
      <c r="R2917" s="89">
        <v>0</v>
      </c>
      <c r="S2917" s="89">
        <v>0</v>
      </c>
      <c r="T2917" s="89">
        <v>0</v>
      </c>
      <c r="U2917" s="89">
        <v>0</v>
      </c>
      <c r="V2917" s="89">
        <v>0</v>
      </c>
      <c r="W2917" s="89">
        <v>0</v>
      </c>
      <c r="X2917" s="89">
        <v>0</v>
      </c>
      <c r="Y2917" s="89">
        <v>0</v>
      </c>
    </row>
    <row r="2918" spans="1:25">
      <c r="A2918" s="88" t="s">
        <v>3027</v>
      </c>
      <c r="B2918" s="89">
        <v>0</v>
      </c>
      <c r="C2918" s="89">
        <v>0</v>
      </c>
      <c r="D2918" s="89">
        <v>0</v>
      </c>
      <c r="E2918" s="89">
        <v>0</v>
      </c>
      <c r="F2918" s="89">
        <v>0</v>
      </c>
      <c r="G2918" s="89">
        <v>0</v>
      </c>
      <c r="H2918" s="89">
        <v>0</v>
      </c>
      <c r="I2918" s="89">
        <v>0</v>
      </c>
      <c r="J2918" s="89">
        <v>0</v>
      </c>
      <c r="K2918" s="89">
        <v>0</v>
      </c>
      <c r="L2918" s="89">
        <v>0</v>
      </c>
      <c r="M2918" s="89">
        <v>0</v>
      </c>
      <c r="N2918" s="89">
        <v>0</v>
      </c>
      <c r="O2918" s="89">
        <v>0</v>
      </c>
      <c r="P2918" s="89">
        <v>0</v>
      </c>
      <c r="Q2918" s="89">
        <v>0</v>
      </c>
      <c r="R2918" s="89">
        <v>0</v>
      </c>
      <c r="S2918" s="89">
        <v>0</v>
      </c>
      <c r="T2918" s="89">
        <v>0</v>
      </c>
      <c r="U2918" s="89">
        <v>0</v>
      </c>
      <c r="V2918" s="89">
        <v>0</v>
      </c>
      <c r="W2918" s="89">
        <v>0</v>
      </c>
      <c r="X2918" s="89">
        <v>0</v>
      </c>
      <c r="Y2918" s="89">
        <v>0</v>
      </c>
    </row>
    <row r="2919" spans="1:25">
      <c r="A2919" s="88" t="s">
        <v>3028</v>
      </c>
      <c r="B2919" s="89">
        <v>0</v>
      </c>
      <c r="C2919" s="89">
        <v>0</v>
      </c>
      <c r="D2919" s="89">
        <v>0</v>
      </c>
      <c r="E2919" s="89">
        <v>0</v>
      </c>
      <c r="F2919" s="89">
        <v>0</v>
      </c>
      <c r="G2919" s="89">
        <v>0</v>
      </c>
      <c r="H2919" s="89">
        <v>0</v>
      </c>
      <c r="I2919" s="89">
        <v>0</v>
      </c>
      <c r="J2919" s="89">
        <v>0</v>
      </c>
      <c r="K2919" s="89">
        <v>0</v>
      </c>
      <c r="L2919" s="89">
        <v>0</v>
      </c>
      <c r="M2919" s="89">
        <v>0</v>
      </c>
      <c r="N2919" s="89">
        <v>0</v>
      </c>
      <c r="O2919" s="89">
        <v>0</v>
      </c>
      <c r="P2919" s="89">
        <v>0</v>
      </c>
      <c r="Q2919" s="89">
        <v>0</v>
      </c>
      <c r="R2919" s="89">
        <v>0</v>
      </c>
      <c r="S2919" s="89">
        <v>0</v>
      </c>
      <c r="T2919" s="89">
        <v>0</v>
      </c>
      <c r="U2919" s="89">
        <v>0</v>
      </c>
      <c r="V2919" s="89">
        <v>0</v>
      </c>
      <c r="W2919" s="89">
        <v>0</v>
      </c>
      <c r="X2919" s="89">
        <v>0</v>
      </c>
      <c r="Y2919" s="89">
        <v>0</v>
      </c>
    </row>
    <row r="2920" spans="1:25">
      <c r="A2920" s="88" t="s">
        <v>3029</v>
      </c>
      <c r="B2920" s="89">
        <v>0</v>
      </c>
      <c r="C2920" s="89">
        <v>0</v>
      </c>
      <c r="D2920" s="89">
        <v>0</v>
      </c>
      <c r="E2920" s="89">
        <v>0</v>
      </c>
      <c r="F2920" s="89">
        <v>0</v>
      </c>
      <c r="G2920" s="89">
        <v>0</v>
      </c>
      <c r="H2920" s="89">
        <v>0</v>
      </c>
      <c r="I2920" s="89">
        <v>0</v>
      </c>
      <c r="J2920" s="89">
        <v>0</v>
      </c>
      <c r="K2920" s="89">
        <v>0</v>
      </c>
      <c r="L2920" s="89">
        <v>0</v>
      </c>
      <c r="M2920" s="89">
        <v>0</v>
      </c>
      <c r="N2920" s="89">
        <v>0</v>
      </c>
      <c r="O2920" s="89">
        <v>0</v>
      </c>
      <c r="P2920" s="89">
        <v>0</v>
      </c>
      <c r="Q2920" s="89">
        <v>0</v>
      </c>
      <c r="R2920" s="89">
        <v>0</v>
      </c>
      <c r="S2920" s="89">
        <v>0</v>
      </c>
      <c r="T2920" s="89">
        <v>0</v>
      </c>
      <c r="U2920" s="89">
        <v>0</v>
      </c>
      <c r="V2920" s="89">
        <v>0</v>
      </c>
      <c r="W2920" s="89">
        <v>0</v>
      </c>
      <c r="X2920" s="89">
        <v>0</v>
      </c>
      <c r="Y2920" s="89">
        <v>0</v>
      </c>
    </row>
    <row r="2921" spans="1:25">
      <c r="A2921" s="88" t="s">
        <v>3030</v>
      </c>
      <c r="B2921" s="89">
        <v>0</v>
      </c>
      <c r="C2921" s="89">
        <v>0</v>
      </c>
      <c r="D2921" s="89">
        <v>0</v>
      </c>
      <c r="E2921" s="89">
        <v>0</v>
      </c>
      <c r="F2921" s="89">
        <v>0</v>
      </c>
      <c r="G2921" s="89">
        <v>0</v>
      </c>
      <c r="H2921" s="89">
        <v>0</v>
      </c>
      <c r="I2921" s="89">
        <v>0</v>
      </c>
      <c r="J2921" s="89">
        <v>0</v>
      </c>
      <c r="K2921" s="89">
        <v>0</v>
      </c>
      <c r="L2921" s="89">
        <v>0</v>
      </c>
      <c r="M2921" s="89">
        <v>0</v>
      </c>
      <c r="N2921" s="89">
        <v>0</v>
      </c>
      <c r="O2921" s="89">
        <v>0</v>
      </c>
      <c r="P2921" s="89">
        <v>0</v>
      </c>
      <c r="Q2921" s="89">
        <v>0</v>
      </c>
      <c r="R2921" s="89">
        <v>0</v>
      </c>
      <c r="S2921" s="89">
        <v>0</v>
      </c>
      <c r="T2921" s="89">
        <v>0</v>
      </c>
      <c r="U2921" s="89">
        <v>0</v>
      </c>
      <c r="V2921" s="89">
        <v>0</v>
      </c>
      <c r="W2921" s="89">
        <v>0</v>
      </c>
      <c r="X2921" s="89">
        <v>0</v>
      </c>
      <c r="Y2921" s="89">
        <v>0</v>
      </c>
    </row>
    <row r="2922" spans="1:25">
      <c r="A2922" s="88" t="s">
        <v>3031</v>
      </c>
      <c r="B2922" s="89">
        <v>0</v>
      </c>
      <c r="C2922" s="89">
        <v>0</v>
      </c>
      <c r="D2922" s="89">
        <v>0</v>
      </c>
      <c r="E2922" s="89">
        <v>0</v>
      </c>
      <c r="F2922" s="89">
        <v>0</v>
      </c>
      <c r="G2922" s="89">
        <v>0</v>
      </c>
      <c r="H2922" s="89">
        <v>0</v>
      </c>
      <c r="I2922" s="89">
        <v>0</v>
      </c>
      <c r="J2922" s="89">
        <v>0</v>
      </c>
      <c r="K2922" s="89">
        <v>0</v>
      </c>
      <c r="L2922" s="89">
        <v>0</v>
      </c>
      <c r="M2922" s="89">
        <v>0</v>
      </c>
      <c r="N2922" s="89">
        <v>0</v>
      </c>
      <c r="O2922" s="89">
        <v>0</v>
      </c>
      <c r="P2922" s="89">
        <v>0</v>
      </c>
      <c r="Q2922" s="89">
        <v>0</v>
      </c>
      <c r="R2922" s="89">
        <v>0</v>
      </c>
      <c r="S2922" s="89">
        <v>0</v>
      </c>
      <c r="T2922" s="89">
        <v>0</v>
      </c>
      <c r="U2922" s="89">
        <v>0</v>
      </c>
      <c r="V2922" s="89">
        <v>0</v>
      </c>
      <c r="W2922" s="89">
        <v>0</v>
      </c>
      <c r="X2922" s="89">
        <v>0</v>
      </c>
      <c r="Y2922" s="89">
        <v>0</v>
      </c>
    </row>
    <row r="2923" spans="1:25">
      <c r="A2923" s="88" t="s">
        <v>3032</v>
      </c>
      <c r="B2923" s="89">
        <v>0</v>
      </c>
      <c r="C2923" s="89">
        <v>0</v>
      </c>
      <c r="D2923" s="89">
        <v>0</v>
      </c>
      <c r="E2923" s="89">
        <v>0</v>
      </c>
      <c r="F2923" s="89">
        <v>0</v>
      </c>
      <c r="G2923" s="89">
        <v>0</v>
      </c>
      <c r="H2923" s="89">
        <v>0</v>
      </c>
      <c r="I2923" s="89">
        <v>0</v>
      </c>
      <c r="J2923" s="89">
        <v>0</v>
      </c>
      <c r="K2923" s="89">
        <v>0</v>
      </c>
      <c r="L2923" s="89">
        <v>0</v>
      </c>
      <c r="M2923" s="89">
        <v>0</v>
      </c>
      <c r="N2923" s="89">
        <v>0</v>
      </c>
      <c r="O2923" s="89">
        <v>0</v>
      </c>
      <c r="P2923" s="89">
        <v>0</v>
      </c>
      <c r="Q2923" s="89">
        <v>0</v>
      </c>
      <c r="R2923" s="89">
        <v>0</v>
      </c>
      <c r="S2923" s="89">
        <v>0</v>
      </c>
      <c r="T2923" s="89">
        <v>0</v>
      </c>
      <c r="U2923" s="89">
        <v>0</v>
      </c>
      <c r="V2923" s="89">
        <v>0</v>
      </c>
      <c r="W2923" s="89">
        <v>0</v>
      </c>
      <c r="X2923" s="89">
        <v>0</v>
      </c>
      <c r="Y2923" s="89">
        <v>0</v>
      </c>
    </row>
    <row r="2924" spans="1:25">
      <c r="A2924" s="88" t="s">
        <v>3033</v>
      </c>
      <c r="B2924" s="89">
        <v>0</v>
      </c>
      <c r="C2924" s="89">
        <v>0</v>
      </c>
      <c r="D2924" s="89">
        <v>0</v>
      </c>
      <c r="E2924" s="89">
        <v>0</v>
      </c>
      <c r="F2924" s="89">
        <v>0</v>
      </c>
      <c r="G2924" s="89">
        <v>0</v>
      </c>
      <c r="H2924" s="89">
        <v>0</v>
      </c>
      <c r="I2924" s="89">
        <v>0</v>
      </c>
      <c r="J2924" s="89">
        <v>0</v>
      </c>
      <c r="K2924" s="89">
        <v>0</v>
      </c>
      <c r="L2924" s="89">
        <v>0</v>
      </c>
      <c r="M2924" s="89">
        <v>0</v>
      </c>
      <c r="N2924" s="89">
        <v>0</v>
      </c>
      <c r="O2924" s="89">
        <v>0</v>
      </c>
      <c r="P2924" s="89">
        <v>0</v>
      </c>
      <c r="Q2924" s="89">
        <v>0</v>
      </c>
      <c r="R2924" s="89">
        <v>0</v>
      </c>
      <c r="S2924" s="89">
        <v>0</v>
      </c>
      <c r="T2924" s="89">
        <v>0</v>
      </c>
      <c r="U2924" s="89">
        <v>0</v>
      </c>
      <c r="V2924" s="89">
        <v>0</v>
      </c>
      <c r="W2924" s="89">
        <v>0</v>
      </c>
      <c r="X2924" s="89">
        <v>0</v>
      </c>
      <c r="Y2924" s="89">
        <v>0</v>
      </c>
    </row>
    <row r="2925" spans="1:25">
      <c r="A2925" s="88" t="s">
        <v>3034</v>
      </c>
      <c r="B2925" s="89">
        <v>0</v>
      </c>
      <c r="C2925" s="89">
        <v>0</v>
      </c>
      <c r="D2925" s="89">
        <v>0</v>
      </c>
      <c r="E2925" s="89">
        <v>0</v>
      </c>
      <c r="F2925" s="89">
        <v>0</v>
      </c>
      <c r="G2925" s="89">
        <v>0</v>
      </c>
      <c r="H2925" s="89">
        <v>0</v>
      </c>
      <c r="I2925" s="89">
        <v>0</v>
      </c>
      <c r="J2925" s="89">
        <v>0</v>
      </c>
      <c r="K2925" s="89">
        <v>0</v>
      </c>
      <c r="L2925" s="89">
        <v>0</v>
      </c>
      <c r="M2925" s="89">
        <v>0</v>
      </c>
      <c r="N2925" s="89">
        <v>0</v>
      </c>
      <c r="O2925" s="89">
        <v>0</v>
      </c>
      <c r="P2925" s="89">
        <v>0</v>
      </c>
      <c r="Q2925" s="89">
        <v>0</v>
      </c>
      <c r="R2925" s="89">
        <v>0</v>
      </c>
      <c r="S2925" s="89">
        <v>0</v>
      </c>
      <c r="T2925" s="89">
        <v>0</v>
      </c>
      <c r="U2925" s="89">
        <v>0</v>
      </c>
      <c r="V2925" s="89">
        <v>0</v>
      </c>
      <c r="W2925" s="89">
        <v>0</v>
      </c>
      <c r="X2925" s="89">
        <v>0</v>
      </c>
      <c r="Y2925" s="89">
        <v>0</v>
      </c>
    </row>
    <row r="2926" spans="1:25">
      <c r="A2926" s="88" t="s">
        <v>3035</v>
      </c>
      <c r="B2926" s="89">
        <v>0</v>
      </c>
      <c r="C2926" s="89">
        <v>0</v>
      </c>
      <c r="D2926" s="89">
        <v>0</v>
      </c>
      <c r="E2926" s="89">
        <v>0</v>
      </c>
      <c r="F2926" s="89">
        <v>0</v>
      </c>
      <c r="G2926" s="89">
        <v>0</v>
      </c>
      <c r="H2926" s="89">
        <v>0</v>
      </c>
      <c r="I2926" s="89">
        <v>0</v>
      </c>
      <c r="J2926" s="89">
        <v>0</v>
      </c>
      <c r="K2926" s="89">
        <v>0</v>
      </c>
      <c r="L2926" s="89">
        <v>0</v>
      </c>
      <c r="M2926" s="89">
        <v>0</v>
      </c>
      <c r="N2926" s="89">
        <v>0</v>
      </c>
      <c r="O2926" s="89">
        <v>0</v>
      </c>
      <c r="P2926" s="89">
        <v>0</v>
      </c>
      <c r="Q2926" s="89">
        <v>0</v>
      </c>
      <c r="R2926" s="89">
        <v>0</v>
      </c>
      <c r="S2926" s="89">
        <v>0</v>
      </c>
      <c r="T2926" s="89">
        <v>0</v>
      </c>
      <c r="U2926" s="89">
        <v>0</v>
      </c>
      <c r="V2926" s="89">
        <v>0</v>
      </c>
      <c r="W2926" s="89">
        <v>0</v>
      </c>
      <c r="X2926" s="89">
        <v>0</v>
      </c>
      <c r="Y2926" s="89">
        <v>0</v>
      </c>
    </row>
    <row r="2927" spans="1:25">
      <c r="A2927" s="88" t="s">
        <v>3036</v>
      </c>
      <c r="B2927" s="89">
        <v>0</v>
      </c>
      <c r="C2927" s="89">
        <v>0</v>
      </c>
      <c r="D2927" s="89">
        <v>0</v>
      </c>
      <c r="E2927" s="89">
        <v>0</v>
      </c>
      <c r="F2927" s="89">
        <v>0</v>
      </c>
      <c r="G2927" s="89">
        <v>0</v>
      </c>
      <c r="H2927" s="89">
        <v>0</v>
      </c>
      <c r="I2927" s="89">
        <v>0</v>
      </c>
      <c r="J2927" s="89">
        <v>0</v>
      </c>
      <c r="K2927" s="89">
        <v>0</v>
      </c>
      <c r="L2927" s="89">
        <v>0</v>
      </c>
      <c r="M2927" s="89">
        <v>0</v>
      </c>
      <c r="N2927" s="89">
        <v>0</v>
      </c>
      <c r="O2927" s="89">
        <v>0</v>
      </c>
      <c r="P2927" s="89">
        <v>0</v>
      </c>
      <c r="Q2927" s="89">
        <v>0</v>
      </c>
      <c r="R2927" s="89">
        <v>0</v>
      </c>
      <c r="S2927" s="89">
        <v>0</v>
      </c>
      <c r="T2927" s="89">
        <v>0</v>
      </c>
      <c r="U2927" s="89">
        <v>0</v>
      </c>
      <c r="V2927" s="89">
        <v>0</v>
      </c>
      <c r="W2927" s="89">
        <v>0</v>
      </c>
      <c r="X2927" s="89">
        <v>0</v>
      </c>
      <c r="Y2927" s="89">
        <v>0</v>
      </c>
    </row>
    <row r="2928" spans="1:25">
      <c r="A2928" s="88" t="s">
        <v>3037</v>
      </c>
      <c r="B2928" s="89">
        <v>0</v>
      </c>
      <c r="C2928" s="89">
        <v>0</v>
      </c>
      <c r="D2928" s="89">
        <v>0</v>
      </c>
      <c r="E2928" s="89">
        <v>0</v>
      </c>
      <c r="F2928" s="89">
        <v>0</v>
      </c>
      <c r="G2928" s="89">
        <v>0</v>
      </c>
      <c r="H2928" s="89">
        <v>0</v>
      </c>
      <c r="I2928" s="89">
        <v>0</v>
      </c>
      <c r="J2928" s="89">
        <v>0</v>
      </c>
      <c r="K2928" s="89">
        <v>0</v>
      </c>
      <c r="L2928" s="89">
        <v>0</v>
      </c>
      <c r="M2928" s="89">
        <v>0</v>
      </c>
      <c r="N2928" s="89">
        <v>0</v>
      </c>
      <c r="O2928" s="89">
        <v>0</v>
      </c>
      <c r="P2928" s="89">
        <v>0</v>
      </c>
      <c r="Q2928" s="89">
        <v>0</v>
      </c>
      <c r="R2928" s="89">
        <v>0</v>
      </c>
      <c r="S2928" s="89">
        <v>0</v>
      </c>
      <c r="T2928" s="89">
        <v>0</v>
      </c>
      <c r="U2928" s="89">
        <v>0</v>
      </c>
      <c r="V2928" s="89">
        <v>0</v>
      </c>
      <c r="W2928" s="89">
        <v>0</v>
      </c>
      <c r="X2928" s="89">
        <v>0</v>
      </c>
      <c r="Y2928" s="89">
        <v>0</v>
      </c>
    </row>
    <row r="2929" spans="1:25">
      <c r="A2929" s="88" t="s">
        <v>3038</v>
      </c>
      <c r="B2929" s="89">
        <v>0</v>
      </c>
      <c r="C2929" s="89">
        <v>0</v>
      </c>
      <c r="D2929" s="89">
        <v>0</v>
      </c>
      <c r="E2929" s="89">
        <v>0</v>
      </c>
      <c r="F2929" s="89">
        <v>0</v>
      </c>
      <c r="G2929" s="89">
        <v>0</v>
      </c>
      <c r="H2929" s="89">
        <v>0</v>
      </c>
      <c r="I2929" s="89">
        <v>0</v>
      </c>
      <c r="J2929" s="89">
        <v>0</v>
      </c>
      <c r="K2929" s="89">
        <v>0</v>
      </c>
      <c r="L2929" s="89">
        <v>0</v>
      </c>
      <c r="M2929" s="89">
        <v>0</v>
      </c>
      <c r="N2929" s="89">
        <v>0</v>
      </c>
      <c r="O2929" s="89">
        <v>0</v>
      </c>
      <c r="P2929" s="89">
        <v>0</v>
      </c>
      <c r="Q2929" s="89">
        <v>0</v>
      </c>
      <c r="R2929" s="89">
        <v>0</v>
      </c>
      <c r="S2929" s="89">
        <v>0</v>
      </c>
      <c r="T2929" s="89">
        <v>0</v>
      </c>
      <c r="U2929" s="89">
        <v>0</v>
      </c>
      <c r="V2929" s="89">
        <v>0</v>
      </c>
      <c r="W2929" s="89">
        <v>0</v>
      </c>
      <c r="X2929" s="89">
        <v>0</v>
      </c>
      <c r="Y2929" s="89">
        <v>0</v>
      </c>
    </row>
    <row r="2930" spans="1:25">
      <c r="A2930" s="88" t="s">
        <v>3039</v>
      </c>
      <c r="B2930" s="89">
        <v>0</v>
      </c>
      <c r="C2930" s="89">
        <v>0</v>
      </c>
      <c r="D2930" s="89">
        <v>0</v>
      </c>
      <c r="E2930" s="89">
        <v>0</v>
      </c>
      <c r="F2930" s="89">
        <v>0</v>
      </c>
      <c r="G2930" s="89">
        <v>0</v>
      </c>
      <c r="H2930" s="89">
        <v>0</v>
      </c>
      <c r="I2930" s="89">
        <v>0</v>
      </c>
      <c r="J2930" s="89">
        <v>0</v>
      </c>
      <c r="K2930" s="89">
        <v>0</v>
      </c>
      <c r="L2930" s="89">
        <v>0</v>
      </c>
      <c r="M2930" s="89">
        <v>0</v>
      </c>
      <c r="N2930" s="89">
        <v>0</v>
      </c>
      <c r="O2930" s="89">
        <v>0</v>
      </c>
      <c r="P2930" s="89">
        <v>0</v>
      </c>
      <c r="Q2930" s="89">
        <v>0</v>
      </c>
      <c r="R2930" s="89">
        <v>0</v>
      </c>
      <c r="S2930" s="89">
        <v>0</v>
      </c>
      <c r="T2930" s="89">
        <v>0</v>
      </c>
      <c r="U2930" s="89">
        <v>0</v>
      </c>
      <c r="V2930" s="89">
        <v>0</v>
      </c>
      <c r="W2930" s="89">
        <v>0</v>
      </c>
      <c r="X2930" s="89">
        <v>0</v>
      </c>
      <c r="Y2930" s="89">
        <v>0</v>
      </c>
    </row>
    <row r="2931" spans="1:25">
      <c r="A2931" s="88" t="s">
        <v>3040</v>
      </c>
      <c r="B2931" s="89">
        <v>0</v>
      </c>
      <c r="C2931" s="89">
        <v>0</v>
      </c>
      <c r="D2931" s="89">
        <v>0</v>
      </c>
      <c r="E2931" s="89">
        <v>0</v>
      </c>
      <c r="F2931" s="89">
        <v>0</v>
      </c>
      <c r="G2931" s="89">
        <v>0</v>
      </c>
      <c r="H2931" s="89">
        <v>0</v>
      </c>
      <c r="I2931" s="89">
        <v>0</v>
      </c>
      <c r="J2931" s="89">
        <v>0</v>
      </c>
      <c r="K2931" s="89">
        <v>0</v>
      </c>
      <c r="L2931" s="89">
        <v>0</v>
      </c>
      <c r="M2931" s="89">
        <v>0</v>
      </c>
      <c r="N2931" s="89">
        <v>0</v>
      </c>
      <c r="O2931" s="89">
        <v>0</v>
      </c>
      <c r="P2931" s="89">
        <v>0</v>
      </c>
      <c r="Q2931" s="89">
        <v>0</v>
      </c>
      <c r="R2931" s="89">
        <v>0</v>
      </c>
      <c r="S2931" s="89">
        <v>0</v>
      </c>
      <c r="T2931" s="89">
        <v>0</v>
      </c>
      <c r="U2931" s="89">
        <v>0</v>
      </c>
      <c r="V2931" s="89">
        <v>0</v>
      </c>
      <c r="W2931" s="89">
        <v>0</v>
      </c>
      <c r="X2931" s="89">
        <v>0</v>
      </c>
      <c r="Y2931" s="89">
        <v>0</v>
      </c>
    </row>
    <row r="2932" spans="1:25">
      <c r="A2932" s="88" t="s">
        <v>3041</v>
      </c>
      <c r="B2932" s="89">
        <v>0</v>
      </c>
      <c r="C2932" s="89">
        <v>0</v>
      </c>
      <c r="D2932" s="89">
        <v>0</v>
      </c>
      <c r="E2932" s="89">
        <v>0</v>
      </c>
      <c r="F2932" s="89">
        <v>0</v>
      </c>
      <c r="G2932" s="89">
        <v>0</v>
      </c>
      <c r="H2932" s="89">
        <v>0</v>
      </c>
      <c r="I2932" s="89">
        <v>0</v>
      </c>
      <c r="J2932" s="89">
        <v>0</v>
      </c>
      <c r="K2932" s="89">
        <v>0</v>
      </c>
      <c r="L2932" s="89">
        <v>0</v>
      </c>
      <c r="M2932" s="89">
        <v>0</v>
      </c>
      <c r="N2932" s="89">
        <v>0</v>
      </c>
      <c r="O2932" s="89">
        <v>0</v>
      </c>
      <c r="P2932" s="89">
        <v>0</v>
      </c>
      <c r="Q2932" s="89">
        <v>0</v>
      </c>
      <c r="R2932" s="89">
        <v>0</v>
      </c>
      <c r="S2932" s="89">
        <v>0</v>
      </c>
      <c r="T2932" s="89">
        <v>0</v>
      </c>
      <c r="U2932" s="89">
        <v>0</v>
      </c>
      <c r="V2932" s="89">
        <v>0</v>
      </c>
      <c r="W2932" s="89">
        <v>0</v>
      </c>
      <c r="X2932" s="89">
        <v>0</v>
      </c>
      <c r="Y2932" s="89">
        <v>0</v>
      </c>
    </row>
    <row r="2933" spans="1:25">
      <c r="A2933" s="88" t="s">
        <v>3042</v>
      </c>
      <c r="B2933" s="89">
        <v>0</v>
      </c>
      <c r="C2933" s="89">
        <v>0</v>
      </c>
      <c r="D2933" s="89">
        <v>0</v>
      </c>
      <c r="E2933" s="89">
        <v>0</v>
      </c>
      <c r="F2933" s="89">
        <v>0</v>
      </c>
      <c r="G2933" s="89">
        <v>0</v>
      </c>
      <c r="H2933" s="89">
        <v>0</v>
      </c>
      <c r="I2933" s="89">
        <v>0</v>
      </c>
      <c r="J2933" s="89">
        <v>0</v>
      </c>
      <c r="K2933" s="89">
        <v>0</v>
      </c>
      <c r="L2933" s="89">
        <v>0</v>
      </c>
      <c r="M2933" s="89">
        <v>0</v>
      </c>
      <c r="N2933" s="89">
        <v>0</v>
      </c>
      <c r="O2933" s="89">
        <v>0</v>
      </c>
      <c r="P2933" s="89">
        <v>0</v>
      </c>
      <c r="Q2933" s="89">
        <v>0</v>
      </c>
      <c r="R2933" s="89">
        <v>0</v>
      </c>
      <c r="S2933" s="89">
        <v>0</v>
      </c>
      <c r="T2933" s="89">
        <v>0</v>
      </c>
      <c r="U2933" s="89">
        <v>0</v>
      </c>
      <c r="V2933" s="89">
        <v>0</v>
      </c>
      <c r="W2933" s="89">
        <v>0</v>
      </c>
      <c r="X2933" s="89">
        <v>0</v>
      </c>
      <c r="Y2933" s="89">
        <v>0</v>
      </c>
    </row>
    <row r="2934" spans="1:25">
      <c r="A2934" s="88" t="s">
        <v>3043</v>
      </c>
      <c r="B2934" s="89">
        <v>0</v>
      </c>
      <c r="C2934" s="89">
        <v>0</v>
      </c>
      <c r="D2934" s="89">
        <v>0</v>
      </c>
      <c r="E2934" s="89">
        <v>0</v>
      </c>
      <c r="F2934" s="89">
        <v>0</v>
      </c>
      <c r="G2934" s="89">
        <v>0</v>
      </c>
      <c r="H2934" s="89">
        <v>0</v>
      </c>
      <c r="I2934" s="89">
        <v>0</v>
      </c>
      <c r="J2934" s="89">
        <v>0</v>
      </c>
      <c r="K2934" s="89">
        <v>0</v>
      </c>
      <c r="L2934" s="89">
        <v>0</v>
      </c>
      <c r="M2934" s="89">
        <v>0</v>
      </c>
      <c r="N2934" s="89">
        <v>0</v>
      </c>
      <c r="O2934" s="89">
        <v>0</v>
      </c>
      <c r="P2934" s="89">
        <v>0</v>
      </c>
      <c r="Q2934" s="89">
        <v>0</v>
      </c>
      <c r="R2934" s="89">
        <v>0</v>
      </c>
      <c r="S2934" s="89">
        <v>0</v>
      </c>
      <c r="T2934" s="89">
        <v>0</v>
      </c>
      <c r="U2934" s="89">
        <v>0</v>
      </c>
      <c r="V2934" s="89">
        <v>0</v>
      </c>
      <c r="W2934" s="89">
        <v>0</v>
      </c>
      <c r="X2934" s="89">
        <v>0</v>
      </c>
      <c r="Y2934" s="89">
        <v>0</v>
      </c>
    </row>
    <row r="2935" spans="1:25">
      <c r="A2935" s="88" t="s">
        <v>3044</v>
      </c>
      <c r="B2935" s="89">
        <v>0</v>
      </c>
      <c r="C2935" s="89">
        <v>0</v>
      </c>
      <c r="D2935" s="89">
        <v>0</v>
      </c>
      <c r="E2935" s="89">
        <v>0</v>
      </c>
      <c r="F2935" s="89">
        <v>0</v>
      </c>
      <c r="G2935" s="89">
        <v>0</v>
      </c>
      <c r="H2935" s="89">
        <v>0</v>
      </c>
      <c r="I2935" s="89">
        <v>0</v>
      </c>
      <c r="J2935" s="89">
        <v>0</v>
      </c>
      <c r="K2935" s="89">
        <v>0</v>
      </c>
      <c r="L2935" s="89">
        <v>0</v>
      </c>
      <c r="M2935" s="89">
        <v>0</v>
      </c>
      <c r="N2935" s="89">
        <v>0</v>
      </c>
      <c r="O2935" s="89">
        <v>0</v>
      </c>
      <c r="P2935" s="89">
        <v>0</v>
      </c>
      <c r="Q2935" s="89">
        <v>0</v>
      </c>
      <c r="R2935" s="89">
        <v>0</v>
      </c>
      <c r="S2935" s="89">
        <v>0</v>
      </c>
      <c r="T2935" s="89">
        <v>0</v>
      </c>
      <c r="U2935" s="89">
        <v>0</v>
      </c>
      <c r="V2935" s="89">
        <v>0</v>
      </c>
      <c r="W2935" s="89">
        <v>0</v>
      </c>
      <c r="X2935" s="89">
        <v>0</v>
      </c>
      <c r="Y2935" s="89">
        <v>0</v>
      </c>
    </row>
    <row r="2936" spans="1:25">
      <c r="A2936" s="88" t="s">
        <v>3045</v>
      </c>
      <c r="B2936" s="89">
        <v>0</v>
      </c>
      <c r="C2936" s="89">
        <v>0</v>
      </c>
      <c r="D2936" s="89">
        <v>0</v>
      </c>
      <c r="E2936" s="89">
        <v>0</v>
      </c>
      <c r="F2936" s="89">
        <v>0</v>
      </c>
      <c r="G2936" s="89">
        <v>0</v>
      </c>
      <c r="H2936" s="89">
        <v>0</v>
      </c>
      <c r="I2936" s="89">
        <v>0</v>
      </c>
      <c r="J2936" s="89">
        <v>0</v>
      </c>
      <c r="K2936" s="89">
        <v>0</v>
      </c>
      <c r="L2936" s="89">
        <v>0</v>
      </c>
      <c r="M2936" s="89">
        <v>0</v>
      </c>
      <c r="N2936" s="89">
        <v>0</v>
      </c>
      <c r="O2936" s="89">
        <v>0</v>
      </c>
      <c r="P2936" s="89">
        <v>0</v>
      </c>
      <c r="Q2936" s="89">
        <v>0</v>
      </c>
      <c r="R2936" s="89">
        <v>0</v>
      </c>
      <c r="S2936" s="89">
        <v>0</v>
      </c>
      <c r="T2936" s="89">
        <v>0</v>
      </c>
      <c r="U2936" s="89">
        <v>0</v>
      </c>
      <c r="V2936" s="89">
        <v>0</v>
      </c>
      <c r="W2936" s="89">
        <v>0</v>
      </c>
      <c r="X2936" s="89">
        <v>0</v>
      </c>
      <c r="Y2936" s="89">
        <v>0</v>
      </c>
    </row>
    <row r="2937" spans="1:25">
      <c r="A2937" s="88" t="s">
        <v>3046</v>
      </c>
      <c r="B2937" s="89">
        <v>0</v>
      </c>
      <c r="C2937" s="89">
        <v>0</v>
      </c>
      <c r="D2937" s="89">
        <v>0</v>
      </c>
      <c r="E2937" s="89">
        <v>0</v>
      </c>
      <c r="F2937" s="89">
        <v>0</v>
      </c>
      <c r="G2937" s="89">
        <v>0</v>
      </c>
      <c r="H2937" s="89">
        <v>0</v>
      </c>
      <c r="I2937" s="89">
        <v>0</v>
      </c>
      <c r="J2937" s="89">
        <v>0</v>
      </c>
      <c r="K2937" s="89">
        <v>0</v>
      </c>
      <c r="L2937" s="89">
        <v>0</v>
      </c>
      <c r="M2937" s="89">
        <v>0</v>
      </c>
      <c r="N2937" s="89">
        <v>0</v>
      </c>
      <c r="O2937" s="89">
        <v>0</v>
      </c>
      <c r="P2937" s="89">
        <v>0</v>
      </c>
      <c r="Q2937" s="89">
        <v>0</v>
      </c>
      <c r="R2937" s="89">
        <v>0</v>
      </c>
      <c r="S2937" s="89">
        <v>0</v>
      </c>
      <c r="T2937" s="89">
        <v>0</v>
      </c>
      <c r="U2937" s="89">
        <v>0</v>
      </c>
      <c r="V2937" s="89">
        <v>0</v>
      </c>
      <c r="W2937" s="89">
        <v>0</v>
      </c>
      <c r="X2937" s="89">
        <v>0</v>
      </c>
      <c r="Y2937" s="89">
        <v>0</v>
      </c>
    </row>
    <row r="2938" spans="1:25">
      <c r="A2938" s="88" t="s">
        <v>3047</v>
      </c>
      <c r="B2938" s="89">
        <v>0</v>
      </c>
      <c r="C2938" s="89">
        <v>0</v>
      </c>
      <c r="D2938" s="89">
        <v>0</v>
      </c>
      <c r="E2938" s="89">
        <v>0</v>
      </c>
      <c r="F2938" s="89">
        <v>0</v>
      </c>
      <c r="G2938" s="89">
        <v>0</v>
      </c>
      <c r="H2938" s="89">
        <v>0</v>
      </c>
      <c r="I2938" s="89">
        <v>0</v>
      </c>
      <c r="J2938" s="89">
        <v>0</v>
      </c>
      <c r="K2938" s="89">
        <v>0</v>
      </c>
      <c r="L2938" s="89">
        <v>0</v>
      </c>
      <c r="M2938" s="89">
        <v>0</v>
      </c>
      <c r="N2938" s="89">
        <v>0</v>
      </c>
      <c r="O2938" s="89">
        <v>0</v>
      </c>
      <c r="P2938" s="89">
        <v>0</v>
      </c>
      <c r="Q2938" s="89">
        <v>0</v>
      </c>
      <c r="R2938" s="89">
        <v>0</v>
      </c>
      <c r="S2938" s="89">
        <v>0</v>
      </c>
      <c r="T2938" s="89">
        <v>0</v>
      </c>
      <c r="U2938" s="89">
        <v>0</v>
      </c>
      <c r="V2938" s="89">
        <v>0</v>
      </c>
      <c r="W2938" s="89">
        <v>0</v>
      </c>
      <c r="X2938" s="89">
        <v>0</v>
      </c>
      <c r="Y2938" s="89">
        <v>0</v>
      </c>
    </row>
    <row r="2939" spans="1:25">
      <c r="A2939" s="88" t="s">
        <v>3048</v>
      </c>
      <c r="B2939" s="89">
        <v>0</v>
      </c>
      <c r="C2939" s="89">
        <v>0</v>
      </c>
      <c r="D2939" s="89">
        <v>0</v>
      </c>
      <c r="E2939" s="89">
        <v>0</v>
      </c>
      <c r="F2939" s="89">
        <v>0</v>
      </c>
      <c r="G2939" s="89">
        <v>0</v>
      </c>
      <c r="H2939" s="89">
        <v>0</v>
      </c>
      <c r="I2939" s="89">
        <v>0</v>
      </c>
      <c r="J2939" s="89">
        <v>0</v>
      </c>
      <c r="K2939" s="89">
        <v>0</v>
      </c>
      <c r="L2939" s="89">
        <v>0</v>
      </c>
      <c r="M2939" s="89">
        <v>0</v>
      </c>
      <c r="N2939" s="89">
        <v>0</v>
      </c>
      <c r="O2939" s="89">
        <v>0</v>
      </c>
      <c r="P2939" s="89">
        <v>0</v>
      </c>
      <c r="Q2939" s="89">
        <v>0</v>
      </c>
      <c r="R2939" s="89">
        <v>0</v>
      </c>
      <c r="S2939" s="89">
        <v>0</v>
      </c>
      <c r="T2939" s="89">
        <v>0</v>
      </c>
      <c r="U2939" s="89">
        <v>0</v>
      </c>
      <c r="V2939" s="89">
        <v>0</v>
      </c>
      <c r="W2939" s="89">
        <v>0</v>
      </c>
      <c r="X2939" s="89">
        <v>0</v>
      </c>
      <c r="Y2939" s="89">
        <v>0</v>
      </c>
    </row>
    <row r="2940" spans="1:25">
      <c r="A2940" s="88" t="s">
        <v>3049</v>
      </c>
      <c r="B2940" s="89">
        <v>0</v>
      </c>
      <c r="C2940" s="89">
        <v>0</v>
      </c>
      <c r="D2940" s="89">
        <v>0</v>
      </c>
      <c r="E2940" s="89">
        <v>0</v>
      </c>
      <c r="F2940" s="89">
        <v>0</v>
      </c>
      <c r="G2940" s="89">
        <v>0</v>
      </c>
      <c r="H2940" s="89">
        <v>0</v>
      </c>
      <c r="I2940" s="89">
        <v>0</v>
      </c>
      <c r="J2940" s="89">
        <v>0</v>
      </c>
      <c r="K2940" s="89">
        <v>0</v>
      </c>
      <c r="L2940" s="89">
        <v>0</v>
      </c>
      <c r="M2940" s="89">
        <v>0</v>
      </c>
      <c r="N2940" s="89">
        <v>0</v>
      </c>
      <c r="O2940" s="89">
        <v>0</v>
      </c>
      <c r="P2940" s="89">
        <v>0</v>
      </c>
      <c r="Q2940" s="89">
        <v>0</v>
      </c>
      <c r="R2940" s="89">
        <v>0</v>
      </c>
      <c r="S2940" s="89">
        <v>0</v>
      </c>
      <c r="T2940" s="89">
        <v>0</v>
      </c>
      <c r="U2940" s="89">
        <v>0</v>
      </c>
      <c r="V2940" s="89">
        <v>0</v>
      </c>
      <c r="W2940" s="89">
        <v>0</v>
      </c>
      <c r="X2940" s="89">
        <v>0</v>
      </c>
      <c r="Y2940" s="89">
        <v>0</v>
      </c>
    </row>
    <row r="2941" spans="1:25">
      <c r="A2941" s="88" t="s">
        <v>3050</v>
      </c>
      <c r="B2941" s="89">
        <v>0</v>
      </c>
      <c r="C2941" s="89">
        <v>0</v>
      </c>
      <c r="D2941" s="89">
        <v>0</v>
      </c>
      <c r="E2941" s="89">
        <v>0</v>
      </c>
      <c r="F2941" s="89">
        <v>0</v>
      </c>
      <c r="G2941" s="89">
        <v>0</v>
      </c>
      <c r="H2941" s="89">
        <v>0</v>
      </c>
      <c r="I2941" s="89">
        <v>0</v>
      </c>
      <c r="J2941" s="89">
        <v>0</v>
      </c>
      <c r="K2941" s="89">
        <v>0</v>
      </c>
      <c r="L2941" s="89">
        <v>0</v>
      </c>
      <c r="M2941" s="89">
        <v>0</v>
      </c>
      <c r="N2941" s="89">
        <v>0</v>
      </c>
      <c r="O2941" s="89">
        <v>0</v>
      </c>
      <c r="P2941" s="89">
        <v>0</v>
      </c>
      <c r="Q2941" s="89">
        <v>0</v>
      </c>
      <c r="R2941" s="89">
        <v>0</v>
      </c>
      <c r="S2941" s="89">
        <v>0</v>
      </c>
      <c r="T2941" s="89">
        <v>0</v>
      </c>
      <c r="U2941" s="89">
        <v>0</v>
      </c>
      <c r="V2941" s="89">
        <v>0</v>
      </c>
      <c r="W2941" s="89">
        <v>0</v>
      </c>
      <c r="X2941" s="89">
        <v>0</v>
      </c>
      <c r="Y2941" s="89">
        <v>0</v>
      </c>
    </row>
    <row r="2942" spans="1:25">
      <c r="A2942" s="88" t="s">
        <v>3051</v>
      </c>
      <c r="B2942" s="89">
        <v>0</v>
      </c>
      <c r="C2942" s="89">
        <v>0</v>
      </c>
      <c r="D2942" s="89">
        <v>0</v>
      </c>
      <c r="E2942" s="89">
        <v>0</v>
      </c>
      <c r="F2942" s="89">
        <v>0</v>
      </c>
      <c r="G2942" s="89">
        <v>0</v>
      </c>
      <c r="H2942" s="89">
        <v>0</v>
      </c>
      <c r="I2942" s="89">
        <v>0</v>
      </c>
      <c r="J2942" s="89">
        <v>0</v>
      </c>
      <c r="K2942" s="89">
        <v>0</v>
      </c>
      <c r="L2942" s="89">
        <v>0</v>
      </c>
      <c r="M2942" s="89">
        <v>0</v>
      </c>
      <c r="N2942" s="89">
        <v>0</v>
      </c>
      <c r="O2942" s="89">
        <v>0</v>
      </c>
      <c r="P2942" s="89">
        <v>0</v>
      </c>
      <c r="Q2942" s="89">
        <v>0</v>
      </c>
      <c r="R2942" s="89">
        <v>0</v>
      </c>
      <c r="S2942" s="89">
        <v>0</v>
      </c>
      <c r="T2942" s="89">
        <v>0</v>
      </c>
      <c r="U2942" s="89">
        <v>0</v>
      </c>
      <c r="V2942" s="89">
        <v>0</v>
      </c>
      <c r="W2942" s="89">
        <v>0</v>
      </c>
      <c r="X2942" s="89">
        <v>0</v>
      </c>
      <c r="Y2942" s="89">
        <v>0</v>
      </c>
    </row>
    <row r="2943" spans="1:25">
      <c r="A2943" s="88" t="s">
        <v>3052</v>
      </c>
      <c r="B2943" s="89">
        <v>0</v>
      </c>
      <c r="C2943" s="89">
        <v>0</v>
      </c>
      <c r="D2943" s="89">
        <v>0</v>
      </c>
      <c r="E2943" s="89">
        <v>0</v>
      </c>
      <c r="F2943" s="89">
        <v>0</v>
      </c>
      <c r="G2943" s="89">
        <v>0</v>
      </c>
      <c r="H2943" s="89">
        <v>0</v>
      </c>
      <c r="I2943" s="89">
        <v>0</v>
      </c>
      <c r="J2943" s="89">
        <v>0</v>
      </c>
      <c r="K2943" s="89">
        <v>0</v>
      </c>
      <c r="L2943" s="89">
        <v>0</v>
      </c>
      <c r="M2943" s="89">
        <v>0</v>
      </c>
      <c r="N2943" s="89">
        <v>0</v>
      </c>
      <c r="O2943" s="89">
        <v>0</v>
      </c>
      <c r="P2943" s="89">
        <v>0</v>
      </c>
      <c r="Q2943" s="89">
        <v>0</v>
      </c>
      <c r="R2943" s="89">
        <v>0</v>
      </c>
      <c r="S2943" s="89">
        <v>0</v>
      </c>
      <c r="T2943" s="89">
        <v>0</v>
      </c>
      <c r="U2943" s="89">
        <v>0</v>
      </c>
      <c r="V2943" s="89">
        <v>0</v>
      </c>
      <c r="W2943" s="89">
        <v>0</v>
      </c>
      <c r="X2943" s="89">
        <v>0</v>
      </c>
      <c r="Y2943" s="89">
        <v>0</v>
      </c>
    </row>
    <row r="2944" spans="1:25">
      <c r="A2944" s="88" t="s">
        <v>3053</v>
      </c>
      <c r="B2944" s="89">
        <v>0</v>
      </c>
      <c r="C2944" s="89">
        <v>0</v>
      </c>
      <c r="D2944" s="89">
        <v>0</v>
      </c>
      <c r="E2944" s="89">
        <v>0</v>
      </c>
      <c r="F2944" s="89">
        <v>0</v>
      </c>
      <c r="G2944" s="89">
        <v>0</v>
      </c>
      <c r="H2944" s="89">
        <v>0</v>
      </c>
      <c r="I2944" s="89">
        <v>0</v>
      </c>
      <c r="J2944" s="89">
        <v>0</v>
      </c>
      <c r="K2944" s="89">
        <v>0</v>
      </c>
      <c r="L2944" s="89">
        <v>0</v>
      </c>
      <c r="M2944" s="89">
        <v>0</v>
      </c>
      <c r="N2944" s="89">
        <v>0</v>
      </c>
      <c r="O2944" s="89">
        <v>0</v>
      </c>
      <c r="P2944" s="89">
        <v>0</v>
      </c>
      <c r="Q2944" s="89">
        <v>0</v>
      </c>
      <c r="R2944" s="89">
        <v>0</v>
      </c>
      <c r="S2944" s="89">
        <v>0</v>
      </c>
      <c r="T2944" s="89">
        <v>0</v>
      </c>
      <c r="U2944" s="89">
        <v>0</v>
      </c>
      <c r="V2944" s="89">
        <v>0</v>
      </c>
      <c r="W2944" s="89">
        <v>0</v>
      </c>
      <c r="X2944" s="89">
        <v>0</v>
      </c>
      <c r="Y2944" s="89">
        <v>0</v>
      </c>
    </row>
    <row r="2945" spans="1:25">
      <c r="A2945" s="88" t="s">
        <v>3054</v>
      </c>
      <c r="B2945" s="89">
        <v>0</v>
      </c>
      <c r="C2945" s="89">
        <v>0</v>
      </c>
      <c r="D2945" s="89">
        <v>0</v>
      </c>
      <c r="E2945" s="89">
        <v>0</v>
      </c>
      <c r="F2945" s="89">
        <v>0</v>
      </c>
      <c r="G2945" s="89">
        <v>0</v>
      </c>
      <c r="H2945" s="89">
        <v>0</v>
      </c>
      <c r="I2945" s="89">
        <v>0</v>
      </c>
      <c r="J2945" s="89">
        <v>0</v>
      </c>
      <c r="K2945" s="89">
        <v>0</v>
      </c>
      <c r="L2945" s="89">
        <v>0</v>
      </c>
      <c r="M2945" s="89">
        <v>0</v>
      </c>
      <c r="N2945" s="89">
        <v>0</v>
      </c>
      <c r="O2945" s="89">
        <v>0</v>
      </c>
      <c r="P2945" s="89">
        <v>0</v>
      </c>
      <c r="Q2945" s="89">
        <v>0</v>
      </c>
      <c r="R2945" s="89">
        <v>0</v>
      </c>
      <c r="S2945" s="89">
        <v>0</v>
      </c>
      <c r="T2945" s="89">
        <v>0</v>
      </c>
      <c r="U2945" s="89">
        <v>0</v>
      </c>
      <c r="V2945" s="89">
        <v>0</v>
      </c>
      <c r="W2945" s="89">
        <v>0</v>
      </c>
      <c r="X2945" s="89">
        <v>0</v>
      </c>
      <c r="Y2945" s="89">
        <v>0</v>
      </c>
    </row>
    <row r="2946" spans="1:25">
      <c r="A2946" s="88" t="s">
        <v>3055</v>
      </c>
      <c r="B2946" s="89">
        <v>0</v>
      </c>
      <c r="C2946" s="89">
        <v>0</v>
      </c>
      <c r="D2946" s="89">
        <v>0</v>
      </c>
      <c r="E2946" s="89">
        <v>0</v>
      </c>
      <c r="F2946" s="89">
        <v>0</v>
      </c>
      <c r="G2946" s="89">
        <v>0</v>
      </c>
      <c r="H2946" s="89">
        <v>0</v>
      </c>
      <c r="I2946" s="89">
        <v>0</v>
      </c>
      <c r="J2946" s="89">
        <v>0</v>
      </c>
      <c r="K2946" s="89">
        <v>0</v>
      </c>
      <c r="L2946" s="89">
        <v>0</v>
      </c>
      <c r="M2946" s="89">
        <v>0</v>
      </c>
      <c r="N2946" s="89">
        <v>0</v>
      </c>
      <c r="O2946" s="89">
        <v>0</v>
      </c>
      <c r="P2946" s="89">
        <v>0</v>
      </c>
      <c r="Q2946" s="89">
        <v>0</v>
      </c>
      <c r="R2946" s="89">
        <v>0</v>
      </c>
      <c r="S2946" s="89">
        <v>0</v>
      </c>
      <c r="T2946" s="89">
        <v>0</v>
      </c>
      <c r="U2946" s="89">
        <v>0</v>
      </c>
      <c r="V2946" s="89">
        <v>0</v>
      </c>
      <c r="W2946" s="89">
        <v>0</v>
      </c>
      <c r="X2946" s="89">
        <v>0</v>
      </c>
      <c r="Y2946" s="89">
        <v>0</v>
      </c>
    </row>
    <row r="2947" spans="1:25">
      <c r="A2947" s="88" t="s">
        <v>3056</v>
      </c>
      <c r="B2947" s="89">
        <v>0</v>
      </c>
      <c r="C2947" s="89">
        <v>0</v>
      </c>
      <c r="D2947" s="89">
        <v>0</v>
      </c>
      <c r="E2947" s="89">
        <v>0</v>
      </c>
      <c r="F2947" s="89">
        <v>0</v>
      </c>
      <c r="G2947" s="89">
        <v>0</v>
      </c>
      <c r="H2947" s="89">
        <v>0</v>
      </c>
      <c r="I2947" s="89">
        <v>0</v>
      </c>
      <c r="J2947" s="89">
        <v>0</v>
      </c>
      <c r="K2947" s="89">
        <v>0</v>
      </c>
      <c r="L2947" s="89">
        <v>0</v>
      </c>
      <c r="M2947" s="89">
        <v>0</v>
      </c>
      <c r="N2947" s="89">
        <v>0</v>
      </c>
      <c r="O2947" s="89">
        <v>0</v>
      </c>
      <c r="P2947" s="89">
        <v>0</v>
      </c>
      <c r="Q2947" s="89">
        <v>0</v>
      </c>
      <c r="R2947" s="89">
        <v>0</v>
      </c>
      <c r="S2947" s="89">
        <v>0</v>
      </c>
      <c r="T2947" s="89">
        <v>0</v>
      </c>
      <c r="U2947" s="89">
        <v>0</v>
      </c>
      <c r="V2947" s="89">
        <v>0</v>
      </c>
      <c r="W2947" s="89">
        <v>0</v>
      </c>
      <c r="X2947" s="89">
        <v>0</v>
      </c>
      <c r="Y2947" s="89">
        <v>0</v>
      </c>
    </row>
    <row r="2948" spans="1:25">
      <c r="A2948" s="88" t="s">
        <v>3057</v>
      </c>
      <c r="B2948" s="89">
        <v>0</v>
      </c>
      <c r="C2948" s="89">
        <v>0</v>
      </c>
      <c r="D2948" s="89">
        <v>0</v>
      </c>
      <c r="E2948" s="89">
        <v>0</v>
      </c>
      <c r="F2948" s="89">
        <v>0</v>
      </c>
      <c r="G2948" s="89">
        <v>0</v>
      </c>
      <c r="H2948" s="89">
        <v>0</v>
      </c>
      <c r="I2948" s="89">
        <v>0</v>
      </c>
      <c r="J2948" s="89">
        <v>0</v>
      </c>
      <c r="K2948" s="89">
        <v>0</v>
      </c>
      <c r="L2948" s="89">
        <v>0</v>
      </c>
      <c r="M2948" s="89">
        <v>0</v>
      </c>
      <c r="N2948" s="89">
        <v>0</v>
      </c>
      <c r="O2948" s="89">
        <v>0</v>
      </c>
      <c r="P2948" s="89">
        <v>0</v>
      </c>
      <c r="Q2948" s="89">
        <v>0</v>
      </c>
      <c r="R2948" s="89">
        <v>0</v>
      </c>
      <c r="S2948" s="89">
        <v>0</v>
      </c>
      <c r="T2948" s="89">
        <v>0</v>
      </c>
      <c r="U2948" s="89">
        <v>0</v>
      </c>
      <c r="V2948" s="89">
        <v>0</v>
      </c>
      <c r="W2948" s="89">
        <v>0</v>
      </c>
      <c r="X2948" s="89">
        <v>0</v>
      </c>
      <c r="Y2948" s="89">
        <v>0</v>
      </c>
    </row>
    <row r="2949" spans="1:25">
      <c r="A2949" s="88" t="s">
        <v>3058</v>
      </c>
      <c r="B2949" s="89">
        <v>0</v>
      </c>
      <c r="C2949" s="89">
        <v>0</v>
      </c>
      <c r="D2949" s="89">
        <v>0</v>
      </c>
      <c r="E2949" s="89">
        <v>0</v>
      </c>
      <c r="F2949" s="89">
        <v>0</v>
      </c>
      <c r="G2949" s="89">
        <v>0</v>
      </c>
      <c r="H2949" s="89">
        <v>0</v>
      </c>
      <c r="I2949" s="89">
        <v>0</v>
      </c>
      <c r="J2949" s="89">
        <v>0</v>
      </c>
      <c r="K2949" s="89">
        <v>0</v>
      </c>
      <c r="L2949" s="89">
        <v>0</v>
      </c>
      <c r="M2949" s="89">
        <v>0</v>
      </c>
      <c r="N2949" s="89">
        <v>0</v>
      </c>
      <c r="O2949" s="89">
        <v>0</v>
      </c>
      <c r="P2949" s="89">
        <v>0</v>
      </c>
      <c r="Q2949" s="89">
        <v>0</v>
      </c>
      <c r="R2949" s="89">
        <v>0</v>
      </c>
      <c r="S2949" s="89">
        <v>0</v>
      </c>
      <c r="T2949" s="89">
        <v>0</v>
      </c>
      <c r="U2949" s="89">
        <v>0</v>
      </c>
      <c r="V2949" s="89">
        <v>0</v>
      </c>
      <c r="W2949" s="89">
        <v>0</v>
      </c>
      <c r="X2949" s="89">
        <v>0</v>
      </c>
      <c r="Y2949" s="89">
        <v>0</v>
      </c>
    </row>
    <row r="2950" spans="1:25">
      <c r="A2950" s="88" t="s">
        <v>3059</v>
      </c>
      <c r="B2950" s="89">
        <v>0</v>
      </c>
      <c r="C2950" s="89">
        <v>0</v>
      </c>
      <c r="D2950" s="89">
        <v>0</v>
      </c>
      <c r="E2950" s="89">
        <v>0</v>
      </c>
      <c r="F2950" s="89">
        <v>0</v>
      </c>
      <c r="G2950" s="89">
        <v>0</v>
      </c>
      <c r="H2950" s="89">
        <v>0</v>
      </c>
      <c r="I2950" s="89">
        <v>0</v>
      </c>
      <c r="J2950" s="89">
        <v>0</v>
      </c>
      <c r="K2950" s="89">
        <v>0</v>
      </c>
      <c r="L2950" s="89">
        <v>0</v>
      </c>
      <c r="M2950" s="89">
        <v>0</v>
      </c>
      <c r="N2950" s="89">
        <v>0</v>
      </c>
      <c r="O2950" s="89">
        <v>0</v>
      </c>
      <c r="P2950" s="89">
        <v>0</v>
      </c>
      <c r="Q2950" s="89">
        <v>0</v>
      </c>
      <c r="R2950" s="89">
        <v>0</v>
      </c>
      <c r="S2950" s="89">
        <v>0</v>
      </c>
      <c r="T2950" s="89">
        <v>0</v>
      </c>
      <c r="U2950" s="89">
        <v>0</v>
      </c>
      <c r="V2950" s="89">
        <v>0</v>
      </c>
      <c r="W2950" s="89">
        <v>0</v>
      </c>
      <c r="X2950" s="89">
        <v>0</v>
      </c>
      <c r="Y2950" s="89">
        <v>0</v>
      </c>
    </row>
    <row r="2951" spans="1:25">
      <c r="A2951" s="88" t="s">
        <v>3060</v>
      </c>
      <c r="B2951" s="89">
        <v>0</v>
      </c>
      <c r="C2951" s="89">
        <v>0</v>
      </c>
      <c r="D2951" s="89">
        <v>0</v>
      </c>
      <c r="E2951" s="89">
        <v>0</v>
      </c>
      <c r="F2951" s="89">
        <v>0</v>
      </c>
      <c r="G2951" s="89">
        <v>0</v>
      </c>
      <c r="H2951" s="89">
        <v>0</v>
      </c>
      <c r="I2951" s="89">
        <v>0</v>
      </c>
      <c r="J2951" s="89">
        <v>0</v>
      </c>
      <c r="K2951" s="89">
        <v>0</v>
      </c>
      <c r="L2951" s="89">
        <v>0</v>
      </c>
      <c r="M2951" s="89">
        <v>0</v>
      </c>
      <c r="N2951" s="89">
        <v>0</v>
      </c>
      <c r="O2951" s="89">
        <v>0</v>
      </c>
      <c r="P2951" s="89">
        <v>0</v>
      </c>
      <c r="Q2951" s="89">
        <v>0</v>
      </c>
      <c r="R2951" s="89">
        <v>0</v>
      </c>
      <c r="S2951" s="89">
        <v>0</v>
      </c>
      <c r="T2951" s="89">
        <v>0</v>
      </c>
      <c r="U2951" s="89">
        <v>0</v>
      </c>
      <c r="V2951" s="89">
        <v>0</v>
      </c>
      <c r="W2951" s="89">
        <v>0</v>
      </c>
      <c r="X2951" s="89">
        <v>0</v>
      </c>
      <c r="Y2951" s="89">
        <v>0</v>
      </c>
    </row>
    <row r="2952" spans="1:25">
      <c r="A2952" s="88" t="s">
        <v>3061</v>
      </c>
      <c r="B2952" s="89">
        <v>0</v>
      </c>
      <c r="C2952" s="89">
        <v>0</v>
      </c>
      <c r="D2952" s="89">
        <v>0</v>
      </c>
      <c r="E2952" s="89">
        <v>0</v>
      </c>
      <c r="F2952" s="89">
        <v>0</v>
      </c>
      <c r="G2952" s="89">
        <v>0</v>
      </c>
      <c r="H2952" s="89">
        <v>0</v>
      </c>
      <c r="I2952" s="89">
        <v>0</v>
      </c>
      <c r="J2952" s="89">
        <v>0</v>
      </c>
      <c r="K2952" s="89">
        <v>0</v>
      </c>
      <c r="L2952" s="89">
        <v>0</v>
      </c>
      <c r="M2952" s="89">
        <v>0</v>
      </c>
      <c r="N2952" s="89">
        <v>0</v>
      </c>
      <c r="O2952" s="89">
        <v>0</v>
      </c>
      <c r="P2952" s="89">
        <v>0</v>
      </c>
      <c r="Q2952" s="89">
        <v>0</v>
      </c>
      <c r="R2952" s="89">
        <v>0</v>
      </c>
      <c r="S2952" s="89">
        <v>0</v>
      </c>
      <c r="T2952" s="89">
        <v>0</v>
      </c>
      <c r="U2952" s="89">
        <v>0</v>
      </c>
      <c r="V2952" s="89">
        <v>0</v>
      </c>
      <c r="W2952" s="89">
        <v>0</v>
      </c>
      <c r="X2952" s="89">
        <v>0</v>
      </c>
      <c r="Y2952" s="89">
        <v>0</v>
      </c>
    </row>
    <row r="2953" spans="1:25">
      <c r="A2953" s="88" t="s">
        <v>3062</v>
      </c>
      <c r="B2953" s="89">
        <v>0</v>
      </c>
      <c r="C2953" s="89">
        <v>0</v>
      </c>
      <c r="D2953" s="89">
        <v>0</v>
      </c>
      <c r="E2953" s="89">
        <v>0</v>
      </c>
      <c r="F2953" s="89">
        <v>0</v>
      </c>
      <c r="G2953" s="89">
        <v>0</v>
      </c>
      <c r="H2953" s="89">
        <v>0</v>
      </c>
      <c r="I2953" s="89">
        <v>0</v>
      </c>
      <c r="J2953" s="89">
        <v>0</v>
      </c>
      <c r="K2953" s="89">
        <v>0</v>
      </c>
      <c r="L2953" s="89">
        <v>0</v>
      </c>
      <c r="M2953" s="89">
        <v>0</v>
      </c>
      <c r="N2953" s="89">
        <v>0</v>
      </c>
      <c r="O2953" s="89">
        <v>0</v>
      </c>
      <c r="P2953" s="89">
        <v>0</v>
      </c>
      <c r="Q2953" s="89">
        <v>0</v>
      </c>
      <c r="R2953" s="89">
        <v>0</v>
      </c>
      <c r="S2953" s="89">
        <v>0</v>
      </c>
      <c r="T2953" s="89">
        <v>0</v>
      </c>
      <c r="U2953" s="89">
        <v>0</v>
      </c>
      <c r="V2953" s="89">
        <v>0</v>
      </c>
      <c r="W2953" s="89">
        <v>0</v>
      </c>
      <c r="X2953" s="89">
        <v>0</v>
      </c>
      <c r="Y2953" s="89">
        <v>0</v>
      </c>
    </row>
    <row r="2954" spans="1:25">
      <c r="A2954" s="88" t="s">
        <v>3063</v>
      </c>
      <c r="B2954" s="89">
        <v>0</v>
      </c>
      <c r="C2954" s="89">
        <v>0</v>
      </c>
      <c r="D2954" s="89">
        <v>0</v>
      </c>
      <c r="E2954" s="89">
        <v>0</v>
      </c>
      <c r="F2954" s="89">
        <v>0</v>
      </c>
      <c r="G2954" s="89">
        <v>0</v>
      </c>
      <c r="H2954" s="89">
        <v>0</v>
      </c>
      <c r="I2954" s="89">
        <v>0</v>
      </c>
      <c r="J2954" s="89">
        <v>0</v>
      </c>
      <c r="K2954" s="89">
        <v>0</v>
      </c>
      <c r="L2954" s="89">
        <v>0</v>
      </c>
      <c r="M2954" s="89">
        <v>0</v>
      </c>
      <c r="N2954" s="89">
        <v>0</v>
      </c>
      <c r="O2954" s="89">
        <v>0</v>
      </c>
      <c r="P2954" s="89">
        <v>0</v>
      </c>
      <c r="Q2954" s="89">
        <v>0</v>
      </c>
      <c r="R2954" s="89">
        <v>0</v>
      </c>
      <c r="S2954" s="89">
        <v>0</v>
      </c>
      <c r="T2954" s="89">
        <v>0</v>
      </c>
      <c r="U2954" s="89">
        <v>0</v>
      </c>
      <c r="V2954" s="89">
        <v>0</v>
      </c>
      <c r="W2954" s="89">
        <v>0</v>
      </c>
      <c r="X2954" s="89">
        <v>0</v>
      </c>
      <c r="Y2954" s="89">
        <v>0</v>
      </c>
    </row>
    <row r="2955" spans="1:25">
      <c r="A2955" s="88" t="s">
        <v>3064</v>
      </c>
      <c r="B2955" s="89">
        <v>0</v>
      </c>
      <c r="C2955" s="89">
        <v>0</v>
      </c>
      <c r="D2955" s="89">
        <v>0</v>
      </c>
      <c r="E2955" s="89">
        <v>0</v>
      </c>
      <c r="F2955" s="89">
        <v>0</v>
      </c>
      <c r="G2955" s="89">
        <v>0</v>
      </c>
      <c r="H2955" s="89">
        <v>0</v>
      </c>
      <c r="I2955" s="89">
        <v>0</v>
      </c>
      <c r="J2955" s="89">
        <v>0</v>
      </c>
      <c r="K2955" s="89">
        <v>0</v>
      </c>
      <c r="L2955" s="89">
        <v>0</v>
      </c>
      <c r="M2955" s="89">
        <v>0</v>
      </c>
      <c r="N2955" s="89">
        <v>0</v>
      </c>
      <c r="O2955" s="89">
        <v>0</v>
      </c>
      <c r="P2955" s="89">
        <v>0</v>
      </c>
      <c r="Q2955" s="89">
        <v>0</v>
      </c>
      <c r="R2955" s="89">
        <v>0</v>
      </c>
      <c r="S2955" s="89">
        <v>0</v>
      </c>
      <c r="T2955" s="89">
        <v>0</v>
      </c>
      <c r="U2955" s="89">
        <v>0</v>
      </c>
      <c r="V2955" s="89">
        <v>0</v>
      </c>
      <c r="W2955" s="89">
        <v>0</v>
      </c>
      <c r="X2955" s="89">
        <v>0</v>
      </c>
      <c r="Y2955" s="89">
        <v>0</v>
      </c>
    </row>
    <row r="2956" spans="1:25">
      <c r="A2956" s="88" t="s">
        <v>3065</v>
      </c>
      <c r="B2956" s="89">
        <v>0</v>
      </c>
      <c r="C2956" s="89">
        <v>0</v>
      </c>
      <c r="D2956" s="89">
        <v>0</v>
      </c>
      <c r="E2956" s="89">
        <v>0</v>
      </c>
      <c r="F2956" s="89">
        <v>0</v>
      </c>
      <c r="G2956" s="89">
        <v>0</v>
      </c>
      <c r="H2956" s="89">
        <v>0</v>
      </c>
      <c r="I2956" s="89">
        <v>0</v>
      </c>
      <c r="J2956" s="89">
        <v>0</v>
      </c>
      <c r="K2956" s="89">
        <v>0</v>
      </c>
      <c r="L2956" s="89">
        <v>0</v>
      </c>
      <c r="M2956" s="89">
        <v>0</v>
      </c>
      <c r="N2956" s="89">
        <v>0</v>
      </c>
      <c r="O2956" s="89">
        <v>0</v>
      </c>
      <c r="P2956" s="89">
        <v>0</v>
      </c>
      <c r="Q2956" s="89">
        <v>0</v>
      </c>
      <c r="R2956" s="89">
        <v>0</v>
      </c>
      <c r="S2956" s="89">
        <v>0</v>
      </c>
      <c r="T2956" s="89">
        <v>0</v>
      </c>
      <c r="U2956" s="89">
        <v>0</v>
      </c>
      <c r="V2956" s="89">
        <v>0</v>
      </c>
      <c r="W2956" s="89">
        <v>0</v>
      </c>
      <c r="X2956" s="89">
        <v>0</v>
      </c>
      <c r="Y2956" s="89">
        <v>0</v>
      </c>
    </row>
    <row r="2957" spans="1:25">
      <c r="A2957" s="88" t="s">
        <v>3066</v>
      </c>
      <c r="B2957" s="89">
        <v>0</v>
      </c>
      <c r="C2957" s="89">
        <v>0</v>
      </c>
      <c r="D2957" s="89">
        <v>0</v>
      </c>
      <c r="E2957" s="89">
        <v>0</v>
      </c>
      <c r="F2957" s="89">
        <v>0</v>
      </c>
      <c r="G2957" s="89">
        <v>0</v>
      </c>
      <c r="H2957" s="89">
        <v>0</v>
      </c>
      <c r="I2957" s="89">
        <v>0</v>
      </c>
      <c r="J2957" s="89">
        <v>0</v>
      </c>
      <c r="K2957" s="89">
        <v>0</v>
      </c>
      <c r="L2957" s="89">
        <v>0</v>
      </c>
      <c r="M2957" s="89">
        <v>0</v>
      </c>
      <c r="N2957" s="89">
        <v>0</v>
      </c>
      <c r="O2957" s="89">
        <v>0</v>
      </c>
      <c r="P2957" s="89">
        <v>0</v>
      </c>
      <c r="Q2957" s="89">
        <v>0</v>
      </c>
      <c r="R2957" s="89">
        <v>0</v>
      </c>
      <c r="S2957" s="89">
        <v>0</v>
      </c>
      <c r="T2957" s="89">
        <v>0</v>
      </c>
      <c r="U2957" s="89">
        <v>0</v>
      </c>
      <c r="V2957" s="89">
        <v>0</v>
      </c>
      <c r="W2957" s="89">
        <v>0</v>
      </c>
      <c r="X2957" s="89">
        <v>0</v>
      </c>
      <c r="Y2957" s="89">
        <v>0</v>
      </c>
    </row>
    <row r="2958" spans="1:25">
      <c r="A2958" s="88" t="s">
        <v>3067</v>
      </c>
      <c r="B2958" s="89">
        <v>0</v>
      </c>
      <c r="C2958" s="89">
        <v>0</v>
      </c>
      <c r="D2958" s="89">
        <v>0</v>
      </c>
      <c r="E2958" s="89">
        <v>0</v>
      </c>
      <c r="F2958" s="89">
        <v>0</v>
      </c>
      <c r="G2958" s="89">
        <v>0</v>
      </c>
      <c r="H2958" s="89">
        <v>0</v>
      </c>
      <c r="I2958" s="89">
        <v>0</v>
      </c>
      <c r="J2958" s="89">
        <v>0</v>
      </c>
      <c r="K2958" s="89">
        <v>0</v>
      </c>
      <c r="L2958" s="89">
        <v>0</v>
      </c>
      <c r="M2958" s="89">
        <v>0</v>
      </c>
      <c r="N2958" s="89">
        <v>0</v>
      </c>
      <c r="O2958" s="89">
        <v>0</v>
      </c>
      <c r="P2958" s="89">
        <v>0</v>
      </c>
      <c r="Q2958" s="89">
        <v>0</v>
      </c>
      <c r="R2958" s="89">
        <v>0</v>
      </c>
      <c r="S2958" s="89">
        <v>0</v>
      </c>
      <c r="T2958" s="89">
        <v>0</v>
      </c>
      <c r="U2958" s="89">
        <v>0</v>
      </c>
      <c r="V2958" s="89">
        <v>0</v>
      </c>
      <c r="W2958" s="89">
        <v>0</v>
      </c>
      <c r="X2958" s="89">
        <v>0</v>
      </c>
      <c r="Y2958" s="89">
        <v>0</v>
      </c>
    </row>
    <row r="2959" spans="1:25">
      <c r="A2959" s="88" t="s">
        <v>3068</v>
      </c>
      <c r="B2959" s="89">
        <v>0</v>
      </c>
      <c r="C2959" s="89">
        <v>0</v>
      </c>
      <c r="D2959" s="89">
        <v>0</v>
      </c>
      <c r="E2959" s="89">
        <v>0</v>
      </c>
      <c r="F2959" s="89">
        <v>0</v>
      </c>
      <c r="G2959" s="89">
        <v>0</v>
      </c>
      <c r="H2959" s="89">
        <v>0</v>
      </c>
      <c r="I2959" s="89">
        <v>0</v>
      </c>
      <c r="J2959" s="89">
        <v>0</v>
      </c>
      <c r="K2959" s="89">
        <v>0</v>
      </c>
      <c r="L2959" s="89">
        <v>0</v>
      </c>
      <c r="M2959" s="89">
        <v>0</v>
      </c>
      <c r="N2959" s="89">
        <v>0</v>
      </c>
      <c r="O2959" s="89">
        <v>0</v>
      </c>
      <c r="P2959" s="89">
        <v>0</v>
      </c>
      <c r="Q2959" s="89">
        <v>0</v>
      </c>
      <c r="R2959" s="89">
        <v>0</v>
      </c>
      <c r="S2959" s="89">
        <v>0</v>
      </c>
      <c r="T2959" s="89">
        <v>0</v>
      </c>
      <c r="U2959" s="89">
        <v>0</v>
      </c>
      <c r="V2959" s="89">
        <v>0</v>
      </c>
      <c r="W2959" s="89">
        <v>0</v>
      </c>
      <c r="X2959" s="89">
        <v>0</v>
      </c>
      <c r="Y2959" s="89">
        <v>0</v>
      </c>
    </row>
    <row r="2960" spans="1:25">
      <c r="A2960" s="88" t="s">
        <v>3069</v>
      </c>
      <c r="B2960" s="89">
        <v>0</v>
      </c>
      <c r="C2960" s="89">
        <v>0</v>
      </c>
      <c r="D2960" s="89">
        <v>0</v>
      </c>
      <c r="E2960" s="89">
        <v>0</v>
      </c>
      <c r="F2960" s="89">
        <v>0</v>
      </c>
      <c r="G2960" s="89">
        <v>0</v>
      </c>
      <c r="H2960" s="89">
        <v>0</v>
      </c>
      <c r="I2960" s="89">
        <v>0</v>
      </c>
      <c r="J2960" s="89">
        <v>0</v>
      </c>
      <c r="K2960" s="89">
        <v>0</v>
      </c>
      <c r="L2960" s="89">
        <v>0</v>
      </c>
      <c r="M2960" s="89">
        <v>0</v>
      </c>
      <c r="N2960" s="89">
        <v>0</v>
      </c>
      <c r="O2960" s="89">
        <v>0</v>
      </c>
      <c r="P2960" s="89">
        <v>0</v>
      </c>
      <c r="Q2960" s="89">
        <v>0</v>
      </c>
      <c r="R2960" s="89">
        <v>0</v>
      </c>
      <c r="S2960" s="89">
        <v>0</v>
      </c>
      <c r="T2960" s="89">
        <v>0</v>
      </c>
      <c r="U2960" s="89">
        <v>0</v>
      </c>
      <c r="V2960" s="89">
        <v>0</v>
      </c>
      <c r="W2960" s="89">
        <v>0</v>
      </c>
      <c r="X2960" s="89">
        <v>0</v>
      </c>
      <c r="Y2960" s="89">
        <v>0</v>
      </c>
    </row>
    <row r="2961" spans="1:25">
      <c r="A2961" s="88" t="s">
        <v>3070</v>
      </c>
      <c r="B2961" s="89">
        <v>0</v>
      </c>
      <c r="C2961" s="89">
        <v>0</v>
      </c>
      <c r="D2961" s="89">
        <v>0</v>
      </c>
      <c r="E2961" s="89">
        <v>0</v>
      </c>
      <c r="F2961" s="89">
        <v>0</v>
      </c>
      <c r="G2961" s="89">
        <v>0</v>
      </c>
      <c r="H2961" s="89">
        <v>0</v>
      </c>
      <c r="I2961" s="89">
        <v>0</v>
      </c>
      <c r="J2961" s="89">
        <v>0</v>
      </c>
      <c r="K2961" s="89">
        <v>0</v>
      </c>
      <c r="L2961" s="89">
        <v>0</v>
      </c>
      <c r="M2961" s="89">
        <v>0</v>
      </c>
      <c r="N2961" s="89">
        <v>0</v>
      </c>
      <c r="O2961" s="89">
        <v>0</v>
      </c>
      <c r="P2961" s="89">
        <v>0</v>
      </c>
      <c r="Q2961" s="89">
        <v>0</v>
      </c>
      <c r="R2961" s="89">
        <v>0</v>
      </c>
      <c r="S2961" s="89">
        <v>0</v>
      </c>
      <c r="T2961" s="89">
        <v>0</v>
      </c>
      <c r="U2961" s="89">
        <v>0</v>
      </c>
      <c r="V2961" s="89">
        <v>0</v>
      </c>
      <c r="W2961" s="89">
        <v>0</v>
      </c>
      <c r="X2961" s="89">
        <v>0</v>
      </c>
      <c r="Y2961" s="89">
        <v>0</v>
      </c>
    </row>
    <row r="2962" spans="1:25">
      <c r="A2962" s="88" t="s">
        <v>3071</v>
      </c>
      <c r="B2962" s="89">
        <v>0</v>
      </c>
      <c r="C2962" s="89">
        <v>0</v>
      </c>
      <c r="D2962" s="89">
        <v>0</v>
      </c>
      <c r="E2962" s="89">
        <v>0</v>
      </c>
      <c r="F2962" s="89">
        <v>0</v>
      </c>
      <c r="G2962" s="89">
        <v>0</v>
      </c>
      <c r="H2962" s="89">
        <v>0</v>
      </c>
      <c r="I2962" s="89">
        <v>0</v>
      </c>
      <c r="J2962" s="89">
        <v>0</v>
      </c>
      <c r="K2962" s="89">
        <v>0</v>
      </c>
      <c r="L2962" s="89">
        <v>0</v>
      </c>
      <c r="M2962" s="89">
        <v>0</v>
      </c>
      <c r="N2962" s="89">
        <v>0</v>
      </c>
      <c r="O2962" s="89">
        <v>0</v>
      </c>
      <c r="P2962" s="89">
        <v>0</v>
      </c>
      <c r="Q2962" s="89">
        <v>0</v>
      </c>
      <c r="R2962" s="89">
        <v>0</v>
      </c>
      <c r="S2962" s="89">
        <v>0</v>
      </c>
      <c r="T2962" s="89">
        <v>0</v>
      </c>
      <c r="U2962" s="89">
        <v>0</v>
      </c>
      <c r="V2962" s="89">
        <v>0</v>
      </c>
      <c r="W2962" s="89">
        <v>0</v>
      </c>
      <c r="X2962" s="89">
        <v>0</v>
      </c>
      <c r="Y2962" s="89">
        <v>0</v>
      </c>
    </row>
    <row r="2963" spans="1:25">
      <c r="A2963" s="88" t="s">
        <v>3072</v>
      </c>
      <c r="B2963" s="89">
        <v>0</v>
      </c>
      <c r="C2963" s="89">
        <v>0</v>
      </c>
      <c r="D2963" s="89">
        <v>0</v>
      </c>
      <c r="E2963" s="89">
        <v>0</v>
      </c>
      <c r="F2963" s="89">
        <v>0</v>
      </c>
      <c r="G2963" s="89">
        <v>0</v>
      </c>
      <c r="H2963" s="89">
        <v>0</v>
      </c>
      <c r="I2963" s="89">
        <v>0</v>
      </c>
      <c r="J2963" s="89">
        <v>0</v>
      </c>
      <c r="K2963" s="89">
        <v>0</v>
      </c>
      <c r="L2963" s="89">
        <v>0</v>
      </c>
      <c r="M2963" s="89">
        <v>0</v>
      </c>
      <c r="N2963" s="89">
        <v>0</v>
      </c>
      <c r="O2963" s="89">
        <v>0</v>
      </c>
      <c r="P2963" s="89">
        <v>0</v>
      </c>
      <c r="Q2963" s="89">
        <v>0</v>
      </c>
      <c r="R2963" s="89">
        <v>0</v>
      </c>
      <c r="S2963" s="89">
        <v>0</v>
      </c>
      <c r="T2963" s="89">
        <v>0</v>
      </c>
      <c r="U2963" s="89">
        <v>0</v>
      </c>
      <c r="V2963" s="89">
        <v>0</v>
      </c>
      <c r="W2963" s="89">
        <v>0</v>
      </c>
      <c r="X2963" s="89">
        <v>0</v>
      </c>
      <c r="Y2963" s="89">
        <v>0</v>
      </c>
    </row>
    <row r="2964" spans="1:25">
      <c r="A2964" s="88" t="s">
        <v>3073</v>
      </c>
      <c r="B2964" s="89">
        <v>0</v>
      </c>
      <c r="C2964" s="89">
        <v>0</v>
      </c>
      <c r="D2964" s="89">
        <v>0</v>
      </c>
      <c r="E2964" s="89">
        <v>0</v>
      </c>
      <c r="F2964" s="89">
        <v>0</v>
      </c>
      <c r="G2964" s="89">
        <v>0</v>
      </c>
      <c r="H2964" s="89">
        <v>0</v>
      </c>
      <c r="I2964" s="89">
        <v>0</v>
      </c>
      <c r="J2964" s="89">
        <v>0</v>
      </c>
      <c r="K2964" s="89">
        <v>0</v>
      </c>
      <c r="L2964" s="89">
        <v>0</v>
      </c>
      <c r="M2964" s="89">
        <v>0</v>
      </c>
      <c r="N2964" s="89">
        <v>0</v>
      </c>
      <c r="O2964" s="89">
        <v>0</v>
      </c>
      <c r="P2964" s="89">
        <v>0</v>
      </c>
      <c r="Q2964" s="89">
        <v>0</v>
      </c>
      <c r="R2964" s="89">
        <v>0</v>
      </c>
      <c r="S2964" s="89">
        <v>0</v>
      </c>
      <c r="T2964" s="89">
        <v>0</v>
      </c>
      <c r="U2964" s="89">
        <v>0</v>
      </c>
      <c r="V2964" s="89">
        <v>0</v>
      </c>
      <c r="W2964" s="89">
        <v>0</v>
      </c>
      <c r="X2964" s="89">
        <v>0</v>
      </c>
      <c r="Y2964" s="89">
        <v>0</v>
      </c>
    </row>
    <row r="2965" spans="1:25">
      <c r="A2965" s="88" t="s">
        <v>3074</v>
      </c>
      <c r="B2965" s="89">
        <v>0</v>
      </c>
      <c r="C2965" s="89">
        <v>0</v>
      </c>
      <c r="D2965" s="89">
        <v>0</v>
      </c>
      <c r="E2965" s="89">
        <v>0</v>
      </c>
      <c r="F2965" s="89">
        <v>0</v>
      </c>
      <c r="G2965" s="89">
        <v>0</v>
      </c>
      <c r="H2965" s="89">
        <v>0</v>
      </c>
      <c r="I2965" s="89">
        <v>0</v>
      </c>
      <c r="J2965" s="89">
        <v>0</v>
      </c>
      <c r="K2965" s="89">
        <v>0</v>
      </c>
      <c r="L2965" s="89">
        <v>0</v>
      </c>
      <c r="M2965" s="89">
        <v>0</v>
      </c>
      <c r="N2965" s="89">
        <v>0</v>
      </c>
      <c r="O2965" s="89">
        <v>0</v>
      </c>
      <c r="P2965" s="89">
        <v>0</v>
      </c>
      <c r="Q2965" s="89">
        <v>0</v>
      </c>
      <c r="R2965" s="89">
        <v>0</v>
      </c>
      <c r="S2965" s="89">
        <v>0</v>
      </c>
      <c r="T2965" s="89">
        <v>0</v>
      </c>
      <c r="U2965" s="89">
        <v>0</v>
      </c>
      <c r="V2965" s="89">
        <v>0</v>
      </c>
      <c r="W2965" s="89">
        <v>0</v>
      </c>
      <c r="X2965" s="89">
        <v>0</v>
      </c>
      <c r="Y2965" s="89">
        <v>0</v>
      </c>
    </row>
    <row r="2966" spans="1:25">
      <c r="A2966" s="88" t="s">
        <v>3075</v>
      </c>
      <c r="B2966" s="89">
        <v>0</v>
      </c>
      <c r="C2966" s="89">
        <v>0</v>
      </c>
      <c r="D2966" s="89">
        <v>0</v>
      </c>
      <c r="E2966" s="89">
        <v>0</v>
      </c>
      <c r="F2966" s="89">
        <v>0</v>
      </c>
      <c r="G2966" s="89">
        <v>0</v>
      </c>
      <c r="H2966" s="89">
        <v>0</v>
      </c>
      <c r="I2966" s="89">
        <v>0</v>
      </c>
      <c r="J2966" s="89">
        <v>0</v>
      </c>
      <c r="K2966" s="89">
        <v>0</v>
      </c>
      <c r="L2966" s="89">
        <v>0</v>
      </c>
      <c r="M2966" s="89">
        <v>0</v>
      </c>
      <c r="N2966" s="89">
        <v>0</v>
      </c>
      <c r="O2966" s="89">
        <v>0</v>
      </c>
      <c r="P2966" s="89">
        <v>0</v>
      </c>
      <c r="Q2966" s="89">
        <v>0</v>
      </c>
      <c r="R2966" s="89">
        <v>0</v>
      </c>
      <c r="S2966" s="89">
        <v>0</v>
      </c>
      <c r="T2966" s="89">
        <v>0</v>
      </c>
      <c r="U2966" s="89">
        <v>0</v>
      </c>
      <c r="V2966" s="89">
        <v>0</v>
      </c>
      <c r="W2966" s="89">
        <v>0</v>
      </c>
      <c r="X2966" s="89">
        <v>0</v>
      </c>
      <c r="Y2966" s="89">
        <v>0</v>
      </c>
    </row>
    <row r="2967" spans="1:25">
      <c r="A2967" s="88" t="s">
        <v>3076</v>
      </c>
      <c r="B2967" s="89">
        <v>0</v>
      </c>
      <c r="C2967" s="89">
        <v>0</v>
      </c>
      <c r="D2967" s="89">
        <v>0</v>
      </c>
      <c r="E2967" s="89">
        <v>0</v>
      </c>
      <c r="F2967" s="89">
        <v>0</v>
      </c>
      <c r="G2967" s="89">
        <v>0</v>
      </c>
      <c r="H2967" s="89">
        <v>0</v>
      </c>
      <c r="I2967" s="89">
        <v>0</v>
      </c>
      <c r="J2967" s="89">
        <v>0</v>
      </c>
      <c r="K2967" s="89">
        <v>0</v>
      </c>
      <c r="L2967" s="89">
        <v>0</v>
      </c>
      <c r="M2967" s="89">
        <v>0</v>
      </c>
      <c r="N2967" s="89">
        <v>0</v>
      </c>
      <c r="O2967" s="89">
        <v>0</v>
      </c>
      <c r="P2967" s="89">
        <v>0</v>
      </c>
      <c r="Q2967" s="89">
        <v>0</v>
      </c>
      <c r="R2967" s="89">
        <v>0</v>
      </c>
      <c r="S2967" s="89">
        <v>0</v>
      </c>
      <c r="T2967" s="89">
        <v>0</v>
      </c>
      <c r="U2967" s="89">
        <v>0</v>
      </c>
      <c r="V2967" s="89">
        <v>0</v>
      </c>
      <c r="W2967" s="89">
        <v>0</v>
      </c>
      <c r="X2967" s="89">
        <v>0</v>
      </c>
      <c r="Y2967" s="89">
        <v>0</v>
      </c>
    </row>
    <row r="2968" spans="1:25">
      <c r="A2968" s="88" t="s">
        <v>3077</v>
      </c>
      <c r="B2968" s="89">
        <v>0</v>
      </c>
      <c r="C2968" s="89">
        <v>0</v>
      </c>
      <c r="D2968" s="89">
        <v>0</v>
      </c>
      <c r="E2968" s="89">
        <v>0</v>
      </c>
      <c r="F2968" s="89">
        <v>0</v>
      </c>
      <c r="G2968" s="89">
        <v>0</v>
      </c>
      <c r="H2968" s="89">
        <v>0</v>
      </c>
      <c r="I2968" s="89">
        <v>0</v>
      </c>
      <c r="J2968" s="89">
        <v>0</v>
      </c>
      <c r="K2968" s="89">
        <v>0</v>
      </c>
      <c r="L2968" s="89">
        <v>0</v>
      </c>
      <c r="M2968" s="89">
        <v>0</v>
      </c>
      <c r="N2968" s="89">
        <v>0</v>
      </c>
      <c r="O2968" s="89">
        <v>0</v>
      </c>
      <c r="P2968" s="89">
        <v>0</v>
      </c>
      <c r="Q2968" s="89">
        <v>0</v>
      </c>
      <c r="R2968" s="89">
        <v>0</v>
      </c>
      <c r="S2968" s="89">
        <v>0</v>
      </c>
      <c r="T2968" s="89">
        <v>0</v>
      </c>
      <c r="U2968" s="89">
        <v>0</v>
      </c>
      <c r="V2968" s="89">
        <v>0</v>
      </c>
      <c r="W2968" s="89">
        <v>0</v>
      </c>
      <c r="X2968" s="89">
        <v>0</v>
      </c>
      <c r="Y2968" s="89">
        <v>0</v>
      </c>
    </row>
    <row r="2969" spans="1:25">
      <c r="A2969" s="88" t="s">
        <v>3078</v>
      </c>
      <c r="B2969" s="89">
        <v>0</v>
      </c>
      <c r="C2969" s="89">
        <v>0</v>
      </c>
      <c r="D2969" s="89">
        <v>0</v>
      </c>
      <c r="E2969" s="89">
        <v>0</v>
      </c>
      <c r="F2969" s="89">
        <v>0</v>
      </c>
      <c r="G2969" s="89">
        <v>0</v>
      </c>
      <c r="H2969" s="89">
        <v>0</v>
      </c>
      <c r="I2969" s="89">
        <v>0</v>
      </c>
      <c r="J2969" s="89">
        <v>0</v>
      </c>
      <c r="K2969" s="89">
        <v>0</v>
      </c>
      <c r="L2969" s="89">
        <v>0</v>
      </c>
      <c r="M2969" s="89">
        <v>0</v>
      </c>
      <c r="N2969" s="89">
        <v>0</v>
      </c>
      <c r="O2969" s="89">
        <v>0</v>
      </c>
      <c r="P2969" s="89">
        <v>0</v>
      </c>
      <c r="Q2969" s="89">
        <v>0</v>
      </c>
      <c r="R2969" s="89">
        <v>0</v>
      </c>
      <c r="S2969" s="89">
        <v>0</v>
      </c>
      <c r="T2969" s="89">
        <v>0</v>
      </c>
      <c r="U2969" s="89">
        <v>0</v>
      </c>
      <c r="V2969" s="89">
        <v>0</v>
      </c>
      <c r="W2969" s="89">
        <v>0</v>
      </c>
      <c r="X2969" s="89">
        <v>0</v>
      </c>
      <c r="Y2969" s="89">
        <v>0</v>
      </c>
    </row>
    <row r="2970" spans="1:25">
      <c r="A2970" s="88" t="s">
        <v>3079</v>
      </c>
      <c r="B2970" s="89">
        <v>0</v>
      </c>
      <c r="C2970" s="89">
        <v>0</v>
      </c>
      <c r="D2970" s="89">
        <v>0</v>
      </c>
      <c r="E2970" s="89">
        <v>0</v>
      </c>
      <c r="F2970" s="89">
        <v>0</v>
      </c>
      <c r="G2970" s="89">
        <v>0</v>
      </c>
      <c r="H2970" s="89">
        <v>0</v>
      </c>
      <c r="I2970" s="89">
        <v>0</v>
      </c>
      <c r="J2970" s="89">
        <v>0</v>
      </c>
      <c r="K2970" s="89">
        <v>0</v>
      </c>
      <c r="L2970" s="89">
        <v>0</v>
      </c>
      <c r="M2970" s="89">
        <v>0</v>
      </c>
      <c r="N2970" s="89">
        <v>0</v>
      </c>
      <c r="O2970" s="89">
        <v>0</v>
      </c>
      <c r="P2970" s="89">
        <v>0</v>
      </c>
      <c r="Q2970" s="89">
        <v>0</v>
      </c>
      <c r="R2970" s="89">
        <v>0</v>
      </c>
      <c r="S2970" s="89">
        <v>0</v>
      </c>
      <c r="T2970" s="89">
        <v>0</v>
      </c>
      <c r="U2970" s="89">
        <v>0</v>
      </c>
      <c r="V2970" s="89">
        <v>0</v>
      </c>
      <c r="W2970" s="89">
        <v>0</v>
      </c>
      <c r="X2970" s="89">
        <v>0</v>
      </c>
      <c r="Y2970" s="89">
        <v>0</v>
      </c>
    </row>
    <row r="2971" spans="1:25">
      <c r="A2971" s="88" t="s">
        <v>3080</v>
      </c>
      <c r="B2971" s="89">
        <v>0</v>
      </c>
      <c r="C2971" s="89">
        <v>0</v>
      </c>
      <c r="D2971" s="89">
        <v>0</v>
      </c>
      <c r="E2971" s="89">
        <v>0</v>
      </c>
      <c r="F2971" s="89">
        <v>0</v>
      </c>
      <c r="G2971" s="89">
        <v>0</v>
      </c>
      <c r="H2971" s="89">
        <v>0</v>
      </c>
      <c r="I2971" s="89">
        <v>0</v>
      </c>
      <c r="J2971" s="89">
        <v>0</v>
      </c>
      <c r="K2971" s="89">
        <v>0</v>
      </c>
      <c r="L2971" s="89">
        <v>0</v>
      </c>
      <c r="M2971" s="89">
        <v>0</v>
      </c>
      <c r="N2971" s="89">
        <v>0</v>
      </c>
      <c r="O2971" s="89">
        <v>0</v>
      </c>
      <c r="P2971" s="89">
        <v>0</v>
      </c>
      <c r="Q2971" s="89">
        <v>0</v>
      </c>
      <c r="R2971" s="89">
        <v>0</v>
      </c>
      <c r="S2971" s="89">
        <v>0</v>
      </c>
      <c r="T2971" s="89">
        <v>0</v>
      </c>
      <c r="U2971" s="89">
        <v>0</v>
      </c>
      <c r="V2971" s="89">
        <v>0</v>
      </c>
      <c r="W2971" s="89">
        <v>0</v>
      </c>
      <c r="X2971" s="89">
        <v>0</v>
      </c>
      <c r="Y2971" s="89">
        <v>0</v>
      </c>
    </row>
    <row r="2972" spans="1:25">
      <c r="A2972" s="88" t="s">
        <v>3081</v>
      </c>
      <c r="B2972" s="89">
        <v>0</v>
      </c>
      <c r="C2972" s="89">
        <v>0</v>
      </c>
      <c r="D2972" s="89">
        <v>0</v>
      </c>
      <c r="E2972" s="89">
        <v>0</v>
      </c>
      <c r="F2972" s="89">
        <v>0</v>
      </c>
      <c r="G2972" s="89">
        <v>0</v>
      </c>
      <c r="H2972" s="89">
        <v>0</v>
      </c>
      <c r="I2972" s="89">
        <v>0</v>
      </c>
      <c r="J2972" s="89">
        <v>0</v>
      </c>
      <c r="K2972" s="89">
        <v>0</v>
      </c>
      <c r="L2972" s="89">
        <v>0</v>
      </c>
      <c r="M2972" s="89">
        <v>0</v>
      </c>
      <c r="N2972" s="89">
        <v>0</v>
      </c>
      <c r="O2972" s="89">
        <v>0</v>
      </c>
      <c r="P2972" s="89">
        <v>0</v>
      </c>
      <c r="Q2972" s="89">
        <v>0</v>
      </c>
      <c r="R2972" s="89">
        <v>0</v>
      </c>
      <c r="S2972" s="89">
        <v>0</v>
      </c>
      <c r="T2972" s="89">
        <v>0</v>
      </c>
      <c r="U2972" s="89">
        <v>0</v>
      </c>
      <c r="V2972" s="89">
        <v>0</v>
      </c>
      <c r="W2972" s="89">
        <v>0</v>
      </c>
      <c r="X2972" s="89">
        <v>0</v>
      </c>
      <c r="Y2972" s="89">
        <v>0</v>
      </c>
    </row>
    <row r="2973" spans="1:25">
      <c r="A2973" s="88" t="s">
        <v>3082</v>
      </c>
      <c r="B2973" s="89">
        <v>0</v>
      </c>
      <c r="C2973" s="89">
        <v>0</v>
      </c>
      <c r="D2973" s="89">
        <v>0</v>
      </c>
      <c r="E2973" s="89">
        <v>0</v>
      </c>
      <c r="F2973" s="89">
        <v>0</v>
      </c>
      <c r="G2973" s="89">
        <v>0</v>
      </c>
      <c r="H2973" s="89">
        <v>0</v>
      </c>
      <c r="I2973" s="89">
        <v>0</v>
      </c>
      <c r="J2973" s="89">
        <v>0</v>
      </c>
      <c r="K2973" s="89">
        <v>0</v>
      </c>
      <c r="L2973" s="89">
        <v>0</v>
      </c>
      <c r="M2973" s="89">
        <v>0</v>
      </c>
      <c r="N2973" s="89">
        <v>0</v>
      </c>
      <c r="O2973" s="89">
        <v>0</v>
      </c>
      <c r="P2973" s="89">
        <v>0</v>
      </c>
      <c r="Q2973" s="89">
        <v>0</v>
      </c>
      <c r="R2973" s="89">
        <v>0</v>
      </c>
      <c r="S2973" s="89">
        <v>0</v>
      </c>
      <c r="T2973" s="89">
        <v>0</v>
      </c>
      <c r="U2973" s="89">
        <v>0</v>
      </c>
      <c r="V2973" s="89">
        <v>0</v>
      </c>
      <c r="W2973" s="89">
        <v>0</v>
      </c>
      <c r="X2973" s="89">
        <v>0</v>
      </c>
      <c r="Y2973" s="89">
        <v>0</v>
      </c>
    </row>
    <row r="2974" spans="1:25">
      <c r="A2974" s="88" t="s">
        <v>3083</v>
      </c>
      <c r="B2974" s="89">
        <v>0</v>
      </c>
      <c r="C2974" s="89">
        <v>0</v>
      </c>
      <c r="D2974" s="89">
        <v>0</v>
      </c>
      <c r="E2974" s="89">
        <v>0</v>
      </c>
      <c r="F2974" s="89">
        <v>0</v>
      </c>
      <c r="G2974" s="89">
        <v>0</v>
      </c>
      <c r="H2974" s="89">
        <v>0</v>
      </c>
      <c r="I2974" s="89">
        <v>0</v>
      </c>
      <c r="J2974" s="89">
        <v>0</v>
      </c>
      <c r="K2974" s="89">
        <v>0</v>
      </c>
      <c r="L2974" s="89">
        <v>0</v>
      </c>
      <c r="M2974" s="89">
        <v>0</v>
      </c>
      <c r="N2974" s="89">
        <v>0</v>
      </c>
      <c r="O2974" s="89">
        <v>0</v>
      </c>
      <c r="P2974" s="89">
        <v>0</v>
      </c>
      <c r="Q2974" s="89">
        <v>0</v>
      </c>
      <c r="R2974" s="89">
        <v>0</v>
      </c>
      <c r="S2974" s="89">
        <v>0</v>
      </c>
      <c r="T2974" s="89">
        <v>0</v>
      </c>
      <c r="U2974" s="89">
        <v>0</v>
      </c>
      <c r="V2974" s="89">
        <v>0</v>
      </c>
      <c r="W2974" s="89">
        <v>0</v>
      </c>
      <c r="X2974" s="89">
        <v>0</v>
      </c>
      <c r="Y2974" s="89">
        <v>0</v>
      </c>
    </row>
    <row r="2975" spans="1:25">
      <c r="A2975" s="88" t="s">
        <v>3084</v>
      </c>
      <c r="B2975" s="89">
        <v>0</v>
      </c>
      <c r="C2975" s="89">
        <v>0</v>
      </c>
      <c r="D2975" s="89">
        <v>0</v>
      </c>
      <c r="E2975" s="89">
        <v>0</v>
      </c>
      <c r="F2975" s="89">
        <v>0</v>
      </c>
      <c r="G2975" s="89">
        <v>0</v>
      </c>
      <c r="H2975" s="89">
        <v>0</v>
      </c>
      <c r="I2975" s="89">
        <v>0</v>
      </c>
      <c r="J2975" s="89">
        <v>0</v>
      </c>
      <c r="K2975" s="89">
        <v>0</v>
      </c>
      <c r="L2975" s="89">
        <v>0</v>
      </c>
      <c r="M2975" s="89">
        <v>0</v>
      </c>
      <c r="N2975" s="89">
        <v>0</v>
      </c>
      <c r="O2975" s="89">
        <v>0</v>
      </c>
      <c r="P2975" s="89">
        <v>0</v>
      </c>
      <c r="Q2975" s="89">
        <v>0</v>
      </c>
      <c r="R2975" s="89">
        <v>0</v>
      </c>
      <c r="S2975" s="89">
        <v>0</v>
      </c>
      <c r="T2975" s="89">
        <v>0</v>
      </c>
      <c r="U2975" s="89">
        <v>0</v>
      </c>
      <c r="V2975" s="89">
        <v>0</v>
      </c>
      <c r="W2975" s="89">
        <v>0</v>
      </c>
      <c r="X2975" s="89">
        <v>0</v>
      </c>
      <c r="Y2975" s="89">
        <v>0</v>
      </c>
    </row>
    <row r="2976" spans="1:25">
      <c r="A2976" s="88" t="s">
        <v>3085</v>
      </c>
      <c r="B2976" s="89">
        <v>0</v>
      </c>
      <c r="C2976" s="89">
        <v>0</v>
      </c>
      <c r="D2976" s="89">
        <v>0</v>
      </c>
      <c r="E2976" s="89">
        <v>0</v>
      </c>
      <c r="F2976" s="89">
        <v>0</v>
      </c>
      <c r="G2976" s="89">
        <v>0</v>
      </c>
      <c r="H2976" s="89">
        <v>0</v>
      </c>
      <c r="I2976" s="89">
        <v>0</v>
      </c>
      <c r="J2976" s="89">
        <v>0</v>
      </c>
      <c r="K2976" s="89">
        <v>0</v>
      </c>
      <c r="L2976" s="89">
        <v>0</v>
      </c>
      <c r="M2976" s="89">
        <v>0</v>
      </c>
      <c r="N2976" s="89">
        <v>0</v>
      </c>
      <c r="O2976" s="89">
        <v>0</v>
      </c>
      <c r="P2976" s="89">
        <v>0</v>
      </c>
      <c r="Q2976" s="89">
        <v>0</v>
      </c>
      <c r="R2976" s="89">
        <v>0</v>
      </c>
      <c r="S2976" s="89">
        <v>0</v>
      </c>
      <c r="T2976" s="89">
        <v>0</v>
      </c>
      <c r="U2976" s="89">
        <v>0</v>
      </c>
      <c r="V2976" s="89">
        <v>0</v>
      </c>
      <c r="W2976" s="89">
        <v>0</v>
      </c>
      <c r="X2976" s="89">
        <v>0</v>
      </c>
      <c r="Y2976" s="89">
        <v>0</v>
      </c>
    </row>
    <row r="2977" spans="1:25">
      <c r="A2977" s="88" t="s">
        <v>3086</v>
      </c>
      <c r="B2977" s="89">
        <v>0</v>
      </c>
      <c r="C2977" s="89">
        <v>0</v>
      </c>
      <c r="D2977" s="89">
        <v>0</v>
      </c>
      <c r="E2977" s="89">
        <v>0</v>
      </c>
      <c r="F2977" s="89">
        <v>0</v>
      </c>
      <c r="G2977" s="89">
        <v>0</v>
      </c>
      <c r="H2977" s="89">
        <v>0</v>
      </c>
      <c r="I2977" s="89">
        <v>0</v>
      </c>
      <c r="J2977" s="89">
        <v>0</v>
      </c>
      <c r="K2977" s="89">
        <v>0</v>
      </c>
      <c r="L2977" s="89">
        <v>0</v>
      </c>
      <c r="M2977" s="89">
        <v>0</v>
      </c>
      <c r="N2977" s="89">
        <v>0</v>
      </c>
      <c r="O2977" s="89">
        <v>0</v>
      </c>
      <c r="P2977" s="89">
        <v>0</v>
      </c>
      <c r="Q2977" s="89">
        <v>0</v>
      </c>
      <c r="R2977" s="89">
        <v>0</v>
      </c>
      <c r="S2977" s="89">
        <v>0</v>
      </c>
      <c r="T2977" s="89">
        <v>0</v>
      </c>
      <c r="U2977" s="89">
        <v>0</v>
      </c>
      <c r="V2977" s="89">
        <v>0</v>
      </c>
      <c r="W2977" s="89">
        <v>0</v>
      </c>
      <c r="X2977" s="89">
        <v>0</v>
      </c>
      <c r="Y2977" s="89">
        <v>0</v>
      </c>
    </row>
    <row r="2978" spans="1:25">
      <c r="A2978" s="88" t="s">
        <v>3087</v>
      </c>
      <c r="B2978" s="89">
        <v>0</v>
      </c>
      <c r="C2978" s="89">
        <v>0</v>
      </c>
      <c r="D2978" s="89">
        <v>0</v>
      </c>
      <c r="E2978" s="89">
        <v>0</v>
      </c>
      <c r="F2978" s="89">
        <v>0</v>
      </c>
      <c r="G2978" s="89">
        <v>0</v>
      </c>
      <c r="H2978" s="89">
        <v>0</v>
      </c>
      <c r="I2978" s="89">
        <v>0</v>
      </c>
      <c r="J2978" s="89">
        <v>0</v>
      </c>
      <c r="K2978" s="89">
        <v>0</v>
      </c>
      <c r="L2978" s="89">
        <v>0</v>
      </c>
      <c r="M2978" s="89">
        <v>0</v>
      </c>
      <c r="N2978" s="89">
        <v>0</v>
      </c>
      <c r="O2978" s="89">
        <v>0</v>
      </c>
      <c r="P2978" s="89">
        <v>0</v>
      </c>
      <c r="Q2978" s="89">
        <v>0</v>
      </c>
      <c r="R2978" s="89">
        <v>0</v>
      </c>
      <c r="S2978" s="89">
        <v>0</v>
      </c>
      <c r="T2978" s="89">
        <v>0</v>
      </c>
      <c r="U2978" s="89">
        <v>0</v>
      </c>
      <c r="V2978" s="89">
        <v>0</v>
      </c>
      <c r="W2978" s="89">
        <v>0</v>
      </c>
      <c r="X2978" s="89">
        <v>0</v>
      </c>
      <c r="Y2978" s="89">
        <v>0</v>
      </c>
    </row>
    <row r="2979" spans="1:25">
      <c r="A2979" s="88" t="s">
        <v>3088</v>
      </c>
      <c r="B2979" s="89">
        <v>0</v>
      </c>
      <c r="C2979" s="89">
        <v>0</v>
      </c>
      <c r="D2979" s="89">
        <v>0</v>
      </c>
      <c r="E2979" s="89">
        <v>0</v>
      </c>
      <c r="F2979" s="89">
        <v>0</v>
      </c>
      <c r="G2979" s="89">
        <v>0</v>
      </c>
      <c r="H2979" s="89">
        <v>0</v>
      </c>
      <c r="I2979" s="89">
        <v>0</v>
      </c>
      <c r="J2979" s="89">
        <v>0</v>
      </c>
      <c r="K2979" s="89">
        <v>0</v>
      </c>
      <c r="L2979" s="89">
        <v>0</v>
      </c>
      <c r="M2979" s="89">
        <v>0</v>
      </c>
      <c r="N2979" s="89">
        <v>0</v>
      </c>
      <c r="O2979" s="89">
        <v>0</v>
      </c>
      <c r="P2979" s="89">
        <v>0</v>
      </c>
      <c r="Q2979" s="89">
        <v>0</v>
      </c>
      <c r="R2979" s="89">
        <v>0</v>
      </c>
      <c r="S2979" s="89">
        <v>0</v>
      </c>
      <c r="T2979" s="89">
        <v>0</v>
      </c>
      <c r="U2979" s="89">
        <v>0</v>
      </c>
      <c r="V2979" s="89">
        <v>0</v>
      </c>
      <c r="W2979" s="89">
        <v>0</v>
      </c>
      <c r="X2979" s="89">
        <v>0</v>
      </c>
      <c r="Y2979" s="89">
        <v>0</v>
      </c>
    </row>
    <row r="2980" spans="1:25">
      <c r="A2980" s="88" t="s">
        <v>3089</v>
      </c>
      <c r="B2980" s="89">
        <v>0</v>
      </c>
      <c r="C2980" s="89">
        <v>0</v>
      </c>
      <c r="D2980" s="89">
        <v>0</v>
      </c>
      <c r="E2980" s="89">
        <v>0</v>
      </c>
      <c r="F2980" s="89">
        <v>0</v>
      </c>
      <c r="G2980" s="89">
        <v>0</v>
      </c>
      <c r="H2980" s="89">
        <v>0</v>
      </c>
      <c r="I2980" s="89">
        <v>0</v>
      </c>
      <c r="J2980" s="89">
        <v>0</v>
      </c>
      <c r="K2980" s="89">
        <v>0</v>
      </c>
      <c r="L2980" s="89">
        <v>0</v>
      </c>
      <c r="M2980" s="89">
        <v>0</v>
      </c>
      <c r="N2980" s="89">
        <v>0</v>
      </c>
      <c r="O2980" s="89">
        <v>0</v>
      </c>
      <c r="P2980" s="89">
        <v>0</v>
      </c>
      <c r="Q2980" s="89">
        <v>0</v>
      </c>
      <c r="R2980" s="89">
        <v>0</v>
      </c>
      <c r="S2980" s="89">
        <v>0</v>
      </c>
      <c r="T2980" s="89">
        <v>0</v>
      </c>
      <c r="U2980" s="89">
        <v>0</v>
      </c>
      <c r="V2980" s="89">
        <v>0</v>
      </c>
      <c r="W2980" s="89">
        <v>0</v>
      </c>
      <c r="X2980" s="89">
        <v>0</v>
      </c>
      <c r="Y2980" s="89">
        <v>0</v>
      </c>
    </row>
    <row r="2981" spans="1:25">
      <c r="A2981" s="88" t="s">
        <v>3090</v>
      </c>
      <c r="B2981" s="89">
        <v>0</v>
      </c>
      <c r="C2981" s="89">
        <v>0</v>
      </c>
      <c r="D2981" s="89">
        <v>0</v>
      </c>
      <c r="E2981" s="89">
        <v>0</v>
      </c>
      <c r="F2981" s="89">
        <v>0</v>
      </c>
      <c r="G2981" s="89">
        <v>0</v>
      </c>
      <c r="H2981" s="89">
        <v>0</v>
      </c>
      <c r="I2981" s="89">
        <v>0</v>
      </c>
      <c r="J2981" s="89">
        <v>0</v>
      </c>
      <c r="K2981" s="89">
        <v>0</v>
      </c>
      <c r="L2981" s="89">
        <v>0</v>
      </c>
      <c r="M2981" s="89">
        <v>0</v>
      </c>
      <c r="N2981" s="89">
        <v>0</v>
      </c>
      <c r="O2981" s="89">
        <v>0</v>
      </c>
      <c r="P2981" s="89">
        <v>0</v>
      </c>
      <c r="Q2981" s="89">
        <v>0</v>
      </c>
      <c r="R2981" s="89">
        <v>0</v>
      </c>
      <c r="S2981" s="89">
        <v>0</v>
      </c>
      <c r="T2981" s="89">
        <v>0</v>
      </c>
      <c r="U2981" s="89">
        <v>0</v>
      </c>
      <c r="V2981" s="89">
        <v>0</v>
      </c>
      <c r="W2981" s="89">
        <v>0</v>
      </c>
      <c r="X2981" s="89">
        <v>0</v>
      </c>
      <c r="Y2981" s="89">
        <v>0</v>
      </c>
    </row>
    <row r="2982" spans="1:25">
      <c r="A2982" s="88" t="s">
        <v>3091</v>
      </c>
      <c r="B2982" s="89">
        <v>0</v>
      </c>
      <c r="C2982" s="89">
        <v>0</v>
      </c>
      <c r="D2982" s="89">
        <v>0</v>
      </c>
      <c r="E2982" s="89">
        <v>0</v>
      </c>
      <c r="F2982" s="89">
        <v>0</v>
      </c>
      <c r="G2982" s="89">
        <v>0</v>
      </c>
      <c r="H2982" s="89">
        <v>0</v>
      </c>
      <c r="I2982" s="89">
        <v>0</v>
      </c>
      <c r="J2982" s="89">
        <v>0</v>
      </c>
      <c r="K2982" s="89">
        <v>0</v>
      </c>
      <c r="L2982" s="89">
        <v>0</v>
      </c>
      <c r="M2982" s="89">
        <v>0</v>
      </c>
      <c r="N2982" s="89">
        <v>0</v>
      </c>
      <c r="O2982" s="89">
        <v>0</v>
      </c>
      <c r="P2982" s="89">
        <v>0</v>
      </c>
      <c r="Q2982" s="89">
        <v>0</v>
      </c>
      <c r="R2982" s="89">
        <v>0</v>
      </c>
      <c r="S2982" s="89">
        <v>0</v>
      </c>
      <c r="T2982" s="89">
        <v>0</v>
      </c>
      <c r="U2982" s="89">
        <v>0</v>
      </c>
      <c r="V2982" s="89">
        <v>0</v>
      </c>
      <c r="W2982" s="89">
        <v>0</v>
      </c>
      <c r="X2982" s="89">
        <v>0</v>
      </c>
      <c r="Y2982" s="89">
        <v>0</v>
      </c>
    </row>
    <row r="2983" spans="1:25">
      <c r="A2983" s="88" t="s">
        <v>3092</v>
      </c>
      <c r="B2983" s="89">
        <v>0</v>
      </c>
      <c r="C2983" s="89">
        <v>0</v>
      </c>
      <c r="D2983" s="89">
        <v>0</v>
      </c>
      <c r="E2983" s="89">
        <v>0</v>
      </c>
      <c r="F2983" s="89">
        <v>0</v>
      </c>
      <c r="G2983" s="89">
        <v>0</v>
      </c>
      <c r="H2983" s="89">
        <v>0</v>
      </c>
      <c r="I2983" s="89">
        <v>0</v>
      </c>
      <c r="J2983" s="89">
        <v>0</v>
      </c>
      <c r="K2983" s="89">
        <v>0</v>
      </c>
      <c r="L2983" s="89">
        <v>0</v>
      </c>
      <c r="M2983" s="89">
        <v>0</v>
      </c>
      <c r="N2983" s="89">
        <v>0</v>
      </c>
      <c r="O2983" s="89">
        <v>0</v>
      </c>
      <c r="P2983" s="89">
        <v>0</v>
      </c>
      <c r="Q2983" s="89">
        <v>0</v>
      </c>
      <c r="R2983" s="89">
        <v>0</v>
      </c>
      <c r="S2983" s="89">
        <v>0</v>
      </c>
      <c r="T2983" s="89">
        <v>0</v>
      </c>
      <c r="U2983" s="89">
        <v>0</v>
      </c>
      <c r="V2983" s="89">
        <v>0</v>
      </c>
      <c r="W2983" s="89">
        <v>0</v>
      </c>
      <c r="X2983" s="89">
        <v>0</v>
      </c>
      <c r="Y2983" s="89">
        <v>0</v>
      </c>
    </row>
    <row r="2984" spans="1:25">
      <c r="A2984" s="88" t="s">
        <v>3093</v>
      </c>
      <c r="B2984" s="89">
        <v>0</v>
      </c>
      <c r="C2984" s="89">
        <v>0</v>
      </c>
      <c r="D2984" s="89">
        <v>0</v>
      </c>
      <c r="E2984" s="89">
        <v>0</v>
      </c>
      <c r="F2984" s="89">
        <v>0</v>
      </c>
      <c r="G2984" s="89">
        <v>0</v>
      </c>
      <c r="H2984" s="89">
        <v>0</v>
      </c>
      <c r="I2984" s="89">
        <v>0</v>
      </c>
      <c r="J2984" s="89">
        <v>0</v>
      </c>
      <c r="K2984" s="89">
        <v>0</v>
      </c>
      <c r="L2984" s="89">
        <v>0</v>
      </c>
      <c r="M2984" s="89">
        <v>0</v>
      </c>
      <c r="N2984" s="89">
        <v>0</v>
      </c>
      <c r="O2984" s="89">
        <v>0</v>
      </c>
      <c r="P2984" s="89">
        <v>0</v>
      </c>
      <c r="Q2984" s="89">
        <v>0</v>
      </c>
      <c r="R2984" s="89">
        <v>0</v>
      </c>
      <c r="S2984" s="89">
        <v>0</v>
      </c>
      <c r="T2984" s="89">
        <v>0</v>
      </c>
      <c r="U2984" s="89">
        <v>0</v>
      </c>
      <c r="V2984" s="89">
        <v>0</v>
      </c>
      <c r="W2984" s="89">
        <v>0</v>
      </c>
      <c r="X2984" s="89">
        <v>0</v>
      </c>
      <c r="Y2984" s="89">
        <v>0</v>
      </c>
    </row>
    <row r="2985" spans="1:25">
      <c r="A2985" s="88" t="s">
        <v>3094</v>
      </c>
      <c r="B2985" s="89">
        <v>0</v>
      </c>
      <c r="C2985" s="89">
        <v>0</v>
      </c>
      <c r="D2985" s="89">
        <v>0</v>
      </c>
      <c r="E2985" s="89">
        <v>0</v>
      </c>
      <c r="F2985" s="89">
        <v>0</v>
      </c>
      <c r="G2985" s="89">
        <v>0</v>
      </c>
      <c r="H2985" s="89">
        <v>0</v>
      </c>
      <c r="I2985" s="89">
        <v>0</v>
      </c>
      <c r="J2985" s="89">
        <v>0</v>
      </c>
      <c r="K2985" s="89">
        <v>0</v>
      </c>
      <c r="L2985" s="89">
        <v>0</v>
      </c>
      <c r="M2985" s="89">
        <v>0</v>
      </c>
      <c r="N2985" s="89">
        <v>0</v>
      </c>
      <c r="O2985" s="89">
        <v>0</v>
      </c>
      <c r="P2985" s="89">
        <v>0</v>
      </c>
      <c r="Q2985" s="89">
        <v>0</v>
      </c>
      <c r="R2985" s="89">
        <v>0</v>
      </c>
      <c r="S2985" s="89">
        <v>0</v>
      </c>
      <c r="T2985" s="89">
        <v>0</v>
      </c>
      <c r="U2985" s="89">
        <v>0</v>
      </c>
      <c r="V2985" s="89">
        <v>0</v>
      </c>
      <c r="W2985" s="89">
        <v>0</v>
      </c>
      <c r="X2985" s="89">
        <v>0</v>
      </c>
      <c r="Y2985" s="89">
        <v>0</v>
      </c>
    </row>
    <row r="2986" spans="1:25">
      <c r="A2986" s="88" t="s">
        <v>3095</v>
      </c>
      <c r="B2986" s="89">
        <v>0</v>
      </c>
      <c r="C2986" s="89">
        <v>0</v>
      </c>
      <c r="D2986" s="89">
        <v>0</v>
      </c>
      <c r="E2986" s="89">
        <v>0</v>
      </c>
      <c r="F2986" s="89">
        <v>0</v>
      </c>
      <c r="G2986" s="89">
        <v>0</v>
      </c>
      <c r="H2986" s="89">
        <v>0</v>
      </c>
      <c r="I2986" s="89">
        <v>0</v>
      </c>
      <c r="J2986" s="89">
        <v>0</v>
      </c>
      <c r="K2986" s="89">
        <v>0</v>
      </c>
      <c r="L2986" s="89">
        <v>0</v>
      </c>
      <c r="M2986" s="89">
        <v>0</v>
      </c>
      <c r="N2986" s="89">
        <v>0</v>
      </c>
      <c r="O2986" s="89">
        <v>0</v>
      </c>
      <c r="P2986" s="89">
        <v>0</v>
      </c>
      <c r="Q2986" s="89">
        <v>0</v>
      </c>
      <c r="R2986" s="89">
        <v>0</v>
      </c>
      <c r="S2986" s="89">
        <v>0</v>
      </c>
      <c r="T2986" s="89">
        <v>0</v>
      </c>
      <c r="U2986" s="89">
        <v>0</v>
      </c>
      <c r="V2986" s="89">
        <v>0</v>
      </c>
      <c r="W2986" s="89">
        <v>0</v>
      </c>
      <c r="X2986" s="89">
        <v>0</v>
      </c>
      <c r="Y2986" s="89">
        <v>0</v>
      </c>
    </row>
    <row r="2987" spans="1:25">
      <c r="A2987" s="88" t="s">
        <v>3096</v>
      </c>
      <c r="B2987" s="89">
        <v>0</v>
      </c>
      <c r="C2987" s="89">
        <v>0</v>
      </c>
      <c r="D2987" s="89">
        <v>0</v>
      </c>
      <c r="E2987" s="89">
        <v>0</v>
      </c>
      <c r="F2987" s="89">
        <v>0</v>
      </c>
      <c r="G2987" s="89">
        <v>0</v>
      </c>
      <c r="H2987" s="89">
        <v>0</v>
      </c>
      <c r="I2987" s="89">
        <v>0</v>
      </c>
      <c r="J2987" s="89">
        <v>0</v>
      </c>
      <c r="K2987" s="89">
        <v>0</v>
      </c>
      <c r="L2987" s="89">
        <v>0</v>
      </c>
      <c r="M2987" s="89">
        <v>0</v>
      </c>
      <c r="N2987" s="89">
        <v>0</v>
      </c>
      <c r="O2987" s="89">
        <v>0</v>
      </c>
      <c r="P2987" s="89">
        <v>0</v>
      </c>
      <c r="Q2987" s="89">
        <v>0</v>
      </c>
      <c r="R2987" s="89">
        <v>0</v>
      </c>
      <c r="S2987" s="89">
        <v>0</v>
      </c>
      <c r="T2987" s="89">
        <v>0</v>
      </c>
      <c r="U2987" s="89">
        <v>0</v>
      </c>
      <c r="V2987" s="89">
        <v>0</v>
      </c>
      <c r="W2987" s="89">
        <v>0</v>
      </c>
      <c r="X2987" s="89">
        <v>0</v>
      </c>
      <c r="Y2987" s="89">
        <v>0</v>
      </c>
    </row>
    <row r="2988" spans="1:25">
      <c r="A2988" s="88" t="s">
        <v>3097</v>
      </c>
      <c r="B2988" s="89">
        <v>0</v>
      </c>
      <c r="C2988" s="89">
        <v>0</v>
      </c>
      <c r="D2988" s="89">
        <v>0</v>
      </c>
      <c r="E2988" s="89">
        <v>0</v>
      </c>
      <c r="F2988" s="89">
        <v>0</v>
      </c>
      <c r="G2988" s="89">
        <v>0</v>
      </c>
      <c r="H2988" s="89">
        <v>0</v>
      </c>
      <c r="I2988" s="89">
        <v>0</v>
      </c>
      <c r="J2988" s="89">
        <v>0</v>
      </c>
      <c r="K2988" s="89">
        <v>0</v>
      </c>
      <c r="L2988" s="89">
        <v>0</v>
      </c>
      <c r="M2988" s="89">
        <v>0</v>
      </c>
      <c r="N2988" s="89">
        <v>0</v>
      </c>
      <c r="O2988" s="89">
        <v>0</v>
      </c>
      <c r="P2988" s="89">
        <v>0</v>
      </c>
      <c r="Q2988" s="89">
        <v>0</v>
      </c>
      <c r="R2988" s="89">
        <v>0</v>
      </c>
      <c r="S2988" s="89">
        <v>0</v>
      </c>
      <c r="T2988" s="89">
        <v>0</v>
      </c>
      <c r="U2988" s="89">
        <v>0</v>
      </c>
      <c r="V2988" s="89">
        <v>0</v>
      </c>
      <c r="W2988" s="89">
        <v>0</v>
      </c>
      <c r="X2988" s="89">
        <v>0</v>
      </c>
      <c r="Y2988" s="89">
        <v>0</v>
      </c>
    </row>
    <row r="2989" spans="1:25">
      <c r="A2989" s="88" t="s">
        <v>3098</v>
      </c>
      <c r="B2989" s="89">
        <v>0</v>
      </c>
      <c r="C2989" s="89">
        <v>0</v>
      </c>
      <c r="D2989" s="89">
        <v>0</v>
      </c>
      <c r="E2989" s="89">
        <v>0</v>
      </c>
      <c r="F2989" s="89">
        <v>0</v>
      </c>
      <c r="G2989" s="89">
        <v>0</v>
      </c>
      <c r="H2989" s="89">
        <v>0</v>
      </c>
      <c r="I2989" s="89">
        <v>0</v>
      </c>
      <c r="J2989" s="89">
        <v>0</v>
      </c>
      <c r="K2989" s="89">
        <v>0</v>
      </c>
      <c r="L2989" s="89">
        <v>0</v>
      </c>
      <c r="M2989" s="89">
        <v>0</v>
      </c>
      <c r="N2989" s="89">
        <v>0</v>
      </c>
      <c r="O2989" s="89">
        <v>0</v>
      </c>
      <c r="P2989" s="89">
        <v>0</v>
      </c>
      <c r="Q2989" s="89">
        <v>0</v>
      </c>
      <c r="R2989" s="89">
        <v>0</v>
      </c>
      <c r="S2989" s="89">
        <v>0</v>
      </c>
      <c r="T2989" s="89">
        <v>0</v>
      </c>
      <c r="U2989" s="89">
        <v>0</v>
      </c>
      <c r="V2989" s="89">
        <v>0</v>
      </c>
      <c r="W2989" s="89">
        <v>0</v>
      </c>
      <c r="X2989" s="89">
        <v>0</v>
      </c>
      <c r="Y2989" s="89">
        <v>0</v>
      </c>
    </row>
    <row r="2990" spans="1:25">
      <c r="A2990" s="88" t="s">
        <v>3099</v>
      </c>
      <c r="B2990" s="89">
        <v>0</v>
      </c>
      <c r="C2990" s="89">
        <v>0</v>
      </c>
      <c r="D2990" s="89">
        <v>0</v>
      </c>
      <c r="E2990" s="89">
        <v>0</v>
      </c>
      <c r="F2990" s="89">
        <v>0</v>
      </c>
      <c r="G2990" s="89">
        <v>0</v>
      </c>
      <c r="H2990" s="89">
        <v>0</v>
      </c>
      <c r="I2990" s="89">
        <v>0</v>
      </c>
      <c r="J2990" s="89">
        <v>0</v>
      </c>
      <c r="K2990" s="89">
        <v>0</v>
      </c>
      <c r="L2990" s="89">
        <v>0</v>
      </c>
      <c r="M2990" s="89">
        <v>0</v>
      </c>
      <c r="N2990" s="89">
        <v>0</v>
      </c>
      <c r="O2990" s="89">
        <v>0</v>
      </c>
      <c r="P2990" s="89">
        <v>0</v>
      </c>
      <c r="Q2990" s="89">
        <v>0</v>
      </c>
      <c r="R2990" s="89">
        <v>0</v>
      </c>
      <c r="S2990" s="89">
        <v>0</v>
      </c>
      <c r="T2990" s="89">
        <v>0</v>
      </c>
      <c r="U2990" s="89">
        <v>0</v>
      </c>
      <c r="V2990" s="89">
        <v>0</v>
      </c>
      <c r="W2990" s="89">
        <v>0</v>
      </c>
      <c r="X2990" s="89">
        <v>0</v>
      </c>
      <c r="Y2990" s="89">
        <v>0</v>
      </c>
    </row>
    <row r="2991" spans="1:25">
      <c r="A2991" s="88" t="s">
        <v>3100</v>
      </c>
      <c r="B2991" s="89">
        <v>0</v>
      </c>
      <c r="C2991" s="89">
        <v>0</v>
      </c>
      <c r="D2991" s="89">
        <v>0</v>
      </c>
      <c r="E2991" s="89">
        <v>0</v>
      </c>
      <c r="F2991" s="89">
        <v>0</v>
      </c>
      <c r="G2991" s="89">
        <v>0</v>
      </c>
      <c r="H2991" s="89">
        <v>0</v>
      </c>
      <c r="I2991" s="89">
        <v>0</v>
      </c>
      <c r="J2991" s="89">
        <v>0</v>
      </c>
      <c r="K2991" s="89">
        <v>0</v>
      </c>
      <c r="L2991" s="89">
        <v>0</v>
      </c>
      <c r="M2991" s="89">
        <v>0</v>
      </c>
      <c r="N2991" s="89">
        <v>0</v>
      </c>
      <c r="O2991" s="89">
        <v>0</v>
      </c>
      <c r="P2991" s="89">
        <v>0</v>
      </c>
      <c r="Q2991" s="89">
        <v>0</v>
      </c>
      <c r="R2991" s="89">
        <v>0</v>
      </c>
      <c r="S2991" s="89">
        <v>0</v>
      </c>
      <c r="T2991" s="89">
        <v>0</v>
      </c>
      <c r="U2991" s="89">
        <v>0</v>
      </c>
      <c r="V2991" s="89">
        <v>0</v>
      </c>
      <c r="W2991" s="89">
        <v>0</v>
      </c>
      <c r="X2991" s="89">
        <v>0</v>
      </c>
      <c r="Y2991" s="89">
        <v>0</v>
      </c>
    </row>
    <row r="2992" spans="1:25">
      <c r="A2992" s="88" t="s">
        <v>3101</v>
      </c>
      <c r="B2992" s="89">
        <v>0</v>
      </c>
      <c r="C2992" s="89">
        <v>0</v>
      </c>
      <c r="D2992" s="89">
        <v>0</v>
      </c>
      <c r="E2992" s="89">
        <v>0</v>
      </c>
      <c r="F2992" s="89">
        <v>0</v>
      </c>
      <c r="G2992" s="89">
        <v>0</v>
      </c>
      <c r="H2992" s="89">
        <v>0</v>
      </c>
      <c r="I2992" s="89">
        <v>0</v>
      </c>
      <c r="J2992" s="89">
        <v>0</v>
      </c>
      <c r="K2992" s="89">
        <v>0</v>
      </c>
      <c r="L2992" s="89">
        <v>0</v>
      </c>
      <c r="M2992" s="89">
        <v>0</v>
      </c>
      <c r="N2992" s="89">
        <v>0</v>
      </c>
      <c r="O2992" s="89">
        <v>0</v>
      </c>
      <c r="P2992" s="89">
        <v>0</v>
      </c>
      <c r="Q2992" s="89">
        <v>0</v>
      </c>
      <c r="R2992" s="89">
        <v>0</v>
      </c>
      <c r="S2992" s="89">
        <v>0</v>
      </c>
      <c r="T2992" s="89">
        <v>0</v>
      </c>
      <c r="U2992" s="89">
        <v>0</v>
      </c>
      <c r="V2992" s="89">
        <v>0</v>
      </c>
      <c r="W2992" s="89">
        <v>0</v>
      </c>
      <c r="X2992" s="89">
        <v>0</v>
      </c>
      <c r="Y2992" s="89">
        <v>0</v>
      </c>
    </row>
    <row r="2993" spans="1:25">
      <c r="A2993" s="88" t="s">
        <v>3102</v>
      </c>
      <c r="B2993" s="89">
        <v>0</v>
      </c>
      <c r="C2993" s="89">
        <v>0</v>
      </c>
      <c r="D2993" s="89">
        <v>0</v>
      </c>
      <c r="E2993" s="89">
        <v>0</v>
      </c>
      <c r="F2993" s="89">
        <v>0</v>
      </c>
      <c r="G2993" s="89">
        <v>0</v>
      </c>
      <c r="H2993" s="89">
        <v>0</v>
      </c>
      <c r="I2993" s="89">
        <v>0</v>
      </c>
      <c r="J2993" s="89">
        <v>0</v>
      </c>
      <c r="K2993" s="89">
        <v>0</v>
      </c>
      <c r="L2993" s="89">
        <v>0</v>
      </c>
      <c r="M2993" s="89">
        <v>0</v>
      </c>
      <c r="N2993" s="89">
        <v>0</v>
      </c>
      <c r="O2993" s="89">
        <v>0</v>
      </c>
      <c r="P2993" s="89">
        <v>0</v>
      </c>
      <c r="Q2993" s="89">
        <v>0</v>
      </c>
      <c r="R2993" s="89">
        <v>0</v>
      </c>
      <c r="S2993" s="89">
        <v>0</v>
      </c>
      <c r="T2993" s="89">
        <v>0</v>
      </c>
      <c r="U2993" s="89">
        <v>0</v>
      </c>
      <c r="V2993" s="89">
        <v>0</v>
      </c>
      <c r="W2993" s="89">
        <v>0</v>
      </c>
      <c r="X2993" s="89">
        <v>0</v>
      </c>
      <c r="Y2993" s="89">
        <v>0</v>
      </c>
    </row>
    <row r="2994" spans="1:25">
      <c r="A2994" s="88" t="s">
        <v>3103</v>
      </c>
      <c r="B2994" s="89">
        <v>0</v>
      </c>
      <c r="C2994" s="89">
        <v>0</v>
      </c>
      <c r="D2994" s="89">
        <v>0</v>
      </c>
      <c r="E2994" s="89">
        <v>0</v>
      </c>
      <c r="F2994" s="89">
        <v>0</v>
      </c>
      <c r="G2994" s="89">
        <v>0</v>
      </c>
      <c r="H2994" s="89">
        <v>0</v>
      </c>
      <c r="I2994" s="89">
        <v>0</v>
      </c>
      <c r="J2994" s="89">
        <v>0</v>
      </c>
      <c r="K2994" s="89">
        <v>0</v>
      </c>
      <c r="L2994" s="89">
        <v>0</v>
      </c>
      <c r="M2994" s="89">
        <v>0</v>
      </c>
      <c r="N2994" s="89">
        <v>0</v>
      </c>
      <c r="O2994" s="89">
        <v>0</v>
      </c>
      <c r="P2994" s="89">
        <v>0</v>
      </c>
      <c r="Q2994" s="89">
        <v>0</v>
      </c>
      <c r="R2994" s="89">
        <v>0</v>
      </c>
      <c r="S2994" s="89">
        <v>0</v>
      </c>
      <c r="T2994" s="89">
        <v>0</v>
      </c>
      <c r="U2994" s="89">
        <v>0</v>
      </c>
      <c r="V2994" s="89">
        <v>0</v>
      </c>
      <c r="W2994" s="89">
        <v>0</v>
      </c>
      <c r="X2994" s="89">
        <v>0</v>
      </c>
      <c r="Y2994" s="89">
        <v>0</v>
      </c>
    </row>
    <row r="2995" spans="1:25">
      <c r="A2995" s="88" t="s">
        <v>3104</v>
      </c>
      <c r="B2995" s="89">
        <v>0</v>
      </c>
      <c r="C2995" s="89">
        <v>0</v>
      </c>
      <c r="D2995" s="89">
        <v>0</v>
      </c>
      <c r="E2995" s="89">
        <v>0</v>
      </c>
      <c r="F2995" s="89">
        <v>0</v>
      </c>
      <c r="G2995" s="89">
        <v>0</v>
      </c>
      <c r="H2995" s="89">
        <v>0</v>
      </c>
      <c r="I2995" s="89">
        <v>0</v>
      </c>
      <c r="J2995" s="89">
        <v>0</v>
      </c>
      <c r="K2995" s="89">
        <v>0</v>
      </c>
      <c r="L2995" s="89">
        <v>0</v>
      </c>
      <c r="M2995" s="89">
        <v>0</v>
      </c>
      <c r="N2995" s="89">
        <v>0</v>
      </c>
      <c r="O2995" s="89">
        <v>0</v>
      </c>
      <c r="P2995" s="89">
        <v>0</v>
      </c>
      <c r="Q2995" s="89">
        <v>0</v>
      </c>
      <c r="R2995" s="89">
        <v>0</v>
      </c>
      <c r="S2995" s="89">
        <v>0</v>
      </c>
      <c r="T2995" s="89">
        <v>0</v>
      </c>
      <c r="U2995" s="89">
        <v>0</v>
      </c>
      <c r="V2995" s="89">
        <v>0</v>
      </c>
      <c r="W2995" s="89">
        <v>0</v>
      </c>
      <c r="X2995" s="89">
        <v>0</v>
      </c>
      <c r="Y2995" s="89">
        <v>0</v>
      </c>
    </row>
    <row r="2996" spans="1:25">
      <c r="A2996" s="88" t="s">
        <v>3105</v>
      </c>
      <c r="B2996" s="89">
        <v>0</v>
      </c>
      <c r="C2996" s="89">
        <v>0</v>
      </c>
      <c r="D2996" s="89">
        <v>0</v>
      </c>
      <c r="E2996" s="89">
        <v>0</v>
      </c>
      <c r="F2996" s="89">
        <v>0</v>
      </c>
      <c r="G2996" s="89">
        <v>0</v>
      </c>
      <c r="H2996" s="89">
        <v>0</v>
      </c>
      <c r="I2996" s="89">
        <v>0</v>
      </c>
      <c r="J2996" s="89">
        <v>0</v>
      </c>
      <c r="K2996" s="89">
        <v>0</v>
      </c>
      <c r="L2996" s="89">
        <v>0</v>
      </c>
      <c r="M2996" s="89">
        <v>0</v>
      </c>
      <c r="N2996" s="89">
        <v>0</v>
      </c>
      <c r="O2996" s="89">
        <v>0</v>
      </c>
      <c r="P2996" s="89">
        <v>0</v>
      </c>
      <c r="Q2996" s="89">
        <v>0</v>
      </c>
      <c r="R2996" s="89">
        <v>0</v>
      </c>
      <c r="S2996" s="89">
        <v>0</v>
      </c>
      <c r="T2996" s="89">
        <v>0</v>
      </c>
      <c r="U2996" s="89">
        <v>0</v>
      </c>
      <c r="V2996" s="89">
        <v>0</v>
      </c>
      <c r="W2996" s="89">
        <v>0</v>
      </c>
      <c r="X2996" s="89">
        <v>0</v>
      </c>
      <c r="Y2996" s="89">
        <v>0</v>
      </c>
    </row>
    <row r="2997" spans="1:25">
      <c r="A2997" s="88" t="s">
        <v>3106</v>
      </c>
      <c r="B2997" s="89">
        <v>0</v>
      </c>
      <c r="C2997" s="89">
        <v>0</v>
      </c>
      <c r="D2997" s="89">
        <v>0</v>
      </c>
      <c r="E2997" s="89">
        <v>0</v>
      </c>
      <c r="F2997" s="89">
        <v>0</v>
      </c>
      <c r="G2997" s="89">
        <v>0</v>
      </c>
      <c r="H2997" s="89">
        <v>0</v>
      </c>
      <c r="I2997" s="89">
        <v>0</v>
      </c>
      <c r="J2997" s="89">
        <v>0</v>
      </c>
      <c r="K2997" s="89">
        <v>0</v>
      </c>
      <c r="L2997" s="89">
        <v>0</v>
      </c>
      <c r="M2997" s="89">
        <v>0</v>
      </c>
      <c r="N2997" s="89">
        <v>0</v>
      </c>
      <c r="O2997" s="89">
        <v>0</v>
      </c>
      <c r="P2997" s="89">
        <v>0</v>
      </c>
      <c r="Q2997" s="89">
        <v>0</v>
      </c>
      <c r="R2997" s="89">
        <v>0</v>
      </c>
      <c r="S2997" s="89">
        <v>0</v>
      </c>
      <c r="T2997" s="89">
        <v>0</v>
      </c>
      <c r="U2997" s="89">
        <v>0</v>
      </c>
      <c r="V2997" s="89">
        <v>0</v>
      </c>
      <c r="W2997" s="89">
        <v>0</v>
      </c>
      <c r="X2997" s="89">
        <v>0</v>
      </c>
      <c r="Y2997" s="89">
        <v>0</v>
      </c>
    </row>
    <row r="2998" spans="1:25">
      <c r="A2998" s="88" t="s">
        <v>3107</v>
      </c>
      <c r="B2998" s="89">
        <v>0</v>
      </c>
      <c r="C2998" s="89">
        <v>0</v>
      </c>
      <c r="D2998" s="89">
        <v>0</v>
      </c>
      <c r="E2998" s="89">
        <v>0</v>
      </c>
      <c r="F2998" s="89">
        <v>0</v>
      </c>
      <c r="G2998" s="89">
        <v>0</v>
      </c>
      <c r="H2998" s="89">
        <v>0</v>
      </c>
      <c r="I2998" s="89">
        <v>0</v>
      </c>
      <c r="J2998" s="89">
        <v>0</v>
      </c>
      <c r="K2998" s="89">
        <v>0</v>
      </c>
      <c r="L2998" s="89">
        <v>0</v>
      </c>
      <c r="M2998" s="89">
        <v>0</v>
      </c>
      <c r="N2998" s="89">
        <v>0</v>
      </c>
      <c r="O2998" s="89">
        <v>0</v>
      </c>
      <c r="P2998" s="89">
        <v>0</v>
      </c>
      <c r="Q2998" s="89">
        <v>0</v>
      </c>
      <c r="R2998" s="89">
        <v>0</v>
      </c>
      <c r="S2998" s="89">
        <v>0</v>
      </c>
      <c r="T2998" s="89">
        <v>0</v>
      </c>
      <c r="U2998" s="89">
        <v>0</v>
      </c>
      <c r="V2998" s="89">
        <v>0</v>
      </c>
      <c r="W2998" s="89">
        <v>0</v>
      </c>
      <c r="X2998" s="89">
        <v>0</v>
      </c>
      <c r="Y2998" s="89">
        <v>0</v>
      </c>
    </row>
    <row r="2999" spans="1:25">
      <c r="A2999" s="88" t="s">
        <v>3108</v>
      </c>
      <c r="B2999" s="89">
        <v>0</v>
      </c>
      <c r="C2999" s="89">
        <v>0</v>
      </c>
      <c r="D2999" s="89">
        <v>0</v>
      </c>
      <c r="E2999" s="89">
        <v>0</v>
      </c>
      <c r="F2999" s="89">
        <v>0</v>
      </c>
      <c r="G2999" s="89">
        <v>0</v>
      </c>
      <c r="H2999" s="89">
        <v>0</v>
      </c>
      <c r="I2999" s="89">
        <v>0</v>
      </c>
      <c r="J2999" s="89">
        <v>0</v>
      </c>
      <c r="K2999" s="89">
        <v>0</v>
      </c>
      <c r="L2999" s="89">
        <v>0</v>
      </c>
      <c r="M2999" s="89">
        <v>0</v>
      </c>
      <c r="N2999" s="89">
        <v>0</v>
      </c>
      <c r="O2999" s="89">
        <v>0</v>
      </c>
      <c r="P2999" s="89">
        <v>0</v>
      </c>
      <c r="Q2999" s="89">
        <v>0</v>
      </c>
      <c r="R2999" s="89">
        <v>0</v>
      </c>
      <c r="S2999" s="89">
        <v>0</v>
      </c>
      <c r="T2999" s="89">
        <v>0</v>
      </c>
      <c r="U2999" s="89">
        <v>0</v>
      </c>
      <c r="V2999" s="89">
        <v>0</v>
      </c>
      <c r="W2999" s="89">
        <v>0</v>
      </c>
      <c r="X2999" s="89">
        <v>0</v>
      </c>
      <c r="Y2999" s="89">
        <v>0</v>
      </c>
    </row>
    <row r="3000" spans="1:25">
      <c r="A3000" s="88" t="s">
        <v>3109</v>
      </c>
      <c r="B3000" s="89">
        <v>0</v>
      </c>
      <c r="C3000" s="89">
        <v>0</v>
      </c>
      <c r="D3000" s="89">
        <v>0</v>
      </c>
      <c r="E3000" s="89">
        <v>0</v>
      </c>
      <c r="F3000" s="89">
        <v>0</v>
      </c>
      <c r="G3000" s="89">
        <v>0</v>
      </c>
      <c r="H3000" s="89">
        <v>0</v>
      </c>
      <c r="I3000" s="89">
        <v>0</v>
      </c>
      <c r="J3000" s="89">
        <v>0</v>
      </c>
      <c r="K3000" s="89">
        <v>0</v>
      </c>
      <c r="L3000" s="89">
        <v>0</v>
      </c>
      <c r="M3000" s="89">
        <v>0</v>
      </c>
      <c r="N3000" s="89">
        <v>0</v>
      </c>
      <c r="O3000" s="89">
        <v>0</v>
      </c>
      <c r="P3000" s="89">
        <v>0</v>
      </c>
      <c r="Q3000" s="89">
        <v>0</v>
      </c>
      <c r="R3000" s="89">
        <v>0</v>
      </c>
      <c r="S3000" s="89">
        <v>0</v>
      </c>
      <c r="T3000" s="89">
        <v>0</v>
      </c>
      <c r="U3000" s="89">
        <v>0</v>
      </c>
      <c r="V3000" s="89">
        <v>0</v>
      </c>
      <c r="W3000" s="89">
        <v>0</v>
      </c>
      <c r="X3000" s="89">
        <v>0</v>
      </c>
      <c r="Y3000" s="89">
        <v>0</v>
      </c>
    </row>
    <row r="3001" spans="1:25">
      <c r="A3001" s="88" t="s">
        <v>3110</v>
      </c>
      <c r="B3001" s="89">
        <v>0</v>
      </c>
      <c r="C3001" s="89">
        <v>0</v>
      </c>
      <c r="D3001" s="89">
        <v>0</v>
      </c>
      <c r="E3001" s="89">
        <v>0</v>
      </c>
      <c r="F3001" s="89">
        <v>0</v>
      </c>
      <c r="G3001" s="89">
        <v>0</v>
      </c>
      <c r="H3001" s="89">
        <v>0</v>
      </c>
      <c r="I3001" s="89">
        <v>0</v>
      </c>
      <c r="J3001" s="89">
        <v>0</v>
      </c>
      <c r="K3001" s="89">
        <v>0</v>
      </c>
      <c r="L3001" s="89">
        <v>0</v>
      </c>
      <c r="M3001" s="89">
        <v>0</v>
      </c>
      <c r="N3001" s="89">
        <v>0</v>
      </c>
      <c r="O3001" s="89">
        <v>0</v>
      </c>
      <c r="P3001" s="89">
        <v>0</v>
      </c>
      <c r="Q3001" s="89">
        <v>0</v>
      </c>
      <c r="R3001" s="89">
        <v>0</v>
      </c>
      <c r="S3001" s="89">
        <v>0</v>
      </c>
      <c r="T3001" s="89">
        <v>0</v>
      </c>
      <c r="U3001" s="89">
        <v>0</v>
      </c>
      <c r="V3001" s="89">
        <v>0</v>
      </c>
      <c r="W3001" s="89">
        <v>0</v>
      </c>
      <c r="X3001" s="89">
        <v>0</v>
      </c>
      <c r="Y3001" s="89">
        <v>0</v>
      </c>
    </row>
    <row r="3002" spans="1:25">
      <c r="A3002" s="88" t="s">
        <v>3111</v>
      </c>
      <c r="B3002" s="89">
        <v>0</v>
      </c>
      <c r="C3002" s="89">
        <v>0</v>
      </c>
      <c r="D3002" s="89">
        <v>0</v>
      </c>
      <c r="E3002" s="89">
        <v>0</v>
      </c>
      <c r="F3002" s="89">
        <v>0</v>
      </c>
      <c r="G3002" s="89">
        <v>0</v>
      </c>
      <c r="H3002" s="89">
        <v>0</v>
      </c>
      <c r="I3002" s="89">
        <v>0</v>
      </c>
      <c r="J3002" s="89">
        <v>0</v>
      </c>
      <c r="K3002" s="89">
        <v>0</v>
      </c>
      <c r="L3002" s="89">
        <v>0</v>
      </c>
      <c r="M3002" s="89">
        <v>0</v>
      </c>
      <c r="N3002" s="89">
        <v>0</v>
      </c>
      <c r="O3002" s="89">
        <v>0</v>
      </c>
      <c r="P3002" s="89">
        <v>0</v>
      </c>
      <c r="Q3002" s="89">
        <v>0</v>
      </c>
      <c r="R3002" s="89">
        <v>0</v>
      </c>
      <c r="S3002" s="89">
        <v>0</v>
      </c>
      <c r="T3002" s="89">
        <v>0</v>
      </c>
      <c r="U3002" s="89">
        <v>0</v>
      </c>
      <c r="V3002" s="89">
        <v>0</v>
      </c>
      <c r="W3002" s="89">
        <v>0</v>
      </c>
      <c r="X3002" s="89">
        <v>0</v>
      </c>
      <c r="Y3002" s="89">
        <v>0</v>
      </c>
    </row>
    <row r="3003" spans="1:25">
      <c r="A3003" s="88" t="s">
        <v>3112</v>
      </c>
      <c r="B3003" s="89">
        <v>0</v>
      </c>
      <c r="C3003" s="89">
        <v>0</v>
      </c>
      <c r="D3003" s="89">
        <v>0</v>
      </c>
      <c r="E3003" s="89">
        <v>0</v>
      </c>
      <c r="F3003" s="89">
        <v>0</v>
      </c>
      <c r="G3003" s="89">
        <v>0</v>
      </c>
      <c r="H3003" s="89">
        <v>0</v>
      </c>
      <c r="I3003" s="89">
        <v>0</v>
      </c>
      <c r="J3003" s="89">
        <v>0</v>
      </c>
      <c r="K3003" s="89">
        <v>0</v>
      </c>
      <c r="L3003" s="89">
        <v>0</v>
      </c>
      <c r="M3003" s="89">
        <v>0</v>
      </c>
      <c r="N3003" s="89">
        <v>0</v>
      </c>
      <c r="O3003" s="89">
        <v>0</v>
      </c>
      <c r="P3003" s="89">
        <v>0</v>
      </c>
      <c r="Q3003" s="89">
        <v>0</v>
      </c>
      <c r="R3003" s="89">
        <v>0</v>
      </c>
      <c r="S3003" s="89">
        <v>0</v>
      </c>
      <c r="T3003" s="89">
        <v>0</v>
      </c>
      <c r="U3003" s="89">
        <v>0</v>
      </c>
      <c r="V3003" s="89">
        <v>0</v>
      </c>
      <c r="W3003" s="89">
        <v>0</v>
      </c>
      <c r="X3003" s="89">
        <v>0</v>
      </c>
      <c r="Y3003" s="89">
        <v>0</v>
      </c>
    </row>
    <row r="3004" spans="1:25">
      <c r="A3004" s="88" t="s">
        <v>3113</v>
      </c>
      <c r="B3004" s="89">
        <v>0</v>
      </c>
      <c r="C3004" s="89">
        <v>0</v>
      </c>
      <c r="D3004" s="89">
        <v>0</v>
      </c>
      <c r="E3004" s="89">
        <v>0</v>
      </c>
      <c r="F3004" s="89">
        <v>0</v>
      </c>
      <c r="G3004" s="89">
        <v>0</v>
      </c>
      <c r="H3004" s="89">
        <v>0</v>
      </c>
      <c r="I3004" s="89">
        <v>0</v>
      </c>
      <c r="J3004" s="89">
        <v>0</v>
      </c>
      <c r="K3004" s="89">
        <v>0</v>
      </c>
      <c r="L3004" s="89">
        <v>0</v>
      </c>
      <c r="M3004" s="89">
        <v>0</v>
      </c>
      <c r="N3004" s="89">
        <v>0</v>
      </c>
      <c r="O3004" s="89">
        <v>0</v>
      </c>
      <c r="P3004" s="89">
        <v>0</v>
      </c>
      <c r="Q3004" s="89">
        <v>0</v>
      </c>
      <c r="R3004" s="89">
        <v>0</v>
      </c>
      <c r="S3004" s="89">
        <v>0</v>
      </c>
      <c r="T3004" s="89">
        <v>0</v>
      </c>
      <c r="U3004" s="89">
        <v>0</v>
      </c>
      <c r="V3004" s="89">
        <v>0</v>
      </c>
      <c r="W3004" s="89">
        <v>0</v>
      </c>
      <c r="X3004" s="89">
        <v>0</v>
      </c>
      <c r="Y3004" s="89">
        <v>0</v>
      </c>
    </row>
    <row r="3005" spans="1:25">
      <c r="A3005" s="88" t="s">
        <v>3114</v>
      </c>
      <c r="B3005" s="89">
        <v>0</v>
      </c>
      <c r="C3005" s="89">
        <v>0</v>
      </c>
      <c r="D3005" s="89">
        <v>0</v>
      </c>
      <c r="E3005" s="89">
        <v>0</v>
      </c>
      <c r="F3005" s="89">
        <v>0</v>
      </c>
      <c r="G3005" s="89">
        <v>0</v>
      </c>
      <c r="H3005" s="89">
        <v>0</v>
      </c>
      <c r="I3005" s="89">
        <v>0</v>
      </c>
      <c r="J3005" s="89">
        <v>0</v>
      </c>
      <c r="K3005" s="89">
        <v>0</v>
      </c>
      <c r="L3005" s="89">
        <v>0</v>
      </c>
      <c r="M3005" s="89">
        <v>0</v>
      </c>
      <c r="N3005" s="89">
        <v>0</v>
      </c>
      <c r="O3005" s="89">
        <v>0</v>
      </c>
      <c r="P3005" s="89">
        <v>0</v>
      </c>
      <c r="Q3005" s="89">
        <v>0</v>
      </c>
      <c r="R3005" s="89">
        <v>0</v>
      </c>
      <c r="S3005" s="89">
        <v>0</v>
      </c>
      <c r="T3005" s="89">
        <v>0</v>
      </c>
      <c r="U3005" s="89">
        <v>0</v>
      </c>
      <c r="V3005" s="89">
        <v>0</v>
      </c>
      <c r="W3005" s="89">
        <v>0</v>
      </c>
      <c r="X3005" s="89">
        <v>0</v>
      </c>
      <c r="Y3005" s="89">
        <v>0</v>
      </c>
    </row>
    <row r="3006" spans="1:25">
      <c r="A3006" s="88" t="s">
        <v>3115</v>
      </c>
      <c r="B3006" s="89">
        <v>0</v>
      </c>
      <c r="C3006" s="89">
        <v>0</v>
      </c>
      <c r="D3006" s="89">
        <v>0</v>
      </c>
      <c r="E3006" s="89">
        <v>0</v>
      </c>
      <c r="F3006" s="89">
        <v>0</v>
      </c>
      <c r="G3006" s="89">
        <v>0</v>
      </c>
      <c r="H3006" s="89">
        <v>0</v>
      </c>
      <c r="I3006" s="89">
        <v>0</v>
      </c>
      <c r="J3006" s="89">
        <v>0</v>
      </c>
      <c r="K3006" s="89">
        <v>0</v>
      </c>
      <c r="L3006" s="89">
        <v>0</v>
      </c>
      <c r="M3006" s="89">
        <v>0</v>
      </c>
      <c r="N3006" s="89">
        <v>0</v>
      </c>
      <c r="O3006" s="89">
        <v>0</v>
      </c>
      <c r="P3006" s="89">
        <v>0</v>
      </c>
      <c r="Q3006" s="89">
        <v>0</v>
      </c>
      <c r="R3006" s="89">
        <v>0</v>
      </c>
      <c r="S3006" s="89">
        <v>0</v>
      </c>
      <c r="T3006" s="89">
        <v>0</v>
      </c>
      <c r="U3006" s="89">
        <v>0</v>
      </c>
      <c r="V3006" s="89">
        <v>0</v>
      </c>
      <c r="W3006" s="89">
        <v>0</v>
      </c>
      <c r="X3006" s="89">
        <v>0</v>
      </c>
      <c r="Y3006" s="89">
        <v>0</v>
      </c>
    </row>
    <row r="3007" spans="1:25">
      <c r="A3007" s="88" t="s">
        <v>3116</v>
      </c>
      <c r="B3007" s="89">
        <v>0</v>
      </c>
      <c r="C3007" s="89">
        <v>0</v>
      </c>
      <c r="D3007" s="89">
        <v>0</v>
      </c>
      <c r="E3007" s="89">
        <v>0</v>
      </c>
      <c r="F3007" s="89">
        <v>0</v>
      </c>
      <c r="G3007" s="89">
        <v>0</v>
      </c>
      <c r="H3007" s="89">
        <v>0</v>
      </c>
      <c r="I3007" s="89">
        <v>0</v>
      </c>
      <c r="J3007" s="89">
        <v>0</v>
      </c>
      <c r="K3007" s="89">
        <v>0</v>
      </c>
      <c r="L3007" s="89">
        <v>0</v>
      </c>
      <c r="M3007" s="89">
        <v>0</v>
      </c>
      <c r="N3007" s="89">
        <v>0</v>
      </c>
      <c r="O3007" s="89">
        <v>0</v>
      </c>
      <c r="P3007" s="89">
        <v>0</v>
      </c>
      <c r="Q3007" s="89">
        <v>0</v>
      </c>
      <c r="R3007" s="89">
        <v>0</v>
      </c>
      <c r="S3007" s="89">
        <v>0</v>
      </c>
      <c r="T3007" s="89">
        <v>0</v>
      </c>
      <c r="U3007" s="89">
        <v>0</v>
      </c>
      <c r="V3007" s="89">
        <v>0</v>
      </c>
      <c r="W3007" s="89">
        <v>0</v>
      </c>
      <c r="X3007" s="89">
        <v>0</v>
      </c>
      <c r="Y3007" s="89">
        <v>0</v>
      </c>
    </row>
    <row r="3008" spans="1:25">
      <c r="A3008" s="88" t="s">
        <v>3117</v>
      </c>
      <c r="B3008" s="89">
        <v>0</v>
      </c>
      <c r="C3008" s="89">
        <v>0</v>
      </c>
      <c r="D3008" s="89">
        <v>0</v>
      </c>
      <c r="E3008" s="89">
        <v>0</v>
      </c>
      <c r="F3008" s="89">
        <v>0</v>
      </c>
      <c r="G3008" s="89">
        <v>0</v>
      </c>
      <c r="H3008" s="89">
        <v>0</v>
      </c>
      <c r="I3008" s="89">
        <v>0</v>
      </c>
      <c r="J3008" s="89">
        <v>0</v>
      </c>
      <c r="K3008" s="89">
        <v>0</v>
      </c>
      <c r="L3008" s="89">
        <v>0</v>
      </c>
      <c r="M3008" s="89">
        <v>0</v>
      </c>
      <c r="N3008" s="89">
        <v>0</v>
      </c>
      <c r="O3008" s="89">
        <v>0</v>
      </c>
      <c r="P3008" s="89">
        <v>0</v>
      </c>
      <c r="Q3008" s="89">
        <v>0</v>
      </c>
      <c r="R3008" s="89">
        <v>0</v>
      </c>
      <c r="S3008" s="89">
        <v>0</v>
      </c>
      <c r="T3008" s="89">
        <v>0</v>
      </c>
      <c r="U3008" s="89">
        <v>0</v>
      </c>
      <c r="V3008" s="89">
        <v>0</v>
      </c>
      <c r="W3008" s="89">
        <v>0</v>
      </c>
      <c r="X3008" s="89">
        <v>0</v>
      </c>
      <c r="Y3008" s="89">
        <v>0</v>
      </c>
    </row>
    <row r="3009" spans="1:25">
      <c r="A3009" s="88" t="s">
        <v>3118</v>
      </c>
      <c r="B3009" s="89">
        <v>0</v>
      </c>
      <c r="C3009" s="89">
        <v>0</v>
      </c>
      <c r="D3009" s="89">
        <v>0</v>
      </c>
      <c r="E3009" s="89">
        <v>0</v>
      </c>
      <c r="F3009" s="89">
        <v>0</v>
      </c>
      <c r="G3009" s="89">
        <v>0</v>
      </c>
      <c r="H3009" s="89">
        <v>0</v>
      </c>
      <c r="I3009" s="89">
        <v>0</v>
      </c>
      <c r="J3009" s="89">
        <v>0</v>
      </c>
      <c r="K3009" s="89">
        <v>0</v>
      </c>
      <c r="L3009" s="89">
        <v>0</v>
      </c>
      <c r="M3009" s="89">
        <v>0</v>
      </c>
      <c r="N3009" s="89">
        <v>0</v>
      </c>
      <c r="O3009" s="89">
        <v>0</v>
      </c>
      <c r="P3009" s="89">
        <v>0</v>
      </c>
      <c r="Q3009" s="89">
        <v>0</v>
      </c>
      <c r="R3009" s="89">
        <v>0</v>
      </c>
      <c r="S3009" s="89">
        <v>0</v>
      </c>
      <c r="T3009" s="89">
        <v>0</v>
      </c>
      <c r="U3009" s="89">
        <v>0</v>
      </c>
      <c r="V3009" s="89">
        <v>0</v>
      </c>
      <c r="W3009" s="89">
        <v>0</v>
      </c>
      <c r="X3009" s="89">
        <v>0</v>
      </c>
      <c r="Y3009" s="89">
        <v>0</v>
      </c>
    </row>
    <row r="3010" spans="1:25">
      <c r="A3010" s="88" t="s">
        <v>3119</v>
      </c>
      <c r="B3010" s="89">
        <v>0</v>
      </c>
      <c r="C3010" s="89">
        <v>0</v>
      </c>
      <c r="D3010" s="89">
        <v>0</v>
      </c>
      <c r="E3010" s="89">
        <v>0</v>
      </c>
      <c r="F3010" s="89">
        <v>0</v>
      </c>
      <c r="G3010" s="89">
        <v>0</v>
      </c>
      <c r="H3010" s="89">
        <v>0</v>
      </c>
      <c r="I3010" s="89">
        <v>0</v>
      </c>
      <c r="J3010" s="89">
        <v>0</v>
      </c>
      <c r="K3010" s="89">
        <v>0</v>
      </c>
      <c r="L3010" s="89">
        <v>0</v>
      </c>
      <c r="M3010" s="89">
        <v>0</v>
      </c>
      <c r="N3010" s="89">
        <v>0</v>
      </c>
      <c r="O3010" s="89">
        <v>0</v>
      </c>
      <c r="P3010" s="89">
        <v>0</v>
      </c>
      <c r="Q3010" s="89">
        <v>0</v>
      </c>
      <c r="R3010" s="89">
        <v>0</v>
      </c>
      <c r="S3010" s="89">
        <v>0</v>
      </c>
      <c r="T3010" s="89">
        <v>0</v>
      </c>
      <c r="U3010" s="89">
        <v>0</v>
      </c>
      <c r="V3010" s="89">
        <v>0</v>
      </c>
      <c r="W3010" s="89">
        <v>0</v>
      </c>
      <c r="X3010" s="89">
        <v>0</v>
      </c>
      <c r="Y3010" s="89">
        <v>0</v>
      </c>
    </row>
    <row r="3011" spans="1:25">
      <c r="A3011" s="88" t="s">
        <v>3120</v>
      </c>
      <c r="B3011" s="89">
        <v>0</v>
      </c>
      <c r="C3011" s="89">
        <v>0</v>
      </c>
      <c r="D3011" s="89">
        <v>0</v>
      </c>
      <c r="E3011" s="89">
        <v>0</v>
      </c>
      <c r="F3011" s="89">
        <v>0</v>
      </c>
      <c r="G3011" s="89">
        <v>0</v>
      </c>
      <c r="H3011" s="89">
        <v>0</v>
      </c>
      <c r="I3011" s="89">
        <v>0</v>
      </c>
      <c r="J3011" s="89">
        <v>0</v>
      </c>
      <c r="K3011" s="89">
        <v>0</v>
      </c>
      <c r="L3011" s="89">
        <v>0</v>
      </c>
      <c r="M3011" s="89">
        <v>0</v>
      </c>
      <c r="N3011" s="89">
        <v>0</v>
      </c>
      <c r="O3011" s="89">
        <v>0</v>
      </c>
      <c r="P3011" s="89">
        <v>0</v>
      </c>
      <c r="Q3011" s="89">
        <v>0</v>
      </c>
      <c r="R3011" s="89">
        <v>0</v>
      </c>
      <c r="S3011" s="89">
        <v>0</v>
      </c>
      <c r="T3011" s="89">
        <v>0</v>
      </c>
      <c r="U3011" s="89">
        <v>0</v>
      </c>
      <c r="V3011" s="89">
        <v>0</v>
      </c>
      <c r="W3011" s="89">
        <v>0</v>
      </c>
      <c r="X3011" s="89">
        <v>0</v>
      </c>
      <c r="Y3011" s="89">
        <v>0</v>
      </c>
    </row>
    <row r="3012" spans="1:25">
      <c r="A3012" s="88" t="s">
        <v>3121</v>
      </c>
      <c r="B3012" s="89">
        <v>0</v>
      </c>
      <c r="C3012" s="89">
        <v>0</v>
      </c>
      <c r="D3012" s="89">
        <v>0</v>
      </c>
      <c r="E3012" s="89">
        <v>0</v>
      </c>
      <c r="F3012" s="89">
        <v>0</v>
      </c>
      <c r="G3012" s="89">
        <v>0</v>
      </c>
      <c r="H3012" s="89">
        <v>0</v>
      </c>
      <c r="I3012" s="89">
        <v>0</v>
      </c>
      <c r="J3012" s="89">
        <v>0</v>
      </c>
      <c r="K3012" s="89">
        <v>0</v>
      </c>
      <c r="L3012" s="89">
        <v>0</v>
      </c>
      <c r="M3012" s="89">
        <v>0</v>
      </c>
      <c r="N3012" s="89">
        <v>0</v>
      </c>
      <c r="O3012" s="89">
        <v>0</v>
      </c>
      <c r="P3012" s="89">
        <v>0</v>
      </c>
      <c r="Q3012" s="89">
        <v>0</v>
      </c>
      <c r="R3012" s="89">
        <v>0</v>
      </c>
      <c r="S3012" s="89">
        <v>0</v>
      </c>
      <c r="T3012" s="89">
        <v>0</v>
      </c>
      <c r="U3012" s="89">
        <v>0</v>
      </c>
      <c r="V3012" s="89">
        <v>0</v>
      </c>
      <c r="W3012" s="89">
        <v>0</v>
      </c>
      <c r="X3012" s="89">
        <v>0</v>
      </c>
      <c r="Y3012" s="89">
        <v>0</v>
      </c>
    </row>
    <row r="3013" spans="1:25">
      <c r="A3013" s="88" t="s">
        <v>3122</v>
      </c>
      <c r="B3013" s="89">
        <v>0</v>
      </c>
      <c r="C3013" s="89">
        <v>0</v>
      </c>
      <c r="D3013" s="89">
        <v>0</v>
      </c>
      <c r="E3013" s="89">
        <v>0</v>
      </c>
      <c r="F3013" s="89">
        <v>0</v>
      </c>
      <c r="G3013" s="89">
        <v>0</v>
      </c>
      <c r="H3013" s="89">
        <v>0</v>
      </c>
      <c r="I3013" s="89">
        <v>0</v>
      </c>
      <c r="J3013" s="89">
        <v>0</v>
      </c>
      <c r="K3013" s="89">
        <v>0</v>
      </c>
      <c r="L3013" s="89">
        <v>0</v>
      </c>
      <c r="M3013" s="89">
        <v>0</v>
      </c>
      <c r="N3013" s="89">
        <v>0</v>
      </c>
      <c r="O3013" s="89">
        <v>0</v>
      </c>
      <c r="P3013" s="89">
        <v>0</v>
      </c>
      <c r="Q3013" s="89">
        <v>0</v>
      </c>
      <c r="R3013" s="89">
        <v>0</v>
      </c>
      <c r="S3013" s="89">
        <v>0</v>
      </c>
      <c r="T3013" s="89">
        <v>0</v>
      </c>
      <c r="U3013" s="89">
        <v>0</v>
      </c>
      <c r="V3013" s="89">
        <v>0</v>
      </c>
      <c r="W3013" s="89">
        <v>0</v>
      </c>
      <c r="X3013" s="89">
        <v>0</v>
      </c>
      <c r="Y3013" s="89">
        <v>0</v>
      </c>
    </row>
    <row r="3014" spans="1:25">
      <c r="A3014" s="88" t="s">
        <v>3123</v>
      </c>
      <c r="B3014" s="89">
        <v>0</v>
      </c>
      <c r="C3014" s="89">
        <v>0</v>
      </c>
      <c r="D3014" s="89">
        <v>0</v>
      </c>
      <c r="E3014" s="89">
        <v>0</v>
      </c>
      <c r="F3014" s="89">
        <v>0</v>
      </c>
      <c r="G3014" s="89">
        <v>0</v>
      </c>
      <c r="H3014" s="89">
        <v>0</v>
      </c>
      <c r="I3014" s="89">
        <v>0</v>
      </c>
      <c r="J3014" s="89">
        <v>0</v>
      </c>
      <c r="K3014" s="89">
        <v>0</v>
      </c>
      <c r="L3014" s="89">
        <v>0</v>
      </c>
      <c r="M3014" s="89">
        <v>0</v>
      </c>
      <c r="N3014" s="89">
        <v>0</v>
      </c>
      <c r="O3014" s="89">
        <v>0</v>
      </c>
      <c r="P3014" s="89">
        <v>0</v>
      </c>
      <c r="Q3014" s="89">
        <v>0</v>
      </c>
      <c r="R3014" s="89">
        <v>0</v>
      </c>
      <c r="S3014" s="89">
        <v>0</v>
      </c>
      <c r="T3014" s="89">
        <v>0</v>
      </c>
      <c r="U3014" s="89">
        <v>0</v>
      </c>
      <c r="V3014" s="89">
        <v>0</v>
      </c>
      <c r="W3014" s="89">
        <v>0</v>
      </c>
      <c r="X3014" s="89">
        <v>0</v>
      </c>
      <c r="Y3014" s="89">
        <v>0</v>
      </c>
    </row>
    <row r="3015" spans="1:25">
      <c r="A3015" s="88" t="s">
        <v>3124</v>
      </c>
      <c r="B3015" s="89">
        <v>0</v>
      </c>
      <c r="C3015" s="89">
        <v>0</v>
      </c>
      <c r="D3015" s="89">
        <v>0</v>
      </c>
      <c r="E3015" s="89">
        <v>0</v>
      </c>
      <c r="F3015" s="89">
        <v>0</v>
      </c>
      <c r="G3015" s="89">
        <v>0</v>
      </c>
      <c r="H3015" s="89">
        <v>0</v>
      </c>
      <c r="I3015" s="89">
        <v>0</v>
      </c>
      <c r="J3015" s="89">
        <v>0</v>
      </c>
      <c r="K3015" s="89">
        <v>0</v>
      </c>
      <c r="L3015" s="89">
        <v>0</v>
      </c>
      <c r="M3015" s="89">
        <v>0</v>
      </c>
      <c r="N3015" s="89">
        <v>0</v>
      </c>
      <c r="O3015" s="89">
        <v>0</v>
      </c>
      <c r="P3015" s="89">
        <v>0</v>
      </c>
      <c r="Q3015" s="89">
        <v>0</v>
      </c>
      <c r="R3015" s="89">
        <v>0</v>
      </c>
      <c r="S3015" s="89">
        <v>0</v>
      </c>
      <c r="T3015" s="89">
        <v>0</v>
      </c>
      <c r="U3015" s="89">
        <v>0</v>
      </c>
      <c r="V3015" s="89">
        <v>0</v>
      </c>
      <c r="W3015" s="89">
        <v>0</v>
      </c>
      <c r="X3015" s="89">
        <v>0</v>
      </c>
      <c r="Y3015" s="89">
        <v>0</v>
      </c>
    </row>
    <row r="3016" spans="1:25">
      <c r="A3016" s="88" t="s">
        <v>3125</v>
      </c>
      <c r="B3016" s="89">
        <v>0</v>
      </c>
      <c r="C3016" s="89">
        <v>0</v>
      </c>
      <c r="D3016" s="89">
        <v>0</v>
      </c>
      <c r="E3016" s="89">
        <v>0</v>
      </c>
      <c r="F3016" s="89">
        <v>0</v>
      </c>
      <c r="G3016" s="89">
        <v>0</v>
      </c>
      <c r="H3016" s="89">
        <v>0</v>
      </c>
      <c r="I3016" s="89">
        <v>0</v>
      </c>
      <c r="J3016" s="89">
        <v>0</v>
      </c>
      <c r="K3016" s="89">
        <v>0</v>
      </c>
      <c r="L3016" s="89">
        <v>0</v>
      </c>
      <c r="M3016" s="89">
        <v>0</v>
      </c>
      <c r="N3016" s="89">
        <v>0</v>
      </c>
      <c r="O3016" s="89">
        <v>0</v>
      </c>
      <c r="P3016" s="89">
        <v>0</v>
      </c>
      <c r="Q3016" s="89">
        <v>0</v>
      </c>
      <c r="R3016" s="89">
        <v>0</v>
      </c>
      <c r="S3016" s="89">
        <v>0</v>
      </c>
      <c r="T3016" s="89">
        <v>0</v>
      </c>
      <c r="U3016" s="89">
        <v>0</v>
      </c>
      <c r="V3016" s="89">
        <v>0</v>
      </c>
      <c r="W3016" s="89">
        <v>0</v>
      </c>
      <c r="X3016" s="89">
        <v>0</v>
      </c>
      <c r="Y3016" s="89">
        <v>0</v>
      </c>
    </row>
    <row r="3017" spans="1:25">
      <c r="A3017" s="88" t="s">
        <v>3126</v>
      </c>
      <c r="B3017" s="89">
        <v>0</v>
      </c>
      <c r="C3017" s="89">
        <v>0</v>
      </c>
      <c r="D3017" s="89">
        <v>0</v>
      </c>
      <c r="E3017" s="89">
        <v>0</v>
      </c>
      <c r="F3017" s="89">
        <v>0</v>
      </c>
      <c r="G3017" s="89">
        <v>0</v>
      </c>
      <c r="H3017" s="89">
        <v>0</v>
      </c>
      <c r="I3017" s="89">
        <v>0</v>
      </c>
      <c r="J3017" s="89">
        <v>0</v>
      </c>
      <c r="K3017" s="89">
        <v>0</v>
      </c>
      <c r="L3017" s="89">
        <v>0</v>
      </c>
      <c r="M3017" s="89">
        <v>0</v>
      </c>
      <c r="N3017" s="89">
        <v>0</v>
      </c>
      <c r="O3017" s="89">
        <v>0</v>
      </c>
      <c r="P3017" s="89">
        <v>0</v>
      </c>
      <c r="Q3017" s="89">
        <v>0</v>
      </c>
      <c r="R3017" s="89">
        <v>0</v>
      </c>
      <c r="S3017" s="89">
        <v>0</v>
      </c>
      <c r="T3017" s="89">
        <v>0</v>
      </c>
      <c r="U3017" s="89">
        <v>0</v>
      </c>
      <c r="V3017" s="89">
        <v>0</v>
      </c>
      <c r="W3017" s="89">
        <v>0</v>
      </c>
      <c r="X3017" s="89">
        <v>0</v>
      </c>
      <c r="Y3017" s="89">
        <v>0</v>
      </c>
    </row>
    <row r="3018" spans="1:25">
      <c r="A3018" s="88" t="s">
        <v>3127</v>
      </c>
      <c r="B3018" s="89">
        <v>0</v>
      </c>
      <c r="C3018" s="89">
        <v>0</v>
      </c>
      <c r="D3018" s="89">
        <v>0</v>
      </c>
      <c r="E3018" s="89">
        <v>0</v>
      </c>
      <c r="F3018" s="89">
        <v>0</v>
      </c>
      <c r="G3018" s="89">
        <v>0</v>
      </c>
      <c r="H3018" s="89">
        <v>0</v>
      </c>
      <c r="I3018" s="89">
        <v>0</v>
      </c>
      <c r="J3018" s="89">
        <v>0</v>
      </c>
      <c r="K3018" s="89">
        <v>0</v>
      </c>
      <c r="L3018" s="89">
        <v>0</v>
      </c>
      <c r="M3018" s="89">
        <v>0</v>
      </c>
      <c r="N3018" s="89">
        <v>0</v>
      </c>
      <c r="O3018" s="89">
        <v>0</v>
      </c>
      <c r="P3018" s="89">
        <v>0</v>
      </c>
      <c r="Q3018" s="89">
        <v>0</v>
      </c>
      <c r="R3018" s="89">
        <v>0</v>
      </c>
      <c r="S3018" s="89">
        <v>0</v>
      </c>
      <c r="T3018" s="89">
        <v>0</v>
      </c>
      <c r="U3018" s="89">
        <v>0</v>
      </c>
      <c r="V3018" s="89">
        <v>0</v>
      </c>
      <c r="W3018" s="89">
        <v>0</v>
      </c>
      <c r="X3018" s="89">
        <v>0</v>
      </c>
      <c r="Y3018" s="89">
        <v>0</v>
      </c>
    </row>
    <row r="3019" spans="1:25">
      <c r="A3019" s="88" t="s">
        <v>3128</v>
      </c>
      <c r="B3019" s="89">
        <v>0</v>
      </c>
      <c r="C3019" s="89">
        <v>0</v>
      </c>
      <c r="D3019" s="89">
        <v>0</v>
      </c>
      <c r="E3019" s="89">
        <v>0</v>
      </c>
      <c r="F3019" s="89">
        <v>0</v>
      </c>
      <c r="G3019" s="89">
        <v>0</v>
      </c>
      <c r="H3019" s="89">
        <v>0</v>
      </c>
      <c r="I3019" s="89">
        <v>0</v>
      </c>
      <c r="J3019" s="89">
        <v>0</v>
      </c>
      <c r="K3019" s="89">
        <v>0</v>
      </c>
      <c r="L3019" s="89">
        <v>0</v>
      </c>
      <c r="M3019" s="89">
        <v>0</v>
      </c>
      <c r="N3019" s="89">
        <v>0</v>
      </c>
      <c r="O3019" s="89">
        <v>0</v>
      </c>
      <c r="P3019" s="89">
        <v>0</v>
      </c>
      <c r="Q3019" s="89">
        <v>0</v>
      </c>
      <c r="R3019" s="89">
        <v>0</v>
      </c>
      <c r="S3019" s="89">
        <v>0</v>
      </c>
      <c r="T3019" s="89">
        <v>0</v>
      </c>
      <c r="U3019" s="89">
        <v>0</v>
      </c>
      <c r="V3019" s="89">
        <v>0</v>
      </c>
      <c r="W3019" s="89">
        <v>0</v>
      </c>
      <c r="X3019" s="89">
        <v>0</v>
      </c>
      <c r="Y3019" s="89">
        <v>0</v>
      </c>
    </row>
    <row r="3020" spans="1:25">
      <c r="A3020" s="88" t="s">
        <v>3129</v>
      </c>
      <c r="B3020" s="89">
        <v>0</v>
      </c>
      <c r="C3020" s="89">
        <v>0</v>
      </c>
      <c r="D3020" s="89">
        <v>0</v>
      </c>
      <c r="E3020" s="89">
        <v>0</v>
      </c>
      <c r="F3020" s="89">
        <v>0</v>
      </c>
      <c r="G3020" s="89">
        <v>0</v>
      </c>
      <c r="H3020" s="89">
        <v>0</v>
      </c>
      <c r="I3020" s="89">
        <v>0</v>
      </c>
      <c r="J3020" s="89">
        <v>0</v>
      </c>
      <c r="K3020" s="89">
        <v>0</v>
      </c>
      <c r="L3020" s="89">
        <v>0</v>
      </c>
      <c r="M3020" s="89">
        <v>0</v>
      </c>
      <c r="N3020" s="89">
        <v>0</v>
      </c>
      <c r="O3020" s="89">
        <v>0</v>
      </c>
      <c r="P3020" s="89">
        <v>0</v>
      </c>
      <c r="Q3020" s="89">
        <v>0</v>
      </c>
      <c r="R3020" s="89">
        <v>0</v>
      </c>
      <c r="S3020" s="89">
        <v>0</v>
      </c>
      <c r="T3020" s="89">
        <v>0</v>
      </c>
      <c r="U3020" s="89">
        <v>0</v>
      </c>
      <c r="V3020" s="89">
        <v>0</v>
      </c>
      <c r="W3020" s="89">
        <v>0</v>
      </c>
      <c r="X3020" s="89">
        <v>0</v>
      </c>
      <c r="Y3020" s="89">
        <v>0</v>
      </c>
    </row>
    <row r="3021" spans="1:25">
      <c r="A3021" s="88" t="s">
        <v>3130</v>
      </c>
      <c r="B3021" s="89">
        <v>0</v>
      </c>
      <c r="C3021" s="89">
        <v>0</v>
      </c>
      <c r="D3021" s="89">
        <v>0</v>
      </c>
      <c r="E3021" s="89">
        <v>0</v>
      </c>
      <c r="F3021" s="89">
        <v>0</v>
      </c>
      <c r="G3021" s="89">
        <v>0</v>
      </c>
      <c r="H3021" s="89">
        <v>0</v>
      </c>
      <c r="I3021" s="89">
        <v>0</v>
      </c>
      <c r="J3021" s="89">
        <v>0</v>
      </c>
      <c r="K3021" s="89">
        <v>0</v>
      </c>
      <c r="L3021" s="89">
        <v>0</v>
      </c>
      <c r="M3021" s="89">
        <v>0</v>
      </c>
      <c r="N3021" s="89">
        <v>0</v>
      </c>
      <c r="O3021" s="89">
        <v>0</v>
      </c>
      <c r="P3021" s="89">
        <v>0</v>
      </c>
      <c r="Q3021" s="89">
        <v>0</v>
      </c>
      <c r="R3021" s="89">
        <v>0</v>
      </c>
      <c r="S3021" s="89">
        <v>0</v>
      </c>
      <c r="T3021" s="89">
        <v>0</v>
      </c>
      <c r="U3021" s="89">
        <v>0</v>
      </c>
      <c r="V3021" s="89">
        <v>0</v>
      </c>
      <c r="W3021" s="89">
        <v>0</v>
      </c>
      <c r="X3021" s="89">
        <v>0</v>
      </c>
      <c r="Y3021" s="89">
        <v>0</v>
      </c>
    </row>
    <row r="3022" spans="1:25">
      <c r="A3022" s="88" t="s">
        <v>3131</v>
      </c>
      <c r="B3022" s="89">
        <v>0</v>
      </c>
      <c r="C3022" s="89">
        <v>0</v>
      </c>
      <c r="D3022" s="89">
        <v>0</v>
      </c>
      <c r="E3022" s="89">
        <v>0</v>
      </c>
      <c r="F3022" s="89">
        <v>0</v>
      </c>
      <c r="G3022" s="89">
        <v>0</v>
      </c>
      <c r="H3022" s="89">
        <v>0</v>
      </c>
      <c r="I3022" s="89">
        <v>0</v>
      </c>
      <c r="J3022" s="89">
        <v>0</v>
      </c>
      <c r="K3022" s="89">
        <v>0</v>
      </c>
      <c r="L3022" s="89">
        <v>0</v>
      </c>
      <c r="M3022" s="89">
        <v>0</v>
      </c>
      <c r="N3022" s="89">
        <v>0</v>
      </c>
      <c r="O3022" s="89">
        <v>0</v>
      </c>
      <c r="P3022" s="89">
        <v>0</v>
      </c>
      <c r="Q3022" s="89">
        <v>0</v>
      </c>
      <c r="R3022" s="89">
        <v>0</v>
      </c>
      <c r="S3022" s="89">
        <v>0</v>
      </c>
      <c r="T3022" s="89">
        <v>0</v>
      </c>
      <c r="U3022" s="89">
        <v>0</v>
      </c>
      <c r="V3022" s="89">
        <v>0</v>
      </c>
      <c r="W3022" s="89">
        <v>0</v>
      </c>
      <c r="X3022" s="89">
        <v>0</v>
      </c>
      <c r="Y3022" s="89">
        <v>0</v>
      </c>
    </row>
    <row r="3023" spans="1:25">
      <c r="A3023" s="88" t="s">
        <v>3132</v>
      </c>
      <c r="B3023" s="89">
        <v>0</v>
      </c>
      <c r="C3023" s="89">
        <v>0</v>
      </c>
      <c r="D3023" s="89">
        <v>0</v>
      </c>
      <c r="E3023" s="89">
        <v>0</v>
      </c>
      <c r="F3023" s="89">
        <v>0</v>
      </c>
      <c r="G3023" s="89">
        <v>0</v>
      </c>
      <c r="H3023" s="89">
        <v>0</v>
      </c>
      <c r="I3023" s="89">
        <v>0</v>
      </c>
      <c r="J3023" s="89">
        <v>0</v>
      </c>
      <c r="K3023" s="89">
        <v>0</v>
      </c>
      <c r="L3023" s="89">
        <v>0</v>
      </c>
      <c r="M3023" s="89">
        <v>0</v>
      </c>
      <c r="N3023" s="89">
        <v>0</v>
      </c>
      <c r="O3023" s="89">
        <v>0</v>
      </c>
      <c r="P3023" s="89">
        <v>0</v>
      </c>
      <c r="Q3023" s="89">
        <v>0</v>
      </c>
      <c r="R3023" s="89">
        <v>0</v>
      </c>
      <c r="S3023" s="89">
        <v>0</v>
      </c>
      <c r="T3023" s="89">
        <v>0</v>
      </c>
      <c r="U3023" s="89">
        <v>0</v>
      </c>
      <c r="V3023" s="89">
        <v>0</v>
      </c>
      <c r="W3023" s="89">
        <v>0</v>
      </c>
      <c r="X3023" s="89">
        <v>0</v>
      </c>
      <c r="Y3023" s="89">
        <v>0</v>
      </c>
    </row>
    <row r="3024" spans="1:25">
      <c r="A3024" s="88" t="s">
        <v>3133</v>
      </c>
      <c r="B3024" s="89">
        <v>0</v>
      </c>
      <c r="C3024" s="89">
        <v>0</v>
      </c>
      <c r="D3024" s="89">
        <v>0</v>
      </c>
      <c r="E3024" s="89">
        <v>0</v>
      </c>
      <c r="F3024" s="89">
        <v>0</v>
      </c>
      <c r="G3024" s="89">
        <v>0</v>
      </c>
      <c r="H3024" s="89">
        <v>0</v>
      </c>
      <c r="I3024" s="89">
        <v>0</v>
      </c>
      <c r="J3024" s="89">
        <v>0</v>
      </c>
      <c r="K3024" s="89">
        <v>0</v>
      </c>
      <c r="L3024" s="89">
        <v>0</v>
      </c>
      <c r="M3024" s="89">
        <v>0</v>
      </c>
      <c r="N3024" s="89">
        <v>0</v>
      </c>
      <c r="O3024" s="89">
        <v>0</v>
      </c>
      <c r="P3024" s="89">
        <v>0</v>
      </c>
      <c r="Q3024" s="89">
        <v>0</v>
      </c>
      <c r="R3024" s="89">
        <v>0</v>
      </c>
      <c r="S3024" s="89">
        <v>0</v>
      </c>
      <c r="T3024" s="89">
        <v>0</v>
      </c>
      <c r="U3024" s="89">
        <v>0</v>
      </c>
      <c r="V3024" s="89">
        <v>0</v>
      </c>
      <c r="W3024" s="89">
        <v>0</v>
      </c>
      <c r="X3024" s="89">
        <v>0</v>
      </c>
      <c r="Y3024" s="89">
        <v>0</v>
      </c>
    </row>
    <row r="3025" spans="1:25">
      <c r="A3025" s="88" t="s">
        <v>3134</v>
      </c>
      <c r="B3025" s="89">
        <v>0</v>
      </c>
      <c r="C3025" s="89">
        <v>0</v>
      </c>
      <c r="D3025" s="89">
        <v>0</v>
      </c>
      <c r="E3025" s="89">
        <v>0</v>
      </c>
      <c r="F3025" s="89">
        <v>0</v>
      </c>
      <c r="G3025" s="89">
        <v>0</v>
      </c>
      <c r="H3025" s="89">
        <v>0</v>
      </c>
      <c r="I3025" s="89">
        <v>0</v>
      </c>
      <c r="J3025" s="89">
        <v>0</v>
      </c>
      <c r="K3025" s="89">
        <v>0</v>
      </c>
      <c r="L3025" s="89">
        <v>0</v>
      </c>
      <c r="M3025" s="89">
        <v>0</v>
      </c>
      <c r="N3025" s="89">
        <v>0</v>
      </c>
      <c r="O3025" s="89">
        <v>0</v>
      </c>
      <c r="P3025" s="89">
        <v>0</v>
      </c>
      <c r="Q3025" s="89">
        <v>0</v>
      </c>
      <c r="R3025" s="89">
        <v>0</v>
      </c>
      <c r="S3025" s="89">
        <v>0</v>
      </c>
      <c r="T3025" s="89">
        <v>0</v>
      </c>
      <c r="U3025" s="89">
        <v>0</v>
      </c>
      <c r="V3025" s="89">
        <v>0</v>
      </c>
      <c r="W3025" s="89">
        <v>0</v>
      </c>
      <c r="X3025" s="89">
        <v>0</v>
      </c>
      <c r="Y3025" s="89">
        <v>0</v>
      </c>
    </row>
    <row r="3026" spans="1:25">
      <c r="A3026" s="88" t="s">
        <v>3135</v>
      </c>
      <c r="B3026" s="89">
        <v>0</v>
      </c>
      <c r="C3026" s="89">
        <v>0</v>
      </c>
      <c r="D3026" s="89">
        <v>0</v>
      </c>
      <c r="E3026" s="89">
        <v>0</v>
      </c>
      <c r="F3026" s="89">
        <v>0</v>
      </c>
      <c r="G3026" s="89">
        <v>0</v>
      </c>
      <c r="H3026" s="89">
        <v>0</v>
      </c>
      <c r="I3026" s="89">
        <v>0</v>
      </c>
      <c r="J3026" s="89">
        <v>0</v>
      </c>
      <c r="K3026" s="89">
        <v>0</v>
      </c>
      <c r="L3026" s="89">
        <v>0</v>
      </c>
      <c r="M3026" s="89">
        <v>0</v>
      </c>
      <c r="N3026" s="89">
        <v>0</v>
      </c>
      <c r="O3026" s="89">
        <v>0</v>
      </c>
      <c r="P3026" s="89">
        <v>0</v>
      </c>
      <c r="Q3026" s="89">
        <v>0</v>
      </c>
      <c r="R3026" s="89">
        <v>0</v>
      </c>
      <c r="S3026" s="89">
        <v>0</v>
      </c>
      <c r="T3026" s="89">
        <v>0</v>
      </c>
      <c r="U3026" s="89">
        <v>0</v>
      </c>
      <c r="V3026" s="89">
        <v>0</v>
      </c>
      <c r="W3026" s="89">
        <v>0</v>
      </c>
      <c r="X3026" s="89">
        <v>0</v>
      </c>
      <c r="Y3026" s="89">
        <v>0</v>
      </c>
    </row>
    <row r="3027" spans="1:25">
      <c r="A3027" s="88" t="s">
        <v>3136</v>
      </c>
      <c r="B3027" s="89">
        <v>0</v>
      </c>
      <c r="C3027" s="89">
        <v>0</v>
      </c>
      <c r="D3027" s="89">
        <v>0</v>
      </c>
      <c r="E3027" s="89">
        <v>0</v>
      </c>
      <c r="F3027" s="89">
        <v>0</v>
      </c>
      <c r="G3027" s="89">
        <v>0</v>
      </c>
      <c r="H3027" s="89">
        <v>0</v>
      </c>
      <c r="I3027" s="89">
        <v>0</v>
      </c>
      <c r="J3027" s="89">
        <v>0</v>
      </c>
      <c r="K3027" s="89">
        <v>0</v>
      </c>
      <c r="L3027" s="89">
        <v>0</v>
      </c>
      <c r="M3027" s="89">
        <v>0</v>
      </c>
      <c r="N3027" s="89">
        <v>0</v>
      </c>
      <c r="O3027" s="89">
        <v>0</v>
      </c>
      <c r="P3027" s="89">
        <v>0</v>
      </c>
      <c r="Q3027" s="89">
        <v>0</v>
      </c>
      <c r="R3027" s="89">
        <v>0</v>
      </c>
      <c r="S3027" s="89">
        <v>0</v>
      </c>
      <c r="T3027" s="89">
        <v>0</v>
      </c>
      <c r="U3027" s="89">
        <v>0</v>
      </c>
      <c r="V3027" s="89">
        <v>0</v>
      </c>
      <c r="W3027" s="89">
        <v>0</v>
      </c>
      <c r="X3027" s="89">
        <v>0</v>
      </c>
      <c r="Y3027" s="89">
        <v>0</v>
      </c>
    </row>
    <row r="3028" spans="1:25">
      <c r="A3028" s="88" t="s">
        <v>3137</v>
      </c>
      <c r="B3028" s="89">
        <v>0</v>
      </c>
      <c r="C3028" s="89">
        <v>0</v>
      </c>
      <c r="D3028" s="89">
        <v>0</v>
      </c>
      <c r="E3028" s="89">
        <v>0</v>
      </c>
      <c r="F3028" s="89">
        <v>0</v>
      </c>
      <c r="G3028" s="89">
        <v>0</v>
      </c>
      <c r="H3028" s="89">
        <v>0</v>
      </c>
      <c r="I3028" s="89">
        <v>0</v>
      </c>
      <c r="J3028" s="89">
        <v>0</v>
      </c>
      <c r="K3028" s="89">
        <v>0</v>
      </c>
      <c r="L3028" s="89">
        <v>0</v>
      </c>
      <c r="M3028" s="89">
        <v>0</v>
      </c>
      <c r="N3028" s="89">
        <v>0</v>
      </c>
      <c r="O3028" s="89">
        <v>0</v>
      </c>
      <c r="P3028" s="89">
        <v>0</v>
      </c>
      <c r="Q3028" s="89">
        <v>0</v>
      </c>
      <c r="R3028" s="89">
        <v>0</v>
      </c>
      <c r="S3028" s="89">
        <v>0</v>
      </c>
      <c r="T3028" s="89">
        <v>0</v>
      </c>
      <c r="U3028" s="89">
        <v>0</v>
      </c>
      <c r="V3028" s="89">
        <v>0</v>
      </c>
      <c r="W3028" s="89">
        <v>0</v>
      </c>
      <c r="X3028" s="89">
        <v>0</v>
      </c>
      <c r="Y3028" s="89">
        <v>0</v>
      </c>
    </row>
    <row r="3029" spans="1:25">
      <c r="A3029" s="88" t="s">
        <v>3138</v>
      </c>
      <c r="B3029" s="89">
        <v>0</v>
      </c>
      <c r="C3029" s="89">
        <v>0</v>
      </c>
      <c r="D3029" s="89">
        <v>0</v>
      </c>
      <c r="E3029" s="89">
        <v>0</v>
      </c>
      <c r="F3029" s="89">
        <v>0</v>
      </c>
      <c r="G3029" s="89">
        <v>0</v>
      </c>
      <c r="H3029" s="89">
        <v>0</v>
      </c>
      <c r="I3029" s="89">
        <v>0</v>
      </c>
      <c r="J3029" s="89">
        <v>0</v>
      </c>
      <c r="K3029" s="89">
        <v>0</v>
      </c>
      <c r="L3029" s="89">
        <v>0</v>
      </c>
      <c r="M3029" s="89">
        <v>0</v>
      </c>
      <c r="N3029" s="89">
        <v>0</v>
      </c>
      <c r="O3029" s="89">
        <v>0</v>
      </c>
      <c r="P3029" s="89">
        <v>0</v>
      </c>
      <c r="Q3029" s="89">
        <v>0</v>
      </c>
      <c r="R3029" s="89">
        <v>0</v>
      </c>
      <c r="S3029" s="89">
        <v>0</v>
      </c>
      <c r="T3029" s="89">
        <v>0</v>
      </c>
      <c r="U3029" s="89">
        <v>0</v>
      </c>
      <c r="V3029" s="89">
        <v>0</v>
      </c>
      <c r="W3029" s="89">
        <v>0</v>
      </c>
      <c r="X3029" s="89">
        <v>0</v>
      </c>
      <c r="Y3029" s="89">
        <v>0</v>
      </c>
    </row>
    <row r="3030" spans="1:25">
      <c r="A3030" s="88" t="s">
        <v>3139</v>
      </c>
      <c r="B3030" s="89">
        <v>0</v>
      </c>
      <c r="C3030" s="89">
        <v>0</v>
      </c>
      <c r="D3030" s="89">
        <v>0</v>
      </c>
      <c r="E3030" s="89">
        <v>0</v>
      </c>
      <c r="F3030" s="89">
        <v>0</v>
      </c>
      <c r="G3030" s="89">
        <v>0</v>
      </c>
      <c r="H3030" s="89">
        <v>0</v>
      </c>
      <c r="I3030" s="89">
        <v>0</v>
      </c>
      <c r="J3030" s="89">
        <v>0</v>
      </c>
      <c r="K3030" s="89">
        <v>0</v>
      </c>
      <c r="L3030" s="89">
        <v>0</v>
      </c>
      <c r="M3030" s="89">
        <v>0</v>
      </c>
      <c r="N3030" s="89">
        <v>0</v>
      </c>
      <c r="O3030" s="89">
        <v>0</v>
      </c>
      <c r="P3030" s="89">
        <v>0</v>
      </c>
      <c r="Q3030" s="89">
        <v>0</v>
      </c>
      <c r="R3030" s="89">
        <v>0</v>
      </c>
      <c r="S3030" s="89">
        <v>0</v>
      </c>
      <c r="T3030" s="89">
        <v>0</v>
      </c>
      <c r="U3030" s="89">
        <v>0</v>
      </c>
      <c r="V3030" s="89">
        <v>0</v>
      </c>
      <c r="W3030" s="89">
        <v>0</v>
      </c>
      <c r="X3030" s="89">
        <v>0</v>
      </c>
      <c r="Y3030" s="89">
        <v>0</v>
      </c>
    </row>
    <row r="3031" spans="1:25">
      <c r="A3031" s="88" t="s">
        <v>3140</v>
      </c>
      <c r="B3031" s="89">
        <v>0</v>
      </c>
      <c r="C3031" s="89">
        <v>0</v>
      </c>
      <c r="D3031" s="89">
        <v>0</v>
      </c>
      <c r="E3031" s="89">
        <v>0</v>
      </c>
      <c r="F3031" s="89">
        <v>0</v>
      </c>
      <c r="G3031" s="89">
        <v>0</v>
      </c>
      <c r="H3031" s="89">
        <v>0</v>
      </c>
      <c r="I3031" s="89">
        <v>0</v>
      </c>
      <c r="J3031" s="89">
        <v>0</v>
      </c>
      <c r="K3031" s="89">
        <v>0</v>
      </c>
      <c r="L3031" s="89">
        <v>0</v>
      </c>
      <c r="M3031" s="89">
        <v>0</v>
      </c>
      <c r="N3031" s="89">
        <v>0</v>
      </c>
      <c r="O3031" s="89">
        <v>0</v>
      </c>
      <c r="P3031" s="89">
        <v>0</v>
      </c>
      <c r="Q3031" s="89">
        <v>0</v>
      </c>
      <c r="R3031" s="89">
        <v>0</v>
      </c>
      <c r="S3031" s="89">
        <v>0</v>
      </c>
      <c r="T3031" s="89">
        <v>0</v>
      </c>
      <c r="U3031" s="89">
        <v>0</v>
      </c>
      <c r="V3031" s="89">
        <v>0</v>
      </c>
      <c r="W3031" s="89">
        <v>0</v>
      </c>
      <c r="X3031" s="89">
        <v>0</v>
      </c>
      <c r="Y3031" s="89">
        <v>0</v>
      </c>
    </row>
    <row r="3032" spans="1:25">
      <c r="A3032" s="88" t="s">
        <v>3141</v>
      </c>
      <c r="B3032" s="89">
        <v>0</v>
      </c>
      <c r="C3032" s="89">
        <v>0</v>
      </c>
      <c r="D3032" s="89">
        <v>0</v>
      </c>
      <c r="E3032" s="89">
        <v>0</v>
      </c>
      <c r="F3032" s="89">
        <v>0</v>
      </c>
      <c r="G3032" s="89">
        <v>0</v>
      </c>
      <c r="H3032" s="89">
        <v>0</v>
      </c>
      <c r="I3032" s="89">
        <v>0</v>
      </c>
      <c r="J3032" s="89">
        <v>0</v>
      </c>
      <c r="K3032" s="89">
        <v>0</v>
      </c>
      <c r="L3032" s="89">
        <v>0</v>
      </c>
      <c r="M3032" s="89">
        <v>0</v>
      </c>
      <c r="N3032" s="89">
        <v>0</v>
      </c>
      <c r="O3032" s="89">
        <v>0</v>
      </c>
      <c r="P3032" s="89">
        <v>0</v>
      </c>
      <c r="Q3032" s="89">
        <v>0</v>
      </c>
      <c r="R3032" s="89">
        <v>0</v>
      </c>
      <c r="S3032" s="89">
        <v>0</v>
      </c>
      <c r="T3032" s="89">
        <v>0</v>
      </c>
      <c r="U3032" s="89">
        <v>0</v>
      </c>
      <c r="V3032" s="89">
        <v>0</v>
      </c>
      <c r="W3032" s="89">
        <v>0</v>
      </c>
      <c r="X3032" s="89">
        <v>0</v>
      </c>
      <c r="Y3032" s="89">
        <v>0</v>
      </c>
    </row>
    <row r="3033" spans="1:25">
      <c r="A3033" s="88" t="s">
        <v>3142</v>
      </c>
      <c r="B3033" s="89">
        <v>0</v>
      </c>
      <c r="C3033" s="89">
        <v>0</v>
      </c>
      <c r="D3033" s="89">
        <v>0</v>
      </c>
      <c r="E3033" s="89">
        <v>0</v>
      </c>
      <c r="F3033" s="89">
        <v>0</v>
      </c>
      <c r="G3033" s="89">
        <v>0</v>
      </c>
      <c r="H3033" s="89">
        <v>0</v>
      </c>
      <c r="I3033" s="89">
        <v>0</v>
      </c>
      <c r="J3033" s="89">
        <v>0</v>
      </c>
      <c r="K3033" s="89">
        <v>0</v>
      </c>
      <c r="L3033" s="89">
        <v>0</v>
      </c>
      <c r="M3033" s="89">
        <v>0</v>
      </c>
      <c r="N3033" s="89">
        <v>0</v>
      </c>
      <c r="O3033" s="89">
        <v>0</v>
      </c>
      <c r="P3033" s="89">
        <v>0</v>
      </c>
      <c r="Q3033" s="89">
        <v>0</v>
      </c>
      <c r="R3033" s="89">
        <v>0</v>
      </c>
      <c r="S3033" s="89">
        <v>0</v>
      </c>
      <c r="T3033" s="89">
        <v>0</v>
      </c>
      <c r="U3033" s="89">
        <v>0</v>
      </c>
      <c r="V3033" s="89">
        <v>0</v>
      </c>
      <c r="W3033" s="89">
        <v>0</v>
      </c>
      <c r="X3033" s="89">
        <v>0</v>
      </c>
      <c r="Y3033" s="89">
        <v>0</v>
      </c>
    </row>
    <row r="3034" spans="1:25">
      <c r="A3034" s="88" t="s">
        <v>3143</v>
      </c>
      <c r="B3034" s="89">
        <v>0</v>
      </c>
      <c r="C3034" s="89">
        <v>0</v>
      </c>
      <c r="D3034" s="89">
        <v>0</v>
      </c>
      <c r="E3034" s="89">
        <v>0</v>
      </c>
      <c r="F3034" s="89">
        <v>0</v>
      </c>
      <c r="G3034" s="89">
        <v>0</v>
      </c>
      <c r="H3034" s="89">
        <v>0</v>
      </c>
      <c r="I3034" s="89">
        <v>0</v>
      </c>
      <c r="J3034" s="89">
        <v>0</v>
      </c>
      <c r="K3034" s="89">
        <v>0</v>
      </c>
      <c r="L3034" s="89">
        <v>0</v>
      </c>
      <c r="M3034" s="89">
        <v>0</v>
      </c>
      <c r="N3034" s="89">
        <v>0</v>
      </c>
      <c r="O3034" s="89">
        <v>0</v>
      </c>
      <c r="P3034" s="89">
        <v>0</v>
      </c>
      <c r="Q3034" s="89">
        <v>0</v>
      </c>
      <c r="R3034" s="89">
        <v>0</v>
      </c>
      <c r="S3034" s="89">
        <v>0</v>
      </c>
      <c r="T3034" s="89">
        <v>0</v>
      </c>
      <c r="U3034" s="89">
        <v>0</v>
      </c>
      <c r="V3034" s="89">
        <v>0</v>
      </c>
      <c r="W3034" s="89">
        <v>0</v>
      </c>
      <c r="X3034" s="89">
        <v>0</v>
      </c>
      <c r="Y3034" s="89">
        <v>0</v>
      </c>
    </row>
    <row r="3035" spans="1:25">
      <c r="A3035" s="88" t="s">
        <v>3144</v>
      </c>
      <c r="B3035" s="89">
        <v>0</v>
      </c>
      <c r="C3035" s="89">
        <v>0</v>
      </c>
      <c r="D3035" s="89">
        <v>0</v>
      </c>
      <c r="E3035" s="89">
        <v>0</v>
      </c>
      <c r="F3035" s="89">
        <v>0</v>
      </c>
      <c r="G3035" s="89">
        <v>0</v>
      </c>
      <c r="H3035" s="89">
        <v>0</v>
      </c>
      <c r="I3035" s="89">
        <v>0</v>
      </c>
      <c r="J3035" s="89">
        <v>0</v>
      </c>
      <c r="K3035" s="89">
        <v>0</v>
      </c>
      <c r="L3035" s="89">
        <v>0</v>
      </c>
      <c r="M3035" s="89">
        <v>0</v>
      </c>
      <c r="N3035" s="89">
        <v>0</v>
      </c>
      <c r="O3035" s="89">
        <v>0</v>
      </c>
      <c r="P3035" s="89">
        <v>0</v>
      </c>
      <c r="Q3035" s="89">
        <v>0</v>
      </c>
      <c r="R3035" s="89">
        <v>0</v>
      </c>
      <c r="S3035" s="89">
        <v>0</v>
      </c>
      <c r="T3035" s="89">
        <v>0</v>
      </c>
      <c r="U3035" s="89">
        <v>0</v>
      </c>
      <c r="V3035" s="89">
        <v>0</v>
      </c>
      <c r="W3035" s="89">
        <v>0</v>
      </c>
      <c r="X3035" s="89">
        <v>0</v>
      </c>
      <c r="Y3035" s="89">
        <v>0</v>
      </c>
    </row>
    <row r="3036" spans="1:25">
      <c r="A3036" s="88" t="s">
        <v>3145</v>
      </c>
      <c r="B3036" s="89">
        <v>0</v>
      </c>
      <c r="C3036" s="89">
        <v>0</v>
      </c>
      <c r="D3036" s="89">
        <v>0</v>
      </c>
      <c r="E3036" s="89">
        <v>0</v>
      </c>
      <c r="F3036" s="89">
        <v>0</v>
      </c>
      <c r="G3036" s="89">
        <v>0</v>
      </c>
      <c r="H3036" s="89">
        <v>0</v>
      </c>
      <c r="I3036" s="89">
        <v>0</v>
      </c>
      <c r="J3036" s="89">
        <v>0</v>
      </c>
      <c r="K3036" s="89">
        <v>0</v>
      </c>
      <c r="L3036" s="89">
        <v>0</v>
      </c>
      <c r="M3036" s="89">
        <v>0</v>
      </c>
      <c r="N3036" s="89">
        <v>0</v>
      </c>
      <c r="O3036" s="89">
        <v>0</v>
      </c>
      <c r="P3036" s="89">
        <v>0</v>
      </c>
      <c r="Q3036" s="89">
        <v>0</v>
      </c>
      <c r="R3036" s="89">
        <v>0</v>
      </c>
      <c r="S3036" s="89">
        <v>0</v>
      </c>
      <c r="T3036" s="89">
        <v>0</v>
      </c>
      <c r="U3036" s="89">
        <v>0</v>
      </c>
      <c r="V3036" s="89">
        <v>0</v>
      </c>
      <c r="W3036" s="89">
        <v>0</v>
      </c>
      <c r="X3036" s="89">
        <v>0</v>
      </c>
      <c r="Y3036" s="89">
        <v>0</v>
      </c>
    </row>
    <row r="3037" spans="1:25">
      <c r="A3037" s="88" t="s">
        <v>3146</v>
      </c>
      <c r="B3037" s="89">
        <v>0</v>
      </c>
      <c r="C3037" s="89">
        <v>0</v>
      </c>
      <c r="D3037" s="89">
        <v>0</v>
      </c>
      <c r="E3037" s="89">
        <v>0</v>
      </c>
      <c r="F3037" s="89">
        <v>0</v>
      </c>
      <c r="G3037" s="89">
        <v>0</v>
      </c>
      <c r="H3037" s="89">
        <v>0</v>
      </c>
      <c r="I3037" s="89">
        <v>0</v>
      </c>
      <c r="J3037" s="89">
        <v>0</v>
      </c>
      <c r="K3037" s="89">
        <v>0</v>
      </c>
      <c r="L3037" s="89">
        <v>0</v>
      </c>
      <c r="M3037" s="89">
        <v>0</v>
      </c>
      <c r="N3037" s="89">
        <v>0</v>
      </c>
      <c r="O3037" s="89">
        <v>0</v>
      </c>
      <c r="P3037" s="89">
        <v>0</v>
      </c>
      <c r="Q3037" s="89">
        <v>0</v>
      </c>
      <c r="R3037" s="89">
        <v>0</v>
      </c>
      <c r="S3037" s="89">
        <v>0</v>
      </c>
      <c r="T3037" s="89">
        <v>0</v>
      </c>
      <c r="U3037" s="89">
        <v>0</v>
      </c>
      <c r="V3037" s="89">
        <v>0</v>
      </c>
      <c r="W3037" s="89">
        <v>0</v>
      </c>
      <c r="X3037" s="89">
        <v>0</v>
      </c>
      <c r="Y3037" s="89">
        <v>0</v>
      </c>
    </row>
    <row r="3038" spans="1:25">
      <c r="A3038" s="88" t="s">
        <v>3147</v>
      </c>
      <c r="B3038" s="89">
        <v>0</v>
      </c>
      <c r="C3038" s="89">
        <v>0</v>
      </c>
      <c r="D3038" s="89">
        <v>0</v>
      </c>
      <c r="E3038" s="89">
        <v>0</v>
      </c>
      <c r="F3038" s="89">
        <v>0</v>
      </c>
      <c r="G3038" s="89">
        <v>0</v>
      </c>
      <c r="H3038" s="89">
        <v>0</v>
      </c>
      <c r="I3038" s="89">
        <v>0</v>
      </c>
      <c r="J3038" s="89">
        <v>0</v>
      </c>
      <c r="K3038" s="89">
        <v>0</v>
      </c>
      <c r="L3038" s="89">
        <v>0</v>
      </c>
      <c r="M3038" s="89">
        <v>0</v>
      </c>
      <c r="N3038" s="89">
        <v>0</v>
      </c>
      <c r="O3038" s="89">
        <v>0</v>
      </c>
      <c r="P3038" s="89">
        <v>0</v>
      </c>
      <c r="Q3038" s="89">
        <v>0</v>
      </c>
      <c r="R3038" s="89">
        <v>0</v>
      </c>
      <c r="S3038" s="89">
        <v>0</v>
      </c>
      <c r="T3038" s="89">
        <v>0</v>
      </c>
      <c r="U3038" s="89">
        <v>0</v>
      </c>
      <c r="V3038" s="89">
        <v>0</v>
      </c>
      <c r="W3038" s="89">
        <v>0</v>
      </c>
      <c r="X3038" s="89">
        <v>0</v>
      </c>
      <c r="Y3038" s="89">
        <v>0</v>
      </c>
    </row>
    <row r="3039" spans="1:25">
      <c r="A3039" s="88" t="s">
        <v>3148</v>
      </c>
      <c r="B3039" s="89">
        <v>0</v>
      </c>
      <c r="C3039" s="89">
        <v>0</v>
      </c>
      <c r="D3039" s="89">
        <v>0</v>
      </c>
      <c r="E3039" s="89">
        <v>0</v>
      </c>
      <c r="F3039" s="89">
        <v>0</v>
      </c>
      <c r="G3039" s="89">
        <v>0</v>
      </c>
      <c r="H3039" s="89">
        <v>0</v>
      </c>
      <c r="I3039" s="89">
        <v>0</v>
      </c>
      <c r="J3039" s="89">
        <v>0</v>
      </c>
      <c r="K3039" s="89">
        <v>0</v>
      </c>
      <c r="L3039" s="89">
        <v>0</v>
      </c>
      <c r="M3039" s="89">
        <v>0</v>
      </c>
      <c r="N3039" s="89">
        <v>0</v>
      </c>
      <c r="O3039" s="89">
        <v>0</v>
      </c>
      <c r="P3039" s="89">
        <v>0</v>
      </c>
      <c r="Q3039" s="89">
        <v>0</v>
      </c>
      <c r="R3039" s="89">
        <v>0</v>
      </c>
      <c r="S3039" s="89">
        <v>0</v>
      </c>
      <c r="T3039" s="89">
        <v>0</v>
      </c>
      <c r="U3039" s="89">
        <v>0</v>
      </c>
      <c r="V3039" s="89">
        <v>0</v>
      </c>
      <c r="W3039" s="89">
        <v>0</v>
      </c>
      <c r="X3039" s="89">
        <v>0</v>
      </c>
      <c r="Y3039" s="89">
        <v>0</v>
      </c>
    </row>
    <row r="3040" spans="1:25">
      <c r="A3040" s="88" t="s">
        <v>3149</v>
      </c>
      <c r="B3040" s="89">
        <v>0</v>
      </c>
      <c r="C3040" s="89">
        <v>0</v>
      </c>
      <c r="D3040" s="89">
        <v>0</v>
      </c>
      <c r="E3040" s="89">
        <v>0</v>
      </c>
      <c r="F3040" s="89">
        <v>0</v>
      </c>
      <c r="G3040" s="89">
        <v>0</v>
      </c>
      <c r="H3040" s="89">
        <v>0</v>
      </c>
      <c r="I3040" s="89">
        <v>0</v>
      </c>
      <c r="J3040" s="89">
        <v>0</v>
      </c>
      <c r="K3040" s="89">
        <v>0</v>
      </c>
      <c r="L3040" s="89">
        <v>0</v>
      </c>
      <c r="M3040" s="89">
        <v>0</v>
      </c>
      <c r="N3040" s="89">
        <v>0</v>
      </c>
      <c r="O3040" s="89">
        <v>0</v>
      </c>
      <c r="P3040" s="89">
        <v>0</v>
      </c>
      <c r="Q3040" s="89">
        <v>0</v>
      </c>
      <c r="R3040" s="89">
        <v>0</v>
      </c>
      <c r="S3040" s="89">
        <v>0</v>
      </c>
      <c r="T3040" s="89">
        <v>0</v>
      </c>
      <c r="U3040" s="89">
        <v>0</v>
      </c>
      <c r="V3040" s="89">
        <v>0</v>
      </c>
      <c r="W3040" s="89">
        <v>0</v>
      </c>
      <c r="X3040" s="89">
        <v>0</v>
      </c>
      <c r="Y3040" s="89">
        <v>0</v>
      </c>
    </row>
    <row r="3041" spans="1:25">
      <c r="A3041" s="88" t="s">
        <v>3150</v>
      </c>
      <c r="B3041" s="89">
        <v>0</v>
      </c>
      <c r="C3041" s="89">
        <v>0</v>
      </c>
      <c r="D3041" s="89">
        <v>0</v>
      </c>
      <c r="E3041" s="89">
        <v>0</v>
      </c>
      <c r="F3041" s="89">
        <v>0</v>
      </c>
      <c r="G3041" s="89">
        <v>0</v>
      </c>
      <c r="H3041" s="89">
        <v>0</v>
      </c>
      <c r="I3041" s="89">
        <v>0</v>
      </c>
      <c r="J3041" s="89">
        <v>0</v>
      </c>
      <c r="K3041" s="89">
        <v>0</v>
      </c>
      <c r="L3041" s="89">
        <v>0</v>
      </c>
      <c r="M3041" s="89">
        <v>0</v>
      </c>
      <c r="N3041" s="89">
        <v>0</v>
      </c>
      <c r="O3041" s="89">
        <v>0</v>
      </c>
      <c r="P3041" s="89">
        <v>0</v>
      </c>
      <c r="Q3041" s="89">
        <v>0</v>
      </c>
      <c r="R3041" s="89">
        <v>0</v>
      </c>
      <c r="S3041" s="89">
        <v>0</v>
      </c>
      <c r="T3041" s="89">
        <v>0</v>
      </c>
      <c r="U3041" s="89">
        <v>0</v>
      </c>
      <c r="V3041" s="89">
        <v>0</v>
      </c>
      <c r="W3041" s="89">
        <v>0</v>
      </c>
      <c r="X3041" s="89">
        <v>0</v>
      </c>
      <c r="Y3041" s="89">
        <v>0</v>
      </c>
    </row>
    <row r="3042" spans="1:25">
      <c r="A3042" s="88" t="s">
        <v>3151</v>
      </c>
      <c r="B3042" s="89">
        <v>0</v>
      </c>
      <c r="C3042" s="89">
        <v>0</v>
      </c>
      <c r="D3042" s="89">
        <v>0</v>
      </c>
      <c r="E3042" s="89">
        <v>0</v>
      </c>
      <c r="F3042" s="89">
        <v>0</v>
      </c>
      <c r="G3042" s="89">
        <v>0</v>
      </c>
      <c r="H3042" s="89">
        <v>0</v>
      </c>
      <c r="I3042" s="89">
        <v>0</v>
      </c>
      <c r="J3042" s="89">
        <v>0</v>
      </c>
      <c r="K3042" s="89">
        <v>0</v>
      </c>
      <c r="L3042" s="89">
        <v>0</v>
      </c>
      <c r="M3042" s="89">
        <v>0</v>
      </c>
      <c r="N3042" s="89">
        <v>0</v>
      </c>
      <c r="O3042" s="89">
        <v>0</v>
      </c>
      <c r="P3042" s="89">
        <v>0</v>
      </c>
      <c r="Q3042" s="89">
        <v>0</v>
      </c>
      <c r="R3042" s="89">
        <v>0</v>
      </c>
      <c r="S3042" s="89">
        <v>0</v>
      </c>
      <c r="T3042" s="89">
        <v>0</v>
      </c>
      <c r="U3042" s="89">
        <v>0</v>
      </c>
      <c r="V3042" s="89">
        <v>0</v>
      </c>
      <c r="W3042" s="89">
        <v>0</v>
      </c>
      <c r="X3042" s="89">
        <v>0</v>
      </c>
      <c r="Y3042" s="89">
        <v>0</v>
      </c>
    </row>
    <row r="3043" spans="1:25">
      <c r="A3043" s="88" t="s">
        <v>3152</v>
      </c>
      <c r="B3043" s="89">
        <v>0</v>
      </c>
      <c r="C3043" s="89">
        <v>0</v>
      </c>
      <c r="D3043" s="89">
        <v>0</v>
      </c>
      <c r="E3043" s="89">
        <v>0</v>
      </c>
      <c r="F3043" s="89">
        <v>0</v>
      </c>
      <c r="G3043" s="89">
        <v>0</v>
      </c>
      <c r="H3043" s="89">
        <v>0</v>
      </c>
      <c r="I3043" s="89">
        <v>0</v>
      </c>
      <c r="J3043" s="89">
        <v>0</v>
      </c>
      <c r="K3043" s="89">
        <v>0</v>
      </c>
      <c r="L3043" s="89">
        <v>0</v>
      </c>
      <c r="M3043" s="89">
        <v>0</v>
      </c>
      <c r="N3043" s="89">
        <v>0</v>
      </c>
      <c r="O3043" s="89">
        <v>0</v>
      </c>
      <c r="P3043" s="89">
        <v>0</v>
      </c>
      <c r="Q3043" s="89">
        <v>0</v>
      </c>
      <c r="R3043" s="89">
        <v>0</v>
      </c>
      <c r="S3043" s="89">
        <v>0</v>
      </c>
      <c r="T3043" s="89">
        <v>0</v>
      </c>
      <c r="U3043" s="89">
        <v>0</v>
      </c>
      <c r="V3043" s="89">
        <v>0</v>
      </c>
      <c r="W3043" s="89">
        <v>0</v>
      </c>
      <c r="X3043" s="89">
        <v>0</v>
      </c>
      <c r="Y3043" s="89">
        <v>0</v>
      </c>
    </row>
    <row r="3044" spans="1:25">
      <c r="A3044" s="88" t="s">
        <v>3153</v>
      </c>
      <c r="B3044" s="89">
        <v>0</v>
      </c>
      <c r="C3044" s="89">
        <v>0</v>
      </c>
      <c r="D3044" s="89">
        <v>0</v>
      </c>
      <c r="E3044" s="89">
        <v>0</v>
      </c>
      <c r="F3044" s="89">
        <v>0</v>
      </c>
      <c r="G3044" s="89">
        <v>0</v>
      </c>
      <c r="H3044" s="89">
        <v>0</v>
      </c>
      <c r="I3044" s="89">
        <v>0</v>
      </c>
      <c r="J3044" s="89">
        <v>0</v>
      </c>
      <c r="K3044" s="89">
        <v>0</v>
      </c>
      <c r="L3044" s="89">
        <v>0</v>
      </c>
      <c r="M3044" s="89">
        <v>0</v>
      </c>
      <c r="N3044" s="89">
        <v>0</v>
      </c>
      <c r="O3044" s="89">
        <v>0</v>
      </c>
      <c r="P3044" s="89">
        <v>0</v>
      </c>
      <c r="Q3044" s="89">
        <v>0</v>
      </c>
      <c r="R3044" s="89">
        <v>0</v>
      </c>
      <c r="S3044" s="89">
        <v>0</v>
      </c>
      <c r="T3044" s="89">
        <v>0</v>
      </c>
      <c r="U3044" s="89">
        <v>0</v>
      </c>
      <c r="V3044" s="89">
        <v>0</v>
      </c>
      <c r="W3044" s="89">
        <v>0</v>
      </c>
      <c r="X3044" s="89">
        <v>0</v>
      </c>
      <c r="Y3044" s="89">
        <v>0</v>
      </c>
    </row>
    <row r="3045" spans="1:25">
      <c r="A3045" s="88" t="s">
        <v>3154</v>
      </c>
      <c r="B3045" s="89">
        <v>0</v>
      </c>
      <c r="C3045" s="89">
        <v>0</v>
      </c>
      <c r="D3045" s="89">
        <v>0</v>
      </c>
      <c r="E3045" s="89">
        <v>0</v>
      </c>
      <c r="F3045" s="89">
        <v>0</v>
      </c>
      <c r="G3045" s="89">
        <v>0</v>
      </c>
      <c r="H3045" s="89">
        <v>0</v>
      </c>
      <c r="I3045" s="89">
        <v>0</v>
      </c>
      <c r="J3045" s="89">
        <v>0</v>
      </c>
      <c r="K3045" s="89">
        <v>0</v>
      </c>
      <c r="L3045" s="89">
        <v>0</v>
      </c>
      <c r="M3045" s="89">
        <v>0</v>
      </c>
      <c r="N3045" s="89">
        <v>0</v>
      </c>
      <c r="O3045" s="89">
        <v>0</v>
      </c>
      <c r="P3045" s="89">
        <v>0</v>
      </c>
      <c r="Q3045" s="89">
        <v>0</v>
      </c>
      <c r="R3045" s="89">
        <v>0</v>
      </c>
      <c r="S3045" s="89">
        <v>0</v>
      </c>
      <c r="T3045" s="89">
        <v>0</v>
      </c>
      <c r="U3045" s="89">
        <v>0</v>
      </c>
      <c r="V3045" s="89">
        <v>0</v>
      </c>
      <c r="W3045" s="89">
        <v>0</v>
      </c>
      <c r="X3045" s="89">
        <v>0</v>
      </c>
      <c r="Y3045" s="89">
        <v>0</v>
      </c>
    </row>
    <row r="3046" spans="1:25">
      <c r="A3046" s="88" t="s">
        <v>3155</v>
      </c>
      <c r="B3046" s="89">
        <v>0</v>
      </c>
      <c r="C3046" s="89">
        <v>0</v>
      </c>
      <c r="D3046" s="89">
        <v>0</v>
      </c>
      <c r="E3046" s="89">
        <v>0</v>
      </c>
      <c r="F3046" s="89">
        <v>0</v>
      </c>
      <c r="G3046" s="89">
        <v>0</v>
      </c>
      <c r="H3046" s="89">
        <v>0</v>
      </c>
      <c r="I3046" s="89">
        <v>0</v>
      </c>
      <c r="J3046" s="89">
        <v>0</v>
      </c>
      <c r="K3046" s="89">
        <v>0</v>
      </c>
      <c r="L3046" s="89">
        <v>0</v>
      </c>
      <c r="M3046" s="89">
        <v>0</v>
      </c>
      <c r="N3046" s="89">
        <v>0</v>
      </c>
      <c r="O3046" s="89">
        <v>0</v>
      </c>
      <c r="P3046" s="89">
        <v>0</v>
      </c>
      <c r="Q3046" s="89">
        <v>0</v>
      </c>
      <c r="R3046" s="89">
        <v>0</v>
      </c>
      <c r="S3046" s="89">
        <v>0</v>
      </c>
      <c r="T3046" s="89">
        <v>0</v>
      </c>
      <c r="U3046" s="89">
        <v>0</v>
      </c>
      <c r="V3046" s="89">
        <v>0</v>
      </c>
      <c r="W3046" s="89">
        <v>0</v>
      </c>
      <c r="X3046" s="89">
        <v>0</v>
      </c>
      <c r="Y3046" s="89">
        <v>0</v>
      </c>
    </row>
    <row r="3047" spans="1:25">
      <c r="A3047" s="88" t="s">
        <v>3156</v>
      </c>
      <c r="B3047" s="89">
        <v>0</v>
      </c>
      <c r="C3047" s="89">
        <v>0</v>
      </c>
      <c r="D3047" s="89">
        <v>0</v>
      </c>
      <c r="E3047" s="89">
        <v>0</v>
      </c>
      <c r="F3047" s="89">
        <v>0</v>
      </c>
      <c r="G3047" s="89">
        <v>0</v>
      </c>
      <c r="H3047" s="89">
        <v>0</v>
      </c>
      <c r="I3047" s="89">
        <v>0</v>
      </c>
      <c r="J3047" s="89">
        <v>0</v>
      </c>
      <c r="K3047" s="89">
        <v>0</v>
      </c>
      <c r="L3047" s="89">
        <v>0</v>
      </c>
      <c r="M3047" s="89">
        <v>0</v>
      </c>
      <c r="N3047" s="89">
        <v>0</v>
      </c>
      <c r="O3047" s="89">
        <v>0</v>
      </c>
      <c r="P3047" s="89">
        <v>0</v>
      </c>
      <c r="Q3047" s="89">
        <v>0</v>
      </c>
      <c r="R3047" s="89">
        <v>0</v>
      </c>
      <c r="S3047" s="89">
        <v>0</v>
      </c>
      <c r="T3047" s="89">
        <v>0</v>
      </c>
      <c r="U3047" s="89">
        <v>0</v>
      </c>
      <c r="V3047" s="89">
        <v>0</v>
      </c>
      <c r="W3047" s="89">
        <v>0</v>
      </c>
      <c r="X3047" s="89">
        <v>0</v>
      </c>
      <c r="Y3047" s="89">
        <v>0</v>
      </c>
    </row>
    <row r="3048" spans="1:25">
      <c r="A3048" s="88" t="s">
        <v>3157</v>
      </c>
      <c r="B3048" s="89">
        <v>0</v>
      </c>
      <c r="C3048" s="89">
        <v>0</v>
      </c>
      <c r="D3048" s="89">
        <v>0</v>
      </c>
      <c r="E3048" s="89">
        <v>0</v>
      </c>
      <c r="F3048" s="89">
        <v>0</v>
      </c>
      <c r="G3048" s="89">
        <v>0</v>
      </c>
      <c r="H3048" s="89">
        <v>0</v>
      </c>
      <c r="I3048" s="89">
        <v>0</v>
      </c>
      <c r="J3048" s="89">
        <v>0</v>
      </c>
      <c r="K3048" s="89">
        <v>0</v>
      </c>
      <c r="L3048" s="89">
        <v>0</v>
      </c>
      <c r="M3048" s="89">
        <v>0</v>
      </c>
      <c r="N3048" s="89">
        <v>0</v>
      </c>
      <c r="O3048" s="89">
        <v>0</v>
      </c>
      <c r="P3048" s="89">
        <v>0</v>
      </c>
      <c r="Q3048" s="89">
        <v>0</v>
      </c>
      <c r="R3048" s="89">
        <v>0</v>
      </c>
      <c r="S3048" s="89">
        <v>0</v>
      </c>
      <c r="T3048" s="89">
        <v>0</v>
      </c>
      <c r="U3048" s="89">
        <v>0</v>
      </c>
      <c r="V3048" s="89">
        <v>0</v>
      </c>
      <c r="W3048" s="89">
        <v>0</v>
      </c>
      <c r="X3048" s="89">
        <v>0</v>
      </c>
      <c r="Y3048" s="89">
        <v>0</v>
      </c>
    </row>
    <row r="3049" spans="1:25">
      <c r="A3049" s="88" t="s">
        <v>3158</v>
      </c>
      <c r="B3049" s="89">
        <v>0</v>
      </c>
      <c r="C3049" s="89">
        <v>0</v>
      </c>
      <c r="D3049" s="89">
        <v>0</v>
      </c>
      <c r="E3049" s="89">
        <v>0</v>
      </c>
      <c r="F3049" s="89">
        <v>0</v>
      </c>
      <c r="G3049" s="89">
        <v>0</v>
      </c>
      <c r="H3049" s="89">
        <v>0</v>
      </c>
      <c r="I3049" s="89">
        <v>0</v>
      </c>
      <c r="J3049" s="89">
        <v>0</v>
      </c>
      <c r="K3049" s="89">
        <v>0</v>
      </c>
      <c r="L3049" s="89">
        <v>0</v>
      </c>
      <c r="M3049" s="89">
        <v>0</v>
      </c>
      <c r="N3049" s="89">
        <v>0</v>
      </c>
      <c r="O3049" s="89">
        <v>0</v>
      </c>
      <c r="P3049" s="89">
        <v>0</v>
      </c>
      <c r="Q3049" s="89">
        <v>0</v>
      </c>
      <c r="R3049" s="89">
        <v>0</v>
      </c>
      <c r="S3049" s="89">
        <v>0</v>
      </c>
      <c r="T3049" s="89">
        <v>0</v>
      </c>
      <c r="U3049" s="89">
        <v>0</v>
      </c>
      <c r="V3049" s="89">
        <v>0</v>
      </c>
      <c r="W3049" s="89">
        <v>0</v>
      </c>
      <c r="X3049" s="89">
        <v>0</v>
      </c>
      <c r="Y3049" s="89">
        <v>0</v>
      </c>
    </row>
    <row r="3050" spans="1:25">
      <c r="A3050" s="88" t="s">
        <v>3159</v>
      </c>
      <c r="B3050" s="89">
        <v>0</v>
      </c>
      <c r="C3050" s="89">
        <v>0</v>
      </c>
      <c r="D3050" s="89">
        <v>0</v>
      </c>
      <c r="E3050" s="89">
        <v>0</v>
      </c>
      <c r="F3050" s="89">
        <v>0</v>
      </c>
      <c r="G3050" s="89">
        <v>0</v>
      </c>
      <c r="H3050" s="89">
        <v>0</v>
      </c>
      <c r="I3050" s="89">
        <v>0</v>
      </c>
      <c r="J3050" s="89">
        <v>0</v>
      </c>
      <c r="K3050" s="89">
        <v>0</v>
      </c>
      <c r="L3050" s="89">
        <v>0</v>
      </c>
      <c r="M3050" s="89">
        <v>0</v>
      </c>
      <c r="N3050" s="89">
        <v>0</v>
      </c>
      <c r="O3050" s="89">
        <v>0</v>
      </c>
      <c r="P3050" s="89">
        <v>0</v>
      </c>
      <c r="Q3050" s="89">
        <v>0</v>
      </c>
      <c r="R3050" s="89">
        <v>0</v>
      </c>
      <c r="S3050" s="89">
        <v>0</v>
      </c>
      <c r="T3050" s="89">
        <v>0</v>
      </c>
      <c r="U3050" s="89">
        <v>0</v>
      </c>
      <c r="V3050" s="89">
        <v>0</v>
      </c>
      <c r="W3050" s="89">
        <v>0</v>
      </c>
      <c r="X3050" s="89">
        <v>0</v>
      </c>
      <c r="Y3050" s="89">
        <v>0</v>
      </c>
    </row>
    <row r="3051" spans="1:25">
      <c r="A3051" s="88" t="s">
        <v>3160</v>
      </c>
      <c r="B3051" s="89">
        <v>0</v>
      </c>
      <c r="C3051" s="89">
        <v>0</v>
      </c>
      <c r="D3051" s="89">
        <v>0</v>
      </c>
      <c r="E3051" s="89">
        <v>0</v>
      </c>
      <c r="F3051" s="89">
        <v>0</v>
      </c>
      <c r="G3051" s="89">
        <v>0</v>
      </c>
      <c r="H3051" s="89">
        <v>0</v>
      </c>
      <c r="I3051" s="89">
        <v>0</v>
      </c>
      <c r="J3051" s="89">
        <v>0</v>
      </c>
      <c r="K3051" s="89">
        <v>0</v>
      </c>
      <c r="L3051" s="89">
        <v>0</v>
      </c>
      <c r="M3051" s="89">
        <v>0</v>
      </c>
      <c r="N3051" s="89">
        <v>0</v>
      </c>
      <c r="O3051" s="89">
        <v>0</v>
      </c>
      <c r="P3051" s="89">
        <v>0</v>
      </c>
      <c r="Q3051" s="89">
        <v>0</v>
      </c>
      <c r="R3051" s="89">
        <v>0</v>
      </c>
      <c r="S3051" s="89">
        <v>0</v>
      </c>
      <c r="T3051" s="89">
        <v>0</v>
      </c>
      <c r="U3051" s="89">
        <v>0</v>
      </c>
      <c r="V3051" s="89">
        <v>0</v>
      </c>
      <c r="W3051" s="89">
        <v>0</v>
      </c>
      <c r="X3051" s="89">
        <v>0</v>
      </c>
      <c r="Y3051" s="89">
        <v>0</v>
      </c>
    </row>
    <row r="3052" spans="1:25">
      <c r="A3052" s="88" t="s">
        <v>3161</v>
      </c>
      <c r="B3052" s="89">
        <v>0</v>
      </c>
      <c r="C3052" s="89">
        <v>0</v>
      </c>
      <c r="D3052" s="89">
        <v>0</v>
      </c>
      <c r="E3052" s="89">
        <v>0</v>
      </c>
      <c r="F3052" s="89">
        <v>0</v>
      </c>
      <c r="G3052" s="89">
        <v>0</v>
      </c>
      <c r="H3052" s="89">
        <v>0</v>
      </c>
      <c r="I3052" s="89">
        <v>0</v>
      </c>
      <c r="J3052" s="89">
        <v>0</v>
      </c>
      <c r="K3052" s="89">
        <v>0</v>
      </c>
      <c r="L3052" s="89">
        <v>0</v>
      </c>
      <c r="M3052" s="89">
        <v>0</v>
      </c>
      <c r="N3052" s="89">
        <v>0</v>
      </c>
      <c r="O3052" s="89">
        <v>0</v>
      </c>
      <c r="P3052" s="89">
        <v>0</v>
      </c>
      <c r="Q3052" s="89">
        <v>0</v>
      </c>
      <c r="R3052" s="89">
        <v>0</v>
      </c>
      <c r="S3052" s="89">
        <v>0</v>
      </c>
      <c r="T3052" s="89">
        <v>0</v>
      </c>
      <c r="U3052" s="89">
        <v>0</v>
      </c>
      <c r="V3052" s="89">
        <v>0</v>
      </c>
      <c r="W3052" s="89">
        <v>0</v>
      </c>
      <c r="X3052" s="89">
        <v>0</v>
      </c>
      <c r="Y3052" s="89">
        <v>0</v>
      </c>
    </row>
    <row r="3053" spans="1:25">
      <c r="A3053" s="88" t="s">
        <v>3162</v>
      </c>
      <c r="B3053" s="89">
        <v>0</v>
      </c>
      <c r="C3053" s="89">
        <v>0</v>
      </c>
      <c r="D3053" s="89">
        <v>0</v>
      </c>
      <c r="E3053" s="89">
        <v>0</v>
      </c>
      <c r="F3053" s="89">
        <v>0</v>
      </c>
      <c r="G3053" s="89">
        <v>0</v>
      </c>
      <c r="H3053" s="89">
        <v>0</v>
      </c>
      <c r="I3053" s="89">
        <v>0</v>
      </c>
      <c r="J3053" s="89">
        <v>0</v>
      </c>
      <c r="K3053" s="89">
        <v>0</v>
      </c>
      <c r="L3053" s="89">
        <v>0</v>
      </c>
      <c r="M3053" s="89">
        <v>0</v>
      </c>
      <c r="N3053" s="89">
        <v>0</v>
      </c>
      <c r="O3053" s="89">
        <v>0</v>
      </c>
      <c r="P3053" s="89">
        <v>0</v>
      </c>
      <c r="Q3053" s="89">
        <v>0</v>
      </c>
      <c r="R3053" s="89">
        <v>0</v>
      </c>
      <c r="S3053" s="89">
        <v>0</v>
      </c>
      <c r="T3053" s="89">
        <v>0</v>
      </c>
      <c r="U3053" s="89">
        <v>0</v>
      </c>
      <c r="V3053" s="89">
        <v>0</v>
      </c>
      <c r="W3053" s="89">
        <v>0</v>
      </c>
      <c r="X3053" s="89">
        <v>0</v>
      </c>
      <c r="Y3053" s="89">
        <v>0</v>
      </c>
    </row>
    <row r="3054" spans="1:25">
      <c r="A3054" s="88" t="s">
        <v>3163</v>
      </c>
      <c r="B3054" s="89">
        <v>0</v>
      </c>
      <c r="C3054" s="89">
        <v>0</v>
      </c>
      <c r="D3054" s="89">
        <v>0</v>
      </c>
      <c r="E3054" s="89">
        <v>0</v>
      </c>
      <c r="F3054" s="89">
        <v>0</v>
      </c>
      <c r="G3054" s="89">
        <v>0</v>
      </c>
      <c r="H3054" s="89">
        <v>0</v>
      </c>
      <c r="I3054" s="89">
        <v>0</v>
      </c>
      <c r="J3054" s="89">
        <v>0</v>
      </c>
      <c r="K3054" s="89">
        <v>0</v>
      </c>
      <c r="L3054" s="89">
        <v>0</v>
      </c>
      <c r="M3054" s="89">
        <v>0</v>
      </c>
      <c r="N3054" s="89">
        <v>0</v>
      </c>
      <c r="O3054" s="89">
        <v>0</v>
      </c>
      <c r="P3054" s="89">
        <v>0</v>
      </c>
      <c r="Q3054" s="89">
        <v>0</v>
      </c>
      <c r="R3054" s="89">
        <v>0</v>
      </c>
      <c r="S3054" s="89">
        <v>0</v>
      </c>
      <c r="T3054" s="89">
        <v>0</v>
      </c>
      <c r="U3054" s="89">
        <v>0</v>
      </c>
      <c r="V3054" s="89">
        <v>0</v>
      </c>
      <c r="W3054" s="89">
        <v>0</v>
      </c>
      <c r="X3054" s="89">
        <v>0</v>
      </c>
      <c r="Y3054" s="89">
        <v>0</v>
      </c>
    </row>
    <row r="3055" spans="1:25">
      <c r="A3055" s="88" t="s">
        <v>3164</v>
      </c>
      <c r="B3055" s="89">
        <v>0</v>
      </c>
      <c r="C3055" s="89">
        <v>0</v>
      </c>
      <c r="D3055" s="89">
        <v>0</v>
      </c>
      <c r="E3055" s="89">
        <v>0</v>
      </c>
      <c r="F3055" s="89">
        <v>0</v>
      </c>
      <c r="G3055" s="89">
        <v>0</v>
      </c>
      <c r="H3055" s="89">
        <v>0</v>
      </c>
      <c r="I3055" s="89">
        <v>0</v>
      </c>
      <c r="J3055" s="89">
        <v>0</v>
      </c>
      <c r="K3055" s="89">
        <v>0</v>
      </c>
      <c r="L3055" s="89">
        <v>0</v>
      </c>
      <c r="M3055" s="89">
        <v>0</v>
      </c>
      <c r="N3055" s="89">
        <v>0</v>
      </c>
      <c r="O3055" s="89">
        <v>0</v>
      </c>
      <c r="P3055" s="89">
        <v>0</v>
      </c>
      <c r="Q3055" s="89">
        <v>0</v>
      </c>
      <c r="R3055" s="89">
        <v>0</v>
      </c>
      <c r="S3055" s="89">
        <v>0</v>
      </c>
      <c r="T3055" s="89">
        <v>0</v>
      </c>
      <c r="U3055" s="89">
        <v>0</v>
      </c>
      <c r="V3055" s="89">
        <v>0</v>
      </c>
      <c r="W3055" s="89">
        <v>0</v>
      </c>
      <c r="X3055" s="89">
        <v>0</v>
      </c>
      <c r="Y3055" s="89">
        <v>0</v>
      </c>
    </row>
    <row r="3056" spans="1:25">
      <c r="A3056" s="88" t="s">
        <v>3165</v>
      </c>
      <c r="B3056" s="89">
        <v>0</v>
      </c>
      <c r="C3056" s="89">
        <v>0</v>
      </c>
      <c r="D3056" s="89">
        <v>0</v>
      </c>
      <c r="E3056" s="89">
        <v>0</v>
      </c>
      <c r="F3056" s="89">
        <v>0</v>
      </c>
      <c r="G3056" s="89">
        <v>0</v>
      </c>
      <c r="H3056" s="89">
        <v>0</v>
      </c>
      <c r="I3056" s="89">
        <v>0</v>
      </c>
      <c r="J3056" s="89">
        <v>0</v>
      </c>
      <c r="K3056" s="89">
        <v>0</v>
      </c>
      <c r="L3056" s="89">
        <v>0</v>
      </c>
      <c r="M3056" s="89">
        <v>0</v>
      </c>
      <c r="N3056" s="89">
        <v>0</v>
      </c>
      <c r="O3056" s="89">
        <v>0</v>
      </c>
      <c r="P3056" s="89">
        <v>0</v>
      </c>
      <c r="Q3056" s="89">
        <v>0</v>
      </c>
      <c r="R3056" s="89">
        <v>0</v>
      </c>
      <c r="S3056" s="89">
        <v>0</v>
      </c>
      <c r="T3056" s="89">
        <v>0</v>
      </c>
      <c r="U3056" s="89">
        <v>0</v>
      </c>
      <c r="V3056" s="89">
        <v>0</v>
      </c>
      <c r="W3056" s="89">
        <v>0</v>
      </c>
      <c r="X3056" s="89">
        <v>0</v>
      </c>
      <c r="Y3056" s="89">
        <v>0</v>
      </c>
    </row>
    <row r="3057" spans="1:25">
      <c r="A3057" s="88" t="s">
        <v>3166</v>
      </c>
      <c r="B3057" s="89">
        <v>0</v>
      </c>
      <c r="C3057" s="89">
        <v>0</v>
      </c>
      <c r="D3057" s="89">
        <v>0</v>
      </c>
      <c r="E3057" s="89">
        <v>0</v>
      </c>
      <c r="F3057" s="89">
        <v>0</v>
      </c>
      <c r="G3057" s="89">
        <v>0</v>
      </c>
      <c r="H3057" s="89">
        <v>0</v>
      </c>
      <c r="I3057" s="89">
        <v>0</v>
      </c>
      <c r="J3057" s="89">
        <v>0</v>
      </c>
      <c r="K3057" s="89">
        <v>0</v>
      </c>
      <c r="L3057" s="89">
        <v>0</v>
      </c>
      <c r="M3057" s="89">
        <v>0</v>
      </c>
      <c r="N3057" s="89">
        <v>0</v>
      </c>
      <c r="O3057" s="89">
        <v>0</v>
      </c>
      <c r="P3057" s="89">
        <v>0</v>
      </c>
      <c r="Q3057" s="89">
        <v>0</v>
      </c>
      <c r="R3057" s="89">
        <v>0</v>
      </c>
      <c r="S3057" s="89">
        <v>0</v>
      </c>
      <c r="T3057" s="89">
        <v>0</v>
      </c>
      <c r="U3057" s="89">
        <v>0</v>
      </c>
      <c r="V3057" s="89">
        <v>0</v>
      </c>
      <c r="W3057" s="89">
        <v>0</v>
      </c>
      <c r="X3057" s="89">
        <v>0</v>
      </c>
      <c r="Y3057" s="89">
        <v>0</v>
      </c>
    </row>
    <row r="3058" spans="1:25">
      <c r="A3058" s="88" t="s">
        <v>3167</v>
      </c>
      <c r="B3058" s="89">
        <v>0</v>
      </c>
      <c r="C3058" s="89">
        <v>0</v>
      </c>
      <c r="D3058" s="89">
        <v>0</v>
      </c>
      <c r="E3058" s="89">
        <v>0</v>
      </c>
      <c r="F3058" s="89">
        <v>0</v>
      </c>
      <c r="G3058" s="89">
        <v>0</v>
      </c>
      <c r="H3058" s="89">
        <v>0</v>
      </c>
      <c r="I3058" s="89">
        <v>0</v>
      </c>
      <c r="J3058" s="89">
        <v>0</v>
      </c>
      <c r="K3058" s="89">
        <v>0</v>
      </c>
      <c r="L3058" s="89">
        <v>0</v>
      </c>
      <c r="M3058" s="89">
        <v>0</v>
      </c>
      <c r="N3058" s="89">
        <v>0</v>
      </c>
      <c r="O3058" s="89">
        <v>0</v>
      </c>
      <c r="P3058" s="89">
        <v>0</v>
      </c>
      <c r="Q3058" s="89">
        <v>0</v>
      </c>
      <c r="R3058" s="89">
        <v>0</v>
      </c>
      <c r="S3058" s="89">
        <v>0</v>
      </c>
      <c r="T3058" s="89">
        <v>0</v>
      </c>
      <c r="U3058" s="89">
        <v>0</v>
      </c>
      <c r="V3058" s="89">
        <v>0</v>
      </c>
      <c r="W3058" s="89">
        <v>0</v>
      </c>
      <c r="X3058" s="89">
        <v>0</v>
      </c>
      <c r="Y3058" s="89">
        <v>0</v>
      </c>
    </row>
    <row r="3059" spans="1:25">
      <c r="A3059" s="88" t="s">
        <v>3168</v>
      </c>
      <c r="B3059" s="89">
        <v>0</v>
      </c>
      <c r="C3059" s="89">
        <v>0</v>
      </c>
      <c r="D3059" s="89">
        <v>0</v>
      </c>
      <c r="E3059" s="89">
        <v>0</v>
      </c>
      <c r="F3059" s="89">
        <v>0</v>
      </c>
      <c r="G3059" s="89">
        <v>0</v>
      </c>
      <c r="H3059" s="89">
        <v>0</v>
      </c>
      <c r="I3059" s="89">
        <v>0</v>
      </c>
      <c r="J3059" s="89">
        <v>0</v>
      </c>
      <c r="K3059" s="89">
        <v>0</v>
      </c>
      <c r="L3059" s="89">
        <v>0</v>
      </c>
      <c r="M3059" s="89">
        <v>0</v>
      </c>
      <c r="N3059" s="89">
        <v>0</v>
      </c>
      <c r="O3059" s="89">
        <v>0</v>
      </c>
      <c r="P3059" s="89">
        <v>0</v>
      </c>
      <c r="Q3059" s="89">
        <v>0</v>
      </c>
      <c r="R3059" s="89">
        <v>0</v>
      </c>
      <c r="S3059" s="89">
        <v>0</v>
      </c>
      <c r="T3059" s="89">
        <v>0</v>
      </c>
      <c r="U3059" s="89">
        <v>0</v>
      </c>
      <c r="V3059" s="89">
        <v>0</v>
      </c>
      <c r="W3059" s="89">
        <v>0</v>
      </c>
      <c r="X3059" s="89">
        <v>0</v>
      </c>
      <c r="Y3059" s="89">
        <v>0</v>
      </c>
    </row>
    <row r="3060" spans="1:25">
      <c r="A3060" s="88" t="s">
        <v>3169</v>
      </c>
      <c r="B3060" s="89">
        <v>0</v>
      </c>
      <c r="C3060" s="89">
        <v>0</v>
      </c>
      <c r="D3060" s="89">
        <v>0</v>
      </c>
      <c r="E3060" s="89">
        <v>0</v>
      </c>
      <c r="F3060" s="89">
        <v>0</v>
      </c>
      <c r="G3060" s="89">
        <v>0</v>
      </c>
      <c r="H3060" s="89">
        <v>0</v>
      </c>
      <c r="I3060" s="89">
        <v>0</v>
      </c>
      <c r="J3060" s="89">
        <v>0</v>
      </c>
      <c r="K3060" s="89">
        <v>0</v>
      </c>
      <c r="L3060" s="89">
        <v>0</v>
      </c>
      <c r="M3060" s="89">
        <v>0</v>
      </c>
      <c r="N3060" s="89">
        <v>0</v>
      </c>
      <c r="O3060" s="89">
        <v>0</v>
      </c>
      <c r="P3060" s="89">
        <v>0</v>
      </c>
      <c r="Q3060" s="89">
        <v>0</v>
      </c>
      <c r="R3060" s="89">
        <v>0</v>
      </c>
      <c r="S3060" s="89">
        <v>0</v>
      </c>
      <c r="T3060" s="89">
        <v>0</v>
      </c>
      <c r="U3060" s="89">
        <v>0</v>
      </c>
      <c r="V3060" s="89">
        <v>0</v>
      </c>
      <c r="W3060" s="89">
        <v>0</v>
      </c>
      <c r="X3060" s="89">
        <v>0</v>
      </c>
      <c r="Y3060" s="89">
        <v>0</v>
      </c>
    </row>
    <row r="3061" spans="1:25">
      <c r="A3061" s="88" t="s">
        <v>3170</v>
      </c>
      <c r="B3061" s="89">
        <v>0</v>
      </c>
      <c r="C3061" s="89">
        <v>0</v>
      </c>
      <c r="D3061" s="89">
        <v>0</v>
      </c>
      <c r="E3061" s="89">
        <v>0</v>
      </c>
      <c r="F3061" s="89">
        <v>0</v>
      </c>
      <c r="G3061" s="89">
        <v>0</v>
      </c>
      <c r="H3061" s="89">
        <v>0</v>
      </c>
      <c r="I3061" s="89">
        <v>0</v>
      </c>
      <c r="J3061" s="89">
        <v>0</v>
      </c>
      <c r="K3061" s="89">
        <v>0</v>
      </c>
      <c r="L3061" s="89">
        <v>0</v>
      </c>
      <c r="M3061" s="89">
        <v>0</v>
      </c>
      <c r="N3061" s="89">
        <v>0</v>
      </c>
      <c r="O3061" s="89">
        <v>0</v>
      </c>
      <c r="P3061" s="89">
        <v>0</v>
      </c>
      <c r="Q3061" s="89">
        <v>0</v>
      </c>
      <c r="R3061" s="89">
        <v>0</v>
      </c>
      <c r="S3061" s="89">
        <v>0</v>
      </c>
      <c r="T3061" s="89">
        <v>0</v>
      </c>
      <c r="U3061" s="89">
        <v>0</v>
      </c>
      <c r="V3061" s="89">
        <v>0</v>
      </c>
      <c r="W3061" s="89">
        <v>0</v>
      </c>
      <c r="X3061" s="89">
        <v>0</v>
      </c>
      <c r="Y3061" s="89">
        <v>0</v>
      </c>
    </row>
    <row r="3062" spans="1:25">
      <c r="A3062" s="88" t="s">
        <v>3171</v>
      </c>
      <c r="B3062" s="89">
        <v>0</v>
      </c>
      <c r="C3062" s="89">
        <v>0</v>
      </c>
      <c r="D3062" s="89">
        <v>0</v>
      </c>
      <c r="E3062" s="89">
        <v>0</v>
      </c>
      <c r="F3062" s="89">
        <v>0</v>
      </c>
      <c r="G3062" s="89">
        <v>0</v>
      </c>
      <c r="H3062" s="89">
        <v>0</v>
      </c>
      <c r="I3062" s="89">
        <v>0</v>
      </c>
      <c r="J3062" s="89">
        <v>0</v>
      </c>
      <c r="K3062" s="89">
        <v>0</v>
      </c>
      <c r="L3062" s="89">
        <v>0</v>
      </c>
      <c r="M3062" s="89">
        <v>0</v>
      </c>
      <c r="N3062" s="89">
        <v>0</v>
      </c>
      <c r="O3062" s="89">
        <v>0</v>
      </c>
      <c r="P3062" s="89">
        <v>0</v>
      </c>
      <c r="Q3062" s="89">
        <v>0</v>
      </c>
      <c r="R3062" s="89">
        <v>0</v>
      </c>
      <c r="S3062" s="89">
        <v>0</v>
      </c>
      <c r="T3062" s="89">
        <v>0</v>
      </c>
      <c r="U3062" s="89">
        <v>0</v>
      </c>
      <c r="V3062" s="89">
        <v>0</v>
      </c>
      <c r="W3062" s="89">
        <v>0</v>
      </c>
      <c r="X3062" s="89">
        <v>0</v>
      </c>
      <c r="Y3062" s="89">
        <v>0</v>
      </c>
    </row>
    <row r="3063" spans="1:25">
      <c r="A3063" s="88" t="s">
        <v>3172</v>
      </c>
      <c r="B3063" s="89">
        <v>0</v>
      </c>
      <c r="C3063" s="89">
        <v>0</v>
      </c>
      <c r="D3063" s="89">
        <v>0</v>
      </c>
      <c r="E3063" s="89">
        <v>0</v>
      </c>
      <c r="F3063" s="89">
        <v>0</v>
      </c>
      <c r="G3063" s="89">
        <v>0</v>
      </c>
      <c r="H3063" s="89">
        <v>0</v>
      </c>
      <c r="I3063" s="89">
        <v>0</v>
      </c>
      <c r="J3063" s="89">
        <v>0</v>
      </c>
      <c r="K3063" s="89">
        <v>0</v>
      </c>
      <c r="L3063" s="89">
        <v>0</v>
      </c>
      <c r="M3063" s="89">
        <v>0</v>
      </c>
      <c r="N3063" s="89">
        <v>0</v>
      </c>
      <c r="O3063" s="89">
        <v>0</v>
      </c>
      <c r="P3063" s="89">
        <v>0</v>
      </c>
      <c r="Q3063" s="89">
        <v>0</v>
      </c>
      <c r="R3063" s="89">
        <v>0</v>
      </c>
      <c r="S3063" s="89">
        <v>0</v>
      </c>
      <c r="T3063" s="89">
        <v>0</v>
      </c>
      <c r="U3063" s="89">
        <v>0</v>
      </c>
      <c r="V3063" s="89">
        <v>0</v>
      </c>
      <c r="W3063" s="89">
        <v>0</v>
      </c>
      <c r="X3063" s="89">
        <v>0</v>
      </c>
      <c r="Y3063" s="89">
        <v>0</v>
      </c>
    </row>
    <row r="3064" spans="1:25">
      <c r="A3064" s="88" t="s">
        <v>3173</v>
      </c>
      <c r="B3064" s="89">
        <v>0</v>
      </c>
      <c r="C3064" s="89">
        <v>0</v>
      </c>
      <c r="D3064" s="89">
        <v>0</v>
      </c>
      <c r="E3064" s="89">
        <v>0</v>
      </c>
      <c r="F3064" s="89">
        <v>0</v>
      </c>
      <c r="G3064" s="89">
        <v>0</v>
      </c>
      <c r="H3064" s="89">
        <v>0</v>
      </c>
      <c r="I3064" s="89">
        <v>0</v>
      </c>
      <c r="J3064" s="89">
        <v>0</v>
      </c>
      <c r="K3064" s="89">
        <v>0</v>
      </c>
      <c r="L3064" s="89">
        <v>0</v>
      </c>
      <c r="M3064" s="89">
        <v>0</v>
      </c>
      <c r="N3064" s="89">
        <v>0</v>
      </c>
      <c r="O3064" s="89">
        <v>0</v>
      </c>
      <c r="P3064" s="89">
        <v>0</v>
      </c>
      <c r="Q3064" s="89">
        <v>0</v>
      </c>
      <c r="R3064" s="89">
        <v>0</v>
      </c>
      <c r="S3064" s="89">
        <v>0</v>
      </c>
      <c r="T3064" s="89">
        <v>0</v>
      </c>
      <c r="U3064" s="89">
        <v>0</v>
      </c>
      <c r="V3064" s="89">
        <v>0</v>
      </c>
      <c r="W3064" s="89">
        <v>0</v>
      </c>
      <c r="X3064" s="89">
        <v>0</v>
      </c>
      <c r="Y3064" s="89">
        <v>0</v>
      </c>
    </row>
    <row r="3065" spans="1:25">
      <c r="A3065" s="88" t="s">
        <v>3174</v>
      </c>
      <c r="B3065" s="89">
        <v>0</v>
      </c>
      <c r="C3065" s="89">
        <v>0</v>
      </c>
      <c r="D3065" s="89">
        <v>0</v>
      </c>
      <c r="E3065" s="89">
        <v>0</v>
      </c>
      <c r="F3065" s="89">
        <v>0</v>
      </c>
      <c r="G3065" s="89">
        <v>0</v>
      </c>
      <c r="H3065" s="89">
        <v>0</v>
      </c>
      <c r="I3065" s="89">
        <v>0</v>
      </c>
      <c r="J3065" s="89">
        <v>0</v>
      </c>
      <c r="K3065" s="89">
        <v>0</v>
      </c>
      <c r="L3065" s="89">
        <v>0</v>
      </c>
      <c r="M3065" s="89">
        <v>0</v>
      </c>
      <c r="N3065" s="89">
        <v>0</v>
      </c>
      <c r="O3065" s="89">
        <v>0</v>
      </c>
      <c r="P3065" s="89">
        <v>0</v>
      </c>
      <c r="Q3065" s="89">
        <v>0</v>
      </c>
      <c r="R3065" s="89">
        <v>0</v>
      </c>
      <c r="S3065" s="89">
        <v>0</v>
      </c>
      <c r="T3065" s="89">
        <v>0</v>
      </c>
      <c r="U3065" s="89">
        <v>0</v>
      </c>
      <c r="V3065" s="89">
        <v>0</v>
      </c>
      <c r="W3065" s="89">
        <v>0</v>
      </c>
      <c r="X3065" s="89">
        <v>0</v>
      </c>
      <c r="Y3065" s="89">
        <v>0</v>
      </c>
    </row>
    <row r="3066" spans="1:25">
      <c r="A3066" s="88" t="s">
        <v>3175</v>
      </c>
      <c r="B3066" s="89">
        <v>0</v>
      </c>
      <c r="C3066" s="89">
        <v>0</v>
      </c>
      <c r="D3066" s="89">
        <v>0</v>
      </c>
      <c r="E3066" s="89">
        <v>0</v>
      </c>
      <c r="F3066" s="89">
        <v>0</v>
      </c>
      <c r="G3066" s="89">
        <v>0</v>
      </c>
      <c r="H3066" s="89">
        <v>0</v>
      </c>
      <c r="I3066" s="89">
        <v>0</v>
      </c>
      <c r="J3066" s="89">
        <v>0</v>
      </c>
      <c r="K3066" s="89">
        <v>0</v>
      </c>
      <c r="L3066" s="89">
        <v>0</v>
      </c>
      <c r="M3066" s="89">
        <v>0</v>
      </c>
      <c r="N3066" s="89">
        <v>0</v>
      </c>
      <c r="O3066" s="89">
        <v>0</v>
      </c>
      <c r="P3066" s="89">
        <v>0</v>
      </c>
      <c r="Q3066" s="89">
        <v>0</v>
      </c>
      <c r="R3066" s="89">
        <v>0</v>
      </c>
      <c r="S3066" s="89">
        <v>0</v>
      </c>
      <c r="T3066" s="89">
        <v>0</v>
      </c>
      <c r="U3066" s="89">
        <v>0</v>
      </c>
      <c r="V3066" s="89">
        <v>0</v>
      </c>
      <c r="W3066" s="89">
        <v>0</v>
      </c>
      <c r="X3066" s="89">
        <v>0</v>
      </c>
      <c r="Y3066" s="89">
        <v>0</v>
      </c>
    </row>
    <row r="3067" spans="1:25">
      <c r="A3067" s="88" t="s">
        <v>3176</v>
      </c>
      <c r="B3067" s="89">
        <v>0</v>
      </c>
      <c r="C3067" s="89">
        <v>0</v>
      </c>
      <c r="D3067" s="89">
        <v>0</v>
      </c>
      <c r="E3067" s="89">
        <v>0</v>
      </c>
      <c r="F3067" s="89">
        <v>0</v>
      </c>
      <c r="G3067" s="89">
        <v>0</v>
      </c>
      <c r="H3067" s="89">
        <v>0</v>
      </c>
      <c r="I3067" s="89">
        <v>0</v>
      </c>
      <c r="J3067" s="89">
        <v>0</v>
      </c>
      <c r="K3067" s="89">
        <v>0</v>
      </c>
      <c r="L3067" s="89">
        <v>0</v>
      </c>
      <c r="M3067" s="89">
        <v>0</v>
      </c>
      <c r="N3067" s="89">
        <v>0</v>
      </c>
      <c r="O3067" s="89">
        <v>0</v>
      </c>
      <c r="P3067" s="89">
        <v>0</v>
      </c>
      <c r="Q3067" s="89">
        <v>0</v>
      </c>
      <c r="R3067" s="89">
        <v>0</v>
      </c>
      <c r="S3067" s="89">
        <v>0</v>
      </c>
      <c r="T3067" s="89">
        <v>0</v>
      </c>
      <c r="U3067" s="89">
        <v>0</v>
      </c>
      <c r="V3067" s="89">
        <v>0</v>
      </c>
      <c r="W3067" s="89">
        <v>0</v>
      </c>
      <c r="X3067" s="89">
        <v>0</v>
      </c>
      <c r="Y3067" s="89">
        <v>0</v>
      </c>
    </row>
    <row r="3068" spans="1:25">
      <c r="A3068" s="88" t="s">
        <v>3177</v>
      </c>
      <c r="B3068" s="89">
        <v>0</v>
      </c>
      <c r="C3068" s="89">
        <v>0</v>
      </c>
      <c r="D3068" s="89">
        <v>0</v>
      </c>
      <c r="E3068" s="89">
        <v>0</v>
      </c>
      <c r="F3068" s="89">
        <v>0</v>
      </c>
      <c r="G3068" s="89">
        <v>0</v>
      </c>
      <c r="H3068" s="89">
        <v>0</v>
      </c>
      <c r="I3068" s="89">
        <v>0</v>
      </c>
      <c r="J3068" s="89">
        <v>0</v>
      </c>
      <c r="K3068" s="89">
        <v>0</v>
      </c>
      <c r="L3068" s="89">
        <v>0</v>
      </c>
      <c r="M3068" s="89">
        <v>0</v>
      </c>
      <c r="N3068" s="89">
        <v>0</v>
      </c>
      <c r="O3068" s="89">
        <v>0</v>
      </c>
      <c r="P3068" s="89">
        <v>0</v>
      </c>
      <c r="Q3068" s="89">
        <v>0</v>
      </c>
      <c r="R3068" s="89">
        <v>0</v>
      </c>
      <c r="S3068" s="89">
        <v>0</v>
      </c>
      <c r="T3068" s="89">
        <v>0</v>
      </c>
      <c r="U3068" s="89">
        <v>0</v>
      </c>
      <c r="V3068" s="89">
        <v>0</v>
      </c>
      <c r="W3068" s="89">
        <v>0</v>
      </c>
      <c r="X3068" s="89">
        <v>0</v>
      </c>
      <c r="Y3068" s="89">
        <v>0</v>
      </c>
    </row>
    <row r="3069" spans="1:25">
      <c r="A3069" s="88" t="s">
        <v>3178</v>
      </c>
      <c r="B3069" s="89">
        <v>0</v>
      </c>
      <c r="C3069" s="89">
        <v>0</v>
      </c>
      <c r="D3069" s="89">
        <v>0</v>
      </c>
      <c r="E3069" s="89">
        <v>0</v>
      </c>
      <c r="F3069" s="89">
        <v>0</v>
      </c>
      <c r="G3069" s="89">
        <v>0</v>
      </c>
      <c r="H3069" s="89">
        <v>0</v>
      </c>
      <c r="I3069" s="89">
        <v>0</v>
      </c>
      <c r="J3069" s="89">
        <v>0</v>
      </c>
      <c r="K3069" s="89">
        <v>0</v>
      </c>
      <c r="L3069" s="89">
        <v>0</v>
      </c>
      <c r="M3069" s="89">
        <v>0</v>
      </c>
      <c r="N3069" s="89">
        <v>0</v>
      </c>
      <c r="O3069" s="89">
        <v>0</v>
      </c>
      <c r="P3069" s="89">
        <v>0</v>
      </c>
      <c r="Q3069" s="89">
        <v>0</v>
      </c>
      <c r="R3069" s="89">
        <v>0</v>
      </c>
      <c r="S3069" s="89">
        <v>0</v>
      </c>
      <c r="T3069" s="89">
        <v>0</v>
      </c>
      <c r="U3069" s="89">
        <v>0</v>
      </c>
      <c r="V3069" s="89">
        <v>0</v>
      </c>
      <c r="W3069" s="89">
        <v>0</v>
      </c>
      <c r="X3069" s="89">
        <v>0</v>
      </c>
      <c r="Y3069" s="89">
        <v>0</v>
      </c>
    </row>
    <row r="3070" spans="1:25">
      <c r="A3070" s="88" t="s">
        <v>3179</v>
      </c>
      <c r="B3070" s="89">
        <v>0</v>
      </c>
      <c r="C3070" s="89">
        <v>0</v>
      </c>
      <c r="D3070" s="89">
        <v>0</v>
      </c>
      <c r="E3070" s="89">
        <v>0</v>
      </c>
      <c r="F3070" s="89">
        <v>0</v>
      </c>
      <c r="G3070" s="89">
        <v>0</v>
      </c>
      <c r="H3070" s="89">
        <v>0</v>
      </c>
      <c r="I3070" s="89">
        <v>0</v>
      </c>
      <c r="J3070" s="89">
        <v>0</v>
      </c>
      <c r="K3070" s="89">
        <v>0</v>
      </c>
      <c r="L3070" s="89">
        <v>0</v>
      </c>
      <c r="M3070" s="89">
        <v>0</v>
      </c>
      <c r="N3070" s="89">
        <v>0</v>
      </c>
      <c r="O3070" s="89">
        <v>0</v>
      </c>
      <c r="P3070" s="89">
        <v>0</v>
      </c>
      <c r="Q3070" s="89">
        <v>0</v>
      </c>
      <c r="R3070" s="89">
        <v>0</v>
      </c>
      <c r="S3070" s="89">
        <v>0</v>
      </c>
      <c r="T3070" s="89">
        <v>0</v>
      </c>
      <c r="U3070" s="89">
        <v>0</v>
      </c>
      <c r="V3070" s="89">
        <v>0</v>
      </c>
      <c r="W3070" s="89">
        <v>0</v>
      </c>
      <c r="X3070" s="89">
        <v>0</v>
      </c>
      <c r="Y3070" s="89">
        <v>0</v>
      </c>
    </row>
    <row r="3071" spans="1:25">
      <c r="A3071" s="88" t="s">
        <v>3180</v>
      </c>
      <c r="B3071" s="89">
        <v>0</v>
      </c>
      <c r="C3071" s="89">
        <v>0</v>
      </c>
      <c r="D3071" s="89">
        <v>0</v>
      </c>
      <c r="E3071" s="89">
        <v>0</v>
      </c>
      <c r="F3071" s="89">
        <v>0</v>
      </c>
      <c r="G3071" s="89">
        <v>0</v>
      </c>
      <c r="H3071" s="89">
        <v>0</v>
      </c>
      <c r="I3071" s="89">
        <v>0</v>
      </c>
      <c r="J3071" s="89">
        <v>0</v>
      </c>
      <c r="K3071" s="89">
        <v>0</v>
      </c>
      <c r="L3071" s="89">
        <v>0</v>
      </c>
      <c r="M3071" s="89">
        <v>0</v>
      </c>
      <c r="N3071" s="89">
        <v>0</v>
      </c>
      <c r="O3071" s="89">
        <v>0</v>
      </c>
      <c r="P3071" s="89">
        <v>0</v>
      </c>
      <c r="Q3071" s="89">
        <v>0</v>
      </c>
      <c r="R3071" s="89">
        <v>0</v>
      </c>
      <c r="S3071" s="89">
        <v>0</v>
      </c>
      <c r="T3071" s="89">
        <v>0</v>
      </c>
      <c r="U3071" s="89">
        <v>0</v>
      </c>
      <c r="V3071" s="89">
        <v>0</v>
      </c>
      <c r="W3071" s="89">
        <v>0</v>
      </c>
      <c r="X3071" s="89">
        <v>0</v>
      </c>
      <c r="Y3071" s="89">
        <v>0</v>
      </c>
    </row>
    <row r="3072" spans="1:25">
      <c r="A3072" s="88" t="s">
        <v>3181</v>
      </c>
      <c r="B3072" s="89">
        <v>0</v>
      </c>
      <c r="C3072" s="89">
        <v>0</v>
      </c>
      <c r="D3072" s="89">
        <v>0</v>
      </c>
      <c r="E3072" s="89">
        <v>0</v>
      </c>
      <c r="F3072" s="89">
        <v>0</v>
      </c>
      <c r="G3072" s="89">
        <v>0</v>
      </c>
      <c r="H3072" s="89">
        <v>0</v>
      </c>
      <c r="I3072" s="89">
        <v>0</v>
      </c>
      <c r="J3072" s="89">
        <v>0</v>
      </c>
      <c r="K3072" s="89">
        <v>0</v>
      </c>
      <c r="L3072" s="89">
        <v>0</v>
      </c>
      <c r="M3072" s="89">
        <v>0</v>
      </c>
      <c r="N3072" s="89">
        <v>0</v>
      </c>
      <c r="O3072" s="89">
        <v>0</v>
      </c>
      <c r="P3072" s="89">
        <v>0</v>
      </c>
      <c r="Q3072" s="89">
        <v>0</v>
      </c>
      <c r="R3072" s="89">
        <v>0</v>
      </c>
      <c r="S3072" s="89">
        <v>0</v>
      </c>
      <c r="T3072" s="89">
        <v>0</v>
      </c>
      <c r="U3072" s="89">
        <v>0</v>
      </c>
      <c r="V3072" s="89">
        <v>0</v>
      </c>
      <c r="W3072" s="89">
        <v>0</v>
      </c>
      <c r="X3072" s="89">
        <v>0</v>
      </c>
      <c r="Y3072" s="89">
        <v>0</v>
      </c>
    </row>
    <row r="3073" spans="1:25">
      <c r="A3073" s="88" t="s">
        <v>3182</v>
      </c>
      <c r="B3073" s="89">
        <v>0</v>
      </c>
      <c r="C3073" s="89">
        <v>0</v>
      </c>
      <c r="D3073" s="89">
        <v>0</v>
      </c>
      <c r="E3073" s="89">
        <v>0</v>
      </c>
      <c r="F3073" s="89">
        <v>0</v>
      </c>
      <c r="G3073" s="89">
        <v>0</v>
      </c>
      <c r="H3073" s="89">
        <v>0</v>
      </c>
      <c r="I3073" s="89">
        <v>0</v>
      </c>
      <c r="J3073" s="89">
        <v>0</v>
      </c>
      <c r="K3073" s="89">
        <v>0</v>
      </c>
      <c r="L3073" s="89">
        <v>0</v>
      </c>
      <c r="M3073" s="89">
        <v>0</v>
      </c>
      <c r="N3073" s="89">
        <v>0</v>
      </c>
      <c r="O3073" s="89">
        <v>0</v>
      </c>
      <c r="P3073" s="89">
        <v>0</v>
      </c>
      <c r="Q3073" s="89">
        <v>0</v>
      </c>
      <c r="R3073" s="89">
        <v>0</v>
      </c>
      <c r="S3073" s="89">
        <v>0</v>
      </c>
      <c r="T3073" s="89">
        <v>0</v>
      </c>
      <c r="U3073" s="89">
        <v>0</v>
      </c>
      <c r="V3073" s="89">
        <v>0</v>
      </c>
      <c r="W3073" s="89">
        <v>0</v>
      </c>
      <c r="X3073" s="89">
        <v>0</v>
      </c>
      <c r="Y3073" s="89">
        <v>0</v>
      </c>
    </row>
    <row r="3074" spans="1:25">
      <c r="A3074" s="88" t="s">
        <v>3183</v>
      </c>
      <c r="B3074" s="89">
        <v>0</v>
      </c>
      <c r="C3074" s="89">
        <v>0</v>
      </c>
      <c r="D3074" s="89">
        <v>0</v>
      </c>
      <c r="E3074" s="89">
        <v>0</v>
      </c>
      <c r="F3074" s="89">
        <v>0</v>
      </c>
      <c r="G3074" s="89">
        <v>0</v>
      </c>
      <c r="H3074" s="89">
        <v>0</v>
      </c>
      <c r="I3074" s="89">
        <v>0</v>
      </c>
      <c r="J3074" s="89">
        <v>0</v>
      </c>
      <c r="K3074" s="89">
        <v>0</v>
      </c>
      <c r="L3074" s="89">
        <v>0</v>
      </c>
      <c r="M3074" s="89">
        <v>0</v>
      </c>
      <c r="N3074" s="89">
        <v>0</v>
      </c>
      <c r="O3074" s="89">
        <v>0</v>
      </c>
      <c r="P3074" s="89">
        <v>0</v>
      </c>
      <c r="Q3074" s="89">
        <v>0</v>
      </c>
      <c r="R3074" s="89">
        <v>0</v>
      </c>
      <c r="S3074" s="89">
        <v>0</v>
      </c>
      <c r="T3074" s="89">
        <v>0</v>
      </c>
      <c r="U3074" s="89">
        <v>0</v>
      </c>
      <c r="V3074" s="89">
        <v>0</v>
      </c>
      <c r="W3074" s="89">
        <v>0</v>
      </c>
      <c r="X3074" s="89">
        <v>0</v>
      </c>
      <c r="Y3074" s="89">
        <v>0</v>
      </c>
    </row>
    <row r="3075" spans="1:25">
      <c r="A3075" s="88" t="s">
        <v>3184</v>
      </c>
      <c r="B3075" s="89">
        <v>0</v>
      </c>
      <c r="C3075" s="89">
        <v>0</v>
      </c>
      <c r="D3075" s="89">
        <v>0</v>
      </c>
      <c r="E3075" s="89">
        <v>0</v>
      </c>
      <c r="F3075" s="89">
        <v>0</v>
      </c>
      <c r="G3075" s="89">
        <v>0</v>
      </c>
      <c r="H3075" s="89">
        <v>0</v>
      </c>
      <c r="I3075" s="89">
        <v>0</v>
      </c>
      <c r="J3075" s="89">
        <v>0</v>
      </c>
      <c r="K3075" s="89">
        <v>0</v>
      </c>
      <c r="L3075" s="89">
        <v>0</v>
      </c>
      <c r="M3075" s="89">
        <v>0</v>
      </c>
      <c r="N3075" s="89">
        <v>0</v>
      </c>
      <c r="O3075" s="89">
        <v>0</v>
      </c>
      <c r="P3075" s="89">
        <v>0</v>
      </c>
      <c r="Q3075" s="89">
        <v>0</v>
      </c>
      <c r="R3075" s="89">
        <v>0</v>
      </c>
      <c r="S3075" s="89">
        <v>0</v>
      </c>
      <c r="T3075" s="89">
        <v>0</v>
      </c>
      <c r="U3075" s="89">
        <v>0</v>
      </c>
      <c r="V3075" s="89">
        <v>0</v>
      </c>
      <c r="W3075" s="89">
        <v>0</v>
      </c>
      <c r="X3075" s="89">
        <v>0</v>
      </c>
      <c r="Y3075" s="89">
        <v>0</v>
      </c>
    </row>
    <row r="3076" spans="1:25">
      <c r="A3076" s="88" t="s">
        <v>3185</v>
      </c>
      <c r="B3076" s="89">
        <v>0</v>
      </c>
      <c r="C3076" s="89">
        <v>0</v>
      </c>
      <c r="D3076" s="89">
        <v>0</v>
      </c>
      <c r="E3076" s="89">
        <v>0</v>
      </c>
      <c r="F3076" s="89">
        <v>0</v>
      </c>
      <c r="G3076" s="89">
        <v>0</v>
      </c>
      <c r="H3076" s="89">
        <v>0</v>
      </c>
      <c r="I3076" s="89">
        <v>0</v>
      </c>
      <c r="J3076" s="89">
        <v>0</v>
      </c>
      <c r="K3076" s="89">
        <v>0</v>
      </c>
      <c r="L3076" s="89">
        <v>0</v>
      </c>
      <c r="M3076" s="89">
        <v>0</v>
      </c>
      <c r="N3076" s="89">
        <v>0</v>
      </c>
      <c r="O3076" s="89">
        <v>0</v>
      </c>
      <c r="P3076" s="89">
        <v>0</v>
      </c>
      <c r="Q3076" s="89">
        <v>0</v>
      </c>
      <c r="R3076" s="89">
        <v>0</v>
      </c>
      <c r="S3076" s="89">
        <v>0</v>
      </c>
      <c r="T3076" s="89">
        <v>0</v>
      </c>
      <c r="U3076" s="89">
        <v>0</v>
      </c>
      <c r="V3076" s="89">
        <v>0</v>
      </c>
      <c r="W3076" s="89">
        <v>0</v>
      </c>
      <c r="X3076" s="89">
        <v>0</v>
      </c>
      <c r="Y3076" s="89">
        <v>0</v>
      </c>
    </row>
    <row r="3077" spans="1:25">
      <c r="A3077" s="88" t="s">
        <v>3186</v>
      </c>
      <c r="B3077" s="89">
        <v>0</v>
      </c>
      <c r="C3077" s="89">
        <v>0</v>
      </c>
      <c r="D3077" s="89">
        <v>0</v>
      </c>
      <c r="E3077" s="89">
        <v>0</v>
      </c>
      <c r="F3077" s="89">
        <v>0</v>
      </c>
      <c r="G3077" s="89">
        <v>0</v>
      </c>
      <c r="H3077" s="89">
        <v>0</v>
      </c>
      <c r="I3077" s="89">
        <v>0</v>
      </c>
      <c r="J3077" s="89">
        <v>0</v>
      </c>
      <c r="K3077" s="89">
        <v>0</v>
      </c>
      <c r="L3077" s="89">
        <v>0</v>
      </c>
      <c r="M3077" s="89">
        <v>0</v>
      </c>
      <c r="N3077" s="89">
        <v>0</v>
      </c>
      <c r="O3077" s="89">
        <v>0</v>
      </c>
      <c r="P3077" s="89">
        <v>0</v>
      </c>
      <c r="Q3077" s="89">
        <v>0</v>
      </c>
      <c r="R3077" s="89">
        <v>0</v>
      </c>
      <c r="S3077" s="89">
        <v>0</v>
      </c>
      <c r="T3077" s="89">
        <v>0</v>
      </c>
      <c r="U3077" s="89">
        <v>0</v>
      </c>
      <c r="V3077" s="89">
        <v>0</v>
      </c>
      <c r="W3077" s="89">
        <v>0</v>
      </c>
      <c r="X3077" s="89">
        <v>0</v>
      </c>
      <c r="Y3077" s="89">
        <v>0</v>
      </c>
    </row>
    <row r="3078" spans="1:25">
      <c r="A3078" s="88" t="s">
        <v>3187</v>
      </c>
      <c r="B3078" s="89">
        <v>0</v>
      </c>
      <c r="C3078" s="89">
        <v>0</v>
      </c>
      <c r="D3078" s="89">
        <v>0</v>
      </c>
      <c r="E3078" s="89">
        <v>0</v>
      </c>
      <c r="F3078" s="89">
        <v>0</v>
      </c>
      <c r="G3078" s="89">
        <v>0</v>
      </c>
      <c r="H3078" s="89">
        <v>0</v>
      </c>
      <c r="I3078" s="89">
        <v>0</v>
      </c>
      <c r="J3078" s="89">
        <v>0</v>
      </c>
      <c r="K3078" s="89">
        <v>0</v>
      </c>
      <c r="L3078" s="89">
        <v>0</v>
      </c>
      <c r="M3078" s="89">
        <v>0</v>
      </c>
      <c r="N3078" s="89">
        <v>0</v>
      </c>
      <c r="O3078" s="89">
        <v>0</v>
      </c>
      <c r="P3078" s="89">
        <v>0</v>
      </c>
      <c r="Q3078" s="89">
        <v>0</v>
      </c>
      <c r="R3078" s="89">
        <v>0</v>
      </c>
      <c r="S3078" s="89">
        <v>0</v>
      </c>
      <c r="T3078" s="89">
        <v>0</v>
      </c>
      <c r="U3078" s="89">
        <v>0</v>
      </c>
      <c r="V3078" s="89">
        <v>0</v>
      </c>
      <c r="W3078" s="89">
        <v>0</v>
      </c>
      <c r="X3078" s="89">
        <v>0</v>
      </c>
      <c r="Y3078" s="89">
        <v>0</v>
      </c>
    </row>
    <row r="3079" spans="1:25">
      <c r="A3079" s="88" t="s">
        <v>3188</v>
      </c>
      <c r="B3079" s="89">
        <v>0</v>
      </c>
      <c r="C3079" s="89">
        <v>0</v>
      </c>
      <c r="D3079" s="89">
        <v>0</v>
      </c>
      <c r="E3079" s="89">
        <v>0</v>
      </c>
      <c r="F3079" s="89">
        <v>0</v>
      </c>
      <c r="G3079" s="89">
        <v>0</v>
      </c>
      <c r="H3079" s="89">
        <v>0</v>
      </c>
      <c r="I3079" s="89">
        <v>0</v>
      </c>
      <c r="J3079" s="89">
        <v>0</v>
      </c>
      <c r="K3079" s="89">
        <v>0</v>
      </c>
      <c r="L3079" s="89">
        <v>0</v>
      </c>
      <c r="M3079" s="89">
        <v>0</v>
      </c>
      <c r="N3079" s="89">
        <v>0</v>
      </c>
      <c r="O3079" s="89">
        <v>0</v>
      </c>
      <c r="P3079" s="89">
        <v>0</v>
      </c>
      <c r="Q3079" s="89">
        <v>0</v>
      </c>
      <c r="R3079" s="89">
        <v>0</v>
      </c>
      <c r="S3079" s="89">
        <v>0</v>
      </c>
      <c r="T3079" s="89">
        <v>0</v>
      </c>
      <c r="U3079" s="89">
        <v>0</v>
      </c>
      <c r="V3079" s="89">
        <v>0</v>
      </c>
      <c r="W3079" s="89">
        <v>0</v>
      </c>
      <c r="X3079" s="89">
        <v>0</v>
      </c>
      <c r="Y3079" s="89">
        <v>0</v>
      </c>
    </row>
    <row r="3080" spans="1:25">
      <c r="A3080" s="88" t="s">
        <v>3189</v>
      </c>
      <c r="B3080" s="89">
        <v>0</v>
      </c>
      <c r="C3080" s="89">
        <v>0</v>
      </c>
      <c r="D3080" s="89">
        <v>0</v>
      </c>
      <c r="E3080" s="89">
        <v>0</v>
      </c>
      <c r="F3080" s="89">
        <v>0</v>
      </c>
      <c r="G3080" s="89">
        <v>0</v>
      </c>
      <c r="H3080" s="89">
        <v>0</v>
      </c>
      <c r="I3080" s="89">
        <v>0</v>
      </c>
      <c r="J3080" s="89">
        <v>0</v>
      </c>
      <c r="K3080" s="89">
        <v>0</v>
      </c>
      <c r="L3080" s="89">
        <v>0</v>
      </c>
      <c r="M3080" s="89">
        <v>0</v>
      </c>
      <c r="N3080" s="89">
        <v>0</v>
      </c>
      <c r="O3080" s="89">
        <v>0</v>
      </c>
      <c r="P3080" s="89">
        <v>0</v>
      </c>
      <c r="Q3080" s="89">
        <v>0</v>
      </c>
      <c r="R3080" s="89">
        <v>0</v>
      </c>
      <c r="S3080" s="89">
        <v>0</v>
      </c>
      <c r="T3080" s="89">
        <v>0</v>
      </c>
      <c r="U3080" s="89">
        <v>0</v>
      </c>
      <c r="V3080" s="89">
        <v>0</v>
      </c>
      <c r="W3080" s="89">
        <v>0</v>
      </c>
      <c r="X3080" s="89">
        <v>0</v>
      </c>
      <c r="Y3080" s="89">
        <v>0</v>
      </c>
    </row>
    <row r="3081" spans="1:25">
      <c r="A3081" s="88" t="s">
        <v>3190</v>
      </c>
      <c r="B3081" s="89">
        <v>0</v>
      </c>
      <c r="C3081" s="89">
        <v>0</v>
      </c>
      <c r="D3081" s="89">
        <v>0</v>
      </c>
      <c r="E3081" s="89">
        <v>0</v>
      </c>
      <c r="F3081" s="89">
        <v>0</v>
      </c>
      <c r="G3081" s="89">
        <v>0</v>
      </c>
      <c r="H3081" s="89">
        <v>0</v>
      </c>
      <c r="I3081" s="89">
        <v>0</v>
      </c>
      <c r="J3081" s="89">
        <v>0</v>
      </c>
      <c r="K3081" s="89">
        <v>0</v>
      </c>
      <c r="L3081" s="89">
        <v>0</v>
      </c>
      <c r="M3081" s="89">
        <v>0</v>
      </c>
      <c r="N3081" s="89">
        <v>0</v>
      </c>
      <c r="O3081" s="89">
        <v>0</v>
      </c>
      <c r="P3081" s="89">
        <v>0</v>
      </c>
      <c r="Q3081" s="89">
        <v>0</v>
      </c>
      <c r="R3081" s="89">
        <v>0</v>
      </c>
      <c r="S3081" s="89">
        <v>0</v>
      </c>
      <c r="T3081" s="89">
        <v>0</v>
      </c>
      <c r="U3081" s="89">
        <v>0</v>
      </c>
      <c r="V3081" s="89">
        <v>0</v>
      </c>
      <c r="W3081" s="89">
        <v>0</v>
      </c>
      <c r="X3081" s="89">
        <v>0</v>
      </c>
      <c r="Y3081" s="89">
        <v>0</v>
      </c>
    </row>
    <row r="3082" spans="1:25">
      <c r="A3082" s="88" t="s">
        <v>3191</v>
      </c>
      <c r="B3082" s="89">
        <v>0</v>
      </c>
      <c r="C3082" s="89">
        <v>0</v>
      </c>
      <c r="D3082" s="89">
        <v>0</v>
      </c>
      <c r="E3082" s="89">
        <v>0</v>
      </c>
      <c r="F3082" s="89">
        <v>0</v>
      </c>
      <c r="G3082" s="89">
        <v>0</v>
      </c>
      <c r="H3082" s="89">
        <v>0</v>
      </c>
      <c r="I3082" s="89">
        <v>0</v>
      </c>
      <c r="J3082" s="89">
        <v>0</v>
      </c>
      <c r="K3082" s="89">
        <v>0</v>
      </c>
      <c r="L3082" s="89">
        <v>0</v>
      </c>
      <c r="M3082" s="89">
        <v>0</v>
      </c>
      <c r="N3082" s="89">
        <v>0</v>
      </c>
      <c r="O3082" s="89">
        <v>0</v>
      </c>
      <c r="P3082" s="89">
        <v>0</v>
      </c>
      <c r="Q3082" s="89">
        <v>0</v>
      </c>
      <c r="R3082" s="89">
        <v>0</v>
      </c>
      <c r="S3082" s="89">
        <v>0</v>
      </c>
      <c r="T3082" s="89">
        <v>0</v>
      </c>
      <c r="U3082" s="89">
        <v>0</v>
      </c>
      <c r="V3082" s="89">
        <v>0</v>
      </c>
      <c r="W3082" s="89">
        <v>0</v>
      </c>
      <c r="X3082" s="89">
        <v>0</v>
      </c>
      <c r="Y3082" s="89">
        <v>0</v>
      </c>
    </row>
    <row r="3083" spans="1:25">
      <c r="A3083" s="88" t="s">
        <v>3192</v>
      </c>
      <c r="B3083" s="89">
        <v>0</v>
      </c>
      <c r="C3083" s="89">
        <v>0</v>
      </c>
      <c r="D3083" s="89">
        <v>0</v>
      </c>
      <c r="E3083" s="89">
        <v>0</v>
      </c>
      <c r="F3083" s="89">
        <v>0</v>
      </c>
      <c r="G3083" s="89">
        <v>0</v>
      </c>
      <c r="H3083" s="89">
        <v>0</v>
      </c>
      <c r="I3083" s="89">
        <v>0</v>
      </c>
      <c r="J3083" s="89">
        <v>0</v>
      </c>
      <c r="K3083" s="89">
        <v>0</v>
      </c>
      <c r="L3083" s="89">
        <v>0</v>
      </c>
      <c r="M3083" s="89">
        <v>0</v>
      </c>
      <c r="N3083" s="89">
        <v>0</v>
      </c>
      <c r="O3083" s="89">
        <v>0</v>
      </c>
      <c r="P3083" s="89">
        <v>0</v>
      </c>
      <c r="Q3083" s="89">
        <v>0</v>
      </c>
      <c r="R3083" s="89">
        <v>0</v>
      </c>
      <c r="S3083" s="89">
        <v>0</v>
      </c>
      <c r="T3083" s="89">
        <v>0</v>
      </c>
      <c r="U3083" s="89">
        <v>0</v>
      </c>
      <c r="V3083" s="89">
        <v>0</v>
      </c>
      <c r="W3083" s="89">
        <v>0</v>
      </c>
      <c r="X3083" s="89">
        <v>0</v>
      </c>
      <c r="Y3083" s="89">
        <v>0</v>
      </c>
    </row>
    <row r="3084" spans="1:25">
      <c r="A3084" s="88" t="s">
        <v>3193</v>
      </c>
      <c r="B3084" s="89">
        <v>0</v>
      </c>
      <c r="C3084" s="89">
        <v>0</v>
      </c>
      <c r="D3084" s="89">
        <v>0</v>
      </c>
      <c r="E3084" s="89">
        <v>0</v>
      </c>
      <c r="F3084" s="89">
        <v>0</v>
      </c>
      <c r="G3084" s="89">
        <v>0</v>
      </c>
      <c r="H3084" s="89">
        <v>0</v>
      </c>
      <c r="I3084" s="89">
        <v>0</v>
      </c>
      <c r="J3084" s="89">
        <v>0</v>
      </c>
      <c r="K3084" s="89">
        <v>0</v>
      </c>
      <c r="L3084" s="89">
        <v>0</v>
      </c>
      <c r="M3084" s="89">
        <v>0</v>
      </c>
      <c r="N3084" s="89">
        <v>0</v>
      </c>
      <c r="O3084" s="89">
        <v>0</v>
      </c>
      <c r="P3084" s="89">
        <v>0</v>
      </c>
      <c r="Q3084" s="89">
        <v>0</v>
      </c>
      <c r="R3084" s="89">
        <v>0</v>
      </c>
      <c r="S3084" s="89">
        <v>0</v>
      </c>
      <c r="T3084" s="89">
        <v>0</v>
      </c>
      <c r="U3084" s="89">
        <v>0</v>
      </c>
      <c r="V3084" s="89">
        <v>0</v>
      </c>
      <c r="W3084" s="89">
        <v>0</v>
      </c>
      <c r="X3084" s="89">
        <v>0</v>
      </c>
      <c r="Y3084" s="89">
        <v>0</v>
      </c>
    </row>
    <row r="3085" spans="1:25">
      <c r="A3085" s="88" t="s">
        <v>3194</v>
      </c>
      <c r="B3085" s="89">
        <v>0</v>
      </c>
      <c r="C3085" s="89">
        <v>0</v>
      </c>
      <c r="D3085" s="89">
        <v>0</v>
      </c>
      <c r="E3085" s="89">
        <v>0</v>
      </c>
      <c r="F3085" s="89">
        <v>0</v>
      </c>
      <c r="G3085" s="89">
        <v>0</v>
      </c>
      <c r="H3085" s="89">
        <v>0</v>
      </c>
      <c r="I3085" s="89">
        <v>0</v>
      </c>
      <c r="J3085" s="89">
        <v>0</v>
      </c>
      <c r="K3085" s="89">
        <v>0</v>
      </c>
      <c r="L3085" s="89">
        <v>0</v>
      </c>
      <c r="M3085" s="89">
        <v>0</v>
      </c>
      <c r="N3085" s="89">
        <v>0</v>
      </c>
      <c r="O3085" s="89">
        <v>0</v>
      </c>
      <c r="P3085" s="89">
        <v>0</v>
      </c>
      <c r="Q3085" s="89">
        <v>0</v>
      </c>
      <c r="R3085" s="89">
        <v>0</v>
      </c>
      <c r="S3085" s="89">
        <v>0</v>
      </c>
      <c r="T3085" s="89">
        <v>0</v>
      </c>
      <c r="U3085" s="89">
        <v>0</v>
      </c>
      <c r="V3085" s="89">
        <v>0</v>
      </c>
      <c r="W3085" s="89">
        <v>0</v>
      </c>
      <c r="X3085" s="89">
        <v>0</v>
      </c>
      <c r="Y3085" s="89">
        <v>0</v>
      </c>
    </row>
    <row r="3086" spans="1:25">
      <c r="A3086" s="88" t="s">
        <v>3195</v>
      </c>
      <c r="B3086" s="89">
        <v>0</v>
      </c>
      <c r="C3086" s="89">
        <v>0</v>
      </c>
      <c r="D3086" s="89">
        <v>0</v>
      </c>
      <c r="E3086" s="89">
        <v>0</v>
      </c>
      <c r="F3086" s="89">
        <v>0</v>
      </c>
      <c r="G3086" s="89">
        <v>0</v>
      </c>
      <c r="H3086" s="89">
        <v>0</v>
      </c>
      <c r="I3086" s="89">
        <v>0</v>
      </c>
      <c r="J3086" s="89">
        <v>0</v>
      </c>
      <c r="K3086" s="89">
        <v>0</v>
      </c>
      <c r="L3086" s="89">
        <v>0</v>
      </c>
      <c r="M3086" s="89">
        <v>0</v>
      </c>
      <c r="N3086" s="89">
        <v>0</v>
      </c>
      <c r="O3086" s="89">
        <v>0</v>
      </c>
      <c r="P3086" s="89">
        <v>0</v>
      </c>
      <c r="Q3086" s="89">
        <v>0</v>
      </c>
      <c r="R3086" s="89">
        <v>0</v>
      </c>
      <c r="S3086" s="89">
        <v>0</v>
      </c>
      <c r="T3086" s="89">
        <v>0</v>
      </c>
      <c r="U3086" s="89">
        <v>0</v>
      </c>
      <c r="V3086" s="89">
        <v>0</v>
      </c>
      <c r="W3086" s="89">
        <v>0</v>
      </c>
      <c r="X3086" s="89">
        <v>0</v>
      </c>
      <c r="Y3086" s="89">
        <v>0</v>
      </c>
    </row>
    <row r="3087" spans="1:25">
      <c r="A3087" s="88" t="s">
        <v>3196</v>
      </c>
      <c r="B3087" s="89">
        <v>0</v>
      </c>
      <c r="C3087" s="89">
        <v>0</v>
      </c>
      <c r="D3087" s="89">
        <v>0</v>
      </c>
      <c r="E3087" s="89">
        <v>0</v>
      </c>
      <c r="F3087" s="89">
        <v>0</v>
      </c>
      <c r="G3087" s="89">
        <v>0</v>
      </c>
      <c r="H3087" s="89">
        <v>0</v>
      </c>
      <c r="I3087" s="89">
        <v>0</v>
      </c>
      <c r="J3087" s="89">
        <v>0</v>
      </c>
      <c r="K3087" s="89">
        <v>0</v>
      </c>
      <c r="L3087" s="89">
        <v>0</v>
      </c>
      <c r="M3087" s="89">
        <v>0</v>
      </c>
      <c r="N3087" s="89">
        <v>0</v>
      </c>
      <c r="O3087" s="89">
        <v>0</v>
      </c>
      <c r="P3087" s="89">
        <v>0</v>
      </c>
      <c r="Q3087" s="89">
        <v>0</v>
      </c>
      <c r="R3087" s="89">
        <v>0</v>
      </c>
      <c r="S3087" s="89">
        <v>0</v>
      </c>
      <c r="T3087" s="89">
        <v>0</v>
      </c>
      <c r="U3087" s="89">
        <v>0</v>
      </c>
      <c r="V3087" s="89">
        <v>0</v>
      </c>
      <c r="W3087" s="89">
        <v>0</v>
      </c>
      <c r="X3087" s="89">
        <v>0</v>
      </c>
      <c r="Y3087" s="89">
        <v>0</v>
      </c>
    </row>
    <row r="3088" spans="1:25">
      <c r="A3088" s="88" t="s">
        <v>3197</v>
      </c>
      <c r="B3088" s="89">
        <v>0</v>
      </c>
      <c r="C3088" s="89">
        <v>0</v>
      </c>
      <c r="D3088" s="89">
        <v>0</v>
      </c>
      <c r="E3088" s="89">
        <v>0</v>
      </c>
      <c r="F3088" s="89">
        <v>0</v>
      </c>
      <c r="G3088" s="89">
        <v>0</v>
      </c>
      <c r="H3088" s="89">
        <v>0</v>
      </c>
      <c r="I3088" s="89">
        <v>0</v>
      </c>
      <c r="J3088" s="89">
        <v>0</v>
      </c>
      <c r="K3088" s="89">
        <v>0</v>
      </c>
      <c r="L3088" s="89">
        <v>0</v>
      </c>
      <c r="M3088" s="89">
        <v>0</v>
      </c>
      <c r="N3088" s="89">
        <v>0</v>
      </c>
      <c r="O3088" s="89">
        <v>0</v>
      </c>
      <c r="P3088" s="89">
        <v>0</v>
      </c>
      <c r="Q3088" s="89">
        <v>0</v>
      </c>
      <c r="R3088" s="89">
        <v>0</v>
      </c>
      <c r="S3088" s="89">
        <v>0</v>
      </c>
      <c r="T3088" s="89">
        <v>0</v>
      </c>
      <c r="U3088" s="89">
        <v>0</v>
      </c>
      <c r="V3088" s="89">
        <v>0</v>
      </c>
      <c r="W3088" s="89">
        <v>0</v>
      </c>
      <c r="X3088" s="89">
        <v>0</v>
      </c>
      <c r="Y3088" s="89">
        <v>0</v>
      </c>
    </row>
    <row r="3089" spans="1:25">
      <c r="A3089" s="88" t="s">
        <v>3198</v>
      </c>
      <c r="B3089" s="89">
        <v>0</v>
      </c>
      <c r="C3089" s="89">
        <v>0</v>
      </c>
      <c r="D3089" s="89">
        <v>0</v>
      </c>
      <c r="E3089" s="89">
        <v>0</v>
      </c>
      <c r="F3089" s="89">
        <v>0</v>
      </c>
      <c r="G3089" s="89">
        <v>0</v>
      </c>
      <c r="H3089" s="89">
        <v>0</v>
      </c>
      <c r="I3089" s="89">
        <v>0</v>
      </c>
      <c r="J3089" s="89">
        <v>0</v>
      </c>
      <c r="K3089" s="89">
        <v>0</v>
      </c>
      <c r="L3089" s="89">
        <v>0</v>
      </c>
      <c r="M3089" s="89">
        <v>0</v>
      </c>
      <c r="N3089" s="89">
        <v>0</v>
      </c>
      <c r="O3089" s="89">
        <v>0</v>
      </c>
      <c r="P3089" s="89">
        <v>0</v>
      </c>
      <c r="Q3089" s="89">
        <v>0</v>
      </c>
      <c r="R3089" s="89">
        <v>0</v>
      </c>
      <c r="S3089" s="89">
        <v>0</v>
      </c>
      <c r="T3089" s="89">
        <v>0</v>
      </c>
      <c r="U3089" s="89">
        <v>0</v>
      </c>
      <c r="V3089" s="89">
        <v>0</v>
      </c>
      <c r="W3089" s="89">
        <v>0</v>
      </c>
      <c r="X3089" s="89">
        <v>0</v>
      </c>
      <c r="Y3089" s="89">
        <v>0</v>
      </c>
    </row>
    <row r="3090" spans="1:25">
      <c r="A3090" s="88" t="s">
        <v>3199</v>
      </c>
      <c r="B3090" s="89">
        <v>0</v>
      </c>
      <c r="C3090" s="89">
        <v>0</v>
      </c>
      <c r="D3090" s="89">
        <v>0</v>
      </c>
      <c r="E3090" s="89">
        <v>0</v>
      </c>
      <c r="F3090" s="89">
        <v>0</v>
      </c>
      <c r="G3090" s="89">
        <v>0</v>
      </c>
      <c r="H3090" s="89">
        <v>0</v>
      </c>
      <c r="I3090" s="89">
        <v>0</v>
      </c>
      <c r="J3090" s="89">
        <v>0</v>
      </c>
      <c r="K3090" s="89">
        <v>0</v>
      </c>
      <c r="L3090" s="89">
        <v>0</v>
      </c>
      <c r="M3090" s="89">
        <v>0</v>
      </c>
      <c r="N3090" s="89">
        <v>0</v>
      </c>
      <c r="O3090" s="89">
        <v>0</v>
      </c>
      <c r="P3090" s="89">
        <v>0</v>
      </c>
      <c r="Q3090" s="89">
        <v>0</v>
      </c>
      <c r="R3090" s="89">
        <v>0</v>
      </c>
      <c r="S3090" s="89">
        <v>0</v>
      </c>
      <c r="T3090" s="89">
        <v>0</v>
      </c>
      <c r="U3090" s="89">
        <v>0</v>
      </c>
      <c r="V3090" s="89">
        <v>0</v>
      </c>
      <c r="W3090" s="89">
        <v>0</v>
      </c>
      <c r="X3090" s="89">
        <v>0</v>
      </c>
      <c r="Y3090" s="89">
        <v>0</v>
      </c>
    </row>
    <row r="3091" spans="1:25">
      <c r="A3091" s="88" t="s">
        <v>3200</v>
      </c>
      <c r="B3091" s="89">
        <v>0</v>
      </c>
      <c r="C3091" s="89">
        <v>0</v>
      </c>
      <c r="D3091" s="89">
        <v>0</v>
      </c>
      <c r="E3091" s="89">
        <v>0</v>
      </c>
      <c r="F3091" s="89">
        <v>0</v>
      </c>
      <c r="G3091" s="89">
        <v>0</v>
      </c>
      <c r="H3091" s="89">
        <v>0</v>
      </c>
      <c r="I3091" s="89">
        <v>0</v>
      </c>
      <c r="J3091" s="89">
        <v>0</v>
      </c>
      <c r="K3091" s="89">
        <v>0</v>
      </c>
      <c r="L3091" s="89">
        <v>0</v>
      </c>
      <c r="M3091" s="89">
        <v>0</v>
      </c>
      <c r="N3091" s="89">
        <v>0</v>
      </c>
      <c r="O3091" s="89">
        <v>0</v>
      </c>
      <c r="P3091" s="89">
        <v>0</v>
      </c>
      <c r="Q3091" s="89">
        <v>0</v>
      </c>
      <c r="R3091" s="89">
        <v>0</v>
      </c>
      <c r="S3091" s="89">
        <v>0</v>
      </c>
      <c r="T3091" s="89">
        <v>0</v>
      </c>
      <c r="U3091" s="89">
        <v>0</v>
      </c>
      <c r="V3091" s="89">
        <v>0</v>
      </c>
      <c r="W3091" s="89">
        <v>0</v>
      </c>
      <c r="X3091" s="89">
        <v>0</v>
      </c>
      <c r="Y3091" s="89">
        <v>0</v>
      </c>
    </row>
    <row r="3092" spans="1:25">
      <c r="A3092" s="88" t="s">
        <v>3201</v>
      </c>
      <c r="B3092" s="89">
        <v>0</v>
      </c>
      <c r="C3092" s="89">
        <v>0</v>
      </c>
      <c r="D3092" s="89">
        <v>0</v>
      </c>
      <c r="E3092" s="89">
        <v>0</v>
      </c>
      <c r="F3092" s="89">
        <v>0</v>
      </c>
      <c r="G3092" s="89">
        <v>0</v>
      </c>
      <c r="H3092" s="89">
        <v>0</v>
      </c>
      <c r="I3092" s="89">
        <v>0</v>
      </c>
      <c r="J3092" s="89">
        <v>0</v>
      </c>
      <c r="K3092" s="89">
        <v>0</v>
      </c>
      <c r="L3092" s="89">
        <v>0</v>
      </c>
      <c r="M3092" s="89">
        <v>0</v>
      </c>
      <c r="N3092" s="89">
        <v>0</v>
      </c>
      <c r="O3092" s="89">
        <v>0</v>
      </c>
      <c r="P3092" s="89">
        <v>0</v>
      </c>
      <c r="Q3092" s="89">
        <v>0</v>
      </c>
      <c r="R3092" s="89">
        <v>0</v>
      </c>
      <c r="S3092" s="89">
        <v>0</v>
      </c>
      <c r="T3092" s="89">
        <v>0</v>
      </c>
      <c r="U3092" s="89">
        <v>0</v>
      </c>
      <c r="V3092" s="89">
        <v>0</v>
      </c>
      <c r="W3092" s="89">
        <v>0</v>
      </c>
      <c r="X3092" s="89">
        <v>0</v>
      </c>
      <c r="Y3092" s="89">
        <v>0</v>
      </c>
    </row>
    <row r="3093" spans="1:25">
      <c r="A3093" s="88" t="s">
        <v>3202</v>
      </c>
      <c r="B3093" s="89">
        <v>0</v>
      </c>
      <c r="C3093" s="89">
        <v>0</v>
      </c>
      <c r="D3093" s="89">
        <v>0</v>
      </c>
      <c r="E3093" s="89">
        <v>0</v>
      </c>
      <c r="F3093" s="89">
        <v>0</v>
      </c>
      <c r="G3093" s="89">
        <v>0</v>
      </c>
      <c r="H3093" s="89">
        <v>0</v>
      </c>
      <c r="I3093" s="89">
        <v>0</v>
      </c>
      <c r="J3093" s="89">
        <v>0</v>
      </c>
      <c r="K3093" s="89">
        <v>0</v>
      </c>
      <c r="L3093" s="89">
        <v>0</v>
      </c>
      <c r="M3093" s="89">
        <v>0</v>
      </c>
      <c r="N3093" s="89">
        <v>0</v>
      </c>
      <c r="O3093" s="89">
        <v>0</v>
      </c>
      <c r="P3093" s="89">
        <v>0</v>
      </c>
      <c r="Q3093" s="89">
        <v>0</v>
      </c>
      <c r="R3093" s="89">
        <v>0</v>
      </c>
      <c r="S3093" s="89">
        <v>0</v>
      </c>
      <c r="T3093" s="89">
        <v>0</v>
      </c>
      <c r="U3093" s="89">
        <v>0</v>
      </c>
      <c r="V3093" s="89">
        <v>0</v>
      </c>
      <c r="W3093" s="89">
        <v>0</v>
      </c>
      <c r="X3093" s="89">
        <v>0</v>
      </c>
      <c r="Y3093" s="89">
        <v>0</v>
      </c>
    </row>
    <row r="3094" spans="1:25">
      <c r="A3094" s="88" t="s">
        <v>3203</v>
      </c>
      <c r="B3094" s="89">
        <v>0</v>
      </c>
      <c r="C3094" s="89">
        <v>0</v>
      </c>
      <c r="D3094" s="89">
        <v>0</v>
      </c>
      <c r="E3094" s="89">
        <v>0</v>
      </c>
      <c r="F3094" s="89">
        <v>0</v>
      </c>
      <c r="G3094" s="89">
        <v>0</v>
      </c>
      <c r="H3094" s="89">
        <v>0</v>
      </c>
      <c r="I3094" s="89">
        <v>0</v>
      </c>
      <c r="J3094" s="89">
        <v>0</v>
      </c>
      <c r="K3094" s="89">
        <v>0</v>
      </c>
      <c r="L3094" s="89">
        <v>0</v>
      </c>
      <c r="M3094" s="89">
        <v>0</v>
      </c>
      <c r="N3094" s="89">
        <v>0</v>
      </c>
      <c r="O3094" s="89">
        <v>0</v>
      </c>
      <c r="P3094" s="89">
        <v>0</v>
      </c>
      <c r="Q3094" s="89">
        <v>0</v>
      </c>
      <c r="R3094" s="89">
        <v>0</v>
      </c>
      <c r="S3094" s="89">
        <v>0</v>
      </c>
      <c r="T3094" s="89">
        <v>0</v>
      </c>
      <c r="U3094" s="89">
        <v>0</v>
      </c>
      <c r="V3094" s="89">
        <v>0</v>
      </c>
      <c r="W3094" s="89">
        <v>0</v>
      </c>
      <c r="X3094" s="89">
        <v>0</v>
      </c>
      <c r="Y3094" s="89">
        <v>0</v>
      </c>
    </row>
    <row r="3095" spans="1:25">
      <c r="A3095" s="88" t="s">
        <v>3204</v>
      </c>
      <c r="B3095" s="89">
        <v>0</v>
      </c>
      <c r="C3095" s="89">
        <v>0</v>
      </c>
      <c r="D3095" s="89">
        <v>0</v>
      </c>
      <c r="E3095" s="89">
        <v>0</v>
      </c>
      <c r="F3095" s="89">
        <v>0</v>
      </c>
      <c r="G3095" s="89">
        <v>0</v>
      </c>
      <c r="H3095" s="89">
        <v>0</v>
      </c>
      <c r="I3095" s="89">
        <v>0</v>
      </c>
      <c r="J3095" s="89">
        <v>0</v>
      </c>
      <c r="K3095" s="89">
        <v>0</v>
      </c>
      <c r="L3095" s="89">
        <v>0</v>
      </c>
      <c r="M3095" s="89">
        <v>0</v>
      </c>
      <c r="N3095" s="89">
        <v>0</v>
      </c>
      <c r="O3095" s="89">
        <v>0</v>
      </c>
      <c r="P3095" s="89">
        <v>0</v>
      </c>
      <c r="Q3095" s="89">
        <v>0</v>
      </c>
      <c r="R3095" s="89">
        <v>0</v>
      </c>
      <c r="S3095" s="89">
        <v>0</v>
      </c>
      <c r="T3095" s="89">
        <v>0</v>
      </c>
      <c r="U3095" s="89">
        <v>0</v>
      </c>
      <c r="V3095" s="89">
        <v>0</v>
      </c>
      <c r="W3095" s="89">
        <v>0</v>
      </c>
      <c r="X3095" s="89">
        <v>0</v>
      </c>
      <c r="Y3095" s="89">
        <v>0</v>
      </c>
    </row>
    <row r="3096" spans="1:25">
      <c r="A3096" s="88" t="s">
        <v>3205</v>
      </c>
      <c r="B3096" s="89">
        <v>0</v>
      </c>
      <c r="C3096" s="89">
        <v>0</v>
      </c>
      <c r="D3096" s="89">
        <v>0</v>
      </c>
      <c r="E3096" s="89">
        <v>0</v>
      </c>
      <c r="F3096" s="89">
        <v>0</v>
      </c>
      <c r="G3096" s="89">
        <v>0</v>
      </c>
      <c r="H3096" s="89">
        <v>0</v>
      </c>
      <c r="I3096" s="89">
        <v>0</v>
      </c>
      <c r="J3096" s="89">
        <v>0</v>
      </c>
      <c r="K3096" s="89">
        <v>0</v>
      </c>
      <c r="L3096" s="89">
        <v>0</v>
      </c>
      <c r="M3096" s="89">
        <v>0</v>
      </c>
      <c r="N3096" s="89">
        <v>0</v>
      </c>
      <c r="O3096" s="89">
        <v>0</v>
      </c>
      <c r="P3096" s="89">
        <v>0</v>
      </c>
      <c r="Q3096" s="89">
        <v>0</v>
      </c>
      <c r="R3096" s="89">
        <v>0</v>
      </c>
      <c r="S3096" s="89">
        <v>0</v>
      </c>
      <c r="T3096" s="89">
        <v>0</v>
      </c>
      <c r="U3096" s="89">
        <v>0</v>
      </c>
      <c r="V3096" s="89">
        <v>0</v>
      </c>
      <c r="W3096" s="89">
        <v>0</v>
      </c>
      <c r="X3096" s="89">
        <v>0</v>
      </c>
      <c r="Y3096" s="89">
        <v>0</v>
      </c>
    </row>
    <row r="3097" spans="1:25">
      <c r="A3097" s="88" t="s">
        <v>3206</v>
      </c>
      <c r="B3097" s="89">
        <v>0</v>
      </c>
      <c r="C3097" s="89">
        <v>0</v>
      </c>
      <c r="D3097" s="89">
        <v>0</v>
      </c>
      <c r="E3097" s="89">
        <v>0</v>
      </c>
      <c r="F3097" s="89">
        <v>0</v>
      </c>
      <c r="G3097" s="89">
        <v>0</v>
      </c>
      <c r="H3097" s="89">
        <v>0</v>
      </c>
      <c r="I3097" s="89">
        <v>0</v>
      </c>
      <c r="J3097" s="89">
        <v>0</v>
      </c>
      <c r="K3097" s="89">
        <v>0</v>
      </c>
      <c r="L3097" s="89">
        <v>0</v>
      </c>
      <c r="M3097" s="89">
        <v>0</v>
      </c>
      <c r="N3097" s="89">
        <v>0</v>
      </c>
      <c r="O3097" s="89">
        <v>0</v>
      </c>
      <c r="P3097" s="89">
        <v>0</v>
      </c>
      <c r="Q3097" s="89">
        <v>0</v>
      </c>
      <c r="R3097" s="89">
        <v>0</v>
      </c>
      <c r="S3097" s="89">
        <v>0</v>
      </c>
      <c r="T3097" s="89">
        <v>0</v>
      </c>
      <c r="U3097" s="89">
        <v>0</v>
      </c>
      <c r="V3097" s="89">
        <v>0</v>
      </c>
      <c r="W3097" s="89">
        <v>0</v>
      </c>
      <c r="X3097" s="89">
        <v>0</v>
      </c>
      <c r="Y3097" s="89">
        <v>0</v>
      </c>
    </row>
    <row r="3098" spans="1:25">
      <c r="A3098" s="88" t="s">
        <v>3207</v>
      </c>
      <c r="B3098" s="89">
        <v>0</v>
      </c>
      <c r="C3098" s="89">
        <v>0</v>
      </c>
      <c r="D3098" s="89">
        <v>0</v>
      </c>
      <c r="E3098" s="89">
        <v>0</v>
      </c>
      <c r="F3098" s="89">
        <v>0</v>
      </c>
      <c r="G3098" s="89">
        <v>0</v>
      </c>
      <c r="H3098" s="89">
        <v>0</v>
      </c>
      <c r="I3098" s="89">
        <v>0</v>
      </c>
      <c r="J3098" s="89">
        <v>0</v>
      </c>
      <c r="K3098" s="89">
        <v>0</v>
      </c>
      <c r="L3098" s="89">
        <v>0</v>
      </c>
      <c r="M3098" s="89">
        <v>0</v>
      </c>
      <c r="N3098" s="89">
        <v>0</v>
      </c>
      <c r="O3098" s="89">
        <v>0</v>
      </c>
      <c r="P3098" s="89">
        <v>0</v>
      </c>
      <c r="Q3098" s="89">
        <v>0</v>
      </c>
      <c r="R3098" s="89">
        <v>0</v>
      </c>
      <c r="S3098" s="89">
        <v>0</v>
      </c>
      <c r="T3098" s="89">
        <v>0</v>
      </c>
      <c r="U3098" s="89">
        <v>0</v>
      </c>
      <c r="V3098" s="89">
        <v>0</v>
      </c>
      <c r="W3098" s="89">
        <v>0</v>
      </c>
      <c r="X3098" s="89">
        <v>0</v>
      </c>
      <c r="Y3098" s="89">
        <v>0</v>
      </c>
    </row>
    <row r="3099" spans="1:25">
      <c r="A3099" s="88" t="s">
        <v>3208</v>
      </c>
      <c r="B3099" s="89">
        <v>0</v>
      </c>
      <c r="C3099" s="89">
        <v>0</v>
      </c>
      <c r="D3099" s="89">
        <v>0</v>
      </c>
      <c r="E3099" s="89">
        <v>0</v>
      </c>
      <c r="F3099" s="89">
        <v>0</v>
      </c>
      <c r="G3099" s="89">
        <v>0</v>
      </c>
      <c r="H3099" s="89">
        <v>0</v>
      </c>
      <c r="I3099" s="89">
        <v>0</v>
      </c>
      <c r="J3099" s="89">
        <v>0</v>
      </c>
      <c r="K3099" s="89">
        <v>0</v>
      </c>
      <c r="L3099" s="89">
        <v>0</v>
      </c>
      <c r="M3099" s="89">
        <v>0</v>
      </c>
      <c r="N3099" s="89">
        <v>0</v>
      </c>
      <c r="O3099" s="89">
        <v>0</v>
      </c>
      <c r="P3099" s="89">
        <v>0</v>
      </c>
      <c r="Q3099" s="89">
        <v>0</v>
      </c>
      <c r="R3099" s="89">
        <v>0</v>
      </c>
      <c r="S3099" s="89">
        <v>0</v>
      </c>
      <c r="T3099" s="89">
        <v>0</v>
      </c>
      <c r="U3099" s="89">
        <v>0</v>
      </c>
      <c r="V3099" s="89">
        <v>0</v>
      </c>
      <c r="W3099" s="89">
        <v>0</v>
      </c>
      <c r="X3099" s="89">
        <v>0</v>
      </c>
      <c r="Y3099" s="89">
        <v>0</v>
      </c>
    </row>
    <row r="3100" spans="1:25">
      <c r="A3100" s="88" t="s">
        <v>3209</v>
      </c>
      <c r="B3100" s="89">
        <v>0</v>
      </c>
      <c r="C3100" s="89">
        <v>0</v>
      </c>
      <c r="D3100" s="89">
        <v>0</v>
      </c>
      <c r="E3100" s="89">
        <v>0</v>
      </c>
      <c r="F3100" s="89">
        <v>0</v>
      </c>
      <c r="G3100" s="89">
        <v>0</v>
      </c>
      <c r="H3100" s="89">
        <v>0</v>
      </c>
      <c r="I3100" s="89">
        <v>0</v>
      </c>
      <c r="J3100" s="89">
        <v>0</v>
      </c>
      <c r="K3100" s="89">
        <v>0</v>
      </c>
      <c r="L3100" s="89">
        <v>0</v>
      </c>
      <c r="M3100" s="89">
        <v>0</v>
      </c>
      <c r="N3100" s="89">
        <v>0</v>
      </c>
      <c r="O3100" s="89">
        <v>0</v>
      </c>
      <c r="P3100" s="89">
        <v>0</v>
      </c>
      <c r="Q3100" s="89">
        <v>0</v>
      </c>
      <c r="R3100" s="89">
        <v>0</v>
      </c>
      <c r="S3100" s="89">
        <v>0</v>
      </c>
      <c r="T3100" s="89">
        <v>0</v>
      </c>
      <c r="U3100" s="89">
        <v>0</v>
      </c>
      <c r="V3100" s="89">
        <v>0</v>
      </c>
      <c r="W3100" s="89">
        <v>0</v>
      </c>
      <c r="X3100" s="89">
        <v>0</v>
      </c>
      <c r="Y3100" s="89">
        <v>0</v>
      </c>
    </row>
    <row r="3101" spans="1:25">
      <c r="A3101" s="88" t="s">
        <v>3210</v>
      </c>
      <c r="B3101" s="89">
        <v>0</v>
      </c>
      <c r="C3101" s="89">
        <v>0</v>
      </c>
      <c r="D3101" s="89">
        <v>0</v>
      </c>
      <c r="E3101" s="89">
        <v>0</v>
      </c>
      <c r="F3101" s="89">
        <v>0</v>
      </c>
      <c r="G3101" s="89">
        <v>0</v>
      </c>
      <c r="H3101" s="89">
        <v>0</v>
      </c>
      <c r="I3101" s="89">
        <v>0</v>
      </c>
      <c r="J3101" s="89">
        <v>0</v>
      </c>
      <c r="K3101" s="89">
        <v>0</v>
      </c>
      <c r="L3101" s="89">
        <v>0</v>
      </c>
      <c r="M3101" s="89">
        <v>0</v>
      </c>
      <c r="N3101" s="89">
        <v>0</v>
      </c>
      <c r="O3101" s="89">
        <v>0</v>
      </c>
      <c r="P3101" s="89">
        <v>0</v>
      </c>
      <c r="Q3101" s="89">
        <v>0</v>
      </c>
      <c r="R3101" s="89">
        <v>0</v>
      </c>
      <c r="S3101" s="89">
        <v>0</v>
      </c>
      <c r="T3101" s="89">
        <v>0</v>
      </c>
      <c r="U3101" s="89">
        <v>0</v>
      </c>
      <c r="V3101" s="89">
        <v>0</v>
      </c>
      <c r="W3101" s="89">
        <v>0</v>
      </c>
      <c r="X3101" s="89">
        <v>0</v>
      </c>
      <c r="Y3101" s="89">
        <v>0</v>
      </c>
    </row>
    <row r="3102" spans="1:25">
      <c r="A3102" s="88" t="s">
        <v>3211</v>
      </c>
      <c r="B3102" s="89">
        <v>0</v>
      </c>
      <c r="C3102" s="89">
        <v>0</v>
      </c>
      <c r="D3102" s="89">
        <v>0</v>
      </c>
      <c r="E3102" s="89">
        <v>0</v>
      </c>
      <c r="F3102" s="89">
        <v>0</v>
      </c>
      <c r="G3102" s="89">
        <v>0</v>
      </c>
      <c r="H3102" s="89">
        <v>0</v>
      </c>
      <c r="I3102" s="89">
        <v>0</v>
      </c>
      <c r="J3102" s="89">
        <v>0</v>
      </c>
      <c r="K3102" s="89">
        <v>0</v>
      </c>
      <c r="L3102" s="89">
        <v>0</v>
      </c>
      <c r="M3102" s="89">
        <v>0</v>
      </c>
      <c r="N3102" s="89">
        <v>0</v>
      </c>
      <c r="O3102" s="89">
        <v>0</v>
      </c>
      <c r="P3102" s="89">
        <v>0</v>
      </c>
      <c r="Q3102" s="89">
        <v>0</v>
      </c>
      <c r="R3102" s="89">
        <v>0</v>
      </c>
      <c r="S3102" s="89">
        <v>0</v>
      </c>
      <c r="T3102" s="89">
        <v>0</v>
      </c>
      <c r="U3102" s="89">
        <v>0</v>
      </c>
      <c r="V3102" s="89">
        <v>0</v>
      </c>
      <c r="W3102" s="89">
        <v>0</v>
      </c>
      <c r="X3102" s="89">
        <v>0</v>
      </c>
      <c r="Y3102" s="89">
        <v>0</v>
      </c>
    </row>
    <row r="3103" spans="1:25">
      <c r="A3103" s="88" t="s">
        <v>3212</v>
      </c>
      <c r="B3103" s="89">
        <v>0</v>
      </c>
      <c r="C3103" s="89">
        <v>0</v>
      </c>
      <c r="D3103" s="89">
        <v>0</v>
      </c>
      <c r="E3103" s="89">
        <v>0</v>
      </c>
      <c r="F3103" s="89">
        <v>0</v>
      </c>
      <c r="G3103" s="89">
        <v>0</v>
      </c>
      <c r="H3103" s="89">
        <v>0</v>
      </c>
      <c r="I3103" s="89">
        <v>0</v>
      </c>
      <c r="J3103" s="89">
        <v>0</v>
      </c>
      <c r="K3103" s="89">
        <v>0</v>
      </c>
      <c r="L3103" s="89">
        <v>0</v>
      </c>
      <c r="M3103" s="89">
        <v>0</v>
      </c>
      <c r="N3103" s="89">
        <v>0</v>
      </c>
      <c r="O3103" s="89">
        <v>0</v>
      </c>
      <c r="P3103" s="89">
        <v>0</v>
      </c>
      <c r="Q3103" s="89">
        <v>0</v>
      </c>
      <c r="R3103" s="89">
        <v>0</v>
      </c>
      <c r="S3103" s="89">
        <v>0</v>
      </c>
      <c r="T3103" s="89">
        <v>0</v>
      </c>
      <c r="U3103" s="89">
        <v>0</v>
      </c>
      <c r="V3103" s="89">
        <v>0</v>
      </c>
      <c r="W3103" s="89">
        <v>0</v>
      </c>
      <c r="X3103" s="89">
        <v>0</v>
      </c>
      <c r="Y3103" s="89">
        <v>0</v>
      </c>
    </row>
    <row r="3104" spans="1:25">
      <c r="A3104" s="88" t="s">
        <v>3213</v>
      </c>
      <c r="B3104" s="89">
        <v>0</v>
      </c>
      <c r="C3104" s="89">
        <v>0</v>
      </c>
      <c r="D3104" s="89">
        <v>0</v>
      </c>
      <c r="E3104" s="89">
        <v>0</v>
      </c>
      <c r="F3104" s="89">
        <v>0</v>
      </c>
      <c r="G3104" s="89">
        <v>0</v>
      </c>
      <c r="H3104" s="89">
        <v>0</v>
      </c>
      <c r="I3104" s="89">
        <v>0</v>
      </c>
      <c r="J3104" s="89">
        <v>0</v>
      </c>
      <c r="K3104" s="89">
        <v>0</v>
      </c>
      <c r="L3104" s="89">
        <v>0</v>
      </c>
      <c r="M3104" s="89">
        <v>0</v>
      </c>
      <c r="N3104" s="89">
        <v>0</v>
      </c>
      <c r="O3104" s="89">
        <v>0</v>
      </c>
      <c r="P3104" s="89">
        <v>0</v>
      </c>
      <c r="Q3104" s="89">
        <v>0</v>
      </c>
      <c r="R3104" s="89">
        <v>0</v>
      </c>
      <c r="S3104" s="89">
        <v>0</v>
      </c>
      <c r="T3104" s="89">
        <v>0</v>
      </c>
      <c r="U3104" s="89">
        <v>0</v>
      </c>
      <c r="V3104" s="89">
        <v>0</v>
      </c>
      <c r="W3104" s="89">
        <v>0</v>
      </c>
      <c r="X3104" s="89">
        <v>0</v>
      </c>
      <c r="Y3104" s="89">
        <v>0</v>
      </c>
    </row>
    <row r="3105" spans="1:25">
      <c r="A3105" s="88" t="s">
        <v>3214</v>
      </c>
      <c r="B3105" s="89">
        <v>0</v>
      </c>
      <c r="C3105" s="89">
        <v>0</v>
      </c>
      <c r="D3105" s="89">
        <v>0</v>
      </c>
      <c r="E3105" s="89">
        <v>0</v>
      </c>
      <c r="F3105" s="89">
        <v>0</v>
      </c>
      <c r="G3105" s="89">
        <v>0</v>
      </c>
      <c r="H3105" s="89">
        <v>0</v>
      </c>
      <c r="I3105" s="89">
        <v>0</v>
      </c>
      <c r="J3105" s="89">
        <v>0</v>
      </c>
      <c r="K3105" s="89">
        <v>0</v>
      </c>
      <c r="L3105" s="89">
        <v>0</v>
      </c>
      <c r="M3105" s="89">
        <v>0</v>
      </c>
      <c r="N3105" s="89">
        <v>0</v>
      </c>
      <c r="O3105" s="89">
        <v>0</v>
      </c>
      <c r="P3105" s="89">
        <v>0</v>
      </c>
      <c r="Q3105" s="89">
        <v>0</v>
      </c>
      <c r="R3105" s="89">
        <v>0</v>
      </c>
      <c r="S3105" s="89">
        <v>0</v>
      </c>
      <c r="T3105" s="89">
        <v>0</v>
      </c>
      <c r="U3105" s="89">
        <v>0</v>
      </c>
      <c r="V3105" s="89">
        <v>0</v>
      </c>
      <c r="W3105" s="89">
        <v>0</v>
      </c>
      <c r="X3105" s="89">
        <v>0</v>
      </c>
      <c r="Y3105" s="89">
        <v>0</v>
      </c>
    </row>
    <row r="3106" spans="1:25">
      <c r="A3106" s="88" t="s">
        <v>3215</v>
      </c>
      <c r="B3106" s="89">
        <v>0</v>
      </c>
      <c r="C3106" s="89">
        <v>0</v>
      </c>
      <c r="D3106" s="89">
        <v>0</v>
      </c>
      <c r="E3106" s="89">
        <v>0</v>
      </c>
      <c r="F3106" s="89">
        <v>0</v>
      </c>
      <c r="G3106" s="89">
        <v>0</v>
      </c>
      <c r="H3106" s="89">
        <v>0</v>
      </c>
      <c r="I3106" s="89">
        <v>0</v>
      </c>
      <c r="J3106" s="89">
        <v>0</v>
      </c>
      <c r="K3106" s="89">
        <v>0</v>
      </c>
      <c r="L3106" s="89">
        <v>0</v>
      </c>
      <c r="M3106" s="89">
        <v>0</v>
      </c>
      <c r="N3106" s="89">
        <v>0</v>
      </c>
      <c r="O3106" s="89">
        <v>0</v>
      </c>
      <c r="P3106" s="89">
        <v>0</v>
      </c>
      <c r="Q3106" s="89">
        <v>0</v>
      </c>
      <c r="R3106" s="89">
        <v>0</v>
      </c>
      <c r="S3106" s="89">
        <v>0</v>
      </c>
      <c r="T3106" s="89">
        <v>0</v>
      </c>
      <c r="U3106" s="89">
        <v>0</v>
      </c>
      <c r="V3106" s="89">
        <v>0</v>
      </c>
      <c r="W3106" s="89">
        <v>0</v>
      </c>
      <c r="X3106" s="89">
        <v>0</v>
      </c>
      <c r="Y3106" s="89">
        <v>0</v>
      </c>
    </row>
    <row r="3107" spans="1:25">
      <c r="A3107" s="88" t="s">
        <v>3216</v>
      </c>
      <c r="B3107" s="89">
        <v>0</v>
      </c>
      <c r="C3107" s="89">
        <v>0</v>
      </c>
      <c r="D3107" s="89">
        <v>0</v>
      </c>
      <c r="E3107" s="89">
        <v>0</v>
      </c>
      <c r="F3107" s="89">
        <v>0</v>
      </c>
      <c r="G3107" s="89">
        <v>0</v>
      </c>
      <c r="H3107" s="89">
        <v>0</v>
      </c>
      <c r="I3107" s="89">
        <v>0</v>
      </c>
      <c r="J3107" s="89">
        <v>0</v>
      </c>
      <c r="K3107" s="89">
        <v>0</v>
      </c>
      <c r="L3107" s="89">
        <v>0</v>
      </c>
      <c r="M3107" s="89">
        <v>0</v>
      </c>
      <c r="N3107" s="89">
        <v>0</v>
      </c>
      <c r="O3107" s="89">
        <v>0</v>
      </c>
      <c r="P3107" s="89">
        <v>0</v>
      </c>
      <c r="Q3107" s="89">
        <v>0</v>
      </c>
      <c r="R3107" s="89">
        <v>0</v>
      </c>
      <c r="S3107" s="89">
        <v>0</v>
      </c>
      <c r="T3107" s="89">
        <v>0</v>
      </c>
      <c r="U3107" s="89">
        <v>0</v>
      </c>
      <c r="V3107" s="89">
        <v>0</v>
      </c>
      <c r="W3107" s="89">
        <v>0</v>
      </c>
      <c r="X3107" s="89">
        <v>0</v>
      </c>
      <c r="Y3107" s="89">
        <v>0</v>
      </c>
    </row>
    <row r="3108" spans="1:25">
      <c r="A3108" s="88" t="s">
        <v>3217</v>
      </c>
      <c r="B3108" s="89">
        <v>0</v>
      </c>
      <c r="C3108" s="89">
        <v>0</v>
      </c>
      <c r="D3108" s="89">
        <v>0</v>
      </c>
      <c r="E3108" s="89">
        <v>0</v>
      </c>
      <c r="F3108" s="89">
        <v>0</v>
      </c>
      <c r="G3108" s="89">
        <v>0</v>
      </c>
      <c r="H3108" s="89">
        <v>0</v>
      </c>
      <c r="I3108" s="89">
        <v>0</v>
      </c>
      <c r="J3108" s="89">
        <v>0</v>
      </c>
      <c r="K3108" s="89">
        <v>0</v>
      </c>
      <c r="L3108" s="89">
        <v>0</v>
      </c>
      <c r="M3108" s="89">
        <v>0</v>
      </c>
      <c r="N3108" s="89">
        <v>0</v>
      </c>
      <c r="O3108" s="89">
        <v>0</v>
      </c>
      <c r="P3108" s="89">
        <v>0</v>
      </c>
      <c r="Q3108" s="89">
        <v>0</v>
      </c>
      <c r="R3108" s="89">
        <v>0</v>
      </c>
      <c r="S3108" s="89">
        <v>0</v>
      </c>
      <c r="T3108" s="89">
        <v>0</v>
      </c>
      <c r="U3108" s="89">
        <v>0</v>
      </c>
      <c r="V3108" s="89">
        <v>0</v>
      </c>
      <c r="W3108" s="89">
        <v>0</v>
      </c>
      <c r="X3108" s="89">
        <v>0</v>
      </c>
      <c r="Y3108" s="89">
        <v>0</v>
      </c>
    </row>
    <row r="3109" spans="1:25">
      <c r="A3109" s="88" t="s">
        <v>3218</v>
      </c>
      <c r="B3109" s="89">
        <v>0</v>
      </c>
      <c r="C3109" s="89">
        <v>0</v>
      </c>
      <c r="D3109" s="89">
        <v>0</v>
      </c>
      <c r="E3109" s="89">
        <v>0</v>
      </c>
      <c r="F3109" s="89">
        <v>0</v>
      </c>
      <c r="G3109" s="89">
        <v>0</v>
      </c>
      <c r="H3109" s="89">
        <v>0</v>
      </c>
      <c r="I3109" s="89">
        <v>0</v>
      </c>
      <c r="J3109" s="89">
        <v>0</v>
      </c>
      <c r="K3109" s="89">
        <v>0</v>
      </c>
      <c r="L3109" s="89">
        <v>0</v>
      </c>
      <c r="M3109" s="89">
        <v>0</v>
      </c>
      <c r="N3109" s="89">
        <v>0</v>
      </c>
      <c r="O3109" s="89">
        <v>0</v>
      </c>
      <c r="P3109" s="89">
        <v>0</v>
      </c>
      <c r="Q3109" s="89">
        <v>0</v>
      </c>
      <c r="R3109" s="89">
        <v>0</v>
      </c>
      <c r="S3109" s="89">
        <v>0</v>
      </c>
      <c r="T3109" s="89">
        <v>0</v>
      </c>
      <c r="U3109" s="89">
        <v>0</v>
      </c>
      <c r="V3109" s="89">
        <v>0</v>
      </c>
      <c r="W3109" s="89">
        <v>0</v>
      </c>
      <c r="X3109" s="89">
        <v>0</v>
      </c>
      <c r="Y3109" s="89">
        <v>0</v>
      </c>
    </row>
    <row r="3110" spans="1:25">
      <c r="A3110" s="88" t="s">
        <v>3219</v>
      </c>
      <c r="B3110" s="89">
        <v>0</v>
      </c>
      <c r="C3110" s="89">
        <v>0</v>
      </c>
      <c r="D3110" s="89">
        <v>0</v>
      </c>
      <c r="E3110" s="89">
        <v>0</v>
      </c>
      <c r="F3110" s="89">
        <v>0</v>
      </c>
      <c r="G3110" s="89">
        <v>0</v>
      </c>
      <c r="H3110" s="89">
        <v>0</v>
      </c>
      <c r="I3110" s="89">
        <v>0</v>
      </c>
      <c r="J3110" s="89">
        <v>0</v>
      </c>
      <c r="K3110" s="89">
        <v>0</v>
      </c>
      <c r="L3110" s="89">
        <v>0</v>
      </c>
      <c r="M3110" s="89">
        <v>0</v>
      </c>
      <c r="N3110" s="89">
        <v>0</v>
      </c>
      <c r="O3110" s="89">
        <v>0</v>
      </c>
      <c r="P3110" s="89">
        <v>0</v>
      </c>
      <c r="Q3110" s="89">
        <v>0</v>
      </c>
      <c r="R3110" s="89">
        <v>0</v>
      </c>
      <c r="S3110" s="89">
        <v>0</v>
      </c>
      <c r="T3110" s="89">
        <v>0</v>
      </c>
      <c r="U3110" s="89">
        <v>0</v>
      </c>
      <c r="V3110" s="89">
        <v>0</v>
      </c>
      <c r="W3110" s="89">
        <v>0</v>
      </c>
      <c r="X3110" s="89">
        <v>0</v>
      </c>
      <c r="Y3110" s="89">
        <v>0</v>
      </c>
    </row>
    <row r="3111" spans="1:25">
      <c r="A3111" s="88" t="s">
        <v>3220</v>
      </c>
      <c r="B3111" s="89">
        <v>0</v>
      </c>
      <c r="C3111" s="89">
        <v>0</v>
      </c>
      <c r="D3111" s="89">
        <v>0</v>
      </c>
      <c r="E3111" s="89">
        <v>0</v>
      </c>
      <c r="F3111" s="89">
        <v>0</v>
      </c>
      <c r="G3111" s="89">
        <v>0</v>
      </c>
      <c r="H3111" s="89">
        <v>0</v>
      </c>
      <c r="I3111" s="89">
        <v>0</v>
      </c>
      <c r="J3111" s="89">
        <v>0</v>
      </c>
      <c r="K3111" s="89">
        <v>0</v>
      </c>
      <c r="L3111" s="89">
        <v>0</v>
      </c>
      <c r="M3111" s="89">
        <v>0</v>
      </c>
      <c r="N3111" s="89">
        <v>0</v>
      </c>
      <c r="O3111" s="89">
        <v>0</v>
      </c>
      <c r="P3111" s="89">
        <v>0</v>
      </c>
      <c r="Q3111" s="89">
        <v>0</v>
      </c>
      <c r="R3111" s="89">
        <v>0</v>
      </c>
      <c r="S3111" s="89">
        <v>0</v>
      </c>
      <c r="T3111" s="89">
        <v>0</v>
      </c>
      <c r="U3111" s="89">
        <v>0</v>
      </c>
      <c r="V3111" s="89">
        <v>0</v>
      </c>
      <c r="W3111" s="89">
        <v>0</v>
      </c>
      <c r="X3111" s="89">
        <v>0</v>
      </c>
      <c r="Y3111" s="89">
        <v>0</v>
      </c>
    </row>
    <row r="3112" spans="1:25">
      <c r="A3112" s="88" t="s">
        <v>3221</v>
      </c>
      <c r="B3112" s="89">
        <v>0</v>
      </c>
      <c r="C3112" s="89">
        <v>0</v>
      </c>
      <c r="D3112" s="89">
        <v>0</v>
      </c>
      <c r="E3112" s="89">
        <v>0</v>
      </c>
      <c r="F3112" s="89">
        <v>0</v>
      </c>
      <c r="G3112" s="89">
        <v>0</v>
      </c>
      <c r="H3112" s="89">
        <v>0</v>
      </c>
      <c r="I3112" s="89">
        <v>0</v>
      </c>
      <c r="J3112" s="89">
        <v>0</v>
      </c>
      <c r="K3112" s="89">
        <v>0</v>
      </c>
      <c r="L3112" s="89">
        <v>0</v>
      </c>
      <c r="M3112" s="89">
        <v>0</v>
      </c>
      <c r="N3112" s="89">
        <v>0</v>
      </c>
      <c r="O3112" s="89">
        <v>0</v>
      </c>
      <c r="P3112" s="89">
        <v>0</v>
      </c>
      <c r="Q3112" s="89">
        <v>0</v>
      </c>
      <c r="R3112" s="89">
        <v>0</v>
      </c>
      <c r="S3112" s="89">
        <v>0</v>
      </c>
      <c r="T3112" s="89">
        <v>0</v>
      </c>
      <c r="U3112" s="89">
        <v>0</v>
      </c>
      <c r="V3112" s="89">
        <v>0</v>
      </c>
      <c r="W3112" s="89">
        <v>0</v>
      </c>
      <c r="X3112" s="89">
        <v>0</v>
      </c>
      <c r="Y3112" s="89">
        <v>0</v>
      </c>
    </row>
    <row r="3113" spans="1:25">
      <c r="A3113" s="88" t="s">
        <v>3222</v>
      </c>
      <c r="B3113" s="89">
        <v>0</v>
      </c>
      <c r="C3113" s="89">
        <v>0</v>
      </c>
      <c r="D3113" s="89">
        <v>0</v>
      </c>
      <c r="E3113" s="89">
        <v>0</v>
      </c>
      <c r="F3113" s="89">
        <v>0</v>
      </c>
      <c r="G3113" s="89">
        <v>0</v>
      </c>
      <c r="H3113" s="89">
        <v>0</v>
      </c>
      <c r="I3113" s="89">
        <v>0</v>
      </c>
      <c r="J3113" s="89">
        <v>0</v>
      </c>
      <c r="K3113" s="89">
        <v>0</v>
      </c>
      <c r="L3113" s="89">
        <v>0</v>
      </c>
      <c r="M3113" s="89">
        <v>0</v>
      </c>
      <c r="N3113" s="89">
        <v>0</v>
      </c>
      <c r="O3113" s="89">
        <v>0</v>
      </c>
      <c r="P3113" s="89">
        <v>0</v>
      </c>
      <c r="Q3113" s="89">
        <v>0</v>
      </c>
      <c r="R3113" s="89">
        <v>0</v>
      </c>
      <c r="S3113" s="89">
        <v>0</v>
      </c>
      <c r="T3113" s="89">
        <v>0</v>
      </c>
      <c r="U3113" s="89">
        <v>0</v>
      </c>
      <c r="V3113" s="89">
        <v>0</v>
      </c>
      <c r="W3113" s="89">
        <v>0</v>
      </c>
      <c r="X3113" s="89">
        <v>0</v>
      </c>
      <c r="Y3113" s="89">
        <v>0</v>
      </c>
    </row>
    <row r="3114" spans="1:25">
      <c r="A3114" s="88" t="s">
        <v>3223</v>
      </c>
      <c r="B3114" s="89">
        <v>0</v>
      </c>
      <c r="C3114" s="89">
        <v>0</v>
      </c>
      <c r="D3114" s="89">
        <v>0</v>
      </c>
      <c r="E3114" s="89">
        <v>0</v>
      </c>
      <c r="F3114" s="89">
        <v>0</v>
      </c>
      <c r="G3114" s="89">
        <v>0</v>
      </c>
      <c r="H3114" s="89">
        <v>0</v>
      </c>
      <c r="I3114" s="89">
        <v>0</v>
      </c>
      <c r="J3114" s="89">
        <v>0</v>
      </c>
      <c r="K3114" s="89">
        <v>0</v>
      </c>
      <c r="L3114" s="89">
        <v>0</v>
      </c>
      <c r="M3114" s="89">
        <v>0</v>
      </c>
      <c r="N3114" s="89">
        <v>0</v>
      </c>
      <c r="O3114" s="89">
        <v>0</v>
      </c>
      <c r="P3114" s="89">
        <v>0</v>
      </c>
      <c r="Q3114" s="89">
        <v>0</v>
      </c>
      <c r="R3114" s="89">
        <v>0</v>
      </c>
      <c r="S3114" s="89">
        <v>0</v>
      </c>
      <c r="T3114" s="89">
        <v>0</v>
      </c>
      <c r="U3114" s="89">
        <v>0</v>
      </c>
      <c r="V3114" s="89">
        <v>0</v>
      </c>
      <c r="W3114" s="89">
        <v>0</v>
      </c>
      <c r="X3114" s="89">
        <v>0</v>
      </c>
      <c r="Y3114" s="89">
        <v>0</v>
      </c>
    </row>
    <row r="3115" spans="1:25">
      <c r="A3115" s="88" t="s">
        <v>3224</v>
      </c>
      <c r="B3115" s="89">
        <v>0</v>
      </c>
      <c r="C3115" s="89">
        <v>0</v>
      </c>
      <c r="D3115" s="89">
        <v>0</v>
      </c>
      <c r="E3115" s="89">
        <v>0</v>
      </c>
      <c r="F3115" s="89">
        <v>0</v>
      </c>
      <c r="G3115" s="89">
        <v>0</v>
      </c>
      <c r="H3115" s="89">
        <v>0</v>
      </c>
      <c r="I3115" s="89">
        <v>0</v>
      </c>
      <c r="J3115" s="89">
        <v>0</v>
      </c>
      <c r="K3115" s="89">
        <v>0</v>
      </c>
      <c r="L3115" s="89">
        <v>0</v>
      </c>
      <c r="M3115" s="89">
        <v>0</v>
      </c>
      <c r="N3115" s="89">
        <v>0</v>
      </c>
      <c r="O3115" s="89">
        <v>0</v>
      </c>
      <c r="P3115" s="89">
        <v>0</v>
      </c>
      <c r="Q3115" s="89">
        <v>0</v>
      </c>
      <c r="R3115" s="89">
        <v>0</v>
      </c>
      <c r="S3115" s="89">
        <v>0</v>
      </c>
      <c r="T3115" s="89">
        <v>0</v>
      </c>
      <c r="U3115" s="89">
        <v>0</v>
      </c>
      <c r="V3115" s="89">
        <v>0</v>
      </c>
      <c r="W3115" s="89">
        <v>0</v>
      </c>
      <c r="X3115" s="89">
        <v>0</v>
      </c>
      <c r="Y3115" s="89">
        <v>0</v>
      </c>
    </row>
    <row r="3116" spans="1:25">
      <c r="A3116" s="88" t="s">
        <v>3225</v>
      </c>
      <c r="B3116" s="89">
        <v>0</v>
      </c>
      <c r="C3116" s="89">
        <v>0</v>
      </c>
      <c r="D3116" s="89">
        <v>0</v>
      </c>
      <c r="E3116" s="89">
        <v>0</v>
      </c>
      <c r="F3116" s="89">
        <v>0</v>
      </c>
      <c r="G3116" s="89">
        <v>0</v>
      </c>
      <c r="H3116" s="89">
        <v>0</v>
      </c>
      <c r="I3116" s="89">
        <v>0</v>
      </c>
      <c r="J3116" s="89">
        <v>0</v>
      </c>
      <c r="K3116" s="89">
        <v>0</v>
      </c>
      <c r="L3116" s="89">
        <v>0</v>
      </c>
      <c r="M3116" s="89">
        <v>0</v>
      </c>
      <c r="N3116" s="89">
        <v>0</v>
      </c>
      <c r="O3116" s="89">
        <v>0</v>
      </c>
      <c r="P3116" s="89">
        <v>0</v>
      </c>
      <c r="Q3116" s="89">
        <v>0</v>
      </c>
      <c r="R3116" s="89">
        <v>0</v>
      </c>
      <c r="S3116" s="89">
        <v>0</v>
      </c>
      <c r="T3116" s="89">
        <v>0</v>
      </c>
      <c r="U3116" s="89">
        <v>0</v>
      </c>
      <c r="V3116" s="89">
        <v>0</v>
      </c>
      <c r="W3116" s="89">
        <v>0</v>
      </c>
      <c r="X3116" s="89">
        <v>0</v>
      </c>
      <c r="Y3116" s="89">
        <v>0</v>
      </c>
    </row>
    <row r="3117" spans="1:25">
      <c r="A3117" s="88" t="s">
        <v>3226</v>
      </c>
      <c r="B3117" s="89">
        <v>0</v>
      </c>
      <c r="C3117" s="89">
        <v>0</v>
      </c>
      <c r="D3117" s="89">
        <v>0</v>
      </c>
      <c r="E3117" s="89">
        <v>0</v>
      </c>
      <c r="F3117" s="89">
        <v>0</v>
      </c>
      <c r="G3117" s="89">
        <v>0</v>
      </c>
      <c r="H3117" s="89">
        <v>0</v>
      </c>
      <c r="I3117" s="89">
        <v>0</v>
      </c>
      <c r="J3117" s="89">
        <v>0</v>
      </c>
      <c r="K3117" s="89">
        <v>0</v>
      </c>
      <c r="L3117" s="89">
        <v>0</v>
      </c>
      <c r="M3117" s="89">
        <v>0</v>
      </c>
      <c r="N3117" s="89">
        <v>0</v>
      </c>
      <c r="O3117" s="89">
        <v>0</v>
      </c>
      <c r="P3117" s="89">
        <v>0</v>
      </c>
      <c r="Q3117" s="89">
        <v>0</v>
      </c>
      <c r="R3117" s="89">
        <v>0</v>
      </c>
      <c r="S3117" s="89">
        <v>0</v>
      </c>
      <c r="T3117" s="89">
        <v>0</v>
      </c>
      <c r="U3117" s="89">
        <v>0</v>
      </c>
      <c r="V3117" s="89">
        <v>0</v>
      </c>
      <c r="W3117" s="89">
        <v>0</v>
      </c>
      <c r="X3117" s="89">
        <v>0</v>
      </c>
      <c r="Y3117" s="89">
        <v>0</v>
      </c>
    </row>
    <row r="3118" spans="1:25">
      <c r="A3118" s="88" t="s">
        <v>3227</v>
      </c>
      <c r="B3118" s="89">
        <v>0</v>
      </c>
      <c r="C3118" s="89">
        <v>0</v>
      </c>
      <c r="D3118" s="89">
        <v>0</v>
      </c>
      <c r="E3118" s="89">
        <v>0</v>
      </c>
      <c r="F3118" s="89">
        <v>0</v>
      </c>
      <c r="G3118" s="89">
        <v>0</v>
      </c>
      <c r="H3118" s="89">
        <v>0</v>
      </c>
      <c r="I3118" s="89">
        <v>0</v>
      </c>
      <c r="J3118" s="89">
        <v>0</v>
      </c>
      <c r="K3118" s="89">
        <v>0</v>
      </c>
      <c r="L3118" s="89">
        <v>0</v>
      </c>
      <c r="M3118" s="89">
        <v>0</v>
      </c>
      <c r="N3118" s="89">
        <v>0</v>
      </c>
      <c r="O3118" s="89">
        <v>0</v>
      </c>
      <c r="P3118" s="89">
        <v>0</v>
      </c>
      <c r="Q3118" s="89">
        <v>0</v>
      </c>
      <c r="R3118" s="89">
        <v>0</v>
      </c>
      <c r="S3118" s="89">
        <v>0</v>
      </c>
      <c r="T3118" s="89">
        <v>0</v>
      </c>
      <c r="U3118" s="89">
        <v>0</v>
      </c>
      <c r="V3118" s="89">
        <v>0</v>
      </c>
      <c r="W3118" s="89">
        <v>0</v>
      </c>
      <c r="X3118" s="89">
        <v>0</v>
      </c>
      <c r="Y3118" s="89">
        <v>0</v>
      </c>
    </row>
    <row r="3119" spans="1:25">
      <c r="A3119" s="88" t="s">
        <v>3228</v>
      </c>
      <c r="B3119" s="89">
        <v>0</v>
      </c>
      <c r="C3119" s="89">
        <v>0</v>
      </c>
      <c r="D3119" s="89">
        <v>0</v>
      </c>
      <c r="E3119" s="89">
        <v>0</v>
      </c>
      <c r="F3119" s="89">
        <v>0</v>
      </c>
      <c r="G3119" s="89">
        <v>0</v>
      </c>
      <c r="H3119" s="89">
        <v>0</v>
      </c>
      <c r="I3119" s="89">
        <v>0</v>
      </c>
      <c r="J3119" s="89">
        <v>0</v>
      </c>
      <c r="K3119" s="89">
        <v>0</v>
      </c>
      <c r="L3119" s="89">
        <v>0</v>
      </c>
      <c r="M3119" s="89">
        <v>0</v>
      </c>
      <c r="N3119" s="89">
        <v>0</v>
      </c>
      <c r="O3119" s="89">
        <v>0</v>
      </c>
      <c r="P3119" s="89">
        <v>0</v>
      </c>
      <c r="Q3119" s="89">
        <v>0</v>
      </c>
      <c r="R3119" s="89">
        <v>0</v>
      </c>
      <c r="S3119" s="89">
        <v>0</v>
      </c>
      <c r="T3119" s="89">
        <v>0</v>
      </c>
      <c r="U3119" s="89">
        <v>0</v>
      </c>
      <c r="V3119" s="89">
        <v>0</v>
      </c>
      <c r="W3119" s="89">
        <v>0</v>
      </c>
      <c r="X3119" s="89">
        <v>0</v>
      </c>
      <c r="Y3119" s="89">
        <v>0</v>
      </c>
    </row>
    <row r="3120" spans="1:25">
      <c r="A3120" s="88" t="s">
        <v>3229</v>
      </c>
      <c r="B3120" s="89">
        <v>0</v>
      </c>
      <c r="C3120" s="89">
        <v>0</v>
      </c>
      <c r="D3120" s="89">
        <v>0</v>
      </c>
      <c r="E3120" s="89">
        <v>0</v>
      </c>
      <c r="F3120" s="89">
        <v>0</v>
      </c>
      <c r="G3120" s="89">
        <v>0</v>
      </c>
      <c r="H3120" s="89">
        <v>0</v>
      </c>
      <c r="I3120" s="89">
        <v>0</v>
      </c>
      <c r="J3120" s="89">
        <v>0</v>
      </c>
      <c r="K3120" s="89">
        <v>0</v>
      </c>
      <c r="L3120" s="89">
        <v>0</v>
      </c>
      <c r="M3120" s="89">
        <v>0</v>
      </c>
      <c r="N3120" s="89">
        <v>0</v>
      </c>
      <c r="O3120" s="89">
        <v>0</v>
      </c>
      <c r="P3120" s="89">
        <v>0</v>
      </c>
      <c r="Q3120" s="89">
        <v>0</v>
      </c>
      <c r="R3120" s="89">
        <v>0</v>
      </c>
      <c r="S3120" s="89">
        <v>0</v>
      </c>
      <c r="T3120" s="89">
        <v>0</v>
      </c>
      <c r="U3120" s="89">
        <v>0</v>
      </c>
      <c r="V3120" s="89">
        <v>0</v>
      </c>
      <c r="W3120" s="89">
        <v>0</v>
      </c>
      <c r="X3120" s="89">
        <v>0</v>
      </c>
      <c r="Y3120" s="89">
        <v>0</v>
      </c>
    </row>
    <row r="3121" spans="1:25">
      <c r="A3121" s="88" t="s">
        <v>3230</v>
      </c>
      <c r="B3121" s="89">
        <v>0</v>
      </c>
      <c r="C3121" s="89">
        <v>0</v>
      </c>
      <c r="D3121" s="89">
        <v>0</v>
      </c>
      <c r="E3121" s="89">
        <v>0</v>
      </c>
      <c r="F3121" s="89">
        <v>0</v>
      </c>
      <c r="G3121" s="89">
        <v>0</v>
      </c>
      <c r="H3121" s="89">
        <v>0</v>
      </c>
      <c r="I3121" s="89">
        <v>0</v>
      </c>
      <c r="J3121" s="89">
        <v>0</v>
      </c>
      <c r="K3121" s="89">
        <v>0</v>
      </c>
      <c r="L3121" s="89">
        <v>0</v>
      </c>
      <c r="M3121" s="89">
        <v>0</v>
      </c>
      <c r="N3121" s="89">
        <v>0</v>
      </c>
      <c r="O3121" s="89">
        <v>0</v>
      </c>
      <c r="P3121" s="89">
        <v>0</v>
      </c>
      <c r="Q3121" s="89">
        <v>0</v>
      </c>
      <c r="R3121" s="89">
        <v>0</v>
      </c>
      <c r="S3121" s="89">
        <v>0</v>
      </c>
      <c r="T3121" s="89">
        <v>0</v>
      </c>
      <c r="U3121" s="89">
        <v>0</v>
      </c>
      <c r="V3121" s="89">
        <v>0</v>
      </c>
      <c r="W3121" s="89">
        <v>0</v>
      </c>
      <c r="X3121" s="89">
        <v>0</v>
      </c>
      <c r="Y3121" s="89">
        <v>0</v>
      </c>
    </row>
    <row r="3122" spans="1:25">
      <c r="A3122" s="88" t="s">
        <v>3231</v>
      </c>
      <c r="B3122" s="89">
        <v>0</v>
      </c>
      <c r="C3122" s="89">
        <v>0</v>
      </c>
      <c r="D3122" s="89">
        <v>0</v>
      </c>
      <c r="E3122" s="89">
        <v>0</v>
      </c>
      <c r="F3122" s="89">
        <v>0</v>
      </c>
      <c r="G3122" s="89">
        <v>0</v>
      </c>
      <c r="H3122" s="89">
        <v>0</v>
      </c>
      <c r="I3122" s="89">
        <v>0</v>
      </c>
      <c r="J3122" s="89">
        <v>0</v>
      </c>
      <c r="K3122" s="89">
        <v>0</v>
      </c>
      <c r="L3122" s="89">
        <v>0</v>
      </c>
      <c r="M3122" s="89">
        <v>0</v>
      </c>
      <c r="N3122" s="89">
        <v>0</v>
      </c>
      <c r="O3122" s="89">
        <v>0</v>
      </c>
      <c r="P3122" s="89">
        <v>0</v>
      </c>
      <c r="Q3122" s="89">
        <v>0</v>
      </c>
      <c r="R3122" s="89">
        <v>0</v>
      </c>
      <c r="S3122" s="89">
        <v>0</v>
      </c>
      <c r="T3122" s="89">
        <v>0</v>
      </c>
      <c r="U3122" s="89">
        <v>0</v>
      </c>
      <c r="V3122" s="89">
        <v>0</v>
      </c>
      <c r="W3122" s="89">
        <v>0</v>
      </c>
      <c r="X3122" s="89">
        <v>0</v>
      </c>
      <c r="Y3122" s="89">
        <v>0</v>
      </c>
    </row>
    <row r="3123" spans="1:25">
      <c r="A3123" s="88" t="s">
        <v>3232</v>
      </c>
      <c r="B3123" s="89">
        <v>0</v>
      </c>
      <c r="C3123" s="89">
        <v>0</v>
      </c>
      <c r="D3123" s="89">
        <v>0</v>
      </c>
      <c r="E3123" s="89">
        <v>0</v>
      </c>
      <c r="F3123" s="89">
        <v>0</v>
      </c>
      <c r="G3123" s="89">
        <v>0</v>
      </c>
      <c r="H3123" s="89">
        <v>0</v>
      </c>
      <c r="I3123" s="89">
        <v>0</v>
      </c>
      <c r="J3123" s="89">
        <v>0</v>
      </c>
      <c r="K3123" s="89">
        <v>0</v>
      </c>
      <c r="L3123" s="89">
        <v>0</v>
      </c>
      <c r="M3123" s="89">
        <v>0</v>
      </c>
      <c r="N3123" s="89">
        <v>0</v>
      </c>
      <c r="O3123" s="89">
        <v>0</v>
      </c>
      <c r="P3123" s="89">
        <v>0</v>
      </c>
      <c r="Q3123" s="89">
        <v>0</v>
      </c>
      <c r="R3123" s="89">
        <v>0</v>
      </c>
      <c r="S3123" s="89">
        <v>0</v>
      </c>
      <c r="T3123" s="89">
        <v>0</v>
      </c>
      <c r="U3123" s="89">
        <v>0</v>
      </c>
      <c r="V3123" s="89">
        <v>0</v>
      </c>
      <c r="W3123" s="89">
        <v>0</v>
      </c>
      <c r="X3123" s="89">
        <v>0</v>
      </c>
      <c r="Y3123" s="89">
        <v>0</v>
      </c>
    </row>
    <row r="3124" spans="1:25">
      <c r="A3124" s="88" t="s">
        <v>3233</v>
      </c>
      <c r="B3124" s="89">
        <v>0</v>
      </c>
      <c r="C3124" s="89">
        <v>0</v>
      </c>
      <c r="D3124" s="89">
        <v>0</v>
      </c>
      <c r="E3124" s="89">
        <v>0</v>
      </c>
      <c r="F3124" s="89">
        <v>0</v>
      </c>
      <c r="G3124" s="89">
        <v>0</v>
      </c>
      <c r="H3124" s="89">
        <v>0</v>
      </c>
      <c r="I3124" s="89">
        <v>0</v>
      </c>
      <c r="J3124" s="89">
        <v>0</v>
      </c>
      <c r="K3124" s="89">
        <v>0</v>
      </c>
      <c r="L3124" s="89">
        <v>0</v>
      </c>
      <c r="M3124" s="89">
        <v>0</v>
      </c>
      <c r="N3124" s="89">
        <v>0</v>
      </c>
      <c r="O3124" s="89">
        <v>0</v>
      </c>
      <c r="P3124" s="89">
        <v>0</v>
      </c>
      <c r="Q3124" s="89">
        <v>0</v>
      </c>
      <c r="R3124" s="89">
        <v>0</v>
      </c>
      <c r="S3124" s="89">
        <v>0</v>
      </c>
      <c r="T3124" s="89">
        <v>0</v>
      </c>
      <c r="U3124" s="89">
        <v>0</v>
      </c>
      <c r="V3124" s="89">
        <v>0</v>
      </c>
      <c r="W3124" s="89">
        <v>0</v>
      </c>
      <c r="X3124" s="89">
        <v>0</v>
      </c>
      <c r="Y3124" s="89">
        <v>0</v>
      </c>
    </row>
    <row r="3125" spans="1:25">
      <c r="A3125" s="88" t="s">
        <v>3234</v>
      </c>
      <c r="B3125" s="89">
        <v>0</v>
      </c>
      <c r="C3125" s="89">
        <v>0</v>
      </c>
      <c r="D3125" s="89">
        <v>0</v>
      </c>
      <c r="E3125" s="89">
        <v>0</v>
      </c>
      <c r="F3125" s="89">
        <v>0</v>
      </c>
      <c r="G3125" s="89">
        <v>0</v>
      </c>
      <c r="H3125" s="89">
        <v>0</v>
      </c>
      <c r="I3125" s="89">
        <v>0</v>
      </c>
      <c r="J3125" s="89">
        <v>0</v>
      </c>
      <c r="K3125" s="89">
        <v>0</v>
      </c>
      <c r="L3125" s="89">
        <v>0</v>
      </c>
      <c r="M3125" s="89">
        <v>0</v>
      </c>
      <c r="N3125" s="89">
        <v>0</v>
      </c>
      <c r="O3125" s="89">
        <v>0</v>
      </c>
      <c r="P3125" s="89">
        <v>0</v>
      </c>
      <c r="Q3125" s="89">
        <v>0</v>
      </c>
      <c r="R3125" s="89">
        <v>0</v>
      </c>
      <c r="S3125" s="89">
        <v>0</v>
      </c>
      <c r="T3125" s="89">
        <v>0</v>
      </c>
      <c r="U3125" s="89">
        <v>0</v>
      </c>
      <c r="V3125" s="89">
        <v>0</v>
      </c>
      <c r="W3125" s="89">
        <v>0</v>
      </c>
      <c r="X3125" s="89">
        <v>0</v>
      </c>
      <c r="Y3125" s="89">
        <v>0</v>
      </c>
    </row>
    <row r="3126" spans="1:25">
      <c r="A3126" s="88" t="s">
        <v>3235</v>
      </c>
      <c r="B3126" s="89">
        <v>0</v>
      </c>
      <c r="C3126" s="89">
        <v>0</v>
      </c>
      <c r="D3126" s="89">
        <v>0</v>
      </c>
      <c r="E3126" s="89">
        <v>0</v>
      </c>
      <c r="F3126" s="89">
        <v>0</v>
      </c>
      <c r="G3126" s="89">
        <v>0</v>
      </c>
      <c r="H3126" s="89">
        <v>0</v>
      </c>
      <c r="I3126" s="89">
        <v>0</v>
      </c>
      <c r="J3126" s="89">
        <v>0</v>
      </c>
      <c r="K3126" s="89">
        <v>0</v>
      </c>
      <c r="L3126" s="89">
        <v>0</v>
      </c>
      <c r="M3126" s="89">
        <v>0</v>
      </c>
      <c r="N3126" s="89">
        <v>0</v>
      </c>
      <c r="O3126" s="89">
        <v>0</v>
      </c>
      <c r="P3126" s="89">
        <v>0</v>
      </c>
      <c r="Q3126" s="89">
        <v>0</v>
      </c>
      <c r="R3126" s="89">
        <v>0</v>
      </c>
      <c r="S3126" s="89">
        <v>0</v>
      </c>
      <c r="T3126" s="89">
        <v>0</v>
      </c>
      <c r="U3126" s="89">
        <v>0</v>
      </c>
      <c r="V3126" s="89">
        <v>0</v>
      </c>
      <c r="W3126" s="89">
        <v>0</v>
      </c>
      <c r="X3126" s="89">
        <v>0</v>
      </c>
      <c r="Y3126" s="89">
        <v>0</v>
      </c>
    </row>
    <row r="3127" spans="1:25">
      <c r="A3127" s="88" t="s">
        <v>3236</v>
      </c>
      <c r="B3127" s="89">
        <v>0</v>
      </c>
      <c r="C3127" s="89">
        <v>0</v>
      </c>
      <c r="D3127" s="89">
        <v>0</v>
      </c>
      <c r="E3127" s="89">
        <v>0</v>
      </c>
      <c r="F3127" s="89">
        <v>0</v>
      </c>
      <c r="G3127" s="89">
        <v>0</v>
      </c>
      <c r="H3127" s="89">
        <v>0</v>
      </c>
      <c r="I3127" s="89">
        <v>0</v>
      </c>
      <c r="J3127" s="89">
        <v>0</v>
      </c>
      <c r="K3127" s="89">
        <v>0</v>
      </c>
      <c r="L3127" s="89">
        <v>0</v>
      </c>
      <c r="M3127" s="89">
        <v>0</v>
      </c>
      <c r="N3127" s="89">
        <v>0</v>
      </c>
      <c r="O3127" s="89">
        <v>0</v>
      </c>
      <c r="P3127" s="89">
        <v>0</v>
      </c>
      <c r="Q3127" s="89">
        <v>0</v>
      </c>
      <c r="R3127" s="89">
        <v>0</v>
      </c>
      <c r="S3127" s="89">
        <v>0</v>
      </c>
      <c r="T3127" s="89">
        <v>0</v>
      </c>
      <c r="U3127" s="89">
        <v>0</v>
      </c>
      <c r="V3127" s="89">
        <v>0</v>
      </c>
      <c r="W3127" s="89">
        <v>0</v>
      </c>
      <c r="X3127" s="89">
        <v>0</v>
      </c>
      <c r="Y3127" s="89">
        <v>0</v>
      </c>
    </row>
    <row r="3128" spans="1:25">
      <c r="A3128" s="88" t="s">
        <v>3237</v>
      </c>
      <c r="B3128" s="89">
        <v>0</v>
      </c>
      <c r="C3128" s="89">
        <v>0</v>
      </c>
      <c r="D3128" s="89">
        <v>0</v>
      </c>
      <c r="E3128" s="89">
        <v>0</v>
      </c>
      <c r="F3128" s="89">
        <v>0</v>
      </c>
      <c r="G3128" s="89">
        <v>0</v>
      </c>
      <c r="H3128" s="89">
        <v>0</v>
      </c>
      <c r="I3128" s="89">
        <v>0</v>
      </c>
      <c r="J3128" s="89">
        <v>0</v>
      </c>
      <c r="K3128" s="89">
        <v>0</v>
      </c>
      <c r="L3128" s="89">
        <v>0</v>
      </c>
      <c r="M3128" s="89">
        <v>0</v>
      </c>
      <c r="N3128" s="89">
        <v>0</v>
      </c>
      <c r="O3128" s="89">
        <v>0</v>
      </c>
      <c r="P3128" s="89">
        <v>0</v>
      </c>
      <c r="Q3128" s="89">
        <v>0</v>
      </c>
      <c r="R3128" s="89">
        <v>0</v>
      </c>
      <c r="S3128" s="89">
        <v>0</v>
      </c>
      <c r="T3128" s="89">
        <v>0</v>
      </c>
      <c r="U3128" s="89">
        <v>0</v>
      </c>
      <c r="V3128" s="89">
        <v>0</v>
      </c>
      <c r="W3128" s="89">
        <v>0</v>
      </c>
      <c r="X3128" s="89">
        <v>0</v>
      </c>
      <c r="Y3128" s="89">
        <v>0</v>
      </c>
    </row>
    <row r="3129" spans="1:25">
      <c r="A3129" s="88" t="s">
        <v>3238</v>
      </c>
      <c r="B3129" s="89">
        <v>0</v>
      </c>
      <c r="C3129" s="89">
        <v>0</v>
      </c>
      <c r="D3129" s="89">
        <v>0</v>
      </c>
      <c r="E3129" s="89">
        <v>0</v>
      </c>
      <c r="F3129" s="89">
        <v>0</v>
      </c>
      <c r="G3129" s="89">
        <v>0</v>
      </c>
      <c r="H3129" s="89">
        <v>0</v>
      </c>
      <c r="I3129" s="89">
        <v>0</v>
      </c>
      <c r="J3129" s="89">
        <v>0</v>
      </c>
      <c r="K3129" s="89">
        <v>0</v>
      </c>
      <c r="L3129" s="89">
        <v>0</v>
      </c>
      <c r="M3129" s="89">
        <v>0</v>
      </c>
      <c r="N3129" s="89">
        <v>0</v>
      </c>
      <c r="O3129" s="89">
        <v>0</v>
      </c>
      <c r="P3129" s="89">
        <v>0</v>
      </c>
      <c r="Q3129" s="89">
        <v>0</v>
      </c>
      <c r="R3129" s="89">
        <v>0</v>
      </c>
      <c r="S3129" s="89">
        <v>0</v>
      </c>
      <c r="T3129" s="89">
        <v>0</v>
      </c>
      <c r="U3129" s="89">
        <v>0</v>
      </c>
      <c r="V3129" s="89">
        <v>0</v>
      </c>
      <c r="W3129" s="89">
        <v>0</v>
      </c>
      <c r="X3129" s="89">
        <v>0</v>
      </c>
      <c r="Y3129" s="89">
        <v>0</v>
      </c>
    </row>
    <row r="3130" spans="1:25">
      <c r="A3130" s="88" t="s">
        <v>3239</v>
      </c>
      <c r="B3130" s="89">
        <v>0</v>
      </c>
      <c r="C3130" s="89">
        <v>0</v>
      </c>
      <c r="D3130" s="89">
        <v>0</v>
      </c>
      <c r="E3130" s="89">
        <v>0</v>
      </c>
      <c r="F3130" s="89">
        <v>0</v>
      </c>
      <c r="G3130" s="89">
        <v>0</v>
      </c>
      <c r="H3130" s="89">
        <v>0</v>
      </c>
      <c r="I3130" s="89">
        <v>0</v>
      </c>
      <c r="J3130" s="89">
        <v>0</v>
      </c>
      <c r="K3130" s="89">
        <v>0</v>
      </c>
      <c r="L3130" s="89">
        <v>0</v>
      </c>
      <c r="M3130" s="89">
        <v>0</v>
      </c>
      <c r="N3130" s="89">
        <v>0</v>
      </c>
      <c r="O3130" s="89">
        <v>0</v>
      </c>
      <c r="P3130" s="89">
        <v>0</v>
      </c>
      <c r="Q3130" s="89">
        <v>0</v>
      </c>
      <c r="R3130" s="89">
        <v>0</v>
      </c>
      <c r="S3130" s="89">
        <v>0</v>
      </c>
      <c r="T3130" s="89">
        <v>0</v>
      </c>
      <c r="U3130" s="89">
        <v>0</v>
      </c>
      <c r="V3130" s="89">
        <v>0</v>
      </c>
      <c r="W3130" s="89">
        <v>0</v>
      </c>
      <c r="X3130" s="89">
        <v>0</v>
      </c>
      <c r="Y3130" s="89">
        <v>0</v>
      </c>
    </row>
    <row r="3131" spans="1:25">
      <c r="A3131" s="88" t="s">
        <v>3240</v>
      </c>
      <c r="B3131" s="89">
        <v>0</v>
      </c>
      <c r="C3131" s="89">
        <v>0</v>
      </c>
      <c r="D3131" s="89">
        <v>0</v>
      </c>
      <c r="E3131" s="89">
        <v>0</v>
      </c>
      <c r="F3131" s="89">
        <v>0</v>
      </c>
      <c r="G3131" s="89">
        <v>0</v>
      </c>
      <c r="H3131" s="89">
        <v>0</v>
      </c>
      <c r="I3131" s="89">
        <v>0</v>
      </c>
      <c r="J3131" s="89">
        <v>0</v>
      </c>
      <c r="K3131" s="89">
        <v>0</v>
      </c>
      <c r="L3131" s="89">
        <v>0</v>
      </c>
      <c r="M3131" s="89">
        <v>0</v>
      </c>
      <c r="N3131" s="89">
        <v>0</v>
      </c>
      <c r="O3131" s="89">
        <v>0</v>
      </c>
      <c r="P3131" s="89">
        <v>0</v>
      </c>
      <c r="Q3131" s="89">
        <v>0</v>
      </c>
      <c r="R3131" s="89">
        <v>0</v>
      </c>
      <c r="S3131" s="89">
        <v>0</v>
      </c>
      <c r="T3131" s="89">
        <v>0</v>
      </c>
      <c r="U3131" s="89">
        <v>0</v>
      </c>
      <c r="V3131" s="89">
        <v>0</v>
      </c>
      <c r="W3131" s="89">
        <v>0</v>
      </c>
      <c r="X3131" s="89">
        <v>0</v>
      </c>
      <c r="Y3131" s="89">
        <v>0</v>
      </c>
    </row>
    <row r="3132" spans="1:25">
      <c r="A3132" s="88" t="s">
        <v>3241</v>
      </c>
      <c r="B3132" s="89">
        <v>0</v>
      </c>
      <c r="C3132" s="89">
        <v>0</v>
      </c>
      <c r="D3132" s="89">
        <v>0</v>
      </c>
      <c r="E3132" s="89">
        <v>0</v>
      </c>
      <c r="F3132" s="89">
        <v>0</v>
      </c>
      <c r="G3132" s="89">
        <v>0</v>
      </c>
      <c r="H3132" s="89">
        <v>0</v>
      </c>
      <c r="I3132" s="89">
        <v>0</v>
      </c>
      <c r="J3132" s="89">
        <v>0</v>
      </c>
      <c r="K3132" s="89">
        <v>0</v>
      </c>
      <c r="L3132" s="89">
        <v>0</v>
      </c>
      <c r="M3132" s="89">
        <v>0</v>
      </c>
      <c r="N3132" s="89">
        <v>0</v>
      </c>
      <c r="O3132" s="89">
        <v>0</v>
      </c>
      <c r="P3132" s="89">
        <v>0</v>
      </c>
      <c r="Q3132" s="89">
        <v>0</v>
      </c>
      <c r="R3132" s="89">
        <v>0</v>
      </c>
      <c r="S3132" s="89">
        <v>0</v>
      </c>
      <c r="T3132" s="89">
        <v>0</v>
      </c>
      <c r="U3132" s="89">
        <v>0</v>
      </c>
      <c r="V3132" s="89">
        <v>0</v>
      </c>
      <c r="W3132" s="89">
        <v>0</v>
      </c>
      <c r="X3132" s="89">
        <v>0</v>
      </c>
      <c r="Y3132" s="89">
        <v>0</v>
      </c>
    </row>
    <row r="3133" spans="1:25">
      <c r="A3133" s="88" t="s">
        <v>3242</v>
      </c>
      <c r="B3133" s="89">
        <v>0</v>
      </c>
      <c r="C3133" s="89">
        <v>0</v>
      </c>
      <c r="D3133" s="89">
        <v>0</v>
      </c>
      <c r="E3133" s="89">
        <v>0</v>
      </c>
      <c r="F3133" s="89">
        <v>0</v>
      </c>
      <c r="G3133" s="89">
        <v>0</v>
      </c>
      <c r="H3133" s="89">
        <v>0</v>
      </c>
      <c r="I3133" s="89">
        <v>0</v>
      </c>
      <c r="J3133" s="89">
        <v>0</v>
      </c>
      <c r="K3133" s="89">
        <v>0</v>
      </c>
      <c r="L3133" s="89">
        <v>0</v>
      </c>
      <c r="M3133" s="89">
        <v>0</v>
      </c>
      <c r="N3133" s="89">
        <v>0</v>
      </c>
      <c r="O3133" s="89">
        <v>0</v>
      </c>
      <c r="P3133" s="89">
        <v>0</v>
      </c>
      <c r="Q3133" s="89">
        <v>0</v>
      </c>
      <c r="R3133" s="89">
        <v>0</v>
      </c>
      <c r="S3133" s="89">
        <v>0</v>
      </c>
      <c r="T3133" s="89">
        <v>0</v>
      </c>
      <c r="U3133" s="89">
        <v>0</v>
      </c>
      <c r="V3133" s="89">
        <v>0</v>
      </c>
      <c r="W3133" s="89">
        <v>0</v>
      </c>
      <c r="X3133" s="89">
        <v>0</v>
      </c>
      <c r="Y3133" s="89">
        <v>0</v>
      </c>
    </row>
    <row r="3134" spans="1:25">
      <c r="A3134" s="88" t="s">
        <v>3243</v>
      </c>
      <c r="B3134" s="89">
        <v>0</v>
      </c>
      <c r="C3134" s="89">
        <v>0</v>
      </c>
      <c r="D3134" s="89">
        <v>0</v>
      </c>
      <c r="E3134" s="89">
        <v>0</v>
      </c>
      <c r="F3134" s="89">
        <v>0</v>
      </c>
      <c r="G3134" s="89">
        <v>0</v>
      </c>
      <c r="H3134" s="89">
        <v>0</v>
      </c>
      <c r="I3134" s="89">
        <v>0</v>
      </c>
      <c r="J3134" s="89">
        <v>0</v>
      </c>
      <c r="K3134" s="89">
        <v>0</v>
      </c>
      <c r="L3134" s="89">
        <v>0</v>
      </c>
      <c r="M3134" s="89">
        <v>0</v>
      </c>
      <c r="N3134" s="89">
        <v>0</v>
      </c>
      <c r="O3134" s="89">
        <v>0</v>
      </c>
      <c r="P3134" s="89">
        <v>0</v>
      </c>
      <c r="Q3134" s="89">
        <v>0</v>
      </c>
      <c r="R3134" s="89">
        <v>0</v>
      </c>
      <c r="S3134" s="89">
        <v>0</v>
      </c>
      <c r="T3134" s="89">
        <v>0</v>
      </c>
      <c r="U3134" s="89">
        <v>0</v>
      </c>
      <c r="V3134" s="89">
        <v>0</v>
      </c>
      <c r="W3134" s="89">
        <v>0</v>
      </c>
      <c r="X3134" s="89">
        <v>0</v>
      </c>
      <c r="Y3134" s="89">
        <v>0</v>
      </c>
    </row>
    <row r="3135" spans="1:25">
      <c r="A3135" s="88" t="s">
        <v>3244</v>
      </c>
      <c r="B3135" s="89">
        <v>0</v>
      </c>
      <c r="C3135" s="89">
        <v>0</v>
      </c>
      <c r="D3135" s="89">
        <v>0</v>
      </c>
      <c r="E3135" s="89">
        <v>0</v>
      </c>
      <c r="F3135" s="89">
        <v>0</v>
      </c>
      <c r="G3135" s="89">
        <v>0</v>
      </c>
      <c r="H3135" s="89">
        <v>0</v>
      </c>
      <c r="I3135" s="89">
        <v>0</v>
      </c>
      <c r="J3135" s="89">
        <v>0</v>
      </c>
      <c r="K3135" s="89">
        <v>0</v>
      </c>
      <c r="L3135" s="89">
        <v>0</v>
      </c>
      <c r="M3135" s="89">
        <v>0</v>
      </c>
      <c r="N3135" s="89">
        <v>0</v>
      </c>
      <c r="O3135" s="89">
        <v>0</v>
      </c>
      <c r="P3135" s="89">
        <v>0</v>
      </c>
      <c r="Q3135" s="89">
        <v>0</v>
      </c>
      <c r="R3135" s="89">
        <v>0</v>
      </c>
      <c r="S3135" s="89">
        <v>0</v>
      </c>
      <c r="T3135" s="89">
        <v>0</v>
      </c>
      <c r="U3135" s="89">
        <v>0</v>
      </c>
      <c r="V3135" s="89">
        <v>0</v>
      </c>
      <c r="W3135" s="89">
        <v>0</v>
      </c>
      <c r="X3135" s="89">
        <v>0</v>
      </c>
      <c r="Y3135" s="89">
        <v>0</v>
      </c>
    </row>
    <row r="3136" spans="1:25">
      <c r="A3136" s="88" t="s">
        <v>3245</v>
      </c>
      <c r="B3136" s="89">
        <v>0</v>
      </c>
      <c r="C3136" s="89">
        <v>0</v>
      </c>
      <c r="D3136" s="89">
        <v>0</v>
      </c>
      <c r="E3136" s="89">
        <v>0</v>
      </c>
      <c r="F3136" s="89">
        <v>0</v>
      </c>
      <c r="G3136" s="89">
        <v>0</v>
      </c>
      <c r="H3136" s="89">
        <v>0</v>
      </c>
      <c r="I3136" s="89">
        <v>0</v>
      </c>
      <c r="J3136" s="89">
        <v>0</v>
      </c>
      <c r="K3136" s="89">
        <v>0</v>
      </c>
      <c r="L3136" s="89">
        <v>0</v>
      </c>
      <c r="M3136" s="89">
        <v>0</v>
      </c>
      <c r="N3136" s="89">
        <v>0</v>
      </c>
      <c r="O3136" s="89">
        <v>0</v>
      </c>
      <c r="P3136" s="89">
        <v>0</v>
      </c>
      <c r="Q3136" s="89">
        <v>0</v>
      </c>
      <c r="R3136" s="89">
        <v>0</v>
      </c>
      <c r="S3136" s="89">
        <v>0</v>
      </c>
      <c r="T3136" s="89">
        <v>0</v>
      </c>
      <c r="U3136" s="89">
        <v>0</v>
      </c>
      <c r="V3136" s="89">
        <v>0</v>
      </c>
      <c r="W3136" s="89">
        <v>0</v>
      </c>
      <c r="X3136" s="89">
        <v>0</v>
      </c>
      <c r="Y3136" s="89">
        <v>0</v>
      </c>
    </row>
    <row r="3137" spans="1:25">
      <c r="A3137" s="88" t="s">
        <v>3246</v>
      </c>
      <c r="B3137" s="89">
        <v>0</v>
      </c>
      <c r="C3137" s="89">
        <v>0</v>
      </c>
      <c r="D3137" s="89">
        <v>0</v>
      </c>
      <c r="E3137" s="89">
        <v>0</v>
      </c>
      <c r="F3137" s="89">
        <v>0</v>
      </c>
      <c r="G3137" s="89">
        <v>0</v>
      </c>
      <c r="H3137" s="89">
        <v>0</v>
      </c>
      <c r="I3137" s="89">
        <v>0</v>
      </c>
      <c r="J3137" s="89">
        <v>0</v>
      </c>
      <c r="K3137" s="89">
        <v>0</v>
      </c>
      <c r="L3137" s="89">
        <v>0</v>
      </c>
      <c r="M3137" s="89">
        <v>0</v>
      </c>
      <c r="N3137" s="89">
        <v>0</v>
      </c>
      <c r="O3137" s="89">
        <v>0</v>
      </c>
      <c r="P3137" s="89">
        <v>0</v>
      </c>
      <c r="Q3137" s="89">
        <v>0</v>
      </c>
      <c r="R3137" s="89">
        <v>0</v>
      </c>
      <c r="S3137" s="89">
        <v>0</v>
      </c>
      <c r="T3137" s="89">
        <v>0</v>
      </c>
      <c r="U3137" s="89">
        <v>0</v>
      </c>
      <c r="V3137" s="89">
        <v>0</v>
      </c>
      <c r="W3137" s="89">
        <v>0</v>
      </c>
      <c r="X3137" s="89">
        <v>0</v>
      </c>
      <c r="Y3137" s="89">
        <v>0</v>
      </c>
    </row>
    <row r="3138" spans="1:25">
      <c r="A3138" s="88" t="s">
        <v>3247</v>
      </c>
      <c r="B3138" s="89">
        <v>0</v>
      </c>
      <c r="C3138" s="89">
        <v>0</v>
      </c>
      <c r="D3138" s="89">
        <v>0</v>
      </c>
      <c r="E3138" s="89">
        <v>0</v>
      </c>
      <c r="F3138" s="89">
        <v>0</v>
      </c>
      <c r="G3138" s="89">
        <v>0</v>
      </c>
      <c r="H3138" s="89">
        <v>0</v>
      </c>
      <c r="I3138" s="89">
        <v>0</v>
      </c>
      <c r="J3138" s="89">
        <v>0</v>
      </c>
      <c r="K3138" s="89">
        <v>0</v>
      </c>
      <c r="L3138" s="89">
        <v>0</v>
      </c>
      <c r="M3138" s="89">
        <v>0</v>
      </c>
      <c r="N3138" s="89">
        <v>0</v>
      </c>
      <c r="O3138" s="89">
        <v>0</v>
      </c>
      <c r="P3138" s="89">
        <v>0</v>
      </c>
      <c r="Q3138" s="89">
        <v>0</v>
      </c>
      <c r="R3138" s="89">
        <v>0</v>
      </c>
      <c r="S3138" s="89">
        <v>0</v>
      </c>
      <c r="T3138" s="89">
        <v>0</v>
      </c>
      <c r="U3138" s="89">
        <v>0</v>
      </c>
      <c r="V3138" s="89">
        <v>0</v>
      </c>
      <c r="W3138" s="89">
        <v>0</v>
      </c>
      <c r="X3138" s="89">
        <v>0</v>
      </c>
      <c r="Y3138" s="89">
        <v>0</v>
      </c>
    </row>
    <row r="3139" spans="1:25">
      <c r="A3139" s="88" t="s">
        <v>3248</v>
      </c>
      <c r="B3139" s="89">
        <v>0</v>
      </c>
      <c r="C3139" s="89">
        <v>0</v>
      </c>
      <c r="D3139" s="89">
        <v>0</v>
      </c>
      <c r="E3139" s="89">
        <v>0</v>
      </c>
      <c r="F3139" s="89">
        <v>0</v>
      </c>
      <c r="G3139" s="89">
        <v>0</v>
      </c>
      <c r="H3139" s="89">
        <v>0</v>
      </c>
      <c r="I3139" s="89">
        <v>0</v>
      </c>
      <c r="J3139" s="89">
        <v>0</v>
      </c>
      <c r="K3139" s="89">
        <v>0</v>
      </c>
      <c r="L3139" s="89">
        <v>0</v>
      </c>
      <c r="M3139" s="89">
        <v>0</v>
      </c>
      <c r="N3139" s="89">
        <v>0</v>
      </c>
      <c r="O3139" s="89">
        <v>0</v>
      </c>
      <c r="P3139" s="89">
        <v>0</v>
      </c>
      <c r="Q3139" s="89">
        <v>0</v>
      </c>
      <c r="R3139" s="89">
        <v>0</v>
      </c>
      <c r="S3139" s="89">
        <v>0</v>
      </c>
      <c r="T3139" s="89">
        <v>0</v>
      </c>
      <c r="U3139" s="89">
        <v>0</v>
      </c>
      <c r="V3139" s="89">
        <v>0</v>
      </c>
      <c r="W3139" s="89">
        <v>0</v>
      </c>
      <c r="X3139" s="89">
        <v>0</v>
      </c>
      <c r="Y3139" s="89">
        <v>0</v>
      </c>
    </row>
    <row r="3140" spans="1:25">
      <c r="A3140" s="88" t="s">
        <v>3249</v>
      </c>
      <c r="B3140" s="89">
        <v>0</v>
      </c>
      <c r="C3140" s="89">
        <v>0</v>
      </c>
      <c r="D3140" s="89">
        <v>0</v>
      </c>
      <c r="E3140" s="89">
        <v>0</v>
      </c>
      <c r="F3140" s="89">
        <v>0</v>
      </c>
      <c r="G3140" s="89">
        <v>0</v>
      </c>
      <c r="H3140" s="89">
        <v>0</v>
      </c>
      <c r="I3140" s="89">
        <v>0</v>
      </c>
      <c r="J3140" s="89">
        <v>0</v>
      </c>
      <c r="K3140" s="89">
        <v>0</v>
      </c>
      <c r="L3140" s="89">
        <v>0</v>
      </c>
      <c r="M3140" s="89">
        <v>0</v>
      </c>
      <c r="N3140" s="89">
        <v>0</v>
      </c>
      <c r="O3140" s="89">
        <v>0</v>
      </c>
      <c r="P3140" s="89">
        <v>0</v>
      </c>
      <c r="Q3140" s="89">
        <v>0</v>
      </c>
      <c r="R3140" s="89">
        <v>0</v>
      </c>
      <c r="S3140" s="89">
        <v>0</v>
      </c>
      <c r="T3140" s="89">
        <v>0</v>
      </c>
      <c r="U3140" s="89">
        <v>0</v>
      </c>
      <c r="V3140" s="89">
        <v>0</v>
      </c>
      <c r="W3140" s="89">
        <v>0</v>
      </c>
      <c r="X3140" s="89">
        <v>0</v>
      </c>
      <c r="Y3140" s="89">
        <v>0</v>
      </c>
    </row>
    <row r="3141" spans="1:25">
      <c r="A3141" s="88" t="s">
        <v>3250</v>
      </c>
      <c r="B3141" s="89">
        <v>0</v>
      </c>
      <c r="C3141" s="89">
        <v>0</v>
      </c>
      <c r="D3141" s="89">
        <v>0</v>
      </c>
      <c r="E3141" s="89">
        <v>0</v>
      </c>
      <c r="F3141" s="89">
        <v>0</v>
      </c>
      <c r="G3141" s="89">
        <v>0</v>
      </c>
      <c r="H3141" s="89">
        <v>0</v>
      </c>
      <c r="I3141" s="89">
        <v>0</v>
      </c>
      <c r="J3141" s="89">
        <v>0</v>
      </c>
      <c r="K3141" s="89">
        <v>0</v>
      </c>
      <c r="L3141" s="89">
        <v>0</v>
      </c>
      <c r="M3141" s="89">
        <v>0</v>
      </c>
      <c r="N3141" s="89">
        <v>0</v>
      </c>
      <c r="O3141" s="89">
        <v>0</v>
      </c>
      <c r="P3141" s="89">
        <v>0</v>
      </c>
      <c r="Q3141" s="89">
        <v>0</v>
      </c>
      <c r="R3141" s="89">
        <v>0</v>
      </c>
      <c r="S3141" s="89">
        <v>0</v>
      </c>
      <c r="T3141" s="89">
        <v>0</v>
      </c>
      <c r="U3141" s="89">
        <v>0</v>
      </c>
      <c r="V3141" s="89">
        <v>0</v>
      </c>
      <c r="W3141" s="89">
        <v>0</v>
      </c>
      <c r="X3141" s="89">
        <v>0</v>
      </c>
      <c r="Y3141" s="89">
        <v>0</v>
      </c>
    </row>
    <row r="3142" spans="1:25">
      <c r="A3142" s="88" t="s">
        <v>3251</v>
      </c>
      <c r="B3142" s="89">
        <v>0</v>
      </c>
      <c r="C3142" s="89">
        <v>0</v>
      </c>
      <c r="D3142" s="89">
        <v>0</v>
      </c>
      <c r="E3142" s="89">
        <v>0</v>
      </c>
      <c r="F3142" s="89">
        <v>0</v>
      </c>
      <c r="G3142" s="89">
        <v>0</v>
      </c>
      <c r="H3142" s="89">
        <v>0</v>
      </c>
      <c r="I3142" s="89">
        <v>0</v>
      </c>
      <c r="J3142" s="89">
        <v>0</v>
      </c>
      <c r="K3142" s="89">
        <v>0</v>
      </c>
      <c r="L3142" s="89">
        <v>0</v>
      </c>
      <c r="M3142" s="89">
        <v>0</v>
      </c>
      <c r="N3142" s="89">
        <v>0</v>
      </c>
      <c r="O3142" s="89">
        <v>0</v>
      </c>
      <c r="P3142" s="89">
        <v>0</v>
      </c>
      <c r="Q3142" s="89">
        <v>0</v>
      </c>
      <c r="R3142" s="89">
        <v>0</v>
      </c>
      <c r="S3142" s="89">
        <v>0</v>
      </c>
      <c r="T3142" s="89">
        <v>0</v>
      </c>
      <c r="U3142" s="89">
        <v>0</v>
      </c>
      <c r="V3142" s="89">
        <v>0</v>
      </c>
      <c r="W3142" s="89">
        <v>0</v>
      </c>
      <c r="X3142" s="89">
        <v>0</v>
      </c>
      <c r="Y3142" s="89">
        <v>0</v>
      </c>
    </row>
    <row r="3143" spans="1:25">
      <c r="A3143" s="88" t="s">
        <v>3252</v>
      </c>
      <c r="B3143" s="89">
        <v>0</v>
      </c>
      <c r="C3143" s="89">
        <v>0</v>
      </c>
      <c r="D3143" s="89">
        <v>0</v>
      </c>
      <c r="E3143" s="89">
        <v>0</v>
      </c>
      <c r="F3143" s="89">
        <v>0</v>
      </c>
      <c r="G3143" s="89">
        <v>0</v>
      </c>
      <c r="H3143" s="89">
        <v>0</v>
      </c>
      <c r="I3143" s="89">
        <v>0</v>
      </c>
      <c r="J3143" s="89">
        <v>0</v>
      </c>
      <c r="K3143" s="89">
        <v>0</v>
      </c>
      <c r="L3143" s="89">
        <v>0</v>
      </c>
      <c r="M3143" s="89">
        <v>0</v>
      </c>
      <c r="N3143" s="89">
        <v>0</v>
      </c>
      <c r="O3143" s="89">
        <v>0</v>
      </c>
      <c r="P3143" s="89">
        <v>0</v>
      </c>
      <c r="Q3143" s="89">
        <v>0</v>
      </c>
      <c r="R3143" s="89">
        <v>0</v>
      </c>
      <c r="S3143" s="89">
        <v>0</v>
      </c>
      <c r="T3143" s="89">
        <v>0</v>
      </c>
      <c r="U3143" s="89">
        <v>0</v>
      </c>
      <c r="V3143" s="89">
        <v>0</v>
      </c>
      <c r="W3143" s="89">
        <v>0</v>
      </c>
      <c r="X3143" s="89">
        <v>0</v>
      </c>
      <c r="Y3143" s="89">
        <v>0</v>
      </c>
    </row>
    <row r="3144" spans="1:25">
      <c r="A3144" s="88" t="s">
        <v>3253</v>
      </c>
      <c r="B3144" s="89">
        <v>0</v>
      </c>
      <c r="C3144" s="89">
        <v>0</v>
      </c>
      <c r="D3144" s="89">
        <v>0</v>
      </c>
      <c r="E3144" s="89">
        <v>0</v>
      </c>
      <c r="F3144" s="89">
        <v>0</v>
      </c>
      <c r="G3144" s="89">
        <v>0</v>
      </c>
      <c r="H3144" s="89">
        <v>0</v>
      </c>
      <c r="I3144" s="89">
        <v>0</v>
      </c>
      <c r="J3144" s="89">
        <v>0</v>
      </c>
      <c r="K3144" s="89">
        <v>0</v>
      </c>
      <c r="L3144" s="89">
        <v>0</v>
      </c>
      <c r="M3144" s="89">
        <v>0</v>
      </c>
      <c r="N3144" s="89">
        <v>0</v>
      </c>
      <c r="O3144" s="89">
        <v>0</v>
      </c>
      <c r="P3144" s="89">
        <v>0</v>
      </c>
      <c r="Q3144" s="89">
        <v>0</v>
      </c>
      <c r="R3144" s="89">
        <v>0</v>
      </c>
      <c r="S3144" s="89">
        <v>0</v>
      </c>
      <c r="T3144" s="89">
        <v>0</v>
      </c>
      <c r="U3144" s="89">
        <v>0</v>
      </c>
      <c r="V3144" s="89">
        <v>0</v>
      </c>
      <c r="W3144" s="89">
        <v>0</v>
      </c>
      <c r="X3144" s="89">
        <v>0</v>
      </c>
      <c r="Y3144" s="89">
        <v>0</v>
      </c>
    </row>
    <row r="3145" spans="1:25">
      <c r="A3145" s="88" t="s">
        <v>3254</v>
      </c>
      <c r="B3145" s="89">
        <v>0</v>
      </c>
      <c r="C3145" s="89">
        <v>0</v>
      </c>
      <c r="D3145" s="89">
        <v>0</v>
      </c>
      <c r="E3145" s="89">
        <v>0</v>
      </c>
      <c r="F3145" s="89">
        <v>0</v>
      </c>
      <c r="G3145" s="89">
        <v>0</v>
      </c>
      <c r="H3145" s="89">
        <v>0</v>
      </c>
      <c r="I3145" s="89">
        <v>0</v>
      </c>
      <c r="J3145" s="89">
        <v>0</v>
      </c>
      <c r="K3145" s="89">
        <v>0</v>
      </c>
      <c r="L3145" s="89">
        <v>0</v>
      </c>
      <c r="M3145" s="89">
        <v>0</v>
      </c>
      <c r="N3145" s="89">
        <v>0</v>
      </c>
      <c r="O3145" s="89">
        <v>0</v>
      </c>
      <c r="P3145" s="89">
        <v>0</v>
      </c>
      <c r="Q3145" s="89">
        <v>0</v>
      </c>
      <c r="R3145" s="89">
        <v>0</v>
      </c>
      <c r="S3145" s="89">
        <v>0</v>
      </c>
      <c r="T3145" s="89">
        <v>0</v>
      </c>
      <c r="U3145" s="89">
        <v>0</v>
      </c>
      <c r="V3145" s="89">
        <v>0</v>
      </c>
      <c r="W3145" s="89">
        <v>0</v>
      </c>
      <c r="X3145" s="89">
        <v>0</v>
      </c>
      <c r="Y3145" s="89">
        <v>0</v>
      </c>
    </row>
    <row r="3146" spans="1:25">
      <c r="A3146" s="88" t="s">
        <v>3255</v>
      </c>
      <c r="B3146" s="89">
        <v>0</v>
      </c>
      <c r="C3146" s="89">
        <v>0</v>
      </c>
      <c r="D3146" s="89">
        <v>0</v>
      </c>
      <c r="E3146" s="89">
        <v>0</v>
      </c>
      <c r="F3146" s="89">
        <v>0</v>
      </c>
      <c r="G3146" s="89">
        <v>0</v>
      </c>
      <c r="H3146" s="89">
        <v>0</v>
      </c>
      <c r="I3146" s="89">
        <v>0</v>
      </c>
      <c r="J3146" s="89">
        <v>0</v>
      </c>
      <c r="K3146" s="89">
        <v>0</v>
      </c>
      <c r="L3146" s="89">
        <v>0</v>
      </c>
      <c r="M3146" s="89">
        <v>0</v>
      </c>
      <c r="N3146" s="89">
        <v>0</v>
      </c>
      <c r="O3146" s="89">
        <v>0</v>
      </c>
      <c r="P3146" s="89">
        <v>0</v>
      </c>
      <c r="Q3146" s="89">
        <v>0</v>
      </c>
      <c r="R3146" s="89">
        <v>0</v>
      </c>
      <c r="S3146" s="89">
        <v>0</v>
      </c>
      <c r="T3146" s="89">
        <v>0</v>
      </c>
      <c r="U3146" s="89">
        <v>0</v>
      </c>
      <c r="V3146" s="89">
        <v>0</v>
      </c>
      <c r="W3146" s="89">
        <v>0</v>
      </c>
      <c r="X3146" s="89">
        <v>0</v>
      </c>
      <c r="Y3146" s="89">
        <v>0</v>
      </c>
    </row>
    <row r="3147" spans="1:25">
      <c r="A3147" s="88" t="s">
        <v>3256</v>
      </c>
      <c r="B3147" s="89">
        <v>0</v>
      </c>
      <c r="C3147" s="89">
        <v>0</v>
      </c>
      <c r="D3147" s="89">
        <v>0</v>
      </c>
      <c r="E3147" s="89">
        <v>0</v>
      </c>
      <c r="F3147" s="89">
        <v>0</v>
      </c>
      <c r="G3147" s="89">
        <v>0</v>
      </c>
      <c r="H3147" s="89">
        <v>0</v>
      </c>
      <c r="I3147" s="89">
        <v>0</v>
      </c>
      <c r="J3147" s="89">
        <v>0</v>
      </c>
      <c r="K3147" s="89">
        <v>0</v>
      </c>
      <c r="L3147" s="89">
        <v>0</v>
      </c>
      <c r="M3147" s="89">
        <v>0</v>
      </c>
      <c r="N3147" s="89">
        <v>0</v>
      </c>
      <c r="O3147" s="89">
        <v>0</v>
      </c>
      <c r="P3147" s="89">
        <v>0</v>
      </c>
      <c r="Q3147" s="89">
        <v>0</v>
      </c>
      <c r="R3147" s="89">
        <v>0</v>
      </c>
      <c r="S3147" s="89">
        <v>0</v>
      </c>
      <c r="T3147" s="89">
        <v>0</v>
      </c>
      <c r="U3147" s="89">
        <v>0</v>
      </c>
      <c r="V3147" s="89">
        <v>0</v>
      </c>
      <c r="W3147" s="89">
        <v>0</v>
      </c>
      <c r="X3147" s="89">
        <v>0</v>
      </c>
      <c r="Y3147" s="89">
        <v>0</v>
      </c>
    </row>
    <row r="3148" spans="1:25">
      <c r="A3148" s="88" t="s">
        <v>3257</v>
      </c>
      <c r="B3148" s="89">
        <v>0</v>
      </c>
      <c r="C3148" s="89">
        <v>0</v>
      </c>
      <c r="D3148" s="89">
        <v>0</v>
      </c>
      <c r="E3148" s="89">
        <v>0</v>
      </c>
      <c r="F3148" s="89">
        <v>0</v>
      </c>
      <c r="G3148" s="89">
        <v>0</v>
      </c>
      <c r="H3148" s="89">
        <v>0</v>
      </c>
      <c r="I3148" s="89">
        <v>0</v>
      </c>
      <c r="J3148" s="89">
        <v>0</v>
      </c>
      <c r="K3148" s="89">
        <v>0</v>
      </c>
      <c r="L3148" s="89">
        <v>0</v>
      </c>
      <c r="M3148" s="89">
        <v>0</v>
      </c>
      <c r="N3148" s="89">
        <v>0</v>
      </c>
      <c r="O3148" s="89">
        <v>0</v>
      </c>
      <c r="P3148" s="89">
        <v>0</v>
      </c>
      <c r="Q3148" s="89">
        <v>0</v>
      </c>
      <c r="R3148" s="89">
        <v>0</v>
      </c>
      <c r="S3148" s="89">
        <v>0</v>
      </c>
      <c r="T3148" s="89">
        <v>0</v>
      </c>
      <c r="U3148" s="89">
        <v>0</v>
      </c>
      <c r="V3148" s="89">
        <v>0</v>
      </c>
      <c r="W3148" s="89">
        <v>0</v>
      </c>
      <c r="X3148" s="89">
        <v>0</v>
      </c>
      <c r="Y3148" s="89">
        <v>0</v>
      </c>
    </row>
    <row r="3149" spans="1:25">
      <c r="A3149" s="88" t="s">
        <v>3258</v>
      </c>
      <c r="B3149" s="89">
        <v>0</v>
      </c>
      <c r="C3149" s="89">
        <v>0</v>
      </c>
      <c r="D3149" s="89">
        <v>0</v>
      </c>
      <c r="E3149" s="89">
        <v>0</v>
      </c>
      <c r="F3149" s="89">
        <v>0</v>
      </c>
      <c r="G3149" s="89">
        <v>0</v>
      </c>
      <c r="H3149" s="89">
        <v>0</v>
      </c>
      <c r="I3149" s="89">
        <v>0</v>
      </c>
      <c r="J3149" s="89">
        <v>0</v>
      </c>
      <c r="K3149" s="89">
        <v>0</v>
      </c>
      <c r="L3149" s="89">
        <v>0</v>
      </c>
      <c r="M3149" s="89">
        <v>0</v>
      </c>
      <c r="N3149" s="89">
        <v>0</v>
      </c>
      <c r="O3149" s="89">
        <v>0</v>
      </c>
      <c r="P3149" s="89">
        <v>0</v>
      </c>
      <c r="Q3149" s="89">
        <v>0</v>
      </c>
      <c r="R3149" s="89">
        <v>0</v>
      </c>
      <c r="S3149" s="89">
        <v>0</v>
      </c>
      <c r="T3149" s="89">
        <v>0</v>
      </c>
      <c r="U3149" s="89">
        <v>0</v>
      </c>
      <c r="V3149" s="89">
        <v>0</v>
      </c>
      <c r="W3149" s="89">
        <v>0</v>
      </c>
      <c r="X3149" s="89">
        <v>0</v>
      </c>
      <c r="Y3149" s="89">
        <v>0</v>
      </c>
    </row>
    <row r="3150" spans="1:25">
      <c r="A3150" s="88" t="s">
        <v>3259</v>
      </c>
      <c r="B3150" s="89">
        <v>0</v>
      </c>
      <c r="C3150" s="89">
        <v>0</v>
      </c>
      <c r="D3150" s="89">
        <v>0</v>
      </c>
      <c r="E3150" s="89">
        <v>0</v>
      </c>
      <c r="F3150" s="89">
        <v>0</v>
      </c>
      <c r="G3150" s="89">
        <v>0</v>
      </c>
      <c r="H3150" s="89">
        <v>0</v>
      </c>
      <c r="I3150" s="89">
        <v>0</v>
      </c>
      <c r="J3150" s="89">
        <v>0</v>
      </c>
      <c r="K3150" s="89">
        <v>0</v>
      </c>
      <c r="L3150" s="89">
        <v>0</v>
      </c>
      <c r="M3150" s="89">
        <v>0</v>
      </c>
      <c r="N3150" s="89">
        <v>0</v>
      </c>
      <c r="O3150" s="89">
        <v>0</v>
      </c>
      <c r="P3150" s="89">
        <v>0</v>
      </c>
      <c r="Q3150" s="89">
        <v>0</v>
      </c>
      <c r="R3150" s="89">
        <v>0</v>
      </c>
      <c r="S3150" s="89">
        <v>0</v>
      </c>
      <c r="T3150" s="89">
        <v>0</v>
      </c>
      <c r="U3150" s="89">
        <v>0</v>
      </c>
      <c r="V3150" s="89">
        <v>0</v>
      </c>
      <c r="W3150" s="89">
        <v>0</v>
      </c>
      <c r="X3150" s="89">
        <v>0</v>
      </c>
      <c r="Y3150" s="89">
        <v>0</v>
      </c>
    </row>
    <row r="3151" spans="1:25">
      <c r="A3151" s="88" t="s">
        <v>3260</v>
      </c>
      <c r="B3151" s="89">
        <v>0</v>
      </c>
      <c r="C3151" s="89">
        <v>0</v>
      </c>
      <c r="D3151" s="89">
        <v>0</v>
      </c>
      <c r="E3151" s="89">
        <v>0</v>
      </c>
      <c r="F3151" s="89">
        <v>0</v>
      </c>
      <c r="G3151" s="89">
        <v>0</v>
      </c>
      <c r="H3151" s="89">
        <v>0</v>
      </c>
      <c r="I3151" s="89">
        <v>0</v>
      </c>
      <c r="J3151" s="89">
        <v>0</v>
      </c>
      <c r="K3151" s="89">
        <v>0</v>
      </c>
      <c r="L3151" s="89">
        <v>0</v>
      </c>
      <c r="M3151" s="89">
        <v>0</v>
      </c>
      <c r="N3151" s="89">
        <v>0</v>
      </c>
      <c r="O3151" s="89">
        <v>0</v>
      </c>
      <c r="P3151" s="89">
        <v>0</v>
      </c>
      <c r="Q3151" s="89">
        <v>0</v>
      </c>
      <c r="R3151" s="89">
        <v>0</v>
      </c>
      <c r="S3151" s="89">
        <v>0</v>
      </c>
      <c r="T3151" s="89">
        <v>0</v>
      </c>
      <c r="U3151" s="89">
        <v>0</v>
      </c>
      <c r="V3151" s="89">
        <v>0</v>
      </c>
      <c r="W3151" s="89">
        <v>0</v>
      </c>
      <c r="X3151" s="89">
        <v>0</v>
      </c>
      <c r="Y3151" s="89">
        <v>0</v>
      </c>
    </row>
    <row r="3152" spans="1:25">
      <c r="A3152" s="88" t="s">
        <v>3261</v>
      </c>
      <c r="B3152" s="89">
        <v>0</v>
      </c>
      <c r="C3152" s="89">
        <v>0</v>
      </c>
      <c r="D3152" s="89">
        <v>0</v>
      </c>
      <c r="E3152" s="89">
        <v>0</v>
      </c>
      <c r="F3152" s="89">
        <v>0</v>
      </c>
      <c r="G3152" s="89">
        <v>0</v>
      </c>
      <c r="H3152" s="89">
        <v>0</v>
      </c>
      <c r="I3152" s="89">
        <v>0</v>
      </c>
      <c r="J3152" s="89">
        <v>0</v>
      </c>
      <c r="K3152" s="89">
        <v>0</v>
      </c>
      <c r="L3152" s="89">
        <v>0</v>
      </c>
      <c r="M3152" s="89">
        <v>0</v>
      </c>
      <c r="N3152" s="89">
        <v>0</v>
      </c>
      <c r="O3152" s="89">
        <v>0</v>
      </c>
      <c r="P3152" s="89">
        <v>0</v>
      </c>
      <c r="Q3152" s="89">
        <v>0</v>
      </c>
      <c r="R3152" s="89">
        <v>0</v>
      </c>
      <c r="S3152" s="89">
        <v>0</v>
      </c>
      <c r="T3152" s="89">
        <v>0</v>
      </c>
      <c r="U3152" s="89">
        <v>0</v>
      </c>
      <c r="V3152" s="89">
        <v>0</v>
      </c>
      <c r="W3152" s="89">
        <v>0</v>
      </c>
      <c r="X3152" s="89">
        <v>0</v>
      </c>
      <c r="Y3152" s="89">
        <v>0</v>
      </c>
    </row>
    <row r="3153" spans="1:25">
      <c r="A3153" s="88" t="s">
        <v>3262</v>
      </c>
      <c r="B3153" s="89">
        <v>0</v>
      </c>
      <c r="C3153" s="89">
        <v>0</v>
      </c>
      <c r="D3153" s="89">
        <v>0</v>
      </c>
      <c r="E3153" s="89">
        <v>0</v>
      </c>
      <c r="F3153" s="89">
        <v>0</v>
      </c>
      <c r="G3153" s="89">
        <v>0</v>
      </c>
      <c r="H3153" s="89">
        <v>0</v>
      </c>
      <c r="I3153" s="89">
        <v>0</v>
      </c>
      <c r="J3153" s="89">
        <v>0</v>
      </c>
      <c r="K3153" s="89">
        <v>0</v>
      </c>
      <c r="L3153" s="89">
        <v>0</v>
      </c>
      <c r="M3153" s="89">
        <v>0</v>
      </c>
      <c r="N3153" s="89">
        <v>0</v>
      </c>
      <c r="O3153" s="89">
        <v>0</v>
      </c>
      <c r="P3153" s="89">
        <v>0</v>
      </c>
      <c r="Q3153" s="89">
        <v>0</v>
      </c>
      <c r="R3153" s="89">
        <v>0</v>
      </c>
      <c r="S3153" s="89">
        <v>0</v>
      </c>
      <c r="T3153" s="89">
        <v>0</v>
      </c>
      <c r="U3153" s="89">
        <v>0</v>
      </c>
      <c r="V3153" s="89">
        <v>0</v>
      </c>
      <c r="W3153" s="89">
        <v>0</v>
      </c>
      <c r="X3153" s="89">
        <v>0</v>
      </c>
      <c r="Y3153" s="89">
        <v>0</v>
      </c>
    </row>
    <row r="3154" spans="1:25">
      <c r="A3154" s="88" t="s">
        <v>3263</v>
      </c>
      <c r="B3154" s="89">
        <v>0</v>
      </c>
      <c r="C3154" s="89">
        <v>0</v>
      </c>
      <c r="D3154" s="89">
        <v>0</v>
      </c>
      <c r="E3154" s="89">
        <v>0</v>
      </c>
      <c r="F3154" s="89">
        <v>0</v>
      </c>
      <c r="G3154" s="89">
        <v>0</v>
      </c>
      <c r="H3154" s="89">
        <v>0</v>
      </c>
      <c r="I3154" s="89">
        <v>0</v>
      </c>
      <c r="J3154" s="89">
        <v>0</v>
      </c>
      <c r="K3154" s="89">
        <v>0</v>
      </c>
      <c r="L3154" s="89">
        <v>0</v>
      </c>
      <c r="M3154" s="89">
        <v>0</v>
      </c>
      <c r="N3154" s="89">
        <v>0</v>
      </c>
      <c r="O3154" s="89">
        <v>0</v>
      </c>
      <c r="P3154" s="89">
        <v>0</v>
      </c>
      <c r="Q3154" s="89">
        <v>0</v>
      </c>
      <c r="R3154" s="89">
        <v>0</v>
      </c>
      <c r="S3154" s="89">
        <v>0</v>
      </c>
      <c r="T3154" s="89">
        <v>0</v>
      </c>
      <c r="U3154" s="89">
        <v>0</v>
      </c>
      <c r="V3154" s="89">
        <v>0</v>
      </c>
      <c r="W3154" s="89">
        <v>0</v>
      </c>
      <c r="X3154" s="89">
        <v>0</v>
      </c>
      <c r="Y3154" s="89">
        <v>0</v>
      </c>
    </row>
    <row r="3155" spans="1:25">
      <c r="A3155" s="88" t="s">
        <v>3264</v>
      </c>
      <c r="B3155" s="89">
        <v>0</v>
      </c>
      <c r="C3155" s="89">
        <v>0</v>
      </c>
      <c r="D3155" s="89">
        <v>0</v>
      </c>
      <c r="E3155" s="89">
        <v>0</v>
      </c>
      <c r="F3155" s="89">
        <v>0</v>
      </c>
      <c r="G3155" s="89">
        <v>0</v>
      </c>
      <c r="H3155" s="89">
        <v>0</v>
      </c>
      <c r="I3155" s="89">
        <v>0</v>
      </c>
      <c r="J3155" s="89">
        <v>0</v>
      </c>
      <c r="K3155" s="89">
        <v>0</v>
      </c>
      <c r="L3155" s="89">
        <v>0</v>
      </c>
      <c r="M3155" s="89">
        <v>0</v>
      </c>
      <c r="N3155" s="89">
        <v>0</v>
      </c>
      <c r="O3155" s="89">
        <v>0</v>
      </c>
      <c r="P3155" s="89">
        <v>0</v>
      </c>
      <c r="Q3155" s="89">
        <v>0</v>
      </c>
      <c r="R3155" s="89">
        <v>0</v>
      </c>
      <c r="S3155" s="89">
        <v>0</v>
      </c>
      <c r="T3155" s="89">
        <v>0</v>
      </c>
      <c r="U3155" s="89">
        <v>0</v>
      </c>
      <c r="V3155" s="89">
        <v>0</v>
      </c>
      <c r="W3155" s="89">
        <v>0</v>
      </c>
      <c r="X3155" s="89">
        <v>0</v>
      </c>
      <c r="Y3155" s="89">
        <v>0</v>
      </c>
    </row>
    <row r="3156" spans="1:25">
      <c r="A3156" s="88" t="s">
        <v>3265</v>
      </c>
      <c r="B3156" s="89">
        <v>0</v>
      </c>
      <c r="C3156" s="89">
        <v>0</v>
      </c>
      <c r="D3156" s="89">
        <v>0</v>
      </c>
      <c r="E3156" s="89">
        <v>0</v>
      </c>
      <c r="F3156" s="89">
        <v>0</v>
      </c>
      <c r="G3156" s="89">
        <v>0</v>
      </c>
      <c r="H3156" s="89">
        <v>0</v>
      </c>
      <c r="I3156" s="89">
        <v>0</v>
      </c>
      <c r="J3156" s="89">
        <v>0</v>
      </c>
      <c r="K3156" s="89">
        <v>0</v>
      </c>
      <c r="L3156" s="89">
        <v>0</v>
      </c>
      <c r="M3156" s="89">
        <v>0</v>
      </c>
      <c r="N3156" s="89">
        <v>0</v>
      </c>
      <c r="O3156" s="89">
        <v>0</v>
      </c>
      <c r="P3156" s="89">
        <v>0</v>
      </c>
      <c r="Q3156" s="89">
        <v>0</v>
      </c>
      <c r="R3156" s="89">
        <v>0</v>
      </c>
      <c r="S3156" s="89">
        <v>0</v>
      </c>
      <c r="T3156" s="89">
        <v>0</v>
      </c>
      <c r="U3156" s="89">
        <v>0</v>
      </c>
      <c r="V3156" s="89">
        <v>0</v>
      </c>
      <c r="W3156" s="89">
        <v>0</v>
      </c>
      <c r="X3156" s="89">
        <v>0</v>
      </c>
      <c r="Y3156" s="89">
        <v>0</v>
      </c>
    </row>
    <row r="3157" spans="1:25">
      <c r="A3157" s="88" t="s">
        <v>3266</v>
      </c>
      <c r="B3157" s="89">
        <v>0</v>
      </c>
      <c r="C3157" s="89">
        <v>0</v>
      </c>
      <c r="D3157" s="89">
        <v>0</v>
      </c>
      <c r="E3157" s="89">
        <v>0</v>
      </c>
      <c r="F3157" s="89">
        <v>0</v>
      </c>
      <c r="G3157" s="89">
        <v>0</v>
      </c>
      <c r="H3157" s="89">
        <v>0</v>
      </c>
      <c r="I3157" s="89">
        <v>0</v>
      </c>
      <c r="J3157" s="89">
        <v>0</v>
      </c>
      <c r="K3157" s="89">
        <v>0</v>
      </c>
      <c r="L3157" s="89">
        <v>0</v>
      </c>
      <c r="M3157" s="89">
        <v>0</v>
      </c>
      <c r="N3157" s="89">
        <v>0</v>
      </c>
      <c r="O3157" s="89">
        <v>0</v>
      </c>
      <c r="P3157" s="89">
        <v>0</v>
      </c>
      <c r="Q3157" s="89">
        <v>0</v>
      </c>
      <c r="R3157" s="89">
        <v>0</v>
      </c>
      <c r="S3157" s="89">
        <v>0</v>
      </c>
      <c r="T3157" s="89">
        <v>0</v>
      </c>
      <c r="U3157" s="89">
        <v>0</v>
      </c>
      <c r="V3157" s="89">
        <v>0</v>
      </c>
      <c r="W3157" s="89">
        <v>0</v>
      </c>
      <c r="X3157" s="89">
        <v>0</v>
      </c>
      <c r="Y3157" s="89">
        <v>0</v>
      </c>
    </row>
    <row r="3158" spans="1:25">
      <c r="A3158" s="88" t="s">
        <v>3267</v>
      </c>
      <c r="B3158" s="89">
        <v>0</v>
      </c>
      <c r="C3158" s="89">
        <v>0</v>
      </c>
      <c r="D3158" s="89">
        <v>0</v>
      </c>
      <c r="E3158" s="89">
        <v>0</v>
      </c>
      <c r="F3158" s="89">
        <v>0</v>
      </c>
      <c r="G3158" s="89">
        <v>0</v>
      </c>
      <c r="H3158" s="89">
        <v>0</v>
      </c>
      <c r="I3158" s="89">
        <v>0</v>
      </c>
      <c r="J3158" s="89">
        <v>0</v>
      </c>
      <c r="K3158" s="89">
        <v>0</v>
      </c>
      <c r="L3158" s="89">
        <v>0</v>
      </c>
      <c r="M3158" s="89">
        <v>0</v>
      </c>
      <c r="N3158" s="89">
        <v>0</v>
      </c>
      <c r="O3158" s="89">
        <v>0</v>
      </c>
      <c r="P3158" s="89">
        <v>0</v>
      </c>
      <c r="Q3158" s="89">
        <v>0</v>
      </c>
      <c r="R3158" s="89">
        <v>0</v>
      </c>
      <c r="S3158" s="89">
        <v>0</v>
      </c>
      <c r="T3158" s="89">
        <v>0</v>
      </c>
      <c r="U3158" s="89">
        <v>0</v>
      </c>
      <c r="V3158" s="89">
        <v>0</v>
      </c>
      <c r="W3158" s="89">
        <v>0</v>
      </c>
      <c r="X3158" s="89">
        <v>0</v>
      </c>
      <c r="Y3158" s="89">
        <v>0</v>
      </c>
    </row>
    <row r="3159" spans="1:25">
      <c r="A3159" s="88" t="s">
        <v>3268</v>
      </c>
      <c r="B3159" s="89">
        <v>0</v>
      </c>
      <c r="C3159" s="89">
        <v>0</v>
      </c>
      <c r="D3159" s="89">
        <v>0</v>
      </c>
      <c r="E3159" s="89">
        <v>0</v>
      </c>
      <c r="F3159" s="89">
        <v>0</v>
      </c>
      <c r="G3159" s="89">
        <v>0</v>
      </c>
      <c r="H3159" s="89">
        <v>0</v>
      </c>
      <c r="I3159" s="89">
        <v>0</v>
      </c>
      <c r="J3159" s="89">
        <v>0</v>
      </c>
      <c r="K3159" s="89">
        <v>0</v>
      </c>
      <c r="L3159" s="89">
        <v>0</v>
      </c>
      <c r="M3159" s="89">
        <v>0</v>
      </c>
      <c r="N3159" s="89">
        <v>0</v>
      </c>
      <c r="O3159" s="89">
        <v>0</v>
      </c>
      <c r="P3159" s="89">
        <v>0</v>
      </c>
      <c r="Q3159" s="89">
        <v>0</v>
      </c>
      <c r="R3159" s="89">
        <v>0</v>
      </c>
      <c r="S3159" s="89">
        <v>0</v>
      </c>
      <c r="T3159" s="89">
        <v>0</v>
      </c>
      <c r="U3159" s="89">
        <v>0</v>
      </c>
      <c r="V3159" s="89">
        <v>0</v>
      </c>
      <c r="W3159" s="89">
        <v>0</v>
      </c>
      <c r="X3159" s="89">
        <v>0</v>
      </c>
      <c r="Y3159" s="89">
        <v>0</v>
      </c>
    </row>
    <row r="3160" spans="1:25">
      <c r="A3160" s="88" t="s">
        <v>3269</v>
      </c>
      <c r="B3160" s="89">
        <v>0</v>
      </c>
      <c r="C3160" s="89">
        <v>0</v>
      </c>
      <c r="D3160" s="89">
        <v>0</v>
      </c>
      <c r="E3160" s="89">
        <v>0</v>
      </c>
      <c r="F3160" s="89">
        <v>0</v>
      </c>
      <c r="G3160" s="89">
        <v>0</v>
      </c>
      <c r="H3160" s="89">
        <v>0</v>
      </c>
      <c r="I3160" s="89">
        <v>0</v>
      </c>
      <c r="J3160" s="89">
        <v>0</v>
      </c>
      <c r="K3160" s="89">
        <v>0</v>
      </c>
      <c r="L3160" s="89">
        <v>0</v>
      </c>
      <c r="M3160" s="89">
        <v>0</v>
      </c>
      <c r="N3160" s="89">
        <v>0</v>
      </c>
      <c r="O3160" s="89">
        <v>0</v>
      </c>
      <c r="P3160" s="89">
        <v>0</v>
      </c>
      <c r="Q3160" s="89">
        <v>0</v>
      </c>
      <c r="R3160" s="89">
        <v>0</v>
      </c>
      <c r="S3160" s="89">
        <v>0</v>
      </c>
      <c r="T3160" s="89">
        <v>0</v>
      </c>
      <c r="U3160" s="89">
        <v>0</v>
      </c>
      <c r="V3160" s="89">
        <v>0</v>
      </c>
      <c r="W3160" s="89">
        <v>0</v>
      </c>
      <c r="X3160" s="89">
        <v>0</v>
      </c>
      <c r="Y3160" s="89">
        <v>0</v>
      </c>
    </row>
    <row r="3161" spans="1:25">
      <c r="A3161" s="88" t="s">
        <v>3270</v>
      </c>
      <c r="B3161" s="89">
        <v>0</v>
      </c>
      <c r="C3161" s="89">
        <v>0</v>
      </c>
      <c r="D3161" s="89">
        <v>0</v>
      </c>
      <c r="E3161" s="89">
        <v>0</v>
      </c>
      <c r="F3161" s="89">
        <v>0</v>
      </c>
      <c r="G3161" s="89">
        <v>0</v>
      </c>
      <c r="H3161" s="89">
        <v>0</v>
      </c>
      <c r="I3161" s="89">
        <v>0</v>
      </c>
      <c r="J3161" s="89">
        <v>0</v>
      </c>
      <c r="K3161" s="89">
        <v>0</v>
      </c>
      <c r="L3161" s="89">
        <v>0</v>
      </c>
      <c r="M3161" s="89">
        <v>0</v>
      </c>
      <c r="N3161" s="89">
        <v>0</v>
      </c>
      <c r="O3161" s="89">
        <v>0</v>
      </c>
      <c r="P3161" s="89">
        <v>0</v>
      </c>
      <c r="Q3161" s="89">
        <v>0</v>
      </c>
      <c r="R3161" s="89">
        <v>0</v>
      </c>
      <c r="S3161" s="89">
        <v>0</v>
      </c>
      <c r="T3161" s="89">
        <v>0</v>
      </c>
      <c r="U3161" s="89">
        <v>0</v>
      </c>
      <c r="V3161" s="89">
        <v>0</v>
      </c>
      <c r="W3161" s="89">
        <v>0</v>
      </c>
      <c r="X3161" s="89">
        <v>0</v>
      </c>
      <c r="Y3161" s="89">
        <v>0</v>
      </c>
    </row>
    <row r="3162" spans="1:25">
      <c r="A3162" s="88" t="s">
        <v>3271</v>
      </c>
      <c r="B3162" s="89">
        <v>0</v>
      </c>
      <c r="C3162" s="89">
        <v>0</v>
      </c>
      <c r="D3162" s="89">
        <v>0</v>
      </c>
      <c r="E3162" s="89">
        <v>0</v>
      </c>
      <c r="F3162" s="89">
        <v>0</v>
      </c>
      <c r="G3162" s="89">
        <v>0</v>
      </c>
      <c r="H3162" s="89">
        <v>0</v>
      </c>
      <c r="I3162" s="89">
        <v>0</v>
      </c>
      <c r="J3162" s="89">
        <v>0</v>
      </c>
      <c r="K3162" s="89">
        <v>0</v>
      </c>
      <c r="L3162" s="89">
        <v>0</v>
      </c>
      <c r="M3162" s="89">
        <v>0</v>
      </c>
      <c r="N3162" s="89">
        <v>0</v>
      </c>
      <c r="O3162" s="89">
        <v>0</v>
      </c>
      <c r="P3162" s="89">
        <v>0</v>
      </c>
      <c r="Q3162" s="89">
        <v>0</v>
      </c>
      <c r="R3162" s="89">
        <v>0</v>
      </c>
      <c r="S3162" s="89">
        <v>0</v>
      </c>
      <c r="T3162" s="89">
        <v>0</v>
      </c>
      <c r="U3162" s="89">
        <v>0</v>
      </c>
      <c r="V3162" s="89">
        <v>0</v>
      </c>
      <c r="W3162" s="89">
        <v>0</v>
      </c>
      <c r="X3162" s="89">
        <v>0</v>
      </c>
      <c r="Y3162" s="89">
        <v>0</v>
      </c>
    </row>
    <row r="3163" spans="1:25">
      <c r="A3163" s="88" t="s">
        <v>3272</v>
      </c>
      <c r="B3163" s="89">
        <v>0</v>
      </c>
      <c r="C3163" s="89">
        <v>0</v>
      </c>
      <c r="D3163" s="89">
        <v>0</v>
      </c>
      <c r="E3163" s="89">
        <v>0</v>
      </c>
      <c r="F3163" s="89">
        <v>0</v>
      </c>
      <c r="G3163" s="89">
        <v>0</v>
      </c>
      <c r="H3163" s="89">
        <v>0</v>
      </c>
      <c r="I3163" s="89">
        <v>0</v>
      </c>
      <c r="J3163" s="89">
        <v>0</v>
      </c>
      <c r="K3163" s="89">
        <v>0</v>
      </c>
      <c r="L3163" s="89">
        <v>0</v>
      </c>
      <c r="M3163" s="89">
        <v>0</v>
      </c>
      <c r="N3163" s="89">
        <v>0</v>
      </c>
      <c r="O3163" s="89">
        <v>0</v>
      </c>
      <c r="P3163" s="89">
        <v>0</v>
      </c>
      <c r="Q3163" s="89">
        <v>0</v>
      </c>
      <c r="R3163" s="89">
        <v>0</v>
      </c>
      <c r="S3163" s="89">
        <v>0</v>
      </c>
      <c r="T3163" s="89">
        <v>0</v>
      </c>
      <c r="U3163" s="89">
        <v>0</v>
      </c>
      <c r="V3163" s="89">
        <v>0</v>
      </c>
      <c r="W3163" s="89">
        <v>0</v>
      </c>
      <c r="X3163" s="89">
        <v>0</v>
      </c>
      <c r="Y3163" s="89">
        <v>0</v>
      </c>
    </row>
    <row r="3164" spans="1:25">
      <c r="A3164" s="88" t="s">
        <v>3273</v>
      </c>
      <c r="B3164" s="89">
        <v>0</v>
      </c>
      <c r="C3164" s="89">
        <v>0</v>
      </c>
      <c r="D3164" s="89">
        <v>0</v>
      </c>
      <c r="E3164" s="89">
        <v>0</v>
      </c>
      <c r="F3164" s="89">
        <v>0</v>
      </c>
      <c r="G3164" s="89">
        <v>0</v>
      </c>
      <c r="H3164" s="89">
        <v>0</v>
      </c>
      <c r="I3164" s="89">
        <v>0</v>
      </c>
      <c r="J3164" s="89">
        <v>0</v>
      </c>
      <c r="K3164" s="89">
        <v>0</v>
      </c>
      <c r="L3164" s="89">
        <v>0</v>
      </c>
      <c r="M3164" s="89">
        <v>0</v>
      </c>
      <c r="N3164" s="89">
        <v>0</v>
      </c>
      <c r="O3164" s="89">
        <v>0</v>
      </c>
      <c r="P3164" s="89">
        <v>0</v>
      </c>
      <c r="Q3164" s="89">
        <v>0</v>
      </c>
      <c r="R3164" s="89">
        <v>0</v>
      </c>
      <c r="S3164" s="89">
        <v>0</v>
      </c>
      <c r="T3164" s="89">
        <v>0</v>
      </c>
      <c r="U3164" s="89">
        <v>0</v>
      </c>
      <c r="V3164" s="89">
        <v>0</v>
      </c>
      <c r="W3164" s="89">
        <v>0</v>
      </c>
      <c r="X3164" s="89">
        <v>0</v>
      </c>
      <c r="Y3164" s="89">
        <v>0</v>
      </c>
    </row>
    <row r="3165" spans="1:25">
      <c r="A3165" s="88" t="s">
        <v>3274</v>
      </c>
      <c r="B3165" s="89">
        <v>0</v>
      </c>
      <c r="C3165" s="89">
        <v>0</v>
      </c>
      <c r="D3165" s="89">
        <v>0</v>
      </c>
      <c r="E3165" s="89">
        <v>0</v>
      </c>
      <c r="F3165" s="89">
        <v>0</v>
      </c>
      <c r="G3165" s="89">
        <v>0</v>
      </c>
      <c r="H3165" s="89">
        <v>0</v>
      </c>
      <c r="I3165" s="89">
        <v>0</v>
      </c>
      <c r="J3165" s="89">
        <v>0</v>
      </c>
      <c r="K3165" s="89">
        <v>0</v>
      </c>
      <c r="L3165" s="89">
        <v>0</v>
      </c>
      <c r="M3165" s="89">
        <v>0</v>
      </c>
      <c r="N3165" s="89">
        <v>0</v>
      </c>
      <c r="O3165" s="89">
        <v>0</v>
      </c>
      <c r="P3165" s="89">
        <v>0</v>
      </c>
      <c r="Q3165" s="89">
        <v>0</v>
      </c>
      <c r="R3165" s="89">
        <v>0</v>
      </c>
      <c r="S3165" s="89">
        <v>0</v>
      </c>
      <c r="T3165" s="89">
        <v>0</v>
      </c>
      <c r="U3165" s="89">
        <v>0</v>
      </c>
      <c r="V3165" s="89">
        <v>0</v>
      </c>
      <c r="W3165" s="89">
        <v>0</v>
      </c>
      <c r="X3165" s="89">
        <v>0</v>
      </c>
      <c r="Y3165" s="89">
        <v>0</v>
      </c>
    </row>
    <row r="3166" spans="1:25">
      <c r="A3166" s="88" t="s">
        <v>3275</v>
      </c>
      <c r="B3166" s="89">
        <v>0</v>
      </c>
      <c r="C3166" s="89">
        <v>0</v>
      </c>
      <c r="D3166" s="89">
        <v>0</v>
      </c>
      <c r="E3166" s="89">
        <v>0</v>
      </c>
      <c r="F3166" s="89">
        <v>0</v>
      </c>
      <c r="G3166" s="89">
        <v>0</v>
      </c>
      <c r="H3166" s="89">
        <v>0</v>
      </c>
      <c r="I3166" s="89">
        <v>0</v>
      </c>
      <c r="J3166" s="89">
        <v>0</v>
      </c>
      <c r="K3166" s="89">
        <v>0</v>
      </c>
      <c r="L3166" s="89">
        <v>0</v>
      </c>
      <c r="M3166" s="89">
        <v>0</v>
      </c>
      <c r="N3166" s="89">
        <v>0</v>
      </c>
      <c r="O3166" s="89">
        <v>0</v>
      </c>
      <c r="P3166" s="89">
        <v>0</v>
      </c>
      <c r="Q3166" s="89">
        <v>0</v>
      </c>
      <c r="R3166" s="89">
        <v>0</v>
      </c>
      <c r="S3166" s="89">
        <v>0</v>
      </c>
      <c r="T3166" s="89">
        <v>0</v>
      </c>
      <c r="U3166" s="89">
        <v>0</v>
      </c>
      <c r="V3166" s="89">
        <v>0</v>
      </c>
      <c r="W3166" s="89">
        <v>0</v>
      </c>
      <c r="X3166" s="89">
        <v>0</v>
      </c>
      <c r="Y3166" s="89">
        <v>0</v>
      </c>
    </row>
    <row r="3167" spans="1:25">
      <c r="A3167" s="88" t="s">
        <v>3276</v>
      </c>
      <c r="B3167" s="89">
        <v>0</v>
      </c>
      <c r="C3167" s="89">
        <v>0</v>
      </c>
      <c r="D3167" s="89">
        <v>0</v>
      </c>
      <c r="E3167" s="89">
        <v>0</v>
      </c>
      <c r="F3167" s="89">
        <v>0</v>
      </c>
      <c r="G3167" s="89">
        <v>0</v>
      </c>
      <c r="H3167" s="89">
        <v>0</v>
      </c>
      <c r="I3167" s="89">
        <v>0</v>
      </c>
      <c r="J3167" s="89">
        <v>0</v>
      </c>
      <c r="K3167" s="89">
        <v>0</v>
      </c>
      <c r="L3167" s="89">
        <v>0</v>
      </c>
      <c r="M3167" s="89">
        <v>0</v>
      </c>
      <c r="N3167" s="89">
        <v>0</v>
      </c>
      <c r="O3167" s="89">
        <v>0</v>
      </c>
      <c r="P3167" s="89">
        <v>0</v>
      </c>
      <c r="Q3167" s="89">
        <v>0</v>
      </c>
      <c r="R3167" s="89">
        <v>0</v>
      </c>
      <c r="S3167" s="89">
        <v>0</v>
      </c>
      <c r="T3167" s="89">
        <v>0</v>
      </c>
      <c r="U3167" s="89">
        <v>0</v>
      </c>
      <c r="V3167" s="89">
        <v>0</v>
      </c>
      <c r="W3167" s="89">
        <v>0</v>
      </c>
      <c r="X3167" s="89">
        <v>0</v>
      </c>
      <c r="Y3167" s="89">
        <v>0</v>
      </c>
    </row>
    <row r="3168" spans="1:25">
      <c r="A3168" s="88" t="s">
        <v>3277</v>
      </c>
      <c r="B3168" s="89">
        <v>0</v>
      </c>
      <c r="C3168" s="89">
        <v>0</v>
      </c>
      <c r="D3168" s="89">
        <v>0</v>
      </c>
      <c r="E3168" s="89">
        <v>0</v>
      </c>
      <c r="F3168" s="89">
        <v>0</v>
      </c>
      <c r="G3168" s="89">
        <v>0</v>
      </c>
      <c r="H3168" s="89">
        <v>0</v>
      </c>
      <c r="I3168" s="89">
        <v>0</v>
      </c>
      <c r="J3168" s="89">
        <v>0</v>
      </c>
      <c r="K3168" s="89">
        <v>0</v>
      </c>
      <c r="L3168" s="89">
        <v>0</v>
      </c>
      <c r="M3168" s="89">
        <v>0</v>
      </c>
      <c r="N3168" s="89">
        <v>0</v>
      </c>
      <c r="O3168" s="89">
        <v>0</v>
      </c>
      <c r="P3168" s="89">
        <v>0</v>
      </c>
      <c r="Q3168" s="89">
        <v>0</v>
      </c>
      <c r="R3168" s="89">
        <v>0</v>
      </c>
      <c r="S3168" s="89">
        <v>0</v>
      </c>
      <c r="T3168" s="89">
        <v>0</v>
      </c>
      <c r="U3168" s="89">
        <v>0</v>
      </c>
      <c r="V3168" s="89">
        <v>0</v>
      </c>
      <c r="W3168" s="89">
        <v>0</v>
      </c>
      <c r="X3168" s="89">
        <v>0</v>
      </c>
      <c r="Y3168" s="89">
        <v>0</v>
      </c>
    </row>
    <row r="3169" spans="1:25">
      <c r="A3169" s="88" t="s">
        <v>3278</v>
      </c>
      <c r="B3169" s="89">
        <v>0</v>
      </c>
      <c r="C3169" s="89">
        <v>0</v>
      </c>
      <c r="D3169" s="89">
        <v>0</v>
      </c>
      <c r="E3169" s="89">
        <v>0</v>
      </c>
      <c r="F3169" s="89">
        <v>0</v>
      </c>
      <c r="G3169" s="89">
        <v>0</v>
      </c>
      <c r="H3169" s="89">
        <v>0</v>
      </c>
      <c r="I3169" s="89">
        <v>0</v>
      </c>
      <c r="J3169" s="89">
        <v>0</v>
      </c>
      <c r="K3169" s="89">
        <v>0</v>
      </c>
      <c r="L3169" s="89">
        <v>0</v>
      </c>
      <c r="M3169" s="89">
        <v>0</v>
      </c>
      <c r="N3169" s="89">
        <v>0</v>
      </c>
      <c r="O3169" s="89">
        <v>0</v>
      </c>
      <c r="P3169" s="89">
        <v>0</v>
      </c>
      <c r="Q3169" s="89">
        <v>0</v>
      </c>
      <c r="R3169" s="89">
        <v>0</v>
      </c>
      <c r="S3169" s="89">
        <v>0</v>
      </c>
      <c r="T3169" s="89">
        <v>0</v>
      </c>
      <c r="U3169" s="89">
        <v>0</v>
      </c>
      <c r="V3169" s="89">
        <v>0</v>
      </c>
      <c r="W3169" s="89">
        <v>0</v>
      </c>
      <c r="X3169" s="89">
        <v>0</v>
      </c>
      <c r="Y3169" s="89">
        <v>0</v>
      </c>
    </row>
    <row r="3170" spans="1:25">
      <c r="A3170" s="88" t="s">
        <v>3279</v>
      </c>
      <c r="B3170" s="89">
        <v>0</v>
      </c>
      <c r="C3170" s="89">
        <v>0</v>
      </c>
      <c r="D3170" s="89">
        <v>0</v>
      </c>
      <c r="E3170" s="89">
        <v>0</v>
      </c>
      <c r="F3170" s="89">
        <v>0</v>
      </c>
      <c r="G3170" s="89">
        <v>0</v>
      </c>
      <c r="H3170" s="89">
        <v>0</v>
      </c>
      <c r="I3170" s="89">
        <v>0</v>
      </c>
      <c r="J3170" s="89">
        <v>0</v>
      </c>
      <c r="K3170" s="89">
        <v>0</v>
      </c>
      <c r="L3170" s="89">
        <v>0</v>
      </c>
      <c r="M3170" s="89">
        <v>0</v>
      </c>
      <c r="N3170" s="89">
        <v>0</v>
      </c>
      <c r="O3170" s="89">
        <v>0</v>
      </c>
      <c r="P3170" s="89">
        <v>0</v>
      </c>
      <c r="Q3170" s="89">
        <v>0</v>
      </c>
      <c r="R3170" s="89">
        <v>0</v>
      </c>
      <c r="S3170" s="89">
        <v>0</v>
      </c>
      <c r="T3170" s="89">
        <v>0</v>
      </c>
      <c r="U3170" s="89">
        <v>0</v>
      </c>
      <c r="V3170" s="89">
        <v>0</v>
      </c>
      <c r="W3170" s="89">
        <v>0</v>
      </c>
      <c r="X3170" s="89">
        <v>0</v>
      </c>
      <c r="Y3170" s="89">
        <v>0</v>
      </c>
    </row>
    <row r="3171" spans="1:25">
      <c r="A3171" s="88" t="s">
        <v>3280</v>
      </c>
      <c r="B3171" s="89">
        <v>0</v>
      </c>
      <c r="C3171" s="89">
        <v>0</v>
      </c>
      <c r="D3171" s="89">
        <v>0</v>
      </c>
      <c r="E3171" s="89">
        <v>0</v>
      </c>
      <c r="F3171" s="89">
        <v>0</v>
      </c>
      <c r="G3171" s="89">
        <v>0</v>
      </c>
      <c r="H3171" s="89">
        <v>0</v>
      </c>
      <c r="I3171" s="89">
        <v>0</v>
      </c>
      <c r="J3171" s="89">
        <v>0</v>
      </c>
      <c r="K3171" s="89">
        <v>0</v>
      </c>
      <c r="L3171" s="89">
        <v>0</v>
      </c>
      <c r="M3171" s="89">
        <v>0</v>
      </c>
      <c r="N3171" s="89">
        <v>0</v>
      </c>
      <c r="O3171" s="89">
        <v>0</v>
      </c>
      <c r="P3171" s="89">
        <v>0</v>
      </c>
      <c r="Q3171" s="89">
        <v>0</v>
      </c>
      <c r="R3171" s="89">
        <v>0</v>
      </c>
      <c r="S3171" s="89">
        <v>0</v>
      </c>
      <c r="T3171" s="89">
        <v>0</v>
      </c>
      <c r="U3171" s="89">
        <v>0</v>
      </c>
      <c r="V3171" s="89">
        <v>0</v>
      </c>
      <c r="W3171" s="89">
        <v>0</v>
      </c>
      <c r="X3171" s="89">
        <v>0</v>
      </c>
      <c r="Y3171" s="89">
        <v>0</v>
      </c>
    </row>
    <row r="3172" spans="1:25">
      <c r="A3172" s="88" t="s">
        <v>3281</v>
      </c>
      <c r="B3172" s="89">
        <v>0</v>
      </c>
      <c r="C3172" s="89">
        <v>0</v>
      </c>
      <c r="D3172" s="89">
        <v>0</v>
      </c>
      <c r="E3172" s="89">
        <v>0</v>
      </c>
      <c r="F3172" s="89">
        <v>0</v>
      </c>
      <c r="G3172" s="89">
        <v>0</v>
      </c>
      <c r="H3172" s="89">
        <v>0</v>
      </c>
      <c r="I3172" s="89">
        <v>0</v>
      </c>
      <c r="J3172" s="89">
        <v>0</v>
      </c>
      <c r="K3172" s="89">
        <v>0</v>
      </c>
      <c r="L3172" s="89">
        <v>0</v>
      </c>
      <c r="M3172" s="89">
        <v>0</v>
      </c>
      <c r="N3172" s="89">
        <v>0</v>
      </c>
      <c r="O3172" s="89">
        <v>0</v>
      </c>
      <c r="P3172" s="89">
        <v>0</v>
      </c>
      <c r="Q3172" s="89">
        <v>0</v>
      </c>
      <c r="R3172" s="89">
        <v>0</v>
      </c>
      <c r="S3172" s="89">
        <v>0</v>
      </c>
      <c r="T3172" s="89">
        <v>0</v>
      </c>
      <c r="U3172" s="89">
        <v>0</v>
      </c>
      <c r="V3172" s="89">
        <v>0</v>
      </c>
      <c r="W3172" s="89">
        <v>0</v>
      </c>
      <c r="X3172" s="89">
        <v>0</v>
      </c>
      <c r="Y3172" s="89">
        <v>0</v>
      </c>
    </row>
    <row r="3173" spans="1:25">
      <c r="A3173" s="88" t="s">
        <v>3282</v>
      </c>
      <c r="B3173" s="89">
        <v>0</v>
      </c>
      <c r="C3173" s="89">
        <v>0</v>
      </c>
      <c r="D3173" s="89">
        <v>0</v>
      </c>
      <c r="E3173" s="89">
        <v>0</v>
      </c>
      <c r="F3173" s="89">
        <v>0</v>
      </c>
      <c r="G3173" s="89">
        <v>0</v>
      </c>
      <c r="H3173" s="89">
        <v>0</v>
      </c>
      <c r="I3173" s="89">
        <v>0</v>
      </c>
      <c r="J3173" s="89">
        <v>0</v>
      </c>
      <c r="K3173" s="89">
        <v>0</v>
      </c>
      <c r="L3173" s="89">
        <v>0</v>
      </c>
      <c r="M3173" s="89">
        <v>0</v>
      </c>
      <c r="N3173" s="89">
        <v>0</v>
      </c>
      <c r="O3173" s="89">
        <v>0</v>
      </c>
      <c r="P3173" s="89">
        <v>0</v>
      </c>
      <c r="Q3173" s="89">
        <v>0</v>
      </c>
      <c r="R3173" s="89">
        <v>0</v>
      </c>
      <c r="S3173" s="89">
        <v>0</v>
      </c>
      <c r="T3173" s="89">
        <v>0</v>
      </c>
      <c r="U3173" s="89">
        <v>0</v>
      </c>
      <c r="V3173" s="89">
        <v>0</v>
      </c>
      <c r="W3173" s="89">
        <v>0</v>
      </c>
      <c r="X3173" s="89">
        <v>0</v>
      </c>
      <c r="Y3173" s="89">
        <v>0</v>
      </c>
    </row>
    <row r="3174" spans="1:25">
      <c r="A3174" s="88" t="s">
        <v>3283</v>
      </c>
      <c r="B3174" s="89">
        <v>0</v>
      </c>
      <c r="C3174" s="89">
        <v>0</v>
      </c>
      <c r="D3174" s="89">
        <v>0</v>
      </c>
      <c r="E3174" s="89">
        <v>0</v>
      </c>
      <c r="F3174" s="89">
        <v>0</v>
      </c>
      <c r="G3174" s="89">
        <v>0</v>
      </c>
      <c r="H3174" s="89">
        <v>0</v>
      </c>
      <c r="I3174" s="89">
        <v>0</v>
      </c>
      <c r="J3174" s="89">
        <v>0</v>
      </c>
      <c r="K3174" s="89">
        <v>0</v>
      </c>
      <c r="L3174" s="89">
        <v>0</v>
      </c>
      <c r="M3174" s="89">
        <v>0</v>
      </c>
      <c r="N3174" s="89">
        <v>0</v>
      </c>
      <c r="O3174" s="89">
        <v>0</v>
      </c>
      <c r="P3174" s="89">
        <v>0</v>
      </c>
      <c r="Q3174" s="89">
        <v>0</v>
      </c>
      <c r="R3174" s="89">
        <v>0</v>
      </c>
      <c r="S3174" s="89">
        <v>0</v>
      </c>
      <c r="T3174" s="89">
        <v>0</v>
      </c>
      <c r="U3174" s="89">
        <v>0</v>
      </c>
      <c r="V3174" s="89">
        <v>0</v>
      </c>
      <c r="W3174" s="89">
        <v>0</v>
      </c>
      <c r="X3174" s="89">
        <v>0</v>
      </c>
      <c r="Y3174" s="89">
        <v>0</v>
      </c>
    </row>
    <row r="3175" spans="1:25">
      <c r="A3175" s="88" t="s">
        <v>3284</v>
      </c>
      <c r="B3175" s="89">
        <v>0</v>
      </c>
      <c r="C3175" s="89">
        <v>0</v>
      </c>
      <c r="D3175" s="89">
        <v>0</v>
      </c>
      <c r="E3175" s="89">
        <v>0</v>
      </c>
      <c r="F3175" s="89">
        <v>0</v>
      </c>
      <c r="G3175" s="89">
        <v>0</v>
      </c>
      <c r="H3175" s="89">
        <v>0</v>
      </c>
      <c r="I3175" s="89">
        <v>0</v>
      </c>
      <c r="J3175" s="89">
        <v>0</v>
      </c>
      <c r="K3175" s="89">
        <v>0</v>
      </c>
      <c r="L3175" s="89">
        <v>0</v>
      </c>
      <c r="M3175" s="89">
        <v>0</v>
      </c>
      <c r="N3175" s="89">
        <v>0</v>
      </c>
      <c r="O3175" s="89">
        <v>0</v>
      </c>
      <c r="P3175" s="89">
        <v>0</v>
      </c>
      <c r="Q3175" s="89">
        <v>0</v>
      </c>
      <c r="R3175" s="89">
        <v>0</v>
      </c>
      <c r="S3175" s="89">
        <v>0</v>
      </c>
      <c r="T3175" s="89">
        <v>0</v>
      </c>
      <c r="U3175" s="89">
        <v>0</v>
      </c>
      <c r="V3175" s="89">
        <v>0</v>
      </c>
      <c r="W3175" s="89">
        <v>0</v>
      </c>
      <c r="X3175" s="89">
        <v>0</v>
      </c>
      <c r="Y3175" s="89">
        <v>0</v>
      </c>
    </row>
    <row r="3176" spans="1:25">
      <c r="A3176" s="88" t="s">
        <v>3285</v>
      </c>
      <c r="B3176" s="89">
        <v>0</v>
      </c>
      <c r="C3176" s="89">
        <v>0</v>
      </c>
      <c r="D3176" s="89">
        <v>0</v>
      </c>
      <c r="E3176" s="89">
        <v>0</v>
      </c>
      <c r="F3176" s="89">
        <v>0</v>
      </c>
      <c r="G3176" s="89">
        <v>0</v>
      </c>
      <c r="H3176" s="89">
        <v>0</v>
      </c>
      <c r="I3176" s="89">
        <v>0</v>
      </c>
      <c r="J3176" s="89">
        <v>0</v>
      </c>
      <c r="K3176" s="89">
        <v>0</v>
      </c>
      <c r="L3176" s="89">
        <v>0</v>
      </c>
      <c r="M3176" s="89">
        <v>0</v>
      </c>
      <c r="N3176" s="89">
        <v>0</v>
      </c>
      <c r="O3176" s="89">
        <v>0</v>
      </c>
      <c r="P3176" s="89">
        <v>0</v>
      </c>
      <c r="Q3176" s="89">
        <v>0</v>
      </c>
      <c r="R3176" s="89">
        <v>0</v>
      </c>
      <c r="S3176" s="89">
        <v>0</v>
      </c>
      <c r="T3176" s="89">
        <v>0</v>
      </c>
      <c r="U3176" s="89">
        <v>0</v>
      </c>
      <c r="V3176" s="89">
        <v>0</v>
      </c>
      <c r="W3176" s="89">
        <v>0</v>
      </c>
      <c r="X3176" s="89">
        <v>0</v>
      </c>
      <c r="Y3176" s="89">
        <v>0</v>
      </c>
    </row>
    <row r="3177" spans="1:25">
      <c r="A3177" s="88" t="s">
        <v>3286</v>
      </c>
      <c r="B3177" s="89">
        <v>0</v>
      </c>
      <c r="C3177" s="89">
        <v>0</v>
      </c>
      <c r="D3177" s="89">
        <v>0</v>
      </c>
      <c r="E3177" s="89">
        <v>0</v>
      </c>
      <c r="F3177" s="89">
        <v>0</v>
      </c>
      <c r="G3177" s="89">
        <v>0</v>
      </c>
      <c r="H3177" s="89">
        <v>0</v>
      </c>
      <c r="I3177" s="89">
        <v>0</v>
      </c>
      <c r="J3177" s="89">
        <v>0</v>
      </c>
      <c r="K3177" s="89">
        <v>0</v>
      </c>
      <c r="L3177" s="89">
        <v>0</v>
      </c>
      <c r="M3177" s="89">
        <v>0</v>
      </c>
      <c r="N3177" s="89">
        <v>0</v>
      </c>
      <c r="O3177" s="89">
        <v>0</v>
      </c>
      <c r="P3177" s="89">
        <v>0</v>
      </c>
      <c r="Q3177" s="89">
        <v>0</v>
      </c>
      <c r="R3177" s="89">
        <v>0</v>
      </c>
      <c r="S3177" s="89">
        <v>0</v>
      </c>
      <c r="T3177" s="89">
        <v>0</v>
      </c>
      <c r="U3177" s="89">
        <v>0</v>
      </c>
      <c r="V3177" s="89">
        <v>0</v>
      </c>
      <c r="W3177" s="89">
        <v>0</v>
      </c>
      <c r="X3177" s="89">
        <v>0</v>
      </c>
      <c r="Y3177" s="89">
        <v>0</v>
      </c>
    </row>
    <row r="3178" spans="1:25">
      <c r="A3178" s="88" t="s">
        <v>3287</v>
      </c>
      <c r="B3178" s="89">
        <v>0</v>
      </c>
      <c r="C3178" s="89">
        <v>0</v>
      </c>
      <c r="D3178" s="89">
        <v>0</v>
      </c>
      <c r="E3178" s="89">
        <v>0</v>
      </c>
      <c r="F3178" s="89">
        <v>0</v>
      </c>
      <c r="G3178" s="89">
        <v>0</v>
      </c>
      <c r="H3178" s="89">
        <v>0</v>
      </c>
      <c r="I3178" s="89">
        <v>0</v>
      </c>
      <c r="J3178" s="89">
        <v>0</v>
      </c>
      <c r="K3178" s="89">
        <v>0</v>
      </c>
      <c r="L3178" s="89">
        <v>0</v>
      </c>
      <c r="M3178" s="89">
        <v>0</v>
      </c>
      <c r="N3178" s="89">
        <v>0</v>
      </c>
      <c r="O3178" s="89">
        <v>0</v>
      </c>
      <c r="P3178" s="89">
        <v>0</v>
      </c>
      <c r="Q3178" s="89">
        <v>0</v>
      </c>
      <c r="R3178" s="89">
        <v>0</v>
      </c>
      <c r="S3178" s="89">
        <v>0</v>
      </c>
      <c r="T3178" s="89">
        <v>0</v>
      </c>
      <c r="U3178" s="89">
        <v>0</v>
      </c>
      <c r="V3178" s="89">
        <v>0</v>
      </c>
      <c r="W3178" s="89">
        <v>0</v>
      </c>
      <c r="X3178" s="89">
        <v>0</v>
      </c>
      <c r="Y3178" s="89">
        <v>0</v>
      </c>
    </row>
    <row r="3179" spans="1:25">
      <c r="A3179" s="88" t="s">
        <v>3288</v>
      </c>
      <c r="B3179" s="89">
        <v>0</v>
      </c>
      <c r="C3179" s="89">
        <v>0</v>
      </c>
      <c r="D3179" s="89">
        <v>0</v>
      </c>
      <c r="E3179" s="89">
        <v>0</v>
      </c>
      <c r="F3179" s="89">
        <v>0</v>
      </c>
      <c r="G3179" s="89">
        <v>0</v>
      </c>
      <c r="H3179" s="89">
        <v>0</v>
      </c>
      <c r="I3179" s="89">
        <v>0</v>
      </c>
      <c r="J3179" s="89">
        <v>0</v>
      </c>
      <c r="K3179" s="89">
        <v>0</v>
      </c>
      <c r="L3179" s="89">
        <v>0</v>
      </c>
      <c r="M3179" s="89">
        <v>0</v>
      </c>
      <c r="N3179" s="89">
        <v>0</v>
      </c>
      <c r="O3179" s="89">
        <v>0</v>
      </c>
      <c r="P3179" s="89">
        <v>0</v>
      </c>
      <c r="Q3179" s="89">
        <v>0</v>
      </c>
      <c r="R3179" s="89">
        <v>0</v>
      </c>
      <c r="S3179" s="89">
        <v>0</v>
      </c>
      <c r="T3179" s="89">
        <v>0</v>
      </c>
      <c r="U3179" s="89">
        <v>0</v>
      </c>
      <c r="V3179" s="89">
        <v>0</v>
      </c>
      <c r="W3179" s="89">
        <v>0</v>
      </c>
      <c r="X3179" s="89">
        <v>0</v>
      </c>
      <c r="Y3179" s="89">
        <v>0</v>
      </c>
    </row>
    <row r="3180" spans="1:25">
      <c r="A3180" s="88" t="s">
        <v>3289</v>
      </c>
      <c r="B3180" s="89">
        <v>0</v>
      </c>
      <c r="C3180" s="89">
        <v>0</v>
      </c>
      <c r="D3180" s="89">
        <v>0</v>
      </c>
      <c r="E3180" s="89">
        <v>0</v>
      </c>
      <c r="F3180" s="89">
        <v>0</v>
      </c>
      <c r="G3180" s="89">
        <v>0</v>
      </c>
      <c r="H3180" s="89">
        <v>0</v>
      </c>
      <c r="I3180" s="89">
        <v>0</v>
      </c>
      <c r="J3180" s="89">
        <v>0</v>
      </c>
      <c r="K3180" s="89">
        <v>0</v>
      </c>
      <c r="L3180" s="89">
        <v>0</v>
      </c>
      <c r="M3180" s="89">
        <v>0</v>
      </c>
      <c r="N3180" s="89">
        <v>0</v>
      </c>
      <c r="O3180" s="89">
        <v>0</v>
      </c>
      <c r="P3180" s="89">
        <v>0</v>
      </c>
      <c r="Q3180" s="89">
        <v>0</v>
      </c>
      <c r="R3180" s="89">
        <v>0</v>
      </c>
      <c r="S3180" s="89">
        <v>0</v>
      </c>
      <c r="T3180" s="89">
        <v>0</v>
      </c>
      <c r="U3180" s="89">
        <v>0</v>
      </c>
      <c r="V3180" s="89">
        <v>0</v>
      </c>
      <c r="W3180" s="89">
        <v>0</v>
      </c>
      <c r="X3180" s="89">
        <v>0</v>
      </c>
      <c r="Y3180" s="89">
        <v>0</v>
      </c>
    </row>
    <row r="3181" spans="1:25">
      <c r="A3181" s="88" t="s">
        <v>3290</v>
      </c>
      <c r="B3181" s="89">
        <v>0</v>
      </c>
      <c r="C3181" s="89">
        <v>0</v>
      </c>
      <c r="D3181" s="89">
        <v>0</v>
      </c>
      <c r="E3181" s="89">
        <v>0</v>
      </c>
      <c r="F3181" s="89">
        <v>0</v>
      </c>
      <c r="G3181" s="89">
        <v>0</v>
      </c>
      <c r="H3181" s="89">
        <v>0</v>
      </c>
      <c r="I3181" s="89">
        <v>0</v>
      </c>
      <c r="J3181" s="89">
        <v>0</v>
      </c>
      <c r="K3181" s="89">
        <v>0</v>
      </c>
      <c r="L3181" s="89">
        <v>0</v>
      </c>
      <c r="M3181" s="89">
        <v>0</v>
      </c>
      <c r="N3181" s="89">
        <v>0</v>
      </c>
      <c r="O3181" s="89">
        <v>0</v>
      </c>
      <c r="P3181" s="89">
        <v>0</v>
      </c>
      <c r="Q3181" s="89">
        <v>0</v>
      </c>
      <c r="R3181" s="89">
        <v>0</v>
      </c>
      <c r="S3181" s="89">
        <v>0</v>
      </c>
      <c r="T3181" s="89">
        <v>0</v>
      </c>
      <c r="U3181" s="89">
        <v>0</v>
      </c>
      <c r="V3181" s="89">
        <v>0</v>
      </c>
      <c r="W3181" s="89">
        <v>0</v>
      </c>
      <c r="X3181" s="89">
        <v>0</v>
      </c>
      <c r="Y3181" s="89">
        <v>0</v>
      </c>
    </row>
    <row r="3182" spans="1:25">
      <c r="A3182" s="88" t="s">
        <v>3291</v>
      </c>
      <c r="B3182" s="89">
        <v>0</v>
      </c>
      <c r="C3182" s="89">
        <v>0</v>
      </c>
      <c r="D3182" s="89">
        <v>0</v>
      </c>
      <c r="E3182" s="89">
        <v>0</v>
      </c>
      <c r="F3182" s="89">
        <v>0</v>
      </c>
      <c r="G3182" s="89">
        <v>0</v>
      </c>
      <c r="H3182" s="89">
        <v>0</v>
      </c>
      <c r="I3182" s="89">
        <v>0</v>
      </c>
      <c r="J3182" s="89">
        <v>0</v>
      </c>
      <c r="K3182" s="89">
        <v>0</v>
      </c>
      <c r="L3182" s="89">
        <v>0</v>
      </c>
      <c r="M3182" s="89">
        <v>0</v>
      </c>
      <c r="N3182" s="89">
        <v>0</v>
      </c>
      <c r="O3182" s="89">
        <v>0</v>
      </c>
      <c r="P3182" s="89">
        <v>0</v>
      </c>
      <c r="Q3182" s="89">
        <v>0</v>
      </c>
      <c r="R3182" s="89">
        <v>0</v>
      </c>
      <c r="S3182" s="89">
        <v>0</v>
      </c>
      <c r="T3182" s="89">
        <v>0</v>
      </c>
      <c r="U3182" s="89">
        <v>0</v>
      </c>
      <c r="V3182" s="89">
        <v>0</v>
      </c>
      <c r="W3182" s="89">
        <v>0</v>
      </c>
      <c r="X3182" s="89">
        <v>0</v>
      </c>
      <c r="Y3182" s="89">
        <v>0</v>
      </c>
    </row>
    <row r="3183" spans="1:25">
      <c r="A3183" s="88" t="s">
        <v>3292</v>
      </c>
      <c r="B3183" s="89">
        <v>0</v>
      </c>
      <c r="C3183" s="89">
        <v>0</v>
      </c>
      <c r="D3183" s="89">
        <v>0</v>
      </c>
      <c r="E3183" s="89">
        <v>0</v>
      </c>
      <c r="F3183" s="89">
        <v>0</v>
      </c>
      <c r="G3183" s="89">
        <v>0</v>
      </c>
      <c r="H3183" s="89">
        <v>0</v>
      </c>
      <c r="I3183" s="89">
        <v>0</v>
      </c>
      <c r="J3183" s="89">
        <v>0</v>
      </c>
      <c r="K3183" s="89">
        <v>0</v>
      </c>
      <c r="L3183" s="89">
        <v>0</v>
      </c>
      <c r="M3183" s="89">
        <v>0</v>
      </c>
      <c r="N3183" s="89">
        <v>0</v>
      </c>
      <c r="O3183" s="89">
        <v>0</v>
      </c>
      <c r="P3183" s="89">
        <v>0</v>
      </c>
      <c r="Q3183" s="89">
        <v>0</v>
      </c>
      <c r="R3183" s="89">
        <v>0</v>
      </c>
      <c r="S3183" s="89">
        <v>0</v>
      </c>
      <c r="T3183" s="89">
        <v>0</v>
      </c>
      <c r="U3183" s="89">
        <v>0</v>
      </c>
      <c r="V3183" s="89">
        <v>0</v>
      </c>
      <c r="W3183" s="89">
        <v>0</v>
      </c>
      <c r="X3183" s="89">
        <v>0</v>
      </c>
      <c r="Y3183" s="89">
        <v>0</v>
      </c>
    </row>
    <row r="3184" spans="1:25">
      <c r="A3184" s="88" t="s">
        <v>3293</v>
      </c>
      <c r="B3184" s="89">
        <v>0</v>
      </c>
      <c r="C3184" s="89">
        <v>0</v>
      </c>
      <c r="D3184" s="89">
        <v>0</v>
      </c>
      <c r="E3184" s="89">
        <v>0</v>
      </c>
      <c r="F3184" s="89">
        <v>0</v>
      </c>
      <c r="G3184" s="89">
        <v>0</v>
      </c>
      <c r="H3184" s="89">
        <v>0</v>
      </c>
      <c r="I3184" s="89">
        <v>0</v>
      </c>
      <c r="J3184" s="89">
        <v>0</v>
      </c>
      <c r="K3184" s="89">
        <v>0</v>
      </c>
      <c r="L3184" s="89">
        <v>0</v>
      </c>
      <c r="M3184" s="89">
        <v>0</v>
      </c>
      <c r="N3184" s="89">
        <v>0</v>
      </c>
      <c r="O3184" s="89">
        <v>0</v>
      </c>
      <c r="P3184" s="89">
        <v>0</v>
      </c>
      <c r="Q3184" s="89">
        <v>0</v>
      </c>
      <c r="R3184" s="89">
        <v>0</v>
      </c>
      <c r="S3184" s="89">
        <v>0</v>
      </c>
      <c r="T3184" s="89">
        <v>0</v>
      </c>
      <c r="U3184" s="89">
        <v>0</v>
      </c>
      <c r="V3184" s="89">
        <v>0</v>
      </c>
      <c r="W3184" s="89">
        <v>0</v>
      </c>
      <c r="X3184" s="89">
        <v>0</v>
      </c>
      <c r="Y3184" s="89">
        <v>0</v>
      </c>
    </row>
    <row r="3185" spans="1:25">
      <c r="A3185" s="88" t="s">
        <v>3294</v>
      </c>
      <c r="B3185" s="89">
        <v>0</v>
      </c>
      <c r="C3185" s="89">
        <v>0</v>
      </c>
      <c r="D3185" s="89">
        <v>0</v>
      </c>
      <c r="E3185" s="89">
        <v>0</v>
      </c>
      <c r="F3185" s="89">
        <v>0</v>
      </c>
      <c r="G3185" s="89">
        <v>0</v>
      </c>
      <c r="H3185" s="89">
        <v>0</v>
      </c>
      <c r="I3185" s="89">
        <v>0</v>
      </c>
      <c r="J3185" s="89">
        <v>0</v>
      </c>
      <c r="K3185" s="89">
        <v>0</v>
      </c>
      <c r="L3185" s="89">
        <v>0</v>
      </c>
      <c r="M3185" s="89">
        <v>0</v>
      </c>
      <c r="N3185" s="89">
        <v>0</v>
      </c>
      <c r="O3185" s="89">
        <v>0</v>
      </c>
      <c r="P3185" s="89">
        <v>0</v>
      </c>
      <c r="Q3185" s="89">
        <v>0</v>
      </c>
      <c r="R3185" s="89">
        <v>0</v>
      </c>
      <c r="S3185" s="89">
        <v>0</v>
      </c>
      <c r="T3185" s="89">
        <v>0</v>
      </c>
      <c r="U3185" s="89">
        <v>0</v>
      </c>
      <c r="V3185" s="89">
        <v>0</v>
      </c>
      <c r="W3185" s="89">
        <v>0</v>
      </c>
      <c r="X3185" s="89">
        <v>0</v>
      </c>
      <c r="Y3185" s="89">
        <v>0</v>
      </c>
    </row>
    <row r="3186" spans="1:25">
      <c r="A3186" s="88" t="s">
        <v>3295</v>
      </c>
      <c r="B3186" s="89">
        <v>0</v>
      </c>
      <c r="C3186" s="89">
        <v>0</v>
      </c>
      <c r="D3186" s="89">
        <v>0</v>
      </c>
      <c r="E3186" s="89">
        <v>0</v>
      </c>
      <c r="F3186" s="89">
        <v>0</v>
      </c>
      <c r="G3186" s="89">
        <v>0</v>
      </c>
      <c r="H3186" s="89">
        <v>0</v>
      </c>
      <c r="I3186" s="89">
        <v>0</v>
      </c>
      <c r="J3186" s="89">
        <v>0</v>
      </c>
      <c r="K3186" s="89">
        <v>0</v>
      </c>
      <c r="L3186" s="89">
        <v>0</v>
      </c>
      <c r="M3186" s="89">
        <v>0</v>
      </c>
      <c r="N3186" s="89">
        <v>0</v>
      </c>
      <c r="O3186" s="89">
        <v>0</v>
      </c>
      <c r="P3186" s="89">
        <v>0</v>
      </c>
      <c r="Q3186" s="89">
        <v>0</v>
      </c>
      <c r="R3186" s="89">
        <v>0</v>
      </c>
      <c r="S3186" s="89">
        <v>0</v>
      </c>
      <c r="T3186" s="89">
        <v>0</v>
      </c>
      <c r="U3186" s="89">
        <v>0</v>
      </c>
      <c r="V3186" s="89">
        <v>0</v>
      </c>
      <c r="W3186" s="89">
        <v>0</v>
      </c>
      <c r="X3186" s="89">
        <v>0</v>
      </c>
      <c r="Y3186" s="89">
        <v>0</v>
      </c>
    </row>
    <row r="3187" spans="1:25">
      <c r="A3187" s="88" t="s">
        <v>3296</v>
      </c>
      <c r="B3187" s="89">
        <v>0</v>
      </c>
      <c r="C3187" s="89">
        <v>0</v>
      </c>
      <c r="D3187" s="89">
        <v>0</v>
      </c>
      <c r="E3187" s="89">
        <v>0</v>
      </c>
      <c r="F3187" s="89">
        <v>0</v>
      </c>
      <c r="G3187" s="89">
        <v>0</v>
      </c>
      <c r="H3187" s="89">
        <v>0</v>
      </c>
      <c r="I3187" s="89">
        <v>0</v>
      </c>
      <c r="J3187" s="89">
        <v>0</v>
      </c>
      <c r="K3187" s="89">
        <v>0</v>
      </c>
      <c r="L3187" s="89">
        <v>0</v>
      </c>
      <c r="M3187" s="89">
        <v>0</v>
      </c>
      <c r="N3187" s="89">
        <v>0</v>
      </c>
      <c r="O3187" s="89">
        <v>0</v>
      </c>
      <c r="P3187" s="89">
        <v>0</v>
      </c>
      <c r="Q3187" s="89">
        <v>0</v>
      </c>
      <c r="R3187" s="89">
        <v>0</v>
      </c>
      <c r="S3187" s="89">
        <v>0</v>
      </c>
      <c r="T3187" s="89">
        <v>0</v>
      </c>
      <c r="U3187" s="89">
        <v>0</v>
      </c>
      <c r="V3187" s="89">
        <v>0</v>
      </c>
      <c r="W3187" s="89">
        <v>0</v>
      </c>
      <c r="X3187" s="89">
        <v>0</v>
      </c>
      <c r="Y3187" s="89">
        <v>0</v>
      </c>
    </row>
    <row r="3188" spans="1:25">
      <c r="A3188" s="88" t="s">
        <v>3297</v>
      </c>
      <c r="B3188" s="89">
        <v>0</v>
      </c>
      <c r="C3188" s="89">
        <v>0</v>
      </c>
      <c r="D3188" s="89">
        <v>0</v>
      </c>
      <c r="E3188" s="89">
        <v>0</v>
      </c>
      <c r="F3188" s="89">
        <v>0</v>
      </c>
      <c r="G3188" s="89">
        <v>0</v>
      </c>
      <c r="H3188" s="89">
        <v>0</v>
      </c>
      <c r="I3188" s="89">
        <v>0</v>
      </c>
      <c r="J3188" s="89">
        <v>0</v>
      </c>
      <c r="K3188" s="89">
        <v>0</v>
      </c>
      <c r="L3188" s="89">
        <v>0</v>
      </c>
      <c r="M3188" s="89">
        <v>0</v>
      </c>
      <c r="N3188" s="89">
        <v>0</v>
      </c>
      <c r="O3188" s="89">
        <v>0</v>
      </c>
      <c r="P3188" s="89">
        <v>0</v>
      </c>
      <c r="Q3188" s="89">
        <v>0</v>
      </c>
      <c r="R3188" s="89">
        <v>0</v>
      </c>
      <c r="S3188" s="89">
        <v>0</v>
      </c>
      <c r="T3188" s="89">
        <v>0</v>
      </c>
      <c r="U3188" s="89">
        <v>0</v>
      </c>
      <c r="V3188" s="89">
        <v>0</v>
      </c>
      <c r="W3188" s="89">
        <v>0</v>
      </c>
      <c r="X3188" s="89">
        <v>0</v>
      </c>
      <c r="Y3188" s="89">
        <v>0</v>
      </c>
    </row>
    <row r="3189" spans="1:25">
      <c r="A3189" s="88" t="s">
        <v>3298</v>
      </c>
      <c r="B3189" s="89">
        <v>0</v>
      </c>
      <c r="C3189" s="89">
        <v>0</v>
      </c>
      <c r="D3189" s="89">
        <v>0</v>
      </c>
      <c r="E3189" s="89">
        <v>0</v>
      </c>
      <c r="F3189" s="89">
        <v>0</v>
      </c>
      <c r="G3189" s="89">
        <v>0</v>
      </c>
      <c r="H3189" s="89">
        <v>0</v>
      </c>
      <c r="I3189" s="89">
        <v>0</v>
      </c>
      <c r="J3189" s="89">
        <v>0</v>
      </c>
      <c r="K3189" s="89">
        <v>0</v>
      </c>
      <c r="L3189" s="89">
        <v>0</v>
      </c>
      <c r="M3189" s="89">
        <v>0</v>
      </c>
      <c r="N3189" s="89">
        <v>0</v>
      </c>
      <c r="O3189" s="89">
        <v>0</v>
      </c>
      <c r="P3189" s="89">
        <v>0</v>
      </c>
      <c r="Q3189" s="89">
        <v>0</v>
      </c>
      <c r="R3189" s="89">
        <v>0</v>
      </c>
      <c r="S3189" s="89">
        <v>0</v>
      </c>
      <c r="T3189" s="89">
        <v>0</v>
      </c>
      <c r="U3189" s="89">
        <v>0</v>
      </c>
      <c r="V3189" s="89">
        <v>0</v>
      </c>
      <c r="W3189" s="89">
        <v>0</v>
      </c>
      <c r="X3189" s="89">
        <v>0</v>
      </c>
      <c r="Y3189" s="89">
        <v>0</v>
      </c>
    </row>
    <row r="3190" spans="1:25">
      <c r="A3190" s="88" t="s">
        <v>3299</v>
      </c>
      <c r="B3190" s="89">
        <v>0</v>
      </c>
      <c r="C3190" s="89">
        <v>0</v>
      </c>
      <c r="D3190" s="89">
        <v>0</v>
      </c>
      <c r="E3190" s="89">
        <v>0</v>
      </c>
      <c r="F3190" s="89">
        <v>0</v>
      </c>
      <c r="G3190" s="89">
        <v>0</v>
      </c>
      <c r="H3190" s="89">
        <v>0</v>
      </c>
      <c r="I3190" s="89">
        <v>0</v>
      </c>
      <c r="J3190" s="89">
        <v>0</v>
      </c>
      <c r="K3190" s="89">
        <v>0</v>
      </c>
      <c r="L3190" s="89">
        <v>0</v>
      </c>
      <c r="M3190" s="89">
        <v>0</v>
      </c>
      <c r="N3190" s="89">
        <v>0</v>
      </c>
      <c r="O3190" s="89">
        <v>0</v>
      </c>
      <c r="P3190" s="89">
        <v>0</v>
      </c>
      <c r="Q3190" s="89">
        <v>0</v>
      </c>
      <c r="R3190" s="89">
        <v>0</v>
      </c>
      <c r="S3190" s="89">
        <v>0</v>
      </c>
      <c r="T3190" s="89">
        <v>0</v>
      </c>
      <c r="U3190" s="89">
        <v>0</v>
      </c>
      <c r="V3190" s="89">
        <v>0</v>
      </c>
      <c r="W3190" s="89">
        <v>0</v>
      </c>
      <c r="X3190" s="89">
        <v>0</v>
      </c>
      <c r="Y3190" s="89">
        <v>0</v>
      </c>
    </row>
    <row r="3191" spans="1:25">
      <c r="A3191" s="88" t="s">
        <v>3300</v>
      </c>
      <c r="B3191" s="89">
        <v>0</v>
      </c>
      <c r="C3191" s="89">
        <v>0</v>
      </c>
      <c r="D3191" s="89">
        <v>0</v>
      </c>
      <c r="E3191" s="89">
        <v>0</v>
      </c>
      <c r="F3191" s="89">
        <v>0</v>
      </c>
      <c r="G3191" s="89">
        <v>0</v>
      </c>
      <c r="H3191" s="89">
        <v>0</v>
      </c>
      <c r="I3191" s="89">
        <v>0</v>
      </c>
      <c r="J3191" s="89">
        <v>0</v>
      </c>
      <c r="K3191" s="89">
        <v>0</v>
      </c>
      <c r="L3191" s="89">
        <v>0</v>
      </c>
      <c r="M3191" s="89">
        <v>0</v>
      </c>
      <c r="N3191" s="89">
        <v>0</v>
      </c>
      <c r="O3191" s="89">
        <v>0</v>
      </c>
      <c r="P3191" s="89">
        <v>0</v>
      </c>
      <c r="Q3191" s="89">
        <v>0</v>
      </c>
      <c r="R3191" s="89">
        <v>0</v>
      </c>
      <c r="S3191" s="89">
        <v>0</v>
      </c>
      <c r="T3191" s="89">
        <v>0</v>
      </c>
      <c r="U3191" s="89">
        <v>0</v>
      </c>
      <c r="V3191" s="89">
        <v>0</v>
      </c>
      <c r="W3191" s="89">
        <v>0</v>
      </c>
      <c r="X3191" s="89">
        <v>0</v>
      </c>
      <c r="Y3191" s="89">
        <v>0</v>
      </c>
    </row>
    <row r="3192" spans="1:25">
      <c r="A3192" s="88" t="s">
        <v>3301</v>
      </c>
      <c r="B3192" s="89">
        <v>0</v>
      </c>
      <c r="C3192" s="89">
        <v>0</v>
      </c>
      <c r="D3192" s="89">
        <v>0</v>
      </c>
      <c r="E3192" s="89">
        <v>0</v>
      </c>
      <c r="F3192" s="89">
        <v>0</v>
      </c>
      <c r="G3192" s="89">
        <v>0</v>
      </c>
      <c r="H3192" s="89">
        <v>0</v>
      </c>
      <c r="I3192" s="89">
        <v>0</v>
      </c>
      <c r="J3192" s="89">
        <v>0</v>
      </c>
      <c r="K3192" s="89">
        <v>0</v>
      </c>
      <c r="L3192" s="89">
        <v>0</v>
      </c>
      <c r="M3192" s="89">
        <v>0</v>
      </c>
      <c r="N3192" s="89">
        <v>0</v>
      </c>
      <c r="O3192" s="89">
        <v>0</v>
      </c>
      <c r="P3192" s="89">
        <v>0</v>
      </c>
      <c r="Q3192" s="89">
        <v>0</v>
      </c>
      <c r="R3192" s="89">
        <v>0</v>
      </c>
      <c r="S3192" s="89">
        <v>0</v>
      </c>
      <c r="T3192" s="89">
        <v>0</v>
      </c>
      <c r="U3192" s="89">
        <v>0</v>
      </c>
      <c r="V3192" s="89">
        <v>0</v>
      </c>
      <c r="W3192" s="89">
        <v>0</v>
      </c>
      <c r="X3192" s="89">
        <v>0</v>
      </c>
      <c r="Y3192" s="89">
        <v>0</v>
      </c>
    </row>
    <row r="3193" spans="1:25">
      <c r="A3193" s="88" t="s">
        <v>3302</v>
      </c>
      <c r="B3193" s="89">
        <v>0</v>
      </c>
      <c r="C3193" s="89">
        <v>0</v>
      </c>
      <c r="D3193" s="89">
        <v>0</v>
      </c>
      <c r="E3193" s="89">
        <v>0</v>
      </c>
      <c r="F3193" s="89">
        <v>0</v>
      </c>
      <c r="G3193" s="89">
        <v>0</v>
      </c>
      <c r="H3193" s="89">
        <v>0</v>
      </c>
      <c r="I3193" s="89">
        <v>0</v>
      </c>
      <c r="J3193" s="89">
        <v>0</v>
      </c>
      <c r="K3193" s="89">
        <v>0</v>
      </c>
      <c r="L3193" s="89">
        <v>0</v>
      </c>
      <c r="M3193" s="89">
        <v>0</v>
      </c>
      <c r="N3193" s="89">
        <v>0</v>
      </c>
      <c r="O3193" s="89">
        <v>0</v>
      </c>
      <c r="P3193" s="89">
        <v>0</v>
      </c>
      <c r="Q3193" s="89">
        <v>0</v>
      </c>
      <c r="R3193" s="89">
        <v>0</v>
      </c>
      <c r="S3193" s="89">
        <v>0</v>
      </c>
      <c r="T3193" s="89">
        <v>0</v>
      </c>
      <c r="U3193" s="89">
        <v>0</v>
      </c>
      <c r="V3193" s="89">
        <v>0</v>
      </c>
      <c r="W3193" s="89">
        <v>0</v>
      </c>
      <c r="X3193" s="89">
        <v>0</v>
      </c>
      <c r="Y3193" s="89">
        <v>0</v>
      </c>
    </row>
    <row r="3194" spans="1:25">
      <c r="A3194" s="88" t="s">
        <v>3303</v>
      </c>
      <c r="B3194" s="89">
        <v>0</v>
      </c>
      <c r="C3194" s="89">
        <v>0</v>
      </c>
      <c r="D3194" s="89">
        <v>0</v>
      </c>
      <c r="E3194" s="89">
        <v>0</v>
      </c>
      <c r="F3194" s="89">
        <v>0</v>
      </c>
      <c r="G3194" s="89">
        <v>0</v>
      </c>
      <c r="H3194" s="89">
        <v>0</v>
      </c>
      <c r="I3194" s="89">
        <v>0</v>
      </c>
      <c r="J3194" s="89">
        <v>0</v>
      </c>
      <c r="K3194" s="89">
        <v>0</v>
      </c>
      <c r="L3194" s="89">
        <v>0</v>
      </c>
      <c r="M3194" s="89">
        <v>0</v>
      </c>
      <c r="N3194" s="89">
        <v>0</v>
      </c>
      <c r="O3194" s="89">
        <v>0</v>
      </c>
      <c r="P3194" s="89">
        <v>0</v>
      </c>
      <c r="Q3194" s="89">
        <v>0</v>
      </c>
      <c r="R3194" s="89">
        <v>0</v>
      </c>
      <c r="S3194" s="89">
        <v>0</v>
      </c>
      <c r="T3194" s="89">
        <v>0</v>
      </c>
      <c r="U3194" s="89">
        <v>0</v>
      </c>
      <c r="V3194" s="89">
        <v>0</v>
      </c>
      <c r="W3194" s="89">
        <v>0</v>
      </c>
      <c r="X3194" s="89">
        <v>0</v>
      </c>
      <c r="Y3194" s="89">
        <v>0</v>
      </c>
    </row>
    <row r="3195" spans="1:25">
      <c r="A3195" s="88" t="s">
        <v>3304</v>
      </c>
      <c r="B3195" s="89">
        <v>0</v>
      </c>
      <c r="C3195" s="89">
        <v>0</v>
      </c>
      <c r="D3195" s="89">
        <v>0</v>
      </c>
      <c r="E3195" s="89">
        <v>0</v>
      </c>
      <c r="F3195" s="89">
        <v>0</v>
      </c>
      <c r="G3195" s="89">
        <v>0</v>
      </c>
      <c r="H3195" s="89">
        <v>0</v>
      </c>
      <c r="I3195" s="89">
        <v>0</v>
      </c>
      <c r="J3195" s="89">
        <v>0</v>
      </c>
      <c r="K3195" s="89">
        <v>0</v>
      </c>
      <c r="L3195" s="89">
        <v>0</v>
      </c>
      <c r="M3195" s="89">
        <v>0</v>
      </c>
      <c r="N3195" s="89">
        <v>0</v>
      </c>
      <c r="O3195" s="89">
        <v>0</v>
      </c>
      <c r="P3195" s="89">
        <v>0</v>
      </c>
      <c r="Q3195" s="89">
        <v>0</v>
      </c>
      <c r="R3195" s="89">
        <v>0</v>
      </c>
      <c r="S3195" s="89">
        <v>0</v>
      </c>
      <c r="T3195" s="89">
        <v>0</v>
      </c>
      <c r="U3195" s="89">
        <v>0</v>
      </c>
      <c r="V3195" s="89">
        <v>0</v>
      </c>
      <c r="W3195" s="89">
        <v>0</v>
      </c>
      <c r="X3195" s="89">
        <v>0</v>
      </c>
      <c r="Y3195" s="89">
        <v>0</v>
      </c>
    </row>
    <row r="3196" spans="1:25">
      <c r="A3196" s="88" t="s">
        <v>3305</v>
      </c>
      <c r="B3196" s="89">
        <v>0</v>
      </c>
      <c r="C3196" s="89">
        <v>0</v>
      </c>
      <c r="D3196" s="89">
        <v>0</v>
      </c>
      <c r="E3196" s="89">
        <v>0</v>
      </c>
      <c r="F3196" s="89">
        <v>0</v>
      </c>
      <c r="G3196" s="89">
        <v>0</v>
      </c>
      <c r="H3196" s="89">
        <v>0</v>
      </c>
      <c r="I3196" s="89">
        <v>0</v>
      </c>
      <c r="J3196" s="89">
        <v>0</v>
      </c>
      <c r="K3196" s="89">
        <v>0</v>
      </c>
      <c r="L3196" s="89">
        <v>0</v>
      </c>
      <c r="M3196" s="89">
        <v>0</v>
      </c>
      <c r="N3196" s="89">
        <v>0</v>
      </c>
      <c r="O3196" s="89">
        <v>0</v>
      </c>
      <c r="P3196" s="89">
        <v>0</v>
      </c>
      <c r="Q3196" s="89">
        <v>0</v>
      </c>
      <c r="R3196" s="89">
        <v>0</v>
      </c>
      <c r="S3196" s="89">
        <v>0</v>
      </c>
      <c r="T3196" s="89">
        <v>0</v>
      </c>
      <c r="U3196" s="89">
        <v>0</v>
      </c>
      <c r="V3196" s="89">
        <v>0</v>
      </c>
      <c r="W3196" s="89">
        <v>0</v>
      </c>
      <c r="X3196" s="89">
        <v>0</v>
      </c>
      <c r="Y3196" s="89">
        <v>0</v>
      </c>
    </row>
    <row r="3197" spans="1:25">
      <c r="A3197" s="88" t="s">
        <v>3306</v>
      </c>
      <c r="B3197" s="89">
        <v>0</v>
      </c>
      <c r="C3197" s="89">
        <v>0</v>
      </c>
      <c r="D3197" s="89">
        <v>0</v>
      </c>
      <c r="E3197" s="89">
        <v>0</v>
      </c>
      <c r="F3197" s="89">
        <v>0</v>
      </c>
      <c r="G3197" s="89">
        <v>0</v>
      </c>
      <c r="H3197" s="89">
        <v>0</v>
      </c>
      <c r="I3197" s="89">
        <v>0</v>
      </c>
      <c r="J3197" s="89">
        <v>0</v>
      </c>
      <c r="K3197" s="89">
        <v>0</v>
      </c>
      <c r="L3197" s="89">
        <v>0</v>
      </c>
      <c r="M3197" s="89">
        <v>0</v>
      </c>
      <c r="N3197" s="89">
        <v>0</v>
      </c>
      <c r="O3197" s="89">
        <v>0</v>
      </c>
      <c r="P3197" s="89">
        <v>0</v>
      </c>
      <c r="Q3197" s="89">
        <v>0</v>
      </c>
      <c r="R3197" s="89">
        <v>0</v>
      </c>
      <c r="S3197" s="89">
        <v>0</v>
      </c>
      <c r="T3197" s="89">
        <v>0</v>
      </c>
      <c r="U3197" s="89">
        <v>0</v>
      </c>
      <c r="V3197" s="89">
        <v>0</v>
      </c>
      <c r="W3197" s="89">
        <v>0</v>
      </c>
      <c r="X3197" s="89">
        <v>0</v>
      </c>
      <c r="Y3197" s="89">
        <v>0</v>
      </c>
    </row>
    <row r="3198" spans="1:25">
      <c r="A3198" s="88" t="s">
        <v>3307</v>
      </c>
      <c r="B3198" s="89">
        <v>0</v>
      </c>
      <c r="C3198" s="89">
        <v>0</v>
      </c>
      <c r="D3198" s="89">
        <v>0</v>
      </c>
      <c r="E3198" s="89">
        <v>0</v>
      </c>
      <c r="F3198" s="89">
        <v>0</v>
      </c>
      <c r="G3198" s="89">
        <v>0</v>
      </c>
      <c r="H3198" s="89">
        <v>0</v>
      </c>
      <c r="I3198" s="89">
        <v>0</v>
      </c>
      <c r="J3198" s="89">
        <v>0</v>
      </c>
      <c r="K3198" s="89">
        <v>0</v>
      </c>
      <c r="L3198" s="89">
        <v>0</v>
      </c>
      <c r="M3198" s="89">
        <v>0</v>
      </c>
      <c r="N3198" s="89">
        <v>0</v>
      </c>
      <c r="O3198" s="89">
        <v>0</v>
      </c>
      <c r="P3198" s="89">
        <v>0</v>
      </c>
      <c r="Q3198" s="89">
        <v>0</v>
      </c>
      <c r="R3198" s="89">
        <v>0</v>
      </c>
      <c r="S3198" s="89">
        <v>0</v>
      </c>
      <c r="T3198" s="89">
        <v>0</v>
      </c>
      <c r="U3198" s="89">
        <v>0</v>
      </c>
      <c r="V3198" s="89">
        <v>0</v>
      </c>
      <c r="W3198" s="89">
        <v>0</v>
      </c>
      <c r="X3198" s="89">
        <v>0</v>
      </c>
      <c r="Y3198" s="89">
        <v>0</v>
      </c>
    </row>
    <row r="3199" spans="1:25">
      <c r="A3199" s="88" t="s">
        <v>3308</v>
      </c>
      <c r="B3199" s="89">
        <v>0</v>
      </c>
      <c r="C3199" s="89">
        <v>0</v>
      </c>
      <c r="D3199" s="89">
        <v>0</v>
      </c>
      <c r="E3199" s="89">
        <v>0</v>
      </c>
      <c r="F3199" s="89">
        <v>0</v>
      </c>
      <c r="G3199" s="89">
        <v>0</v>
      </c>
      <c r="H3199" s="89">
        <v>0</v>
      </c>
      <c r="I3199" s="89">
        <v>0</v>
      </c>
      <c r="J3199" s="89">
        <v>0</v>
      </c>
      <c r="K3199" s="89">
        <v>0</v>
      </c>
      <c r="L3199" s="89">
        <v>0</v>
      </c>
      <c r="M3199" s="89">
        <v>0</v>
      </c>
      <c r="N3199" s="89">
        <v>0</v>
      </c>
      <c r="O3199" s="89">
        <v>0</v>
      </c>
      <c r="P3199" s="89">
        <v>0</v>
      </c>
      <c r="Q3199" s="89">
        <v>0</v>
      </c>
      <c r="R3199" s="89">
        <v>0</v>
      </c>
      <c r="S3199" s="89">
        <v>0</v>
      </c>
      <c r="T3199" s="89">
        <v>0</v>
      </c>
      <c r="U3199" s="89">
        <v>0</v>
      </c>
      <c r="V3199" s="89">
        <v>0</v>
      </c>
      <c r="W3199" s="89">
        <v>0</v>
      </c>
      <c r="X3199" s="89">
        <v>0</v>
      </c>
      <c r="Y3199" s="89">
        <v>0</v>
      </c>
    </row>
    <row r="3200" spans="1:25">
      <c r="A3200" s="88" t="s">
        <v>3309</v>
      </c>
      <c r="B3200" s="89">
        <v>0</v>
      </c>
      <c r="C3200" s="89">
        <v>0</v>
      </c>
      <c r="D3200" s="89">
        <v>0</v>
      </c>
      <c r="E3200" s="89">
        <v>0</v>
      </c>
      <c r="F3200" s="89">
        <v>0</v>
      </c>
      <c r="G3200" s="89">
        <v>0</v>
      </c>
      <c r="H3200" s="89">
        <v>0</v>
      </c>
      <c r="I3200" s="89">
        <v>0</v>
      </c>
      <c r="J3200" s="89">
        <v>0</v>
      </c>
      <c r="K3200" s="89">
        <v>0</v>
      </c>
      <c r="L3200" s="89">
        <v>0</v>
      </c>
      <c r="M3200" s="89">
        <v>0</v>
      </c>
      <c r="N3200" s="89">
        <v>0</v>
      </c>
      <c r="O3200" s="89">
        <v>0</v>
      </c>
      <c r="P3200" s="89">
        <v>0</v>
      </c>
      <c r="Q3200" s="89">
        <v>0</v>
      </c>
      <c r="R3200" s="89">
        <v>0</v>
      </c>
      <c r="S3200" s="89">
        <v>0</v>
      </c>
      <c r="T3200" s="89">
        <v>0</v>
      </c>
      <c r="U3200" s="89">
        <v>0</v>
      </c>
      <c r="V3200" s="89">
        <v>0</v>
      </c>
      <c r="W3200" s="89">
        <v>0</v>
      </c>
      <c r="X3200" s="89">
        <v>0</v>
      </c>
      <c r="Y3200" s="89">
        <v>0</v>
      </c>
    </row>
    <row r="3201" spans="1:25">
      <c r="A3201" s="88" t="s">
        <v>3310</v>
      </c>
      <c r="B3201" s="89">
        <v>0</v>
      </c>
      <c r="C3201" s="89">
        <v>0</v>
      </c>
      <c r="D3201" s="89">
        <v>0</v>
      </c>
      <c r="E3201" s="89">
        <v>0</v>
      </c>
      <c r="F3201" s="89">
        <v>0</v>
      </c>
      <c r="G3201" s="89">
        <v>0</v>
      </c>
      <c r="H3201" s="89">
        <v>0</v>
      </c>
      <c r="I3201" s="89">
        <v>0</v>
      </c>
      <c r="J3201" s="89">
        <v>0</v>
      </c>
      <c r="K3201" s="89">
        <v>0</v>
      </c>
      <c r="L3201" s="89">
        <v>0</v>
      </c>
      <c r="M3201" s="89">
        <v>0</v>
      </c>
      <c r="N3201" s="89">
        <v>0</v>
      </c>
      <c r="O3201" s="89">
        <v>0</v>
      </c>
      <c r="P3201" s="89">
        <v>0</v>
      </c>
      <c r="Q3201" s="89">
        <v>0</v>
      </c>
      <c r="R3201" s="89">
        <v>0</v>
      </c>
      <c r="S3201" s="89">
        <v>0</v>
      </c>
      <c r="T3201" s="89">
        <v>0</v>
      </c>
      <c r="U3201" s="89">
        <v>0</v>
      </c>
      <c r="V3201" s="89">
        <v>0</v>
      </c>
      <c r="W3201" s="89">
        <v>0</v>
      </c>
      <c r="X3201" s="89">
        <v>0</v>
      </c>
      <c r="Y3201" s="89">
        <v>0</v>
      </c>
    </row>
    <row r="3202" spans="1:25">
      <c r="A3202" s="88" t="s">
        <v>3311</v>
      </c>
      <c r="B3202" s="89">
        <v>0</v>
      </c>
      <c r="C3202" s="89">
        <v>0</v>
      </c>
      <c r="D3202" s="89">
        <v>0</v>
      </c>
      <c r="E3202" s="89">
        <v>0</v>
      </c>
      <c r="F3202" s="89">
        <v>0</v>
      </c>
      <c r="G3202" s="89">
        <v>0</v>
      </c>
      <c r="H3202" s="89">
        <v>0</v>
      </c>
      <c r="I3202" s="89">
        <v>0</v>
      </c>
      <c r="J3202" s="89">
        <v>0</v>
      </c>
      <c r="K3202" s="89">
        <v>0</v>
      </c>
      <c r="L3202" s="89">
        <v>0</v>
      </c>
      <c r="M3202" s="89">
        <v>0</v>
      </c>
      <c r="N3202" s="89">
        <v>0</v>
      </c>
      <c r="O3202" s="89">
        <v>0</v>
      </c>
      <c r="P3202" s="89">
        <v>0</v>
      </c>
      <c r="Q3202" s="89">
        <v>0</v>
      </c>
      <c r="R3202" s="89">
        <v>0</v>
      </c>
      <c r="S3202" s="89">
        <v>0</v>
      </c>
      <c r="T3202" s="89">
        <v>0</v>
      </c>
      <c r="U3202" s="89">
        <v>0</v>
      </c>
      <c r="V3202" s="89">
        <v>0</v>
      </c>
      <c r="W3202" s="89">
        <v>0</v>
      </c>
      <c r="X3202" s="89">
        <v>0</v>
      </c>
      <c r="Y3202" s="89">
        <v>0</v>
      </c>
    </row>
    <row r="3203" spans="1:25">
      <c r="A3203" s="88" t="s">
        <v>3312</v>
      </c>
      <c r="B3203" s="89">
        <v>0</v>
      </c>
      <c r="C3203" s="89">
        <v>0</v>
      </c>
      <c r="D3203" s="89">
        <v>0</v>
      </c>
      <c r="E3203" s="89">
        <v>0</v>
      </c>
      <c r="F3203" s="89">
        <v>0</v>
      </c>
      <c r="G3203" s="89">
        <v>0</v>
      </c>
      <c r="H3203" s="89">
        <v>0</v>
      </c>
      <c r="I3203" s="89">
        <v>0</v>
      </c>
      <c r="J3203" s="89">
        <v>0</v>
      </c>
      <c r="K3203" s="89">
        <v>0</v>
      </c>
      <c r="L3203" s="89">
        <v>0</v>
      </c>
      <c r="M3203" s="89">
        <v>0</v>
      </c>
      <c r="N3203" s="89">
        <v>0</v>
      </c>
      <c r="O3203" s="89">
        <v>0</v>
      </c>
      <c r="P3203" s="89">
        <v>0</v>
      </c>
      <c r="Q3203" s="89">
        <v>0</v>
      </c>
      <c r="R3203" s="89">
        <v>0</v>
      </c>
      <c r="S3203" s="89">
        <v>0</v>
      </c>
      <c r="T3203" s="89">
        <v>0</v>
      </c>
      <c r="U3203" s="89">
        <v>0</v>
      </c>
      <c r="V3203" s="89">
        <v>0</v>
      </c>
      <c r="W3203" s="89">
        <v>0</v>
      </c>
      <c r="X3203" s="89">
        <v>0</v>
      </c>
      <c r="Y3203" s="89">
        <v>0</v>
      </c>
    </row>
    <row r="3204" spans="1:25">
      <c r="A3204" s="88" t="s">
        <v>3313</v>
      </c>
      <c r="B3204" s="89">
        <v>0</v>
      </c>
      <c r="C3204" s="89">
        <v>0</v>
      </c>
      <c r="D3204" s="89">
        <v>0</v>
      </c>
      <c r="E3204" s="89">
        <v>0</v>
      </c>
      <c r="F3204" s="89">
        <v>0</v>
      </c>
      <c r="G3204" s="89">
        <v>0</v>
      </c>
      <c r="H3204" s="89">
        <v>0</v>
      </c>
      <c r="I3204" s="89">
        <v>0</v>
      </c>
      <c r="J3204" s="89">
        <v>0</v>
      </c>
      <c r="K3204" s="89">
        <v>0</v>
      </c>
      <c r="L3204" s="89">
        <v>0</v>
      </c>
      <c r="M3204" s="89">
        <v>0</v>
      </c>
      <c r="N3204" s="89">
        <v>0</v>
      </c>
      <c r="O3204" s="89">
        <v>0</v>
      </c>
      <c r="P3204" s="89">
        <v>0</v>
      </c>
      <c r="Q3204" s="89">
        <v>0</v>
      </c>
      <c r="R3204" s="89">
        <v>0</v>
      </c>
      <c r="S3204" s="89">
        <v>0</v>
      </c>
      <c r="T3204" s="89">
        <v>0</v>
      </c>
      <c r="U3204" s="89">
        <v>0</v>
      </c>
      <c r="V3204" s="89">
        <v>0</v>
      </c>
      <c r="W3204" s="89">
        <v>0</v>
      </c>
      <c r="X3204" s="89">
        <v>0</v>
      </c>
      <c r="Y3204" s="89">
        <v>0</v>
      </c>
    </row>
    <row r="3205" spans="1:25">
      <c r="A3205" s="88" t="s">
        <v>3314</v>
      </c>
      <c r="B3205" s="89">
        <v>0</v>
      </c>
      <c r="C3205" s="89">
        <v>0</v>
      </c>
      <c r="D3205" s="89">
        <v>0</v>
      </c>
      <c r="E3205" s="89">
        <v>0</v>
      </c>
      <c r="F3205" s="89">
        <v>0</v>
      </c>
      <c r="G3205" s="89">
        <v>0</v>
      </c>
      <c r="H3205" s="89">
        <v>0</v>
      </c>
      <c r="I3205" s="89">
        <v>0</v>
      </c>
      <c r="J3205" s="89">
        <v>0</v>
      </c>
      <c r="K3205" s="89">
        <v>0</v>
      </c>
      <c r="L3205" s="89">
        <v>0</v>
      </c>
      <c r="M3205" s="89">
        <v>0</v>
      </c>
      <c r="N3205" s="89">
        <v>0</v>
      </c>
      <c r="O3205" s="89">
        <v>0</v>
      </c>
      <c r="P3205" s="89">
        <v>0</v>
      </c>
      <c r="Q3205" s="89">
        <v>0</v>
      </c>
      <c r="R3205" s="89">
        <v>0</v>
      </c>
      <c r="S3205" s="89">
        <v>0</v>
      </c>
      <c r="T3205" s="89">
        <v>0</v>
      </c>
      <c r="U3205" s="89">
        <v>0</v>
      </c>
      <c r="V3205" s="89">
        <v>0</v>
      </c>
      <c r="W3205" s="89">
        <v>0</v>
      </c>
      <c r="X3205" s="89">
        <v>0</v>
      </c>
      <c r="Y3205" s="89">
        <v>0</v>
      </c>
    </row>
    <row r="3206" spans="1:25">
      <c r="A3206" s="88" t="s">
        <v>3315</v>
      </c>
      <c r="B3206" s="89">
        <v>0</v>
      </c>
      <c r="C3206" s="89">
        <v>0</v>
      </c>
      <c r="D3206" s="89">
        <v>0</v>
      </c>
      <c r="E3206" s="89">
        <v>0</v>
      </c>
      <c r="F3206" s="89">
        <v>0</v>
      </c>
      <c r="G3206" s="89">
        <v>0</v>
      </c>
      <c r="H3206" s="89">
        <v>0</v>
      </c>
      <c r="I3206" s="89">
        <v>0</v>
      </c>
      <c r="J3206" s="89">
        <v>0</v>
      </c>
      <c r="K3206" s="89">
        <v>0</v>
      </c>
      <c r="L3206" s="89">
        <v>0</v>
      </c>
      <c r="M3206" s="89">
        <v>0</v>
      </c>
      <c r="N3206" s="89">
        <v>0</v>
      </c>
      <c r="O3206" s="89">
        <v>0</v>
      </c>
      <c r="P3206" s="89">
        <v>0</v>
      </c>
      <c r="Q3206" s="89">
        <v>0</v>
      </c>
      <c r="R3206" s="89">
        <v>0</v>
      </c>
      <c r="S3206" s="89">
        <v>0</v>
      </c>
      <c r="T3206" s="89">
        <v>0</v>
      </c>
      <c r="U3206" s="89">
        <v>0</v>
      </c>
      <c r="V3206" s="89">
        <v>0</v>
      </c>
      <c r="W3206" s="89">
        <v>0</v>
      </c>
      <c r="X3206" s="89">
        <v>0</v>
      </c>
      <c r="Y3206" s="89">
        <v>0</v>
      </c>
    </row>
    <row r="3207" spans="1:25">
      <c r="A3207" s="88" t="s">
        <v>3316</v>
      </c>
      <c r="B3207" s="89">
        <v>0</v>
      </c>
      <c r="C3207" s="89">
        <v>0</v>
      </c>
      <c r="D3207" s="89">
        <v>0</v>
      </c>
      <c r="E3207" s="89">
        <v>0</v>
      </c>
      <c r="F3207" s="89">
        <v>0</v>
      </c>
      <c r="G3207" s="89">
        <v>0</v>
      </c>
      <c r="H3207" s="89">
        <v>0</v>
      </c>
      <c r="I3207" s="89">
        <v>0</v>
      </c>
      <c r="J3207" s="89">
        <v>0</v>
      </c>
      <c r="K3207" s="89">
        <v>0</v>
      </c>
      <c r="L3207" s="89">
        <v>0</v>
      </c>
      <c r="M3207" s="89">
        <v>0</v>
      </c>
      <c r="N3207" s="89">
        <v>0</v>
      </c>
      <c r="O3207" s="89">
        <v>0</v>
      </c>
      <c r="P3207" s="89">
        <v>0</v>
      </c>
      <c r="Q3207" s="89">
        <v>0</v>
      </c>
      <c r="R3207" s="89">
        <v>0</v>
      </c>
      <c r="S3207" s="89">
        <v>0</v>
      </c>
      <c r="T3207" s="89">
        <v>0</v>
      </c>
      <c r="U3207" s="89">
        <v>0</v>
      </c>
      <c r="V3207" s="89">
        <v>0</v>
      </c>
      <c r="W3207" s="89">
        <v>0</v>
      </c>
      <c r="X3207" s="89">
        <v>0</v>
      </c>
      <c r="Y3207" s="89">
        <v>0</v>
      </c>
    </row>
    <row r="3208" spans="1:25">
      <c r="A3208" s="88" t="s">
        <v>3317</v>
      </c>
      <c r="B3208" s="89">
        <v>0</v>
      </c>
      <c r="C3208" s="89">
        <v>0</v>
      </c>
      <c r="D3208" s="89">
        <v>0</v>
      </c>
      <c r="E3208" s="89">
        <v>0</v>
      </c>
      <c r="F3208" s="89">
        <v>0</v>
      </c>
      <c r="G3208" s="89">
        <v>0</v>
      </c>
      <c r="H3208" s="89">
        <v>0</v>
      </c>
      <c r="I3208" s="89">
        <v>0</v>
      </c>
      <c r="J3208" s="89">
        <v>0</v>
      </c>
      <c r="K3208" s="89">
        <v>0</v>
      </c>
      <c r="L3208" s="89">
        <v>0</v>
      </c>
      <c r="M3208" s="89">
        <v>0</v>
      </c>
      <c r="N3208" s="89">
        <v>0</v>
      </c>
      <c r="O3208" s="89">
        <v>0</v>
      </c>
      <c r="P3208" s="89">
        <v>0</v>
      </c>
      <c r="Q3208" s="89">
        <v>0</v>
      </c>
      <c r="R3208" s="89">
        <v>0</v>
      </c>
      <c r="S3208" s="89">
        <v>0</v>
      </c>
      <c r="T3208" s="89">
        <v>0</v>
      </c>
      <c r="U3208" s="89">
        <v>0</v>
      </c>
      <c r="V3208" s="89">
        <v>0</v>
      </c>
      <c r="W3208" s="89">
        <v>0</v>
      </c>
      <c r="X3208" s="89">
        <v>0</v>
      </c>
      <c r="Y3208" s="89">
        <v>0</v>
      </c>
    </row>
    <row r="3209" spans="1:25">
      <c r="A3209" s="88" t="s">
        <v>3318</v>
      </c>
      <c r="B3209" s="89">
        <v>0</v>
      </c>
      <c r="C3209" s="89">
        <v>0</v>
      </c>
      <c r="D3209" s="89">
        <v>0</v>
      </c>
      <c r="E3209" s="89">
        <v>0</v>
      </c>
      <c r="F3209" s="89">
        <v>0</v>
      </c>
      <c r="G3209" s="89">
        <v>0</v>
      </c>
      <c r="H3209" s="89">
        <v>0</v>
      </c>
      <c r="I3209" s="89">
        <v>0</v>
      </c>
      <c r="J3209" s="89">
        <v>0</v>
      </c>
      <c r="K3209" s="89">
        <v>0</v>
      </c>
      <c r="L3209" s="89">
        <v>0</v>
      </c>
      <c r="M3209" s="89">
        <v>0</v>
      </c>
      <c r="N3209" s="89">
        <v>0</v>
      </c>
      <c r="O3209" s="89">
        <v>0</v>
      </c>
      <c r="P3209" s="89">
        <v>0</v>
      </c>
      <c r="Q3209" s="89">
        <v>0</v>
      </c>
      <c r="R3209" s="89">
        <v>0</v>
      </c>
      <c r="S3209" s="89">
        <v>0</v>
      </c>
      <c r="T3209" s="89">
        <v>0</v>
      </c>
      <c r="U3209" s="89">
        <v>0</v>
      </c>
      <c r="V3209" s="89">
        <v>0</v>
      </c>
      <c r="W3209" s="89">
        <v>0</v>
      </c>
      <c r="X3209" s="89">
        <v>0</v>
      </c>
      <c r="Y3209" s="89">
        <v>0</v>
      </c>
    </row>
    <row r="3210" spans="1:25">
      <c r="A3210" s="88" t="s">
        <v>3319</v>
      </c>
      <c r="B3210" s="89">
        <v>0</v>
      </c>
      <c r="C3210" s="89">
        <v>0</v>
      </c>
      <c r="D3210" s="89">
        <v>0</v>
      </c>
      <c r="E3210" s="89">
        <v>0</v>
      </c>
      <c r="F3210" s="89">
        <v>0</v>
      </c>
      <c r="G3210" s="89">
        <v>0</v>
      </c>
      <c r="H3210" s="89">
        <v>0</v>
      </c>
      <c r="I3210" s="89">
        <v>0</v>
      </c>
      <c r="J3210" s="89">
        <v>0</v>
      </c>
      <c r="K3210" s="89">
        <v>0</v>
      </c>
      <c r="L3210" s="89">
        <v>0</v>
      </c>
      <c r="M3210" s="89">
        <v>0</v>
      </c>
      <c r="N3210" s="89">
        <v>0</v>
      </c>
      <c r="O3210" s="89">
        <v>0</v>
      </c>
      <c r="P3210" s="89">
        <v>0</v>
      </c>
      <c r="Q3210" s="89">
        <v>0</v>
      </c>
      <c r="R3210" s="89">
        <v>0</v>
      </c>
      <c r="S3210" s="89">
        <v>0</v>
      </c>
      <c r="T3210" s="89">
        <v>0</v>
      </c>
      <c r="U3210" s="89">
        <v>0</v>
      </c>
      <c r="V3210" s="89">
        <v>0</v>
      </c>
      <c r="W3210" s="89">
        <v>0</v>
      </c>
      <c r="X3210" s="89">
        <v>0</v>
      </c>
      <c r="Y3210" s="89">
        <v>0</v>
      </c>
    </row>
    <row r="3211" spans="1:25">
      <c r="A3211" s="88" t="s">
        <v>3320</v>
      </c>
      <c r="B3211" s="89">
        <v>0</v>
      </c>
      <c r="C3211" s="89">
        <v>0</v>
      </c>
      <c r="D3211" s="89">
        <v>0</v>
      </c>
      <c r="E3211" s="89">
        <v>0</v>
      </c>
      <c r="F3211" s="89">
        <v>0</v>
      </c>
      <c r="G3211" s="89">
        <v>0</v>
      </c>
      <c r="H3211" s="89">
        <v>0</v>
      </c>
      <c r="I3211" s="89">
        <v>0</v>
      </c>
      <c r="J3211" s="89">
        <v>0</v>
      </c>
      <c r="K3211" s="89">
        <v>0</v>
      </c>
      <c r="L3211" s="89">
        <v>0</v>
      </c>
      <c r="M3211" s="89">
        <v>0</v>
      </c>
      <c r="N3211" s="89">
        <v>0</v>
      </c>
      <c r="O3211" s="89">
        <v>0</v>
      </c>
      <c r="P3211" s="89">
        <v>0</v>
      </c>
      <c r="Q3211" s="89">
        <v>0</v>
      </c>
      <c r="R3211" s="89">
        <v>0</v>
      </c>
      <c r="S3211" s="89">
        <v>0</v>
      </c>
      <c r="T3211" s="89">
        <v>0</v>
      </c>
      <c r="U3211" s="89">
        <v>0</v>
      </c>
      <c r="V3211" s="89">
        <v>0</v>
      </c>
      <c r="W3211" s="89">
        <v>0</v>
      </c>
      <c r="X3211" s="89">
        <v>0</v>
      </c>
      <c r="Y3211" s="89">
        <v>0</v>
      </c>
    </row>
    <row r="3212" spans="1:25">
      <c r="A3212" s="88" t="s">
        <v>3321</v>
      </c>
      <c r="B3212" s="89">
        <v>0</v>
      </c>
      <c r="C3212" s="89">
        <v>0</v>
      </c>
      <c r="D3212" s="89">
        <v>0</v>
      </c>
      <c r="E3212" s="89">
        <v>0</v>
      </c>
      <c r="F3212" s="89">
        <v>0</v>
      </c>
      <c r="G3212" s="89">
        <v>0</v>
      </c>
      <c r="H3212" s="89">
        <v>0</v>
      </c>
      <c r="I3212" s="89">
        <v>0</v>
      </c>
      <c r="J3212" s="89">
        <v>0</v>
      </c>
      <c r="K3212" s="89">
        <v>0</v>
      </c>
      <c r="L3212" s="89">
        <v>0</v>
      </c>
      <c r="M3212" s="89">
        <v>0</v>
      </c>
      <c r="N3212" s="89">
        <v>0</v>
      </c>
      <c r="O3212" s="89">
        <v>0</v>
      </c>
      <c r="P3212" s="89">
        <v>0</v>
      </c>
      <c r="Q3212" s="89">
        <v>0</v>
      </c>
      <c r="R3212" s="89">
        <v>0</v>
      </c>
      <c r="S3212" s="89">
        <v>0</v>
      </c>
      <c r="T3212" s="89">
        <v>0</v>
      </c>
      <c r="U3212" s="89">
        <v>0</v>
      </c>
      <c r="V3212" s="89">
        <v>0</v>
      </c>
      <c r="W3212" s="89">
        <v>0</v>
      </c>
      <c r="X3212" s="89">
        <v>0</v>
      </c>
      <c r="Y3212" s="89">
        <v>0</v>
      </c>
    </row>
    <row r="3213" spans="1:25">
      <c r="A3213" s="88" t="s">
        <v>3322</v>
      </c>
      <c r="B3213" s="89">
        <v>0</v>
      </c>
      <c r="C3213" s="89">
        <v>0</v>
      </c>
      <c r="D3213" s="89">
        <v>0</v>
      </c>
      <c r="E3213" s="89">
        <v>0</v>
      </c>
      <c r="F3213" s="89">
        <v>0</v>
      </c>
      <c r="G3213" s="89">
        <v>0</v>
      </c>
      <c r="H3213" s="89">
        <v>0</v>
      </c>
      <c r="I3213" s="89">
        <v>0</v>
      </c>
      <c r="J3213" s="89">
        <v>0</v>
      </c>
      <c r="K3213" s="89">
        <v>0</v>
      </c>
      <c r="L3213" s="89">
        <v>0</v>
      </c>
      <c r="M3213" s="89">
        <v>0</v>
      </c>
      <c r="N3213" s="89">
        <v>0</v>
      </c>
      <c r="O3213" s="89">
        <v>0</v>
      </c>
      <c r="P3213" s="89">
        <v>0</v>
      </c>
      <c r="Q3213" s="89">
        <v>0</v>
      </c>
      <c r="R3213" s="89">
        <v>0</v>
      </c>
      <c r="S3213" s="89">
        <v>0</v>
      </c>
      <c r="T3213" s="89">
        <v>0</v>
      </c>
      <c r="U3213" s="89">
        <v>0</v>
      </c>
      <c r="V3213" s="89">
        <v>0</v>
      </c>
      <c r="W3213" s="89">
        <v>0</v>
      </c>
      <c r="X3213" s="89">
        <v>0</v>
      </c>
      <c r="Y3213" s="89">
        <v>0</v>
      </c>
    </row>
    <row r="3214" spans="1:25">
      <c r="A3214" s="88" t="s">
        <v>3323</v>
      </c>
      <c r="B3214" s="89">
        <v>0</v>
      </c>
      <c r="C3214" s="89">
        <v>0</v>
      </c>
      <c r="D3214" s="89">
        <v>0</v>
      </c>
      <c r="E3214" s="89">
        <v>0</v>
      </c>
      <c r="F3214" s="89">
        <v>0</v>
      </c>
      <c r="G3214" s="89">
        <v>0</v>
      </c>
      <c r="H3214" s="89">
        <v>0</v>
      </c>
      <c r="I3214" s="89">
        <v>0</v>
      </c>
      <c r="J3214" s="89">
        <v>0</v>
      </c>
      <c r="K3214" s="89">
        <v>0</v>
      </c>
      <c r="L3214" s="89">
        <v>0</v>
      </c>
      <c r="M3214" s="89">
        <v>0</v>
      </c>
      <c r="N3214" s="89">
        <v>0</v>
      </c>
      <c r="O3214" s="89">
        <v>0</v>
      </c>
      <c r="P3214" s="89">
        <v>0</v>
      </c>
      <c r="Q3214" s="89">
        <v>0</v>
      </c>
      <c r="R3214" s="89">
        <v>0</v>
      </c>
      <c r="S3214" s="89">
        <v>0</v>
      </c>
      <c r="T3214" s="89">
        <v>0</v>
      </c>
      <c r="U3214" s="89">
        <v>0</v>
      </c>
      <c r="V3214" s="89">
        <v>0</v>
      </c>
      <c r="W3214" s="89">
        <v>0</v>
      </c>
      <c r="X3214" s="89">
        <v>0</v>
      </c>
      <c r="Y3214" s="89">
        <v>0</v>
      </c>
    </row>
    <row r="3215" spans="1:25">
      <c r="A3215" s="88" t="s">
        <v>3324</v>
      </c>
      <c r="B3215" s="89">
        <v>0</v>
      </c>
      <c r="C3215" s="89">
        <v>0</v>
      </c>
      <c r="D3215" s="89">
        <v>0</v>
      </c>
      <c r="E3215" s="89">
        <v>0</v>
      </c>
      <c r="F3215" s="89">
        <v>0</v>
      </c>
      <c r="G3215" s="89">
        <v>0</v>
      </c>
      <c r="H3215" s="89">
        <v>0</v>
      </c>
      <c r="I3215" s="89">
        <v>0</v>
      </c>
      <c r="J3215" s="89">
        <v>0</v>
      </c>
      <c r="K3215" s="89">
        <v>0</v>
      </c>
      <c r="L3215" s="89">
        <v>0</v>
      </c>
      <c r="M3215" s="89">
        <v>0</v>
      </c>
      <c r="N3215" s="89">
        <v>0</v>
      </c>
      <c r="O3215" s="89">
        <v>0</v>
      </c>
      <c r="P3215" s="89">
        <v>0</v>
      </c>
      <c r="Q3215" s="89">
        <v>0</v>
      </c>
      <c r="R3215" s="89">
        <v>0</v>
      </c>
      <c r="S3215" s="89">
        <v>0</v>
      </c>
      <c r="T3215" s="89">
        <v>0</v>
      </c>
      <c r="U3215" s="89">
        <v>0</v>
      </c>
      <c r="V3215" s="89">
        <v>0</v>
      </c>
      <c r="W3215" s="89">
        <v>0</v>
      </c>
      <c r="X3215" s="89">
        <v>0</v>
      </c>
      <c r="Y3215" s="89">
        <v>0</v>
      </c>
    </row>
    <row r="3216" spans="1:25">
      <c r="A3216" s="88" t="s">
        <v>3325</v>
      </c>
      <c r="B3216" s="89">
        <v>0</v>
      </c>
      <c r="C3216" s="89">
        <v>0</v>
      </c>
      <c r="D3216" s="89">
        <v>0</v>
      </c>
      <c r="E3216" s="89">
        <v>0</v>
      </c>
      <c r="F3216" s="89">
        <v>0</v>
      </c>
      <c r="G3216" s="89">
        <v>0</v>
      </c>
      <c r="H3216" s="89">
        <v>0</v>
      </c>
      <c r="I3216" s="89">
        <v>0</v>
      </c>
      <c r="J3216" s="89">
        <v>0</v>
      </c>
      <c r="K3216" s="89">
        <v>0</v>
      </c>
      <c r="L3216" s="89">
        <v>0</v>
      </c>
      <c r="M3216" s="89">
        <v>0</v>
      </c>
      <c r="N3216" s="89">
        <v>0</v>
      </c>
      <c r="O3216" s="89">
        <v>0</v>
      </c>
      <c r="P3216" s="89">
        <v>0</v>
      </c>
      <c r="Q3216" s="89">
        <v>0</v>
      </c>
      <c r="R3216" s="89">
        <v>0</v>
      </c>
      <c r="S3216" s="89">
        <v>0</v>
      </c>
      <c r="T3216" s="89">
        <v>0</v>
      </c>
      <c r="U3216" s="89">
        <v>0</v>
      </c>
      <c r="V3216" s="89">
        <v>0</v>
      </c>
      <c r="W3216" s="89">
        <v>0</v>
      </c>
      <c r="X3216" s="89">
        <v>0</v>
      </c>
      <c r="Y3216" s="89">
        <v>0</v>
      </c>
    </row>
    <row r="3217" spans="1:25">
      <c r="A3217" s="88" t="s">
        <v>3326</v>
      </c>
      <c r="B3217" s="89">
        <v>0</v>
      </c>
      <c r="C3217" s="89">
        <v>0</v>
      </c>
      <c r="D3217" s="89">
        <v>0</v>
      </c>
      <c r="E3217" s="89">
        <v>0</v>
      </c>
      <c r="F3217" s="89">
        <v>0</v>
      </c>
      <c r="G3217" s="89">
        <v>0</v>
      </c>
      <c r="H3217" s="89">
        <v>0</v>
      </c>
      <c r="I3217" s="89">
        <v>0</v>
      </c>
      <c r="J3217" s="89">
        <v>0</v>
      </c>
      <c r="K3217" s="89">
        <v>0</v>
      </c>
      <c r="L3217" s="89">
        <v>0</v>
      </c>
      <c r="M3217" s="89">
        <v>0</v>
      </c>
      <c r="N3217" s="89">
        <v>0</v>
      </c>
      <c r="O3217" s="89">
        <v>0</v>
      </c>
      <c r="P3217" s="89">
        <v>0</v>
      </c>
      <c r="Q3217" s="89">
        <v>0</v>
      </c>
      <c r="R3217" s="89">
        <v>0</v>
      </c>
      <c r="S3217" s="89">
        <v>0</v>
      </c>
      <c r="T3217" s="89">
        <v>0</v>
      </c>
      <c r="U3217" s="89">
        <v>0</v>
      </c>
      <c r="V3217" s="89">
        <v>0</v>
      </c>
      <c r="W3217" s="89">
        <v>0</v>
      </c>
      <c r="X3217" s="89">
        <v>0</v>
      </c>
      <c r="Y3217" s="89">
        <v>0</v>
      </c>
    </row>
    <row r="3218" spans="1:25">
      <c r="A3218" s="88" t="s">
        <v>3327</v>
      </c>
      <c r="B3218" s="89">
        <v>0</v>
      </c>
      <c r="C3218" s="89">
        <v>0</v>
      </c>
      <c r="D3218" s="89">
        <v>0</v>
      </c>
      <c r="E3218" s="89">
        <v>0</v>
      </c>
      <c r="F3218" s="89">
        <v>0</v>
      </c>
      <c r="G3218" s="89">
        <v>0</v>
      </c>
      <c r="H3218" s="89">
        <v>0</v>
      </c>
      <c r="I3218" s="89">
        <v>0</v>
      </c>
      <c r="J3218" s="89">
        <v>0</v>
      </c>
      <c r="K3218" s="89">
        <v>0</v>
      </c>
      <c r="L3218" s="89">
        <v>0</v>
      </c>
      <c r="M3218" s="89">
        <v>0</v>
      </c>
      <c r="N3218" s="89">
        <v>0</v>
      </c>
      <c r="O3218" s="89">
        <v>0</v>
      </c>
      <c r="P3218" s="89">
        <v>0</v>
      </c>
      <c r="Q3218" s="89">
        <v>0</v>
      </c>
      <c r="R3218" s="89">
        <v>0</v>
      </c>
      <c r="S3218" s="89">
        <v>0</v>
      </c>
      <c r="T3218" s="89">
        <v>0</v>
      </c>
      <c r="U3218" s="89">
        <v>0</v>
      </c>
      <c r="V3218" s="89">
        <v>0</v>
      </c>
      <c r="W3218" s="89">
        <v>0</v>
      </c>
      <c r="X3218" s="89">
        <v>0</v>
      </c>
      <c r="Y3218" s="89">
        <v>0</v>
      </c>
    </row>
    <row r="3219" spans="1:25">
      <c r="A3219" s="88" t="s">
        <v>3328</v>
      </c>
      <c r="B3219" s="89">
        <v>0</v>
      </c>
      <c r="C3219" s="89">
        <v>0</v>
      </c>
      <c r="D3219" s="89">
        <v>0</v>
      </c>
      <c r="E3219" s="89">
        <v>0</v>
      </c>
      <c r="F3219" s="89">
        <v>0</v>
      </c>
      <c r="G3219" s="89">
        <v>0</v>
      </c>
      <c r="H3219" s="89">
        <v>0</v>
      </c>
      <c r="I3219" s="89">
        <v>0</v>
      </c>
      <c r="J3219" s="89">
        <v>0</v>
      </c>
      <c r="K3219" s="89">
        <v>0</v>
      </c>
      <c r="L3219" s="89">
        <v>0</v>
      </c>
      <c r="M3219" s="89">
        <v>0</v>
      </c>
      <c r="N3219" s="89">
        <v>0</v>
      </c>
      <c r="O3219" s="89">
        <v>0</v>
      </c>
      <c r="P3219" s="89">
        <v>0</v>
      </c>
      <c r="Q3219" s="89">
        <v>0</v>
      </c>
      <c r="R3219" s="89">
        <v>0</v>
      </c>
      <c r="S3219" s="89">
        <v>0</v>
      </c>
      <c r="T3219" s="89">
        <v>0</v>
      </c>
      <c r="U3219" s="89">
        <v>0</v>
      </c>
      <c r="V3219" s="89">
        <v>0</v>
      </c>
      <c r="W3219" s="89">
        <v>0</v>
      </c>
      <c r="X3219" s="89">
        <v>0</v>
      </c>
      <c r="Y3219" s="89">
        <v>0</v>
      </c>
    </row>
    <row r="3220" spans="1:25">
      <c r="A3220" s="88" t="s">
        <v>3329</v>
      </c>
      <c r="B3220" s="89">
        <v>0</v>
      </c>
      <c r="C3220" s="89">
        <v>0</v>
      </c>
      <c r="D3220" s="89">
        <v>0</v>
      </c>
      <c r="E3220" s="89">
        <v>0</v>
      </c>
      <c r="F3220" s="89">
        <v>0</v>
      </c>
      <c r="G3220" s="89">
        <v>0</v>
      </c>
      <c r="H3220" s="89">
        <v>0</v>
      </c>
      <c r="I3220" s="89">
        <v>0</v>
      </c>
      <c r="J3220" s="89">
        <v>0</v>
      </c>
      <c r="K3220" s="89">
        <v>0</v>
      </c>
      <c r="L3220" s="89">
        <v>0</v>
      </c>
      <c r="M3220" s="89">
        <v>0</v>
      </c>
      <c r="N3220" s="89">
        <v>0</v>
      </c>
      <c r="O3220" s="89">
        <v>0</v>
      </c>
      <c r="P3220" s="89">
        <v>0</v>
      </c>
      <c r="Q3220" s="89">
        <v>0</v>
      </c>
      <c r="R3220" s="89">
        <v>0</v>
      </c>
      <c r="S3220" s="89">
        <v>0</v>
      </c>
      <c r="T3220" s="89">
        <v>0</v>
      </c>
      <c r="U3220" s="89">
        <v>0</v>
      </c>
      <c r="V3220" s="89">
        <v>0</v>
      </c>
      <c r="W3220" s="89">
        <v>0</v>
      </c>
      <c r="X3220" s="89">
        <v>0</v>
      </c>
      <c r="Y3220" s="89">
        <v>0</v>
      </c>
    </row>
    <row r="3221" spans="1:25">
      <c r="A3221" s="88" t="s">
        <v>3330</v>
      </c>
      <c r="B3221" s="89">
        <v>0</v>
      </c>
      <c r="C3221" s="89">
        <v>0</v>
      </c>
      <c r="D3221" s="89">
        <v>0</v>
      </c>
      <c r="E3221" s="89">
        <v>0</v>
      </c>
      <c r="F3221" s="89">
        <v>0</v>
      </c>
      <c r="G3221" s="89">
        <v>0</v>
      </c>
      <c r="H3221" s="89">
        <v>0</v>
      </c>
      <c r="I3221" s="89">
        <v>0</v>
      </c>
      <c r="J3221" s="89">
        <v>0</v>
      </c>
      <c r="K3221" s="89">
        <v>0</v>
      </c>
      <c r="L3221" s="89">
        <v>0</v>
      </c>
      <c r="M3221" s="89">
        <v>0</v>
      </c>
      <c r="N3221" s="89">
        <v>0</v>
      </c>
      <c r="O3221" s="89">
        <v>0</v>
      </c>
      <c r="P3221" s="89">
        <v>0</v>
      </c>
      <c r="Q3221" s="89">
        <v>0</v>
      </c>
      <c r="R3221" s="89">
        <v>0</v>
      </c>
      <c r="S3221" s="89">
        <v>0</v>
      </c>
      <c r="T3221" s="89">
        <v>0</v>
      </c>
      <c r="U3221" s="89">
        <v>0</v>
      </c>
      <c r="V3221" s="89">
        <v>0</v>
      </c>
      <c r="W3221" s="89">
        <v>0</v>
      </c>
      <c r="X3221" s="89">
        <v>0</v>
      </c>
      <c r="Y3221" s="89">
        <v>0</v>
      </c>
    </row>
    <row r="3222" spans="1:25">
      <c r="A3222" s="88" t="s">
        <v>3331</v>
      </c>
      <c r="B3222" s="89">
        <v>0</v>
      </c>
      <c r="C3222" s="89">
        <v>0</v>
      </c>
      <c r="D3222" s="89">
        <v>0</v>
      </c>
      <c r="E3222" s="89">
        <v>0</v>
      </c>
      <c r="F3222" s="89">
        <v>0</v>
      </c>
      <c r="G3222" s="89">
        <v>0</v>
      </c>
      <c r="H3222" s="89">
        <v>0</v>
      </c>
      <c r="I3222" s="89">
        <v>0</v>
      </c>
      <c r="J3222" s="89">
        <v>0</v>
      </c>
      <c r="K3222" s="89">
        <v>0</v>
      </c>
      <c r="L3222" s="89">
        <v>0</v>
      </c>
      <c r="M3222" s="89">
        <v>0</v>
      </c>
      <c r="N3222" s="89">
        <v>0</v>
      </c>
      <c r="O3222" s="89">
        <v>0</v>
      </c>
      <c r="P3222" s="89">
        <v>0</v>
      </c>
      <c r="Q3222" s="89">
        <v>0</v>
      </c>
      <c r="R3222" s="89">
        <v>0</v>
      </c>
      <c r="S3222" s="89">
        <v>0</v>
      </c>
      <c r="T3222" s="89">
        <v>0</v>
      </c>
      <c r="U3222" s="89">
        <v>0</v>
      </c>
      <c r="V3222" s="89">
        <v>0</v>
      </c>
      <c r="W3222" s="89">
        <v>0</v>
      </c>
      <c r="X3222" s="89">
        <v>0</v>
      </c>
      <c r="Y3222" s="89">
        <v>0</v>
      </c>
    </row>
    <row r="3223" spans="1:25">
      <c r="A3223" s="88" t="s">
        <v>3332</v>
      </c>
      <c r="B3223" s="89">
        <v>0</v>
      </c>
      <c r="C3223" s="89">
        <v>0</v>
      </c>
      <c r="D3223" s="89">
        <v>0</v>
      </c>
      <c r="E3223" s="89">
        <v>0</v>
      </c>
      <c r="F3223" s="89">
        <v>0</v>
      </c>
      <c r="G3223" s="89">
        <v>0</v>
      </c>
      <c r="H3223" s="89">
        <v>0</v>
      </c>
      <c r="I3223" s="89">
        <v>0</v>
      </c>
      <c r="J3223" s="89">
        <v>0</v>
      </c>
      <c r="K3223" s="89">
        <v>0</v>
      </c>
      <c r="L3223" s="89">
        <v>0</v>
      </c>
      <c r="M3223" s="89">
        <v>0</v>
      </c>
      <c r="N3223" s="89">
        <v>0</v>
      </c>
      <c r="O3223" s="89">
        <v>0</v>
      </c>
      <c r="P3223" s="89">
        <v>0</v>
      </c>
      <c r="Q3223" s="89">
        <v>0</v>
      </c>
      <c r="R3223" s="89">
        <v>0</v>
      </c>
      <c r="S3223" s="89">
        <v>0</v>
      </c>
      <c r="T3223" s="89">
        <v>0</v>
      </c>
      <c r="U3223" s="89">
        <v>0</v>
      </c>
      <c r="V3223" s="89">
        <v>0</v>
      </c>
      <c r="W3223" s="89">
        <v>0</v>
      </c>
      <c r="X3223" s="89">
        <v>0</v>
      </c>
      <c r="Y3223" s="89">
        <v>0</v>
      </c>
    </row>
    <row r="3224" spans="1:25">
      <c r="A3224" s="88" t="s">
        <v>3333</v>
      </c>
      <c r="B3224" s="89">
        <v>0</v>
      </c>
      <c r="C3224" s="89">
        <v>0</v>
      </c>
      <c r="D3224" s="89">
        <v>0</v>
      </c>
      <c r="E3224" s="89">
        <v>0</v>
      </c>
      <c r="F3224" s="89">
        <v>0</v>
      </c>
      <c r="G3224" s="89">
        <v>0</v>
      </c>
      <c r="H3224" s="89">
        <v>0</v>
      </c>
      <c r="I3224" s="89">
        <v>0</v>
      </c>
      <c r="J3224" s="89">
        <v>0</v>
      </c>
      <c r="K3224" s="89">
        <v>0</v>
      </c>
      <c r="L3224" s="89">
        <v>0</v>
      </c>
      <c r="M3224" s="89">
        <v>0</v>
      </c>
      <c r="N3224" s="89">
        <v>0</v>
      </c>
      <c r="O3224" s="89">
        <v>0</v>
      </c>
      <c r="P3224" s="89">
        <v>0</v>
      </c>
      <c r="Q3224" s="89">
        <v>0</v>
      </c>
      <c r="R3224" s="89">
        <v>0</v>
      </c>
      <c r="S3224" s="89">
        <v>0</v>
      </c>
      <c r="T3224" s="89">
        <v>0</v>
      </c>
      <c r="U3224" s="89">
        <v>0</v>
      </c>
      <c r="V3224" s="89">
        <v>0</v>
      </c>
      <c r="W3224" s="89">
        <v>0</v>
      </c>
      <c r="X3224" s="89">
        <v>0</v>
      </c>
      <c r="Y3224" s="89">
        <v>0</v>
      </c>
    </row>
    <row r="3225" spans="1:25">
      <c r="A3225" s="88" t="s">
        <v>3334</v>
      </c>
      <c r="B3225" s="89">
        <v>0</v>
      </c>
      <c r="C3225" s="89">
        <v>0</v>
      </c>
      <c r="D3225" s="89">
        <v>0</v>
      </c>
      <c r="E3225" s="89">
        <v>0</v>
      </c>
      <c r="F3225" s="89">
        <v>0</v>
      </c>
      <c r="G3225" s="89">
        <v>0</v>
      </c>
      <c r="H3225" s="89">
        <v>0</v>
      </c>
      <c r="I3225" s="89">
        <v>0</v>
      </c>
      <c r="J3225" s="89">
        <v>0</v>
      </c>
      <c r="K3225" s="89">
        <v>0</v>
      </c>
      <c r="L3225" s="89">
        <v>0</v>
      </c>
      <c r="M3225" s="89">
        <v>0</v>
      </c>
      <c r="N3225" s="89">
        <v>0</v>
      </c>
      <c r="O3225" s="89">
        <v>0</v>
      </c>
      <c r="P3225" s="89">
        <v>0</v>
      </c>
      <c r="Q3225" s="89">
        <v>0</v>
      </c>
      <c r="R3225" s="89">
        <v>0</v>
      </c>
      <c r="S3225" s="89">
        <v>0</v>
      </c>
      <c r="T3225" s="89">
        <v>0</v>
      </c>
      <c r="U3225" s="89">
        <v>0</v>
      </c>
      <c r="V3225" s="89">
        <v>0</v>
      </c>
      <c r="W3225" s="89">
        <v>0</v>
      </c>
      <c r="X3225" s="89">
        <v>0</v>
      </c>
      <c r="Y3225" s="89">
        <v>0</v>
      </c>
    </row>
    <row r="3226" spans="1:25">
      <c r="A3226" s="88" t="s">
        <v>3335</v>
      </c>
      <c r="B3226" s="89">
        <v>0</v>
      </c>
      <c r="C3226" s="89">
        <v>0</v>
      </c>
      <c r="D3226" s="89">
        <v>0</v>
      </c>
      <c r="E3226" s="89">
        <v>0</v>
      </c>
      <c r="F3226" s="89">
        <v>0</v>
      </c>
      <c r="G3226" s="89">
        <v>0</v>
      </c>
      <c r="H3226" s="89">
        <v>0</v>
      </c>
      <c r="I3226" s="89">
        <v>0</v>
      </c>
      <c r="J3226" s="89">
        <v>0</v>
      </c>
      <c r="K3226" s="89">
        <v>0</v>
      </c>
      <c r="L3226" s="89">
        <v>0</v>
      </c>
      <c r="M3226" s="89">
        <v>0</v>
      </c>
      <c r="N3226" s="89">
        <v>0</v>
      </c>
      <c r="O3226" s="89">
        <v>0</v>
      </c>
      <c r="P3226" s="89">
        <v>0</v>
      </c>
      <c r="Q3226" s="89">
        <v>0</v>
      </c>
      <c r="R3226" s="89">
        <v>0</v>
      </c>
      <c r="S3226" s="89">
        <v>0</v>
      </c>
      <c r="T3226" s="89">
        <v>0</v>
      </c>
      <c r="U3226" s="89">
        <v>0</v>
      </c>
      <c r="V3226" s="89">
        <v>0</v>
      </c>
      <c r="W3226" s="89">
        <v>0</v>
      </c>
      <c r="X3226" s="89">
        <v>0</v>
      </c>
      <c r="Y3226" s="89">
        <v>0</v>
      </c>
    </row>
    <row r="3227" spans="1:25">
      <c r="A3227" s="88" t="s">
        <v>3336</v>
      </c>
      <c r="B3227" s="89">
        <v>0</v>
      </c>
      <c r="C3227" s="89">
        <v>0</v>
      </c>
      <c r="D3227" s="89">
        <v>0</v>
      </c>
      <c r="E3227" s="89">
        <v>0</v>
      </c>
      <c r="F3227" s="89">
        <v>0</v>
      </c>
      <c r="G3227" s="89">
        <v>0</v>
      </c>
      <c r="H3227" s="89">
        <v>0</v>
      </c>
      <c r="I3227" s="89">
        <v>0</v>
      </c>
      <c r="J3227" s="89">
        <v>0</v>
      </c>
      <c r="K3227" s="89">
        <v>0</v>
      </c>
      <c r="L3227" s="89">
        <v>0</v>
      </c>
      <c r="M3227" s="89">
        <v>0</v>
      </c>
      <c r="N3227" s="89">
        <v>0</v>
      </c>
      <c r="O3227" s="89">
        <v>0</v>
      </c>
      <c r="P3227" s="89">
        <v>0</v>
      </c>
      <c r="Q3227" s="89">
        <v>0</v>
      </c>
      <c r="R3227" s="89">
        <v>0</v>
      </c>
      <c r="S3227" s="89">
        <v>0</v>
      </c>
      <c r="T3227" s="89">
        <v>0</v>
      </c>
      <c r="U3227" s="89">
        <v>0</v>
      </c>
      <c r="V3227" s="89">
        <v>0</v>
      </c>
      <c r="W3227" s="89">
        <v>0</v>
      </c>
      <c r="X3227" s="89">
        <v>0</v>
      </c>
      <c r="Y3227" s="89">
        <v>0</v>
      </c>
    </row>
    <row r="3228" spans="1:25">
      <c r="A3228" s="88" t="s">
        <v>3337</v>
      </c>
      <c r="B3228" s="89">
        <v>0</v>
      </c>
      <c r="C3228" s="89">
        <v>0</v>
      </c>
      <c r="D3228" s="89">
        <v>0</v>
      </c>
      <c r="E3228" s="89">
        <v>0</v>
      </c>
      <c r="F3228" s="89">
        <v>0</v>
      </c>
      <c r="G3228" s="89">
        <v>0</v>
      </c>
      <c r="H3228" s="89">
        <v>0</v>
      </c>
      <c r="I3228" s="89">
        <v>0</v>
      </c>
      <c r="J3228" s="89">
        <v>0</v>
      </c>
      <c r="K3228" s="89">
        <v>0</v>
      </c>
      <c r="L3228" s="89">
        <v>0</v>
      </c>
      <c r="M3228" s="89">
        <v>0</v>
      </c>
      <c r="N3228" s="89">
        <v>0</v>
      </c>
      <c r="O3228" s="89">
        <v>0</v>
      </c>
      <c r="P3228" s="89">
        <v>0</v>
      </c>
      <c r="Q3228" s="89">
        <v>0</v>
      </c>
      <c r="R3228" s="89">
        <v>0</v>
      </c>
      <c r="S3228" s="89">
        <v>0</v>
      </c>
      <c r="T3228" s="89">
        <v>0</v>
      </c>
      <c r="U3228" s="89">
        <v>0</v>
      </c>
      <c r="V3228" s="89">
        <v>0</v>
      </c>
      <c r="W3228" s="89">
        <v>0</v>
      </c>
      <c r="X3228" s="89">
        <v>0</v>
      </c>
      <c r="Y3228" s="89">
        <v>0</v>
      </c>
    </row>
    <row r="3229" spans="1:25">
      <c r="A3229" s="88" t="s">
        <v>3338</v>
      </c>
      <c r="B3229" s="89">
        <v>0</v>
      </c>
      <c r="C3229" s="89">
        <v>0</v>
      </c>
      <c r="D3229" s="89">
        <v>0</v>
      </c>
      <c r="E3229" s="89">
        <v>0</v>
      </c>
      <c r="F3229" s="89">
        <v>0</v>
      </c>
      <c r="G3229" s="89">
        <v>0</v>
      </c>
      <c r="H3229" s="89">
        <v>0</v>
      </c>
      <c r="I3229" s="89">
        <v>0</v>
      </c>
      <c r="J3229" s="89">
        <v>0</v>
      </c>
      <c r="K3229" s="89">
        <v>0</v>
      </c>
      <c r="L3229" s="89">
        <v>0</v>
      </c>
      <c r="M3229" s="89">
        <v>0</v>
      </c>
      <c r="N3229" s="89">
        <v>0</v>
      </c>
      <c r="O3229" s="89">
        <v>0</v>
      </c>
      <c r="P3229" s="89">
        <v>0</v>
      </c>
      <c r="Q3229" s="89">
        <v>0</v>
      </c>
      <c r="R3229" s="89">
        <v>0</v>
      </c>
      <c r="S3229" s="89">
        <v>0</v>
      </c>
      <c r="T3229" s="89">
        <v>0</v>
      </c>
      <c r="U3229" s="89">
        <v>0</v>
      </c>
      <c r="V3229" s="89">
        <v>0</v>
      </c>
      <c r="W3229" s="89">
        <v>0</v>
      </c>
      <c r="X3229" s="89">
        <v>0</v>
      </c>
      <c r="Y3229" s="89">
        <v>0</v>
      </c>
    </row>
    <row r="3230" spans="1:25">
      <c r="A3230" s="88" t="s">
        <v>3339</v>
      </c>
      <c r="B3230" s="89">
        <v>0</v>
      </c>
      <c r="C3230" s="89">
        <v>0</v>
      </c>
      <c r="D3230" s="89">
        <v>0</v>
      </c>
      <c r="E3230" s="89">
        <v>0</v>
      </c>
      <c r="F3230" s="89">
        <v>0</v>
      </c>
      <c r="G3230" s="89">
        <v>0</v>
      </c>
      <c r="H3230" s="89">
        <v>0</v>
      </c>
      <c r="I3230" s="89">
        <v>0</v>
      </c>
      <c r="J3230" s="89">
        <v>0</v>
      </c>
      <c r="K3230" s="89">
        <v>0</v>
      </c>
      <c r="L3230" s="89">
        <v>0</v>
      </c>
      <c r="M3230" s="89">
        <v>0</v>
      </c>
      <c r="N3230" s="89">
        <v>0</v>
      </c>
      <c r="O3230" s="89">
        <v>0</v>
      </c>
      <c r="P3230" s="89">
        <v>0</v>
      </c>
      <c r="Q3230" s="89">
        <v>0</v>
      </c>
      <c r="R3230" s="89">
        <v>0</v>
      </c>
      <c r="S3230" s="89">
        <v>0</v>
      </c>
      <c r="T3230" s="89">
        <v>0</v>
      </c>
      <c r="U3230" s="89">
        <v>0</v>
      </c>
      <c r="V3230" s="89">
        <v>0</v>
      </c>
      <c r="W3230" s="89">
        <v>0</v>
      </c>
      <c r="X3230" s="89">
        <v>0</v>
      </c>
      <c r="Y3230" s="89">
        <v>0</v>
      </c>
    </row>
    <row r="3231" spans="1:25">
      <c r="A3231" s="88" t="s">
        <v>3340</v>
      </c>
      <c r="B3231" s="89">
        <v>0</v>
      </c>
      <c r="C3231" s="89">
        <v>0</v>
      </c>
      <c r="D3231" s="89">
        <v>0</v>
      </c>
      <c r="E3231" s="89">
        <v>0</v>
      </c>
      <c r="F3231" s="89">
        <v>0</v>
      </c>
      <c r="G3231" s="89">
        <v>0</v>
      </c>
      <c r="H3231" s="89">
        <v>0</v>
      </c>
      <c r="I3231" s="89">
        <v>0</v>
      </c>
      <c r="J3231" s="89">
        <v>0</v>
      </c>
      <c r="K3231" s="89">
        <v>0</v>
      </c>
      <c r="L3231" s="89">
        <v>0</v>
      </c>
      <c r="M3231" s="89">
        <v>0</v>
      </c>
      <c r="N3231" s="89">
        <v>0</v>
      </c>
      <c r="O3231" s="89">
        <v>0</v>
      </c>
      <c r="P3231" s="89">
        <v>0</v>
      </c>
      <c r="Q3231" s="89">
        <v>0</v>
      </c>
      <c r="R3231" s="89">
        <v>0</v>
      </c>
      <c r="S3231" s="89">
        <v>0</v>
      </c>
      <c r="T3231" s="89">
        <v>0</v>
      </c>
      <c r="U3231" s="89">
        <v>0</v>
      </c>
      <c r="V3231" s="89">
        <v>0</v>
      </c>
      <c r="W3231" s="89">
        <v>0</v>
      </c>
      <c r="X3231" s="89">
        <v>0</v>
      </c>
      <c r="Y3231" s="89">
        <v>0</v>
      </c>
    </row>
    <row r="3232" spans="1:25">
      <c r="A3232" s="88" t="s">
        <v>3341</v>
      </c>
      <c r="B3232" s="89">
        <v>0</v>
      </c>
      <c r="C3232" s="89">
        <v>0</v>
      </c>
      <c r="D3232" s="89">
        <v>0</v>
      </c>
      <c r="E3232" s="89">
        <v>0</v>
      </c>
      <c r="F3232" s="89">
        <v>0</v>
      </c>
      <c r="G3232" s="89">
        <v>0</v>
      </c>
      <c r="H3232" s="89">
        <v>0</v>
      </c>
      <c r="I3232" s="89">
        <v>0</v>
      </c>
      <c r="J3232" s="89">
        <v>0</v>
      </c>
      <c r="K3232" s="89">
        <v>0</v>
      </c>
      <c r="L3232" s="89">
        <v>0</v>
      </c>
      <c r="M3232" s="89">
        <v>0</v>
      </c>
      <c r="N3232" s="89">
        <v>0</v>
      </c>
      <c r="O3232" s="89">
        <v>0</v>
      </c>
      <c r="P3232" s="89">
        <v>0</v>
      </c>
      <c r="Q3232" s="89">
        <v>0</v>
      </c>
      <c r="R3232" s="89">
        <v>0</v>
      </c>
      <c r="S3232" s="89">
        <v>0</v>
      </c>
      <c r="T3232" s="89">
        <v>0</v>
      </c>
      <c r="U3232" s="89">
        <v>0</v>
      </c>
      <c r="V3232" s="89">
        <v>0</v>
      </c>
      <c r="W3232" s="89">
        <v>0</v>
      </c>
      <c r="X3232" s="89">
        <v>0</v>
      </c>
      <c r="Y3232" s="89">
        <v>0</v>
      </c>
    </row>
    <row r="3233" spans="1:25">
      <c r="A3233" s="88" t="s">
        <v>3342</v>
      </c>
      <c r="B3233" s="89">
        <v>0</v>
      </c>
      <c r="C3233" s="89">
        <v>0</v>
      </c>
      <c r="D3233" s="89">
        <v>0</v>
      </c>
      <c r="E3233" s="89">
        <v>0</v>
      </c>
      <c r="F3233" s="89">
        <v>0</v>
      </c>
      <c r="G3233" s="89">
        <v>0</v>
      </c>
      <c r="H3233" s="89">
        <v>0</v>
      </c>
      <c r="I3233" s="89">
        <v>0</v>
      </c>
      <c r="J3233" s="89">
        <v>0</v>
      </c>
      <c r="K3233" s="89">
        <v>0</v>
      </c>
      <c r="L3233" s="89">
        <v>0</v>
      </c>
      <c r="M3233" s="89">
        <v>0</v>
      </c>
      <c r="N3233" s="89">
        <v>0</v>
      </c>
      <c r="O3233" s="89">
        <v>0</v>
      </c>
      <c r="P3233" s="89">
        <v>0</v>
      </c>
      <c r="Q3233" s="89">
        <v>0</v>
      </c>
      <c r="R3233" s="89">
        <v>0</v>
      </c>
      <c r="S3233" s="89">
        <v>0</v>
      </c>
      <c r="T3233" s="89">
        <v>0</v>
      </c>
      <c r="U3233" s="89">
        <v>0</v>
      </c>
      <c r="V3233" s="89">
        <v>0</v>
      </c>
      <c r="W3233" s="89">
        <v>0</v>
      </c>
      <c r="X3233" s="89">
        <v>0</v>
      </c>
      <c r="Y3233" s="89">
        <v>0</v>
      </c>
    </row>
    <row r="3234" spans="1:25">
      <c r="A3234" s="88" t="s">
        <v>3343</v>
      </c>
      <c r="B3234" s="89">
        <v>0</v>
      </c>
      <c r="C3234" s="89">
        <v>0</v>
      </c>
      <c r="D3234" s="89">
        <v>0</v>
      </c>
      <c r="E3234" s="89">
        <v>0</v>
      </c>
      <c r="F3234" s="89">
        <v>0</v>
      </c>
      <c r="G3234" s="89">
        <v>0</v>
      </c>
      <c r="H3234" s="89">
        <v>0</v>
      </c>
      <c r="I3234" s="89">
        <v>0</v>
      </c>
      <c r="J3234" s="89">
        <v>0</v>
      </c>
      <c r="K3234" s="89">
        <v>0</v>
      </c>
      <c r="L3234" s="89">
        <v>0</v>
      </c>
      <c r="M3234" s="89">
        <v>0</v>
      </c>
      <c r="N3234" s="89">
        <v>0</v>
      </c>
      <c r="O3234" s="89">
        <v>0</v>
      </c>
      <c r="P3234" s="89">
        <v>0</v>
      </c>
      <c r="Q3234" s="89">
        <v>0</v>
      </c>
      <c r="R3234" s="89">
        <v>0</v>
      </c>
      <c r="S3234" s="89">
        <v>0</v>
      </c>
      <c r="T3234" s="89">
        <v>0</v>
      </c>
      <c r="U3234" s="89">
        <v>0</v>
      </c>
      <c r="V3234" s="89">
        <v>0</v>
      </c>
      <c r="W3234" s="89">
        <v>0</v>
      </c>
      <c r="X3234" s="89">
        <v>0</v>
      </c>
      <c r="Y3234" s="89">
        <v>0</v>
      </c>
    </row>
    <row r="3235" spans="1:25">
      <c r="A3235" s="88" t="s">
        <v>3344</v>
      </c>
      <c r="B3235" s="89">
        <v>0</v>
      </c>
      <c r="C3235" s="89">
        <v>0</v>
      </c>
      <c r="D3235" s="89">
        <v>0</v>
      </c>
      <c r="E3235" s="89">
        <v>0</v>
      </c>
      <c r="F3235" s="89">
        <v>0</v>
      </c>
      <c r="G3235" s="89">
        <v>0</v>
      </c>
      <c r="H3235" s="89">
        <v>0</v>
      </c>
      <c r="I3235" s="89">
        <v>0</v>
      </c>
      <c r="J3235" s="89">
        <v>0</v>
      </c>
      <c r="K3235" s="89">
        <v>0</v>
      </c>
      <c r="L3235" s="89">
        <v>0</v>
      </c>
      <c r="M3235" s="89">
        <v>0</v>
      </c>
      <c r="N3235" s="89">
        <v>0</v>
      </c>
      <c r="O3235" s="89">
        <v>0</v>
      </c>
      <c r="P3235" s="89">
        <v>0</v>
      </c>
      <c r="Q3235" s="89">
        <v>0</v>
      </c>
      <c r="R3235" s="89">
        <v>0</v>
      </c>
      <c r="S3235" s="89">
        <v>0</v>
      </c>
      <c r="T3235" s="89">
        <v>0</v>
      </c>
      <c r="U3235" s="89">
        <v>0</v>
      </c>
      <c r="V3235" s="89">
        <v>0</v>
      </c>
      <c r="W3235" s="89">
        <v>0</v>
      </c>
      <c r="X3235" s="89">
        <v>0</v>
      </c>
      <c r="Y3235" s="89">
        <v>0</v>
      </c>
    </row>
    <row r="3236" spans="1:25">
      <c r="A3236" s="88" t="s">
        <v>3345</v>
      </c>
      <c r="B3236" s="89">
        <v>0</v>
      </c>
      <c r="C3236" s="89">
        <v>0</v>
      </c>
      <c r="D3236" s="89">
        <v>0</v>
      </c>
      <c r="E3236" s="89">
        <v>0</v>
      </c>
      <c r="F3236" s="89">
        <v>0</v>
      </c>
      <c r="G3236" s="89">
        <v>0</v>
      </c>
      <c r="H3236" s="89">
        <v>0</v>
      </c>
      <c r="I3236" s="89">
        <v>0</v>
      </c>
      <c r="J3236" s="89">
        <v>0</v>
      </c>
      <c r="K3236" s="89">
        <v>0</v>
      </c>
      <c r="L3236" s="89">
        <v>0</v>
      </c>
      <c r="M3236" s="89">
        <v>0</v>
      </c>
      <c r="N3236" s="89">
        <v>0</v>
      </c>
      <c r="O3236" s="89">
        <v>0</v>
      </c>
      <c r="P3236" s="89">
        <v>0</v>
      </c>
      <c r="Q3236" s="89">
        <v>0</v>
      </c>
      <c r="R3236" s="89">
        <v>0</v>
      </c>
      <c r="S3236" s="89">
        <v>0</v>
      </c>
      <c r="T3236" s="89">
        <v>0</v>
      </c>
      <c r="U3236" s="89">
        <v>0</v>
      </c>
      <c r="V3236" s="89">
        <v>0</v>
      </c>
      <c r="W3236" s="89">
        <v>0</v>
      </c>
      <c r="X3236" s="89">
        <v>0</v>
      </c>
      <c r="Y3236" s="89">
        <v>0</v>
      </c>
    </row>
    <row r="3237" spans="1:25">
      <c r="A3237" s="88" t="s">
        <v>3346</v>
      </c>
      <c r="B3237" s="89">
        <v>0</v>
      </c>
      <c r="C3237" s="89">
        <v>0</v>
      </c>
      <c r="D3237" s="89">
        <v>0</v>
      </c>
      <c r="E3237" s="89">
        <v>0</v>
      </c>
      <c r="F3237" s="89">
        <v>0</v>
      </c>
      <c r="G3237" s="89">
        <v>0</v>
      </c>
      <c r="H3237" s="89">
        <v>0</v>
      </c>
      <c r="I3237" s="89">
        <v>0</v>
      </c>
      <c r="J3237" s="89">
        <v>0</v>
      </c>
      <c r="K3237" s="89">
        <v>0</v>
      </c>
      <c r="L3237" s="89">
        <v>0</v>
      </c>
      <c r="M3237" s="89">
        <v>0</v>
      </c>
      <c r="N3237" s="89">
        <v>0</v>
      </c>
      <c r="O3237" s="89">
        <v>0</v>
      </c>
      <c r="P3237" s="89">
        <v>0</v>
      </c>
      <c r="Q3237" s="89">
        <v>0</v>
      </c>
      <c r="R3237" s="89">
        <v>0</v>
      </c>
      <c r="S3237" s="89">
        <v>0</v>
      </c>
      <c r="T3237" s="89">
        <v>0</v>
      </c>
      <c r="U3237" s="89">
        <v>0</v>
      </c>
      <c r="V3237" s="89">
        <v>0</v>
      </c>
      <c r="W3237" s="89">
        <v>0</v>
      </c>
      <c r="X3237" s="89">
        <v>0</v>
      </c>
      <c r="Y3237" s="89">
        <v>0</v>
      </c>
    </row>
    <row r="3238" spans="1:25">
      <c r="A3238" s="88" t="s">
        <v>3347</v>
      </c>
      <c r="B3238" s="89">
        <v>0</v>
      </c>
      <c r="C3238" s="89">
        <v>0</v>
      </c>
      <c r="D3238" s="89">
        <v>0</v>
      </c>
      <c r="E3238" s="89">
        <v>0</v>
      </c>
      <c r="F3238" s="89">
        <v>0</v>
      </c>
      <c r="G3238" s="89">
        <v>0</v>
      </c>
      <c r="H3238" s="89">
        <v>0</v>
      </c>
      <c r="I3238" s="89">
        <v>0</v>
      </c>
      <c r="J3238" s="89">
        <v>0</v>
      </c>
      <c r="K3238" s="89">
        <v>0</v>
      </c>
      <c r="L3238" s="89">
        <v>0</v>
      </c>
      <c r="M3238" s="89">
        <v>0</v>
      </c>
      <c r="N3238" s="89">
        <v>0</v>
      </c>
      <c r="O3238" s="89">
        <v>0</v>
      </c>
      <c r="P3238" s="89">
        <v>0</v>
      </c>
      <c r="Q3238" s="89">
        <v>0</v>
      </c>
      <c r="R3238" s="89">
        <v>0</v>
      </c>
      <c r="S3238" s="89">
        <v>0</v>
      </c>
      <c r="T3238" s="89">
        <v>0</v>
      </c>
      <c r="U3238" s="89">
        <v>0</v>
      </c>
      <c r="V3238" s="89">
        <v>0</v>
      </c>
      <c r="W3238" s="89">
        <v>0</v>
      </c>
      <c r="X3238" s="89">
        <v>0</v>
      </c>
      <c r="Y3238" s="89">
        <v>0</v>
      </c>
    </row>
    <row r="3239" spans="1:25">
      <c r="A3239" s="88" t="s">
        <v>3348</v>
      </c>
      <c r="B3239" s="89">
        <v>0</v>
      </c>
      <c r="C3239" s="89">
        <v>0</v>
      </c>
      <c r="D3239" s="89">
        <v>0</v>
      </c>
      <c r="E3239" s="89">
        <v>0</v>
      </c>
      <c r="F3239" s="89">
        <v>0</v>
      </c>
      <c r="G3239" s="89">
        <v>0</v>
      </c>
      <c r="H3239" s="89">
        <v>0</v>
      </c>
      <c r="I3239" s="89">
        <v>0</v>
      </c>
      <c r="J3239" s="89">
        <v>0</v>
      </c>
      <c r="K3239" s="89">
        <v>0</v>
      </c>
      <c r="L3239" s="89">
        <v>0</v>
      </c>
      <c r="M3239" s="89">
        <v>0</v>
      </c>
      <c r="N3239" s="89">
        <v>0</v>
      </c>
      <c r="O3239" s="89">
        <v>0</v>
      </c>
      <c r="P3239" s="89">
        <v>0</v>
      </c>
      <c r="Q3239" s="89">
        <v>0</v>
      </c>
      <c r="R3239" s="89">
        <v>0</v>
      </c>
      <c r="S3239" s="89">
        <v>0</v>
      </c>
      <c r="T3239" s="89">
        <v>0</v>
      </c>
      <c r="U3239" s="89">
        <v>0</v>
      </c>
      <c r="V3239" s="89">
        <v>0</v>
      </c>
      <c r="W3239" s="89">
        <v>0</v>
      </c>
      <c r="X3239" s="89">
        <v>0</v>
      </c>
      <c r="Y3239" s="89">
        <v>0</v>
      </c>
    </row>
    <row r="3240" spans="1:25">
      <c r="A3240" s="88" t="s">
        <v>3349</v>
      </c>
      <c r="B3240" s="89">
        <v>0</v>
      </c>
      <c r="C3240" s="89">
        <v>0</v>
      </c>
      <c r="D3240" s="89">
        <v>0</v>
      </c>
      <c r="E3240" s="89">
        <v>0</v>
      </c>
      <c r="F3240" s="89">
        <v>0</v>
      </c>
      <c r="G3240" s="89">
        <v>0</v>
      </c>
      <c r="H3240" s="89">
        <v>0</v>
      </c>
      <c r="I3240" s="89">
        <v>0</v>
      </c>
      <c r="J3240" s="89">
        <v>0</v>
      </c>
      <c r="K3240" s="89">
        <v>0</v>
      </c>
      <c r="L3240" s="89">
        <v>0</v>
      </c>
      <c r="M3240" s="89">
        <v>0</v>
      </c>
      <c r="N3240" s="89">
        <v>0</v>
      </c>
      <c r="O3240" s="89">
        <v>0</v>
      </c>
      <c r="P3240" s="89">
        <v>0</v>
      </c>
      <c r="Q3240" s="89">
        <v>0</v>
      </c>
      <c r="R3240" s="89">
        <v>0</v>
      </c>
      <c r="S3240" s="89">
        <v>0</v>
      </c>
      <c r="T3240" s="89">
        <v>0</v>
      </c>
      <c r="U3240" s="89">
        <v>0</v>
      </c>
      <c r="V3240" s="89">
        <v>0</v>
      </c>
      <c r="W3240" s="89">
        <v>0</v>
      </c>
      <c r="X3240" s="89">
        <v>0</v>
      </c>
      <c r="Y3240" s="89">
        <v>0</v>
      </c>
    </row>
    <row r="3241" spans="1:25">
      <c r="A3241" s="88" t="s">
        <v>3350</v>
      </c>
      <c r="B3241" s="89">
        <v>0</v>
      </c>
      <c r="C3241" s="89">
        <v>0</v>
      </c>
      <c r="D3241" s="89">
        <v>0</v>
      </c>
      <c r="E3241" s="89">
        <v>0</v>
      </c>
      <c r="F3241" s="89">
        <v>0</v>
      </c>
      <c r="G3241" s="89">
        <v>0</v>
      </c>
      <c r="H3241" s="89">
        <v>0</v>
      </c>
      <c r="I3241" s="89">
        <v>0</v>
      </c>
      <c r="J3241" s="89">
        <v>0</v>
      </c>
      <c r="K3241" s="89">
        <v>0</v>
      </c>
      <c r="L3241" s="89">
        <v>0</v>
      </c>
      <c r="M3241" s="89">
        <v>0</v>
      </c>
      <c r="N3241" s="89">
        <v>0</v>
      </c>
      <c r="O3241" s="89">
        <v>0</v>
      </c>
      <c r="P3241" s="89">
        <v>0</v>
      </c>
      <c r="Q3241" s="89">
        <v>0</v>
      </c>
      <c r="R3241" s="89">
        <v>0</v>
      </c>
      <c r="S3241" s="89">
        <v>0</v>
      </c>
      <c r="T3241" s="89">
        <v>0</v>
      </c>
      <c r="U3241" s="89">
        <v>0</v>
      </c>
      <c r="V3241" s="89">
        <v>0</v>
      </c>
      <c r="W3241" s="89">
        <v>0</v>
      </c>
      <c r="X3241" s="89">
        <v>0</v>
      </c>
      <c r="Y3241" s="89">
        <v>0</v>
      </c>
    </row>
    <row r="3242" spans="1:25">
      <c r="A3242" s="88" t="s">
        <v>3351</v>
      </c>
      <c r="B3242" s="89">
        <v>0</v>
      </c>
      <c r="C3242" s="89">
        <v>0</v>
      </c>
      <c r="D3242" s="89">
        <v>0</v>
      </c>
      <c r="E3242" s="89">
        <v>0</v>
      </c>
      <c r="F3242" s="89">
        <v>0</v>
      </c>
      <c r="G3242" s="89">
        <v>0</v>
      </c>
      <c r="H3242" s="89">
        <v>0</v>
      </c>
      <c r="I3242" s="89">
        <v>0</v>
      </c>
      <c r="J3242" s="89">
        <v>0</v>
      </c>
      <c r="K3242" s="89">
        <v>0</v>
      </c>
      <c r="L3242" s="89">
        <v>0</v>
      </c>
      <c r="M3242" s="89">
        <v>0</v>
      </c>
      <c r="N3242" s="89">
        <v>0</v>
      </c>
      <c r="O3242" s="89">
        <v>0</v>
      </c>
      <c r="P3242" s="89">
        <v>0</v>
      </c>
      <c r="Q3242" s="89">
        <v>0</v>
      </c>
      <c r="R3242" s="89">
        <v>0</v>
      </c>
      <c r="S3242" s="89">
        <v>0</v>
      </c>
      <c r="T3242" s="89">
        <v>0</v>
      </c>
      <c r="U3242" s="89">
        <v>0</v>
      </c>
      <c r="V3242" s="89">
        <v>0</v>
      </c>
      <c r="W3242" s="89">
        <v>0</v>
      </c>
      <c r="X3242" s="89">
        <v>0</v>
      </c>
      <c r="Y3242" s="89">
        <v>0</v>
      </c>
    </row>
    <row r="3243" spans="1:25">
      <c r="A3243" s="88" t="s">
        <v>3352</v>
      </c>
      <c r="B3243" s="89">
        <v>0</v>
      </c>
      <c r="C3243" s="89">
        <v>0</v>
      </c>
      <c r="D3243" s="89">
        <v>0</v>
      </c>
      <c r="E3243" s="89">
        <v>0</v>
      </c>
      <c r="F3243" s="89">
        <v>0</v>
      </c>
      <c r="G3243" s="89">
        <v>0</v>
      </c>
      <c r="H3243" s="89">
        <v>0</v>
      </c>
      <c r="I3243" s="89">
        <v>0</v>
      </c>
      <c r="J3243" s="89">
        <v>0</v>
      </c>
      <c r="K3243" s="89">
        <v>0</v>
      </c>
      <c r="L3243" s="89">
        <v>0</v>
      </c>
      <c r="M3243" s="89">
        <v>0</v>
      </c>
      <c r="N3243" s="89">
        <v>0</v>
      </c>
      <c r="O3243" s="89">
        <v>0</v>
      </c>
      <c r="P3243" s="89">
        <v>0</v>
      </c>
      <c r="Q3243" s="89">
        <v>0</v>
      </c>
      <c r="R3243" s="89">
        <v>0</v>
      </c>
      <c r="S3243" s="89">
        <v>0</v>
      </c>
      <c r="T3243" s="89">
        <v>0</v>
      </c>
      <c r="U3243" s="89">
        <v>0</v>
      </c>
      <c r="V3243" s="89">
        <v>0</v>
      </c>
      <c r="W3243" s="89">
        <v>0</v>
      </c>
      <c r="X3243" s="89">
        <v>0</v>
      </c>
      <c r="Y3243" s="89">
        <v>0</v>
      </c>
    </row>
    <row r="3244" spans="1:25">
      <c r="A3244" s="88" t="s">
        <v>3353</v>
      </c>
      <c r="B3244" s="89">
        <v>0</v>
      </c>
      <c r="C3244" s="89">
        <v>0</v>
      </c>
      <c r="D3244" s="89">
        <v>0</v>
      </c>
      <c r="E3244" s="89">
        <v>0</v>
      </c>
      <c r="F3244" s="89">
        <v>0</v>
      </c>
      <c r="G3244" s="89">
        <v>0</v>
      </c>
      <c r="H3244" s="89">
        <v>0</v>
      </c>
      <c r="I3244" s="89">
        <v>0</v>
      </c>
      <c r="J3244" s="89">
        <v>0</v>
      </c>
      <c r="K3244" s="89">
        <v>0</v>
      </c>
      <c r="L3244" s="89">
        <v>0</v>
      </c>
      <c r="M3244" s="89">
        <v>0</v>
      </c>
      <c r="N3244" s="89">
        <v>0</v>
      </c>
      <c r="O3244" s="89">
        <v>0</v>
      </c>
      <c r="P3244" s="89">
        <v>0</v>
      </c>
      <c r="Q3244" s="89">
        <v>0</v>
      </c>
      <c r="R3244" s="89">
        <v>0</v>
      </c>
      <c r="S3244" s="89">
        <v>0</v>
      </c>
      <c r="T3244" s="89">
        <v>0</v>
      </c>
      <c r="U3244" s="89">
        <v>0</v>
      </c>
      <c r="V3244" s="89">
        <v>0</v>
      </c>
      <c r="W3244" s="89">
        <v>0</v>
      </c>
      <c r="X3244" s="89">
        <v>0</v>
      </c>
      <c r="Y3244" s="89">
        <v>0</v>
      </c>
    </row>
    <row r="3245" spans="1:25">
      <c r="A3245" s="88" t="s">
        <v>3354</v>
      </c>
      <c r="B3245" s="89">
        <v>0</v>
      </c>
      <c r="C3245" s="89">
        <v>0</v>
      </c>
      <c r="D3245" s="89">
        <v>0</v>
      </c>
      <c r="E3245" s="89">
        <v>0</v>
      </c>
      <c r="F3245" s="89">
        <v>0</v>
      </c>
      <c r="G3245" s="89">
        <v>0</v>
      </c>
      <c r="H3245" s="89">
        <v>0</v>
      </c>
      <c r="I3245" s="89">
        <v>0</v>
      </c>
      <c r="J3245" s="89">
        <v>0</v>
      </c>
      <c r="K3245" s="89">
        <v>0</v>
      </c>
      <c r="L3245" s="89">
        <v>0</v>
      </c>
      <c r="M3245" s="89">
        <v>0</v>
      </c>
      <c r="N3245" s="89">
        <v>0</v>
      </c>
      <c r="O3245" s="89">
        <v>0</v>
      </c>
      <c r="P3245" s="89">
        <v>0</v>
      </c>
      <c r="Q3245" s="89">
        <v>0</v>
      </c>
      <c r="R3245" s="89">
        <v>0</v>
      </c>
      <c r="S3245" s="89">
        <v>0</v>
      </c>
      <c r="T3245" s="89">
        <v>0</v>
      </c>
      <c r="U3245" s="89">
        <v>0</v>
      </c>
      <c r="V3245" s="89">
        <v>0</v>
      </c>
      <c r="W3245" s="89">
        <v>0</v>
      </c>
      <c r="X3245" s="89">
        <v>0</v>
      </c>
      <c r="Y3245" s="89">
        <v>0</v>
      </c>
    </row>
    <row r="3246" spans="1:25">
      <c r="A3246" s="88" t="s">
        <v>3355</v>
      </c>
      <c r="B3246" s="89">
        <v>0</v>
      </c>
      <c r="C3246" s="89">
        <v>0</v>
      </c>
      <c r="D3246" s="89">
        <v>0</v>
      </c>
      <c r="E3246" s="89">
        <v>0</v>
      </c>
      <c r="F3246" s="89">
        <v>0</v>
      </c>
      <c r="G3246" s="89">
        <v>0</v>
      </c>
      <c r="H3246" s="89">
        <v>0</v>
      </c>
      <c r="I3246" s="89">
        <v>0</v>
      </c>
      <c r="J3246" s="89">
        <v>0</v>
      </c>
      <c r="K3246" s="89">
        <v>0</v>
      </c>
      <c r="L3246" s="89">
        <v>0</v>
      </c>
      <c r="M3246" s="89">
        <v>0</v>
      </c>
      <c r="N3246" s="89">
        <v>0</v>
      </c>
      <c r="O3246" s="89">
        <v>0</v>
      </c>
      <c r="P3246" s="89">
        <v>0</v>
      </c>
      <c r="Q3246" s="89">
        <v>0</v>
      </c>
      <c r="R3246" s="89">
        <v>0</v>
      </c>
      <c r="S3246" s="89">
        <v>0</v>
      </c>
      <c r="T3246" s="89">
        <v>0</v>
      </c>
      <c r="U3246" s="89">
        <v>0</v>
      </c>
      <c r="V3246" s="89">
        <v>0</v>
      </c>
      <c r="W3246" s="89">
        <v>0</v>
      </c>
      <c r="X3246" s="89">
        <v>0</v>
      </c>
      <c r="Y3246" s="89">
        <v>0</v>
      </c>
    </row>
    <row r="3247" spans="1:25">
      <c r="A3247" s="88" t="s">
        <v>3356</v>
      </c>
      <c r="B3247" s="89">
        <v>0</v>
      </c>
      <c r="C3247" s="89">
        <v>0</v>
      </c>
      <c r="D3247" s="89">
        <v>0</v>
      </c>
      <c r="E3247" s="89">
        <v>0</v>
      </c>
      <c r="F3247" s="89">
        <v>0</v>
      </c>
      <c r="G3247" s="89">
        <v>0</v>
      </c>
      <c r="H3247" s="89">
        <v>0</v>
      </c>
      <c r="I3247" s="89">
        <v>0</v>
      </c>
      <c r="J3247" s="89">
        <v>0</v>
      </c>
      <c r="K3247" s="89">
        <v>0</v>
      </c>
      <c r="L3247" s="89">
        <v>0</v>
      </c>
      <c r="M3247" s="89">
        <v>0</v>
      </c>
      <c r="N3247" s="89">
        <v>0</v>
      </c>
      <c r="O3247" s="89">
        <v>0</v>
      </c>
      <c r="P3247" s="89">
        <v>0</v>
      </c>
      <c r="Q3247" s="89">
        <v>0</v>
      </c>
      <c r="R3247" s="89">
        <v>0</v>
      </c>
      <c r="S3247" s="89">
        <v>0</v>
      </c>
      <c r="T3247" s="89">
        <v>0</v>
      </c>
      <c r="U3247" s="89">
        <v>0</v>
      </c>
      <c r="V3247" s="89">
        <v>0</v>
      </c>
      <c r="W3247" s="89">
        <v>0</v>
      </c>
      <c r="X3247" s="89">
        <v>0</v>
      </c>
      <c r="Y3247" s="89">
        <v>0</v>
      </c>
    </row>
    <row r="3248" spans="1:25">
      <c r="A3248" s="88" t="s">
        <v>3357</v>
      </c>
      <c r="B3248" s="89">
        <v>0</v>
      </c>
      <c r="C3248" s="89">
        <v>0</v>
      </c>
      <c r="D3248" s="89">
        <v>0</v>
      </c>
      <c r="E3248" s="89">
        <v>0</v>
      </c>
      <c r="F3248" s="89">
        <v>0</v>
      </c>
      <c r="G3248" s="89">
        <v>0</v>
      </c>
      <c r="H3248" s="89">
        <v>0</v>
      </c>
      <c r="I3248" s="89">
        <v>0</v>
      </c>
      <c r="J3248" s="89">
        <v>0</v>
      </c>
      <c r="K3248" s="89">
        <v>0</v>
      </c>
      <c r="L3248" s="89">
        <v>0</v>
      </c>
      <c r="M3248" s="89">
        <v>0</v>
      </c>
      <c r="N3248" s="89">
        <v>0</v>
      </c>
      <c r="O3248" s="89">
        <v>0</v>
      </c>
      <c r="P3248" s="89">
        <v>0</v>
      </c>
      <c r="Q3248" s="89">
        <v>0</v>
      </c>
      <c r="R3248" s="89">
        <v>0</v>
      </c>
      <c r="S3248" s="89">
        <v>0</v>
      </c>
      <c r="T3248" s="89">
        <v>0</v>
      </c>
      <c r="U3248" s="89">
        <v>0</v>
      </c>
      <c r="V3248" s="89">
        <v>0</v>
      </c>
      <c r="W3248" s="89">
        <v>0</v>
      </c>
      <c r="X3248" s="89">
        <v>0</v>
      </c>
      <c r="Y3248" s="89">
        <v>0</v>
      </c>
    </row>
    <row r="3249" spans="1:25">
      <c r="A3249" s="88" t="s">
        <v>3358</v>
      </c>
      <c r="B3249" s="89">
        <v>0</v>
      </c>
      <c r="C3249" s="89">
        <v>0</v>
      </c>
      <c r="D3249" s="89">
        <v>0</v>
      </c>
      <c r="E3249" s="89">
        <v>0</v>
      </c>
      <c r="F3249" s="89">
        <v>0</v>
      </c>
      <c r="G3249" s="89">
        <v>0</v>
      </c>
      <c r="H3249" s="89">
        <v>0</v>
      </c>
      <c r="I3249" s="89">
        <v>0</v>
      </c>
      <c r="J3249" s="89">
        <v>0</v>
      </c>
      <c r="K3249" s="89">
        <v>0</v>
      </c>
      <c r="L3249" s="89">
        <v>0</v>
      </c>
      <c r="M3249" s="89">
        <v>0</v>
      </c>
      <c r="N3249" s="89">
        <v>0</v>
      </c>
      <c r="O3249" s="89">
        <v>0</v>
      </c>
      <c r="P3249" s="89">
        <v>0</v>
      </c>
      <c r="Q3249" s="89">
        <v>0</v>
      </c>
      <c r="R3249" s="89">
        <v>0</v>
      </c>
      <c r="S3249" s="89">
        <v>0</v>
      </c>
      <c r="T3249" s="89">
        <v>0</v>
      </c>
      <c r="U3249" s="89">
        <v>0</v>
      </c>
      <c r="V3249" s="89">
        <v>0</v>
      </c>
      <c r="W3249" s="89">
        <v>0</v>
      </c>
      <c r="X3249" s="89">
        <v>0</v>
      </c>
      <c r="Y3249" s="89">
        <v>0</v>
      </c>
    </row>
    <row r="3250" spans="1:25">
      <c r="A3250" s="88" t="s">
        <v>3359</v>
      </c>
      <c r="B3250" s="89">
        <v>0</v>
      </c>
      <c r="C3250" s="89">
        <v>0</v>
      </c>
      <c r="D3250" s="89">
        <v>0</v>
      </c>
      <c r="E3250" s="89">
        <v>0</v>
      </c>
      <c r="F3250" s="89">
        <v>0</v>
      </c>
      <c r="G3250" s="89">
        <v>0</v>
      </c>
      <c r="H3250" s="89">
        <v>0</v>
      </c>
      <c r="I3250" s="89">
        <v>0</v>
      </c>
      <c r="J3250" s="89">
        <v>0</v>
      </c>
      <c r="K3250" s="89">
        <v>0</v>
      </c>
      <c r="L3250" s="89">
        <v>0</v>
      </c>
      <c r="M3250" s="89">
        <v>0</v>
      </c>
      <c r="N3250" s="89">
        <v>0</v>
      </c>
      <c r="O3250" s="89">
        <v>0</v>
      </c>
      <c r="P3250" s="89">
        <v>0</v>
      </c>
      <c r="Q3250" s="89">
        <v>0</v>
      </c>
      <c r="R3250" s="89">
        <v>0</v>
      </c>
      <c r="S3250" s="89">
        <v>0</v>
      </c>
      <c r="T3250" s="89">
        <v>0</v>
      </c>
      <c r="U3250" s="89">
        <v>0</v>
      </c>
      <c r="V3250" s="89">
        <v>0</v>
      </c>
      <c r="W3250" s="89">
        <v>0</v>
      </c>
      <c r="X3250" s="89">
        <v>0</v>
      </c>
      <c r="Y3250" s="89">
        <v>0</v>
      </c>
    </row>
    <row r="3251" spans="1:25">
      <c r="A3251" s="88" t="s">
        <v>3360</v>
      </c>
      <c r="B3251" s="89">
        <v>0</v>
      </c>
      <c r="C3251" s="89">
        <v>0</v>
      </c>
      <c r="D3251" s="89">
        <v>0</v>
      </c>
      <c r="E3251" s="89">
        <v>0</v>
      </c>
      <c r="F3251" s="89">
        <v>0</v>
      </c>
      <c r="G3251" s="89">
        <v>0</v>
      </c>
      <c r="H3251" s="89">
        <v>0</v>
      </c>
      <c r="I3251" s="89">
        <v>0</v>
      </c>
      <c r="J3251" s="89">
        <v>0</v>
      </c>
      <c r="K3251" s="89">
        <v>0</v>
      </c>
      <c r="L3251" s="89">
        <v>0</v>
      </c>
      <c r="M3251" s="89">
        <v>0</v>
      </c>
      <c r="N3251" s="89">
        <v>0</v>
      </c>
      <c r="O3251" s="89">
        <v>0</v>
      </c>
      <c r="P3251" s="89">
        <v>0</v>
      </c>
      <c r="Q3251" s="89">
        <v>0</v>
      </c>
      <c r="R3251" s="89">
        <v>0</v>
      </c>
      <c r="S3251" s="89">
        <v>0</v>
      </c>
      <c r="T3251" s="89">
        <v>0</v>
      </c>
      <c r="U3251" s="89">
        <v>0</v>
      </c>
      <c r="V3251" s="89">
        <v>0</v>
      </c>
      <c r="W3251" s="89">
        <v>0</v>
      </c>
      <c r="X3251" s="89">
        <v>0</v>
      </c>
      <c r="Y3251" s="89">
        <v>0</v>
      </c>
    </row>
    <row r="3252" spans="1:25">
      <c r="A3252" s="88" t="s">
        <v>3361</v>
      </c>
      <c r="B3252" s="89">
        <v>0</v>
      </c>
      <c r="C3252" s="89">
        <v>0</v>
      </c>
      <c r="D3252" s="89">
        <v>0</v>
      </c>
      <c r="E3252" s="89">
        <v>0</v>
      </c>
      <c r="F3252" s="89">
        <v>0</v>
      </c>
      <c r="G3252" s="89">
        <v>0</v>
      </c>
      <c r="H3252" s="89">
        <v>0</v>
      </c>
      <c r="I3252" s="89">
        <v>0</v>
      </c>
      <c r="J3252" s="89">
        <v>0</v>
      </c>
      <c r="K3252" s="89">
        <v>0</v>
      </c>
      <c r="L3252" s="89">
        <v>0</v>
      </c>
      <c r="M3252" s="89">
        <v>0</v>
      </c>
      <c r="N3252" s="89">
        <v>0</v>
      </c>
      <c r="O3252" s="89">
        <v>0</v>
      </c>
      <c r="P3252" s="89">
        <v>0</v>
      </c>
      <c r="Q3252" s="89">
        <v>0</v>
      </c>
      <c r="R3252" s="89">
        <v>0</v>
      </c>
      <c r="S3252" s="89">
        <v>0</v>
      </c>
      <c r="T3252" s="89">
        <v>0</v>
      </c>
      <c r="U3252" s="89">
        <v>0</v>
      </c>
      <c r="V3252" s="89">
        <v>0</v>
      </c>
      <c r="W3252" s="89">
        <v>0</v>
      </c>
      <c r="X3252" s="89">
        <v>0</v>
      </c>
      <c r="Y3252" s="89">
        <v>0</v>
      </c>
    </row>
    <row r="3253" spans="1:25">
      <c r="A3253" s="88" t="s">
        <v>3362</v>
      </c>
      <c r="B3253" s="89">
        <v>0</v>
      </c>
      <c r="C3253" s="89">
        <v>0</v>
      </c>
      <c r="D3253" s="89">
        <v>0</v>
      </c>
      <c r="E3253" s="89">
        <v>0</v>
      </c>
      <c r="F3253" s="89">
        <v>0</v>
      </c>
      <c r="G3253" s="89">
        <v>0</v>
      </c>
      <c r="H3253" s="89">
        <v>0</v>
      </c>
      <c r="I3253" s="89">
        <v>0</v>
      </c>
      <c r="J3253" s="89">
        <v>0</v>
      </c>
      <c r="K3253" s="89">
        <v>0</v>
      </c>
      <c r="L3253" s="89">
        <v>0</v>
      </c>
      <c r="M3253" s="89">
        <v>0</v>
      </c>
      <c r="N3253" s="89">
        <v>0</v>
      </c>
      <c r="O3253" s="89">
        <v>0</v>
      </c>
      <c r="P3253" s="89">
        <v>0</v>
      </c>
      <c r="Q3253" s="89">
        <v>0</v>
      </c>
      <c r="R3253" s="89">
        <v>0</v>
      </c>
      <c r="S3253" s="89">
        <v>0</v>
      </c>
      <c r="T3253" s="89">
        <v>0</v>
      </c>
      <c r="U3253" s="89">
        <v>0</v>
      </c>
      <c r="V3253" s="89">
        <v>0</v>
      </c>
      <c r="W3253" s="89">
        <v>0</v>
      </c>
      <c r="X3253" s="89">
        <v>0</v>
      </c>
      <c r="Y3253" s="89">
        <v>0</v>
      </c>
    </row>
    <row r="3254" spans="1:25">
      <c r="A3254" s="88" t="s">
        <v>3363</v>
      </c>
      <c r="B3254" s="89">
        <v>0</v>
      </c>
      <c r="C3254" s="89">
        <v>0</v>
      </c>
      <c r="D3254" s="89">
        <v>0</v>
      </c>
      <c r="E3254" s="89">
        <v>0</v>
      </c>
      <c r="F3254" s="89">
        <v>0</v>
      </c>
      <c r="G3254" s="89">
        <v>0</v>
      </c>
      <c r="H3254" s="89">
        <v>0</v>
      </c>
      <c r="I3254" s="89">
        <v>0</v>
      </c>
      <c r="J3254" s="89">
        <v>0</v>
      </c>
      <c r="K3254" s="89">
        <v>0</v>
      </c>
      <c r="L3254" s="89">
        <v>0</v>
      </c>
      <c r="M3254" s="89">
        <v>0</v>
      </c>
      <c r="N3254" s="89">
        <v>0</v>
      </c>
      <c r="O3254" s="89">
        <v>0</v>
      </c>
      <c r="P3254" s="89">
        <v>0</v>
      </c>
      <c r="Q3254" s="89">
        <v>0</v>
      </c>
      <c r="R3254" s="89">
        <v>0</v>
      </c>
      <c r="S3254" s="89">
        <v>0</v>
      </c>
      <c r="T3254" s="89">
        <v>0</v>
      </c>
      <c r="U3254" s="89">
        <v>0</v>
      </c>
      <c r="V3254" s="89">
        <v>0</v>
      </c>
      <c r="W3254" s="89">
        <v>0</v>
      </c>
      <c r="X3254" s="89">
        <v>0</v>
      </c>
      <c r="Y3254" s="89">
        <v>0</v>
      </c>
    </row>
    <row r="3255" spans="1:25">
      <c r="A3255" s="88" t="s">
        <v>3364</v>
      </c>
      <c r="B3255" s="89">
        <v>0</v>
      </c>
      <c r="C3255" s="89">
        <v>0</v>
      </c>
      <c r="D3255" s="89">
        <v>0</v>
      </c>
      <c r="E3255" s="89">
        <v>0</v>
      </c>
      <c r="F3255" s="89">
        <v>0</v>
      </c>
      <c r="G3255" s="89">
        <v>0</v>
      </c>
      <c r="H3255" s="89">
        <v>0</v>
      </c>
      <c r="I3255" s="89">
        <v>0</v>
      </c>
      <c r="J3255" s="89">
        <v>0</v>
      </c>
      <c r="K3255" s="89">
        <v>0</v>
      </c>
      <c r="L3255" s="89">
        <v>0</v>
      </c>
      <c r="M3255" s="89">
        <v>0</v>
      </c>
      <c r="N3255" s="89">
        <v>0</v>
      </c>
      <c r="O3255" s="89">
        <v>0</v>
      </c>
      <c r="P3255" s="89">
        <v>0</v>
      </c>
      <c r="Q3255" s="89">
        <v>0</v>
      </c>
      <c r="R3255" s="89">
        <v>0</v>
      </c>
      <c r="S3255" s="89">
        <v>0</v>
      </c>
      <c r="T3255" s="89">
        <v>0</v>
      </c>
      <c r="U3255" s="89">
        <v>0</v>
      </c>
      <c r="V3255" s="89">
        <v>0</v>
      </c>
      <c r="W3255" s="89">
        <v>0</v>
      </c>
      <c r="X3255" s="89">
        <v>0</v>
      </c>
      <c r="Y3255" s="89">
        <v>0</v>
      </c>
    </row>
    <row r="3256" spans="1:25">
      <c r="A3256" s="88" t="s">
        <v>3365</v>
      </c>
      <c r="B3256" s="89">
        <v>0</v>
      </c>
      <c r="C3256" s="89">
        <v>0</v>
      </c>
      <c r="D3256" s="89">
        <v>0</v>
      </c>
      <c r="E3256" s="89">
        <v>0</v>
      </c>
      <c r="F3256" s="89">
        <v>0</v>
      </c>
      <c r="G3256" s="89">
        <v>0</v>
      </c>
      <c r="H3256" s="89">
        <v>0</v>
      </c>
      <c r="I3256" s="89">
        <v>0</v>
      </c>
      <c r="J3256" s="89">
        <v>0</v>
      </c>
      <c r="K3256" s="89">
        <v>0</v>
      </c>
      <c r="L3256" s="89">
        <v>0</v>
      </c>
      <c r="M3256" s="89">
        <v>0</v>
      </c>
      <c r="N3256" s="89">
        <v>0</v>
      </c>
      <c r="O3256" s="89">
        <v>0</v>
      </c>
      <c r="P3256" s="89">
        <v>0</v>
      </c>
      <c r="Q3256" s="89">
        <v>0</v>
      </c>
      <c r="R3256" s="89">
        <v>0</v>
      </c>
      <c r="S3256" s="89">
        <v>0</v>
      </c>
      <c r="T3256" s="89">
        <v>0</v>
      </c>
      <c r="U3256" s="89">
        <v>0</v>
      </c>
      <c r="V3256" s="89">
        <v>0</v>
      </c>
      <c r="W3256" s="89">
        <v>0</v>
      </c>
      <c r="X3256" s="89">
        <v>0</v>
      </c>
      <c r="Y3256" s="89">
        <v>0</v>
      </c>
    </row>
    <row r="3257" spans="1:25">
      <c r="A3257" s="88" t="s">
        <v>3366</v>
      </c>
      <c r="B3257" s="89">
        <v>0</v>
      </c>
      <c r="C3257" s="89">
        <v>0</v>
      </c>
      <c r="D3257" s="89">
        <v>0</v>
      </c>
      <c r="E3257" s="89">
        <v>0</v>
      </c>
      <c r="F3257" s="89">
        <v>0</v>
      </c>
      <c r="G3257" s="89">
        <v>0</v>
      </c>
      <c r="H3257" s="89">
        <v>0</v>
      </c>
      <c r="I3257" s="89">
        <v>0</v>
      </c>
      <c r="J3257" s="89">
        <v>0</v>
      </c>
      <c r="K3257" s="89">
        <v>0</v>
      </c>
      <c r="L3257" s="89">
        <v>0</v>
      </c>
      <c r="M3257" s="89">
        <v>0</v>
      </c>
      <c r="N3257" s="89">
        <v>0</v>
      </c>
      <c r="O3257" s="89">
        <v>0</v>
      </c>
      <c r="P3257" s="89">
        <v>0</v>
      </c>
      <c r="Q3257" s="89">
        <v>0</v>
      </c>
      <c r="R3257" s="89">
        <v>0</v>
      </c>
      <c r="S3257" s="89">
        <v>0</v>
      </c>
      <c r="T3257" s="89">
        <v>0</v>
      </c>
      <c r="U3257" s="89">
        <v>0</v>
      </c>
      <c r="V3257" s="89">
        <v>0</v>
      </c>
      <c r="W3257" s="89">
        <v>0</v>
      </c>
      <c r="X3257" s="89">
        <v>0</v>
      </c>
      <c r="Y3257" s="89">
        <v>0</v>
      </c>
    </row>
    <row r="3258" spans="1:25">
      <c r="A3258" s="88" t="s">
        <v>3367</v>
      </c>
      <c r="B3258" s="89">
        <v>0</v>
      </c>
      <c r="C3258" s="89">
        <v>0</v>
      </c>
      <c r="D3258" s="89">
        <v>0</v>
      </c>
      <c r="E3258" s="89">
        <v>0</v>
      </c>
      <c r="F3258" s="89">
        <v>0</v>
      </c>
      <c r="G3258" s="89">
        <v>0</v>
      </c>
      <c r="H3258" s="89">
        <v>0</v>
      </c>
      <c r="I3258" s="89">
        <v>0</v>
      </c>
      <c r="J3258" s="89">
        <v>0</v>
      </c>
      <c r="K3258" s="89">
        <v>0</v>
      </c>
      <c r="L3258" s="89">
        <v>0</v>
      </c>
      <c r="M3258" s="89">
        <v>0</v>
      </c>
      <c r="N3258" s="89">
        <v>0</v>
      </c>
      <c r="O3258" s="89">
        <v>0</v>
      </c>
      <c r="P3258" s="89">
        <v>0</v>
      </c>
      <c r="Q3258" s="89">
        <v>0</v>
      </c>
      <c r="R3258" s="89">
        <v>0</v>
      </c>
      <c r="S3258" s="89">
        <v>0</v>
      </c>
      <c r="T3258" s="89">
        <v>0</v>
      </c>
      <c r="U3258" s="89">
        <v>0</v>
      </c>
      <c r="V3258" s="89">
        <v>0</v>
      </c>
      <c r="W3258" s="89">
        <v>0</v>
      </c>
      <c r="X3258" s="89">
        <v>0</v>
      </c>
      <c r="Y3258" s="89">
        <v>0</v>
      </c>
    </row>
    <row r="3259" spans="1:25">
      <c r="A3259" s="88" t="s">
        <v>3368</v>
      </c>
      <c r="B3259" s="89">
        <v>0</v>
      </c>
      <c r="C3259" s="89">
        <v>0</v>
      </c>
      <c r="D3259" s="89">
        <v>0</v>
      </c>
      <c r="E3259" s="89">
        <v>0</v>
      </c>
      <c r="F3259" s="89">
        <v>0</v>
      </c>
      <c r="G3259" s="89">
        <v>0</v>
      </c>
      <c r="H3259" s="89">
        <v>0</v>
      </c>
      <c r="I3259" s="89">
        <v>0</v>
      </c>
      <c r="J3259" s="89">
        <v>0</v>
      </c>
      <c r="K3259" s="89">
        <v>0</v>
      </c>
      <c r="L3259" s="89">
        <v>0</v>
      </c>
      <c r="M3259" s="89">
        <v>0</v>
      </c>
      <c r="N3259" s="89">
        <v>0</v>
      </c>
      <c r="O3259" s="89">
        <v>0</v>
      </c>
      <c r="P3259" s="89">
        <v>0</v>
      </c>
      <c r="Q3259" s="89">
        <v>0</v>
      </c>
      <c r="R3259" s="89">
        <v>0</v>
      </c>
      <c r="S3259" s="89">
        <v>0</v>
      </c>
      <c r="T3259" s="89">
        <v>0</v>
      </c>
      <c r="U3259" s="89">
        <v>0</v>
      </c>
      <c r="V3259" s="89">
        <v>0</v>
      </c>
      <c r="W3259" s="89">
        <v>0</v>
      </c>
      <c r="X3259" s="89">
        <v>0</v>
      </c>
      <c r="Y3259" s="89">
        <v>0</v>
      </c>
    </row>
    <row r="3260" spans="1:25">
      <c r="A3260" s="88" t="s">
        <v>3369</v>
      </c>
      <c r="B3260" s="89">
        <v>0</v>
      </c>
      <c r="C3260" s="89">
        <v>0</v>
      </c>
      <c r="D3260" s="89">
        <v>0</v>
      </c>
      <c r="E3260" s="89">
        <v>0</v>
      </c>
      <c r="F3260" s="89">
        <v>0</v>
      </c>
      <c r="G3260" s="89">
        <v>0</v>
      </c>
      <c r="H3260" s="89">
        <v>0</v>
      </c>
      <c r="I3260" s="89">
        <v>0</v>
      </c>
      <c r="J3260" s="89">
        <v>0</v>
      </c>
      <c r="K3260" s="89">
        <v>0</v>
      </c>
      <c r="L3260" s="89">
        <v>0</v>
      </c>
      <c r="M3260" s="89">
        <v>0</v>
      </c>
      <c r="N3260" s="89">
        <v>0</v>
      </c>
      <c r="O3260" s="89">
        <v>0</v>
      </c>
      <c r="P3260" s="89">
        <v>0</v>
      </c>
      <c r="Q3260" s="89">
        <v>0</v>
      </c>
      <c r="R3260" s="89">
        <v>0</v>
      </c>
      <c r="S3260" s="89">
        <v>0</v>
      </c>
      <c r="T3260" s="89">
        <v>0</v>
      </c>
      <c r="U3260" s="89">
        <v>0</v>
      </c>
      <c r="V3260" s="89">
        <v>0</v>
      </c>
      <c r="W3260" s="89">
        <v>0</v>
      </c>
      <c r="X3260" s="89">
        <v>0</v>
      </c>
      <c r="Y3260" s="89">
        <v>0</v>
      </c>
    </row>
    <row r="3261" spans="1:25">
      <c r="A3261" s="88" t="s">
        <v>3370</v>
      </c>
      <c r="B3261" s="89">
        <v>0</v>
      </c>
      <c r="C3261" s="89">
        <v>0</v>
      </c>
      <c r="D3261" s="89">
        <v>0</v>
      </c>
      <c r="E3261" s="89">
        <v>0</v>
      </c>
      <c r="F3261" s="89">
        <v>0</v>
      </c>
      <c r="G3261" s="89">
        <v>0</v>
      </c>
      <c r="H3261" s="89">
        <v>0</v>
      </c>
      <c r="I3261" s="89">
        <v>0</v>
      </c>
      <c r="J3261" s="89">
        <v>0</v>
      </c>
      <c r="K3261" s="89">
        <v>0</v>
      </c>
      <c r="L3261" s="89">
        <v>0</v>
      </c>
      <c r="M3261" s="89">
        <v>0</v>
      </c>
      <c r="N3261" s="89">
        <v>0</v>
      </c>
      <c r="O3261" s="89">
        <v>0</v>
      </c>
      <c r="P3261" s="89">
        <v>0</v>
      </c>
      <c r="Q3261" s="89">
        <v>0</v>
      </c>
      <c r="R3261" s="89">
        <v>0</v>
      </c>
      <c r="S3261" s="89">
        <v>0</v>
      </c>
      <c r="T3261" s="89">
        <v>0</v>
      </c>
      <c r="U3261" s="89">
        <v>0</v>
      </c>
      <c r="V3261" s="89">
        <v>0</v>
      </c>
      <c r="W3261" s="89">
        <v>0</v>
      </c>
      <c r="X3261" s="89">
        <v>0</v>
      </c>
      <c r="Y3261" s="89">
        <v>0</v>
      </c>
    </row>
    <row r="3262" spans="1:25">
      <c r="A3262" s="88" t="s">
        <v>3371</v>
      </c>
      <c r="B3262" s="89">
        <v>0</v>
      </c>
      <c r="C3262" s="89">
        <v>0</v>
      </c>
      <c r="D3262" s="89">
        <v>0</v>
      </c>
      <c r="E3262" s="89">
        <v>0</v>
      </c>
      <c r="F3262" s="89">
        <v>0</v>
      </c>
      <c r="G3262" s="89">
        <v>0</v>
      </c>
      <c r="H3262" s="89">
        <v>0</v>
      </c>
      <c r="I3262" s="89">
        <v>0</v>
      </c>
      <c r="J3262" s="89">
        <v>0</v>
      </c>
      <c r="K3262" s="89">
        <v>0</v>
      </c>
      <c r="L3262" s="89">
        <v>0</v>
      </c>
      <c r="M3262" s="89">
        <v>0</v>
      </c>
      <c r="N3262" s="89">
        <v>0</v>
      </c>
      <c r="O3262" s="89">
        <v>0</v>
      </c>
      <c r="P3262" s="89">
        <v>0</v>
      </c>
      <c r="Q3262" s="89">
        <v>0</v>
      </c>
      <c r="R3262" s="89">
        <v>0</v>
      </c>
      <c r="S3262" s="89">
        <v>0</v>
      </c>
      <c r="T3262" s="89">
        <v>0</v>
      </c>
      <c r="U3262" s="89">
        <v>0</v>
      </c>
      <c r="V3262" s="89">
        <v>0</v>
      </c>
      <c r="W3262" s="89">
        <v>0</v>
      </c>
      <c r="X3262" s="89">
        <v>0</v>
      </c>
      <c r="Y3262" s="89">
        <v>0</v>
      </c>
    </row>
    <row r="3263" spans="1:25">
      <c r="A3263" s="88" t="s">
        <v>3372</v>
      </c>
      <c r="B3263" s="89">
        <v>0</v>
      </c>
      <c r="C3263" s="89">
        <v>0</v>
      </c>
      <c r="D3263" s="89">
        <v>0</v>
      </c>
      <c r="E3263" s="89">
        <v>0</v>
      </c>
      <c r="F3263" s="89">
        <v>0</v>
      </c>
      <c r="G3263" s="89">
        <v>0</v>
      </c>
      <c r="H3263" s="89">
        <v>0</v>
      </c>
      <c r="I3263" s="89">
        <v>0</v>
      </c>
      <c r="J3263" s="89">
        <v>0</v>
      </c>
      <c r="K3263" s="89">
        <v>0</v>
      </c>
      <c r="L3263" s="89">
        <v>0</v>
      </c>
      <c r="M3263" s="89">
        <v>0</v>
      </c>
      <c r="N3263" s="89">
        <v>0</v>
      </c>
      <c r="O3263" s="89">
        <v>0</v>
      </c>
      <c r="P3263" s="89">
        <v>0</v>
      </c>
      <c r="Q3263" s="89">
        <v>0</v>
      </c>
      <c r="R3263" s="89">
        <v>0</v>
      </c>
      <c r="S3263" s="89">
        <v>0</v>
      </c>
      <c r="T3263" s="89">
        <v>0</v>
      </c>
      <c r="U3263" s="89">
        <v>0</v>
      </c>
      <c r="V3263" s="89">
        <v>0</v>
      </c>
      <c r="W3263" s="89">
        <v>0</v>
      </c>
      <c r="X3263" s="89">
        <v>0</v>
      </c>
      <c r="Y3263" s="89">
        <v>0</v>
      </c>
    </row>
    <row r="3264" spans="1:25">
      <c r="A3264" s="88" t="s">
        <v>3373</v>
      </c>
      <c r="B3264" s="89">
        <v>0</v>
      </c>
      <c r="C3264" s="89">
        <v>0</v>
      </c>
      <c r="D3264" s="89">
        <v>0</v>
      </c>
      <c r="E3264" s="89">
        <v>0</v>
      </c>
      <c r="F3264" s="89">
        <v>0</v>
      </c>
      <c r="G3264" s="89">
        <v>0</v>
      </c>
      <c r="H3264" s="89">
        <v>0</v>
      </c>
      <c r="I3264" s="89">
        <v>0</v>
      </c>
      <c r="J3264" s="89">
        <v>0</v>
      </c>
      <c r="K3264" s="89">
        <v>0</v>
      </c>
      <c r="L3264" s="89">
        <v>0</v>
      </c>
      <c r="M3264" s="89">
        <v>0</v>
      </c>
      <c r="N3264" s="89">
        <v>0</v>
      </c>
      <c r="O3264" s="89">
        <v>0</v>
      </c>
      <c r="P3264" s="89">
        <v>0</v>
      </c>
      <c r="Q3264" s="89">
        <v>0</v>
      </c>
      <c r="R3264" s="89">
        <v>0</v>
      </c>
      <c r="S3264" s="89">
        <v>0</v>
      </c>
      <c r="T3264" s="89">
        <v>0</v>
      </c>
      <c r="U3264" s="89">
        <v>0</v>
      </c>
      <c r="V3264" s="89">
        <v>0</v>
      </c>
      <c r="W3264" s="89">
        <v>0</v>
      </c>
      <c r="X3264" s="89">
        <v>0</v>
      </c>
      <c r="Y3264" s="89">
        <v>0</v>
      </c>
    </row>
    <row r="3265" spans="1:25">
      <c r="A3265" s="88" t="s">
        <v>3374</v>
      </c>
      <c r="B3265" s="89">
        <v>0</v>
      </c>
      <c r="C3265" s="89">
        <v>0</v>
      </c>
      <c r="D3265" s="89">
        <v>0</v>
      </c>
      <c r="E3265" s="89">
        <v>0</v>
      </c>
      <c r="F3265" s="89">
        <v>0</v>
      </c>
      <c r="G3265" s="89">
        <v>0</v>
      </c>
      <c r="H3265" s="89">
        <v>0</v>
      </c>
      <c r="I3265" s="89">
        <v>0</v>
      </c>
      <c r="J3265" s="89">
        <v>0</v>
      </c>
      <c r="K3265" s="89">
        <v>0</v>
      </c>
      <c r="L3265" s="89">
        <v>0</v>
      </c>
      <c r="M3265" s="89">
        <v>0</v>
      </c>
      <c r="N3265" s="89">
        <v>0</v>
      </c>
      <c r="O3265" s="89">
        <v>0</v>
      </c>
      <c r="P3265" s="89">
        <v>0</v>
      </c>
      <c r="Q3265" s="89">
        <v>0</v>
      </c>
      <c r="R3265" s="89">
        <v>0</v>
      </c>
      <c r="S3265" s="89">
        <v>0</v>
      </c>
      <c r="T3265" s="89">
        <v>0</v>
      </c>
      <c r="U3265" s="89">
        <v>0</v>
      </c>
      <c r="V3265" s="89">
        <v>0</v>
      </c>
      <c r="W3265" s="89">
        <v>0</v>
      </c>
      <c r="X3265" s="89">
        <v>0</v>
      </c>
      <c r="Y3265" s="89">
        <v>0</v>
      </c>
    </row>
    <row r="3266" spans="1:25">
      <c r="A3266" s="88" t="s">
        <v>3375</v>
      </c>
      <c r="B3266" s="89">
        <v>0</v>
      </c>
      <c r="C3266" s="89">
        <v>0</v>
      </c>
      <c r="D3266" s="89">
        <v>0</v>
      </c>
      <c r="E3266" s="89">
        <v>0</v>
      </c>
      <c r="F3266" s="89">
        <v>0</v>
      </c>
      <c r="G3266" s="89">
        <v>0</v>
      </c>
      <c r="H3266" s="89">
        <v>0</v>
      </c>
      <c r="I3266" s="89">
        <v>0</v>
      </c>
      <c r="J3266" s="89">
        <v>0</v>
      </c>
      <c r="K3266" s="89">
        <v>0</v>
      </c>
      <c r="L3266" s="89">
        <v>0</v>
      </c>
      <c r="M3266" s="89">
        <v>0</v>
      </c>
      <c r="N3266" s="89">
        <v>0</v>
      </c>
      <c r="O3266" s="89">
        <v>0</v>
      </c>
      <c r="P3266" s="89">
        <v>0</v>
      </c>
      <c r="Q3266" s="89">
        <v>0</v>
      </c>
      <c r="R3266" s="89">
        <v>0</v>
      </c>
      <c r="S3266" s="89">
        <v>0</v>
      </c>
      <c r="T3266" s="89">
        <v>0</v>
      </c>
      <c r="U3266" s="89">
        <v>0</v>
      </c>
      <c r="V3266" s="89">
        <v>0</v>
      </c>
      <c r="W3266" s="89">
        <v>0</v>
      </c>
      <c r="X3266" s="89">
        <v>0</v>
      </c>
      <c r="Y3266" s="89">
        <v>0</v>
      </c>
    </row>
    <row r="3267" spans="1:25">
      <c r="A3267" s="88" t="s">
        <v>3376</v>
      </c>
      <c r="B3267" s="89">
        <v>0</v>
      </c>
      <c r="C3267" s="89">
        <v>0</v>
      </c>
      <c r="D3267" s="89">
        <v>0</v>
      </c>
      <c r="E3267" s="89">
        <v>0</v>
      </c>
      <c r="F3267" s="89">
        <v>0</v>
      </c>
      <c r="G3267" s="89">
        <v>0</v>
      </c>
      <c r="H3267" s="89">
        <v>0</v>
      </c>
      <c r="I3267" s="89">
        <v>0</v>
      </c>
      <c r="J3267" s="89">
        <v>0</v>
      </c>
      <c r="K3267" s="89">
        <v>0</v>
      </c>
      <c r="L3267" s="89">
        <v>0</v>
      </c>
      <c r="M3267" s="89">
        <v>0</v>
      </c>
      <c r="N3267" s="89">
        <v>0</v>
      </c>
      <c r="O3267" s="89">
        <v>0</v>
      </c>
      <c r="P3267" s="89">
        <v>0</v>
      </c>
      <c r="Q3267" s="89">
        <v>0</v>
      </c>
      <c r="R3267" s="89">
        <v>0</v>
      </c>
      <c r="S3267" s="89">
        <v>0</v>
      </c>
      <c r="T3267" s="89">
        <v>0</v>
      </c>
      <c r="U3267" s="89">
        <v>0</v>
      </c>
      <c r="V3267" s="89">
        <v>0</v>
      </c>
      <c r="W3267" s="89">
        <v>0</v>
      </c>
      <c r="X3267" s="89">
        <v>0</v>
      </c>
      <c r="Y3267" s="89">
        <v>0</v>
      </c>
    </row>
    <row r="3268" spans="1:25">
      <c r="A3268" s="88" t="s">
        <v>3377</v>
      </c>
      <c r="B3268" s="89">
        <v>0</v>
      </c>
      <c r="C3268" s="89">
        <v>0</v>
      </c>
      <c r="D3268" s="89">
        <v>0</v>
      </c>
      <c r="E3268" s="89">
        <v>0</v>
      </c>
      <c r="F3268" s="89">
        <v>0</v>
      </c>
      <c r="G3268" s="89">
        <v>0</v>
      </c>
      <c r="H3268" s="89">
        <v>0</v>
      </c>
      <c r="I3268" s="89">
        <v>0</v>
      </c>
      <c r="J3268" s="89">
        <v>0</v>
      </c>
      <c r="K3268" s="89">
        <v>0</v>
      </c>
      <c r="L3268" s="89">
        <v>0</v>
      </c>
      <c r="M3268" s="89">
        <v>0</v>
      </c>
      <c r="N3268" s="89">
        <v>0</v>
      </c>
      <c r="O3268" s="89">
        <v>0</v>
      </c>
      <c r="P3268" s="89">
        <v>0</v>
      </c>
      <c r="Q3268" s="89">
        <v>0</v>
      </c>
      <c r="R3268" s="89">
        <v>0</v>
      </c>
      <c r="S3268" s="89">
        <v>0</v>
      </c>
      <c r="T3268" s="89">
        <v>0</v>
      </c>
      <c r="U3268" s="89">
        <v>0</v>
      </c>
      <c r="V3268" s="89">
        <v>0</v>
      </c>
      <c r="W3268" s="89">
        <v>0</v>
      </c>
      <c r="X3268" s="89">
        <v>0</v>
      </c>
      <c r="Y3268" s="89">
        <v>0</v>
      </c>
    </row>
    <row r="3269" spans="1:25">
      <c r="A3269" s="88" t="s">
        <v>3378</v>
      </c>
      <c r="B3269" s="89">
        <v>0</v>
      </c>
      <c r="C3269" s="89">
        <v>0</v>
      </c>
      <c r="D3269" s="89">
        <v>0</v>
      </c>
      <c r="E3269" s="89">
        <v>0</v>
      </c>
      <c r="F3269" s="89">
        <v>0</v>
      </c>
      <c r="G3269" s="89">
        <v>0</v>
      </c>
      <c r="H3269" s="89">
        <v>0</v>
      </c>
      <c r="I3269" s="89">
        <v>0</v>
      </c>
      <c r="J3269" s="89">
        <v>0</v>
      </c>
      <c r="K3269" s="89">
        <v>0</v>
      </c>
      <c r="L3269" s="89">
        <v>0</v>
      </c>
      <c r="M3269" s="89">
        <v>0</v>
      </c>
      <c r="N3269" s="89">
        <v>0</v>
      </c>
      <c r="O3269" s="89">
        <v>0</v>
      </c>
      <c r="P3269" s="89">
        <v>0</v>
      </c>
      <c r="Q3269" s="89">
        <v>0</v>
      </c>
      <c r="R3269" s="89">
        <v>0</v>
      </c>
      <c r="S3269" s="89">
        <v>0</v>
      </c>
      <c r="T3269" s="89">
        <v>0</v>
      </c>
      <c r="U3269" s="89">
        <v>0</v>
      </c>
      <c r="V3269" s="89">
        <v>0</v>
      </c>
      <c r="W3269" s="89">
        <v>0</v>
      </c>
      <c r="X3269" s="89">
        <v>0</v>
      </c>
      <c r="Y3269" s="89">
        <v>0</v>
      </c>
    </row>
    <row r="3270" spans="1:25">
      <c r="A3270" s="88" t="s">
        <v>3379</v>
      </c>
      <c r="B3270" s="89">
        <v>0</v>
      </c>
      <c r="C3270" s="89">
        <v>0</v>
      </c>
      <c r="D3270" s="89">
        <v>0</v>
      </c>
      <c r="E3270" s="89">
        <v>0</v>
      </c>
      <c r="F3270" s="89">
        <v>0</v>
      </c>
      <c r="G3270" s="89">
        <v>0</v>
      </c>
      <c r="H3270" s="89">
        <v>0</v>
      </c>
      <c r="I3270" s="89">
        <v>0</v>
      </c>
      <c r="J3270" s="89">
        <v>0</v>
      </c>
      <c r="K3270" s="89">
        <v>0</v>
      </c>
      <c r="L3270" s="89">
        <v>0</v>
      </c>
      <c r="M3270" s="89">
        <v>0</v>
      </c>
      <c r="N3270" s="89">
        <v>0</v>
      </c>
      <c r="O3270" s="89">
        <v>0</v>
      </c>
      <c r="P3270" s="89">
        <v>0</v>
      </c>
      <c r="Q3270" s="89">
        <v>0</v>
      </c>
      <c r="R3270" s="89">
        <v>0</v>
      </c>
      <c r="S3270" s="89">
        <v>0</v>
      </c>
      <c r="T3270" s="89">
        <v>0</v>
      </c>
      <c r="U3270" s="89">
        <v>0</v>
      </c>
      <c r="V3270" s="89">
        <v>0</v>
      </c>
      <c r="W3270" s="89">
        <v>0</v>
      </c>
      <c r="X3270" s="89">
        <v>0</v>
      </c>
      <c r="Y3270" s="89">
        <v>0</v>
      </c>
    </row>
    <row r="3271" spans="1:25">
      <c r="A3271" s="88" t="s">
        <v>3380</v>
      </c>
      <c r="B3271" s="89">
        <v>0</v>
      </c>
      <c r="C3271" s="89">
        <v>0</v>
      </c>
      <c r="D3271" s="89">
        <v>0</v>
      </c>
      <c r="E3271" s="89">
        <v>0</v>
      </c>
      <c r="F3271" s="89">
        <v>0</v>
      </c>
      <c r="G3271" s="89">
        <v>0</v>
      </c>
      <c r="H3271" s="89">
        <v>0</v>
      </c>
      <c r="I3271" s="89">
        <v>0</v>
      </c>
      <c r="J3271" s="89">
        <v>0</v>
      </c>
      <c r="K3271" s="89">
        <v>0</v>
      </c>
      <c r="L3271" s="89">
        <v>0</v>
      </c>
      <c r="M3271" s="89">
        <v>0</v>
      </c>
      <c r="N3271" s="89">
        <v>0</v>
      </c>
      <c r="O3271" s="89">
        <v>0</v>
      </c>
      <c r="P3271" s="89">
        <v>0</v>
      </c>
      <c r="Q3271" s="89">
        <v>0</v>
      </c>
      <c r="R3271" s="89">
        <v>0</v>
      </c>
      <c r="S3271" s="89">
        <v>0</v>
      </c>
      <c r="T3271" s="89">
        <v>0</v>
      </c>
      <c r="U3271" s="89">
        <v>0</v>
      </c>
      <c r="V3271" s="89">
        <v>0</v>
      </c>
      <c r="W3271" s="89">
        <v>0</v>
      </c>
      <c r="X3271" s="89">
        <v>0</v>
      </c>
      <c r="Y3271" s="89">
        <v>0</v>
      </c>
    </row>
    <row r="3272" spans="1:25">
      <c r="A3272" s="88" t="s">
        <v>3381</v>
      </c>
      <c r="B3272" s="89">
        <v>0</v>
      </c>
      <c r="C3272" s="89">
        <v>0</v>
      </c>
      <c r="D3272" s="89">
        <v>0</v>
      </c>
      <c r="E3272" s="89">
        <v>0</v>
      </c>
      <c r="F3272" s="89">
        <v>0</v>
      </c>
      <c r="G3272" s="89">
        <v>0</v>
      </c>
      <c r="H3272" s="89">
        <v>0</v>
      </c>
      <c r="I3272" s="89">
        <v>0</v>
      </c>
      <c r="J3272" s="89">
        <v>0</v>
      </c>
      <c r="K3272" s="89">
        <v>0</v>
      </c>
      <c r="L3272" s="89">
        <v>0</v>
      </c>
      <c r="M3272" s="89">
        <v>0</v>
      </c>
      <c r="N3272" s="89">
        <v>0</v>
      </c>
      <c r="O3272" s="89">
        <v>0</v>
      </c>
      <c r="P3272" s="89">
        <v>0</v>
      </c>
      <c r="Q3272" s="89">
        <v>0</v>
      </c>
      <c r="R3272" s="89">
        <v>0</v>
      </c>
      <c r="S3272" s="89">
        <v>0</v>
      </c>
      <c r="T3272" s="89">
        <v>0</v>
      </c>
      <c r="U3272" s="89">
        <v>0</v>
      </c>
      <c r="V3272" s="89">
        <v>0</v>
      </c>
      <c r="W3272" s="89">
        <v>0</v>
      </c>
      <c r="X3272" s="89">
        <v>0</v>
      </c>
      <c r="Y3272" s="89">
        <v>0</v>
      </c>
    </row>
    <row r="3273" spans="1:25">
      <c r="A3273" s="88" t="s">
        <v>3382</v>
      </c>
      <c r="B3273" s="89">
        <v>0</v>
      </c>
      <c r="C3273" s="89">
        <v>0</v>
      </c>
      <c r="D3273" s="89">
        <v>0</v>
      </c>
      <c r="E3273" s="89">
        <v>0</v>
      </c>
      <c r="F3273" s="89">
        <v>0</v>
      </c>
      <c r="G3273" s="89">
        <v>0</v>
      </c>
      <c r="H3273" s="89">
        <v>0</v>
      </c>
      <c r="I3273" s="89">
        <v>0</v>
      </c>
      <c r="J3273" s="89">
        <v>0</v>
      </c>
      <c r="K3273" s="89">
        <v>0</v>
      </c>
      <c r="L3273" s="89">
        <v>0</v>
      </c>
      <c r="M3273" s="89">
        <v>0</v>
      </c>
      <c r="N3273" s="89">
        <v>0</v>
      </c>
      <c r="O3273" s="89">
        <v>0</v>
      </c>
      <c r="P3273" s="89">
        <v>0</v>
      </c>
      <c r="Q3273" s="89">
        <v>0</v>
      </c>
      <c r="R3273" s="89">
        <v>0</v>
      </c>
      <c r="S3273" s="89">
        <v>0</v>
      </c>
      <c r="T3273" s="89">
        <v>0</v>
      </c>
      <c r="U3273" s="89">
        <v>0</v>
      </c>
      <c r="V3273" s="89">
        <v>0</v>
      </c>
      <c r="W3273" s="89">
        <v>0</v>
      </c>
      <c r="X3273" s="89">
        <v>0</v>
      </c>
      <c r="Y3273" s="89">
        <v>0</v>
      </c>
    </row>
    <row r="3274" spans="1:25">
      <c r="A3274" s="88" t="s">
        <v>3383</v>
      </c>
      <c r="B3274" s="89">
        <v>0</v>
      </c>
      <c r="C3274" s="89">
        <v>0</v>
      </c>
      <c r="D3274" s="89">
        <v>0</v>
      </c>
      <c r="E3274" s="89">
        <v>0</v>
      </c>
      <c r="F3274" s="89">
        <v>0</v>
      </c>
      <c r="G3274" s="89">
        <v>0</v>
      </c>
      <c r="H3274" s="89">
        <v>0</v>
      </c>
      <c r="I3274" s="89">
        <v>0</v>
      </c>
      <c r="J3274" s="89">
        <v>0</v>
      </c>
      <c r="K3274" s="89">
        <v>0</v>
      </c>
      <c r="L3274" s="89">
        <v>0</v>
      </c>
      <c r="M3274" s="89">
        <v>0</v>
      </c>
      <c r="N3274" s="89">
        <v>0</v>
      </c>
      <c r="O3274" s="89">
        <v>0</v>
      </c>
      <c r="P3274" s="89">
        <v>0</v>
      </c>
      <c r="Q3274" s="89">
        <v>0</v>
      </c>
      <c r="R3274" s="89">
        <v>0</v>
      </c>
      <c r="S3274" s="89">
        <v>0</v>
      </c>
      <c r="T3274" s="89">
        <v>0</v>
      </c>
      <c r="U3274" s="89">
        <v>0</v>
      </c>
      <c r="V3274" s="89">
        <v>0</v>
      </c>
      <c r="W3274" s="89">
        <v>0</v>
      </c>
      <c r="X3274" s="89">
        <v>0</v>
      </c>
      <c r="Y3274" s="89">
        <v>0</v>
      </c>
    </row>
    <row r="3275" spans="1:25">
      <c r="A3275" s="88" t="s">
        <v>3384</v>
      </c>
      <c r="B3275" s="89">
        <v>0</v>
      </c>
      <c r="C3275" s="89">
        <v>0</v>
      </c>
      <c r="D3275" s="89">
        <v>0</v>
      </c>
      <c r="E3275" s="89">
        <v>0</v>
      </c>
      <c r="F3275" s="89">
        <v>0</v>
      </c>
      <c r="G3275" s="89">
        <v>0</v>
      </c>
      <c r="H3275" s="89">
        <v>0</v>
      </c>
      <c r="I3275" s="89">
        <v>0</v>
      </c>
      <c r="J3275" s="89">
        <v>0</v>
      </c>
      <c r="K3275" s="89">
        <v>0</v>
      </c>
      <c r="L3275" s="89">
        <v>0</v>
      </c>
      <c r="M3275" s="89">
        <v>0</v>
      </c>
      <c r="N3275" s="89">
        <v>0</v>
      </c>
      <c r="O3275" s="89">
        <v>0</v>
      </c>
      <c r="P3275" s="89">
        <v>0</v>
      </c>
      <c r="Q3275" s="89">
        <v>0</v>
      </c>
      <c r="R3275" s="89">
        <v>0</v>
      </c>
      <c r="S3275" s="89">
        <v>0</v>
      </c>
      <c r="T3275" s="89">
        <v>0</v>
      </c>
      <c r="U3275" s="89">
        <v>0</v>
      </c>
      <c r="V3275" s="89">
        <v>0</v>
      </c>
      <c r="W3275" s="89">
        <v>0</v>
      </c>
      <c r="X3275" s="89">
        <v>0</v>
      </c>
      <c r="Y3275" s="89">
        <v>0</v>
      </c>
    </row>
    <row r="3276" spans="1:25">
      <c r="A3276" s="88" t="s">
        <v>3385</v>
      </c>
      <c r="B3276" s="89">
        <v>0</v>
      </c>
      <c r="C3276" s="89">
        <v>0</v>
      </c>
      <c r="D3276" s="89">
        <v>0</v>
      </c>
      <c r="E3276" s="89">
        <v>0</v>
      </c>
      <c r="F3276" s="89">
        <v>0</v>
      </c>
      <c r="G3276" s="89">
        <v>0</v>
      </c>
      <c r="H3276" s="89">
        <v>0</v>
      </c>
      <c r="I3276" s="89">
        <v>0</v>
      </c>
      <c r="J3276" s="89">
        <v>0</v>
      </c>
      <c r="K3276" s="89">
        <v>0</v>
      </c>
      <c r="L3276" s="89">
        <v>0</v>
      </c>
      <c r="M3276" s="89">
        <v>0</v>
      </c>
      <c r="N3276" s="89">
        <v>0</v>
      </c>
      <c r="O3276" s="89">
        <v>0</v>
      </c>
      <c r="P3276" s="89">
        <v>0</v>
      </c>
      <c r="Q3276" s="89">
        <v>0</v>
      </c>
      <c r="R3276" s="89">
        <v>0</v>
      </c>
      <c r="S3276" s="89">
        <v>0</v>
      </c>
      <c r="T3276" s="89">
        <v>0</v>
      </c>
      <c r="U3276" s="89">
        <v>0</v>
      </c>
      <c r="V3276" s="89">
        <v>0</v>
      </c>
      <c r="W3276" s="89">
        <v>0</v>
      </c>
      <c r="X3276" s="89">
        <v>0</v>
      </c>
      <c r="Y3276" s="89">
        <v>0</v>
      </c>
    </row>
    <row r="3277" spans="1:25">
      <c r="A3277" s="88" t="s">
        <v>3386</v>
      </c>
      <c r="B3277" s="89">
        <v>0</v>
      </c>
      <c r="C3277" s="89">
        <v>0</v>
      </c>
      <c r="D3277" s="89">
        <v>0</v>
      </c>
      <c r="E3277" s="89">
        <v>0</v>
      </c>
      <c r="F3277" s="89">
        <v>0</v>
      </c>
      <c r="G3277" s="89">
        <v>0</v>
      </c>
      <c r="H3277" s="89">
        <v>0</v>
      </c>
      <c r="I3277" s="89">
        <v>0</v>
      </c>
      <c r="J3277" s="89">
        <v>0</v>
      </c>
      <c r="K3277" s="89">
        <v>0</v>
      </c>
      <c r="L3277" s="89">
        <v>0</v>
      </c>
      <c r="M3277" s="89">
        <v>0</v>
      </c>
      <c r="N3277" s="89">
        <v>0</v>
      </c>
      <c r="O3277" s="89">
        <v>0</v>
      </c>
      <c r="P3277" s="89">
        <v>0</v>
      </c>
      <c r="Q3277" s="89">
        <v>0</v>
      </c>
      <c r="R3277" s="89">
        <v>0</v>
      </c>
      <c r="S3277" s="89">
        <v>0</v>
      </c>
      <c r="T3277" s="89">
        <v>0</v>
      </c>
      <c r="U3277" s="89">
        <v>0</v>
      </c>
      <c r="V3277" s="89">
        <v>0</v>
      </c>
      <c r="W3277" s="89">
        <v>0</v>
      </c>
      <c r="X3277" s="89">
        <v>0</v>
      </c>
      <c r="Y3277" s="89">
        <v>0</v>
      </c>
    </row>
    <row r="3278" spans="1:25">
      <c r="A3278" s="88" t="s">
        <v>3387</v>
      </c>
      <c r="B3278" s="89">
        <v>0</v>
      </c>
      <c r="C3278" s="89">
        <v>0</v>
      </c>
      <c r="D3278" s="89">
        <v>0</v>
      </c>
      <c r="E3278" s="89">
        <v>0</v>
      </c>
      <c r="F3278" s="89">
        <v>0</v>
      </c>
      <c r="G3278" s="89">
        <v>0</v>
      </c>
      <c r="H3278" s="89">
        <v>0</v>
      </c>
      <c r="I3278" s="89">
        <v>0</v>
      </c>
      <c r="J3278" s="89">
        <v>0</v>
      </c>
      <c r="K3278" s="89">
        <v>0</v>
      </c>
      <c r="L3278" s="89">
        <v>0</v>
      </c>
      <c r="M3278" s="89">
        <v>0</v>
      </c>
      <c r="N3278" s="89">
        <v>0</v>
      </c>
      <c r="O3278" s="89">
        <v>0</v>
      </c>
      <c r="P3278" s="89">
        <v>0</v>
      </c>
      <c r="Q3278" s="89">
        <v>0</v>
      </c>
      <c r="R3278" s="89">
        <v>0</v>
      </c>
      <c r="S3278" s="89">
        <v>0</v>
      </c>
      <c r="T3278" s="89">
        <v>0</v>
      </c>
      <c r="U3278" s="89">
        <v>0</v>
      </c>
      <c r="V3278" s="89">
        <v>0</v>
      </c>
      <c r="W3278" s="89">
        <v>0</v>
      </c>
      <c r="X3278" s="89">
        <v>0</v>
      </c>
      <c r="Y3278" s="89">
        <v>0</v>
      </c>
    </row>
    <row r="3279" spans="1:25">
      <c r="A3279" s="88" t="s">
        <v>3388</v>
      </c>
      <c r="B3279" s="89">
        <v>0</v>
      </c>
      <c r="C3279" s="89">
        <v>0</v>
      </c>
      <c r="D3279" s="89">
        <v>0</v>
      </c>
      <c r="E3279" s="89">
        <v>0</v>
      </c>
      <c r="F3279" s="89">
        <v>0</v>
      </c>
      <c r="G3279" s="89">
        <v>0</v>
      </c>
      <c r="H3279" s="89">
        <v>0</v>
      </c>
      <c r="I3279" s="89">
        <v>0</v>
      </c>
      <c r="J3279" s="89">
        <v>0</v>
      </c>
      <c r="K3279" s="89">
        <v>0</v>
      </c>
      <c r="L3279" s="89">
        <v>0</v>
      </c>
      <c r="M3279" s="89">
        <v>0</v>
      </c>
      <c r="N3279" s="89">
        <v>0</v>
      </c>
      <c r="O3279" s="89">
        <v>0</v>
      </c>
      <c r="P3279" s="89">
        <v>0</v>
      </c>
      <c r="Q3279" s="89">
        <v>0</v>
      </c>
      <c r="R3279" s="89">
        <v>0</v>
      </c>
      <c r="S3279" s="89">
        <v>0</v>
      </c>
      <c r="T3279" s="89">
        <v>0</v>
      </c>
      <c r="U3279" s="89">
        <v>0</v>
      </c>
      <c r="V3279" s="89">
        <v>0</v>
      </c>
      <c r="W3279" s="89">
        <v>0</v>
      </c>
      <c r="X3279" s="89">
        <v>0</v>
      </c>
      <c r="Y3279" s="89">
        <v>0</v>
      </c>
    </row>
    <row r="3280" spans="1:25">
      <c r="A3280" s="88" t="s">
        <v>3389</v>
      </c>
      <c r="B3280" s="89">
        <v>0</v>
      </c>
      <c r="C3280" s="89">
        <v>0</v>
      </c>
      <c r="D3280" s="89">
        <v>0</v>
      </c>
      <c r="E3280" s="89">
        <v>0</v>
      </c>
      <c r="F3280" s="89">
        <v>0</v>
      </c>
      <c r="G3280" s="89">
        <v>0</v>
      </c>
      <c r="H3280" s="89">
        <v>0</v>
      </c>
      <c r="I3280" s="89">
        <v>0</v>
      </c>
      <c r="J3280" s="89">
        <v>0</v>
      </c>
      <c r="K3280" s="89">
        <v>0</v>
      </c>
      <c r="L3280" s="89">
        <v>0</v>
      </c>
      <c r="M3280" s="89">
        <v>0</v>
      </c>
      <c r="N3280" s="89">
        <v>0</v>
      </c>
      <c r="O3280" s="89">
        <v>0</v>
      </c>
      <c r="P3280" s="89">
        <v>0</v>
      </c>
      <c r="Q3280" s="89">
        <v>0</v>
      </c>
      <c r="R3280" s="89">
        <v>0</v>
      </c>
      <c r="S3280" s="89">
        <v>0</v>
      </c>
      <c r="T3280" s="89">
        <v>0</v>
      </c>
      <c r="U3280" s="89">
        <v>0</v>
      </c>
      <c r="V3280" s="89">
        <v>0</v>
      </c>
      <c r="W3280" s="89">
        <v>0</v>
      </c>
      <c r="X3280" s="89">
        <v>0</v>
      </c>
      <c r="Y3280" s="89">
        <v>0</v>
      </c>
    </row>
    <row r="3281" spans="1:25">
      <c r="A3281" s="88" t="s">
        <v>3390</v>
      </c>
      <c r="B3281" s="89">
        <v>0</v>
      </c>
      <c r="C3281" s="89">
        <v>0</v>
      </c>
      <c r="D3281" s="89">
        <v>0</v>
      </c>
      <c r="E3281" s="89">
        <v>0</v>
      </c>
      <c r="F3281" s="89">
        <v>0</v>
      </c>
      <c r="G3281" s="89">
        <v>0</v>
      </c>
      <c r="H3281" s="89">
        <v>0</v>
      </c>
      <c r="I3281" s="89">
        <v>0</v>
      </c>
      <c r="J3281" s="89">
        <v>0</v>
      </c>
      <c r="K3281" s="89">
        <v>0</v>
      </c>
      <c r="L3281" s="89">
        <v>0</v>
      </c>
      <c r="M3281" s="89">
        <v>0</v>
      </c>
      <c r="N3281" s="89">
        <v>0</v>
      </c>
      <c r="O3281" s="89">
        <v>0</v>
      </c>
      <c r="P3281" s="89">
        <v>0</v>
      </c>
      <c r="Q3281" s="89">
        <v>0</v>
      </c>
      <c r="R3281" s="89">
        <v>0</v>
      </c>
      <c r="S3281" s="89">
        <v>0</v>
      </c>
      <c r="T3281" s="89">
        <v>0</v>
      </c>
      <c r="U3281" s="89">
        <v>0</v>
      </c>
      <c r="V3281" s="89">
        <v>0</v>
      </c>
      <c r="W3281" s="89">
        <v>0</v>
      </c>
      <c r="X3281" s="89">
        <v>0</v>
      </c>
      <c r="Y3281" s="89">
        <v>0</v>
      </c>
    </row>
    <row r="3282" spans="1:25">
      <c r="A3282" s="88" t="s">
        <v>3391</v>
      </c>
      <c r="B3282" s="89">
        <v>0</v>
      </c>
      <c r="C3282" s="89">
        <v>0</v>
      </c>
      <c r="D3282" s="89">
        <v>0</v>
      </c>
      <c r="E3282" s="89">
        <v>0</v>
      </c>
      <c r="F3282" s="89">
        <v>0</v>
      </c>
      <c r="G3282" s="89">
        <v>0</v>
      </c>
      <c r="H3282" s="89">
        <v>0</v>
      </c>
      <c r="I3282" s="89">
        <v>0</v>
      </c>
      <c r="J3282" s="89">
        <v>0</v>
      </c>
      <c r="K3282" s="89">
        <v>0</v>
      </c>
      <c r="L3282" s="89">
        <v>0</v>
      </c>
      <c r="M3282" s="89">
        <v>0</v>
      </c>
      <c r="N3282" s="89">
        <v>0</v>
      </c>
      <c r="O3282" s="89">
        <v>0</v>
      </c>
      <c r="P3282" s="89">
        <v>0</v>
      </c>
      <c r="Q3282" s="89">
        <v>0</v>
      </c>
      <c r="R3282" s="89">
        <v>0</v>
      </c>
      <c r="S3282" s="89">
        <v>0</v>
      </c>
      <c r="T3282" s="89">
        <v>0</v>
      </c>
      <c r="U3282" s="89">
        <v>0</v>
      </c>
      <c r="V3282" s="89">
        <v>0</v>
      </c>
      <c r="W3282" s="89">
        <v>0</v>
      </c>
      <c r="X3282" s="89">
        <v>0</v>
      </c>
      <c r="Y3282" s="89">
        <v>0</v>
      </c>
    </row>
    <row r="3283" spans="1:25">
      <c r="A3283" s="88" t="s">
        <v>3392</v>
      </c>
      <c r="B3283" s="89">
        <v>0</v>
      </c>
      <c r="C3283" s="89">
        <v>0</v>
      </c>
      <c r="D3283" s="89">
        <v>0</v>
      </c>
      <c r="E3283" s="89">
        <v>0</v>
      </c>
      <c r="F3283" s="89">
        <v>0</v>
      </c>
      <c r="G3283" s="89">
        <v>0</v>
      </c>
      <c r="H3283" s="89">
        <v>0</v>
      </c>
      <c r="I3283" s="89">
        <v>0</v>
      </c>
      <c r="J3283" s="89">
        <v>0</v>
      </c>
      <c r="K3283" s="89">
        <v>0</v>
      </c>
      <c r="L3283" s="89">
        <v>0</v>
      </c>
      <c r="M3283" s="89">
        <v>0</v>
      </c>
      <c r="N3283" s="89">
        <v>0</v>
      </c>
      <c r="O3283" s="89">
        <v>0</v>
      </c>
      <c r="P3283" s="89">
        <v>0</v>
      </c>
      <c r="Q3283" s="89">
        <v>0</v>
      </c>
      <c r="R3283" s="89">
        <v>0</v>
      </c>
      <c r="S3283" s="89">
        <v>0</v>
      </c>
      <c r="T3283" s="89">
        <v>0</v>
      </c>
      <c r="U3283" s="89">
        <v>0</v>
      </c>
      <c r="V3283" s="89">
        <v>0</v>
      </c>
      <c r="W3283" s="89">
        <v>0</v>
      </c>
      <c r="X3283" s="89">
        <v>0</v>
      </c>
      <c r="Y3283" s="89">
        <v>0</v>
      </c>
    </row>
    <row r="3284" spans="1:25">
      <c r="A3284" s="88" t="s">
        <v>3393</v>
      </c>
      <c r="B3284" s="89">
        <v>0</v>
      </c>
      <c r="C3284" s="89">
        <v>0</v>
      </c>
      <c r="D3284" s="89">
        <v>0</v>
      </c>
      <c r="E3284" s="89">
        <v>0</v>
      </c>
      <c r="F3284" s="89">
        <v>0</v>
      </c>
      <c r="G3284" s="89">
        <v>0</v>
      </c>
      <c r="H3284" s="89">
        <v>0</v>
      </c>
      <c r="I3284" s="89">
        <v>0</v>
      </c>
      <c r="J3284" s="89">
        <v>0</v>
      </c>
      <c r="K3284" s="89">
        <v>0</v>
      </c>
      <c r="L3284" s="89">
        <v>0</v>
      </c>
      <c r="M3284" s="89">
        <v>0</v>
      </c>
      <c r="N3284" s="89">
        <v>0</v>
      </c>
      <c r="O3284" s="89">
        <v>0</v>
      </c>
      <c r="P3284" s="89">
        <v>0</v>
      </c>
      <c r="Q3284" s="89">
        <v>0</v>
      </c>
      <c r="R3284" s="89">
        <v>0</v>
      </c>
      <c r="S3284" s="89">
        <v>0</v>
      </c>
      <c r="T3284" s="89">
        <v>0</v>
      </c>
      <c r="U3284" s="89">
        <v>0</v>
      </c>
      <c r="V3284" s="89">
        <v>0</v>
      </c>
      <c r="W3284" s="89">
        <v>0</v>
      </c>
      <c r="X3284" s="89">
        <v>0</v>
      </c>
      <c r="Y3284" s="89">
        <v>0</v>
      </c>
    </row>
    <row r="3285" spans="1:25">
      <c r="A3285" s="88" t="s">
        <v>3394</v>
      </c>
      <c r="B3285" s="89">
        <v>0</v>
      </c>
      <c r="C3285" s="89">
        <v>0</v>
      </c>
      <c r="D3285" s="89">
        <v>0</v>
      </c>
      <c r="E3285" s="89">
        <v>0</v>
      </c>
      <c r="F3285" s="89">
        <v>0</v>
      </c>
      <c r="G3285" s="89">
        <v>0</v>
      </c>
      <c r="H3285" s="89">
        <v>0</v>
      </c>
      <c r="I3285" s="89">
        <v>0</v>
      </c>
      <c r="J3285" s="89">
        <v>0</v>
      </c>
      <c r="K3285" s="89">
        <v>0</v>
      </c>
      <c r="L3285" s="89">
        <v>0</v>
      </c>
      <c r="M3285" s="89">
        <v>0</v>
      </c>
      <c r="N3285" s="89">
        <v>0</v>
      </c>
      <c r="O3285" s="89">
        <v>0</v>
      </c>
      <c r="P3285" s="89">
        <v>0</v>
      </c>
      <c r="Q3285" s="89">
        <v>0</v>
      </c>
      <c r="R3285" s="89">
        <v>0</v>
      </c>
      <c r="S3285" s="89">
        <v>0</v>
      </c>
      <c r="T3285" s="89">
        <v>0</v>
      </c>
      <c r="U3285" s="89">
        <v>0</v>
      </c>
      <c r="V3285" s="89">
        <v>0</v>
      </c>
      <c r="W3285" s="89">
        <v>0</v>
      </c>
      <c r="X3285" s="89">
        <v>0</v>
      </c>
      <c r="Y3285" s="89">
        <v>0</v>
      </c>
    </row>
    <row r="3286" spans="1:25">
      <c r="A3286" s="88" t="s">
        <v>3395</v>
      </c>
      <c r="B3286" s="89">
        <v>0</v>
      </c>
      <c r="C3286" s="89">
        <v>0</v>
      </c>
      <c r="D3286" s="89">
        <v>0</v>
      </c>
      <c r="E3286" s="89">
        <v>0</v>
      </c>
      <c r="F3286" s="89">
        <v>0</v>
      </c>
      <c r="G3286" s="89">
        <v>0</v>
      </c>
      <c r="H3286" s="89">
        <v>0</v>
      </c>
      <c r="I3286" s="89">
        <v>0</v>
      </c>
      <c r="J3286" s="89">
        <v>0</v>
      </c>
      <c r="K3286" s="89">
        <v>0</v>
      </c>
      <c r="L3286" s="89">
        <v>0</v>
      </c>
      <c r="M3286" s="89">
        <v>0</v>
      </c>
      <c r="N3286" s="89">
        <v>0</v>
      </c>
      <c r="O3286" s="89">
        <v>0</v>
      </c>
      <c r="P3286" s="89">
        <v>0</v>
      </c>
      <c r="Q3286" s="89">
        <v>0</v>
      </c>
      <c r="R3286" s="89">
        <v>0</v>
      </c>
      <c r="S3286" s="89">
        <v>0</v>
      </c>
      <c r="T3286" s="89">
        <v>0</v>
      </c>
      <c r="U3286" s="89">
        <v>0</v>
      </c>
      <c r="V3286" s="89">
        <v>0</v>
      </c>
      <c r="W3286" s="89">
        <v>0</v>
      </c>
      <c r="X3286" s="89">
        <v>0</v>
      </c>
      <c r="Y3286" s="89">
        <v>0</v>
      </c>
    </row>
    <row r="3287" spans="1:25">
      <c r="A3287" s="88" t="s">
        <v>3396</v>
      </c>
      <c r="B3287" s="89">
        <v>0</v>
      </c>
      <c r="C3287" s="89">
        <v>0</v>
      </c>
      <c r="D3287" s="89">
        <v>0</v>
      </c>
      <c r="E3287" s="89">
        <v>0</v>
      </c>
      <c r="F3287" s="89">
        <v>0</v>
      </c>
      <c r="G3287" s="89">
        <v>0</v>
      </c>
      <c r="H3287" s="89">
        <v>0</v>
      </c>
      <c r="I3287" s="89">
        <v>0</v>
      </c>
      <c r="J3287" s="89">
        <v>0</v>
      </c>
      <c r="K3287" s="89">
        <v>0</v>
      </c>
      <c r="L3287" s="89">
        <v>0</v>
      </c>
      <c r="M3287" s="89">
        <v>0</v>
      </c>
      <c r="N3287" s="89">
        <v>0</v>
      </c>
      <c r="O3287" s="89">
        <v>0</v>
      </c>
      <c r="P3287" s="89">
        <v>0</v>
      </c>
      <c r="Q3287" s="89">
        <v>0</v>
      </c>
      <c r="R3287" s="89">
        <v>0</v>
      </c>
      <c r="S3287" s="89">
        <v>0</v>
      </c>
      <c r="T3287" s="89">
        <v>0</v>
      </c>
      <c r="U3287" s="89">
        <v>0</v>
      </c>
      <c r="V3287" s="89">
        <v>0</v>
      </c>
      <c r="W3287" s="89">
        <v>0</v>
      </c>
      <c r="X3287" s="89">
        <v>0</v>
      </c>
      <c r="Y3287" s="89">
        <v>0</v>
      </c>
    </row>
    <row r="3288" spans="1:25">
      <c r="A3288" s="88" t="s">
        <v>3397</v>
      </c>
      <c r="B3288" s="89">
        <v>0</v>
      </c>
      <c r="C3288" s="89">
        <v>0</v>
      </c>
      <c r="D3288" s="89">
        <v>0</v>
      </c>
      <c r="E3288" s="89">
        <v>0</v>
      </c>
      <c r="F3288" s="89">
        <v>0</v>
      </c>
      <c r="G3288" s="89">
        <v>0</v>
      </c>
      <c r="H3288" s="89">
        <v>0</v>
      </c>
      <c r="I3288" s="89">
        <v>0</v>
      </c>
      <c r="J3288" s="89">
        <v>0</v>
      </c>
      <c r="K3288" s="89">
        <v>0</v>
      </c>
      <c r="L3288" s="89">
        <v>0</v>
      </c>
      <c r="M3288" s="89">
        <v>0</v>
      </c>
      <c r="N3288" s="89">
        <v>0</v>
      </c>
      <c r="O3288" s="89">
        <v>0</v>
      </c>
      <c r="P3288" s="89">
        <v>0</v>
      </c>
      <c r="Q3288" s="89">
        <v>0</v>
      </c>
      <c r="R3288" s="89">
        <v>0</v>
      </c>
      <c r="S3288" s="89">
        <v>0</v>
      </c>
      <c r="T3288" s="89">
        <v>0</v>
      </c>
      <c r="U3288" s="89">
        <v>0</v>
      </c>
      <c r="V3288" s="89">
        <v>0</v>
      </c>
      <c r="W3288" s="89">
        <v>0</v>
      </c>
      <c r="X3288" s="89">
        <v>0</v>
      </c>
      <c r="Y3288" s="89">
        <v>0</v>
      </c>
    </row>
    <row r="3289" spans="1:25">
      <c r="A3289" s="88" t="s">
        <v>3398</v>
      </c>
      <c r="B3289" s="89">
        <v>0</v>
      </c>
      <c r="C3289" s="89">
        <v>0</v>
      </c>
      <c r="D3289" s="89">
        <v>0</v>
      </c>
      <c r="E3289" s="89">
        <v>0</v>
      </c>
      <c r="F3289" s="89">
        <v>0</v>
      </c>
      <c r="G3289" s="89">
        <v>0</v>
      </c>
      <c r="H3289" s="89">
        <v>0</v>
      </c>
      <c r="I3289" s="89">
        <v>0</v>
      </c>
      <c r="J3289" s="89">
        <v>0</v>
      </c>
      <c r="K3289" s="89">
        <v>0</v>
      </c>
      <c r="L3289" s="89">
        <v>0</v>
      </c>
      <c r="M3289" s="89">
        <v>0</v>
      </c>
      <c r="N3289" s="89">
        <v>0</v>
      </c>
      <c r="O3289" s="89">
        <v>0</v>
      </c>
      <c r="P3289" s="89">
        <v>0</v>
      </c>
      <c r="Q3289" s="89">
        <v>0</v>
      </c>
      <c r="R3289" s="89">
        <v>0</v>
      </c>
      <c r="S3289" s="89">
        <v>0</v>
      </c>
      <c r="T3289" s="89">
        <v>0</v>
      </c>
      <c r="U3289" s="89">
        <v>0</v>
      </c>
      <c r="V3289" s="89">
        <v>0</v>
      </c>
      <c r="W3289" s="89">
        <v>0</v>
      </c>
      <c r="X3289" s="89">
        <v>0</v>
      </c>
      <c r="Y3289" s="89">
        <v>0</v>
      </c>
    </row>
    <row r="3290" spans="1:25">
      <c r="A3290" s="88" t="s">
        <v>3399</v>
      </c>
      <c r="B3290" s="89">
        <v>0</v>
      </c>
      <c r="C3290" s="89">
        <v>0</v>
      </c>
      <c r="D3290" s="89">
        <v>0</v>
      </c>
      <c r="E3290" s="89">
        <v>0</v>
      </c>
      <c r="F3290" s="89">
        <v>0</v>
      </c>
      <c r="G3290" s="89">
        <v>0</v>
      </c>
      <c r="H3290" s="89">
        <v>0</v>
      </c>
      <c r="I3290" s="89">
        <v>0</v>
      </c>
      <c r="J3290" s="89">
        <v>0</v>
      </c>
      <c r="K3290" s="89">
        <v>0</v>
      </c>
      <c r="L3290" s="89">
        <v>0</v>
      </c>
      <c r="M3290" s="89">
        <v>0</v>
      </c>
      <c r="N3290" s="89">
        <v>0</v>
      </c>
      <c r="O3290" s="89">
        <v>0</v>
      </c>
      <c r="P3290" s="89">
        <v>0</v>
      </c>
      <c r="Q3290" s="89">
        <v>0</v>
      </c>
      <c r="R3290" s="89">
        <v>0</v>
      </c>
      <c r="S3290" s="89">
        <v>0</v>
      </c>
      <c r="T3290" s="89">
        <v>0</v>
      </c>
      <c r="U3290" s="89">
        <v>0</v>
      </c>
      <c r="V3290" s="89">
        <v>0</v>
      </c>
      <c r="W3290" s="89">
        <v>0</v>
      </c>
      <c r="X3290" s="89">
        <v>0</v>
      </c>
      <c r="Y3290" s="89">
        <v>0</v>
      </c>
    </row>
    <row r="3291" spans="1:25">
      <c r="A3291" s="88" t="s">
        <v>3400</v>
      </c>
      <c r="B3291" s="89">
        <v>0</v>
      </c>
      <c r="C3291" s="89">
        <v>0</v>
      </c>
      <c r="D3291" s="89">
        <v>0</v>
      </c>
      <c r="E3291" s="89">
        <v>0</v>
      </c>
      <c r="F3291" s="89">
        <v>0</v>
      </c>
      <c r="G3291" s="89">
        <v>0</v>
      </c>
      <c r="H3291" s="89">
        <v>0</v>
      </c>
      <c r="I3291" s="89">
        <v>0</v>
      </c>
      <c r="J3291" s="89">
        <v>0</v>
      </c>
      <c r="K3291" s="89">
        <v>0</v>
      </c>
      <c r="L3291" s="89">
        <v>0</v>
      </c>
      <c r="M3291" s="89">
        <v>0</v>
      </c>
      <c r="N3291" s="89">
        <v>0</v>
      </c>
      <c r="O3291" s="89">
        <v>0</v>
      </c>
      <c r="P3291" s="89">
        <v>0</v>
      </c>
      <c r="Q3291" s="89">
        <v>0</v>
      </c>
      <c r="R3291" s="89">
        <v>0</v>
      </c>
      <c r="S3291" s="89">
        <v>0</v>
      </c>
      <c r="T3291" s="89">
        <v>0</v>
      </c>
      <c r="U3291" s="89">
        <v>0</v>
      </c>
      <c r="V3291" s="89">
        <v>0</v>
      </c>
      <c r="W3291" s="89">
        <v>0</v>
      </c>
      <c r="X3291" s="89">
        <v>0</v>
      </c>
      <c r="Y3291" s="89">
        <v>0</v>
      </c>
    </row>
    <row r="3292" spans="1:25">
      <c r="A3292" s="88" t="s">
        <v>3401</v>
      </c>
      <c r="B3292" s="89">
        <v>0</v>
      </c>
      <c r="C3292" s="89">
        <v>0</v>
      </c>
      <c r="D3292" s="89">
        <v>0</v>
      </c>
      <c r="E3292" s="89">
        <v>0</v>
      </c>
      <c r="F3292" s="89">
        <v>0</v>
      </c>
      <c r="G3292" s="89">
        <v>0</v>
      </c>
      <c r="H3292" s="89">
        <v>0</v>
      </c>
      <c r="I3292" s="89">
        <v>0</v>
      </c>
      <c r="J3292" s="89">
        <v>0</v>
      </c>
      <c r="K3292" s="89">
        <v>0</v>
      </c>
      <c r="L3292" s="89">
        <v>0</v>
      </c>
      <c r="M3292" s="89">
        <v>0</v>
      </c>
      <c r="N3292" s="89">
        <v>0</v>
      </c>
      <c r="O3292" s="89">
        <v>0</v>
      </c>
      <c r="P3292" s="89">
        <v>0</v>
      </c>
      <c r="Q3292" s="89">
        <v>0</v>
      </c>
      <c r="R3292" s="89">
        <v>0</v>
      </c>
      <c r="S3292" s="89">
        <v>0</v>
      </c>
      <c r="T3292" s="89">
        <v>0</v>
      </c>
      <c r="U3292" s="89">
        <v>0</v>
      </c>
      <c r="V3292" s="89">
        <v>0</v>
      </c>
      <c r="W3292" s="89">
        <v>0</v>
      </c>
      <c r="X3292" s="89">
        <v>0</v>
      </c>
      <c r="Y3292" s="89">
        <v>0</v>
      </c>
    </row>
    <row r="3293" spans="1:25">
      <c r="A3293" s="88" t="s">
        <v>3402</v>
      </c>
      <c r="B3293" s="89">
        <v>0</v>
      </c>
      <c r="C3293" s="89">
        <v>0</v>
      </c>
      <c r="D3293" s="89">
        <v>0</v>
      </c>
      <c r="E3293" s="89">
        <v>0</v>
      </c>
      <c r="F3293" s="89">
        <v>0</v>
      </c>
      <c r="G3293" s="89">
        <v>0</v>
      </c>
      <c r="H3293" s="89">
        <v>0</v>
      </c>
      <c r="I3293" s="89">
        <v>0</v>
      </c>
      <c r="J3293" s="89">
        <v>0</v>
      </c>
      <c r="K3293" s="89">
        <v>0</v>
      </c>
      <c r="L3293" s="89">
        <v>0</v>
      </c>
      <c r="M3293" s="89">
        <v>0</v>
      </c>
      <c r="N3293" s="89">
        <v>0</v>
      </c>
      <c r="O3293" s="89">
        <v>0</v>
      </c>
      <c r="P3293" s="89">
        <v>0</v>
      </c>
      <c r="Q3293" s="89">
        <v>0</v>
      </c>
      <c r="R3293" s="89">
        <v>0</v>
      </c>
      <c r="S3293" s="89">
        <v>0</v>
      </c>
      <c r="T3293" s="89">
        <v>0</v>
      </c>
      <c r="U3293" s="89">
        <v>0</v>
      </c>
      <c r="V3293" s="89">
        <v>0</v>
      </c>
      <c r="W3293" s="89">
        <v>0</v>
      </c>
      <c r="X3293" s="89">
        <v>0</v>
      </c>
      <c r="Y3293" s="89">
        <v>0</v>
      </c>
    </row>
    <row r="3294" spans="1:25">
      <c r="A3294" s="88" t="s">
        <v>3403</v>
      </c>
      <c r="B3294" s="89">
        <v>0</v>
      </c>
      <c r="C3294" s="89">
        <v>0</v>
      </c>
      <c r="D3294" s="89">
        <v>0</v>
      </c>
      <c r="E3294" s="89">
        <v>0</v>
      </c>
      <c r="F3294" s="89">
        <v>0</v>
      </c>
      <c r="G3294" s="89">
        <v>0</v>
      </c>
      <c r="H3294" s="89">
        <v>0</v>
      </c>
      <c r="I3294" s="89">
        <v>0</v>
      </c>
      <c r="J3294" s="89">
        <v>0</v>
      </c>
      <c r="K3294" s="89">
        <v>0</v>
      </c>
      <c r="L3294" s="89">
        <v>0</v>
      </c>
      <c r="M3294" s="89">
        <v>0</v>
      </c>
      <c r="N3294" s="89">
        <v>0</v>
      </c>
      <c r="O3294" s="89">
        <v>0</v>
      </c>
      <c r="P3294" s="89">
        <v>0</v>
      </c>
      <c r="Q3294" s="89">
        <v>0</v>
      </c>
      <c r="R3294" s="89">
        <v>0</v>
      </c>
      <c r="S3294" s="89">
        <v>0</v>
      </c>
      <c r="T3294" s="89">
        <v>0</v>
      </c>
      <c r="U3294" s="89">
        <v>0</v>
      </c>
      <c r="V3294" s="89">
        <v>0</v>
      </c>
      <c r="W3294" s="89">
        <v>0</v>
      </c>
      <c r="X3294" s="89">
        <v>0</v>
      </c>
      <c r="Y3294" s="89">
        <v>0</v>
      </c>
    </row>
    <row r="3295" spans="1:25">
      <c r="A3295" s="88" t="s">
        <v>3404</v>
      </c>
      <c r="B3295" s="89">
        <v>0</v>
      </c>
      <c r="C3295" s="89">
        <v>0</v>
      </c>
      <c r="D3295" s="89">
        <v>0</v>
      </c>
      <c r="E3295" s="89">
        <v>0</v>
      </c>
      <c r="F3295" s="89">
        <v>0</v>
      </c>
      <c r="G3295" s="89">
        <v>0</v>
      </c>
      <c r="H3295" s="89">
        <v>0</v>
      </c>
      <c r="I3295" s="89">
        <v>0</v>
      </c>
      <c r="J3295" s="89">
        <v>0</v>
      </c>
      <c r="K3295" s="89">
        <v>0</v>
      </c>
      <c r="L3295" s="89">
        <v>0</v>
      </c>
      <c r="M3295" s="89">
        <v>0</v>
      </c>
      <c r="N3295" s="89">
        <v>0</v>
      </c>
      <c r="O3295" s="89">
        <v>0</v>
      </c>
      <c r="P3295" s="89">
        <v>0</v>
      </c>
      <c r="Q3295" s="89">
        <v>0</v>
      </c>
      <c r="R3295" s="89">
        <v>0</v>
      </c>
      <c r="S3295" s="89">
        <v>0</v>
      </c>
      <c r="T3295" s="89">
        <v>0</v>
      </c>
      <c r="U3295" s="89">
        <v>0</v>
      </c>
      <c r="V3295" s="89">
        <v>0</v>
      </c>
      <c r="W3295" s="89">
        <v>0</v>
      </c>
      <c r="X3295" s="89">
        <v>0</v>
      </c>
      <c r="Y3295" s="89">
        <v>0</v>
      </c>
    </row>
    <row r="3296" spans="1:25">
      <c r="A3296" s="88" t="s">
        <v>3405</v>
      </c>
      <c r="B3296" s="89">
        <v>0</v>
      </c>
      <c r="C3296" s="89">
        <v>0</v>
      </c>
      <c r="D3296" s="89">
        <v>0</v>
      </c>
      <c r="E3296" s="89">
        <v>0</v>
      </c>
      <c r="F3296" s="89">
        <v>0</v>
      </c>
      <c r="G3296" s="89">
        <v>0</v>
      </c>
      <c r="H3296" s="89">
        <v>0</v>
      </c>
      <c r="I3296" s="89">
        <v>0</v>
      </c>
      <c r="J3296" s="89">
        <v>0</v>
      </c>
      <c r="K3296" s="89">
        <v>0</v>
      </c>
      <c r="L3296" s="89">
        <v>0</v>
      </c>
      <c r="M3296" s="89">
        <v>0</v>
      </c>
      <c r="N3296" s="89">
        <v>0</v>
      </c>
      <c r="O3296" s="89">
        <v>0</v>
      </c>
      <c r="P3296" s="89">
        <v>0</v>
      </c>
      <c r="Q3296" s="89">
        <v>0</v>
      </c>
      <c r="R3296" s="89">
        <v>0</v>
      </c>
      <c r="S3296" s="89">
        <v>0</v>
      </c>
      <c r="T3296" s="89">
        <v>0</v>
      </c>
      <c r="U3296" s="89">
        <v>0</v>
      </c>
      <c r="V3296" s="89">
        <v>0</v>
      </c>
      <c r="W3296" s="89">
        <v>0</v>
      </c>
      <c r="X3296" s="89">
        <v>0</v>
      </c>
      <c r="Y3296" s="89">
        <v>0</v>
      </c>
    </row>
    <row r="3297" spans="1:25">
      <c r="A3297" s="88" t="s">
        <v>3406</v>
      </c>
      <c r="B3297" s="89">
        <v>0</v>
      </c>
      <c r="C3297" s="89">
        <v>0</v>
      </c>
      <c r="D3297" s="89">
        <v>0</v>
      </c>
      <c r="E3297" s="89">
        <v>0</v>
      </c>
      <c r="F3297" s="89">
        <v>0</v>
      </c>
      <c r="G3297" s="89">
        <v>0</v>
      </c>
      <c r="H3297" s="89">
        <v>0</v>
      </c>
      <c r="I3297" s="89">
        <v>0</v>
      </c>
      <c r="J3297" s="89">
        <v>0</v>
      </c>
      <c r="K3297" s="89">
        <v>0</v>
      </c>
      <c r="L3297" s="89">
        <v>0</v>
      </c>
      <c r="M3297" s="89">
        <v>0</v>
      </c>
      <c r="N3297" s="89">
        <v>0</v>
      </c>
      <c r="O3297" s="89">
        <v>0</v>
      </c>
      <c r="P3297" s="89">
        <v>0</v>
      </c>
      <c r="Q3297" s="89">
        <v>0</v>
      </c>
      <c r="R3297" s="89">
        <v>0</v>
      </c>
      <c r="S3297" s="89">
        <v>0</v>
      </c>
      <c r="T3297" s="89">
        <v>0</v>
      </c>
      <c r="U3297" s="89">
        <v>0</v>
      </c>
      <c r="V3297" s="89">
        <v>0</v>
      </c>
      <c r="W3297" s="89">
        <v>0</v>
      </c>
      <c r="X3297" s="89">
        <v>0</v>
      </c>
      <c r="Y3297" s="89">
        <v>0</v>
      </c>
    </row>
    <row r="3298" spans="1:25">
      <c r="A3298" s="88" t="s">
        <v>3407</v>
      </c>
      <c r="B3298" s="89">
        <v>0</v>
      </c>
      <c r="C3298" s="89">
        <v>0</v>
      </c>
      <c r="D3298" s="89">
        <v>0</v>
      </c>
      <c r="E3298" s="89">
        <v>0</v>
      </c>
      <c r="F3298" s="89">
        <v>0</v>
      </c>
      <c r="G3298" s="89">
        <v>0</v>
      </c>
      <c r="H3298" s="89">
        <v>0</v>
      </c>
      <c r="I3298" s="89">
        <v>0</v>
      </c>
      <c r="J3298" s="89">
        <v>0</v>
      </c>
      <c r="K3298" s="89">
        <v>0</v>
      </c>
      <c r="L3298" s="89">
        <v>0</v>
      </c>
      <c r="M3298" s="89">
        <v>0</v>
      </c>
      <c r="N3298" s="89">
        <v>0</v>
      </c>
      <c r="O3298" s="89">
        <v>0</v>
      </c>
      <c r="P3298" s="89">
        <v>0</v>
      </c>
      <c r="Q3298" s="89">
        <v>0</v>
      </c>
      <c r="R3298" s="89">
        <v>0</v>
      </c>
      <c r="S3298" s="89">
        <v>0</v>
      </c>
      <c r="T3298" s="89">
        <v>0</v>
      </c>
      <c r="U3298" s="89">
        <v>0</v>
      </c>
      <c r="V3298" s="89">
        <v>0</v>
      </c>
      <c r="W3298" s="89">
        <v>0</v>
      </c>
      <c r="X3298" s="89">
        <v>0</v>
      </c>
      <c r="Y3298" s="89">
        <v>0</v>
      </c>
    </row>
    <row r="3299" spans="1:25">
      <c r="A3299" s="88" t="s">
        <v>3408</v>
      </c>
      <c r="B3299" s="89">
        <v>0</v>
      </c>
      <c r="C3299" s="89">
        <v>0</v>
      </c>
      <c r="D3299" s="89">
        <v>0</v>
      </c>
      <c r="E3299" s="89">
        <v>0</v>
      </c>
      <c r="F3299" s="89">
        <v>0</v>
      </c>
      <c r="G3299" s="89">
        <v>0</v>
      </c>
      <c r="H3299" s="89">
        <v>0</v>
      </c>
      <c r="I3299" s="89">
        <v>0</v>
      </c>
      <c r="J3299" s="89">
        <v>0</v>
      </c>
      <c r="K3299" s="89">
        <v>0</v>
      </c>
      <c r="L3299" s="89">
        <v>0</v>
      </c>
      <c r="M3299" s="89">
        <v>0</v>
      </c>
      <c r="N3299" s="89">
        <v>0</v>
      </c>
      <c r="O3299" s="89">
        <v>0</v>
      </c>
      <c r="P3299" s="89">
        <v>0</v>
      </c>
      <c r="Q3299" s="89">
        <v>0</v>
      </c>
      <c r="R3299" s="89">
        <v>0</v>
      </c>
      <c r="S3299" s="89">
        <v>0</v>
      </c>
      <c r="T3299" s="89">
        <v>0</v>
      </c>
      <c r="U3299" s="89">
        <v>0</v>
      </c>
      <c r="V3299" s="89">
        <v>0</v>
      </c>
      <c r="W3299" s="89">
        <v>0</v>
      </c>
      <c r="X3299" s="89">
        <v>0</v>
      </c>
      <c r="Y3299" s="89">
        <v>0</v>
      </c>
    </row>
    <row r="3300" spans="1:25">
      <c r="A3300" s="88" t="s">
        <v>3409</v>
      </c>
      <c r="B3300" s="89">
        <v>0</v>
      </c>
      <c r="C3300" s="89">
        <v>0</v>
      </c>
      <c r="D3300" s="89">
        <v>0</v>
      </c>
      <c r="E3300" s="89">
        <v>0</v>
      </c>
      <c r="F3300" s="89">
        <v>0</v>
      </c>
      <c r="G3300" s="89">
        <v>0</v>
      </c>
      <c r="H3300" s="89">
        <v>0</v>
      </c>
      <c r="I3300" s="89">
        <v>0</v>
      </c>
      <c r="J3300" s="89">
        <v>0</v>
      </c>
      <c r="K3300" s="89">
        <v>0</v>
      </c>
      <c r="L3300" s="89">
        <v>0</v>
      </c>
      <c r="M3300" s="89">
        <v>0</v>
      </c>
      <c r="N3300" s="89">
        <v>0</v>
      </c>
      <c r="O3300" s="89">
        <v>0</v>
      </c>
      <c r="P3300" s="89">
        <v>0</v>
      </c>
      <c r="Q3300" s="89">
        <v>0</v>
      </c>
      <c r="R3300" s="89">
        <v>0</v>
      </c>
      <c r="S3300" s="89">
        <v>0</v>
      </c>
      <c r="T3300" s="89">
        <v>0</v>
      </c>
      <c r="U3300" s="89">
        <v>0</v>
      </c>
      <c r="V3300" s="89">
        <v>0</v>
      </c>
      <c r="W3300" s="89">
        <v>0</v>
      </c>
      <c r="X3300" s="89">
        <v>0</v>
      </c>
      <c r="Y3300" s="89">
        <v>0</v>
      </c>
    </row>
    <row r="3301" spans="1:25">
      <c r="A3301" s="88" t="s">
        <v>3410</v>
      </c>
      <c r="B3301" s="89">
        <v>0</v>
      </c>
      <c r="C3301" s="89">
        <v>0</v>
      </c>
      <c r="D3301" s="89">
        <v>0</v>
      </c>
      <c r="E3301" s="89">
        <v>0</v>
      </c>
      <c r="F3301" s="89">
        <v>0</v>
      </c>
      <c r="G3301" s="89">
        <v>0</v>
      </c>
      <c r="H3301" s="89">
        <v>0</v>
      </c>
      <c r="I3301" s="89">
        <v>0</v>
      </c>
      <c r="J3301" s="89">
        <v>0</v>
      </c>
      <c r="K3301" s="89">
        <v>0</v>
      </c>
      <c r="L3301" s="89">
        <v>0</v>
      </c>
      <c r="M3301" s="89">
        <v>0</v>
      </c>
      <c r="N3301" s="89">
        <v>0</v>
      </c>
      <c r="O3301" s="89">
        <v>0</v>
      </c>
      <c r="P3301" s="89">
        <v>0</v>
      </c>
      <c r="Q3301" s="89">
        <v>0</v>
      </c>
      <c r="R3301" s="89">
        <v>0</v>
      </c>
      <c r="S3301" s="89">
        <v>0</v>
      </c>
      <c r="T3301" s="89">
        <v>0</v>
      </c>
      <c r="U3301" s="89">
        <v>0</v>
      </c>
      <c r="V3301" s="89">
        <v>0</v>
      </c>
      <c r="W3301" s="89">
        <v>0</v>
      </c>
      <c r="X3301" s="89">
        <v>0</v>
      </c>
      <c r="Y3301" s="89">
        <v>0</v>
      </c>
    </row>
    <row r="3302" spans="1:25">
      <c r="A3302" s="88" t="s">
        <v>3411</v>
      </c>
      <c r="B3302" s="89">
        <v>0</v>
      </c>
      <c r="C3302" s="89">
        <v>0</v>
      </c>
      <c r="D3302" s="89">
        <v>0</v>
      </c>
      <c r="E3302" s="89">
        <v>0</v>
      </c>
      <c r="F3302" s="89">
        <v>0</v>
      </c>
      <c r="G3302" s="89">
        <v>0</v>
      </c>
      <c r="H3302" s="89">
        <v>0</v>
      </c>
      <c r="I3302" s="89">
        <v>0</v>
      </c>
      <c r="J3302" s="89">
        <v>0</v>
      </c>
      <c r="K3302" s="89">
        <v>0</v>
      </c>
      <c r="L3302" s="89">
        <v>0</v>
      </c>
      <c r="M3302" s="89">
        <v>0</v>
      </c>
      <c r="N3302" s="89">
        <v>0</v>
      </c>
      <c r="O3302" s="89">
        <v>0</v>
      </c>
      <c r="P3302" s="89">
        <v>0</v>
      </c>
      <c r="Q3302" s="89">
        <v>0</v>
      </c>
      <c r="R3302" s="89">
        <v>0</v>
      </c>
      <c r="S3302" s="89">
        <v>0</v>
      </c>
      <c r="T3302" s="89">
        <v>0</v>
      </c>
      <c r="U3302" s="89">
        <v>0</v>
      </c>
      <c r="V3302" s="89">
        <v>0</v>
      </c>
      <c r="W3302" s="89">
        <v>0</v>
      </c>
      <c r="X3302" s="89">
        <v>0</v>
      </c>
      <c r="Y3302" s="89">
        <v>0</v>
      </c>
    </row>
    <row r="3303" spans="1:25">
      <c r="A3303" s="88" t="s">
        <v>3412</v>
      </c>
      <c r="B3303" s="89">
        <v>0</v>
      </c>
      <c r="C3303" s="89">
        <v>0</v>
      </c>
      <c r="D3303" s="89">
        <v>0</v>
      </c>
      <c r="E3303" s="89">
        <v>0</v>
      </c>
      <c r="F3303" s="89">
        <v>0</v>
      </c>
      <c r="G3303" s="89">
        <v>0</v>
      </c>
      <c r="H3303" s="89">
        <v>0</v>
      </c>
      <c r="I3303" s="89">
        <v>0</v>
      </c>
      <c r="J3303" s="89">
        <v>0</v>
      </c>
      <c r="K3303" s="89">
        <v>0</v>
      </c>
      <c r="L3303" s="89">
        <v>0</v>
      </c>
      <c r="M3303" s="89">
        <v>0</v>
      </c>
      <c r="N3303" s="89">
        <v>0</v>
      </c>
      <c r="O3303" s="89">
        <v>0</v>
      </c>
      <c r="P3303" s="89">
        <v>0</v>
      </c>
      <c r="Q3303" s="89">
        <v>0</v>
      </c>
      <c r="R3303" s="89">
        <v>0</v>
      </c>
      <c r="S3303" s="89">
        <v>0</v>
      </c>
      <c r="T3303" s="89">
        <v>0</v>
      </c>
      <c r="U3303" s="89">
        <v>0</v>
      </c>
      <c r="V3303" s="89">
        <v>0</v>
      </c>
      <c r="W3303" s="89">
        <v>0</v>
      </c>
      <c r="X3303" s="89">
        <v>0</v>
      </c>
      <c r="Y3303" s="89">
        <v>0</v>
      </c>
    </row>
    <row r="3304" spans="1:25">
      <c r="A3304" s="88" t="s">
        <v>3413</v>
      </c>
      <c r="B3304" s="89">
        <v>0</v>
      </c>
      <c r="C3304" s="89">
        <v>0</v>
      </c>
      <c r="D3304" s="89">
        <v>0</v>
      </c>
      <c r="E3304" s="89">
        <v>0</v>
      </c>
      <c r="F3304" s="89">
        <v>0</v>
      </c>
      <c r="G3304" s="89">
        <v>0</v>
      </c>
      <c r="H3304" s="89">
        <v>0</v>
      </c>
      <c r="I3304" s="89">
        <v>0</v>
      </c>
      <c r="J3304" s="89">
        <v>0</v>
      </c>
      <c r="K3304" s="89">
        <v>0</v>
      </c>
      <c r="L3304" s="89">
        <v>0</v>
      </c>
      <c r="M3304" s="89">
        <v>0</v>
      </c>
      <c r="N3304" s="89">
        <v>0</v>
      </c>
      <c r="O3304" s="89">
        <v>0</v>
      </c>
      <c r="P3304" s="89">
        <v>0</v>
      </c>
      <c r="Q3304" s="89">
        <v>0</v>
      </c>
      <c r="R3304" s="89">
        <v>0</v>
      </c>
      <c r="S3304" s="89">
        <v>0</v>
      </c>
      <c r="T3304" s="89">
        <v>0</v>
      </c>
      <c r="U3304" s="89">
        <v>0</v>
      </c>
      <c r="V3304" s="89">
        <v>0</v>
      </c>
      <c r="W3304" s="89">
        <v>0</v>
      </c>
      <c r="X3304" s="89">
        <v>0</v>
      </c>
      <c r="Y3304" s="89">
        <v>0</v>
      </c>
    </row>
    <row r="3305" spans="1:25">
      <c r="A3305" s="88" t="s">
        <v>3414</v>
      </c>
      <c r="B3305" s="89">
        <v>0</v>
      </c>
      <c r="C3305" s="89">
        <v>0</v>
      </c>
      <c r="D3305" s="89">
        <v>0</v>
      </c>
      <c r="E3305" s="89">
        <v>0</v>
      </c>
      <c r="F3305" s="89">
        <v>0</v>
      </c>
      <c r="G3305" s="89">
        <v>0</v>
      </c>
      <c r="H3305" s="89">
        <v>0</v>
      </c>
      <c r="I3305" s="89">
        <v>0</v>
      </c>
      <c r="J3305" s="89">
        <v>0</v>
      </c>
      <c r="K3305" s="89">
        <v>0</v>
      </c>
      <c r="L3305" s="89">
        <v>0</v>
      </c>
      <c r="M3305" s="89">
        <v>0</v>
      </c>
      <c r="N3305" s="89">
        <v>0</v>
      </c>
      <c r="O3305" s="89">
        <v>0</v>
      </c>
      <c r="P3305" s="89">
        <v>0</v>
      </c>
      <c r="Q3305" s="89">
        <v>0</v>
      </c>
      <c r="R3305" s="89">
        <v>0</v>
      </c>
      <c r="S3305" s="89">
        <v>0</v>
      </c>
      <c r="T3305" s="89">
        <v>0</v>
      </c>
      <c r="U3305" s="89">
        <v>0</v>
      </c>
      <c r="V3305" s="89">
        <v>0</v>
      </c>
      <c r="W3305" s="89">
        <v>0</v>
      </c>
      <c r="X3305" s="89">
        <v>0</v>
      </c>
      <c r="Y3305" s="89">
        <v>0</v>
      </c>
    </row>
    <row r="3306" spans="1:25">
      <c r="A3306" s="88" t="s">
        <v>3415</v>
      </c>
      <c r="B3306" s="89">
        <v>0</v>
      </c>
      <c r="C3306" s="89">
        <v>0</v>
      </c>
      <c r="D3306" s="89">
        <v>0</v>
      </c>
      <c r="E3306" s="89">
        <v>0</v>
      </c>
      <c r="F3306" s="89">
        <v>0</v>
      </c>
      <c r="G3306" s="89">
        <v>0</v>
      </c>
      <c r="H3306" s="89">
        <v>0</v>
      </c>
      <c r="I3306" s="89">
        <v>0</v>
      </c>
      <c r="J3306" s="89">
        <v>0</v>
      </c>
      <c r="K3306" s="89">
        <v>0</v>
      </c>
      <c r="L3306" s="89">
        <v>0</v>
      </c>
      <c r="M3306" s="89">
        <v>0</v>
      </c>
      <c r="N3306" s="89">
        <v>0</v>
      </c>
      <c r="O3306" s="89">
        <v>0</v>
      </c>
      <c r="P3306" s="89">
        <v>0</v>
      </c>
      <c r="Q3306" s="89">
        <v>0</v>
      </c>
      <c r="R3306" s="89">
        <v>0</v>
      </c>
      <c r="S3306" s="89">
        <v>0</v>
      </c>
      <c r="T3306" s="89">
        <v>0</v>
      </c>
      <c r="U3306" s="89">
        <v>0</v>
      </c>
      <c r="V3306" s="89">
        <v>0</v>
      </c>
      <c r="W3306" s="89">
        <v>0</v>
      </c>
      <c r="X3306" s="89">
        <v>0</v>
      </c>
      <c r="Y3306" s="89">
        <v>0</v>
      </c>
    </row>
    <row r="3307" spans="1:25">
      <c r="A3307" s="88" t="s">
        <v>3416</v>
      </c>
      <c r="B3307" s="89">
        <v>0</v>
      </c>
      <c r="C3307" s="89">
        <v>0</v>
      </c>
      <c r="D3307" s="89">
        <v>0</v>
      </c>
      <c r="E3307" s="89">
        <v>0</v>
      </c>
      <c r="F3307" s="89">
        <v>0</v>
      </c>
      <c r="G3307" s="89">
        <v>0</v>
      </c>
      <c r="H3307" s="89">
        <v>0</v>
      </c>
      <c r="I3307" s="89">
        <v>0</v>
      </c>
      <c r="J3307" s="89">
        <v>0</v>
      </c>
      <c r="K3307" s="89">
        <v>0</v>
      </c>
      <c r="L3307" s="89">
        <v>0</v>
      </c>
      <c r="M3307" s="89">
        <v>0</v>
      </c>
      <c r="N3307" s="89">
        <v>0</v>
      </c>
      <c r="O3307" s="89">
        <v>0</v>
      </c>
      <c r="P3307" s="89">
        <v>0</v>
      </c>
      <c r="Q3307" s="89">
        <v>0</v>
      </c>
      <c r="R3307" s="89">
        <v>0</v>
      </c>
      <c r="S3307" s="89">
        <v>0</v>
      </c>
      <c r="T3307" s="89">
        <v>0</v>
      </c>
      <c r="U3307" s="89">
        <v>0</v>
      </c>
      <c r="V3307" s="89">
        <v>0</v>
      </c>
      <c r="W3307" s="89">
        <v>0</v>
      </c>
      <c r="X3307" s="89">
        <v>0</v>
      </c>
      <c r="Y3307" s="89">
        <v>0</v>
      </c>
    </row>
    <row r="3308" spans="1:25">
      <c r="A3308" s="88" t="s">
        <v>3417</v>
      </c>
      <c r="B3308" s="89">
        <v>0</v>
      </c>
      <c r="C3308" s="89">
        <v>0</v>
      </c>
      <c r="D3308" s="89">
        <v>0</v>
      </c>
      <c r="E3308" s="89">
        <v>0</v>
      </c>
      <c r="F3308" s="89">
        <v>0</v>
      </c>
      <c r="G3308" s="89">
        <v>0</v>
      </c>
      <c r="H3308" s="89">
        <v>0</v>
      </c>
      <c r="I3308" s="89">
        <v>0</v>
      </c>
      <c r="J3308" s="89">
        <v>0</v>
      </c>
      <c r="K3308" s="89">
        <v>0</v>
      </c>
      <c r="L3308" s="89">
        <v>0</v>
      </c>
      <c r="M3308" s="89">
        <v>0</v>
      </c>
      <c r="N3308" s="89">
        <v>0</v>
      </c>
      <c r="O3308" s="89">
        <v>0</v>
      </c>
      <c r="P3308" s="89">
        <v>0</v>
      </c>
      <c r="Q3308" s="89">
        <v>0</v>
      </c>
      <c r="R3308" s="89">
        <v>0</v>
      </c>
      <c r="S3308" s="89">
        <v>0</v>
      </c>
      <c r="T3308" s="89">
        <v>0</v>
      </c>
      <c r="U3308" s="89">
        <v>0</v>
      </c>
      <c r="V3308" s="89">
        <v>0</v>
      </c>
      <c r="W3308" s="89">
        <v>0</v>
      </c>
      <c r="X3308" s="89">
        <v>0</v>
      </c>
      <c r="Y3308" s="89">
        <v>0</v>
      </c>
    </row>
    <row r="3309" spans="1:25">
      <c r="A3309" s="88" t="s">
        <v>3418</v>
      </c>
      <c r="B3309" s="89">
        <v>0</v>
      </c>
      <c r="C3309" s="89">
        <v>0</v>
      </c>
      <c r="D3309" s="89">
        <v>0</v>
      </c>
      <c r="E3309" s="89">
        <v>0</v>
      </c>
      <c r="F3309" s="89">
        <v>0</v>
      </c>
      <c r="G3309" s="89">
        <v>0</v>
      </c>
      <c r="H3309" s="89">
        <v>0</v>
      </c>
      <c r="I3309" s="89">
        <v>0</v>
      </c>
      <c r="J3309" s="89">
        <v>0</v>
      </c>
      <c r="K3309" s="89">
        <v>0</v>
      </c>
      <c r="L3309" s="89">
        <v>0</v>
      </c>
      <c r="M3309" s="89">
        <v>0</v>
      </c>
      <c r="N3309" s="89">
        <v>0</v>
      </c>
      <c r="O3309" s="89">
        <v>0</v>
      </c>
      <c r="P3309" s="89">
        <v>0</v>
      </c>
      <c r="Q3309" s="89">
        <v>0</v>
      </c>
      <c r="R3309" s="89">
        <v>0</v>
      </c>
      <c r="S3309" s="89">
        <v>0</v>
      </c>
      <c r="T3309" s="89">
        <v>0</v>
      </c>
      <c r="U3309" s="89">
        <v>0</v>
      </c>
      <c r="V3309" s="89">
        <v>0</v>
      </c>
      <c r="W3309" s="89">
        <v>0</v>
      </c>
      <c r="X3309" s="89">
        <v>0</v>
      </c>
      <c r="Y3309" s="89">
        <v>0</v>
      </c>
    </row>
    <row r="3310" spans="1:25">
      <c r="A3310" s="88" t="s">
        <v>3419</v>
      </c>
      <c r="B3310" s="89">
        <v>0</v>
      </c>
      <c r="C3310" s="89">
        <v>0</v>
      </c>
      <c r="D3310" s="89">
        <v>0</v>
      </c>
      <c r="E3310" s="89">
        <v>0</v>
      </c>
      <c r="F3310" s="89">
        <v>0</v>
      </c>
      <c r="G3310" s="89">
        <v>0</v>
      </c>
      <c r="H3310" s="89">
        <v>0</v>
      </c>
      <c r="I3310" s="89">
        <v>0</v>
      </c>
      <c r="J3310" s="89">
        <v>0</v>
      </c>
      <c r="K3310" s="89">
        <v>0</v>
      </c>
      <c r="L3310" s="89">
        <v>0</v>
      </c>
      <c r="M3310" s="89">
        <v>0</v>
      </c>
      <c r="N3310" s="89">
        <v>0</v>
      </c>
      <c r="O3310" s="89">
        <v>0</v>
      </c>
      <c r="P3310" s="89">
        <v>0</v>
      </c>
      <c r="Q3310" s="89">
        <v>0</v>
      </c>
      <c r="R3310" s="89">
        <v>0</v>
      </c>
      <c r="S3310" s="89">
        <v>0</v>
      </c>
      <c r="T3310" s="89">
        <v>0</v>
      </c>
      <c r="U3310" s="89">
        <v>0</v>
      </c>
      <c r="V3310" s="89">
        <v>0</v>
      </c>
      <c r="W3310" s="89">
        <v>0</v>
      </c>
      <c r="X3310" s="89">
        <v>0</v>
      </c>
      <c r="Y3310" s="89">
        <v>0</v>
      </c>
    </row>
    <row r="3311" spans="1:25">
      <c r="A3311" s="88" t="s">
        <v>3420</v>
      </c>
      <c r="B3311" s="89">
        <v>0</v>
      </c>
      <c r="C3311" s="89">
        <v>0</v>
      </c>
      <c r="D3311" s="89">
        <v>0</v>
      </c>
      <c r="E3311" s="89">
        <v>0</v>
      </c>
      <c r="F3311" s="89">
        <v>0</v>
      </c>
      <c r="G3311" s="89">
        <v>0</v>
      </c>
      <c r="H3311" s="89">
        <v>0</v>
      </c>
      <c r="I3311" s="89">
        <v>0</v>
      </c>
      <c r="J3311" s="89">
        <v>0</v>
      </c>
      <c r="K3311" s="89">
        <v>0</v>
      </c>
      <c r="L3311" s="89">
        <v>0</v>
      </c>
      <c r="M3311" s="89">
        <v>0</v>
      </c>
      <c r="N3311" s="89">
        <v>0</v>
      </c>
      <c r="O3311" s="89">
        <v>0</v>
      </c>
      <c r="P3311" s="89">
        <v>0</v>
      </c>
      <c r="Q3311" s="89">
        <v>0</v>
      </c>
      <c r="R3311" s="89">
        <v>0</v>
      </c>
      <c r="S3311" s="89">
        <v>0</v>
      </c>
      <c r="T3311" s="89">
        <v>0</v>
      </c>
      <c r="U3311" s="89">
        <v>0</v>
      </c>
      <c r="V3311" s="89">
        <v>0</v>
      </c>
      <c r="W3311" s="89">
        <v>0</v>
      </c>
      <c r="X3311" s="89">
        <v>0</v>
      </c>
      <c r="Y3311" s="89">
        <v>0</v>
      </c>
    </row>
    <row r="3312" spans="1:25">
      <c r="A3312" s="88" t="s">
        <v>3421</v>
      </c>
      <c r="B3312" s="89">
        <v>0</v>
      </c>
      <c r="C3312" s="89">
        <v>0</v>
      </c>
      <c r="D3312" s="89">
        <v>0</v>
      </c>
      <c r="E3312" s="89">
        <v>0</v>
      </c>
      <c r="F3312" s="89">
        <v>0</v>
      </c>
      <c r="G3312" s="89">
        <v>0</v>
      </c>
      <c r="H3312" s="89">
        <v>0</v>
      </c>
      <c r="I3312" s="89">
        <v>0</v>
      </c>
      <c r="J3312" s="89">
        <v>0</v>
      </c>
      <c r="K3312" s="89">
        <v>0</v>
      </c>
      <c r="L3312" s="89">
        <v>0</v>
      </c>
      <c r="M3312" s="89">
        <v>0</v>
      </c>
      <c r="N3312" s="89">
        <v>0</v>
      </c>
      <c r="O3312" s="89">
        <v>0</v>
      </c>
      <c r="P3312" s="89">
        <v>0</v>
      </c>
      <c r="Q3312" s="89">
        <v>0</v>
      </c>
      <c r="R3312" s="89">
        <v>0</v>
      </c>
      <c r="S3312" s="89">
        <v>0</v>
      </c>
      <c r="T3312" s="89">
        <v>0</v>
      </c>
      <c r="U3312" s="89">
        <v>0</v>
      </c>
      <c r="V3312" s="89">
        <v>0</v>
      </c>
      <c r="W3312" s="89">
        <v>0</v>
      </c>
      <c r="X3312" s="89">
        <v>0</v>
      </c>
      <c r="Y3312" s="89">
        <v>0</v>
      </c>
    </row>
    <row r="3313" spans="1:25">
      <c r="A3313" s="88" t="s">
        <v>3422</v>
      </c>
      <c r="B3313" s="89">
        <v>0</v>
      </c>
      <c r="C3313" s="89">
        <v>0</v>
      </c>
      <c r="D3313" s="89">
        <v>0</v>
      </c>
      <c r="E3313" s="89">
        <v>0</v>
      </c>
      <c r="F3313" s="89">
        <v>0</v>
      </c>
      <c r="G3313" s="89">
        <v>0</v>
      </c>
      <c r="H3313" s="89">
        <v>0</v>
      </c>
      <c r="I3313" s="89">
        <v>0</v>
      </c>
      <c r="J3313" s="89">
        <v>0</v>
      </c>
      <c r="K3313" s="89">
        <v>0</v>
      </c>
      <c r="L3313" s="89">
        <v>0</v>
      </c>
      <c r="M3313" s="89">
        <v>0</v>
      </c>
      <c r="N3313" s="89">
        <v>0</v>
      </c>
      <c r="O3313" s="89">
        <v>0</v>
      </c>
      <c r="P3313" s="89">
        <v>0</v>
      </c>
      <c r="Q3313" s="89">
        <v>0</v>
      </c>
      <c r="R3313" s="89">
        <v>0</v>
      </c>
      <c r="S3313" s="89">
        <v>0</v>
      </c>
      <c r="T3313" s="89">
        <v>0</v>
      </c>
      <c r="U3313" s="89">
        <v>0</v>
      </c>
      <c r="V3313" s="89">
        <v>0</v>
      </c>
      <c r="W3313" s="89">
        <v>0</v>
      </c>
      <c r="X3313" s="89">
        <v>0</v>
      </c>
      <c r="Y3313" s="89">
        <v>0</v>
      </c>
    </row>
    <row r="3314" spans="1:25">
      <c r="A3314" s="88" t="s">
        <v>3423</v>
      </c>
      <c r="B3314" s="89">
        <v>0</v>
      </c>
      <c r="C3314" s="89">
        <v>0</v>
      </c>
      <c r="D3314" s="89">
        <v>0</v>
      </c>
      <c r="E3314" s="89">
        <v>0</v>
      </c>
      <c r="F3314" s="89">
        <v>0</v>
      </c>
      <c r="G3314" s="89">
        <v>0</v>
      </c>
      <c r="H3314" s="89">
        <v>0</v>
      </c>
      <c r="I3314" s="89">
        <v>0</v>
      </c>
      <c r="J3314" s="89">
        <v>0</v>
      </c>
      <c r="K3314" s="89">
        <v>0</v>
      </c>
      <c r="L3314" s="89">
        <v>0</v>
      </c>
      <c r="M3314" s="89">
        <v>0</v>
      </c>
      <c r="N3314" s="89">
        <v>0</v>
      </c>
      <c r="O3314" s="89">
        <v>0</v>
      </c>
      <c r="P3314" s="89">
        <v>0</v>
      </c>
      <c r="Q3314" s="89">
        <v>0</v>
      </c>
      <c r="R3314" s="89">
        <v>0</v>
      </c>
      <c r="S3314" s="89">
        <v>0</v>
      </c>
      <c r="T3314" s="89">
        <v>0</v>
      </c>
      <c r="U3314" s="89">
        <v>0</v>
      </c>
      <c r="V3314" s="89">
        <v>0</v>
      </c>
      <c r="W3314" s="89">
        <v>0</v>
      </c>
      <c r="X3314" s="89">
        <v>0</v>
      </c>
      <c r="Y3314" s="89">
        <v>0</v>
      </c>
    </row>
    <row r="3315" spans="1:25">
      <c r="A3315" s="88" t="s">
        <v>3424</v>
      </c>
      <c r="B3315" s="89">
        <v>0</v>
      </c>
      <c r="C3315" s="89">
        <v>0</v>
      </c>
      <c r="D3315" s="89">
        <v>0</v>
      </c>
      <c r="E3315" s="89">
        <v>0</v>
      </c>
      <c r="F3315" s="89">
        <v>0</v>
      </c>
      <c r="G3315" s="89">
        <v>0</v>
      </c>
      <c r="H3315" s="89">
        <v>0</v>
      </c>
      <c r="I3315" s="89">
        <v>0</v>
      </c>
      <c r="J3315" s="89">
        <v>0</v>
      </c>
      <c r="K3315" s="89">
        <v>0</v>
      </c>
      <c r="L3315" s="89">
        <v>0</v>
      </c>
      <c r="M3315" s="89">
        <v>0</v>
      </c>
      <c r="N3315" s="89">
        <v>0</v>
      </c>
      <c r="O3315" s="89">
        <v>0</v>
      </c>
      <c r="P3315" s="89">
        <v>0</v>
      </c>
      <c r="Q3315" s="89">
        <v>0</v>
      </c>
      <c r="R3315" s="89">
        <v>0</v>
      </c>
      <c r="S3315" s="89">
        <v>0</v>
      </c>
      <c r="T3315" s="89">
        <v>0</v>
      </c>
      <c r="U3315" s="89">
        <v>0</v>
      </c>
      <c r="V3315" s="89">
        <v>0</v>
      </c>
      <c r="W3315" s="89">
        <v>0</v>
      </c>
      <c r="X3315" s="89">
        <v>0</v>
      </c>
      <c r="Y3315" s="89">
        <v>0</v>
      </c>
    </row>
    <row r="3316" spans="1:25">
      <c r="A3316" s="88" t="s">
        <v>3425</v>
      </c>
      <c r="B3316" s="89">
        <v>0</v>
      </c>
      <c r="C3316" s="89">
        <v>0</v>
      </c>
      <c r="D3316" s="89">
        <v>0</v>
      </c>
      <c r="E3316" s="89">
        <v>0</v>
      </c>
      <c r="F3316" s="89">
        <v>0</v>
      </c>
      <c r="G3316" s="89">
        <v>0</v>
      </c>
      <c r="H3316" s="89">
        <v>0</v>
      </c>
      <c r="I3316" s="89">
        <v>0</v>
      </c>
      <c r="J3316" s="89">
        <v>0</v>
      </c>
      <c r="K3316" s="89">
        <v>0</v>
      </c>
      <c r="L3316" s="89">
        <v>0</v>
      </c>
      <c r="M3316" s="89">
        <v>0</v>
      </c>
      <c r="N3316" s="89">
        <v>0</v>
      </c>
      <c r="O3316" s="89">
        <v>0</v>
      </c>
      <c r="P3316" s="89">
        <v>0</v>
      </c>
      <c r="Q3316" s="89">
        <v>0</v>
      </c>
      <c r="R3316" s="89">
        <v>0</v>
      </c>
      <c r="S3316" s="89">
        <v>0</v>
      </c>
      <c r="T3316" s="89">
        <v>0</v>
      </c>
      <c r="U3316" s="89">
        <v>0</v>
      </c>
      <c r="V3316" s="89">
        <v>0</v>
      </c>
      <c r="W3316" s="89">
        <v>0</v>
      </c>
      <c r="X3316" s="89">
        <v>0</v>
      </c>
      <c r="Y3316" s="89">
        <v>0</v>
      </c>
    </row>
    <row r="3317" spans="1:25">
      <c r="A3317" s="88" t="s">
        <v>3426</v>
      </c>
      <c r="B3317" s="89">
        <v>0</v>
      </c>
      <c r="C3317" s="89">
        <v>0</v>
      </c>
      <c r="D3317" s="89">
        <v>0</v>
      </c>
      <c r="E3317" s="89">
        <v>0</v>
      </c>
      <c r="F3317" s="89">
        <v>0</v>
      </c>
      <c r="G3317" s="89">
        <v>0</v>
      </c>
      <c r="H3317" s="89">
        <v>0</v>
      </c>
      <c r="I3317" s="89">
        <v>0</v>
      </c>
      <c r="J3317" s="89">
        <v>0</v>
      </c>
      <c r="K3317" s="89">
        <v>0</v>
      </c>
      <c r="L3317" s="89">
        <v>0</v>
      </c>
      <c r="M3317" s="89">
        <v>0</v>
      </c>
      <c r="N3317" s="89">
        <v>0</v>
      </c>
      <c r="O3317" s="89">
        <v>0</v>
      </c>
      <c r="P3317" s="89">
        <v>0</v>
      </c>
      <c r="Q3317" s="89">
        <v>0</v>
      </c>
      <c r="R3317" s="89">
        <v>0</v>
      </c>
      <c r="S3317" s="89">
        <v>0</v>
      </c>
      <c r="T3317" s="89">
        <v>0</v>
      </c>
      <c r="U3317" s="89">
        <v>0</v>
      </c>
      <c r="V3317" s="89">
        <v>0</v>
      </c>
      <c r="W3317" s="89">
        <v>0</v>
      </c>
      <c r="X3317" s="89">
        <v>0</v>
      </c>
      <c r="Y3317" s="89">
        <v>0</v>
      </c>
    </row>
    <row r="3318" spans="1:25">
      <c r="A3318" s="88" t="s">
        <v>3427</v>
      </c>
      <c r="B3318" s="89">
        <v>0</v>
      </c>
      <c r="C3318" s="89">
        <v>0</v>
      </c>
      <c r="D3318" s="89">
        <v>0</v>
      </c>
      <c r="E3318" s="89">
        <v>0</v>
      </c>
      <c r="F3318" s="89">
        <v>0</v>
      </c>
      <c r="G3318" s="89">
        <v>0</v>
      </c>
      <c r="H3318" s="89">
        <v>0</v>
      </c>
      <c r="I3318" s="89">
        <v>0</v>
      </c>
      <c r="J3318" s="89">
        <v>0</v>
      </c>
      <c r="K3318" s="89">
        <v>0</v>
      </c>
      <c r="L3318" s="89">
        <v>0</v>
      </c>
      <c r="M3318" s="89">
        <v>0</v>
      </c>
      <c r="N3318" s="89">
        <v>0</v>
      </c>
      <c r="O3318" s="89">
        <v>0</v>
      </c>
      <c r="P3318" s="89">
        <v>0</v>
      </c>
      <c r="Q3318" s="89">
        <v>0</v>
      </c>
      <c r="R3318" s="89">
        <v>0</v>
      </c>
      <c r="S3318" s="89">
        <v>0</v>
      </c>
      <c r="T3318" s="89">
        <v>0</v>
      </c>
      <c r="U3318" s="89">
        <v>0</v>
      </c>
      <c r="V3318" s="89">
        <v>0</v>
      </c>
      <c r="W3318" s="89">
        <v>0</v>
      </c>
      <c r="X3318" s="89">
        <v>0</v>
      </c>
      <c r="Y3318" s="89">
        <v>0</v>
      </c>
    </row>
    <row r="3319" spans="1:25">
      <c r="A3319" s="88" t="s">
        <v>3428</v>
      </c>
      <c r="B3319" s="89">
        <v>0</v>
      </c>
      <c r="C3319" s="89">
        <v>0</v>
      </c>
      <c r="D3319" s="89">
        <v>0</v>
      </c>
      <c r="E3319" s="89">
        <v>0</v>
      </c>
      <c r="F3319" s="89">
        <v>0</v>
      </c>
      <c r="G3319" s="89">
        <v>0</v>
      </c>
      <c r="H3319" s="89">
        <v>0</v>
      </c>
      <c r="I3319" s="89">
        <v>0</v>
      </c>
      <c r="J3319" s="89">
        <v>0</v>
      </c>
      <c r="K3319" s="89">
        <v>0</v>
      </c>
      <c r="L3319" s="89">
        <v>0</v>
      </c>
      <c r="M3319" s="89">
        <v>0</v>
      </c>
      <c r="N3319" s="89">
        <v>0</v>
      </c>
      <c r="O3319" s="89">
        <v>0</v>
      </c>
      <c r="P3319" s="89">
        <v>0</v>
      </c>
      <c r="Q3319" s="89">
        <v>0</v>
      </c>
      <c r="R3319" s="89">
        <v>0</v>
      </c>
      <c r="S3319" s="89">
        <v>0</v>
      </c>
      <c r="T3319" s="89">
        <v>0</v>
      </c>
      <c r="U3319" s="89">
        <v>0</v>
      </c>
      <c r="V3319" s="89">
        <v>0</v>
      </c>
      <c r="W3319" s="89">
        <v>0</v>
      </c>
      <c r="X3319" s="89">
        <v>0</v>
      </c>
      <c r="Y3319" s="89">
        <v>0</v>
      </c>
    </row>
    <row r="3320" spans="1:25">
      <c r="A3320" s="88" t="s">
        <v>3429</v>
      </c>
      <c r="B3320" s="89">
        <v>0</v>
      </c>
      <c r="C3320" s="89">
        <v>0</v>
      </c>
      <c r="D3320" s="89">
        <v>0</v>
      </c>
      <c r="E3320" s="89">
        <v>0</v>
      </c>
      <c r="F3320" s="89">
        <v>0</v>
      </c>
      <c r="G3320" s="89">
        <v>0</v>
      </c>
      <c r="H3320" s="89">
        <v>0</v>
      </c>
      <c r="I3320" s="89">
        <v>0</v>
      </c>
      <c r="J3320" s="89">
        <v>0</v>
      </c>
      <c r="K3320" s="89">
        <v>0</v>
      </c>
      <c r="L3320" s="89">
        <v>0</v>
      </c>
      <c r="M3320" s="89">
        <v>0</v>
      </c>
      <c r="N3320" s="89">
        <v>0</v>
      </c>
      <c r="O3320" s="89">
        <v>0</v>
      </c>
      <c r="P3320" s="89">
        <v>0</v>
      </c>
      <c r="Q3320" s="89">
        <v>0</v>
      </c>
      <c r="R3320" s="89">
        <v>0</v>
      </c>
      <c r="S3320" s="89">
        <v>0</v>
      </c>
      <c r="T3320" s="89">
        <v>0</v>
      </c>
      <c r="U3320" s="89">
        <v>0</v>
      </c>
      <c r="V3320" s="89">
        <v>0</v>
      </c>
      <c r="W3320" s="89">
        <v>0</v>
      </c>
      <c r="X3320" s="89">
        <v>0</v>
      </c>
      <c r="Y3320" s="89">
        <v>0</v>
      </c>
    </row>
    <row r="3321" spans="1:25">
      <c r="A3321" s="88" t="s">
        <v>3430</v>
      </c>
      <c r="B3321" s="89">
        <v>0</v>
      </c>
      <c r="C3321" s="89">
        <v>0</v>
      </c>
      <c r="D3321" s="89">
        <v>0</v>
      </c>
      <c r="E3321" s="89">
        <v>0</v>
      </c>
      <c r="F3321" s="89">
        <v>0</v>
      </c>
      <c r="G3321" s="89">
        <v>0</v>
      </c>
      <c r="H3321" s="89">
        <v>0</v>
      </c>
      <c r="I3321" s="89">
        <v>0</v>
      </c>
      <c r="J3321" s="89">
        <v>0</v>
      </c>
      <c r="K3321" s="89">
        <v>0</v>
      </c>
      <c r="L3321" s="89">
        <v>0</v>
      </c>
      <c r="M3321" s="89">
        <v>0</v>
      </c>
      <c r="N3321" s="89">
        <v>0</v>
      </c>
      <c r="O3321" s="89">
        <v>0</v>
      </c>
      <c r="P3321" s="89">
        <v>0</v>
      </c>
      <c r="Q3321" s="89">
        <v>0</v>
      </c>
      <c r="R3321" s="89">
        <v>0</v>
      </c>
      <c r="S3321" s="89">
        <v>0</v>
      </c>
      <c r="T3321" s="89">
        <v>0</v>
      </c>
      <c r="U3321" s="89">
        <v>0</v>
      </c>
      <c r="V3321" s="89">
        <v>0</v>
      </c>
      <c r="W3321" s="89">
        <v>0</v>
      </c>
      <c r="X3321" s="89">
        <v>0</v>
      </c>
      <c r="Y3321" s="89">
        <v>0</v>
      </c>
    </row>
    <row r="3322" spans="1:25">
      <c r="A3322" s="88" t="s">
        <v>3431</v>
      </c>
      <c r="B3322" s="89">
        <v>0</v>
      </c>
      <c r="C3322" s="89">
        <v>0</v>
      </c>
      <c r="D3322" s="89">
        <v>0</v>
      </c>
      <c r="E3322" s="89">
        <v>0</v>
      </c>
      <c r="F3322" s="89">
        <v>0</v>
      </c>
      <c r="G3322" s="89">
        <v>0</v>
      </c>
      <c r="H3322" s="89">
        <v>0</v>
      </c>
      <c r="I3322" s="89">
        <v>0</v>
      </c>
      <c r="J3322" s="89">
        <v>0</v>
      </c>
      <c r="K3322" s="89">
        <v>0</v>
      </c>
      <c r="L3322" s="89">
        <v>0</v>
      </c>
      <c r="M3322" s="89">
        <v>0</v>
      </c>
      <c r="N3322" s="89">
        <v>0</v>
      </c>
      <c r="O3322" s="89">
        <v>0</v>
      </c>
      <c r="P3322" s="89">
        <v>0</v>
      </c>
      <c r="Q3322" s="89">
        <v>0</v>
      </c>
      <c r="R3322" s="89">
        <v>0</v>
      </c>
      <c r="S3322" s="89">
        <v>0</v>
      </c>
      <c r="T3322" s="89">
        <v>0</v>
      </c>
      <c r="U3322" s="89">
        <v>0</v>
      </c>
      <c r="V3322" s="89">
        <v>0</v>
      </c>
      <c r="W3322" s="89">
        <v>0</v>
      </c>
      <c r="X3322" s="89">
        <v>0</v>
      </c>
      <c r="Y3322" s="89">
        <v>0</v>
      </c>
    </row>
    <row r="3323" spans="1:25">
      <c r="A3323" s="88" t="s">
        <v>3432</v>
      </c>
      <c r="B3323" s="89">
        <v>0</v>
      </c>
      <c r="C3323" s="89">
        <v>0</v>
      </c>
      <c r="D3323" s="89">
        <v>0</v>
      </c>
      <c r="E3323" s="89">
        <v>0</v>
      </c>
      <c r="F3323" s="89">
        <v>0</v>
      </c>
      <c r="G3323" s="89">
        <v>0</v>
      </c>
      <c r="H3323" s="89">
        <v>0</v>
      </c>
      <c r="I3323" s="89">
        <v>0</v>
      </c>
      <c r="J3323" s="89">
        <v>0</v>
      </c>
      <c r="K3323" s="89">
        <v>0</v>
      </c>
      <c r="L3323" s="89">
        <v>0</v>
      </c>
      <c r="M3323" s="89">
        <v>0</v>
      </c>
      <c r="N3323" s="89">
        <v>0</v>
      </c>
      <c r="O3323" s="89">
        <v>0</v>
      </c>
      <c r="P3323" s="89">
        <v>0</v>
      </c>
      <c r="Q3323" s="89">
        <v>0</v>
      </c>
      <c r="R3323" s="89">
        <v>0</v>
      </c>
      <c r="S3323" s="89">
        <v>0</v>
      </c>
      <c r="T3323" s="89">
        <v>0</v>
      </c>
      <c r="U3323" s="89">
        <v>0</v>
      </c>
      <c r="V3323" s="89">
        <v>0</v>
      </c>
      <c r="W3323" s="89">
        <v>0</v>
      </c>
      <c r="X3323" s="89">
        <v>0</v>
      </c>
      <c r="Y3323" s="89">
        <v>0</v>
      </c>
    </row>
    <row r="3324" spans="1:25">
      <c r="A3324" s="88" t="s">
        <v>3433</v>
      </c>
      <c r="B3324" s="89">
        <v>0</v>
      </c>
      <c r="C3324" s="89">
        <v>0</v>
      </c>
      <c r="D3324" s="89">
        <v>0</v>
      </c>
      <c r="E3324" s="89">
        <v>0</v>
      </c>
      <c r="F3324" s="89">
        <v>0</v>
      </c>
      <c r="G3324" s="89">
        <v>0</v>
      </c>
      <c r="H3324" s="89">
        <v>0</v>
      </c>
      <c r="I3324" s="89">
        <v>0</v>
      </c>
      <c r="J3324" s="89">
        <v>0</v>
      </c>
      <c r="K3324" s="89">
        <v>0</v>
      </c>
      <c r="L3324" s="89">
        <v>0</v>
      </c>
      <c r="M3324" s="89">
        <v>0</v>
      </c>
      <c r="N3324" s="89">
        <v>0</v>
      </c>
      <c r="O3324" s="89">
        <v>0</v>
      </c>
      <c r="P3324" s="89">
        <v>0</v>
      </c>
      <c r="Q3324" s="89">
        <v>0</v>
      </c>
      <c r="R3324" s="89">
        <v>0</v>
      </c>
      <c r="S3324" s="89">
        <v>0</v>
      </c>
      <c r="T3324" s="89">
        <v>0</v>
      </c>
      <c r="U3324" s="89">
        <v>0</v>
      </c>
      <c r="V3324" s="89">
        <v>0</v>
      </c>
      <c r="W3324" s="89">
        <v>0</v>
      </c>
      <c r="X3324" s="89">
        <v>0</v>
      </c>
      <c r="Y3324" s="89">
        <v>0</v>
      </c>
    </row>
    <row r="3325" spans="1:25">
      <c r="A3325" s="88" t="s">
        <v>3434</v>
      </c>
      <c r="B3325" s="89">
        <v>0</v>
      </c>
      <c r="C3325" s="89">
        <v>0</v>
      </c>
      <c r="D3325" s="89">
        <v>0</v>
      </c>
      <c r="E3325" s="89">
        <v>0</v>
      </c>
      <c r="F3325" s="89">
        <v>0</v>
      </c>
      <c r="G3325" s="89">
        <v>0</v>
      </c>
      <c r="H3325" s="89">
        <v>0</v>
      </c>
      <c r="I3325" s="89">
        <v>0</v>
      </c>
      <c r="J3325" s="89">
        <v>0</v>
      </c>
      <c r="K3325" s="89">
        <v>0</v>
      </c>
      <c r="L3325" s="89">
        <v>0</v>
      </c>
      <c r="M3325" s="89">
        <v>0</v>
      </c>
      <c r="N3325" s="89">
        <v>0</v>
      </c>
      <c r="O3325" s="89">
        <v>0</v>
      </c>
      <c r="P3325" s="89">
        <v>0</v>
      </c>
      <c r="Q3325" s="89">
        <v>0</v>
      </c>
      <c r="R3325" s="89">
        <v>0</v>
      </c>
      <c r="S3325" s="89">
        <v>0</v>
      </c>
      <c r="T3325" s="89">
        <v>0</v>
      </c>
      <c r="U3325" s="89">
        <v>0</v>
      </c>
      <c r="V3325" s="89">
        <v>0</v>
      </c>
      <c r="W3325" s="89">
        <v>0</v>
      </c>
      <c r="X3325" s="89">
        <v>0</v>
      </c>
      <c r="Y3325" s="89">
        <v>0</v>
      </c>
    </row>
    <row r="3326" spans="1:25">
      <c r="A3326" s="88" t="s">
        <v>3435</v>
      </c>
      <c r="B3326" s="89">
        <v>0</v>
      </c>
      <c r="C3326" s="89">
        <v>0</v>
      </c>
      <c r="D3326" s="89">
        <v>0</v>
      </c>
      <c r="E3326" s="89">
        <v>0</v>
      </c>
      <c r="F3326" s="89">
        <v>0</v>
      </c>
      <c r="G3326" s="89">
        <v>0</v>
      </c>
      <c r="H3326" s="89">
        <v>0</v>
      </c>
      <c r="I3326" s="89">
        <v>0</v>
      </c>
      <c r="J3326" s="89">
        <v>0</v>
      </c>
      <c r="K3326" s="89">
        <v>0</v>
      </c>
      <c r="L3326" s="89">
        <v>0</v>
      </c>
      <c r="M3326" s="89">
        <v>0</v>
      </c>
      <c r="N3326" s="89">
        <v>0</v>
      </c>
      <c r="O3326" s="89">
        <v>0</v>
      </c>
      <c r="P3326" s="89">
        <v>0</v>
      </c>
      <c r="Q3326" s="89">
        <v>0</v>
      </c>
      <c r="R3326" s="89">
        <v>0</v>
      </c>
      <c r="S3326" s="89">
        <v>0</v>
      </c>
      <c r="T3326" s="89">
        <v>0</v>
      </c>
      <c r="U3326" s="89">
        <v>0</v>
      </c>
      <c r="V3326" s="89">
        <v>0</v>
      </c>
      <c r="W3326" s="89">
        <v>0</v>
      </c>
      <c r="X3326" s="89">
        <v>0</v>
      </c>
      <c r="Y3326" s="89">
        <v>0</v>
      </c>
    </row>
    <row r="3327" spans="1:25">
      <c r="A3327" s="88" t="s">
        <v>3436</v>
      </c>
      <c r="B3327" s="89">
        <v>0</v>
      </c>
      <c r="C3327" s="89">
        <v>0</v>
      </c>
      <c r="D3327" s="89">
        <v>0</v>
      </c>
      <c r="E3327" s="89">
        <v>0</v>
      </c>
      <c r="F3327" s="89">
        <v>0</v>
      </c>
      <c r="G3327" s="89">
        <v>0</v>
      </c>
      <c r="H3327" s="89">
        <v>0</v>
      </c>
      <c r="I3327" s="89">
        <v>0</v>
      </c>
      <c r="J3327" s="89">
        <v>0</v>
      </c>
      <c r="K3327" s="89">
        <v>0</v>
      </c>
      <c r="L3327" s="89">
        <v>0</v>
      </c>
      <c r="M3327" s="89">
        <v>0</v>
      </c>
      <c r="N3327" s="89">
        <v>0</v>
      </c>
      <c r="O3327" s="89">
        <v>0</v>
      </c>
      <c r="P3327" s="89">
        <v>0</v>
      </c>
      <c r="Q3327" s="89">
        <v>0</v>
      </c>
      <c r="R3327" s="89">
        <v>0</v>
      </c>
      <c r="S3327" s="89">
        <v>0</v>
      </c>
      <c r="T3327" s="89">
        <v>0</v>
      </c>
      <c r="U3327" s="89">
        <v>0</v>
      </c>
      <c r="V3327" s="89">
        <v>0</v>
      </c>
      <c r="W3327" s="89">
        <v>0</v>
      </c>
      <c r="X3327" s="89">
        <v>0</v>
      </c>
      <c r="Y3327" s="89">
        <v>0</v>
      </c>
    </row>
    <row r="3328" spans="1:25">
      <c r="A3328" s="88" t="s">
        <v>3437</v>
      </c>
      <c r="B3328" s="89">
        <v>0</v>
      </c>
      <c r="C3328" s="89">
        <v>0</v>
      </c>
      <c r="D3328" s="89">
        <v>0</v>
      </c>
      <c r="E3328" s="89">
        <v>0</v>
      </c>
      <c r="F3328" s="89">
        <v>0</v>
      </c>
      <c r="G3328" s="89">
        <v>0</v>
      </c>
      <c r="H3328" s="89">
        <v>0</v>
      </c>
      <c r="I3328" s="89">
        <v>0</v>
      </c>
      <c r="J3328" s="89">
        <v>0</v>
      </c>
      <c r="K3328" s="89">
        <v>0</v>
      </c>
      <c r="L3328" s="89">
        <v>0</v>
      </c>
      <c r="M3328" s="89">
        <v>0</v>
      </c>
      <c r="N3328" s="89">
        <v>0</v>
      </c>
      <c r="O3328" s="89">
        <v>0</v>
      </c>
      <c r="P3328" s="89">
        <v>0</v>
      </c>
      <c r="Q3328" s="89">
        <v>0</v>
      </c>
      <c r="R3328" s="89">
        <v>0</v>
      </c>
      <c r="S3328" s="89">
        <v>0</v>
      </c>
      <c r="T3328" s="89">
        <v>0</v>
      </c>
      <c r="U3328" s="89">
        <v>0</v>
      </c>
      <c r="V3328" s="89">
        <v>0</v>
      </c>
      <c r="W3328" s="89">
        <v>0</v>
      </c>
      <c r="X3328" s="89">
        <v>0</v>
      </c>
      <c r="Y3328" s="89">
        <v>0</v>
      </c>
    </row>
    <row r="3329" spans="1:25">
      <c r="A3329" s="88" t="s">
        <v>3438</v>
      </c>
      <c r="B3329" s="89">
        <v>0</v>
      </c>
      <c r="C3329" s="89">
        <v>0</v>
      </c>
      <c r="D3329" s="89">
        <v>0</v>
      </c>
      <c r="E3329" s="89">
        <v>0</v>
      </c>
      <c r="F3329" s="89">
        <v>0</v>
      </c>
      <c r="G3329" s="89">
        <v>0</v>
      </c>
      <c r="H3329" s="89">
        <v>0</v>
      </c>
      <c r="I3329" s="89">
        <v>0</v>
      </c>
      <c r="J3329" s="89">
        <v>0</v>
      </c>
      <c r="K3329" s="89">
        <v>0</v>
      </c>
      <c r="L3329" s="89">
        <v>0</v>
      </c>
      <c r="M3329" s="89">
        <v>0</v>
      </c>
      <c r="N3329" s="89">
        <v>0</v>
      </c>
      <c r="O3329" s="89">
        <v>0</v>
      </c>
      <c r="P3329" s="89">
        <v>0</v>
      </c>
      <c r="Q3329" s="89">
        <v>0</v>
      </c>
      <c r="R3329" s="89">
        <v>0</v>
      </c>
      <c r="S3329" s="89">
        <v>0</v>
      </c>
      <c r="T3329" s="89">
        <v>0</v>
      </c>
      <c r="U3329" s="89">
        <v>0</v>
      </c>
      <c r="V3329" s="89">
        <v>0</v>
      </c>
      <c r="W3329" s="89">
        <v>0</v>
      </c>
      <c r="X3329" s="89">
        <v>0</v>
      </c>
      <c r="Y3329" s="89">
        <v>0</v>
      </c>
    </row>
    <row r="3330" spans="1:25">
      <c r="A3330" s="88" t="s">
        <v>3439</v>
      </c>
      <c r="B3330" s="89">
        <v>0</v>
      </c>
      <c r="C3330" s="89">
        <v>0</v>
      </c>
      <c r="D3330" s="89">
        <v>0</v>
      </c>
      <c r="E3330" s="89">
        <v>0</v>
      </c>
      <c r="F3330" s="89">
        <v>0</v>
      </c>
      <c r="G3330" s="89">
        <v>0</v>
      </c>
      <c r="H3330" s="89">
        <v>0</v>
      </c>
      <c r="I3330" s="89">
        <v>0</v>
      </c>
      <c r="J3330" s="89">
        <v>0</v>
      </c>
      <c r="K3330" s="89">
        <v>0</v>
      </c>
      <c r="L3330" s="89">
        <v>0</v>
      </c>
      <c r="M3330" s="89">
        <v>0</v>
      </c>
      <c r="N3330" s="89">
        <v>0</v>
      </c>
      <c r="O3330" s="89">
        <v>0</v>
      </c>
      <c r="P3330" s="89">
        <v>0</v>
      </c>
      <c r="Q3330" s="89">
        <v>0</v>
      </c>
      <c r="R3330" s="89">
        <v>0</v>
      </c>
      <c r="S3330" s="89">
        <v>0</v>
      </c>
      <c r="T3330" s="89">
        <v>0</v>
      </c>
      <c r="U3330" s="89">
        <v>0</v>
      </c>
      <c r="V3330" s="89">
        <v>0</v>
      </c>
      <c r="W3330" s="89">
        <v>0</v>
      </c>
      <c r="X3330" s="89">
        <v>0</v>
      </c>
      <c r="Y3330" s="89">
        <v>0</v>
      </c>
    </row>
    <row r="3331" spans="1:25">
      <c r="A3331" s="88" t="s">
        <v>3440</v>
      </c>
      <c r="B3331" s="89">
        <v>0</v>
      </c>
      <c r="C3331" s="89">
        <v>0</v>
      </c>
      <c r="D3331" s="89">
        <v>0</v>
      </c>
      <c r="E3331" s="89">
        <v>0</v>
      </c>
      <c r="F3331" s="89">
        <v>0</v>
      </c>
      <c r="G3331" s="89">
        <v>0</v>
      </c>
      <c r="H3331" s="89">
        <v>0</v>
      </c>
      <c r="I3331" s="89">
        <v>0</v>
      </c>
      <c r="J3331" s="89">
        <v>0</v>
      </c>
      <c r="K3331" s="89">
        <v>0</v>
      </c>
      <c r="L3331" s="89">
        <v>0</v>
      </c>
      <c r="M3331" s="89">
        <v>0</v>
      </c>
      <c r="N3331" s="89">
        <v>0</v>
      </c>
      <c r="O3331" s="89">
        <v>0</v>
      </c>
      <c r="P3331" s="89">
        <v>0</v>
      </c>
      <c r="Q3331" s="89">
        <v>0</v>
      </c>
      <c r="R3331" s="89">
        <v>0</v>
      </c>
      <c r="S3331" s="89">
        <v>0</v>
      </c>
      <c r="T3331" s="89">
        <v>0</v>
      </c>
      <c r="U3331" s="89">
        <v>0</v>
      </c>
      <c r="V3331" s="89">
        <v>0</v>
      </c>
      <c r="W3331" s="89">
        <v>0</v>
      </c>
      <c r="X3331" s="89">
        <v>0</v>
      </c>
      <c r="Y3331" s="89">
        <v>0</v>
      </c>
    </row>
    <row r="3332" spans="1:25">
      <c r="A3332" s="88" t="s">
        <v>3441</v>
      </c>
      <c r="B3332" s="89">
        <v>0</v>
      </c>
      <c r="C3332" s="89">
        <v>0</v>
      </c>
      <c r="D3332" s="89">
        <v>0</v>
      </c>
      <c r="E3332" s="89">
        <v>0</v>
      </c>
      <c r="F3332" s="89">
        <v>0</v>
      </c>
      <c r="G3332" s="89">
        <v>0</v>
      </c>
      <c r="H3332" s="89">
        <v>0</v>
      </c>
      <c r="I3332" s="89">
        <v>0</v>
      </c>
      <c r="J3332" s="89">
        <v>0</v>
      </c>
      <c r="K3332" s="89">
        <v>0</v>
      </c>
      <c r="L3332" s="89">
        <v>0</v>
      </c>
      <c r="M3332" s="89">
        <v>0</v>
      </c>
      <c r="N3332" s="89">
        <v>0</v>
      </c>
      <c r="O3332" s="89">
        <v>0</v>
      </c>
      <c r="P3332" s="89">
        <v>0</v>
      </c>
      <c r="Q3332" s="89">
        <v>0</v>
      </c>
      <c r="R3332" s="89">
        <v>0</v>
      </c>
      <c r="S3332" s="89">
        <v>0</v>
      </c>
      <c r="T3332" s="89">
        <v>0</v>
      </c>
      <c r="U3332" s="89">
        <v>0</v>
      </c>
      <c r="V3332" s="89">
        <v>0</v>
      </c>
      <c r="W3332" s="89">
        <v>0</v>
      </c>
      <c r="X3332" s="89">
        <v>0</v>
      </c>
      <c r="Y3332" s="89">
        <v>0</v>
      </c>
    </row>
    <row r="3333" spans="1:25">
      <c r="A3333" s="88" t="s">
        <v>3442</v>
      </c>
      <c r="B3333" s="89">
        <v>0</v>
      </c>
      <c r="C3333" s="89">
        <v>0</v>
      </c>
      <c r="D3333" s="89">
        <v>0</v>
      </c>
      <c r="E3333" s="89">
        <v>0</v>
      </c>
      <c r="F3333" s="89">
        <v>0</v>
      </c>
      <c r="G3333" s="89">
        <v>0</v>
      </c>
      <c r="H3333" s="89">
        <v>0</v>
      </c>
      <c r="I3333" s="89">
        <v>0</v>
      </c>
      <c r="J3333" s="89">
        <v>0</v>
      </c>
      <c r="K3333" s="89">
        <v>0</v>
      </c>
      <c r="L3333" s="89">
        <v>0</v>
      </c>
      <c r="M3333" s="89">
        <v>0</v>
      </c>
      <c r="N3333" s="89">
        <v>0</v>
      </c>
      <c r="O3333" s="89">
        <v>0</v>
      </c>
      <c r="P3333" s="89">
        <v>0</v>
      </c>
      <c r="Q3333" s="89">
        <v>0</v>
      </c>
      <c r="R3333" s="89">
        <v>0</v>
      </c>
      <c r="S3333" s="89">
        <v>0</v>
      </c>
      <c r="T3333" s="89">
        <v>0</v>
      </c>
      <c r="U3333" s="89">
        <v>0</v>
      </c>
      <c r="V3333" s="89">
        <v>0</v>
      </c>
      <c r="W3333" s="89">
        <v>0</v>
      </c>
      <c r="X3333" s="89">
        <v>0</v>
      </c>
      <c r="Y3333" s="89">
        <v>0</v>
      </c>
    </row>
    <row r="3334" spans="1:25">
      <c r="A3334" s="88" t="s">
        <v>3443</v>
      </c>
      <c r="B3334" s="89">
        <v>0</v>
      </c>
      <c r="C3334" s="89">
        <v>0</v>
      </c>
      <c r="D3334" s="89">
        <v>0</v>
      </c>
      <c r="E3334" s="89">
        <v>0</v>
      </c>
      <c r="F3334" s="89">
        <v>0</v>
      </c>
      <c r="G3334" s="89">
        <v>0</v>
      </c>
      <c r="H3334" s="89">
        <v>0</v>
      </c>
      <c r="I3334" s="89">
        <v>0</v>
      </c>
      <c r="J3334" s="89">
        <v>0</v>
      </c>
      <c r="K3334" s="89">
        <v>0</v>
      </c>
      <c r="L3334" s="89">
        <v>0</v>
      </c>
      <c r="M3334" s="89">
        <v>0</v>
      </c>
      <c r="N3334" s="89">
        <v>0</v>
      </c>
      <c r="O3334" s="89">
        <v>0</v>
      </c>
      <c r="P3334" s="89">
        <v>0</v>
      </c>
      <c r="Q3334" s="89">
        <v>0</v>
      </c>
      <c r="R3334" s="89">
        <v>0</v>
      </c>
      <c r="S3334" s="89">
        <v>0</v>
      </c>
      <c r="T3334" s="89">
        <v>0</v>
      </c>
      <c r="U3334" s="89">
        <v>0</v>
      </c>
      <c r="V3334" s="89">
        <v>0</v>
      </c>
      <c r="W3334" s="89">
        <v>0</v>
      </c>
      <c r="X3334" s="89">
        <v>0</v>
      </c>
      <c r="Y3334" s="89">
        <v>0</v>
      </c>
    </row>
    <row r="3335" spans="1:25">
      <c r="A3335" s="88" t="s">
        <v>3444</v>
      </c>
      <c r="B3335" s="89">
        <v>0</v>
      </c>
      <c r="C3335" s="89">
        <v>0</v>
      </c>
      <c r="D3335" s="89">
        <v>0</v>
      </c>
      <c r="E3335" s="89">
        <v>0</v>
      </c>
      <c r="F3335" s="89">
        <v>0</v>
      </c>
      <c r="G3335" s="89">
        <v>0</v>
      </c>
      <c r="H3335" s="89">
        <v>0</v>
      </c>
      <c r="I3335" s="89">
        <v>0</v>
      </c>
      <c r="J3335" s="89">
        <v>0</v>
      </c>
      <c r="K3335" s="89">
        <v>0</v>
      </c>
      <c r="L3335" s="89">
        <v>0</v>
      </c>
      <c r="M3335" s="89">
        <v>0</v>
      </c>
      <c r="N3335" s="89">
        <v>0</v>
      </c>
      <c r="O3335" s="89">
        <v>0</v>
      </c>
      <c r="P3335" s="89">
        <v>0</v>
      </c>
      <c r="Q3335" s="89">
        <v>0</v>
      </c>
      <c r="R3335" s="89">
        <v>0</v>
      </c>
      <c r="S3335" s="89">
        <v>0</v>
      </c>
      <c r="T3335" s="89">
        <v>0</v>
      </c>
      <c r="U3335" s="89">
        <v>0</v>
      </c>
      <c r="V3335" s="89">
        <v>0</v>
      </c>
      <c r="W3335" s="89">
        <v>0</v>
      </c>
      <c r="X3335" s="89">
        <v>0</v>
      </c>
      <c r="Y3335" s="89">
        <v>0</v>
      </c>
    </row>
    <row r="3336" spans="1:25">
      <c r="A3336" s="88" t="s">
        <v>3445</v>
      </c>
      <c r="B3336" s="89">
        <v>0</v>
      </c>
      <c r="C3336" s="89">
        <v>0</v>
      </c>
      <c r="D3336" s="89">
        <v>0</v>
      </c>
      <c r="E3336" s="89">
        <v>0</v>
      </c>
      <c r="F3336" s="89">
        <v>0</v>
      </c>
      <c r="G3336" s="89">
        <v>0</v>
      </c>
      <c r="H3336" s="89">
        <v>0</v>
      </c>
      <c r="I3336" s="89">
        <v>0</v>
      </c>
      <c r="J3336" s="89">
        <v>0</v>
      </c>
      <c r="K3336" s="89">
        <v>0</v>
      </c>
      <c r="L3336" s="89">
        <v>0</v>
      </c>
      <c r="M3336" s="89">
        <v>0</v>
      </c>
      <c r="N3336" s="89">
        <v>0</v>
      </c>
      <c r="O3336" s="89">
        <v>0</v>
      </c>
      <c r="P3336" s="89">
        <v>0</v>
      </c>
      <c r="Q3336" s="89">
        <v>0</v>
      </c>
      <c r="R3336" s="89">
        <v>0</v>
      </c>
      <c r="S3336" s="89">
        <v>0</v>
      </c>
      <c r="T3336" s="89">
        <v>0</v>
      </c>
      <c r="U3336" s="89">
        <v>0</v>
      </c>
      <c r="V3336" s="89">
        <v>0</v>
      </c>
      <c r="W3336" s="89">
        <v>0</v>
      </c>
      <c r="X3336" s="89">
        <v>0</v>
      </c>
      <c r="Y3336" s="89">
        <v>0</v>
      </c>
    </row>
    <row r="3337" spans="1:25">
      <c r="A3337" s="88" t="s">
        <v>3446</v>
      </c>
      <c r="B3337" s="89">
        <v>0</v>
      </c>
      <c r="C3337" s="89">
        <v>0</v>
      </c>
      <c r="D3337" s="89">
        <v>0</v>
      </c>
      <c r="E3337" s="89">
        <v>0</v>
      </c>
      <c r="F3337" s="89">
        <v>0</v>
      </c>
      <c r="G3337" s="89">
        <v>0</v>
      </c>
      <c r="H3337" s="89">
        <v>0</v>
      </c>
      <c r="I3337" s="89">
        <v>0</v>
      </c>
      <c r="J3337" s="89">
        <v>0</v>
      </c>
      <c r="K3337" s="89">
        <v>0</v>
      </c>
      <c r="L3337" s="89">
        <v>0</v>
      </c>
      <c r="M3337" s="89">
        <v>0</v>
      </c>
      <c r="N3337" s="89">
        <v>0</v>
      </c>
      <c r="O3337" s="89">
        <v>0</v>
      </c>
      <c r="P3337" s="89">
        <v>0</v>
      </c>
      <c r="Q3337" s="89">
        <v>0</v>
      </c>
      <c r="R3337" s="89">
        <v>0</v>
      </c>
      <c r="S3337" s="89">
        <v>0</v>
      </c>
      <c r="T3337" s="89">
        <v>0</v>
      </c>
      <c r="U3337" s="89">
        <v>0</v>
      </c>
      <c r="V3337" s="89">
        <v>0</v>
      </c>
      <c r="W3337" s="89">
        <v>0</v>
      </c>
      <c r="X3337" s="89">
        <v>0</v>
      </c>
      <c r="Y3337" s="89">
        <v>0</v>
      </c>
    </row>
    <row r="3338" spans="1:25">
      <c r="A3338" s="88" t="s">
        <v>3447</v>
      </c>
      <c r="B3338" s="89">
        <v>0</v>
      </c>
      <c r="C3338" s="89">
        <v>0</v>
      </c>
      <c r="D3338" s="89">
        <v>0</v>
      </c>
      <c r="E3338" s="89">
        <v>0</v>
      </c>
      <c r="F3338" s="89">
        <v>0</v>
      </c>
      <c r="G3338" s="89">
        <v>0</v>
      </c>
      <c r="H3338" s="89">
        <v>0</v>
      </c>
      <c r="I3338" s="89">
        <v>0</v>
      </c>
      <c r="J3338" s="89">
        <v>0</v>
      </c>
      <c r="K3338" s="89">
        <v>0</v>
      </c>
      <c r="L3338" s="89">
        <v>0</v>
      </c>
      <c r="M3338" s="89">
        <v>0</v>
      </c>
      <c r="N3338" s="89">
        <v>0</v>
      </c>
      <c r="O3338" s="89">
        <v>0</v>
      </c>
      <c r="P3338" s="89">
        <v>0</v>
      </c>
      <c r="Q3338" s="89">
        <v>0</v>
      </c>
      <c r="R3338" s="89">
        <v>0</v>
      </c>
      <c r="S3338" s="89">
        <v>0</v>
      </c>
      <c r="T3338" s="89">
        <v>0</v>
      </c>
      <c r="U3338" s="89">
        <v>0</v>
      </c>
      <c r="V3338" s="89">
        <v>0</v>
      </c>
      <c r="W3338" s="89">
        <v>0</v>
      </c>
      <c r="X3338" s="89">
        <v>0</v>
      </c>
      <c r="Y3338" s="89">
        <v>0</v>
      </c>
    </row>
    <row r="3339" spans="1:25">
      <c r="A3339" s="88" t="s">
        <v>3448</v>
      </c>
      <c r="B3339" s="89">
        <v>0</v>
      </c>
      <c r="C3339" s="89">
        <v>0</v>
      </c>
      <c r="D3339" s="89">
        <v>0</v>
      </c>
      <c r="E3339" s="89">
        <v>0</v>
      </c>
      <c r="F3339" s="89">
        <v>0</v>
      </c>
      <c r="G3339" s="89">
        <v>0</v>
      </c>
      <c r="H3339" s="89">
        <v>0</v>
      </c>
      <c r="I3339" s="89">
        <v>0</v>
      </c>
      <c r="J3339" s="89">
        <v>0</v>
      </c>
      <c r="K3339" s="89">
        <v>0</v>
      </c>
      <c r="L3339" s="89">
        <v>0</v>
      </c>
      <c r="M3339" s="89">
        <v>0</v>
      </c>
      <c r="N3339" s="89">
        <v>0</v>
      </c>
      <c r="O3339" s="89">
        <v>0</v>
      </c>
      <c r="P3339" s="89">
        <v>0</v>
      </c>
      <c r="Q3339" s="89">
        <v>0</v>
      </c>
      <c r="R3339" s="89">
        <v>0</v>
      </c>
      <c r="S3339" s="89">
        <v>0</v>
      </c>
      <c r="T3339" s="89">
        <v>0</v>
      </c>
      <c r="U3339" s="89">
        <v>0</v>
      </c>
      <c r="V3339" s="89">
        <v>0</v>
      </c>
      <c r="W3339" s="89">
        <v>0</v>
      </c>
      <c r="X3339" s="89">
        <v>0</v>
      </c>
      <c r="Y3339" s="89">
        <v>0</v>
      </c>
    </row>
    <row r="3340" spans="1:25">
      <c r="A3340" s="88" t="s">
        <v>3449</v>
      </c>
      <c r="B3340" s="89">
        <v>0</v>
      </c>
      <c r="C3340" s="89">
        <v>0</v>
      </c>
      <c r="D3340" s="89">
        <v>0</v>
      </c>
      <c r="E3340" s="89">
        <v>0</v>
      </c>
      <c r="F3340" s="89">
        <v>0</v>
      </c>
      <c r="G3340" s="89">
        <v>0</v>
      </c>
      <c r="H3340" s="89">
        <v>0</v>
      </c>
      <c r="I3340" s="89">
        <v>0</v>
      </c>
      <c r="J3340" s="89">
        <v>0</v>
      </c>
      <c r="K3340" s="89">
        <v>0</v>
      </c>
      <c r="L3340" s="89">
        <v>0</v>
      </c>
      <c r="M3340" s="89">
        <v>0</v>
      </c>
      <c r="N3340" s="89">
        <v>0</v>
      </c>
      <c r="O3340" s="89">
        <v>0</v>
      </c>
      <c r="P3340" s="89">
        <v>0</v>
      </c>
      <c r="Q3340" s="89">
        <v>0</v>
      </c>
      <c r="R3340" s="89">
        <v>0</v>
      </c>
      <c r="S3340" s="89">
        <v>0</v>
      </c>
      <c r="T3340" s="89">
        <v>0</v>
      </c>
      <c r="U3340" s="89">
        <v>0</v>
      </c>
      <c r="V3340" s="89">
        <v>0</v>
      </c>
      <c r="W3340" s="89">
        <v>0</v>
      </c>
      <c r="X3340" s="89">
        <v>0</v>
      </c>
      <c r="Y3340" s="89">
        <v>0</v>
      </c>
    </row>
    <row r="3341" spans="1:25">
      <c r="A3341" s="88" t="s">
        <v>3450</v>
      </c>
      <c r="B3341" s="89">
        <v>0</v>
      </c>
      <c r="C3341" s="89">
        <v>0</v>
      </c>
      <c r="D3341" s="89">
        <v>0</v>
      </c>
      <c r="E3341" s="89">
        <v>0</v>
      </c>
      <c r="F3341" s="89">
        <v>0</v>
      </c>
      <c r="G3341" s="89">
        <v>0</v>
      </c>
      <c r="H3341" s="89">
        <v>0</v>
      </c>
      <c r="I3341" s="89">
        <v>0</v>
      </c>
      <c r="J3341" s="89">
        <v>0</v>
      </c>
      <c r="K3341" s="89">
        <v>0</v>
      </c>
      <c r="L3341" s="89">
        <v>0</v>
      </c>
      <c r="M3341" s="89">
        <v>0</v>
      </c>
      <c r="N3341" s="89">
        <v>0</v>
      </c>
      <c r="O3341" s="89">
        <v>0</v>
      </c>
      <c r="P3341" s="89">
        <v>0</v>
      </c>
      <c r="Q3341" s="89">
        <v>0</v>
      </c>
      <c r="R3341" s="89">
        <v>0</v>
      </c>
      <c r="S3341" s="89">
        <v>0</v>
      </c>
      <c r="T3341" s="89">
        <v>0</v>
      </c>
      <c r="U3341" s="89">
        <v>0</v>
      </c>
      <c r="V3341" s="89">
        <v>0</v>
      </c>
      <c r="W3341" s="89">
        <v>0</v>
      </c>
      <c r="X3341" s="89">
        <v>0</v>
      </c>
      <c r="Y3341" s="89">
        <v>0</v>
      </c>
    </row>
    <row r="3342" spans="1:25">
      <c r="A3342" s="88" t="s">
        <v>3451</v>
      </c>
      <c r="B3342" s="89">
        <v>0</v>
      </c>
      <c r="C3342" s="89">
        <v>0</v>
      </c>
      <c r="D3342" s="89">
        <v>0</v>
      </c>
      <c r="E3342" s="89">
        <v>0</v>
      </c>
      <c r="F3342" s="89">
        <v>0</v>
      </c>
      <c r="G3342" s="89">
        <v>0</v>
      </c>
      <c r="H3342" s="89">
        <v>0</v>
      </c>
      <c r="I3342" s="89">
        <v>0</v>
      </c>
      <c r="J3342" s="89">
        <v>0</v>
      </c>
      <c r="K3342" s="89">
        <v>0</v>
      </c>
      <c r="L3342" s="89">
        <v>0</v>
      </c>
      <c r="M3342" s="89">
        <v>0</v>
      </c>
      <c r="N3342" s="89">
        <v>0</v>
      </c>
      <c r="O3342" s="89">
        <v>0</v>
      </c>
      <c r="P3342" s="89">
        <v>0</v>
      </c>
      <c r="Q3342" s="89">
        <v>0</v>
      </c>
      <c r="R3342" s="89">
        <v>0</v>
      </c>
      <c r="S3342" s="89">
        <v>0</v>
      </c>
      <c r="T3342" s="89">
        <v>0</v>
      </c>
      <c r="U3342" s="89">
        <v>0</v>
      </c>
      <c r="V3342" s="89">
        <v>0</v>
      </c>
      <c r="W3342" s="89">
        <v>0</v>
      </c>
      <c r="X3342" s="89">
        <v>0</v>
      </c>
      <c r="Y3342" s="89">
        <v>0</v>
      </c>
    </row>
    <row r="3343" spans="1:25">
      <c r="A3343" s="88" t="s">
        <v>3452</v>
      </c>
      <c r="B3343" s="89">
        <v>0</v>
      </c>
      <c r="C3343" s="89">
        <v>0</v>
      </c>
      <c r="D3343" s="89">
        <v>0</v>
      </c>
      <c r="E3343" s="89">
        <v>0</v>
      </c>
      <c r="F3343" s="89">
        <v>0</v>
      </c>
      <c r="G3343" s="89">
        <v>0</v>
      </c>
      <c r="H3343" s="89">
        <v>0</v>
      </c>
      <c r="I3343" s="89">
        <v>0</v>
      </c>
      <c r="J3343" s="89">
        <v>0</v>
      </c>
      <c r="K3343" s="89">
        <v>0</v>
      </c>
      <c r="L3343" s="89">
        <v>0</v>
      </c>
      <c r="M3343" s="89">
        <v>0</v>
      </c>
      <c r="N3343" s="89">
        <v>0</v>
      </c>
      <c r="O3343" s="89">
        <v>0</v>
      </c>
      <c r="P3343" s="89">
        <v>0</v>
      </c>
      <c r="Q3343" s="89">
        <v>0</v>
      </c>
      <c r="R3343" s="89">
        <v>0</v>
      </c>
      <c r="S3343" s="89">
        <v>0</v>
      </c>
      <c r="T3343" s="89">
        <v>0</v>
      </c>
      <c r="U3343" s="89">
        <v>0</v>
      </c>
      <c r="V3343" s="89">
        <v>0</v>
      </c>
      <c r="W3343" s="89">
        <v>0</v>
      </c>
      <c r="X3343" s="89">
        <v>0</v>
      </c>
      <c r="Y3343" s="89">
        <v>0</v>
      </c>
    </row>
    <row r="3344" spans="1:25">
      <c r="A3344" s="88" t="s">
        <v>3453</v>
      </c>
      <c r="B3344" s="89">
        <v>0</v>
      </c>
      <c r="C3344" s="89">
        <v>0</v>
      </c>
      <c r="D3344" s="89">
        <v>0</v>
      </c>
      <c r="E3344" s="89">
        <v>0</v>
      </c>
      <c r="F3344" s="89">
        <v>0</v>
      </c>
      <c r="G3344" s="89">
        <v>0</v>
      </c>
      <c r="H3344" s="89">
        <v>0</v>
      </c>
      <c r="I3344" s="89">
        <v>0</v>
      </c>
      <c r="J3344" s="89">
        <v>0</v>
      </c>
      <c r="K3344" s="89">
        <v>0</v>
      </c>
      <c r="L3344" s="89">
        <v>0</v>
      </c>
      <c r="M3344" s="89">
        <v>0</v>
      </c>
      <c r="N3344" s="89">
        <v>0</v>
      </c>
      <c r="O3344" s="89">
        <v>0</v>
      </c>
      <c r="P3344" s="89">
        <v>0</v>
      </c>
      <c r="Q3344" s="89">
        <v>0</v>
      </c>
      <c r="R3344" s="89">
        <v>0</v>
      </c>
      <c r="S3344" s="89">
        <v>0</v>
      </c>
      <c r="T3344" s="89">
        <v>0</v>
      </c>
      <c r="U3344" s="89">
        <v>0</v>
      </c>
      <c r="V3344" s="89">
        <v>0</v>
      </c>
      <c r="W3344" s="89">
        <v>0</v>
      </c>
      <c r="X3344" s="89">
        <v>0</v>
      </c>
      <c r="Y3344" s="89">
        <v>0</v>
      </c>
    </row>
    <row r="3345" spans="1:25">
      <c r="A3345" s="88" t="s">
        <v>3454</v>
      </c>
      <c r="B3345" s="89">
        <v>0</v>
      </c>
      <c r="C3345" s="89">
        <v>0</v>
      </c>
      <c r="D3345" s="89">
        <v>0</v>
      </c>
      <c r="E3345" s="89">
        <v>0</v>
      </c>
      <c r="F3345" s="89">
        <v>0</v>
      </c>
      <c r="G3345" s="89">
        <v>0</v>
      </c>
      <c r="H3345" s="89">
        <v>0</v>
      </c>
      <c r="I3345" s="89">
        <v>0</v>
      </c>
      <c r="J3345" s="89">
        <v>0</v>
      </c>
      <c r="K3345" s="89">
        <v>0</v>
      </c>
      <c r="L3345" s="89">
        <v>0</v>
      </c>
      <c r="M3345" s="89">
        <v>0</v>
      </c>
      <c r="N3345" s="89">
        <v>0</v>
      </c>
      <c r="O3345" s="89">
        <v>0</v>
      </c>
      <c r="P3345" s="89">
        <v>0</v>
      </c>
      <c r="Q3345" s="89">
        <v>0</v>
      </c>
      <c r="R3345" s="89">
        <v>0</v>
      </c>
      <c r="S3345" s="89">
        <v>0</v>
      </c>
      <c r="T3345" s="89">
        <v>0</v>
      </c>
      <c r="U3345" s="89">
        <v>0</v>
      </c>
      <c r="V3345" s="89">
        <v>0</v>
      </c>
      <c r="W3345" s="89">
        <v>0</v>
      </c>
      <c r="X3345" s="89">
        <v>0</v>
      </c>
      <c r="Y3345" s="89">
        <v>0</v>
      </c>
    </row>
    <row r="3346" spans="1:25">
      <c r="A3346" s="88" t="s">
        <v>3455</v>
      </c>
      <c r="B3346" s="89">
        <v>0</v>
      </c>
      <c r="C3346" s="89">
        <v>0</v>
      </c>
      <c r="D3346" s="89">
        <v>0</v>
      </c>
      <c r="E3346" s="89">
        <v>0</v>
      </c>
      <c r="F3346" s="89">
        <v>0</v>
      </c>
      <c r="G3346" s="89">
        <v>0</v>
      </c>
      <c r="H3346" s="89">
        <v>0</v>
      </c>
      <c r="I3346" s="89">
        <v>0</v>
      </c>
      <c r="J3346" s="89">
        <v>0</v>
      </c>
      <c r="K3346" s="89">
        <v>0</v>
      </c>
      <c r="L3346" s="89">
        <v>0</v>
      </c>
      <c r="M3346" s="89">
        <v>0</v>
      </c>
      <c r="N3346" s="89">
        <v>0</v>
      </c>
      <c r="O3346" s="89">
        <v>0</v>
      </c>
      <c r="P3346" s="89">
        <v>0</v>
      </c>
      <c r="Q3346" s="89">
        <v>0</v>
      </c>
      <c r="R3346" s="89">
        <v>0</v>
      </c>
      <c r="S3346" s="89">
        <v>0</v>
      </c>
      <c r="T3346" s="89">
        <v>0</v>
      </c>
      <c r="U3346" s="89">
        <v>0</v>
      </c>
      <c r="V3346" s="89">
        <v>0</v>
      </c>
      <c r="W3346" s="89">
        <v>0</v>
      </c>
      <c r="X3346" s="89">
        <v>0</v>
      </c>
      <c r="Y3346" s="89">
        <v>0</v>
      </c>
    </row>
    <row r="3347" spans="1:25">
      <c r="A3347" s="88" t="s">
        <v>3456</v>
      </c>
      <c r="B3347" s="89">
        <v>0</v>
      </c>
      <c r="C3347" s="89">
        <v>0</v>
      </c>
      <c r="D3347" s="89">
        <v>0</v>
      </c>
      <c r="E3347" s="89">
        <v>0</v>
      </c>
      <c r="F3347" s="89">
        <v>0</v>
      </c>
      <c r="G3347" s="89">
        <v>0</v>
      </c>
      <c r="H3347" s="89">
        <v>0</v>
      </c>
      <c r="I3347" s="89">
        <v>0</v>
      </c>
      <c r="J3347" s="89">
        <v>0</v>
      </c>
      <c r="K3347" s="89">
        <v>0</v>
      </c>
      <c r="L3347" s="89">
        <v>0</v>
      </c>
      <c r="M3347" s="89">
        <v>0</v>
      </c>
      <c r="N3347" s="89">
        <v>0</v>
      </c>
      <c r="O3347" s="89">
        <v>0</v>
      </c>
      <c r="P3347" s="89">
        <v>0</v>
      </c>
      <c r="Q3347" s="89">
        <v>0</v>
      </c>
      <c r="R3347" s="89">
        <v>0</v>
      </c>
      <c r="S3347" s="89">
        <v>0</v>
      </c>
      <c r="T3347" s="89">
        <v>0</v>
      </c>
      <c r="U3347" s="89">
        <v>0</v>
      </c>
      <c r="V3347" s="89">
        <v>0</v>
      </c>
      <c r="W3347" s="89">
        <v>0</v>
      </c>
      <c r="X3347" s="89">
        <v>0</v>
      </c>
      <c r="Y3347" s="89">
        <v>0</v>
      </c>
    </row>
    <row r="3348" spans="1:25">
      <c r="A3348" s="88" t="s">
        <v>3457</v>
      </c>
      <c r="B3348" s="89">
        <v>0</v>
      </c>
      <c r="C3348" s="89">
        <v>0</v>
      </c>
      <c r="D3348" s="89">
        <v>0</v>
      </c>
      <c r="E3348" s="89">
        <v>0</v>
      </c>
      <c r="F3348" s="89">
        <v>0</v>
      </c>
      <c r="G3348" s="89">
        <v>0</v>
      </c>
      <c r="H3348" s="89">
        <v>0</v>
      </c>
      <c r="I3348" s="89">
        <v>0</v>
      </c>
      <c r="J3348" s="89">
        <v>0</v>
      </c>
      <c r="K3348" s="89">
        <v>0</v>
      </c>
      <c r="L3348" s="89">
        <v>0</v>
      </c>
      <c r="M3348" s="89">
        <v>0</v>
      </c>
      <c r="N3348" s="89">
        <v>0</v>
      </c>
      <c r="O3348" s="89">
        <v>0</v>
      </c>
      <c r="P3348" s="89">
        <v>0</v>
      </c>
      <c r="Q3348" s="89">
        <v>0</v>
      </c>
      <c r="R3348" s="89">
        <v>0</v>
      </c>
      <c r="S3348" s="89">
        <v>0</v>
      </c>
      <c r="T3348" s="89">
        <v>0</v>
      </c>
      <c r="U3348" s="89">
        <v>0</v>
      </c>
      <c r="V3348" s="89">
        <v>0</v>
      </c>
      <c r="W3348" s="89">
        <v>0</v>
      </c>
      <c r="X3348" s="89">
        <v>0</v>
      </c>
      <c r="Y3348" s="89">
        <v>0</v>
      </c>
    </row>
    <row r="3349" spans="1:25">
      <c r="A3349" s="88" t="s">
        <v>3458</v>
      </c>
      <c r="B3349" s="89">
        <v>0</v>
      </c>
      <c r="C3349" s="89">
        <v>0</v>
      </c>
      <c r="D3349" s="89">
        <v>0</v>
      </c>
      <c r="E3349" s="89">
        <v>0</v>
      </c>
      <c r="F3349" s="89">
        <v>0</v>
      </c>
      <c r="G3349" s="89">
        <v>0</v>
      </c>
      <c r="H3349" s="89">
        <v>0</v>
      </c>
      <c r="I3349" s="89">
        <v>0</v>
      </c>
      <c r="J3349" s="89">
        <v>0</v>
      </c>
      <c r="K3349" s="89">
        <v>0</v>
      </c>
      <c r="L3349" s="89">
        <v>0</v>
      </c>
      <c r="M3349" s="89">
        <v>0</v>
      </c>
      <c r="N3349" s="89">
        <v>0</v>
      </c>
      <c r="O3349" s="89">
        <v>0</v>
      </c>
      <c r="P3349" s="89">
        <v>0</v>
      </c>
      <c r="Q3349" s="89">
        <v>0</v>
      </c>
      <c r="R3349" s="89">
        <v>0</v>
      </c>
      <c r="S3349" s="89">
        <v>0</v>
      </c>
      <c r="T3349" s="89">
        <v>0</v>
      </c>
      <c r="U3349" s="89">
        <v>0</v>
      </c>
      <c r="V3349" s="89">
        <v>0</v>
      </c>
      <c r="W3349" s="89">
        <v>0</v>
      </c>
      <c r="X3349" s="89">
        <v>0</v>
      </c>
      <c r="Y3349" s="89">
        <v>0</v>
      </c>
    </row>
    <row r="3350" spans="1:25">
      <c r="A3350" s="88" t="s">
        <v>3459</v>
      </c>
      <c r="B3350" s="89">
        <v>0</v>
      </c>
      <c r="C3350" s="89">
        <v>0</v>
      </c>
      <c r="D3350" s="89">
        <v>0</v>
      </c>
      <c r="E3350" s="89">
        <v>0</v>
      </c>
      <c r="F3350" s="89">
        <v>0</v>
      </c>
      <c r="G3350" s="89">
        <v>0</v>
      </c>
      <c r="H3350" s="89">
        <v>0</v>
      </c>
      <c r="I3350" s="89">
        <v>0</v>
      </c>
      <c r="J3350" s="89">
        <v>0</v>
      </c>
      <c r="K3350" s="89">
        <v>0</v>
      </c>
      <c r="L3350" s="89">
        <v>0</v>
      </c>
      <c r="M3350" s="89">
        <v>0</v>
      </c>
      <c r="N3350" s="89">
        <v>0</v>
      </c>
      <c r="O3350" s="89">
        <v>0</v>
      </c>
      <c r="P3350" s="89">
        <v>0</v>
      </c>
      <c r="Q3350" s="89">
        <v>0</v>
      </c>
      <c r="R3350" s="89">
        <v>0</v>
      </c>
      <c r="S3350" s="89">
        <v>0</v>
      </c>
      <c r="T3350" s="89">
        <v>0</v>
      </c>
      <c r="U3350" s="89">
        <v>0</v>
      </c>
      <c r="V3350" s="89">
        <v>0</v>
      </c>
      <c r="W3350" s="89">
        <v>0</v>
      </c>
      <c r="X3350" s="89">
        <v>0</v>
      </c>
      <c r="Y3350" s="89">
        <v>0</v>
      </c>
    </row>
    <row r="3351" spans="1:25">
      <c r="A3351" s="88" t="s">
        <v>3460</v>
      </c>
      <c r="B3351" s="89">
        <v>0</v>
      </c>
      <c r="C3351" s="89">
        <v>0</v>
      </c>
      <c r="D3351" s="89">
        <v>0</v>
      </c>
      <c r="E3351" s="89">
        <v>0</v>
      </c>
      <c r="F3351" s="89">
        <v>0</v>
      </c>
      <c r="G3351" s="89">
        <v>0</v>
      </c>
      <c r="H3351" s="89">
        <v>0</v>
      </c>
      <c r="I3351" s="89">
        <v>0</v>
      </c>
      <c r="J3351" s="89">
        <v>0</v>
      </c>
      <c r="K3351" s="89">
        <v>0</v>
      </c>
      <c r="L3351" s="89">
        <v>0</v>
      </c>
      <c r="M3351" s="89">
        <v>0</v>
      </c>
      <c r="N3351" s="89">
        <v>0</v>
      </c>
      <c r="O3351" s="89">
        <v>0</v>
      </c>
      <c r="P3351" s="89">
        <v>0</v>
      </c>
      <c r="Q3351" s="89">
        <v>0</v>
      </c>
      <c r="R3351" s="89">
        <v>0</v>
      </c>
      <c r="S3351" s="89">
        <v>0</v>
      </c>
      <c r="T3351" s="89">
        <v>0</v>
      </c>
      <c r="U3351" s="89">
        <v>0</v>
      </c>
      <c r="V3351" s="89">
        <v>0</v>
      </c>
      <c r="W3351" s="89">
        <v>0</v>
      </c>
      <c r="X3351" s="89">
        <v>0</v>
      </c>
      <c r="Y3351" s="89">
        <v>0</v>
      </c>
    </row>
    <row r="3352" spans="1:25">
      <c r="A3352" s="88" t="s">
        <v>3461</v>
      </c>
      <c r="B3352" s="89">
        <v>0</v>
      </c>
      <c r="C3352" s="89">
        <v>0</v>
      </c>
      <c r="D3352" s="89">
        <v>0</v>
      </c>
      <c r="E3352" s="89">
        <v>0</v>
      </c>
      <c r="F3352" s="89">
        <v>0</v>
      </c>
      <c r="G3352" s="89">
        <v>0</v>
      </c>
      <c r="H3352" s="89">
        <v>0</v>
      </c>
      <c r="I3352" s="89">
        <v>0</v>
      </c>
      <c r="J3352" s="89">
        <v>0</v>
      </c>
      <c r="K3352" s="89">
        <v>0</v>
      </c>
      <c r="L3352" s="89">
        <v>0</v>
      </c>
      <c r="M3352" s="89">
        <v>0</v>
      </c>
      <c r="N3352" s="89">
        <v>0</v>
      </c>
      <c r="O3352" s="89">
        <v>0</v>
      </c>
      <c r="P3352" s="89">
        <v>0</v>
      </c>
      <c r="Q3352" s="89">
        <v>0</v>
      </c>
      <c r="R3352" s="89">
        <v>0</v>
      </c>
      <c r="S3352" s="89">
        <v>0</v>
      </c>
      <c r="T3352" s="89">
        <v>0</v>
      </c>
      <c r="U3352" s="89">
        <v>0</v>
      </c>
      <c r="V3352" s="89">
        <v>0</v>
      </c>
      <c r="W3352" s="89">
        <v>0</v>
      </c>
      <c r="X3352" s="89">
        <v>0</v>
      </c>
      <c r="Y3352" s="89">
        <v>0</v>
      </c>
    </row>
    <row r="3353" spans="1:25">
      <c r="A3353" s="88" t="s">
        <v>3462</v>
      </c>
      <c r="B3353" s="89">
        <v>0</v>
      </c>
      <c r="C3353" s="89">
        <v>0</v>
      </c>
      <c r="D3353" s="89">
        <v>0</v>
      </c>
      <c r="E3353" s="89">
        <v>0</v>
      </c>
      <c r="F3353" s="89">
        <v>0</v>
      </c>
      <c r="G3353" s="89">
        <v>0</v>
      </c>
      <c r="H3353" s="89">
        <v>0</v>
      </c>
      <c r="I3353" s="89">
        <v>0</v>
      </c>
      <c r="J3353" s="89">
        <v>0</v>
      </c>
      <c r="K3353" s="89">
        <v>0</v>
      </c>
      <c r="L3353" s="89">
        <v>0</v>
      </c>
      <c r="M3353" s="89">
        <v>0</v>
      </c>
      <c r="N3353" s="89">
        <v>0</v>
      </c>
      <c r="O3353" s="89">
        <v>0</v>
      </c>
      <c r="P3353" s="89">
        <v>0</v>
      </c>
      <c r="Q3353" s="89">
        <v>0</v>
      </c>
      <c r="R3353" s="89">
        <v>0</v>
      </c>
      <c r="S3353" s="89">
        <v>0</v>
      </c>
      <c r="T3353" s="89">
        <v>0</v>
      </c>
      <c r="U3353" s="89">
        <v>0</v>
      </c>
      <c r="V3353" s="89">
        <v>0</v>
      </c>
      <c r="W3353" s="89">
        <v>0</v>
      </c>
      <c r="X3353" s="89">
        <v>0</v>
      </c>
      <c r="Y3353" s="89">
        <v>0</v>
      </c>
    </row>
    <row r="3354" spans="1:25">
      <c r="A3354" s="88" t="s">
        <v>3463</v>
      </c>
      <c r="B3354" s="89">
        <v>0</v>
      </c>
      <c r="C3354" s="89">
        <v>0</v>
      </c>
      <c r="D3354" s="89">
        <v>0</v>
      </c>
      <c r="E3354" s="89">
        <v>0</v>
      </c>
      <c r="F3354" s="89">
        <v>0</v>
      </c>
      <c r="G3354" s="89">
        <v>0</v>
      </c>
      <c r="H3354" s="89">
        <v>0</v>
      </c>
      <c r="I3354" s="89">
        <v>0</v>
      </c>
      <c r="J3354" s="89">
        <v>0</v>
      </c>
      <c r="K3354" s="89">
        <v>0</v>
      </c>
      <c r="L3354" s="89">
        <v>0</v>
      </c>
      <c r="M3354" s="89">
        <v>0</v>
      </c>
      <c r="N3354" s="89">
        <v>0</v>
      </c>
      <c r="O3354" s="89">
        <v>0</v>
      </c>
      <c r="P3354" s="89">
        <v>0</v>
      </c>
      <c r="Q3354" s="89">
        <v>0</v>
      </c>
      <c r="R3354" s="89">
        <v>0</v>
      </c>
      <c r="S3354" s="89">
        <v>0</v>
      </c>
      <c r="T3354" s="89">
        <v>0</v>
      </c>
      <c r="U3354" s="89">
        <v>0</v>
      </c>
      <c r="V3354" s="89">
        <v>0</v>
      </c>
      <c r="W3354" s="89">
        <v>0</v>
      </c>
      <c r="X3354" s="89">
        <v>0</v>
      </c>
      <c r="Y3354" s="89">
        <v>0</v>
      </c>
    </row>
    <row r="3355" spans="1:25">
      <c r="A3355" s="88" t="s">
        <v>3464</v>
      </c>
      <c r="B3355" s="89">
        <v>0</v>
      </c>
      <c r="C3355" s="89">
        <v>0</v>
      </c>
      <c r="D3355" s="89">
        <v>0</v>
      </c>
      <c r="E3355" s="89">
        <v>0</v>
      </c>
      <c r="F3355" s="89">
        <v>0</v>
      </c>
      <c r="G3355" s="89">
        <v>0</v>
      </c>
      <c r="H3355" s="89">
        <v>0</v>
      </c>
      <c r="I3355" s="89">
        <v>0</v>
      </c>
      <c r="J3355" s="89">
        <v>0</v>
      </c>
      <c r="K3355" s="89">
        <v>0</v>
      </c>
      <c r="L3355" s="89">
        <v>0</v>
      </c>
      <c r="M3355" s="89">
        <v>0</v>
      </c>
      <c r="N3355" s="89">
        <v>0</v>
      </c>
      <c r="O3355" s="89">
        <v>0</v>
      </c>
      <c r="P3355" s="89">
        <v>0</v>
      </c>
      <c r="Q3355" s="89">
        <v>0</v>
      </c>
      <c r="R3355" s="89">
        <v>0</v>
      </c>
      <c r="S3355" s="89">
        <v>0</v>
      </c>
      <c r="T3355" s="89">
        <v>0</v>
      </c>
      <c r="U3355" s="89">
        <v>0</v>
      </c>
      <c r="V3355" s="89">
        <v>0</v>
      </c>
      <c r="W3355" s="89">
        <v>0</v>
      </c>
      <c r="X3355" s="89">
        <v>0</v>
      </c>
      <c r="Y3355" s="89">
        <v>0</v>
      </c>
    </row>
    <row r="3356" spans="1:25">
      <c r="A3356" s="88" t="s">
        <v>3465</v>
      </c>
      <c r="B3356" s="89">
        <v>0</v>
      </c>
      <c r="C3356" s="89">
        <v>0</v>
      </c>
      <c r="D3356" s="89">
        <v>0</v>
      </c>
      <c r="E3356" s="89">
        <v>0</v>
      </c>
      <c r="F3356" s="89">
        <v>0</v>
      </c>
      <c r="G3356" s="89">
        <v>0</v>
      </c>
      <c r="H3356" s="89">
        <v>0</v>
      </c>
      <c r="I3356" s="89">
        <v>0</v>
      </c>
      <c r="J3356" s="89">
        <v>0</v>
      </c>
      <c r="K3356" s="89">
        <v>0</v>
      </c>
      <c r="L3356" s="89">
        <v>0</v>
      </c>
      <c r="M3356" s="89">
        <v>0</v>
      </c>
      <c r="N3356" s="89">
        <v>0</v>
      </c>
      <c r="O3356" s="89">
        <v>0</v>
      </c>
      <c r="P3356" s="89">
        <v>0</v>
      </c>
      <c r="Q3356" s="89">
        <v>0</v>
      </c>
      <c r="R3356" s="89">
        <v>0</v>
      </c>
      <c r="S3356" s="89">
        <v>0</v>
      </c>
      <c r="T3356" s="89">
        <v>0</v>
      </c>
      <c r="U3356" s="89">
        <v>0</v>
      </c>
      <c r="V3356" s="89">
        <v>0</v>
      </c>
      <c r="W3356" s="89">
        <v>0</v>
      </c>
      <c r="X3356" s="89">
        <v>0</v>
      </c>
      <c r="Y3356" s="89">
        <v>0</v>
      </c>
    </row>
    <row r="3357" spans="1:25">
      <c r="A3357" s="88" t="s">
        <v>3466</v>
      </c>
      <c r="B3357" s="89">
        <v>0</v>
      </c>
      <c r="C3357" s="89">
        <v>0</v>
      </c>
      <c r="D3357" s="89">
        <v>0</v>
      </c>
      <c r="E3357" s="89">
        <v>0</v>
      </c>
      <c r="F3357" s="89">
        <v>0</v>
      </c>
      <c r="G3357" s="89">
        <v>0</v>
      </c>
      <c r="H3357" s="89">
        <v>0</v>
      </c>
      <c r="I3357" s="89">
        <v>0</v>
      </c>
      <c r="J3357" s="89">
        <v>0</v>
      </c>
      <c r="K3357" s="89">
        <v>0</v>
      </c>
      <c r="L3357" s="89">
        <v>0</v>
      </c>
      <c r="M3357" s="89">
        <v>0</v>
      </c>
      <c r="N3357" s="89">
        <v>0</v>
      </c>
      <c r="O3357" s="89">
        <v>0</v>
      </c>
      <c r="P3357" s="89">
        <v>0</v>
      </c>
      <c r="Q3357" s="89">
        <v>0</v>
      </c>
      <c r="R3357" s="89">
        <v>0</v>
      </c>
      <c r="S3357" s="89">
        <v>0</v>
      </c>
      <c r="T3357" s="89">
        <v>0</v>
      </c>
      <c r="U3357" s="89">
        <v>0</v>
      </c>
      <c r="V3357" s="89">
        <v>0</v>
      </c>
      <c r="W3357" s="89">
        <v>0</v>
      </c>
      <c r="X3357" s="89">
        <v>0</v>
      </c>
      <c r="Y3357" s="89">
        <v>0</v>
      </c>
    </row>
    <row r="3358" spans="1:25">
      <c r="A3358" s="88" t="s">
        <v>3467</v>
      </c>
      <c r="B3358" s="89">
        <v>0</v>
      </c>
      <c r="C3358" s="89">
        <v>0</v>
      </c>
      <c r="D3358" s="89">
        <v>0</v>
      </c>
      <c r="E3358" s="89">
        <v>0</v>
      </c>
      <c r="F3358" s="89">
        <v>0</v>
      </c>
      <c r="G3358" s="89">
        <v>0</v>
      </c>
      <c r="H3358" s="89">
        <v>0</v>
      </c>
      <c r="I3358" s="89">
        <v>0</v>
      </c>
      <c r="J3358" s="89">
        <v>0</v>
      </c>
      <c r="K3358" s="89">
        <v>0</v>
      </c>
      <c r="L3358" s="89">
        <v>0</v>
      </c>
      <c r="M3358" s="89">
        <v>0</v>
      </c>
      <c r="N3358" s="89">
        <v>0</v>
      </c>
      <c r="O3358" s="89">
        <v>0</v>
      </c>
      <c r="P3358" s="89">
        <v>0</v>
      </c>
      <c r="Q3358" s="89">
        <v>0</v>
      </c>
      <c r="R3358" s="89">
        <v>0</v>
      </c>
      <c r="S3358" s="89">
        <v>0</v>
      </c>
      <c r="T3358" s="89">
        <v>0</v>
      </c>
      <c r="U3358" s="89">
        <v>0</v>
      </c>
      <c r="V3358" s="89">
        <v>0</v>
      </c>
      <c r="W3358" s="89">
        <v>0</v>
      </c>
      <c r="X3358" s="89">
        <v>0</v>
      </c>
      <c r="Y3358" s="89">
        <v>0</v>
      </c>
    </row>
    <row r="3359" spans="1:25">
      <c r="A3359" s="88" t="s">
        <v>3468</v>
      </c>
      <c r="B3359" s="89">
        <v>0</v>
      </c>
      <c r="C3359" s="89">
        <v>0</v>
      </c>
      <c r="D3359" s="89">
        <v>0</v>
      </c>
      <c r="E3359" s="89">
        <v>0</v>
      </c>
      <c r="F3359" s="89">
        <v>0</v>
      </c>
      <c r="G3359" s="89">
        <v>0</v>
      </c>
      <c r="H3359" s="89">
        <v>0</v>
      </c>
      <c r="I3359" s="89">
        <v>0</v>
      </c>
      <c r="J3359" s="89">
        <v>0</v>
      </c>
      <c r="K3359" s="89">
        <v>0</v>
      </c>
      <c r="L3359" s="89">
        <v>0</v>
      </c>
      <c r="M3359" s="89">
        <v>0</v>
      </c>
      <c r="N3359" s="89">
        <v>0</v>
      </c>
      <c r="O3359" s="89">
        <v>0</v>
      </c>
      <c r="P3359" s="89">
        <v>0</v>
      </c>
      <c r="Q3359" s="89">
        <v>0</v>
      </c>
      <c r="R3359" s="89">
        <v>0</v>
      </c>
      <c r="S3359" s="89">
        <v>0</v>
      </c>
      <c r="T3359" s="89">
        <v>0</v>
      </c>
      <c r="U3359" s="89">
        <v>0</v>
      </c>
      <c r="V3359" s="89">
        <v>0</v>
      </c>
      <c r="W3359" s="89">
        <v>0</v>
      </c>
      <c r="X3359" s="89">
        <v>0</v>
      </c>
      <c r="Y3359" s="89">
        <v>0</v>
      </c>
    </row>
    <row r="3360" spans="1:25">
      <c r="A3360" s="88" t="s">
        <v>3469</v>
      </c>
      <c r="B3360" s="89">
        <v>0</v>
      </c>
      <c r="C3360" s="89">
        <v>0</v>
      </c>
      <c r="D3360" s="89">
        <v>0</v>
      </c>
      <c r="E3360" s="89">
        <v>0</v>
      </c>
      <c r="F3360" s="89">
        <v>0</v>
      </c>
      <c r="G3360" s="89">
        <v>0</v>
      </c>
      <c r="H3360" s="89">
        <v>0</v>
      </c>
      <c r="I3360" s="89">
        <v>0</v>
      </c>
      <c r="J3360" s="89">
        <v>0</v>
      </c>
      <c r="K3360" s="89">
        <v>0</v>
      </c>
      <c r="L3360" s="89">
        <v>0</v>
      </c>
      <c r="M3360" s="89">
        <v>0</v>
      </c>
      <c r="N3360" s="89">
        <v>0</v>
      </c>
      <c r="O3360" s="89">
        <v>0</v>
      </c>
      <c r="P3360" s="89">
        <v>0</v>
      </c>
      <c r="Q3360" s="89">
        <v>0</v>
      </c>
      <c r="R3360" s="89">
        <v>0</v>
      </c>
      <c r="S3360" s="89">
        <v>0</v>
      </c>
      <c r="T3360" s="89">
        <v>0</v>
      </c>
      <c r="U3360" s="89">
        <v>0</v>
      </c>
      <c r="V3360" s="89">
        <v>0</v>
      </c>
      <c r="W3360" s="89">
        <v>0</v>
      </c>
      <c r="X3360" s="89">
        <v>0</v>
      </c>
      <c r="Y3360" s="89">
        <v>0</v>
      </c>
    </row>
    <row r="3361" spans="1:25">
      <c r="A3361" s="88" t="s">
        <v>3470</v>
      </c>
      <c r="B3361" s="89">
        <v>0</v>
      </c>
      <c r="C3361" s="89">
        <v>0</v>
      </c>
      <c r="D3361" s="89">
        <v>0</v>
      </c>
      <c r="E3361" s="89">
        <v>0</v>
      </c>
      <c r="F3361" s="89">
        <v>0</v>
      </c>
      <c r="G3361" s="89">
        <v>0</v>
      </c>
      <c r="H3361" s="89">
        <v>0</v>
      </c>
      <c r="I3361" s="89">
        <v>0</v>
      </c>
      <c r="J3361" s="89">
        <v>0</v>
      </c>
      <c r="K3361" s="89">
        <v>0</v>
      </c>
      <c r="L3361" s="89">
        <v>0</v>
      </c>
      <c r="M3361" s="89">
        <v>0</v>
      </c>
      <c r="N3361" s="89">
        <v>0</v>
      </c>
      <c r="O3361" s="89">
        <v>0</v>
      </c>
      <c r="P3361" s="89">
        <v>0</v>
      </c>
      <c r="Q3361" s="89">
        <v>0</v>
      </c>
      <c r="R3361" s="89">
        <v>0</v>
      </c>
      <c r="S3361" s="89">
        <v>0</v>
      </c>
      <c r="T3361" s="89">
        <v>0</v>
      </c>
      <c r="U3361" s="89">
        <v>0</v>
      </c>
      <c r="V3361" s="89">
        <v>0</v>
      </c>
      <c r="W3361" s="89">
        <v>0</v>
      </c>
      <c r="X3361" s="89">
        <v>0</v>
      </c>
      <c r="Y3361" s="89">
        <v>0</v>
      </c>
    </row>
    <row r="3362" spans="1:25">
      <c r="A3362" s="88" t="s">
        <v>3471</v>
      </c>
      <c r="B3362" s="89">
        <v>0</v>
      </c>
      <c r="C3362" s="89">
        <v>0</v>
      </c>
      <c r="D3362" s="89">
        <v>0</v>
      </c>
      <c r="E3362" s="89">
        <v>0</v>
      </c>
      <c r="F3362" s="89">
        <v>0</v>
      </c>
      <c r="G3362" s="89">
        <v>0</v>
      </c>
      <c r="H3362" s="89">
        <v>0</v>
      </c>
      <c r="I3362" s="89">
        <v>0</v>
      </c>
      <c r="J3362" s="89">
        <v>0</v>
      </c>
      <c r="K3362" s="89">
        <v>0</v>
      </c>
      <c r="L3362" s="89">
        <v>0</v>
      </c>
      <c r="M3362" s="89">
        <v>0</v>
      </c>
      <c r="N3362" s="89">
        <v>0</v>
      </c>
      <c r="O3362" s="89">
        <v>0</v>
      </c>
      <c r="P3362" s="89">
        <v>0</v>
      </c>
      <c r="Q3362" s="89">
        <v>0</v>
      </c>
      <c r="R3362" s="89">
        <v>0</v>
      </c>
      <c r="S3362" s="89">
        <v>0</v>
      </c>
      <c r="T3362" s="89">
        <v>0</v>
      </c>
      <c r="U3362" s="89">
        <v>0</v>
      </c>
      <c r="V3362" s="89">
        <v>0</v>
      </c>
      <c r="W3362" s="89">
        <v>0</v>
      </c>
      <c r="X3362" s="89">
        <v>0</v>
      </c>
      <c r="Y3362" s="89">
        <v>0</v>
      </c>
    </row>
    <row r="3363" spans="1:25">
      <c r="A3363" s="88" t="s">
        <v>3472</v>
      </c>
      <c r="B3363" s="89">
        <v>0</v>
      </c>
      <c r="C3363" s="89">
        <v>0</v>
      </c>
      <c r="D3363" s="89">
        <v>0</v>
      </c>
      <c r="E3363" s="89">
        <v>0</v>
      </c>
      <c r="F3363" s="89">
        <v>0</v>
      </c>
      <c r="G3363" s="89">
        <v>0</v>
      </c>
      <c r="H3363" s="89">
        <v>0</v>
      </c>
      <c r="I3363" s="89">
        <v>0</v>
      </c>
      <c r="J3363" s="89">
        <v>0</v>
      </c>
      <c r="K3363" s="89">
        <v>0</v>
      </c>
      <c r="L3363" s="89">
        <v>0</v>
      </c>
      <c r="M3363" s="89">
        <v>0</v>
      </c>
      <c r="N3363" s="89">
        <v>0</v>
      </c>
      <c r="O3363" s="89">
        <v>0</v>
      </c>
      <c r="P3363" s="89">
        <v>0</v>
      </c>
      <c r="Q3363" s="89">
        <v>0</v>
      </c>
      <c r="R3363" s="89">
        <v>0</v>
      </c>
      <c r="S3363" s="89">
        <v>0</v>
      </c>
      <c r="T3363" s="89">
        <v>0</v>
      </c>
      <c r="U3363" s="89">
        <v>0</v>
      </c>
      <c r="V3363" s="89">
        <v>0</v>
      </c>
      <c r="W3363" s="89">
        <v>0</v>
      </c>
      <c r="X3363" s="89">
        <v>0</v>
      </c>
      <c r="Y3363" s="89">
        <v>0</v>
      </c>
    </row>
    <row r="3364" spans="1:25">
      <c r="A3364" s="88" t="s">
        <v>3473</v>
      </c>
      <c r="B3364" s="89">
        <v>0</v>
      </c>
      <c r="C3364" s="89">
        <v>0</v>
      </c>
      <c r="D3364" s="89">
        <v>0</v>
      </c>
      <c r="E3364" s="89">
        <v>0</v>
      </c>
      <c r="F3364" s="89">
        <v>0</v>
      </c>
      <c r="G3364" s="89">
        <v>0</v>
      </c>
      <c r="H3364" s="89">
        <v>0</v>
      </c>
      <c r="I3364" s="89">
        <v>0</v>
      </c>
      <c r="J3364" s="89">
        <v>0</v>
      </c>
      <c r="K3364" s="89">
        <v>0</v>
      </c>
      <c r="L3364" s="89">
        <v>0</v>
      </c>
      <c r="M3364" s="89">
        <v>0</v>
      </c>
      <c r="N3364" s="89">
        <v>0</v>
      </c>
      <c r="O3364" s="89">
        <v>0</v>
      </c>
      <c r="P3364" s="89">
        <v>0</v>
      </c>
      <c r="Q3364" s="89">
        <v>0</v>
      </c>
      <c r="R3364" s="89">
        <v>0</v>
      </c>
      <c r="S3364" s="89">
        <v>0</v>
      </c>
      <c r="T3364" s="89">
        <v>0</v>
      </c>
      <c r="U3364" s="89">
        <v>0</v>
      </c>
      <c r="V3364" s="89">
        <v>0</v>
      </c>
      <c r="W3364" s="89">
        <v>0</v>
      </c>
      <c r="X3364" s="89">
        <v>0</v>
      </c>
      <c r="Y3364" s="89">
        <v>0</v>
      </c>
    </row>
    <row r="3365" spans="1:25">
      <c r="A3365" s="88" t="s">
        <v>3474</v>
      </c>
      <c r="B3365" s="89">
        <v>0</v>
      </c>
      <c r="C3365" s="89">
        <v>0</v>
      </c>
      <c r="D3365" s="89">
        <v>0</v>
      </c>
      <c r="E3365" s="89">
        <v>0</v>
      </c>
      <c r="F3365" s="89">
        <v>0</v>
      </c>
      <c r="G3365" s="89">
        <v>0</v>
      </c>
      <c r="H3365" s="89">
        <v>0</v>
      </c>
      <c r="I3365" s="89">
        <v>0</v>
      </c>
      <c r="J3365" s="89">
        <v>0</v>
      </c>
      <c r="K3365" s="89">
        <v>0</v>
      </c>
      <c r="L3365" s="89">
        <v>0</v>
      </c>
      <c r="M3365" s="89">
        <v>0</v>
      </c>
      <c r="N3365" s="89">
        <v>0</v>
      </c>
      <c r="O3365" s="89">
        <v>0</v>
      </c>
      <c r="P3365" s="89">
        <v>0</v>
      </c>
      <c r="Q3365" s="89">
        <v>0</v>
      </c>
      <c r="R3365" s="89">
        <v>0</v>
      </c>
      <c r="S3365" s="89">
        <v>0</v>
      </c>
      <c r="T3365" s="89">
        <v>0</v>
      </c>
      <c r="U3365" s="89">
        <v>0</v>
      </c>
      <c r="V3365" s="89">
        <v>0</v>
      </c>
      <c r="W3365" s="89">
        <v>0</v>
      </c>
      <c r="X3365" s="89">
        <v>0</v>
      </c>
      <c r="Y3365" s="89">
        <v>0</v>
      </c>
    </row>
    <row r="3366" spans="1:25">
      <c r="A3366" s="88" t="s">
        <v>3475</v>
      </c>
      <c r="B3366" s="89">
        <v>0</v>
      </c>
      <c r="C3366" s="89">
        <v>0</v>
      </c>
      <c r="D3366" s="89">
        <v>0</v>
      </c>
      <c r="E3366" s="89">
        <v>0</v>
      </c>
      <c r="F3366" s="89">
        <v>0</v>
      </c>
      <c r="G3366" s="89">
        <v>0</v>
      </c>
      <c r="H3366" s="89">
        <v>0</v>
      </c>
      <c r="I3366" s="89">
        <v>0</v>
      </c>
      <c r="J3366" s="89">
        <v>0</v>
      </c>
      <c r="K3366" s="89">
        <v>0</v>
      </c>
      <c r="L3366" s="89">
        <v>0</v>
      </c>
      <c r="M3366" s="89">
        <v>0</v>
      </c>
      <c r="N3366" s="89">
        <v>0</v>
      </c>
      <c r="O3366" s="89">
        <v>0</v>
      </c>
      <c r="P3366" s="89">
        <v>0</v>
      </c>
      <c r="Q3366" s="89">
        <v>0</v>
      </c>
      <c r="R3366" s="89">
        <v>0</v>
      </c>
      <c r="S3366" s="89">
        <v>0</v>
      </c>
      <c r="T3366" s="89">
        <v>0</v>
      </c>
      <c r="U3366" s="89">
        <v>0</v>
      </c>
      <c r="V3366" s="89">
        <v>0</v>
      </c>
      <c r="W3366" s="89">
        <v>0</v>
      </c>
      <c r="X3366" s="89">
        <v>0</v>
      </c>
      <c r="Y3366" s="89">
        <v>0</v>
      </c>
    </row>
    <row r="3367" spans="1:25">
      <c r="A3367" s="88" t="s">
        <v>3476</v>
      </c>
      <c r="B3367" s="89">
        <v>0</v>
      </c>
      <c r="C3367" s="89">
        <v>0</v>
      </c>
      <c r="D3367" s="89">
        <v>0</v>
      </c>
      <c r="E3367" s="89">
        <v>0</v>
      </c>
      <c r="F3367" s="89">
        <v>0</v>
      </c>
      <c r="G3367" s="89">
        <v>0</v>
      </c>
      <c r="H3367" s="89">
        <v>0</v>
      </c>
      <c r="I3367" s="89">
        <v>0</v>
      </c>
      <c r="J3367" s="89">
        <v>0</v>
      </c>
      <c r="K3367" s="89">
        <v>0</v>
      </c>
      <c r="L3367" s="89">
        <v>0</v>
      </c>
      <c r="M3367" s="89">
        <v>0</v>
      </c>
      <c r="N3367" s="89">
        <v>0</v>
      </c>
      <c r="O3367" s="89">
        <v>0</v>
      </c>
      <c r="P3367" s="89">
        <v>0</v>
      </c>
      <c r="Q3367" s="89">
        <v>0</v>
      </c>
      <c r="R3367" s="89">
        <v>0</v>
      </c>
      <c r="S3367" s="89">
        <v>0</v>
      </c>
      <c r="T3367" s="89">
        <v>0</v>
      </c>
      <c r="U3367" s="89">
        <v>0</v>
      </c>
      <c r="V3367" s="89">
        <v>0</v>
      </c>
      <c r="W3367" s="89">
        <v>0</v>
      </c>
      <c r="X3367" s="89">
        <v>0</v>
      </c>
      <c r="Y3367" s="89">
        <v>0</v>
      </c>
    </row>
    <row r="3368" spans="1:25">
      <c r="A3368" s="88" t="s">
        <v>3477</v>
      </c>
      <c r="B3368" s="89">
        <v>0</v>
      </c>
      <c r="C3368" s="89">
        <v>0</v>
      </c>
      <c r="D3368" s="89">
        <v>0</v>
      </c>
      <c r="E3368" s="89">
        <v>0</v>
      </c>
      <c r="F3368" s="89">
        <v>0</v>
      </c>
      <c r="G3368" s="89">
        <v>0</v>
      </c>
      <c r="H3368" s="89">
        <v>0</v>
      </c>
      <c r="I3368" s="89">
        <v>0</v>
      </c>
      <c r="J3368" s="89">
        <v>0</v>
      </c>
      <c r="K3368" s="89">
        <v>0</v>
      </c>
      <c r="L3368" s="89">
        <v>0</v>
      </c>
      <c r="M3368" s="89">
        <v>0</v>
      </c>
      <c r="N3368" s="89">
        <v>0</v>
      </c>
      <c r="O3368" s="89">
        <v>0</v>
      </c>
      <c r="P3368" s="89">
        <v>0</v>
      </c>
      <c r="Q3368" s="89">
        <v>0</v>
      </c>
      <c r="R3368" s="89">
        <v>0</v>
      </c>
      <c r="S3368" s="89">
        <v>0</v>
      </c>
      <c r="T3368" s="89">
        <v>0</v>
      </c>
      <c r="U3368" s="89">
        <v>0</v>
      </c>
      <c r="V3368" s="89">
        <v>0</v>
      </c>
      <c r="W3368" s="89">
        <v>0</v>
      </c>
      <c r="X3368" s="89">
        <v>0</v>
      </c>
      <c r="Y3368" s="89">
        <v>0</v>
      </c>
    </row>
    <row r="3369" spans="1:25">
      <c r="A3369" s="88" t="s">
        <v>3478</v>
      </c>
      <c r="B3369" s="89">
        <v>0</v>
      </c>
      <c r="C3369" s="89">
        <v>0</v>
      </c>
      <c r="D3369" s="89">
        <v>0</v>
      </c>
      <c r="E3369" s="89">
        <v>0</v>
      </c>
      <c r="F3369" s="89">
        <v>0</v>
      </c>
      <c r="G3369" s="89">
        <v>0</v>
      </c>
      <c r="H3369" s="89">
        <v>0</v>
      </c>
      <c r="I3369" s="89">
        <v>0</v>
      </c>
      <c r="J3369" s="89">
        <v>0</v>
      </c>
      <c r="K3369" s="89">
        <v>0</v>
      </c>
      <c r="L3369" s="89">
        <v>0</v>
      </c>
      <c r="M3369" s="89">
        <v>0</v>
      </c>
      <c r="N3369" s="89">
        <v>0</v>
      </c>
      <c r="O3369" s="89">
        <v>0</v>
      </c>
      <c r="P3369" s="89">
        <v>0</v>
      </c>
      <c r="Q3369" s="89">
        <v>0</v>
      </c>
      <c r="R3369" s="89">
        <v>0</v>
      </c>
      <c r="S3369" s="89">
        <v>0</v>
      </c>
      <c r="T3369" s="89">
        <v>0</v>
      </c>
      <c r="U3369" s="89">
        <v>0</v>
      </c>
      <c r="V3369" s="89">
        <v>0</v>
      </c>
      <c r="W3369" s="89">
        <v>0</v>
      </c>
      <c r="X3369" s="89">
        <v>0</v>
      </c>
      <c r="Y3369" s="89">
        <v>0</v>
      </c>
    </row>
    <row r="3370" spans="1:25">
      <c r="A3370" s="88" t="s">
        <v>3479</v>
      </c>
      <c r="B3370" s="89">
        <v>0</v>
      </c>
      <c r="C3370" s="89">
        <v>0</v>
      </c>
      <c r="D3370" s="89">
        <v>0</v>
      </c>
      <c r="E3370" s="89">
        <v>0</v>
      </c>
      <c r="F3370" s="89">
        <v>0</v>
      </c>
      <c r="G3370" s="89">
        <v>0</v>
      </c>
      <c r="H3370" s="89">
        <v>0</v>
      </c>
      <c r="I3370" s="89">
        <v>0</v>
      </c>
      <c r="J3370" s="89">
        <v>0</v>
      </c>
      <c r="K3370" s="89">
        <v>0</v>
      </c>
      <c r="L3370" s="89">
        <v>0</v>
      </c>
      <c r="M3370" s="89">
        <v>0</v>
      </c>
      <c r="N3370" s="89">
        <v>0</v>
      </c>
      <c r="O3370" s="89">
        <v>0</v>
      </c>
      <c r="P3370" s="89">
        <v>0</v>
      </c>
      <c r="Q3370" s="89">
        <v>0</v>
      </c>
      <c r="R3370" s="89">
        <v>0</v>
      </c>
      <c r="S3370" s="89">
        <v>0</v>
      </c>
      <c r="T3370" s="89">
        <v>0</v>
      </c>
      <c r="U3370" s="89">
        <v>0</v>
      </c>
      <c r="V3370" s="89">
        <v>0</v>
      </c>
      <c r="W3370" s="89">
        <v>0</v>
      </c>
      <c r="X3370" s="89">
        <v>0</v>
      </c>
      <c r="Y3370" s="89">
        <v>0</v>
      </c>
    </row>
    <row r="3371" spans="1:25">
      <c r="A3371" s="88" t="s">
        <v>3480</v>
      </c>
      <c r="B3371" s="89">
        <v>0</v>
      </c>
      <c r="C3371" s="89">
        <v>0</v>
      </c>
      <c r="D3371" s="89">
        <v>0</v>
      </c>
      <c r="E3371" s="89">
        <v>0</v>
      </c>
      <c r="F3371" s="89">
        <v>0</v>
      </c>
      <c r="G3371" s="89">
        <v>0</v>
      </c>
      <c r="H3371" s="89">
        <v>0</v>
      </c>
      <c r="I3371" s="89">
        <v>0</v>
      </c>
      <c r="J3371" s="89">
        <v>0</v>
      </c>
      <c r="K3371" s="89">
        <v>0</v>
      </c>
      <c r="L3371" s="89">
        <v>0</v>
      </c>
      <c r="M3371" s="89">
        <v>0</v>
      </c>
      <c r="N3371" s="89">
        <v>0</v>
      </c>
      <c r="O3371" s="89">
        <v>0</v>
      </c>
      <c r="P3371" s="89">
        <v>0</v>
      </c>
      <c r="Q3371" s="89">
        <v>0</v>
      </c>
      <c r="R3371" s="89">
        <v>0</v>
      </c>
      <c r="S3371" s="89">
        <v>0</v>
      </c>
      <c r="T3371" s="89">
        <v>0</v>
      </c>
      <c r="U3371" s="89">
        <v>0</v>
      </c>
      <c r="V3371" s="89">
        <v>0</v>
      </c>
      <c r="W3371" s="89">
        <v>0</v>
      </c>
      <c r="X3371" s="89">
        <v>0</v>
      </c>
      <c r="Y3371" s="89">
        <v>0</v>
      </c>
    </row>
    <row r="3372" spans="1:25">
      <c r="A3372" s="88" t="s">
        <v>3481</v>
      </c>
      <c r="B3372" s="89">
        <v>0</v>
      </c>
      <c r="C3372" s="89">
        <v>0</v>
      </c>
      <c r="D3372" s="89">
        <v>0</v>
      </c>
      <c r="E3372" s="89">
        <v>0</v>
      </c>
      <c r="F3372" s="89">
        <v>0</v>
      </c>
      <c r="G3372" s="89">
        <v>0</v>
      </c>
      <c r="H3372" s="89">
        <v>0</v>
      </c>
      <c r="I3372" s="89">
        <v>0</v>
      </c>
      <c r="J3372" s="89">
        <v>0</v>
      </c>
      <c r="K3372" s="89">
        <v>0</v>
      </c>
      <c r="L3372" s="89">
        <v>0</v>
      </c>
      <c r="M3372" s="89">
        <v>0</v>
      </c>
      <c r="N3372" s="89">
        <v>0</v>
      </c>
      <c r="O3372" s="89">
        <v>0</v>
      </c>
      <c r="P3372" s="89">
        <v>0</v>
      </c>
      <c r="Q3372" s="89">
        <v>0</v>
      </c>
      <c r="R3372" s="89">
        <v>0</v>
      </c>
      <c r="S3372" s="89">
        <v>0</v>
      </c>
      <c r="T3372" s="89">
        <v>0</v>
      </c>
      <c r="U3372" s="89">
        <v>0</v>
      </c>
      <c r="V3372" s="89">
        <v>0</v>
      </c>
      <c r="W3372" s="89">
        <v>0</v>
      </c>
      <c r="X3372" s="89">
        <v>0</v>
      </c>
      <c r="Y3372" s="89">
        <v>0</v>
      </c>
    </row>
    <row r="3373" spans="1:25">
      <c r="A3373" s="88" t="s">
        <v>3482</v>
      </c>
      <c r="B3373" s="89">
        <v>0</v>
      </c>
      <c r="C3373" s="89">
        <v>0</v>
      </c>
      <c r="D3373" s="89">
        <v>0</v>
      </c>
      <c r="E3373" s="89">
        <v>0</v>
      </c>
      <c r="F3373" s="89">
        <v>0</v>
      </c>
      <c r="G3373" s="89">
        <v>0</v>
      </c>
      <c r="H3373" s="89">
        <v>0</v>
      </c>
      <c r="I3373" s="89">
        <v>0</v>
      </c>
      <c r="J3373" s="89">
        <v>0</v>
      </c>
      <c r="K3373" s="89">
        <v>0</v>
      </c>
      <c r="L3373" s="89">
        <v>0</v>
      </c>
      <c r="M3373" s="89">
        <v>0</v>
      </c>
      <c r="N3373" s="89">
        <v>0</v>
      </c>
      <c r="O3373" s="89">
        <v>0</v>
      </c>
      <c r="P3373" s="89">
        <v>0</v>
      </c>
      <c r="Q3373" s="89">
        <v>0</v>
      </c>
      <c r="R3373" s="89">
        <v>0</v>
      </c>
      <c r="S3373" s="89">
        <v>0</v>
      </c>
      <c r="T3373" s="89">
        <v>0</v>
      </c>
      <c r="U3373" s="89">
        <v>0</v>
      </c>
      <c r="V3373" s="89">
        <v>0</v>
      </c>
      <c r="W3373" s="89">
        <v>0</v>
      </c>
      <c r="X3373" s="89">
        <v>0</v>
      </c>
      <c r="Y3373" s="89">
        <v>0</v>
      </c>
    </row>
    <row r="3374" spans="1:25">
      <c r="A3374" s="88" t="s">
        <v>3483</v>
      </c>
      <c r="B3374" s="89">
        <v>0</v>
      </c>
      <c r="C3374" s="89">
        <v>0</v>
      </c>
      <c r="D3374" s="89">
        <v>0</v>
      </c>
      <c r="E3374" s="89">
        <v>0</v>
      </c>
      <c r="F3374" s="89">
        <v>0</v>
      </c>
      <c r="G3374" s="89">
        <v>0</v>
      </c>
      <c r="H3374" s="89">
        <v>0</v>
      </c>
      <c r="I3374" s="89">
        <v>0</v>
      </c>
      <c r="J3374" s="89">
        <v>0</v>
      </c>
      <c r="K3374" s="89">
        <v>0</v>
      </c>
      <c r="L3374" s="89">
        <v>0</v>
      </c>
      <c r="M3374" s="89">
        <v>0</v>
      </c>
      <c r="N3374" s="89">
        <v>0</v>
      </c>
      <c r="O3374" s="89">
        <v>0</v>
      </c>
      <c r="P3374" s="89">
        <v>0</v>
      </c>
      <c r="Q3374" s="89">
        <v>0</v>
      </c>
      <c r="R3374" s="89">
        <v>0</v>
      </c>
      <c r="S3374" s="89">
        <v>0</v>
      </c>
      <c r="T3374" s="89">
        <v>0</v>
      </c>
      <c r="U3374" s="89">
        <v>0</v>
      </c>
      <c r="V3374" s="89">
        <v>0</v>
      </c>
      <c r="W3374" s="89">
        <v>0</v>
      </c>
      <c r="X3374" s="89">
        <v>0</v>
      </c>
      <c r="Y3374" s="89">
        <v>0</v>
      </c>
    </row>
    <row r="3375" spans="1:25">
      <c r="A3375" s="88" t="s">
        <v>3484</v>
      </c>
      <c r="B3375" s="89">
        <v>0</v>
      </c>
      <c r="C3375" s="89">
        <v>0</v>
      </c>
      <c r="D3375" s="89">
        <v>0</v>
      </c>
      <c r="E3375" s="89">
        <v>0</v>
      </c>
      <c r="F3375" s="89">
        <v>0</v>
      </c>
      <c r="G3375" s="89">
        <v>0</v>
      </c>
      <c r="H3375" s="89">
        <v>0</v>
      </c>
      <c r="I3375" s="89">
        <v>0</v>
      </c>
      <c r="J3375" s="89">
        <v>0</v>
      </c>
      <c r="K3375" s="89">
        <v>0</v>
      </c>
      <c r="L3375" s="89">
        <v>0</v>
      </c>
      <c r="M3375" s="89">
        <v>0</v>
      </c>
      <c r="N3375" s="89">
        <v>0</v>
      </c>
      <c r="O3375" s="89">
        <v>0</v>
      </c>
      <c r="P3375" s="89">
        <v>0</v>
      </c>
      <c r="Q3375" s="89">
        <v>0</v>
      </c>
      <c r="R3375" s="89">
        <v>0</v>
      </c>
      <c r="S3375" s="89">
        <v>0</v>
      </c>
      <c r="T3375" s="89">
        <v>0</v>
      </c>
      <c r="U3375" s="89">
        <v>0</v>
      </c>
      <c r="V3375" s="89">
        <v>0</v>
      </c>
      <c r="W3375" s="89">
        <v>0</v>
      </c>
      <c r="X3375" s="89">
        <v>0</v>
      </c>
      <c r="Y3375" s="89">
        <v>0</v>
      </c>
    </row>
    <row r="3376" spans="1:25">
      <c r="A3376" s="88" t="s">
        <v>3485</v>
      </c>
      <c r="B3376" s="89">
        <v>0</v>
      </c>
      <c r="C3376" s="89">
        <v>0</v>
      </c>
      <c r="D3376" s="89">
        <v>0</v>
      </c>
      <c r="E3376" s="89">
        <v>0</v>
      </c>
      <c r="F3376" s="89">
        <v>0</v>
      </c>
      <c r="G3376" s="89">
        <v>0</v>
      </c>
      <c r="H3376" s="89">
        <v>0</v>
      </c>
      <c r="I3376" s="89">
        <v>0</v>
      </c>
      <c r="J3376" s="89">
        <v>0</v>
      </c>
      <c r="K3376" s="89">
        <v>0</v>
      </c>
      <c r="L3376" s="89">
        <v>0</v>
      </c>
      <c r="M3376" s="89">
        <v>0</v>
      </c>
      <c r="N3376" s="89">
        <v>0</v>
      </c>
      <c r="O3376" s="89">
        <v>0</v>
      </c>
      <c r="P3376" s="89">
        <v>0</v>
      </c>
      <c r="Q3376" s="89">
        <v>0</v>
      </c>
      <c r="R3376" s="89">
        <v>0</v>
      </c>
      <c r="S3376" s="89">
        <v>0</v>
      </c>
      <c r="T3376" s="89">
        <v>0</v>
      </c>
      <c r="U3376" s="89">
        <v>0</v>
      </c>
      <c r="V3376" s="89">
        <v>0</v>
      </c>
      <c r="W3376" s="89">
        <v>0</v>
      </c>
      <c r="X3376" s="89">
        <v>0</v>
      </c>
      <c r="Y3376" s="89">
        <v>0</v>
      </c>
    </row>
    <row r="3377" spans="1:25">
      <c r="A3377" s="88" t="s">
        <v>3486</v>
      </c>
      <c r="B3377" s="89">
        <v>0</v>
      </c>
      <c r="C3377" s="89">
        <v>0</v>
      </c>
      <c r="D3377" s="89">
        <v>0</v>
      </c>
      <c r="E3377" s="89">
        <v>0</v>
      </c>
      <c r="F3377" s="89">
        <v>0</v>
      </c>
      <c r="G3377" s="89">
        <v>0</v>
      </c>
      <c r="H3377" s="89">
        <v>0</v>
      </c>
      <c r="I3377" s="89">
        <v>0</v>
      </c>
      <c r="J3377" s="89">
        <v>0</v>
      </c>
      <c r="K3377" s="89">
        <v>0</v>
      </c>
      <c r="L3377" s="89">
        <v>0</v>
      </c>
      <c r="M3377" s="89">
        <v>0</v>
      </c>
      <c r="N3377" s="89">
        <v>0</v>
      </c>
      <c r="O3377" s="89">
        <v>0</v>
      </c>
      <c r="P3377" s="89">
        <v>0</v>
      </c>
      <c r="Q3377" s="89">
        <v>0</v>
      </c>
      <c r="R3377" s="89">
        <v>0</v>
      </c>
      <c r="S3377" s="89">
        <v>0</v>
      </c>
      <c r="T3377" s="89">
        <v>0</v>
      </c>
      <c r="U3377" s="89">
        <v>0</v>
      </c>
      <c r="V3377" s="89">
        <v>0</v>
      </c>
      <c r="W3377" s="89">
        <v>0</v>
      </c>
      <c r="X3377" s="89">
        <v>0</v>
      </c>
      <c r="Y3377" s="89">
        <v>0</v>
      </c>
    </row>
    <row r="3378" spans="1:25">
      <c r="A3378" s="88" t="s">
        <v>3487</v>
      </c>
      <c r="B3378" s="89">
        <v>0</v>
      </c>
      <c r="C3378" s="89">
        <v>0</v>
      </c>
      <c r="D3378" s="89">
        <v>0</v>
      </c>
      <c r="E3378" s="89">
        <v>0</v>
      </c>
      <c r="F3378" s="89">
        <v>0</v>
      </c>
      <c r="G3378" s="89">
        <v>0</v>
      </c>
      <c r="H3378" s="89">
        <v>0</v>
      </c>
      <c r="I3378" s="89">
        <v>0</v>
      </c>
      <c r="J3378" s="89">
        <v>0</v>
      </c>
      <c r="K3378" s="89">
        <v>0</v>
      </c>
      <c r="L3378" s="89">
        <v>0</v>
      </c>
      <c r="M3378" s="89">
        <v>0</v>
      </c>
      <c r="N3378" s="89">
        <v>0</v>
      </c>
      <c r="O3378" s="89">
        <v>0</v>
      </c>
      <c r="P3378" s="89">
        <v>0</v>
      </c>
      <c r="Q3378" s="89">
        <v>0</v>
      </c>
      <c r="R3378" s="89">
        <v>0</v>
      </c>
      <c r="S3378" s="89">
        <v>0</v>
      </c>
      <c r="T3378" s="89">
        <v>0</v>
      </c>
      <c r="U3378" s="89">
        <v>0</v>
      </c>
      <c r="V3378" s="89">
        <v>0</v>
      </c>
      <c r="W3378" s="89">
        <v>0</v>
      </c>
      <c r="X3378" s="89">
        <v>0</v>
      </c>
      <c r="Y3378" s="89">
        <v>0</v>
      </c>
    </row>
    <row r="3379" spans="1:25">
      <c r="A3379" s="88" t="s">
        <v>3488</v>
      </c>
      <c r="B3379" s="89">
        <v>0</v>
      </c>
      <c r="C3379" s="89">
        <v>0</v>
      </c>
      <c r="D3379" s="89">
        <v>0</v>
      </c>
      <c r="E3379" s="89">
        <v>0</v>
      </c>
      <c r="F3379" s="89">
        <v>0</v>
      </c>
      <c r="G3379" s="89">
        <v>0</v>
      </c>
      <c r="H3379" s="89">
        <v>0</v>
      </c>
      <c r="I3379" s="89">
        <v>0</v>
      </c>
      <c r="J3379" s="89">
        <v>0</v>
      </c>
      <c r="K3379" s="89">
        <v>0</v>
      </c>
      <c r="L3379" s="89">
        <v>0</v>
      </c>
      <c r="M3379" s="89">
        <v>0</v>
      </c>
      <c r="N3379" s="89">
        <v>0</v>
      </c>
      <c r="O3379" s="89">
        <v>0</v>
      </c>
      <c r="P3379" s="89">
        <v>0</v>
      </c>
      <c r="Q3379" s="89">
        <v>0</v>
      </c>
      <c r="R3379" s="89">
        <v>0</v>
      </c>
      <c r="S3379" s="89">
        <v>0</v>
      </c>
      <c r="T3379" s="89">
        <v>0</v>
      </c>
      <c r="U3379" s="89">
        <v>0</v>
      </c>
      <c r="V3379" s="89">
        <v>0</v>
      </c>
      <c r="W3379" s="89">
        <v>0</v>
      </c>
      <c r="X3379" s="89">
        <v>0</v>
      </c>
      <c r="Y3379" s="89">
        <v>0</v>
      </c>
    </row>
    <row r="3380" spans="1:25">
      <c r="A3380" s="88" t="s">
        <v>3489</v>
      </c>
      <c r="B3380" s="89">
        <v>0</v>
      </c>
      <c r="C3380" s="89">
        <v>0</v>
      </c>
      <c r="D3380" s="89">
        <v>0</v>
      </c>
      <c r="E3380" s="89">
        <v>0</v>
      </c>
      <c r="F3380" s="89">
        <v>0</v>
      </c>
      <c r="G3380" s="89">
        <v>0</v>
      </c>
      <c r="H3380" s="89">
        <v>0</v>
      </c>
      <c r="I3380" s="89">
        <v>0</v>
      </c>
      <c r="J3380" s="89">
        <v>0</v>
      </c>
      <c r="K3380" s="89">
        <v>0</v>
      </c>
      <c r="L3380" s="89">
        <v>0</v>
      </c>
      <c r="M3380" s="89">
        <v>0</v>
      </c>
      <c r="N3380" s="89">
        <v>0</v>
      </c>
      <c r="O3380" s="89">
        <v>0</v>
      </c>
      <c r="P3380" s="89">
        <v>0</v>
      </c>
      <c r="Q3380" s="89">
        <v>0</v>
      </c>
      <c r="R3380" s="89">
        <v>0</v>
      </c>
      <c r="S3380" s="89">
        <v>0</v>
      </c>
      <c r="T3380" s="89">
        <v>0</v>
      </c>
      <c r="U3380" s="89">
        <v>0</v>
      </c>
      <c r="V3380" s="89">
        <v>0</v>
      </c>
      <c r="W3380" s="89">
        <v>0</v>
      </c>
      <c r="X3380" s="89">
        <v>0</v>
      </c>
      <c r="Y3380" s="89">
        <v>0</v>
      </c>
    </row>
    <row r="3381" spans="1:25">
      <c r="A3381" s="88" t="s">
        <v>3490</v>
      </c>
      <c r="B3381" s="89">
        <v>0</v>
      </c>
      <c r="C3381" s="89">
        <v>0</v>
      </c>
      <c r="D3381" s="89">
        <v>0</v>
      </c>
      <c r="E3381" s="89">
        <v>0</v>
      </c>
      <c r="F3381" s="89">
        <v>0</v>
      </c>
      <c r="G3381" s="89">
        <v>0</v>
      </c>
      <c r="H3381" s="89">
        <v>0</v>
      </c>
      <c r="I3381" s="89">
        <v>0</v>
      </c>
      <c r="J3381" s="89">
        <v>0</v>
      </c>
      <c r="K3381" s="89">
        <v>0</v>
      </c>
      <c r="L3381" s="89">
        <v>0</v>
      </c>
      <c r="M3381" s="89">
        <v>0</v>
      </c>
      <c r="N3381" s="89">
        <v>0</v>
      </c>
      <c r="O3381" s="89">
        <v>0</v>
      </c>
      <c r="P3381" s="89">
        <v>0</v>
      </c>
      <c r="Q3381" s="89">
        <v>0</v>
      </c>
      <c r="R3381" s="89">
        <v>0</v>
      </c>
      <c r="S3381" s="89">
        <v>0</v>
      </c>
      <c r="T3381" s="89">
        <v>0</v>
      </c>
      <c r="U3381" s="89">
        <v>0</v>
      </c>
      <c r="V3381" s="89">
        <v>0</v>
      </c>
      <c r="W3381" s="89">
        <v>0</v>
      </c>
      <c r="X3381" s="89">
        <v>0</v>
      </c>
      <c r="Y3381" s="89">
        <v>0</v>
      </c>
    </row>
    <row r="3382" spans="1:25">
      <c r="A3382" s="88" t="s">
        <v>3491</v>
      </c>
      <c r="B3382" s="89">
        <v>0</v>
      </c>
      <c r="C3382" s="89">
        <v>0</v>
      </c>
      <c r="D3382" s="89">
        <v>0</v>
      </c>
      <c r="E3382" s="89">
        <v>0</v>
      </c>
      <c r="F3382" s="89">
        <v>0</v>
      </c>
      <c r="G3382" s="89">
        <v>0</v>
      </c>
      <c r="H3382" s="89">
        <v>0</v>
      </c>
      <c r="I3382" s="89">
        <v>0</v>
      </c>
      <c r="J3382" s="89">
        <v>0</v>
      </c>
      <c r="K3382" s="89">
        <v>0</v>
      </c>
      <c r="L3382" s="89">
        <v>0</v>
      </c>
      <c r="M3382" s="89">
        <v>0</v>
      </c>
      <c r="N3382" s="89">
        <v>0</v>
      </c>
      <c r="O3382" s="89">
        <v>0</v>
      </c>
      <c r="P3382" s="89">
        <v>0</v>
      </c>
      <c r="Q3382" s="89">
        <v>0</v>
      </c>
      <c r="R3382" s="89">
        <v>0</v>
      </c>
      <c r="S3382" s="89">
        <v>0</v>
      </c>
      <c r="T3382" s="89">
        <v>0</v>
      </c>
      <c r="U3382" s="89">
        <v>0</v>
      </c>
      <c r="V3382" s="89">
        <v>0</v>
      </c>
      <c r="W3382" s="89">
        <v>0</v>
      </c>
      <c r="X3382" s="89">
        <v>0</v>
      </c>
      <c r="Y3382" s="89">
        <v>0</v>
      </c>
    </row>
    <row r="3383" spans="1:25">
      <c r="A3383" s="88" t="s">
        <v>3492</v>
      </c>
      <c r="B3383" s="89">
        <v>0</v>
      </c>
      <c r="C3383" s="89">
        <v>0</v>
      </c>
      <c r="D3383" s="89">
        <v>0</v>
      </c>
      <c r="E3383" s="89">
        <v>0</v>
      </c>
      <c r="F3383" s="89">
        <v>0</v>
      </c>
      <c r="G3383" s="89">
        <v>0</v>
      </c>
      <c r="H3383" s="89">
        <v>0</v>
      </c>
      <c r="I3383" s="89">
        <v>0</v>
      </c>
      <c r="J3383" s="89">
        <v>0</v>
      </c>
      <c r="K3383" s="89">
        <v>0</v>
      </c>
      <c r="L3383" s="89">
        <v>0</v>
      </c>
      <c r="M3383" s="89">
        <v>0</v>
      </c>
      <c r="N3383" s="89">
        <v>0</v>
      </c>
      <c r="O3383" s="89">
        <v>0</v>
      </c>
      <c r="P3383" s="89">
        <v>0</v>
      </c>
      <c r="Q3383" s="89">
        <v>0</v>
      </c>
      <c r="R3383" s="89">
        <v>0</v>
      </c>
      <c r="S3383" s="89">
        <v>0</v>
      </c>
      <c r="T3383" s="89">
        <v>0</v>
      </c>
      <c r="U3383" s="89">
        <v>0</v>
      </c>
      <c r="V3383" s="89">
        <v>0</v>
      </c>
      <c r="W3383" s="89">
        <v>0</v>
      </c>
      <c r="X3383" s="89">
        <v>0</v>
      </c>
      <c r="Y3383" s="89">
        <v>0</v>
      </c>
    </row>
    <row r="3384" spans="1:25">
      <c r="A3384" s="88" t="s">
        <v>3493</v>
      </c>
      <c r="B3384" s="89">
        <v>0</v>
      </c>
      <c r="C3384" s="89">
        <v>0</v>
      </c>
      <c r="D3384" s="89">
        <v>0</v>
      </c>
      <c r="E3384" s="89">
        <v>0</v>
      </c>
      <c r="F3384" s="89">
        <v>0</v>
      </c>
      <c r="G3384" s="89">
        <v>0</v>
      </c>
      <c r="H3384" s="89">
        <v>0</v>
      </c>
      <c r="I3384" s="89">
        <v>0</v>
      </c>
      <c r="J3384" s="89">
        <v>0</v>
      </c>
      <c r="K3384" s="89">
        <v>0</v>
      </c>
      <c r="L3384" s="89">
        <v>0</v>
      </c>
      <c r="M3384" s="89">
        <v>0</v>
      </c>
      <c r="N3384" s="89">
        <v>0</v>
      </c>
      <c r="O3384" s="89">
        <v>0</v>
      </c>
      <c r="P3384" s="89">
        <v>0</v>
      </c>
      <c r="Q3384" s="89">
        <v>0</v>
      </c>
      <c r="R3384" s="89">
        <v>0</v>
      </c>
      <c r="S3384" s="89">
        <v>0</v>
      </c>
      <c r="T3384" s="89">
        <v>0</v>
      </c>
      <c r="U3384" s="89">
        <v>0</v>
      </c>
      <c r="V3384" s="89">
        <v>0</v>
      </c>
      <c r="W3384" s="89">
        <v>0</v>
      </c>
      <c r="X3384" s="89">
        <v>0</v>
      </c>
      <c r="Y3384" s="89">
        <v>0</v>
      </c>
    </row>
    <row r="3385" spans="1:25">
      <c r="A3385" s="88" t="s">
        <v>3494</v>
      </c>
      <c r="B3385" s="89">
        <v>0</v>
      </c>
      <c r="C3385" s="89">
        <v>0</v>
      </c>
      <c r="D3385" s="89">
        <v>0</v>
      </c>
      <c r="E3385" s="89">
        <v>0</v>
      </c>
      <c r="F3385" s="89">
        <v>0</v>
      </c>
      <c r="G3385" s="89">
        <v>0</v>
      </c>
      <c r="H3385" s="89">
        <v>0</v>
      </c>
      <c r="I3385" s="89">
        <v>0</v>
      </c>
      <c r="J3385" s="89">
        <v>0</v>
      </c>
      <c r="K3385" s="89">
        <v>0</v>
      </c>
      <c r="L3385" s="89">
        <v>0</v>
      </c>
      <c r="M3385" s="89">
        <v>0</v>
      </c>
      <c r="N3385" s="89">
        <v>0</v>
      </c>
      <c r="O3385" s="89">
        <v>0</v>
      </c>
      <c r="P3385" s="89">
        <v>0</v>
      </c>
      <c r="Q3385" s="89">
        <v>0</v>
      </c>
      <c r="R3385" s="89">
        <v>0</v>
      </c>
      <c r="S3385" s="89">
        <v>0</v>
      </c>
      <c r="T3385" s="89">
        <v>0</v>
      </c>
      <c r="U3385" s="89">
        <v>0</v>
      </c>
      <c r="V3385" s="89">
        <v>0</v>
      </c>
      <c r="W3385" s="89">
        <v>0</v>
      </c>
      <c r="X3385" s="89">
        <v>0</v>
      </c>
      <c r="Y3385" s="89">
        <v>0</v>
      </c>
    </row>
    <row r="3386" spans="1:25">
      <c r="A3386" s="88" t="s">
        <v>3495</v>
      </c>
      <c r="B3386" s="89">
        <v>0</v>
      </c>
      <c r="C3386" s="89">
        <v>0</v>
      </c>
      <c r="D3386" s="89">
        <v>0</v>
      </c>
      <c r="E3386" s="89">
        <v>0</v>
      </c>
      <c r="F3386" s="89">
        <v>0</v>
      </c>
      <c r="G3386" s="89">
        <v>0</v>
      </c>
      <c r="H3386" s="89">
        <v>0</v>
      </c>
      <c r="I3386" s="89">
        <v>0</v>
      </c>
      <c r="J3386" s="89">
        <v>0</v>
      </c>
      <c r="K3386" s="89">
        <v>0</v>
      </c>
      <c r="L3386" s="89">
        <v>0</v>
      </c>
      <c r="M3386" s="89">
        <v>0</v>
      </c>
      <c r="N3386" s="89">
        <v>0</v>
      </c>
      <c r="O3386" s="89">
        <v>0</v>
      </c>
      <c r="P3386" s="89">
        <v>0</v>
      </c>
      <c r="Q3386" s="89">
        <v>0</v>
      </c>
      <c r="R3386" s="89">
        <v>0</v>
      </c>
      <c r="S3386" s="89">
        <v>0</v>
      </c>
      <c r="T3386" s="89">
        <v>0</v>
      </c>
      <c r="U3386" s="89">
        <v>0</v>
      </c>
      <c r="V3386" s="89">
        <v>0</v>
      </c>
      <c r="W3386" s="89">
        <v>0</v>
      </c>
      <c r="X3386" s="89">
        <v>0</v>
      </c>
      <c r="Y3386" s="89">
        <v>0</v>
      </c>
    </row>
    <row r="3387" spans="1:25">
      <c r="A3387" s="88" t="s">
        <v>3496</v>
      </c>
      <c r="B3387" s="89">
        <v>0</v>
      </c>
      <c r="C3387" s="89">
        <v>0</v>
      </c>
      <c r="D3387" s="89">
        <v>0</v>
      </c>
      <c r="E3387" s="89">
        <v>0</v>
      </c>
      <c r="F3387" s="89">
        <v>0</v>
      </c>
      <c r="G3387" s="89">
        <v>0</v>
      </c>
      <c r="H3387" s="89">
        <v>0</v>
      </c>
      <c r="I3387" s="89">
        <v>0</v>
      </c>
      <c r="J3387" s="89">
        <v>0</v>
      </c>
      <c r="K3387" s="89">
        <v>0</v>
      </c>
      <c r="L3387" s="89">
        <v>0</v>
      </c>
      <c r="M3387" s="89">
        <v>0</v>
      </c>
      <c r="N3387" s="89">
        <v>0</v>
      </c>
      <c r="O3387" s="89">
        <v>0</v>
      </c>
      <c r="P3387" s="89">
        <v>0</v>
      </c>
      <c r="Q3387" s="89">
        <v>0</v>
      </c>
      <c r="R3387" s="89">
        <v>0</v>
      </c>
      <c r="S3387" s="89">
        <v>0</v>
      </c>
      <c r="T3387" s="89">
        <v>0</v>
      </c>
      <c r="U3387" s="89">
        <v>0</v>
      </c>
      <c r="V3387" s="89">
        <v>0</v>
      </c>
      <c r="W3387" s="89">
        <v>0</v>
      </c>
      <c r="X3387" s="89">
        <v>0</v>
      </c>
      <c r="Y3387" s="89">
        <v>0</v>
      </c>
    </row>
    <row r="3388" spans="1:25">
      <c r="A3388" s="88" t="s">
        <v>3497</v>
      </c>
      <c r="B3388" s="89">
        <v>0</v>
      </c>
      <c r="C3388" s="89">
        <v>0</v>
      </c>
      <c r="D3388" s="89">
        <v>0</v>
      </c>
      <c r="E3388" s="89">
        <v>0</v>
      </c>
      <c r="F3388" s="89">
        <v>0</v>
      </c>
      <c r="G3388" s="89">
        <v>0</v>
      </c>
      <c r="H3388" s="89">
        <v>0</v>
      </c>
      <c r="I3388" s="89">
        <v>0</v>
      </c>
      <c r="J3388" s="89">
        <v>0</v>
      </c>
      <c r="K3388" s="89">
        <v>0</v>
      </c>
      <c r="L3388" s="89">
        <v>0</v>
      </c>
      <c r="M3388" s="89">
        <v>0</v>
      </c>
      <c r="N3388" s="89">
        <v>0</v>
      </c>
      <c r="O3388" s="89">
        <v>0</v>
      </c>
      <c r="P3388" s="89">
        <v>0</v>
      </c>
      <c r="Q3388" s="89">
        <v>0</v>
      </c>
      <c r="R3388" s="89">
        <v>0</v>
      </c>
      <c r="S3388" s="89">
        <v>0</v>
      </c>
      <c r="T3388" s="89">
        <v>0</v>
      </c>
      <c r="U3388" s="89">
        <v>0</v>
      </c>
      <c r="V3388" s="89">
        <v>0</v>
      </c>
      <c r="W3388" s="89">
        <v>0</v>
      </c>
      <c r="X3388" s="89">
        <v>0</v>
      </c>
      <c r="Y3388" s="89">
        <v>0</v>
      </c>
    </row>
    <row r="3389" spans="1:25">
      <c r="A3389" s="88" t="s">
        <v>3498</v>
      </c>
      <c r="B3389" s="89">
        <v>0</v>
      </c>
      <c r="C3389" s="89">
        <v>0</v>
      </c>
      <c r="D3389" s="89">
        <v>0</v>
      </c>
      <c r="E3389" s="89">
        <v>0</v>
      </c>
      <c r="F3389" s="89">
        <v>0</v>
      </c>
      <c r="G3389" s="89">
        <v>0</v>
      </c>
      <c r="H3389" s="89">
        <v>0</v>
      </c>
      <c r="I3389" s="89">
        <v>0</v>
      </c>
      <c r="J3389" s="89">
        <v>0</v>
      </c>
      <c r="K3389" s="89">
        <v>0</v>
      </c>
      <c r="L3389" s="89">
        <v>0</v>
      </c>
      <c r="M3389" s="89">
        <v>0</v>
      </c>
      <c r="N3389" s="89">
        <v>0</v>
      </c>
      <c r="O3389" s="89">
        <v>0</v>
      </c>
      <c r="P3389" s="89">
        <v>0</v>
      </c>
      <c r="Q3389" s="89">
        <v>0</v>
      </c>
      <c r="R3389" s="89">
        <v>0</v>
      </c>
      <c r="S3389" s="89">
        <v>0</v>
      </c>
      <c r="T3389" s="89">
        <v>0</v>
      </c>
      <c r="U3389" s="89">
        <v>0</v>
      </c>
      <c r="V3389" s="89">
        <v>0</v>
      </c>
      <c r="W3389" s="89">
        <v>0</v>
      </c>
      <c r="X3389" s="89">
        <v>0</v>
      </c>
      <c r="Y3389" s="89">
        <v>0</v>
      </c>
    </row>
    <row r="3390" spans="1:25">
      <c r="A3390" s="88" t="s">
        <v>3499</v>
      </c>
      <c r="B3390" s="89">
        <v>0</v>
      </c>
      <c r="C3390" s="89">
        <v>0</v>
      </c>
      <c r="D3390" s="89">
        <v>0</v>
      </c>
      <c r="E3390" s="89">
        <v>0</v>
      </c>
      <c r="F3390" s="89">
        <v>0</v>
      </c>
      <c r="G3390" s="89">
        <v>0</v>
      </c>
      <c r="H3390" s="89">
        <v>0</v>
      </c>
      <c r="I3390" s="89">
        <v>0</v>
      </c>
      <c r="J3390" s="89">
        <v>0</v>
      </c>
      <c r="K3390" s="89">
        <v>0</v>
      </c>
      <c r="L3390" s="89">
        <v>0</v>
      </c>
      <c r="M3390" s="89">
        <v>0</v>
      </c>
      <c r="N3390" s="89">
        <v>0</v>
      </c>
      <c r="O3390" s="89">
        <v>0</v>
      </c>
      <c r="P3390" s="89">
        <v>0</v>
      </c>
      <c r="Q3390" s="89">
        <v>0</v>
      </c>
      <c r="R3390" s="89">
        <v>0</v>
      </c>
      <c r="S3390" s="89">
        <v>0</v>
      </c>
      <c r="T3390" s="89">
        <v>0</v>
      </c>
      <c r="U3390" s="89">
        <v>0</v>
      </c>
      <c r="V3390" s="89">
        <v>0</v>
      </c>
      <c r="W3390" s="89">
        <v>0</v>
      </c>
      <c r="X3390" s="89">
        <v>0</v>
      </c>
      <c r="Y3390" s="89">
        <v>0</v>
      </c>
    </row>
    <row r="3391" spans="1:25">
      <c r="A3391" s="88" t="s">
        <v>3500</v>
      </c>
      <c r="B3391" s="89">
        <v>0</v>
      </c>
      <c r="C3391" s="89">
        <v>0</v>
      </c>
      <c r="D3391" s="89">
        <v>0</v>
      </c>
      <c r="E3391" s="89">
        <v>0</v>
      </c>
      <c r="F3391" s="89">
        <v>0</v>
      </c>
      <c r="G3391" s="89">
        <v>0</v>
      </c>
      <c r="H3391" s="89">
        <v>0</v>
      </c>
      <c r="I3391" s="89">
        <v>0</v>
      </c>
      <c r="J3391" s="89">
        <v>0</v>
      </c>
      <c r="K3391" s="89">
        <v>0</v>
      </c>
      <c r="L3391" s="89">
        <v>0</v>
      </c>
      <c r="M3391" s="89">
        <v>0</v>
      </c>
      <c r="N3391" s="89">
        <v>0</v>
      </c>
      <c r="O3391" s="89">
        <v>0</v>
      </c>
      <c r="P3391" s="89">
        <v>0</v>
      </c>
      <c r="Q3391" s="89">
        <v>0</v>
      </c>
      <c r="R3391" s="89">
        <v>0</v>
      </c>
      <c r="S3391" s="89">
        <v>0</v>
      </c>
      <c r="T3391" s="89">
        <v>0</v>
      </c>
      <c r="U3391" s="89">
        <v>0</v>
      </c>
      <c r="V3391" s="89">
        <v>0</v>
      </c>
      <c r="W3391" s="89">
        <v>0</v>
      </c>
      <c r="X3391" s="89">
        <v>0</v>
      </c>
      <c r="Y3391" s="89">
        <v>0</v>
      </c>
    </row>
    <row r="3392" spans="1:25">
      <c r="A3392" s="88" t="s">
        <v>3501</v>
      </c>
      <c r="B3392" s="89">
        <v>0</v>
      </c>
      <c r="C3392" s="89">
        <v>0</v>
      </c>
      <c r="D3392" s="89">
        <v>0</v>
      </c>
      <c r="E3392" s="89">
        <v>0</v>
      </c>
      <c r="F3392" s="89">
        <v>0</v>
      </c>
      <c r="G3392" s="89">
        <v>0</v>
      </c>
      <c r="H3392" s="89">
        <v>0</v>
      </c>
      <c r="I3392" s="89">
        <v>0</v>
      </c>
      <c r="J3392" s="89">
        <v>0</v>
      </c>
      <c r="K3392" s="89">
        <v>0</v>
      </c>
      <c r="L3392" s="89">
        <v>0</v>
      </c>
      <c r="M3392" s="89">
        <v>0</v>
      </c>
      <c r="N3392" s="89">
        <v>0</v>
      </c>
      <c r="O3392" s="89">
        <v>0</v>
      </c>
      <c r="P3392" s="89">
        <v>0</v>
      </c>
      <c r="Q3392" s="89">
        <v>0</v>
      </c>
      <c r="R3392" s="89">
        <v>0</v>
      </c>
      <c r="S3392" s="89">
        <v>0</v>
      </c>
      <c r="T3392" s="89">
        <v>0</v>
      </c>
      <c r="U3392" s="89">
        <v>0</v>
      </c>
      <c r="V3392" s="89">
        <v>0</v>
      </c>
      <c r="W3392" s="89">
        <v>0</v>
      </c>
      <c r="X3392" s="89">
        <v>0</v>
      </c>
      <c r="Y3392" s="89">
        <v>0</v>
      </c>
    </row>
    <row r="3393" spans="1:25">
      <c r="A3393" s="88" t="s">
        <v>3502</v>
      </c>
      <c r="B3393" s="89">
        <v>0</v>
      </c>
      <c r="C3393" s="89">
        <v>0</v>
      </c>
      <c r="D3393" s="89">
        <v>0</v>
      </c>
      <c r="E3393" s="89">
        <v>0</v>
      </c>
      <c r="F3393" s="89">
        <v>0</v>
      </c>
      <c r="G3393" s="89">
        <v>0</v>
      </c>
      <c r="H3393" s="89">
        <v>0</v>
      </c>
      <c r="I3393" s="89">
        <v>0</v>
      </c>
      <c r="J3393" s="89">
        <v>0</v>
      </c>
      <c r="K3393" s="89">
        <v>0</v>
      </c>
      <c r="L3393" s="89">
        <v>0</v>
      </c>
      <c r="M3393" s="89">
        <v>0</v>
      </c>
      <c r="N3393" s="89">
        <v>0</v>
      </c>
      <c r="O3393" s="89">
        <v>0</v>
      </c>
      <c r="P3393" s="89">
        <v>0</v>
      </c>
      <c r="Q3393" s="89">
        <v>0</v>
      </c>
      <c r="R3393" s="89">
        <v>0</v>
      </c>
      <c r="S3393" s="89">
        <v>0</v>
      </c>
      <c r="T3393" s="89">
        <v>0</v>
      </c>
      <c r="U3393" s="89">
        <v>0</v>
      </c>
      <c r="V3393" s="89">
        <v>0</v>
      </c>
      <c r="W3393" s="89">
        <v>0</v>
      </c>
      <c r="X3393" s="89">
        <v>0</v>
      </c>
      <c r="Y3393" s="89">
        <v>0</v>
      </c>
    </row>
    <row r="3394" spans="1:25">
      <c r="A3394" s="88" t="s">
        <v>3503</v>
      </c>
      <c r="B3394" s="89">
        <v>0</v>
      </c>
      <c r="C3394" s="89">
        <v>0</v>
      </c>
      <c r="D3394" s="89">
        <v>0</v>
      </c>
      <c r="E3394" s="89">
        <v>0</v>
      </c>
      <c r="F3394" s="89">
        <v>0</v>
      </c>
      <c r="G3394" s="89">
        <v>0</v>
      </c>
      <c r="H3394" s="89">
        <v>0</v>
      </c>
      <c r="I3394" s="89">
        <v>0</v>
      </c>
      <c r="J3394" s="89">
        <v>0</v>
      </c>
      <c r="K3394" s="89">
        <v>0</v>
      </c>
      <c r="L3394" s="89">
        <v>0</v>
      </c>
      <c r="M3394" s="89">
        <v>0</v>
      </c>
      <c r="N3394" s="89">
        <v>0</v>
      </c>
      <c r="O3394" s="89">
        <v>0</v>
      </c>
      <c r="P3394" s="89">
        <v>0</v>
      </c>
      <c r="Q3394" s="89">
        <v>0</v>
      </c>
      <c r="R3394" s="89">
        <v>0</v>
      </c>
      <c r="S3394" s="89">
        <v>0</v>
      </c>
      <c r="T3394" s="89">
        <v>0</v>
      </c>
      <c r="U3394" s="89">
        <v>0</v>
      </c>
      <c r="V3394" s="89">
        <v>0</v>
      </c>
      <c r="W3394" s="89">
        <v>0</v>
      </c>
      <c r="X3394" s="89">
        <v>0</v>
      </c>
      <c r="Y3394" s="89">
        <v>0</v>
      </c>
    </row>
    <row r="3395" spans="1:25">
      <c r="A3395" s="88" t="s">
        <v>3504</v>
      </c>
      <c r="B3395" s="89">
        <v>0</v>
      </c>
      <c r="C3395" s="89">
        <v>0</v>
      </c>
      <c r="D3395" s="89">
        <v>0</v>
      </c>
      <c r="E3395" s="89">
        <v>0</v>
      </c>
      <c r="F3395" s="89">
        <v>0</v>
      </c>
      <c r="G3395" s="89">
        <v>0</v>
      </c>
      <c r="H3395" s="89">
        <v>0</v>
      </c>
      <c r="I3395" s="89">
        <v>0</v>
      </c>
      <c r="J3395" s="89">
        <v>0</v>
      </c>
      <c r="K3395" s="89">
        <v>0</v>
      </c>
      <c r="L3395" s="89">
        <v>0</v>
      </c>
      <c r="M3395" s="89">
        <v>0</v>
      </c>
      <c r="N3395" s="89">
        <v>0</v>
      </c>
      <c r="O3395" s="89">
        <v>0</v>
      </c>
      <c r="P3395" s="89">
        <v>0</v>
      </c>
      <c r="Q3395" s="89">
        <v>0</v>
      </c>
      <c r="R3395" s="89">
        <v>0</v>
      </c>
      <c r="S3395" s="89">
        <v>0</v>
      </c>
      <c r="T3395" s="89">
        <v>0</v>
      </c>
      <c r="U3395" s="89">
        <v>0</v>
      </c>
      <c r="V3395" s="89">
        <v>0</v>
      </c>
      <c r="W3395" s="89">
        <v>0</v>
      </c>
      <c r="X3395" s="89">
        <v>0</v>
      </c>
      <c r="Y3395" s="89">
        <v>0</v>
      </c>
    </row>
    <row r="3396" spans="1:25">
      <c r="A3396" s="88" t="s">
        <v>3505</v>
      </c>
      <c r="B3396" s="89">
        <v>0</v>
      </c>
      <c r="C3396" s="89">
        <v>0</v>
      </c>
      <c r="D3396" s="89">
        <v>0</v>
      </c>
      <c r="E3396" s="89">
        <v>0</v>
      </c>
      <c r="F3396" s="89">
        <v>0</v>
      </c>
      <c r="G3396" s="89">
        <v>0</v>
      </c>
      <c r="H3396" s="89">
        <v>0</v>
      </c>
      <c r="I3396" s="89">
        <v>0</v>
      </c>
      <c r="J3396" s="89">
        <v>0</v>
      </c>
      <c r="K3396" s="89">
        <v>0</v>
      </c>
      <c r="L3396" s="89">
        <v>0</v>
      </c>
      <c r="M3396" s="89">
        <v>0</v>
      </c>
      <c r="N3396" s="89">
        <v>0</v>
      </c>
      <c r="O3396" s="89">
        <v>0</v>
      </c>
      <c r="P3396" s="89">
        <v>0</v>
      </c>
      <c r="Q3396" s="89">
        <v>0</v>
      </c>
      <c r="R3396" s="89">
        <v>0</v>
      </c>
      <c r="S3396" s="89">
        <v>0</v>
      </c>
      <c r="T3396" s="89">
        <v>0</v>
      </c>
      <c r="U3396" s="89">
        <v>0</v>
      </c>
      <c r="V3396" s="89">
        <v>0</v>
      </c>
      <c r="W3396" s="89">
        <v>0</v>
      </c>
      <c r="X3396" s="89">
        <v>0</v>
      </c>
      <c r="Y3396" s="89">
        <v>0</v>
      </c>
    </row>
    <row r="3397" spans="1:25">
      <c r="A3397" s="88" t="s">
        <v>3506</v>
      </c>
      <c r="B3397" s="89">
        <v>0</v>
      </c>
      <c r="C3397" s="89">
        <v>0</v>
      </c>
      <c r="D3397" s="89">
        <v>0</v>
      </c>
      <c r="E3397" s="89">
        <v>0</v>
      </c>
      <c r="F3397" s="89">
        <v>0</v>
      </c>
      <c r="G3397" s="89">
        <v>0</v>
      </c>
      <c r="H3397" s="89">
        <v>0</v>
      </c>
      <c r="I3397" s="89">
        <v>0</v>
      </c>
      <c r="J3397" s="89">
        <v>0</v>
      </c>
      <c r="K3397" s="89">
        <v>0</v>
      </c>
      <c r="L3397" s="89">
        <v>0</v>
      </c>
      <c r="M3397" s="89">
        <v>0</v>
      </c>
      <c r="N3397" s="89">
        <v>0</v>
      </c>
      <c r="O3397" s="89">
        <v>0</v>
      </c>
      <c r="P3397" s="89">
        <v>0</v>
      </c>
      <c r="Q3397" s="89">
        <v>0</v>
      </c>
      <c r="R3397" s="89">
        <v>0</v>
      </c>
      <c r="S3397" s="89">
        <v>0</v>
      </c>
      <c r="T3397" s="89">
        <v>0</v>
      </c>
      <c r="U3397" s="89">
        <v>0</v>
      </c>
      <c r="V3397" s="89">
        <v>0</v>
      </c>
      <c r="W3397" s="89">
        <v>0</v>
      </c>
      <c r="X3397" s="89">
        <v>0</v>
      </c>
      <c r="Y3397" s="89">
        <v>0</v>
      </c>
    </row>
    <row r="3398" spans="1:25">
      <c r="A3398" s="88" t="s">
        <v>3507</v>
      </c>
      <c r="B3398" s="89">
        <v>0</v>
      </c>
      <c r="C3398" s="89">
        <v>0</v>
      </c>
      <c r="D3398" s="89">
        <v>0</v>
      </c>
      <c r="E3398" s="89">
        <v>0</v>
      </c>
      <c r="F3398" s="89">
        <v>0</v>
      </c>
      <c r="G3398" s="89">
        <v>0</v>
      </c>
      <c r="H3398" s="89">
        <v>0</v>
      </c>
      <c r="I3398" s="89">
        <v>0</v>
      </c>
      <c r="J3398" s="89">
        <v>0</v>
      </c>
      <c r="K3398" s="89">
        <v>0</v>
      </c>
      <c r="L3398" s="89">
        <v>0</v>
      </c>
      <c r="M3398" s="89">
        <v>0</v>
      </c>
      <c r="N3398" s="89">
        <v>0</v>
      </c>
      <c r="O3398" s="89">
        <v>0</v>
      </c>
      <c r="P3398" s="89">
        <v>0</v>
      </c>
      <c r="Q3398" s="89">
        <v>0</v>
      </c>
      <c r="R3398" s="89">
        <v>0</v>
      </c>
      <c r="S3398" s="89">
        <v>0</v>
      </c>
      <c r="T3398" s="89">
        <v>0</v>
      </c>
      <c r="U3398" s="89">
        <v>0</v>
      </c>
      <c r="V3398" s="89">
        <v>0</v>
      </c>
      <c r="W3398" s="89">
        <v>0</v>
      </c>
      <c r="X3398" s="89">
        <v>0</v>
      </c>
      <c r="Y3398" s="89">
        <v>0</v>
      </c>
    </row>
    <row r="3399" spans="1:25">
      <c r="A3399" s="88" t="s">
        <v>3508</v>
      </c>
      <c r="B3399" s="89">
        <v>0</v>
      </c>
      <c r="C3399" s="89">
        <v>0</v>
      </c>
      <c r="D3399" s="89">
        <v>0</v>
      </c>
      <c r="E3399" s="89">
        <v>0</v>
      </c>
      <c r="F3399" s="89">
        <v>0</v>
      </c>
      <c r="G3399" s="89">
        <v>0</v>
      </c>
      <c r="H3399" s="89">
        <v>0</v>
      </c>
      <c r="I3399" s="89">
        <v>0</v>
      </c>
      <c r="J3399" s="89">
        <v>0</v>
      </c>
      <c r="K3399" s="89">
        <v>0</v>
      </c>
      <c r="L3399" s="89">
        <v>0</v>
      </c>
      <c r="M3399" s="89">
        <v>0</v>
      </c>
      <c r="N3399" s="89">
        <v>0</v>
      </c>
      <c r="O3399" s="89">
        <v>0</v>
      </c>
      <c r="P3399" s="89">
        <v>0</v>
      </c>
      <c r="Q3399" s="89">
        <v>0</v>
      </c>
      <c r="R3399" s="89">
        <v>0</v>
      </c>
      <c r="S3399" s="89">
        <v>0</v>
      </c>
      <c r="T3399" s="89">
        <v>0</v>
      </c>
      <c r="U3399" s="89">
        <v>0</v>
      </c>
      <c r="V3399" s="89">
        <v>0</v>
      </c>
      <c r="W3399" s="89">
        <v>0</v>
      </c>
      <c r="X3399" s="89">
        <v>0</v>
      </c>
      <c r="Y3399" s="89">
        <v>0</v>
      </c>
    </row>
    <row r="3400" spans="1:25">
      <c r="A3400" s="88" t="s">
        <v>3509</v>
      </c>
      <c r="B3400" s="89">
        <v>0</v>
      </c>
      <c r="C3400" s="89">
        <v>0</v>
      </c>
      <c r="D3400" s="89">
        <v>0</v>
      </c>
      <c r="E3400" s="89">
        <v>0</v>
      </c>
      <c r="F3400" s="89">
        <v>0</v>
      </c>
      <c r="G3400" s="89">
        <v>0</v>
      </c>
      <c r="H3400" s="89">
        <v>0</v>
      </c>
      <c r="I3400" s="89">
        <v>0</v>
      </c>
      <c r="J3400" s="89">
        <v>0</v>
      </c>
      <c r="K3400" s="89">
        <v>0</v>
      </c>
      <c r="L3400" s="89">
        <v>0</v>
      </c>
      <c r="M3400" s="89">
        <v>0</v>
      </c>
      <c r="N3400" s="89">
        <v>0</v>
      </c>
      <c r="O3400" s="89">
        <v>0</v>
      </c>
      <c r="P3400" s="89">
        <v>0</v>
      </c>
      <c r="Q3400" s="89">
        <v>0</v>
      </c>
      <c r="R3400" s="89">
        <v>0</v>
      </c>
      <c r="S3400" s="89">
        <v>0</v>
      </c>
      <c r="T3400" s="89">
        <v>0</v>
      </c>
      <c r="U3400" s="89">
        <v>0</v>
      </c>
      <c r="V3400" s="89">
        <v>0</v>
      </c>
      <c r="W3400" s="89">
        <v>0</v>
      </c>
      <c r="X3400" s="89">
        <v>0</v>
      </c>
      <c r="Y3400" s="89">
        <v>0</v>
      </c>
    </row>
    <row r="3401" spans="1:25">
      <c r="A3401" s="88" t="s">
        <v>3510</v>
      </c>
      <c r="B3401" s="89">
        <v>0</v>
      </c>
      <c r="C3401" s="89">
        <v>0</v>
      </c>
      <c r="D3401" s="89">
        <v>0</v>
      </c>
      <c r="E3401" s="89">
        <v>0</v>
      </c>
      <c r="F3401" s="89">
        <v>0</v>
      </c>
      <c r="G3401" s="89">
        <v>0</v>
      </c>
      <c r="H3401" s="89">
        <v>0</v>
      </c>
      <c r="I3401" s="89">
        <v>0</v>
      </c>
      <c r="J3401" s="89">
        <v>0</v>
      </c>
      <c r="K3401" s="89">
        <v>0</v>
      </c>
      <c r="L3401" s="89">
        <v>0</v>
      </c>
      <c r="M3401" s="89">
        <v>0</v>
      </c>
      <c r="N3401" s="89">
        <v>0</v>
      </c>
      <c r="O3401" s="89">
        <v>0</v>
      </c>
      <c r="P3401" s="89">
        <v>0</v>
      </c>
      <c r="Q3401" s="89">
        <v>0</v>
      </c>
      <c r="R3401" s="89">
        <v>0</v>
      </c>
      <c r="S3401" s="89">
        <v>0</v>
      </c>
      <c r="T3401" s="89">
        <v>0</v>
      </c>
      <c r="U3401" s="89">
        <v>0</v>
      </c>
      <c r="V3401" s="89">
        <v>0</v>
      </c>
      <c r="W3401" s="89">
        <v>0</v>
      </c>
      <c r="X3401" s="89">
        <v>0</v>
      </c>
      <c r="Y3401" s="89">
        <v>0</v>
      </c>
    </row>
    <row r="3402" spans="1:25">
      <c r="A3402" s="88" t="s">
        <v>3511</v>
      </c>
      <c r="B3402" s="89">
        <v>0</v>
      </c>
      <c r="C3402" s="89">
        <v>0</v>
      </c>
      <c r="D3402" s="89">
        <v>0</v>
      </c>
      <c r="E3402" s="89">
        <v>0</v>
      </c>
      <c r="F3402" s="89">
        <v>0</v>
      </c>
      <c r="G3402" s="89">
        <v>0</v>
      </c>
      <c r="H3402" s="89">
        <v>0</v>
      </c>
      <c r="I3402" s="89">
        <v>0</v>
      </c>
      <c r="J3402" s="89">
        <v>0</v>
      </c>
      <c r="K3402" s="89">
        <v>0</v>
      </c>
      <c r="L3402" s="89">
        <v>0</v>
      </c>
      <c r="M3402" s="89">
        <v>0</v>
      </c>
      <c r="N3402" s="89">
        <v>0</v>
      </c>
      <c r="O3402" s="89">
        <v>0</v>
      </c>
      <c r="P3402" s="89">
        <v>0</v>
      </c>
      <c r="Q3402" s="89">
        <v>0</v>
      </c>
      <c r="R3402" s="89">
        <v>0</v>
      </c>
      <c r="S3402" s="89">
        <v>0</v>
      </c>
      <c r="T3402" s="89">
        <v>0</v>
      </c>
      <c r="U3402" s="89">
        <v>0</v>
      </c>
      <c r="V3402" s="89">
        <v>0</v>
      </c>
      <c r="W3402" s="89">
        <v>0</v>
      </c>
      <c r="X3402" s="89">
        <v>0</v>
      </c>
      <c r="Y3402" s="89">
        <v>0</v>
      </c>
    </row>
    <row r="3403" spans="1:25">
      <c r="A3403" s="88" t="s">
        <v>3512</v>
      </c>
      <c r="B3403" s="89">
        <v>0</v>
      </c>
      <c r="C3403" s="89">
        <v>0</v>
      </c>
      <c r="D3403" s="89">
        <v>0</v>
      </c>
      <c r="E3403" s="89">
        <v>0</v>
      </c>
      <c r="F3403" s="89">
        <v>0</v>
      </c>
      <c r="G3403" s="89">
        <v>0</v>
      </c>
      <c r="H3403" s="89">
        <v>0</v>
      </c>
      <c r="I3403" s="89">
        <v>0</v>
      </c>
      <c r="J3403" s="89">
        <v>0</v>
      </c>
      <c r="K3403" s="89">
        <v>0</v>
      </c>
      <c r="L3403" s="89">
        <v>0</v>
      </c>
      <c r="M3403" s="89">
        <v>0</v>
      </c>
      <c r="N3403" s="89">
        <v>0</v>
      </c>
      <c r="O3403" s="89">
        <v>0</v>
      </c>
      <c r="P3403" s="89">
        <v>0</v>
      </c>
      <c r="Q3403" s="89">
        <v>0</v>
      </c>
      <c r="R3403" s="89">
        <v>0</v>
      </c>
      <c r="S3403" s="89">
        <v>0</v>
      </c>
      <c r="T3403" s="89">
        <v>0</v>
      </c>
      <c r="U3403" s="89">
        <v>0</v>
      </c>
      <c r="V3403" s="89">
        <v>0</v>
      </c>
      <c r="W3403" s="89">
        <v>0</v>
      </c>
      <c r="X3403" s="89">
        <v>0</v>
      </c>
      <c r="Y3403" s="89">
        <v>0</v>
      </c>
    </row>
    <row r="3404" spans="1:25">
      <c r="A3404" s="88" t="s">
        <v>3513</v>
      </c>
      <c r="B3404" s="89">
        <v>0</v>
      </c>
      <c r="C3404" s="89">
        <v>0</v>
      </c>
      <c r="D3404" s="89">
        <v>0</v>
      </c>
      <c r="E3404" s="89">
        <v>0</v>
      </c>
      <c r="F3404" s="89">
        <v>0</v>
      </c>
      <c r="G3404" s="89">
        <v>0</v>
      </c>
      <c r="H3404" s="89">
        <v>0</v>
      </c>
      <c r="I3404" s="89">
        <v>0</v>
      </c>
      <c r="J3404" s="89">
        <v>0</v>
      </c>
      <c r="K3404" s="89">
        <v>0</v>
      </c>
      <c r="L3404" s="89">
        <v>0</v>
      </c>
      <c r="M3404" s="89">
        <v>0</v>
      </c>
      <c r="N3404" s="89">
        <v>0</v>
      </c>
      <c r="O3404" s="89">
        <v>0</v>
      </c>
      <c r="P3404" s="89">
        <v>0</v>
      </c>
      <c r="Q3404" s="89">
        <v>0</v>
      </c>
      <c r="R3404" s="89">
        <v>0</v>
      </c>
      <c r="S3404" s="89">
        <v>0</v>
      </c>
      <c r="T3404" s="89">
        <v>0</v>
      </c>
      <c r="U3404" s="89">
        <v>0</v>
      </c>
      <c r="V3404" s="89">
        <v>0</v>
      </c>
      <c r="W3404" s="89">
        <v>0</v>
      </c>
      <c r="X3404" s="89">
        <v>0</v>
      </c>
      <c r="Y3404" s="89">
        <v>0</v>
      </c>
    </row>
    <row r="3405" spans="1:25">
      <c r="A3405" s="88" t="s">
        <v>3514</v>
      </c>
      <c r="B3405" s="89">
        <v>0</v>
      </c>
      <c r="C3405" s="89">
        <v>0</v>
      </c>
      <c r="D3405" s="89">
        <v>0</v>
      </c>
      <c r="E3405" s="89">
        <v>0</v>
      </c>
      <c r="F3405" s="89">
        <v>0</v>
      </c>
      <c r="G3405" s="89">
        <v>0</v>
      </c>
      <c r="H3405" s="89">
        <v>0</v>
      </c>
      <c r="I3405" s="89">
        <v>0</v>
      </c>
      <c r="J3405" s="89">
        <v>0</v>
      </c>
      <c r="K3405" s="89">
        <v>0</v>
      </c>
      <c r="L3405" s="89">
        <v>0</v>
      </c>
      <c r="M3405" s="89">
        <v>0</v>
      </c>
      <c r="N3405" s="89">
        <v>0</v>
      </c>
      <c r="O3405" s="89">
        <v>0</v>
      </c>
      <c r="P3405" s="89">
        <v>0</v>
      </c>
      <c r="Q3405" s="89">
        <v>0</v>
      </c>
      <c r="R3405" s="89">
        <v>0</v>
      </c>
      <c r="S3405" s="89">
        <v>0</v>
      </c>
      <c r="T3405" s="89">
        <v>0</v>
      </c>
      <c r="U3405" s="89">
        <v>0</v>
      </c>
      <c r="V3405" s="89">
        <v>0</v>
      </c>
      <c r="W3405" s="89">
        <v>0</v>
      </c>
      <c r="X3405" s="89">
        <v>0</v>
      </c>
      <c r="Y3405" s="89">
        <v>0</v>
      </c>
    </row>
    <row r="3406" spans="1:25">
      <c r="A3406" s="88" t="s">
        <v>3515</v>
      </c>
      <c r="B3406" s="89">
        <v>0</v>
      </c>
      <c r="C3406" s="89">
        <v>0</v>
      </c>
      <c r="D3406" s="89">
        <v>0</v>
      </c>
      <c r="E3406" s="89">
        <v>0</v>
      </c>
      <c r="F3406" s="89">
        <v>0</v>
      </c>
      <c r="G3406" s="89">
        <v>0</v>
      </c>
      <c r="H3406" s="89">
        <v>0</v>
      </c>
      <c r="I3406" s="89">
        <v>0</v>
      </c>
      <c r="J3406" s="89">
        <v>0</v>
      </c>
      <c r="K3406" s="89">
        <v>0</v>
      </c>
      <c r="L3406" s="89">
        <v>0</v>
      </c>
      <c r="M3406" s="89">
        <v>0</v>
      </c>
      <c r="N3406" s="89">
        <v>0</v>
      </c>
      <c r="O3406" s="89">
        <v>0</v>
      </c>
      <c r="P3406" s="89">
        <v>0</v>
      </c>
      <c r="Q3406" s="89">
        <v>0</v>
      </c>
      <c r="R3406" s="89">
        <v>0</v>
      </c>
      <c r="S3406" s="89">
        <v>0</v>
      </c>
      <c r="T3406" s="89">
        <v>0</v>
      </c>
      <c r="U3406" s="89">
        <v>0</v>
      </c>
      <c r="V3406" s="89">
        <v>0</v>
      </c>
      <c r="W3406" s="89">
        <v>0</v>
      </c>
      <c r="X3406" s="89">
        <v>0</v>
      </c>
      <c r="Y3406" s="89">
        <v>0</v>
      </c>
    </row>
    <row r="3407" spans="1:25">
      <c r="A3407" s="88" t="s">
        <v>3516</v>
      </c>
      <c r="B3407" s="89">
        <v>0</v>
      </c>
      <c r="C3407" s="89">
        <v>0</v>
      </c>
      <c r="D3407" s="89">
        <v>0</v>
      </c>
      <c r="E3407" s="89">
        <v>0</v>
      </c>
      <c r="F3407" s="89">
        <v>0</v>
      </c>
      <c r="G3407" s="89">
        <v>0</v>
      </c>
      <c r="H3407" s="89">
        <v>0</v>
      </c>
      <c r="I3407" s="89">
        <v>0</v>
      </c>
      <c r="J3407" s="89">
        <v>0</v>
      </c>
      <c r="K3407" s="89">
        <v>0</v>
      </c>
      <c r="L3407" s="89">
        <v>0</v>
      </c>
      <c r="M3407" s="89">
        <v>0</v>
      </c>
      <c r="N3407" s="89">
        <v>0</v>
      </c>
      <c r="O3407" s="89">
        <v>0</v>
      </c>
      <c r="P3407" s="89">
        <v>0</v>
      </c>
      <c r="Q3407" s="89">
        <v>0</v>
      </c>
      <c r="R3407" s="89">
        <v>0</v>
      </c>
      <c r="S3407" s="89">
        <v>0</v>
      </c>
      <c r="T3407" s="89">
        <v>0</v>
      </c>
      <c r="U3407" s="89">
        <v>0</v>
      </c>
      <c r="V3407" s="89">
        <v>0</v>
      </c>
      <c r="W3407" s="89">
        <v>0</v>
      </c>
      <c r="X3407" s="89">
        <v>0</v>
      </c>
      <c r="Y3407" s="89">
        <v>0</v>
      </c>
    </row>
    <row r="3408" spans="1:25">
      <c r="A3408" s="88" t="s">
        <v>3517</v>
      </c>
      <c r="B3408" s="89">
        <v>0</v>
      </c>
      <c r="C3408" s="89">
        <v>0</v>
      </c>
      <c r="D3408" s="89">
        <v>0</v>
      </c>
      <c r="E3408" s="89">
        <v>0</v>
      </c>
      <c r="F3408" s="89">
        <v>0</v>
      </c>
      <c r="G3408" s="89">
        <v>0</v>
      </c>
      <c r="H3408" s="89">
        <v>0</v>
      </c>
      <c r="I3408" s="89">
        <v>0</v>
      </c>
      <c r="J3408" s="89">
        <v>0</v>
      </c>
      <c r="K3408" s="89">
        <v>0</v>
      </c>
      <c r="L3408" s="89">
        <v>0</v>
      </c>
      <c r="M3408" s="89">
        <v>0</v>
      </c>
      <c r="N3408" s="89">
        <v>0</v>
      </c>
      <c r="O3408" s="89">
        <v>0</v>
      </c>
      <c r="P3408" s="89">
        <v>0</v>
      </c>
      <c r="Q3408" s="89">
        <v>0</v>
      </c>
      <c r="R3408" s="89">
        <v>0</v>
      </c>
      <c r="S3408" s="89">
        <v>0</v>
      </c>
      <c r="T3408" s="89">
        <v>0</v>
      </c>
      <c r="U3408" s="89">
        <v>0</v>
      </c>
      <c r="V3408" s="89">
        <v>0</v>
      </c>
      <c r="W3408" s="89">
        <v>0</v>
      </c>
      <c r="X3408" s="89">
        <v>0</v>
      </c>
      <c r="Y3408" s="89">
        <v>0</v>
      </c>
    </row>
    <row r="3409" spans="1:25">
      <c r="A3409" s="88" t="s">
        <v>3518</v>
      </c>
      <c r="B3409" s="89">
        <v>0</v>
      </c>
      <c r="C3409" s="89">
        <v>0</v>
      </c>
      <c r="D3409" s="89">
        <v>0</v>
      </c>
      <c r="E3409" s="89">
        <v>0</v>
      </c>
      <c r="F3409" s="89">
        <v>0</v>
      </c>
      <c r="G3409" s="89">
        <v>0</v>
      </c>
      <c r="H3409" s="89">
        <v>0</v>
      </c>
      <c r="I3409" s="89">
        <v>0</v>
      </c>
      <c r="J3409" s="89">
        <v>0</v>
      </c>
      <c r="K3409" s="89">
        <v>0</v>
      </c>
      <c r="L3409" s="89">
        <v>0</v>
      </c>
      <c r="M3409" s="89">
        <v>0</v>
      </c>
      <c r="N3409" s="89">
        <v>0</v>
      </c>
      <c r="O3409" s="89">
        <v>0</v>
      </c>
      <c r="P3409" s="89">
        <v>0</v>
      </c>
      <c r="Q3409" s="89">
        <v>0</v>
      </c>
      <c r="R3409" s="89">
        <v>0</v>
      </c>
      <c r="S3409" s="89">
        <v>0</v>
      </c>
      <c r="T3409" s="89">
        <v>0</v>
      </c>
      <c r="U3409" s="89">
        <v>0</v>
      </c>
      <c r="V3409" s="89">
        <v>0</v>
      </c>
      <c r="W3409" s="89">
        <v>0</v>
      </c>
      <c r="X3409" s="89">
        <v>0</v>
      </c>
      <c r="Y3409" s="89">
        <v>0</v>
      </c>
    </row>
    <row r="3410" spans="1:25">
      <c r="A3410" s="88" t="s">
        <v>3519</v>
      </c>
      <c r="B3410" s="89">
        <v>0</v>
      </c>
      <c r="C3410" s="89">
        <v>0</v>
      </c>
      <c r="D3410" s="89">
        <v>0</v>
      </c>
      <c r="E3410" s="89">
        <v>0</v>
      </c>
      <c r="F3410" s="89">
        <v>0</v>
      </c>
      <c r="G3410" s="89">
        <v>0</v>
      </c>
      <c r="H3410" s="89">
        <v>0</v>
      </c>
      <c r="I3410" s="89">
        <v>0</v>
      </c>
      <c r="J3410" s="89">
        <v>0</v>
      </c>
      <c r="K3410" s="89">
        <v>0</v>
      </c>
      <c r="L3410" s="89">
        <v>0</v>
      </c>
      <c r="M3410" s="89">
        <v>0</v>
      </c>
      <c r="N3410" s="89">
        <v>0</v>
      </c>
      <c r="O3410" s="89">
        <v>0</v>
      </c>
      <c r="P3410" s="89">
        <v>0</v>
      </c>
      <c r="Q3410" s="89">
        <v>0</v>
      </c>
      <c r="R3410" s="89">
        <v>0</v>
      </c>
      <c r="S3410" s="89">
        <v>0</v>
      </c>
      <c r="T3410" s="89">
        <v>0</v>
      </c>
      <c r="U3410" s="89">
        <v>0</v>
      </c>
      <c r="V3410" s="89">
        <v>0</v>
      </c>
      <c r="W3410" s="89">
        <v>0</v>
      </c>
      <c r="X3410" s="89">
        <v>0</v>
      </c>
      <c r="Y3410" s="89">
        <v>0</v>
      </c>
    </row>
    <row r="3411" spans="1:25">
      <c r="A3411" s="88" t="s">
        <v>3520</v>
      </c>
      <c r="B3411" s="89">
        <v>0</v>
      </c>
      <c r="C3411" s="89">
        <v>0</v>
      </c>
      <c r="D3411" s="89">
        <v>0</v>
      </c>
      <c r="E3411" s="89">
        <v>0</v>
      </c>
      <c r="F3411" s="89">
        <v>0</v>
      </c>
      <c r="G3411" s="89">
        <v>0</v>
      </c>
      <c r="H3411" s="89">
        <v>0</v>
      </c>
      <c r="I3411" s="89">
        <v>0</v>
      </c>
      <c r="J3411" s="89">
        <v>0</v>
      </c>
      <c r="K3411" s="89">
        <v>0</v>
      </c>
      <c r="L3411" s="89">
        <v>0</v>
      </c>
      <c r="M3411" s="89">
        <v>0</v>
      </c>
      <c r="N3411" s="89">
        <v>0</v>
      </c>
      <c r="O3411" s="89">
        <v>0</v>
      </c>
      <c r="P3411" s="89">
        <v>0</v>
      </c>
      <c r="Q3411" s="89">
        <v>0</v>
      </c>
      <c r="R3411" s="89">
        <v>0</v>
      </c>
      <c r="S3411" s="89">
        <v>0</v>
      </c>
      <c r="T3411" s="89">
        <v>0</v>
      </c>
      <c r="U3411" s="89">
        <v>0</v>
      </c>
      <c r="V3411" s="89">
        <v>0</v>
      </c>
      <c r="W3411" s="89">
        <v>0</v>
      </c>
      <c r="X3411" s="89">
        <v>0</v>
      </c>
      <c r="Y3411" s="89">
        <v>0</v>
      </c>
    </row>
    <row r="3412" spans="1:25">
      <c r="A3412" s="88" t="s">
        <v>3521</v>
      </c>
      <c r="B3412" s="89">
        <v>0</v>
      </c>
      <c r="C3412" s="89">
        <v>0</v>
      </c>
      <c r="D3412" s="89">
        <v>0</v>
      </c>
      <c r="E3412" s="89">
        <v>0</v>
      </c>
      <c r="F3412" s="89">
        <v>0</v>
      </c>
      <c r="G3412" s="89">
        <v>0</v>
      </c>
      <c r="H3412" s="89">
        <v>0</v>
      </c>
      <c r="I3412" s="89">
        <v>0</v>
      </c>
      <c r="J3412" s="89">
        <v>0</v>
      </c>
      <c r="K3412" s="89">
        <v>0</v>
      </c>
      <c r="L3412" s="89">
        <v>0</v>
      </c>
      <c r="M3412" s="89">
        <v>0</v>
      </c>
      <c r="N3412" s="89">
        <v>0</v>
      </c>
      <c r="O3412" s="89">
        <v>0</v>
      </c>
      <c r="P3412" s="89">
        <v>0</v>
      </c>
      <c r="Q3412" s="89">
        <v>0</v>
      </c>
      <c r="R3412" s="89">
        <v>0</v>
      </c>
      <c r="S3412" s="89">
        <v>0</v>
      </c>
      <c r="T3412" s="89">
        <v>0</v>
      </c>
      <c r="U3412" s="89">
        <v>0</v>
      </c>
      <c r="V3412" s="89">
        <v>0</v>
      </c>
      <c r="W3412" s="89">
        <v>0</v>
      </c>
      <c r="X3412" s="89">
        <v>0</v>
      </c>
      <c r="Y3412" s="89">
        <v>0</v>
      </c>
    </row>
    <row r="3413" spans="1:25">
      <c r="A3413" s="88" t="s">
        <v>3522</v>
      </c>
      <c r="B3413" s="89">
        <v>0</v>
      </c>
      <c r="C3413" s="89">
        <v>0</v>
      </c>
      <c r="D3413" s="89">
        <v>0</v>
      </c>
      <c r="E3413" s="89">
        <v>0</v>
      </c>
      <c r="F3413" s="89">
        <v>0</v>
      </c>
      <c r="G3413" s="89">
        <v>0</v>
      </c>
      <c r="H3413" s="89">
        <v>0</v>
      </c>
      <c r="I3413" s="89">
        <v>0</v>
      </c>
      <c r="J3413" s="89">
        <v>0</v>
      </c>
      <c r="K3413" s="89">
        <v>0</v>
      </c>
      <c r="L3413" s="89">
        <v>0</v>
      </c>
      <c r="M3413" s="89">
        <v>0</v>
      </c>
      <c r="N3413" s="89">
        <v>0</v>
      </c>
      <c r="O3413" s="89">
        <v>0</v>
      </c>
      <c r="P3413" s="89">
        <v>0</v>
      </c>
      <c r="Q3413" s="89">
        <v>0</v>
      </c>
      <c r="R3413" s="89">
        <v>0</v>
      </c>
      <c r="S3413" s="89">
        <v>0</v>
      </c>
      <c r="T3413" s="89">
        <v>0</v>
      </c>
      <c r="U3413" s="89">
        <v>0</v>
      </c>
      <c r="V3413" s="89">
        <v>0</v>
      </c>
      <c r="W3413" s="89">
        <v>0</v>
      </c>
      <c r="X3413" s="89">
        <v>0</v>
      </c>
      <c r="Y3413" s="89">
        <v>0</v>
      </c>
    </row>
    <row r="3414" spans="1:25">
      <c r="A3414" s="88" t="s">
        <v>3523</v>
      </c>
      <c r="B3414" s="89">
        <v>0</v>
      </c>
      <c r="C3414" s="89">
        <v>0</v>
      </c>
      <c r="D3414" s="89">
        <v>0</v>
      </c>
      <c r="E3414" s="89">
        <v>0</v>
      </c>
      <c r="F3414" s="89">
        <v>0</v>
      </c>
      <c r="G3414" s="89">
        <v>0</v>
      </c>
      <c r="H3414" s="89">
        <v>0</v>
      </c>
      <c r="I3414" s="89">
        <v>0</v>
      </c>
      <c r="J3414" s="89">
        <v>0</v>
      </c>
      <c r="K3414" s="89">
        <v>0</v>
      </c>
      <c r="L3414" s="89">
        <v>0</v>
      </c>
      <c r="M3414" s="89">
        <v>0</v>
      </c>
      <c r="N3414" s="89">
        <v>0</v>
      </c>
      <c r="O3414" s="89">
        <v>0</v>
      </c>
      <c r="P3414" s="89">
        <v>0</v>
      </c>
      <c r="Q3414" s="89">
        <v>0</v>
      </c>
      <c r="R3414" s="89">
        <v>0</v>
      </c>
      <c r="S3414" s="89">
        <v>0</v>
      </c>
      <c r="T3414" s="89">
        <v>0</v>
      </c>
      <c r="U3414" s="89">
        <v>0</v>
      </c>
      <c r="V3414" s="89">
        <v>0</v>
      </c>
      <c r="W3414" s="89">
        <v>0</v>
      </c>
      <c r="X3414" s="89">
        <v>0</v>
      </c>
      <c r="Y3414" s="89">
        <v>0</v>
      </c>
    </row>
    <row r="3415" spans="1:25">
      <c r="A3415" s="88" t="s">
        <v>3524</v>
      </c>
      <c r="B3415" s="89">
        <v>0</v>
      </c>
      <c r="C3415" s="89">
        <v>0</v>
      </c>
      <c r="D3415" s="89">
        <v>0</v>
      </c>
      <c r="E3415" s="89">
        <v>0</v>
      </c>
      <c r="F3415" s="89">
        <v>0</v>
      </c>
      <c r="G3415" s="89">
        <v>0</v>
      </c>
      <c r="H3415" s="89">
        <v>0</v>
      </c>
      <c r="I3415" s="89">
        <v>0</v>
      </c>
      <c r="J3415" s="89">
        <v>0</v>
      </c>
      <c r="K3415" s="89">
        <v>0</v>
      </c>
      <c r="L3415" s="89">
        <v>0</v>
      </c>
      <c r="M3415" s="89">
        <v>0</v>
      </c>
      <c r="N3415" s="89">
        <v>0</v>
      </c>
      <c r="O3415" s="89">
        <v>0</v>
      </c>
      <c r="P3415" s="89">
        <v>0</v>
      </c>
      <c r="Q3415" s="89">
        <v>0</v>
      </c>
      <c r="R3415" s="89">
        <v>0</v>
      </c>
      <c r="S3415" s="89">
        <v>0</v>
      </c>
      <c r="T3415" s="89">
        <v>0</v>
      </c>
      <c r="U3415" s="89">
        <v>0</v>
      </c>
      <c r="V3415" s="89">
        <v>0</v>
      </c>
      <c r="W3415" s="89">
        <v>0</v>
      </c>
      <c r="X3415" s="89">
        <v>0</v>
      </c>
      <c r="Y3415" s="89">
        <v>0</v>
      </c>
    </row>
    <row r="3416" spans="1:25">
      <c r="A3416" s="88" t="s">
        <v>3525</v>
      </c>
      <c r="B3416" s="89">
        <v>0</v>
      </c>
      <c r="C3416" s="89">
        <v>0</v>
      </c>
      <c r="D3416" s="89">
        <v>0</v>
      </c>
      <c r="E3416" s="89">
        <v>0</v>
      </c>
      <c r="F3416" s="89">
        <v>0</v>
      </c>
      <c r="G3416" s="89">
        <v>0</v>
      </c>
      <c r="H3416" s="89">
        <v>0</v>
      </c>
      <c r="I3416" s="89">
        <v>0</v>
      </c>
      <c r="J3416" s="89">
        <v>0</v>
      </c>
      <c r="K3416" s="89">
        <v>0</v>
      </c>
      <c r="L3416" s="89">
        <v>0</v>
      </c>
      <c r="M3416" s="89">
        <v>0</v>
      </c>
      <c r="N3416" s="89">
        <v>0</v>
      </c>
      <c r="O3416" s="89">
        <v>0</v>
      </c>
      <c r="P3416" s="89">
        <v>0</v>
      </c>
      <c r="Q3416" s="89">
        <v>0</v>
      </c>
      <c r="R3416" s="89">
        <v>0</v>
      </c>
      <c r="S3416" s="89">
        <v>0</v>
      </c>
      <c r="T3416" s="89">
        <v>0</v>
      </c>
      <c r="U3416" s="89">
        <v>0</v>
      </c>
      <c r="V3416" s="89">
        <v>0</v>
      </c>
      <c r="W3416" s="89">
        <v>0</v>
      </c>
      <c r="X3416" s="89">
        <v>0</v>
      </c>
      <c r="Y3416" s="89">
        <v>0</v>
      </c>
    </row>
    <row r="3417" spans="1:25">
      <c r="A3417" s="88" t="s">
        <v>3526</v>
      </c>
      <c r="B3417" s="89">
        <v>0</v>
      </c>
      <c r="C3417" s="89">
        <v>0</v>
      </c>
      <c r="D3417" s="89">
        <v>0</v>
      </c>
      <c r="E3417" s="89">
        <v>0</v>
      </c>
      <c r="F3417" s="89">
        <v>0</v>
      </c>
      <c r="G3417" s="89">
        <v>0</v>
      </c>
      <c r="H3417" s="89">
        <v>0</v>
      </c>
      <c r="I3417" s="89">
        <v>0</v>
      </c>
      <c r="J3417" s="89">
        <v>0</v>
      </c>
      <c r="K3417" s="89">
        <v>0</v>
      </c>
      <c r="L3417" s="89">
        <v>0</v>
      </c>
      <c r="M3417" s="89">
        <v>0</v>
      </c>
      <c r="N3417" s="89">
        <v>0</v>
      </c>
      <c r="O3417" s="89">
        <v>0</v>
      </c>
      <c r="P3417" s="89">
        <v>0</v>
      </c>
      <c r="Q3417" s="89">
        <v>0</v>
      </c>
      <c r="R3417" s="89">
        <v>0</v>
      </c>
      <c r="S3417" s="89">
        <v>0</v>
      </c>
      <c r="T3417" s="89">
        <v>0</v>
      </c>
      <c r="U3417" s="89">
        <v>0</v>
      </c>
      <c r="V3417" s="89">
        <v>0</v>
      </c>
      <c r="W3417" s="89">
        <v>0</v>
      </c>
      <c r="X3417" s="89">
        <v>0</v>
      </c>
      <c r="Y3417" s="89">
        <v>0</v>
      </c>
    </row>
    <row r="3418" spans="1:25">
      <c r="A3418" s="88" t="s">
        <v>3527</v>
      </c>
      <c r="B3418" s="89">
        <v>0</v>
      </c>
      <c r="C3418" s="89">
        <v>0</v>
      </c>
      <c r="D3418" s="89">
        <v>0</v>
      </c>
      <c r="E3418" s="89">
        <v>0</v>
      </c>
      <c r="F3418" s="89">
        <v>0</v>
      </c>
      <c r="G3418" s="89">
        <v>0</v>
      </c>
      <c r="H3418" s="89">
        <v>0</v>
      </c>
      <c r="I3418" s="89">
        <v>0</v>
      </c>
      <c r="J3418" s="89">
        <v>0</v>
      </c>
      <c r="K3418" s="89">
        <v>0</v>
      </c>
      <c r="L3418" s="89">
        <v>0</v>
      </c>
      <c r="M3418" s="89">
        <v>0</v>
      </c>
      <c r="N3418" s="89">
        <v>0</v>
      </c>
      <c r="O3418" s="89">
        <v>0</v>
      </c>
      <c r="P3418" s="89">
        <v>0</v>
      </c>
      <c r="Q3418" s="89">
        <v>0</v>
      </c>
      <c r="R3418" s="89">
        <v>0</v>
      </c>
      <c r="S3418" s="89">
        <v>0</v>
      </c>
      <c r="T3418" s="89">
        <v>0</v>
      </c>
      <c r="U3418" s="89">
        <v>0</v>
      </c>
      <c r="V3418" s="89">
        <v>0</v>
      </c>
      <c r="W3418" s="89">
        <v>0</v>
      </c>
      <c r="X3418" s="89">
        <v>0</v>
      </c>
      <c r="Y3418" s="89">
        <v>0</v>
      </c>
    </row>
    <row r="3419" spans="1:25">
      <c r="A3419" s="88" t="s">
        <v>3528</v>
      </c>
      <c r="B3419" s="89">
        <v>0</v>
      </c>
      <c r="C3419" s="89">
        <v>0</v>
      </c>
      <c r="D3419" s="89">
        <v>0</v>
      </c>
      <c r="E3419" s="89">
        <v>0</v>
      </c>
      <c r="F3419" s="89">
        <v>0</v>
      </c>
      <c r="G3419" s="89">
        <v>0</v>
      </c>
      <c r="H3419" s="89">
        <v>0</v>
      </c>
      <c r="I3419" s="89">
        <v>0</v>
      </c>
      <c r="J3419" s="89">
        <v>0</v>
      </c>
      <c r="K3419" s="89">
        <v>0</v>
      </c>
      <c r="L3419" s="89">
        <v>0</v>
      </c>
      <c r="M3419" s="89">
        <v>0</v>
      </c>
      <c r="N3419" s="89">
        <v>0</v>
      </c>
      <c r="O3419" s="89">
        <v>0</v>
      </c>
      <c r="P3419" s="89">
        <v>0</v>
      </c>
      <c r="Q3419" s="89">
        <v>0</v>
      </c>
      <c r="R3419" s="89">
        <v>0</v>
      </c>
      <c r="S3419" s="89">
        <v>0</v>
      </c>
      <c r="T3419" s="89">
        <v>0</v>
      </c>
      <c r="U3419" s="89">
        <v>0</v>
      </c>
      <c r="V3419" s="89">
        <v>0</v>
      </c>
      <c r="W3419" s="89">
        <v>0</v>
      </c>
      <c r="X3419" s="89">
        <v>0</v>
      </c>
      <c r="Y3419" s="89">
        <v>0</v>
      </c>
    </row>
    <row r="3420" spans="1:25">
      <c r="A3420" s="88" t="s">
        <v>3529</v>
      </c>
      <c r="B3420" s="89">
        <v>0</v>
      </c>
      <c r="C3420" s="89">
        <v>0</v>
      </c>
      <c r="D3420" s="89">
        <v>0</v>
      </c>
      <c r="E3420" s="89">
        <v>0</v>
      </c>
      <c r="F3420" s="89">
        <v>0</v>
      </c>
      <c r="G3420" s="89">
        <v>0</v>
      </c>
      <c r="H3420" s="89">
        <v>0</v>
      </c>
      <c r="I3420" s="89">
        <v>0</v>
      </c>
      <c r="J3420" s="89">
        <v>0</v>
      </c>
      <c r="K3420" s="89">
        <v>0</v>
      </c>
      <c r="L3420" s="89">
        <v>0</v>
      </c>
      <c r="M3420" s="89">
        <v>0</v>
      </c>
      <c r="N3420" s="89">
        <v>0</v>
      </c>
      <c r="O3420" s="89">
        <v>0</v>
      </c>
      <c r="P3420" s="89">
        <v>0</v>
      </c>
      <c r="Q3420" s="89">
        <v>0</v>
      </c>
      <c r="R3420" s="89">
        <v>0</v>
      </c>
      <c r="S3420" s="89">
        <v>0</v>
      </c>
      <c r="T3420" s="89">
        <v>0</v>
      </c>
      <c r="U3420" s="89">
        <v>0</v>
      </c>
      <c r="V3420" s="89">
        <v>0</v>
      </c>
      <c r="W3420" s="89">
        <v>0</v>
      </c>
      <c r="X3420" s="89">
        <v>0</v>
      </c>
      <c r="Y3420" s="89">
        <v>0</v>
      </c>
    </row>
    <row r="3421" spans="1:25">
      <c r="A3421" s="88" t="s">
        <v>3530</v>
      </c>
      <c r="B3421" s="89">
        <v>0</v>
      </c>
      <c r="C3421" s="89">
        <v>0</v>
      </c>
      <c r="D3421" s="89">
        <v>0</v>
      </c>
      <c r="E3421" s="89">
        <v>0</v>
      </c>
      <c r="F3421" s="89">
        <v>0</v>
      </c>
      <c r="G3421" s="89">
        <v>0</v>
      </c>
      <c r="H3421" s="89">
        <v>0</v>
      </c>
      <c r="I3421" s="89">
        <v>0</v>
      </c>
      <c r="J3421" s="89">
        <v>0</v>
      </c>
      <c r="K3421" s="89">
        <v>0</v>
      </c>
      <c r="L3421" s="89">
        <v>0</v>
      </c>
      <c r="M3421" s="89">
        <v>0</v>
      </c>
      <c r="N3421" s="89">
        <v>0</v>
      </c>
      <c r="O3421" s="89">
        <v>0</v>
      </c>
      <c r="P3421" s="89">
        <v>0</v>
      </c>
      <c r="Q3421" s="89">
        <v>0</v>
      </c>
      <c r="R3421" s="89">
        <v>0</v>
      </c>
      <c r="S3421" s="89">
        <v>0</v>
      </c>
      <c r="T3421" s="89">
        <v>0</v>
      </c>
      <c r="U3421" s="89">
        <v>0</v>
      </c>
      <c r="V3421" s="89">
        <v>0</v>
      </c>
      <c r="W3421" s="89">
        <v>0</v>
      </c>
      <c r="X3421" s="89">
        <v>0</v>
      </c>
      <c r="Y3421" s="89">
        <v>0</v>
      </c>
    </row>
    <row r="3422" spans="1:25">
      <c r="A3422" s="88" t="s">
        <v>3531</v>
      </c>
      <c r="B3422" s="89">
        <v>0</v>
      </c>
      <c r="C3422" s="89">
        <v>0</v>
      </c>
      <c r="D3422" s="89">
        <v>0</v>
      </c>
      <c r="E3422" s="89">
        <v>0</v>
      </c>
      <c r="F3422" s="89">
        <v>0</v>
      </c>
      <c r="G3422" s="89">
        <v>0</v>
      </c>
      <c r="H3422" s="89">
        <v>0</v>
      </c>
      <c r="I3422" s="89">
        <v>0</v>
      </c>
      <c r="J3422" s="89">
        <v>0</v>
      </c>
      <c r="K3422" s="89">
        <v>0</v>
      </c>
      <c r="L3422" s="89">
        <v>0</v>
      </c>
      <c r="M3422" s="89">
        <v>0</v>
      </c>
      <c r="N3422" s="89">
        <v>0</v>
      </c>
      <c r="O3422" s="89">
        <v>0</v>
      </c>
      <c r="P3422" s="89">
        <v>0</v>
      </c>
      <c r="Q3422" s="89">
        <v>0</v>
      </c>
      <c r="R3422" s="89">
        <v>0</v>
      </c>
      <c r="S3422" s="89">
        <v>0</v>
      </c>
      <c r="T3422" s="89">
        <v>0</v>
      </c>
      <c r="U3422" s="89">
        <v>0</v>
      </c>
      <c r="V3422" s="89">
        <v>0</v>
      </c>
      <c r="W3422" s="89">
        <v>0</v>
      </c>
      <c r="X3422" s="89">
        <v>0</v>
      </c>
      <c r="Y3422" s="89">
        <v>0</v>
      </c>
    </row>
    <row r="3423" spans="1:25">
      <c r="A3423" s="88" t="s">
        <v>3532</v>
      </c>
      <c r="B3423" s="89">
        <v>0</v>
      </c>
      <c r="C3423" s="89">
        <v>0</v>
      </c>
      <c r="D3423" s="89">
        <v>0</v>
      </c>
      <c r="E3423" s="89">
        <v>0</v>
      </c>
      <c r="F3423" s="89">
        <v>0</v>
      </c>
      <c r="G3423" s="89">
        <v>0</v>
      </c>
      <c r="H3423" s="89">
        <v>0</v>
      </c>
      <c r="I3423" s="89">
        <v>0</v>
      </c>
      <c r="J3423" s="89">
        <v>0</v>
      </c>
      <c r="K3423" s="89">
        <v>0</v>
      </c>
      <c r="L3423" s="89">
        <v>0</v>
      </c>
      <c r="M3423" s="89">
        <v>0</v>
      </c>
      <c r="N3423" s="89">
        <v>0</v>
      </c>
      <c r="O3423" s="89">
        <v>0</v>
      </c>
      <c r="P3423" s="89">
        <v>0</v>
      </c>
      <c r="Q3423" s="89">
        <v>0</v>
      </c>
      <c r="R3423" s="89">
        <v>0</v>
      </c>
      <c r="S3423" s="89">
        <v>0</v>
      </c>
      <c r="T3423" s="89">
        <v>0</v>
      </c>
      <c r="U3423" s="89">
        <v>0</v>
      </c>
      <c r="V3423" s="89">
        <v>0</v>
      </c>
      <c r="W3423" s="89">
        <v>0</v>
      </c>
      <c r="X3423" s="89">
        <v>0</v>
      </c>
      <c r="Y3423" s="89">
        <v>0</v>
      </c>
    </row>
    <row r="3424" spans="1:25">
      <c r="A3424" s="88" t="s">
        <v>3533</v>
      </c>
      <c r="B3424" s="89">
        <v>0</v>
      </c>
      <c r="C3424" s="89">
        <v>0</v>
      </c>
      <c r="D3424" s="89">
        <v>0</v>
      </c>
      <c r="E3424" s="89">
        <v>0</v>
      </c>
      <c r="F3424" s="89">
        <v>0</v>
      </c>
      <c r="G3424" s="89">
        <v>0</v>
      </c>
      <c r="H3424" s="89">
        <v>0</v>
      </c>
      <c r="I3424" s="89">
        <v>0</v>
      </c>
      <c r="J3424" s="89">
        <v>0</v>
      </c>
      <c r="K3424" s="89">
        <v>0</v>
      </c>
      <c r="L3424" s="89">
        <v>0</v>
      </c>
      <c r="M3424" s="89">
        <v>0</v>
      </c>
      <c r="N3424" s="89">
        <v>0</v>
      </c>
      <c r="O3424" s="89">
        <v>0</v>
      </c>
      <c r="P3424" s="89">
        <v>0</v>
      </c>
      <c r="Q3424" s="89">
        <v>0</v>
      </c>
      <c r="R3424" s="89">
        <v>0</v>
      </c>
      <c r="S3424" s="89">
        <v>0</v>
      </c>
      <c r="T3424" s="89">
        <v>0</v>
      </c>
      <c r="U3424" s="89">
        <v>0</v>
      </c>
      <c r="V3424" s="89">
        <v>0</v>
      </c>
      <c r="W3424" s="89">
        <v>0</v>
      </c>
      <c r="X3424" s="89">
        <v>0</v>
      </c>
      <c r="Y3424" s="89">
        <v>0</v>
      </c>
    </row>
    <row r="3425" spans="1:25">
      <c r="A3425" s="88" t="s">
        <v>3534</v>
      </c>
      <c r="B3425" s="89">
        <v>0</v>
      </c>
      <c r="C3425" s="89">
        <v>0</v>
      </c>
      <c r="D3425" s="89">
        <v>0</v>
      </c>
      <c r="E3425" s="89">
        <v>0</v>
      </c>
      <c r="F3425" s="89">
        <v>0</v>
      </c>
      <c r="G3425" s="89">
        <v>0</v>
      </c>
      <c r="H3425" s="89">
        <v>0</v>
      </c>
      <c r="I3425" s="89">
        <v>0</v>
      </c>
      <c r="J3425" s="89">
        <v>0</v>
      </c>
      <c r="K3425" s="89">
        <v>0</v>
      </c>
      <c r="L3425" s="89">
        <v>0</v>
      </c>
      <c r="M3425" s="89">
        <v>0</v>
      </c>
      <c r="N3425" s="89">
        <v>0</v>
      </c>
      <c r="O3425" s="89">
        <v>0</v>
      </c>
      <c r="P3425" s="89">
        <v>0</v>
      </c>
      <c r="Q3425" s="89">
        <v>0</v>
      </c>
      <c r="R3425" s="89">
        <v>0</v>
      </c>
      <c r="S3425" s="89">
        <v>0</v>
      </c>
      <c r="T3425" s="89">
        <v>0</v>
      </c>
      <c r="U3425" s="89">
        <v>0</v>
      </c>
      <c r="V3425" s="89">
        <v>0</v>
      </c>
      <c r="W3425" s="89">
        <v>0</v>
      </c>
      <c r="X3425" s="89">
        <v>0</v>
      </c>
      <c r="Y3425" s="89">
        <v>0</v>
      </c>
    </row>
    <row r="3426" spans="1:25">
      <c r="A3426" s="88" t="s">
        <v>3535</v>
      </c>
      <c r="B3426" s="89">
        <v>0</v>
      </c>
      <c r="C3426" s="89">
        <v>0</v>
      </c>
      <c r="D3426" s="89">
        <v>0</v>
      </c>
      <c r="E3426" s="89">
        <v>0</v>
      </c>
      <c r="F3426" s="89">
        <v>0</v>
      </c>
      <c r="G3426" s="89">
        <v>0</v>
      </c>
      <c r="H3426" s="89">
        <v>0</v>
      </c>
      <c r="I3426" s="89">
        <v>0</v>
      </c>
      <c r="J3426" s="89">
        <v>0</v>
      </c>
      <c r="K3426" s="89">
        <v>0</v>
      </c>
      <c r="L3426" s="89">
        <v>0</v>
      </c>
      <c r="M3426" s="89">
        <v>0</v>
      </c>
      <c r="N3426" s="89">
        <v>0</v>
      </c>
      <c r="O3426" s="89">
        <v>0</v>
      </c>
      <c r="P3426" s="89">
        <v>0</v>
      </c>
      <c r="Q3426" s="89">
        <v>0</v>
      </c>
      <c r="R3426" s="89">
        <v>0</v>
      </c>
      <c r="S3426" s="89">
        <v>0</v>
      </c>
      <c r="T3426" s="89">
        <v>0</v>
      </c>
      <c r="U3426" s="89">
        <v>0</v>
      </c>
      <c r="V3426" s="89">
        <v>0</v>
      </c>
      <c r="W3426" s="89">
        <v>0</v>
      </c>
      <c r="X3426" s="89">
        <v>0</v>
      </c>
      <c r="Y3426" s="89">
        <v>0</v>
      </c>
    </row>
    <row r="3427" spans="1:25">
      <c r="A3427" s="88" t="s">
        <v>3536</v>
      </c>
      <c r="B3427" s="89">
        <v>0</v>
      </c>
      <c r="C3427" s="89">
        <v>0</v>
      </c>
      <c r="D3427" s="89">
        <v>0</v>
      </c>
      <c r="E3427" s="89">
        <v>0</v>
      </c>
      <c r="F3427" s="89">
        <v>0</v>
      </c>
      <c r="G3427" s="89">
        <v>0</v>
      </c>
      <c r="H3427" s="89">
        <v>0</v>
      </c>
      <c r="I3427" s="89">
        <v>0</v>
      </c>
      <c r="J3427" s="89">
        <v>0</v>
      </c>
      <c r="K3427" s="89">
        <v>0</v>
      </c>
      <c r="L3427" s="89">
        <v>0</v>
      </c>
      <c r="M3427" s="89">
        <v>0</v>
      </c>
      <c r="N3427" s="89">
        <v>0</v>
      </c>
      <c r="O3427" s="89">
        <v>0</v>
      </c>
      <c r="P3427" s="89">
        <v>0</v>
      </c>
      <c r="Q3427" s="89">
        <v>0</v>
      </c>
      <c r="R3427" s="89">
        <v>0</v>
      </c>
      <c r="S3427" s="89">
        <v>0</v>
      </c>
      <c r="T3427" s="89">
        <v>0</v>
      </c>
      <c r="U3427" s="89">
        <v>0</v>
      </c>
      <c r="V3427" s="89">
        <v>0</v>
      </c>
      <c r="W3427" s="89">
        <v>0</v>
      </c>
      <c r="X3427" s="89">
        <v>0</v>
      </c>
      <c r="Y3427" s="89">
        <v>0</v>
      </c>
    </row>
    <row r="3428" spans="1:25">
      <c r="A3428" s="88" t="s">
        <v>3537</v>
      </c>
      <c r="B3428" s="89">
        <v>0</v>
      </c>
      <c r="C3428" s="89">
        <v>0</v>
      </c>
      <c r="D3428" s="89">
        <v>0</v>
      </c>
      <c r="E3428" s="89">
        <v>0</v>
      </c>
      <c r="F3428" s="89">
        <v>0</v>
      </c>
      <c r="G3428" s="89">
        <v>0</v>
      </c>
      <c r="H3428" s="89">
        <v>0</v>
      </c>
      <c r="I3428" s="89">
        <v>0</v>
      </c>
      <c r="J3428" s="89">
        <v>0</v>
      </c>
      <c r="K3428" s="89">
        <v>0</v>
      </c>
      <c r="L3428" s="89">
        <v>0</v>
      </c>
      <c r="M3428" s="89">
        <v>0</v>
      </c>
      <c r="N3428" s="89">
        <v>0</v>
      </c>
      <c r="O3428" s="89">
        <v>0</v>
      </c>
      <c r="P3428" s="89">
        <v>0</v>
      </c>
      <c r="Q3428" s="89">
        <v>0</v>
      </c>
      <c r="R3428" s="89">
        <v>0</v>
      </c>
      <c r="S3428" s="89">
        <v>0</v>
      </c>
      <c r="T3428" s="89">
        <v>0</v>
      </c>
      <c r="U3428" s="89">
        <v>0</v>
      </c>
      <c r="V3428" s="89">
        <v>0</v>
      </c>
      <c r="W3428" s="89">
        <v>0</v>
      </c>
      <c r="X3428" s="89">
        <v>0</v>
      </c>
      <c r="Y3428" s="89">
        <v>0</v>
      </c>
    </row>
    <row r="3429" spans="1:25">
      <c r="A3429" s="88" t="s">
        <v>3538</v>
      </c>
      <c r="B3429" s="89">
        <v>0</v>
      </c>
      <c r="C3429" s="89">
        <v>0</v>
      </c>
      <c r="D3429" s="89">
        <v>0</v>
      </c>
      <c r="E3429" s="89">
        <v>0</v>
      </c>
      <c r="F3429" s="89">
        <v>0</v>
      </c>
      <c r="G3429" s="89">
        <v>0</v>
      </c>
      <c r="H3429" s="89">
        <v>0</v>
      </c>
      <c r="I3429" s="89">
        <v>0</v>
      </c>
      <c r="J3429" s="89">
        <v>0</v>
      </c>
      <c r="K3429" s="89">
        <v>0</v>
      </c>
      <c r="L3429" s="89">
        <v>0</v>
      </c>
      <c r="M3429" s="89">
        <v>0</v>
      </c>
      <c r="N3429" s="89">
        <v>0</v>
      </c>
      <c r="O3429" s="89">
        <v>0</v>
      </c>
      <c r="P3429" s="89">
        <v>0</v>
      </c>
      <c r="Q3429" s="89">
        <v>0</v>
      </c>
      <c r="R3429" s="89">
        <v>0</v>
      </c>
      <c r="S3429" s="89">
        <v>0</v>
      </c>
      <c r="T3429" s="89">
        <v>0</v>
      </c>
      <c r="U3429" s="89">
        <v>0</v>
      </c>
      <c r="V3429" s="89">
        <v>0</v>
      </c>
      <c r="W3429" s="89">
        <v>0</v>
      </c>
      <c r="X3429" s="89">
        <v>0</v>
      </c>
      <c r="Y3429" s="89">
        <v>0</v>
      </c>
    </row>
    <row r="3430" spans="1:25">
      <c r="A3430" s="88" t="s">
        <v>3539</v>
      </c>
      <c r="B3430" s="89">
        <v>0</v>
      </c>
      <c r="C3430" s="89">
        <v>0</v>
      </c>
      <c r="D3430" s="89">
        <v>0</v>
      </c>
      <c r="E3430" s="89">
        <v>0</v>
      </c>
      <c r="F3430" s="89">
        <v>0</v>
      </c>
      <c r="G3430" s="89">
        <v>0</v>
      </c>
      <c r="H3430" s="89">
        <v>0</v>
      </c>
      <c r="I3430" s="89">
        <v>0</v>
      </c>
      <c r="J3430" s="89">
        <v>0</v>
      </c>
      <c r="K3430" s="89">
        <v>0</v>
      </c>
      <c r="L3430" s="89">
        <v>0</v>
      </c>
      <c r="M3430" s="89">
        <v>0</v>
      </c>
      <c r="N3430" s="89">
        <v>0</v>
      </c>
      <c r="O3430" s="89">
        <v>0</v>
      </c>
      <c r="P3430" s="89">
        <v>0</v>
      </c>
      <c r="Q3430" s="89">
        <v>0</v>
      </c>
      <c r="R3430" s="89">
        <v>0</v>
      </c>
      <c r="S3430" s="89">
        <v>0</v>
      </c>
      <c r="T3430" s="89">
        <v>0</v>
      </c>
      <c r="U3430" s="89">
        <v>0</v>
      </c>
      <c r="V3430" s="89">
        <v>0</v>
      </c>
      <c r="W3430" s="89">
        <v>0</v>
      </c>
      <c r="X3430" s="89">
        <v>0</v>
      </c>
      <c r="Y3430" s="89">
        <v>0</v>
      </c>
    </row>
    <row r="3431" spans="1:25">
      <c r="A3431" s="88" t="s">
        <v>3540</v>
      </c>
      <c r="B3431" s="89">
        <v>0</v>
      </c>
      <c r="C3431" s="89">
        <v>0</v>
      </c>
      <c r="D3431" s="89">
        <v>0</v>
      </c>
      <c r="E3431" s="89">
        <v>0</v>
      </c>
      <c r="F3431" s="89">
        <v>0</v>
      </c>
      <c r="G3431" s="89">
        <v>0</v>
      </c>
      <c r="H3431" s="89">
        <v>0</v>
      </c>
      <c r="I3431" s="89">
        <v>0</v>
      </c>
      <c r="J3431" s="89">
        <v>0</v>
      </c>
      <c r="K3431" s="89">
        <v>0</v>
      </c>
      <c r="L3431" s="89">
        <v>0</v>
      </c>
      <c r="M3431" s="89">
        <v>0</v>
      </c>
      <c r="N3431" s="89">
        <v>0</v>
      </c>
      <c r="O3431" s="89">
        <v>0</v>
      </c>
      <c r="P3431" s="89">
        <v>0</v>
      </c>
      <c r="Q3431" s="89">
        <v>0</v>
      </c>
      <c r="R3431" s="89">
        <v>0</v>
      </c>
      <c r="S3431" s="89">
        <v>0</v>
      </c>
      <c r="T3431" s="89">
        <v>0</v>
      </c>
      <c r="U3431" s="89">
        <v>0</v>
      </c>
      <c r="V3431" s="89">
        <v>0</v>
      </c>
      <c r="W3431" s="89">
        <v>0</v>
      </c>
      <c r="X3431" s="89">
        <v>0</v>
      </c>
      <c r="Y3431" s="89">
        <v>0</v>
      </c>
    </row>
    <row r="3432" spans="1:25">
      <c r="A3432" s="88" t="s">
        <v>3541</v>
      </c>
      <c r="B3432" s="89">
        <v>0</v>
      </c>
      <c r="C3432" s="89">
        <v>0</v>
      </c>
      <c r="D3432" s="89">
        <v>0</v>
      </c>
      <c r="E3432" s="89">
        <v>0</v>
      </c>
      <c r="F3432" s="89">
        <v>0</v>
      </c>
      <c r="G3432" s="89">
        <v>0</v>
      </c>
      <c r="H3432" s="89">
        <v>0</v>
      </c>
      <c r="I3432" s="89">
        <v>0</v>
      </c>
      <c r="J3432" s="89">
        <v>0</v>
      </c>
      <c r="K3432" s="89">
        <v>0</v>
      </c>
      <c r="L3432" s="89">
        <v>0</v>
      </c>
      <c r="M3432" s="89">
        <v>0</v>
      </c>
      <c r="N3432" s="89">
        <v>0</v>
      </c>
      <c r="O3432" s="89">
        <v>0</v>
      </c>
      <c r="P3432" s="89">
        <v>0</v>
      </c>
      <c r="Q3432" s="89">
        <v>0</v>
      </c>
      <c r="R3432" s="89">
        <v>0</v>
      </c>
      <c r="S3432" s="89">
        <v>0</v>
      </c>
      <c r="T3432" s="89">
        <v>0</v>
      </c>
      <c r="U3432" s="89">
        <v>0</v>
      </c>
      <c r="V3432" s="89">
        <v>0</v>
      </c>
      <c r="W3432" s="89">
        <v>0</v>
      </c>
      <c r="X3432" s="89">
        <v>0</v>
      </c>
      <c r="Y3432" s="89">
        <v>0</v>
      </c>
    </row>
    <row r="3433" spans="1:25">
      <c r="A3433" s="88" t="s">
        <v>3542</v>
      </c>
      <c r="B3433" s="89">
        <v>0</v>
      </c>
      <c r="C3433" s="89">
        <v>0</v>
      </c>
      <c r="D3433" s="89">
        <v>0</v>
      </c>
      <c r="E3433" s="89">
        <v>0</v>
      </c>
      <c r="F3433" s="89">
        <v>0</v>
      </c>
      <c r="G3433" s="89">
        <v>0</v>
      </c>
      <c r="H3433" s="89">
        <v>0</v>
      </c>
      <c r="I3433" s="89">
        <v>0</v>
      </c>
      <c r="J3433" s="89">
        <v>0</v>
      </c>
      <c r="K3433" s="89">
        <v>0</v>
      </c>
      <c r="L3433" s="89">
        <v>0</v>
      </c>
      <c r="M3433" s="89">
        <v>0</v>
      </c>
      <c r="N3433" s="89">
        <v>0</v>
      </c>
      <c r="O3433" s="89">
        <v>0</v>
      </c>
      <c r="P3433" s="89">
        <v>0</v>
      </c>
      <c r="Q3433" s="89">
        <v>0</v>
      </c>
      <c r="R3433" s="89">
        <v>0</v>
      </c>
      <c r="S3433" s="89">
        <v>0</v>
      </c>
      <c r="T3433" s="89">
        <v>0</v>
      </c>
      <c r="U3433" s="89">
        <v>0</v>
      </c>
      <c r="V3433" s="89">
        <v>0</v>
      </c>
      <c r="W3433" s="89">
        <v>0</v>
      </c>
      <c r="X3433" s="89">
        <v>0</v>
      </c>
      <c r="Y3433" s="89">
        <v>0</v>
      </c>
    </row>
    <row r="3434" spans="1:25">
      <c r="A3434" s="88" t="s">
        <v>3543</v>
      </c>
      <c r="B3434" s="89">
        <v>0</v>
      </c>
      <c r="C3434" s="89">
        <v>0</v>
      </c>
      <c r="D3434" s="89">
        <v>0</v>
      </c>
      <c r="E3434" s="89">
        <v>0</v>
      </c>
      <c r="F3434" s="89">
        <v>0</v>
      </c>
      <c r="G3434" s="89">
        <v>0</v>
      </c>
      <c r="H3434" s="89">
        <v>0</v>
      </c>
      <c r="I3434" s="89">
        <v>0</v>
      </c>
      <c r="J3434" s="89">
        <v>0</v>
      </c>
      <c r="K3434" s="89">
        <v>0</v>
      </c>
      <c r="L3434" s="89">
        <v>0</v>
      </c>
      <c r="M3434" s="89">
        <v>0</v>
      </c>
      <c r="N3434" s="89">
        <v>0</v>
      </c>
      <c r="O3434" s="89">
        <v>0</v>
      </c>
      <c r="P3434" s="89">
        <v>0</v>
      </c>
      <c r="Q3434" s="89">
        <v>0</v>
      </c>
      <c r="R3434" s="89">
        <v>0</v>
      </c>
      <c r="S3434" s="89">
        <v>0</v>
      </c>
      <c r="T3434" s="89">
        <v>0</v>
      </c>
      <c r="U3434" s="89">
        <v>0</v>
      </c>
      <c r="V3434" s="89">
        <v>0</v>
      </c>
      <c r="W3434" s="89">
        <v>0</v>
      </c>
      <c r="X3434" s="89">
        <v>0</v>
      </c>
      <c r="Y3434" s="89">
        <v>0</v>
      </c>
    </row>
    <row r="3435" spans="1:25">
      <c r="A3435" s="88" t="s">
        <v>3544</v>
      </c>
      <c r="B3435" s="89">
        <v>0</v>
      </c>
      <c r="C3435" s="89">
        <v>0</v>
      </c>
      <c r="D3435" s="89">
        <v>0</v>
      </c>
      <c r="E3435" s="89">
        <v>0</v>
      </c>
      <c r="F3435" s="89">
        <v>0</v>
      </c>
      <c r="G3435" s="89">
        <v>0</v>
      </c>
      <c r="H3435" s="89">
        <v>0</v>
      </c>
      <c r="I3435" s="89">
        <v>0</v>
      </c>
      <c r="J3435" s="89">
        <v>0</v>
      </c>
      <c r="K3435" s="89">
        <v>0</v>
      </c>
      <c r="L3435" s="89">
        <v>0</v>
      </c>
      <c r="M3435" s="89">
        <v>0</v>
      </c>
      <c r="N3435" s="89">
        <v>0</v>
      </c>
      <c r="O3435" s="89">
        <v>0</v>
      </c>
      <c r="P3435" s="89">
        <v>0</v>
      </c>
      <c r="Q3435" s="89">
        <v>0</v>
      </c>
      <c r="R3435" s="89">
        <v>0</v>
      </c>
      <c r="S3435" s="89">
        <v>0</v>
      </c>
      <c r="T3435" s="89">
        <v>0</v>
      </c>
      <c r="U3435" s="89">
        <v>0</v>
      </c>
      <c r="V3435" s="89">
        <v>0</v>
      </c>
      <c r="W3435" s="89">
        <v>0</v>
      </c>
      <c r="X3435" s="89">
        <v>0</v>
      </c>
      <c r="Y3435" s="89">
        <v>0</v>
      </c>
    </row>
    <row r="3436" spans="1:25">
      <c r="A3436" s="88" t="s">
        <v>3545</v>
      </c>
      <c r="B3436" s="89">
        <v>0</v>
      </c>
      <c r="C3436" s="89">
        <v>0</v>
      </c>
      <c r="D3436" s="89">
        <v>0</v>
      </c>
      <c r="E3436" s="89">
        <v>0</v>
      </c>
      <c r="F3436" s="89">
        <v>0</v>
      </c>
      <c r="G3436" s="89">
        <v>0</v>
      </c>
      <c r="H3436" s="89">
        <v>0</v>
      </c>
      <c r="I3436" s="89">
        <v>0</v>
      </c>
      <c r="J3436" s="89">
        <v>0</v>
      </c>
      <c r="K3436" s="89">
        <v>0</v>
      </c>
      <c r="L3436" s="89">
        <v>0</v>
      </c>
      <c r="M3436" s="89">
        <v>0</v>
      </c>
      <c r="N3436" s="89">
        <v>0</v>
      </c>
      <c r="O3436" s="89">
        <v>0</v>
      </c>
      <c r="P3436" s="89">
        <v>0</v>
      </c>
      <c r="Q3436" s="89">
        <v>0</v>
      </c>
      <c r="R3436" s="89">
        <v>0</v>
      </c>
      <c r="S3436" s="89">
        <v>0</v>
      </c>
      <c r="T3436" s="89">
        <v>0</v>
      </c>
      <c r="U3436" s="89">
        <v>0</v>
      </c>
      <c r="V3436" s="89">
        <v>0</v>
      </c>
      <c r="W3436" s="89">
        <v>0</v>
      </c>
      <c r="X3436" s="89">
        <v>0</v>
      </c>
      <c r="Y3436" s="89">
        <v>0</v>
      </c>
    </row>
    <row r="3437" spans="1:25">
      <c r="A3437" s="88" t="s">
        <v>3546</v>
      </c>
      <c r="B3437" s="89">
        <v>0</v>
      </c>
      <c r="C3437" s="89">
        <v>0</v>
      </c>
      <c r="D3437" s="89">
        <v>0</v>
      </c>
      <c r="E3437" s="89">
        <v>0</v>
      </c>
      <c r="F3437" s="89">
        <v>0</v>
      </c>
      <c r="G3437" s="89">
        <v>0</v>
      </c>
      <c r="H3437" s="89">
        <v>0</v>
      </c>
      <c r="I3437" s="89">
        <v>0</v>
      </c>
      <c r="J3437" s="89">
        <v>0</v>
      </c>
      <c r="K3437" s="89">
        <v>0</v>
      </c>
      <c r="L3437" s="89">
        <v>0</v>
      </c>
      <c r="M3437" s="89">
        <v>0</v>
      </c>
      <c r="N3437" s="89">
        <v>0</v>
      </c>
      <c r="O3437" s="89">
        <v>0</v>
      </c>
      <c r="P3437" s="89">
        <v>0</v>
      </c>
      <c r="Q3437" s="89">
        <v>0</v>
      </c>
      <c r="R3437" s="89">
        <v>0</v>
      </c>
      <c r="S3437" s="89">
        <v>0</v>
      </c>
      <c r="T3437" s="89">
        <v>0</v>
      </c>
      <c r="U3437" s="89">
        <v>0</v>
      </c>
      <c r="V3437" s="89">
        <v>0</v>
      </c>
      <c r="W3437" s="89">
        <v>0</v>
      </c>
      <c r="X3437" s="89">
        <v>0</v>
      </c>
      <c r="Y3437" s="89">
        <v>0</v>
      </c>
    </row>
    <row r="3438" spans="1:25">
      <c r="A3438" s="88" t="s">
        <v>3547</v>
      </c>
      <c r="B3438" s="89">
        <v>0</v>
      </c>
      <c r="C3438" s="89">
        <v>0</v>
      </c>
      <c r="D3438" s="89">
        <v>0</v>
      </c>
      <c r="E3438" s="89">
        <v>0</v>
      </c>
      <c r="F3438" s="89">
        <v>0</v>
      </c>
      <c r="G3438" s="89">
        <v>0</v>
      </c>
      <c r="H3438" s="89">
        <v>0</v>
      </c>
      <c r="I3438" s="89">
        <v>0</v>
      </c>
      <c r="J3438" s="89">
        <v>0</v>
      </c>
      <c r="K3438" s="89">
        <v>0</v>
      </c>
      <c r="L3438" s="89">
        <v>0</v>
      </c>
      <c r="M3438" s="89">
        <v>0</v>
      </c>
      <c r="N3438" s="89">
        <v>0</v>
      </c>
      <c r="O3438" s="89">
        <v>0</v>
      </c>
      <c r="P3438" s="89">
        <v>0</v>
      </c>
      <c r="Q3438" s="89">
        <v>0</v>
      </c>
      <c r="R3438" s="89">
        <v>0</v>
      </c>
      <c r="S3438" s="89">
        <v>0</v>
      </c>
      <c r="T3438" s="89">
        <v>0</v>
      </c>
      <c r="U3438" s="89">
        <v>0</v>
      </c>
      <c r="V3438" s="89">
        <v>0</v>
      </c>
      <c r="W3438" s="89">
        <v>0</v>
      </c>
      <c r="X3438" s="89">
        <v>0</v>
      </c>
      <c r="Y3438" s="89">
        <v>0</v>
      </c>
    </row>
    <row r="3439" spans="1:25">
      <c r="A3439" s="88" t="s">
        <v>3548</v>
      </c>
      <c r="B3439" s="89">
        <v>0</v>
      </c>
      <c r="C3439" s="89">
        <v>0</v>
      </c>
      <c r="D3439" s="89">
        <v>0</v>
      </c>
      <c r="E3439" s="89">
        <v>0</v>
      </c>
      <c r="F3439" s="89">
        <v>0</v>
      </c>
      <c r="G3439" s="89">
        <v>0</v>
      </c>
      <c r="H3439" s="89">
        <v>0</v>
      </c>
      <c r="I3439" s="89">
        <v>0</v>
      </c>
      <c r="J3439" s="89">
        <v>0</v>
      </c>
      <c r="K3439" s="89">
        <v>0</v>
      </c>
      <c r="L3439" s="89">
        <v>0</v>
      </c>
      <c r="M3439" s="89">
        <v>0</v>
      </c>
      <c r="N3439" s="89">
        <v>0</v>
      </c>
      <c r="O3439" s="89">
        <v>0</v>
      </c>
      <c r="P3439" s="89">
        <v>0</v>
      </c>
      <c r="Q3439" s="89">
        <v>0</v>
      </c>
      <c r="R3439" s="89">
        <v>0</v>
      </c>
      <c r="S3439" s="89">
        <v>0</v>
      </c>
      <c r="T3439" s="89">
        <v>0</v>
      </c>
      <c r="U3439" s="89">
        <v>0</v>
      </c>
      <c r="V3439" s="89">
        <v>0</v>
      </c>
      <c r="W3439" s="89">
        <v>0</v>
      </c>
      <c r="X3439" s="89">
        <v>0</v>
      </c>
      <c r="Y3439" s="89">
        <v>0</v>
      </c>
    </row>
    <row r="3440" spans="1:25">
      <c r="A3440" s="88" t="s">
        <v>3549</v>
      </c>
      <c r="B3440" s="89">
        <v>0</v>
      </c>
      <c r="C3440" s="89">
        <v>0</v>
      </c>
      <c r="D3440" s="89">
        <v>0</v>
      </c>
      <c r="E3440" s="89">
        <v>0</v>
      </c>
      <c r="F3440" s="89">
        <v>0</v>
      </c>
      <c r="G3440" s="89">
        <v>0</v>
      </c>
      <c r="H3440" s="89">
        <v>0</v>
      </c>
      <c r="I3440" s="89">
        <v>0</v>
      </c>
      <c r="J3440" s="89">
        <v>0</v>
      </c>
      <c r="K3440" s="89">
        <v>0</v>
      </c>
      <c r="L3440" s="89">
        <v>0</v>
      </c>
      <c r="M3440" s="89">
        <v>0</v>
      </c>
      <c r="N3440" s="89">
        <v>0</v>
      </c>
      <c r="O3440" s="89">
        <v>0</v>
      </c>
      <c r="P3440" s="89">
        <v>0</v>
      </c>
      <c r="Q3440" s="89">
        <v>0</v>
      </c>
      <c r="R3440" s="89">
        <v>0</v>
      </c>
      <c r="S3440" s="89">
        <v>0</v>
      </c>
      <c r="T3440" s="89">
        <v>0</v>
      </c>
      <c r="U3440" s="89">
        <v>0</v>
      </c>
      <c r="V3440" s="89">
        <v>0</v>
      </c>
      <c r="W3440" s="89">
        <v>0</v>
      </c>
      <c r="X3440" s="89">
        <v>0</v>
      </c>
      <c r="Y3440" s="89">
        <v>0</v>
      </c>
    </row>
    <row r="3441" spans="1:25">
      <c r="A3441" s="88" t="s">
        <v>3550</v>
      </c>
      <c r="B3441" s="89">
        <v>0</v>
      </c>
      <c r="C3441" s="89">
        <v>0</v>
      </c>
      <c r="D3441" s="89">
        <v>0</v>
      </c>
      <c r="E3441" s="89">
        <v>0</v>
      </c>
      <c r="F3441" s="89">
        <v>0</v>
      </c>
      <c r="G3441" s="89">
        <v>0</v>
      </c>
      <c r="H3441" s="89">
        <v>0</v>
      </c>
      <c r="I3441" s="89">
        <v>0</v>
      </c>
      <c r="J3441" s="89">
        <v>0</v>
      </c>
      <c r="K3441" s="89">
        <v>0</v>
      </c>
      <c r="L3441" s="89">
        <v>0</v>
      </c>
      <c r="M3441" s="89">
        <v>0</v>
      </c>
      <c r="N3441" s="89">
        <v>0</v>
      </c>
      <c r="O3441" s="89">
        <v>0</v>
      </c>
      <c r="P3441" s="89">
        <v>0</v>
      </c>
      <c r="Q3441" s="89">
        <v>0</v>
      </c>
      <c r="R3441" s="89">
        <v>0</v>
      </c>
      <c r="S3441" s="89">
        <v>0</v>
      </c>
      <c r="T3441" s="89">
        <v>0</v>
      </c>
      <c r="U3441" s="89">
        <v>0</v>
      </c>
      <c r="V3441" s="89">
        <v>0</v>
      </c>
      <c r="W3441" s="89">
        <v>0</v>
      </c>
      <c r="X3441" s="89">
        <v>0</v>
      </c>
      <c r="Y3441" s="89">
        <v>0</v>
      </c>
    </row>
    <row r="3442" spans="1:25">
      <c r="A3442" s="88" t="s">
        <v>3551</v>
      </c>
      <c r="B3442" s="89">
        <v>0</v>
      </c>
      <c r="C3442" s="89">
        <v>0</v>
      </c>
      <c r="D3442" s="89">
        <v>0</v>
      </c>
      <c r="E3442" s="89">
        <v>0</v>
      </c>
      <c r="F3442" s="89">
        <v>0</v>
      </c>
      <c r="G3442" s="89">
        <v>0</v>
      </c>
      <c r="H3442" s="89">
        <v>0</v>
      </c>
      <c r="I3442" s="89">
        <v>0</v>
      </c>
      <c r="J3442" s="89">
        <v>0</v>
      </c>
      <c r="K3442" s="89">
        <v>0</v>
      </c>
      <c r="L3442" s="89">
        <v>0</v>
      </c>
      <c r="M3442" s="89">
        <v>0</v>
      </c>
      <c r="N3442" s="89">
        <v>0</v>
      </c>
      <c r="O3442" s="89">
        <v>0</v>
      </c>
      <c r="P3442" s="89">
        <v>0</v>
      </c>
      <c r="Q3442" s="89">
        <v>0</v>
      </c>
      <c r="R3442" s="89">
        <v>0</v>
      </c>
      <c r="S3442" s="89">
        <v>0</v>
      </c>
      <c r="T3442" s="89">
        <v>0</v>
      </c>
      <c r="U3442" s="89">
        <v>0</v>
      </c>
      <c r="V3442" s="89">
        <v>0</v>
      </c>
      <c r="W3442" s="89">
        <v>0</v>
      </c>
      <c r="X3442" s="89">
        <v>0</v>
      </c>
      <c r="Y3442" s="89">
        <v>0</v>
      </c>
    </row>
    <row r="3443" spans="1:25">
      <c r="A3443" s="88" t="s">
        <v>3552</v>
      </c>
      <c r="B3443" s="89">
        <v>0</v>
      </c>
      <c r="C3443" s="89">
        <v>0</v>
      </c>
      <c r="D3443" s="89">
        <v>0</v>
      </c>
      <c r="E3443" s="89">
        <v>0</v>
      </c>
      <c r="F3443" s="89">
        <v>0</v>
      </c>
      <c r="G3443" s="89">
        <v>0</v>
      </c>
      <c r="H3443" s="89">
        <v>0</v>
      </c>
      <c r="I3443" s="89">
        <v>0</v>
      </c>
      <c r="J3443" s="89">
        <v>0</v>
      </c>
      <c r="K3443" s="89">
        <v>0</v>
      </c>
      <c r="L3443" s="89">
        <v>0</v>
      </c>
      <c r="M3443" s="89">
        <v>0</v>
      </c>
      <c r="N3443" s="89">
        <v>0</v>
      </c>
      <c r="O3443" s="89">
        <v>0</v>
      </c>
      <c r="P3443" s="89">
        <v>0</v>
      </c>
      <c r="Q3443" s="89">
        <v>0</v>
      </c>
      <c r="R3443" s="89">
        <v>0</v>
      </c>
      <c r="S3443" s="89">
        <v>0</v>
      </c>
      <c r="T3443" s="89">
        <v>0</v>
      </c>
      <c r="U3443" s="89">
        <v>0</v>
      </c>
      <c r="V3443" s="89">
        <v>0</v>
      </c>
      <c r="W3443" s="89">
        <v>0</v>
      </c>
      <c r="X3443" s="89">
        <v>0</v>
      </c>
      <c r="Y3443" s="89">
        <v>0</v>
      </c>
    </row>
    <row r="3444" spans="1:25">
      <c r="A3444" s="88" t="s">
        <v>3553</v>
      </c>
      <c r="B3444" s="89">
        <v>0</v>
      </c>
      <c r="C3444" s="89">
        <v>0</v>
      </c>
      <c r="D3444" s="89">
        <v>0</v>
      </c>
      <c r="E3444" s="89">
        <v>0</v>
      </c>
      <c r="F3444" s="89">
        <v>0</v>
      </c>
      <c r="G3444" s="89">
        <v>0</v>
      </c>
      <c r="H3444" s="89">
        <v>0</v>
      </c>
      <c r="I3444" s="89">
        <v>0</v>
      </c>
      <c r="J3444" s="89">
        <v>0</v>
      </c>
      <c r="K3444" s="89">
        <v>0</v>
      </c>
      <c r="L3444" s="89">
        <v>0</v>
      </c>
      <c r="M3444" s="89">
        <v>0</v>
      </c>
      <c r="N3444" s="89">
        <v>0</v>
      </c>
      <c r="O3444" s="89">
        <v>0</v>
      </c>
      <c r="P3444" s="89">
        <v>0</v>
      </c>
      <c r="Q3444" s="89">
        <v>0</v>
      </c>
      <c r="R3444" s="89">
        <v>0</v>
      </c>
      <c r="S3444" s="89">
        <v>0</v>
      </c>
      <c r="T3444" s="89">
        <v>0</v>
      </c>
      <c r="U3444" s="89">
        <v>0</v>
      </c>
      <c r="V3444" s="89">
        <v>0</v>
      </c>
      <c r="W3444" s="89">
        <v>0</v>
      </c>
      <c r="X3444" s="89">
        <v>0</v>
      </c>
      <c r="Y3444" s="89">
        <v>0</v>
      </c>
    </row>
    <row r="3445" spans="1:25">
      <c r="A3445" s="88" t="s">
        <v>3554</v>
      </c>
      <c r="B3445" s="89">
        <v>0</v>
      </c>
      <c r="C3445" s="89">
        <v>0</v>
      </c>
      <c r="D3445" s="89">
        <v>0</v>
      </c>
      <c r="E3445" s="89">
        <v>0</v>
      </c>
      <c r="F3445" s="89">
        <v>0</v>
      </c>
      <c r="G3445" s="89">
        <v>0</v>
      </c>
      <c r="H3445" s="89">
        <v>0</v>
      </c>
      <c r="I3445" s="89">
        <v>0</v>
      </c>
      <c r="J3445" s="89">
        <v>0</v>
      </c>
      <c r="K3445" s="89">
        <v>0</v>
      </c>
      <c r="L3445" s="89">
        <v>0</v>
      </c>
      <c r="M3445" s="89">
        <v>0</v>
      </c>
      <c r="N3445" s="89">
        <v>0</v>
      </c>
      <c r="O3445" s="89">
        <v>0</v>
      </c>
      <c r="P3445" s="89">
        <v>0</v>
      </c>
      <c r="Q3445" s="89">
        <v>0</v>
      </c>
      <c r="R3445" s="89">
        <v>0</v>
      </c>
      <c r="S3445" s="89">
        <v>0</v>
      </c>
      <c r="T3445" s="89">
        <v>0</v>
      </c>
      <c r="U3445" s="89">
        <v>0</v>
      </c>
      <c r="V3445" s="89">
        <v>0</v>
      </c>
      <c r="W3445" s="89">
        <v>0</v>
      </c>
      <c r="X3445" s="89">
        <v>0</v>
      </c>
      <c r="Y3445" s="89">
        <v>0</v>
      </c>
    </row>
    <row r="3446" spans="1:25">
      <c r="A3446" s="88" t="s">
        <v>3555</v>
      </c>
      <c r="B3446" s="89">
        <v>0</v>
      </c>
      <c r="C3446" s="89">
        <v>0</v>
      </c>
      <c r="D3446" s="89">
        <v>0</v>
      </c>
      <c r="E3446" s="89">
        <v>0</v>
      </c>
      <c r="F3446" s="89">
        <v>0</v>
      </c>
      <c r="G3446" s="89">
        <v>0</v>
      </c>
      <c r="H3446" s="89">
        <v>0</v>
      </c>
      <c r="I3446" s="89">
        <v>0</v>
      </c>
      <c r="J3446" s="89">
        <v>0</v>
      </c>
      <c r="K3446" s="89">
        <v>0</v>
      </c>
      <c r="L3446" s="89">
        <v>0</v>
      </c>
      <c r="M3446" s="89">
        <v>0</v>
      </c>
      <c r="N3446" s="89">
        <v>0</v>
      </c>
      <c r="O3446" s="89">
        <v>0</v>
      </c>
      <c r="P3446" s="89">
        <v>0</v>
      </c>
      <c r="Q3446" s="89">
        <v>0</v>
      </c>
      <c r="R3446" s="89">
        <v>0</v>
      </c>
      <c r="S3446" s="89">
        <v>0</v>
      </c>
      <c r="T3446" s="89">
        <v>0</v>
      </c>
      <c r="U3446" s="89">
        <v>0</v>
      </c>
      <c r="V3446" s="89">
        <v>0</v>
      </c>
      <c r="W3446" s="89">
        <v>0</v>
      </c>
      <c r="X3446" s="89">
        <v>0</v>
      </c>
      <c r="Y3446" s="89">
        <v>0</v>
      </c>
    </row>
    <row r="3447" spans="1:25">
      <c r="A3447" s="88" t="s">
        <v>3556</v>
      </c>
      <c r="B3447" s="89">
        <v>0</v>
      </c>
      <c r="C3447" s="89">
        <v>0</v>
      </c>
      <c r="D3447" s="89">
        <v>0</v>
      </c>
      <c r="E3447" s="89">
        <v>0</v>
      </c>
      <c r="F3447" s="89">
        <v>0</v>
      </c>
      <c r="G3447" s="89">
        <v>0</v>
      </c>
      <c r="H3447" s="89">
        <v>0</v>
      </c>
      <c r="I3447" s="89">
        <v>0</v>
      </c>
      <c r="J3447" s="89">
        <v>0</v>
      </c>
      <c r="K3447" s="89">
        <v>0</v>
      </c>
      <c r="L3447" s="89">
        <v>0</v>
      </c>
      <c r="M3447" s="89">
        <v>0</v>
      </c>
      <c r="N3447" s="89">
        <v>0</v>
      </c>
      <c r="O3447" s="89">
        <v>0</v>
      </c>
      <c r="P3447" s="89">
        <v>0</v>
      </c>
      <c r="Q3447" s="89">
        <v>0</v>
      </c>
      <c r="R3447" s="89">
        <v>0</v>
      </c>
      <c r="S3447" s="89">
        <v>0</v>
      </c>
      <c r="T3447" s="89">
        <v>0</v>
      </c>
      <c r="U3447" s="89">
        <v>0</v>
      </c>
      <c r="V3447" s="89">
        <v>0</v>
      </c>
      <c r="W3447" s="89">
        <v>0</v>
      </c>
      <c r="X3447" s="89">
        <v>0</v>
      </c>
      <c r="Y3447" s="89">
        <v>0</v>
      </c>
    </row>
    <row r="3448" spans="1:25">
      <c r="A3448" s="88" t="s">
        <v>3557</v>
      </c>
      <c r="B3448" s="89">
        <v>0</v>
      </c>
      <c r="C3448" s="89">
        <v>0</v>
      </c>
      <c r="D3448" s="89">
        <v>0</v>
      </c>
      <c r="E3448" s="89">
        <v>0</v>
      </c>
      <c r="F3448" s="89">
        <v>0</v>
      </c>
      <c r="G3448" s="89">
        <v>0</v>
      </c>
      <c r="H3448" s="89">
        <v>0</v>
      </c>
      <c r="I3448" s="89">
        <v>0</v>
      </c>
      <c r="J3448" s="89">
        <v>0</v>
      </c>
      <c r="K3448" s="89">
        <v>0</v>
      </c>
      <c r="L3448" s="89">
        <v>0</v>
      </c>
      <c r="M3448" s="89">
        <v>0</v>
      </c>
      <c r="N3448" s="89">
        <v>0</v>
      </c>
      <c r="O3448" s="89">
        <v>0</v>
      </c>
      <c r="P3448" s="89">
        <v>0</v>
      </c>
      <c r="Q3448" s="89">
        <v>0</v>
      </c>
      <c r="R3448" s="89">
        <v>0</v>
      </c>
      <c r="S3448" s="89">
        <v>0</v>
      </c>
      <c r="T3448" s="89">
        <v>0</v>
      </c>
      <c r="U3448" s="89">
        <v>0</v>
      </c>
      <c r="V3448" s="89">
        <v>0</v>
      </c>
      <c r="W3448" s="89">
        <v>0</v>
      </c>
      <c r="X3448" s="89">
        <v>0</v>
      </c>
      <c r="Y3448" s="89">
        <v>0</v>
      </c>
    </row>
    <row r="3449" spans="1:25">
      <c r="A3449" s="88" t="s">
        <v>3558</v>
      </c>
      <c r="B3449" s="89">
        <v>0</v>
      </c>
      <c r="C3449" s="89">
        <v>0</v>
      </c>
      <c r="D3449" s="89">
        <v>0</v>
      </c>
      <c r="E3449" s="89">
        <v>0</v>
      </c>
      <c r="F3449" s="89">
        <v>0</v>
      </c>
      <c r="G3449" s="89">
        <v>0</v>
      </c>
      <c r="H3449" s="89">
        <v>0</v>
      </c>
      <c r="I3449" s="89">
        <v>0</v>
      </c>
      <c r="J3449" s="89">
        <v>0</v>
      </c>
      <c r="K3449" s="89">
        <v>0</v>
      </c>
      <c r="L3449" s="89">
        <v>0</v>
      </c>
      <c r="M3449" s="89">
        <v>0</v>
      </c>
      <c r="N3449" s="89">
        <v>0</v>
      </c>
      <c r="O3449" s="89">
        <v>0</v>
      </c>
      <c r="P3449" s="89">
        <v>0</v>
      </c>
      <c r="Q3449" s="89">
        <v>0</v>
      </c>
      <c r="R3449" s="89">
        <v>0</v>
      </c>
      <c r="S3449" s="89">
        <v>0</v>
      </c>
      <c r="T3449" s="89">
        <v>0</v>
      </c>
      <c r="U3449" s="89">
        <v>0</v>
      </c>
      <c r="V3449" s="89">
        <v>0</v>
      </c>
      <c r="W3449" s="89">
        <v>0</v>
      </c>
      <c r="X3449" s="89">
        <v>0</v>
      </c>
      <c r="Y3449" s="89">
        <v>0</v>
      </c>
    </row>
    <row r="3450" spans="1:25">
      <c r="A3450" s="88" t="s">
        <v>3559</v>
      </c>
      <c r="B3450" s="89">
        <v>0</v>
      </c>
      <c r="C3450" s="89">
        <v>0</v>
      </c>
      <c r="D3450" s="89">
        <v>0</v>
      </c>
      <c r="E3450" s="89">
        <v>0</v>
      </c>
      <c r="F3450" s="89">
        <v>0</v>
      </c>
      <c r="G3450" s="89">
        <v>0</v>
      </c>
      <c r="H3450" s="89">
        <v>0</v>
      </c>
      <c r="I3450" s="89">
        <v>0</v>
      </c>
      <c r="J3450" s="89">
        <v>0</v>
      </c>
      <c r="K3450" s="89">
        <v>0</v>
      </c>
      <c r="L3450" s="89">
        <v>0</v>
      </c>
      <c r="M3450" s="89">
        <v>0</v>
      </c>
      <c r="N3450" s="89">
        <v>0</v>
      </c>
      <c r="O3450" s="89">
        <v>0</v>
      </c>
      <c r="P3450" s="89">
        <v>0</v>
      </c>
      <c r="Q3450" s="89">
        <v>0</v>
      </c>
      <c r="R3450" s="89">
        <v>0</v>
      </c>
      <c r="S3450" s="89">
        <v>0</v>
      </c>
      <c r="T3450" s="89">
        <v>0</v>
      </c>
      <c r="U3450" s="89">
        <v>0</v>
      </c>
      <c r="V3450" s="89">
        <v>0</v>
      </c>
      <c r="W3450" s="89">
        <v>0</v>
      </c>
      <c r="X3450" s="89">
        <v>0</v>
      </c>
      <c r="Y3450" s="89">
        <v>0</v>
      </c>
    </row>
    <row r="3451" spans="1:25">
      <c r="A3451" s="88" t="s">
        <v>3560</v>
      </c>
      <c r="B3451" s="89">
        <v>0</v>
      </c>
      <c r="C3451" s="89">
        <v>0</v>
      </c>
      <c r="D3451" s="89">
        <v>0</v>
      </c>
      <c r="E3451" s="89">
        <v>0</v>
      </c>
      <c r="F3451" s="89">
        <v>0</v>
      </c>
      <c r="G3451" s="89">
        <v>0</v>
      </c>
      <c r="H3451" s="89">
        <v>0</v>
      </c>
      <c r="I3451" s="89">
        <v>0</v>
      </c>
      <c r="J3451" s="89">
        <v>0</v>
      </c>
      <c r="K3451" s="89">
        <v>0</v>
      </c>
      <c r="L3451" s="89">
        <v>0</v>
      </c>
      <c r="M3451" s="89">
        <v>0</v>
      </c>
      <c r="N3451" s="89">
        <v>0</v>
      </c>
      <c r="O3451" s="89">
        <v>0</v>
      </c>
      <c r="P3451" s="89">
        <v>0</v>
      </c>
      <c r="Q3451" s="89">
        <v>0</v>
      </c>
      <c r="R3451" s="89">
        <v>0</v>
      </c>
      <c r="S3451" s="89">
        <v>0</v>
      </c>
      <c r="T3451" s="89">
        <v>0</v>
      </c>
      <c r="U3451" s="89">
        <v>0</v>
      </c>
      <c r="V3451" s="89">
        <v>0</v>
      </c>
      <c r="W3451" s="89">
        <v>0</v>
      </c>
      <c r="X3451" s="89">
        <v>0</v>
      </c>
      <c r="Y3451" s="89">
        <v>0</v>
      </c>
    </row>
    <row r="3452" spans="1:25">
      <c r="A3452" s="88" t="s">
        <v>3561</v>
      </c>
      <c r="B3452" s="89">
        <v>0</v>
      </c>
      <c r="C3452" s="89">
        <v>0</v>
      </c>
      <c r="D3452" s="89">
        <v>0</v>
      </c>
      <c r="E3452" s="89">
        <v>0</v>
      </c>
      <c r="F3452" s="89">
        <v>0</v>
      </c>
      <c r="G3452" s="89">
        <v>0</v>
      </c>
      <c r="H3452" s="89">
        <v>0</v>
      </c>
      <c r="I3452" s="89">
        <v>0</v>
      </c>
      <c r="J3452" s="89">
        <v>0</v>
      </c>
      <c r="K3452" s="89">
        <v>0</v>
      </c>
      <c r="L3452" s="89">
        <v>0</v>
      </c>
      <c r="M3452" s="89">
        <v>0</v>
      </c>
      <c r="N3452" s="89">
        <v>0</v>
      </c>
      <c r="O3452" s="89">
        <v>0</v>
      </c>
      <c r="P3452" s="89">
        <v>0</v>
      </c>
      <c r="Q3452" s="89">
        <v>0</v>
      </c>
      <c r="R3452" s="89">
        <v>0</v>
      </c>
      <c r="S3452" s="89">
        <v>0</v>
      </c>
      <c r="T3452" s="89">
        <v>0</v>
      </c>
      <c r="U3452" s="89">
        <v>0</v>
      </c>
      <c r="V3452" s="89">
        <v>0</v>
      </c>
      <c r="W3452" s="89">
        <v>0</v>
      </c>
      <c r="X3452" s="89">
        <v>0</v>
      </c>
      <c r="Y3452" s="89">
        <v>0</v>
      </c>
    </row>
    <row r="3453" spans="1:25">
      <c r="A3453" s="88" t="s">
        <v>3562</v>
      </c>
      <c r="B3453" s="89">
        <v>0</v>
      </c>
      <c r="C3453" s="89">
        <v>0</v>
      </c>
      <c r="D3453" s="89">
        <v>0</v>
      </c>
      <c r="E3453" s="89">
        <v>0</v>
      </c>
      <c r="F3453" s="89">
        <v>0</v>
      </c>
      <c r="G3453" s="89">
        <v>0</v>
      </c>
      <c r="H3453" s="89">
        <v>0</v>
      </c>
      <c r="I3453" s="89">
        <v>0</v>
      </c>
      <c r="J3453" s="89">
        <v>0</v>
      </c>
      <c r="K3453" s="89">
        <v>0</v>
      </c>
      <c r="L3453" s="89">
        <v>0</v>
      </c>
      <c r="M3453" s="89">
        <v>0</v>
      </c>
      <c r="N3453" s="89">
        <v>0</v>
      </c>
      <c r="O3453" s="89">
        <v>0</v>
      </c>
      <c r="P3453" s="89">
        <v>0</v>
      </c>
      <c r="Q3453" s="89">
        <v>0</v>
      </c>
      <c r="R3453" s="89">
        <v>0</v>
      </c>
      <c r="S3453" s="89">
        <v>0</v>
      </c>
      <c r="T3453" s="89">
        <v>0</v>
      </c>
      <c r="U3453" s="89">
        <v>0</v>
      </c>
      <c r="V3453" s="89">
        <v>0</v>
      </c>
      <c r="W3453" s="89">
        <v>0</v>
      </c>
      <c r="X3453" s="89">
        <v>0</v>
      </c>
      <c r="Y3453" s="89">
        <v>0</v>
      </c>
    </row>
    <row r="3454" spans="1:25">
      <c r="A3454" s="88" t="s">
        <v>3563</v>
      </c>
      <c r="B3454" s="89">
        <v>0</v>
      </c>
      <c r="C3454" s="89">
        <v>0</v>
      </c>
      <c r="D3454" s="89">
        <v>0</v>
      </c>
      <c r="E3454" s="89">
        <v>0</v>
      </c>
      <c r="F3454" s="89">
        <v>0</v>
      </c>
      <c r="G3454" s="89">
        <v>0</v>
      </c>
      <c r="H3454" s="89">
        <v>0</v>
      </c>
      <c r="I3454" s="89">
        <v>0</v>
      </c>
      <c r="J3454" s="89">
        <v>0</v>
      </c>
      <c r="K3454" s="89">
        <v>0</v>
      </c>
      <c r="L3454" s="89">
        <v>0</v>
      </c>
      <c r="M3454" s="89">
        <v>0</v>
      </c>
      <c r="N3454" s="89">
        <v>0</v>
      </c>
      <c r="O3454" s="89">
        <v>0</v>
      </c>
      <c r="P3454" s="89">
        <v>0</v>
      </c>
      <c r="Q3454" s="89">
        <v>0</v>
      </c>
      <c r="R3454" s="89">
        <v>0</v>
      </c>
      <c r="S3454" s="89">
        <v>0</v>
      </c>
      <c r="T3454" s="89">
        <v>0</v>
      </c>
      <c r="U3454" s="89">
        <v>0</v>
      </c>
      <c r="V3454" s="89">
        <v>0</v>
      </c>
      <c r="W3454" s="89">
        <v>0</v>
      </c>
      <c r="X3454" s="89">
        <v>0</v>
      </c>
      <c r="Y3454" s="89">
        <v>0</v>
      </c>
    </row>
    <row r="3455" spans="1:25">
      <c r="A3455" s="88" t="s">
        <v>3564</v>
      </c>
      <c r="B3455" s="89">
        <v>0</v>
      </c>
      <c r="C3455" s="89">
        <v>0</v>
      </c>
      <c r="D3455" s="89">
        <v>0</v>
      </c>
      <c r="E3455" s="89">
        <v>0</v>
      </c>
      <c r="F3455" s="89">
        <v>0</v>
      </c>
      <c r="G3455" s="89">
        <v>0</v>
      </c>
      <c r="H3455" s="89">
        <v>0</v>
      </c>
      <c r="I3455" s="89">
        <v>0</v>
      </c>
      <c r="J3455" s="89">
        <v>0</v>
      </c>
      <c r="K3455" s="89">
        <v>0</v>
      </c>
      <c r="L3455" s="89">
        <v>0</v>
      </c>
      <c r="M3455" s="89">
        <v>0</v>
      </c>
      <c r="N3455" s="89">
        <v>0</v>
      </c>
      <c r="O3455" s="89">
        <v>0</v>
      </c>
      <c r="P3455" s="89">
        <v>0</v>
      </c>
      <c r="Q3455" s="89">
        <v>0</v>
      </c>
      <c r="R3455" s="89">
        <v>0</v>
      </c>
      <c r="S3455" s="89">
        <v>0</v>
      </c>
      <c r="T3455" s="89">
        <v>0</v>
      </c>
      <c r="U3455" s="89">
        <v>0</v>
      </c>
      <c r="V3455" s="89">
        <v>0</v>
      </c>
      <c r="W3455" s="89">
        <v>0</v>
      </c>
      <c r="X3455" s="89">
        <v>0</v>
      </c>
      <c r="Y3455" s="89">
        <v>0</v>
      </c>
    </row>
    <row r="3456" spans="1:25">
      <c r="A3456" s="88" t="s">
        <v>3565</v>
      </c>
      <c r="B3456" s="89">
        <v>0</v>
      </c>
      <c r="C3456" s="89">
        <v>0</v>
      </c>
      <c r="D3456" s="89">
        <v>0</v>
      </c>
      <c r="E3456" s="89">
        <v>0</v>
      </c>
      <c r="F3456" s="89">
        <v>0</v>
      </c>
      <c r="G3456" s="89">
        <v>0</v>
      </c>
      <c r="H3456" s="89">
        <v>0</v>
      </c>
      <c r="I3456" s="89">
        <v>0</v>
      </c>
      <c r="J3456" s="89">
        <v>0</v>
      </c>
      <c r="K3456" s="89">
        <v>0</v>
      </c>
      <c r="L3456" s="89">
        <v>0</v>
      </c>
      <c r="M3456" s="89">
        <v>0</v>
      </c>
      <c r="N3456" s="89">
        <v>0</v>
      </c>
      <c r="O3456" s="89">
        <v>0</v>
      </c>
      <c r="P3456" s="89">
        <v>0</v>
      </c>
      <c r="Q3456" s="89">
        <v>0</v>
      </c>
      <c r="R3456" s="89">
        <v>0</v>
      </c>
      <c r="S3456" s="89">
        <v>0</v>
      </c>
      <c r="T3456" s="89">
        <v>0</v>
      </c>
      <c r="U3456" s="89">
        <v>0</v>
      </c>
      <c r="V3456" s="89">
        <v>0</v>
      </c>
      <c r="W3456" s="89">
        <v>0</v>
      </c>
      <c r="X3456" s="89">
        <v>0</v>
      </c>
      <c r="Y3456" s="89">
        <v>0</v>
      </c>
    </row>
    <row r="3457" spans="1:25">
      <c r="A3457" s="88" t="s">
        <v>3566</v>
      </c>
      <c r="B3457" s="89">
        <v>0</v>
      </c>
      <c r="C3457" s="89">
        <v>0</v>
      </c>
      <c r="D3457" s="89">
        <v>0</v>
      </c>
      <c r="E3457" s="89">
        <v>0</v>
      </c>
      <c r="F3457" s="89">
        <v>0</v>
      </c>
      <c r="G3457" s="89">
        <v>0</v>
      </c>
      <c r="H3457" s="89">
        <v>0</v>
      </c>
      <c r="I3457" s="89">
        <v>0</v>
      </c>
      <c r="J3457" s="89">
        <v>0</v>
      </c>
      <c r="K3457" s="89">
        <v>0</v>
      </c>
      <c r="L3457" s="89">
        <v>0</v>
      </c>
      <c r="M3457" s="89">
        <v>0</v>
      </c>
      <c r="N3457" s="89">
        <v>0</v>
      </c>
      <c r="O3457" s="89">
        <v>0</v>
      </c>
      <c r="P3457" s="89">
        <v>0</v>
      </c>
      <c r="Q3457" s="89">
        <v>0</v>
      </c>
      <c r="R3457" s="89">
        <v>0</v>
      </c>
      <c r="S3457" s="89">
        <v>0</v>
      </c>
      <c r="T3457" s="89">
        <v>0</v>
      </c>
      <c r="U3457" s="89">
        <v>0</v>
      </c>
      <c r="V3457" s="89">
        <v>0</v>
      </c>
      <c r="W3457" s="89">
        <v>0</v>
      </c>
      <c r="X3457" s="89">
        <v>0</v>
      </c>
      <c r="Y3457" s="89">
        <v>0</v>
      </c>
    </row>
    <row r="3458" spans="1:25">
      <c r="A3458" s="88" t="s">
        <v>3567</v>
      </c>
      <c r="B3458" s="89">
        <v>0</v>
      </c>
      <c r="C3458" s="89">
        <v>0</v>
      </c>
      <c r="D3458" s="89">
        <v>0</v>
      </c>
      <c r="E3458" s="89">
        <v>0</v>
      </c>
      <c r="F3458" s="89">
        <v>0</v>
      </c>
      <c r="G3458" s="89">
        <v>0</v>
      </c>
      <c r="H3458" s="89">
        <v>0</v>
      </c>
      <c r="I3458" s="89">
        <v>0</v>
      </c>
      <c r="J3458" s="89">
        <v>0</v>
      </c>
      <c r="K3458" s="89">
        <v>0</v>
      </c>
      <c r="L3458" s="89">
        <v>0</v>
      </c>
      <c r="M3458" s="89">
        <v>0</v>
      </c>
      <c r="N3458" s="89">
        <v>0</v>
      </c>
      <c r="O3458" s="89">
        <v>0</v>
      </c>
      <c r="P3458" s="89">
        <v>0</v>
      </c>
      <c r="Q3458" s="89">
        <v>0</v>
      </c>
      <c r="R3458" s="89">
        <v>0</v>
      </c>
      <c r="S3458" s="89">
        <v>0</v>
      </c>
      <c r="T3458" s="89">
        <v>0</v>
      </c>
      <c r="U3458" s="89">
        <v>0</v>
      </c>
      <c r="V3458" s="89">
        <v>0</v>
      </c>
      <c r="W3458" s="89">
        <v>0</v>
      </c>
      <c r="X3458" s="89">
        <v>0</v>
      </c>
      <c r="Y3458" s="89">
        <v>0</v>
      </c>
    </row>
    <row r="3459" spans="1:25">
      <c r="A3459" s="88" t="s">
        <v>3568</v>
      </c>
      <c r="B3459" s="89">
        <v>0</v>
      </c>
      <c r="C3459" s="89">
        <v>0</v>
      </c>
      <c r="D3459" s="89">
        <v>0</v>
      </c>
      <c r="E3459" s="89">
        <v>0</v>
      </c>
      <c r="F3459" s="89">
        <v>0</v>
      </c>
      <c r="G3459" s="89">
        <v>0</v>
      </c>
      <c r="H3459" s="89">
        <v>0</v>
      </c>
      <c r="I3459" s="89">
        <v>0</v>
      </c>
      <c r="J3459" s="89">
        <v>0</v>
      </c>
      <c r="K3459" s="89">
        <v>0</v>
      </c>
      <c r="L3459" s="89">
        <v>0</v>
      </c>
      <c r="M3459" s="89">
        <v>0</v>
      </c>
      <c r="N3459" s="89">
        <v>0</v>
      </c>
      <c r="O3459" s="89">
        <v>0</v>
      </c>
      <c r="P3459" s="89">
        <v>0</v>
      </c>
      <c r="Q3459" s="89">
        <v>0</v>
      </c>
      <c r="R3459" s="89">
        <v>0</v>
      </c>
      <c r="S3459" s="89">
        <v>0</v>
      </c>
      <c r="T3459" s="89">
        <v>0</v>
      </c>
      <c r="U3459" s="89">
        <v>0</v>
      </c>
      <c r="V3459" s="89">
        <v>0</v>
      </c>
      <c r="W3459" s="89">
        <v>0</v>
      </c>
      <c r="X3459" s="89">
        <v>0</v>
      </c>
      <c r="Y3459" s="89">
        <v>0</v>
      </c>
    </row>
    <row r="3460" spans="1:25">
      <c r="A3460" s="88" t="s">
        <v>3569</v>
      </c>
      <c r="B3460" s="89">
        <v>0</v>
      </c>
      <c r="C3460" s="89">
        <v>0</v>
      </c>
      <c r="D3460" s="89">
        <v>0</v>
      </c>
      <c r="E3460" s="89">
        <v>0</v>
      </c>
      <c r="F3460" s="89">
        <v>0</v>
      </c>
      <c r="G3460" s="89">
        <v>0</v>
      </c>
      <c r="H3460" s="89">
        <v>0</v>
      </c>
      <c r="I3460" s="89">
        <v>0</v>
      </c>
      <c r="J3460" s="89">
        <v>0</v>
      </c>
      <c r="K3460" s="89">
        <v>0</v>
      </c>
      <c r="L3460" s="89">
        <v>0</v>
      </c>
      <c r="M3460" s="89">
        <v>0</v>
      </c>
      <c r="N3460" s="89">
        <v>0</v>
      </c>
      <c r="O3460" s="89">
        <v>0</v>
      </c>
      <c r="P3460" s="89">
        <v>0</v>
      </c>
      <c r="Q3460" s="89">
        <v>0</v>
      </c>
      <c r="R3460" s="89">
        <v>0</v>
      </c>
      <c r="S3460" s="89">
        <v>0</v>
      </c>
      <c r="T3460" s="89">
        <v>0</v>
      </c>
      <c r="U3460" s="89">
        <v>0</v>
      </c>
      <c r="V3460" s="89">
        <v>0</v>
      </c>
      <c r="W3460" s="89">
        <v>0</v>
      </c>
      <c r="X3460" s="89">
        <v>0</v>
      </c>
      <c r="Y3460" s="89">
        <v>0</v>
      </c>
    </row>
    <row r="3461" spans="1:25">
      <c r="A3461" s="88" t="s">
        <v>3570</v>
      </c>
      <c r="B3461" s="89">
        <v>0</v>
      </c>
      <c r="C3461" s="89">
        <v>0</v>
      </c>
      <c r="D3461" s="89">
        <v>0</v>
      </c>
      <c r="E3461" s="89">
        <v>0</v>
      </c>
      <c r="F3461" s="89">
        <v>0</v>
      </c>
      <c r="G3461" s="89">
        <v>0</v>
      </c>
      <c r="H3461" s="89">
        <v>0</v>
      </c>
      <c r="I3461" s="89">
        <v>0</v>
      </c>
      <c r="J3461" s="89">
        <v>0</v>
      </c>
      <c r="K3461" s="89">
        <v>0</v>
      </c>
      <c r="L3461" s="89">
        <v>0</v>
      </c>
      <c r="M3461" s="89">
        <v>0</v>
      </c>
      <c r="N3461" s="89">
        <v>0</v>
      </c>
      <c r="O3461" s="89">
        <v>0</v>
      </c>
      <c r="P3461" s="89">
        <v>0</v>
      </c>
      <c r="Q3461" s="89">
        <v>0</v>
      </c>
      <c r="R3461" s="89">
        <v>0</v>
      </c>
      <c r="S3461" s="89">
        <v>0</v>
      </c>
      <c r="T3461" s="89">
        <v>0</v>
      </c>
      <c r="U3461" s="89">
        <v>0</v>
      </c>
      <c r="V3461" s="89">
        <v>0</v>
      </c>
      <c r="W3461" s="89">
        <v>0</v>
      </c>
      <c r="X3461" s="89">
        <v>0</v>
      </c>
      <c r="Y3461" s="89">
        <v>0</v>
      </c>
    </row>
    <row r="3462" spans="1:25">
      <c r="A3462" s="88" t="s">
        <v>3571</v>
      </c>
      <c r="B3462" s="89">
        <v>0</v>
      </c>
      <c r="C3462" s="89">
        <v>0</v>
      </c>
      <c r="D3462" s="89">
        <v>0</v>
      </c>
      <c r="E3462" s="89">
        <v>0</v>
      </c>
      <c r="F3462" s="89">
        <v>0</v>
      </c>
      <c r="G3462" s="89">
        <v>0</v>
      </c>
      <c r="H3462" s="89">
        <v>0</v>
      </c>
      <c r="I3462" s="89">
        <v>0</v>
      </c>
      <c r="J3462" s="89">
        <v>0</v>
      </c>
      <c r="K3462" s="89">
        <v>0</v>
      </c>
      <c r="L3462" s="89">
        <v>0</v>
      </c>
      <c r="M3462" s="89">
        <v>0</v>
      </c>
      <c r="N3462" s="89">
        <v>0</v>
      </c>
      <c r="O3462" s="89">
        <v>0</v>
      </c>
      <c r="P3462" s="89">
        <v>0</v>
      </c>
      <c r="Q3462" s="89">
        <v>0</v>
      </c>
      <c r="R3462" s="89">
        <v>0</v>
      </c>
      <c r="S3462" s="89">
        <v>0</v>
      </c>
      <c r="T3462" s="89">
        <v>0</v>
      </c>
      <c r="U3462" s="89">
        <v>0</v>
      </c>
      <c r="V3462" s="89">
        <v>0</v>
      </c>
      <c r="W3462" s="89">
        <v>0</v>
      </c>
      <c r="X3462" s="89">
        <v>0</v>
      </c>
      <c r="Y3462" s="89">
        <v>0</v>
      </c>
    </row>
    <row r="3463" spans="1:25">
      <c r="A3463" s="88" t="s">
        <v>3572</v>
      </c>
      <c r="B3463" s="89">
        <v>0</v>
      </c>
      <c r="C3463" s="89">
        <v>0</v>
      </c>
      <c r="D3463" s="89">
        <v>0</v>
      </c>
      <c r="E3463" s="89">
        <v>0</v>
      </c>
      <c r="F3463" s="89">
        <v>0</v>
      </c>
      <c r="G3463" s="89">
        <v>0</v>
      </c>
      <c r="H3463" s="89">
        <v>0</v>
      </c>
      <c r="I3463" s="89">
        <v>0</v>
      </c>
      <c r="J3463" s="89">
        <v>0</v>
      </c>
      <c r="K3463" s="89">
        <v>0</v>
      </c>
      <c r="L3463" s="89">
        <v>0</v>
      </c>
      <c r="M3463" s="89">
        <v>0</v>
      </c>
      <c r="N3463" s="89">
        <v>0</v>
      </c>
      <c r="O3463" s="89">
        <v>0</v>
      </c>
      <c r="P3463" s="89">
        <v>0</v>
      </c>
      <c r="Q3463" s="89">
        <v>0</v>
      </c>
      <c r="R3463" s="89">
        <v>0</v>
      </c>
      <c r="S3463" s="89">
        <v>0</v>
      </c>
      <c r="T3463" s="89">
        <v>0</v>
      </c>
      <c r="U3463" s="89">
        <v>0</v>
      </c>
      <c r="V3463" s="89">
        <v>0</v>
      </c>
      <c r="W3463" s="89">
        <v>0</v>
      </c>
      <c r="X3463" s="89">
        <v>0</v>
      </c>
      <c r="Y3463" s="89">
        <v>0</v>
      </c>
    </row>
    <row r="3464" spans="1:25">
      <c r="A3464" s="88" t="s">
        <v>3573</v>
      </c>
      <c r="B3464" s="89">
        <v>0</v>
      </c>
      <c r="C3464" s="89">
        <v>0</v>
      </c>
      <c r="D3464" s="89">
        <v>0</v>
      </c>
      <c r="E3464" s="89">
        <v>0</v>
      </c>
      <c r="F3464" s="89">
        <v>0</v>
      </c>
      <c r="G3464" s="89">
        <v>0</v>
      </c>
      <c r="H3464" s="89">
        <v>0</v>
      </c>
      <c r="I3464" s="89">
        <v>0</v>
      </c>
      <c r="J3464" s="89">
        <v>0</v>
      </c>
      <c r="K3464" s="89">
        <v>0</v>
      </c>
      <c r="L3464" s="89">
        <v>0</v>
      </c>
      <c r="M3464" s="89">
        <v>0</v>
      </c>
      <c r="N3464" s="89">
        <v>0</v>
      </c>
      <c r="O3464" s="89">
        <v>0</v>
      </c>
      <c r="P3464" s="89">
        <v>0</v>
      </c>
      <c r="Q3464" s="89">
        <v>0</v>
      </c>
      <c r="R3464" s="89">
        <v>0</v>
      </c>
      <c r="S3464" s="89">
        <v>0</v>
      </c>
      <c r="T3464" s="89">
        <v>0</v>
      </c>
      <c r="U3464" s="89">
        <v>0</v>
      </c>
      <c r="V3464" s="89">
        <v>0</v>
      </c>
      <c r="W3464" s="89">
        <v>0</v>
      </c>
      <c r="X3464" s="89">
        <v>0</v>
      </c>
      <c r="Y3464" s="89">
        <v>0</v>
      </c>
    </row>
    <row r="3465" spans="1:25">
      <c r="A3465" s="88" t="s">
        <v>3574</v>
      </c>
      <c r="B3465" s="89">
        <v>0</v>
      </c>
      <c r="C3465" s="89">
        <v>0</v>
      </c>
      <c r="D3465" s="89">
        <v>0</v>
      </c>
      <c r="E3465" s="89">
        <v>0</v>
      </c>
      <c r="F3465" s="89">
        <v>0</v>
      </c>
      <c r="G3465" s="89">
        <v>0</v>
      </c>
      <c r="H3465" s="89">
        <v>0</v>
      </c>
      <c r="I3465" s="89">
        <v>0</v>
      </c>
      <c r="J3465" s="89">
        <v>0</v>
      </c>
      <c r="K3465" s="89">
        <v>0</v>
      </c>
      <c r="L3465" s="89">
        <v>0</v>
      </c>
      <c r="M3465" s="89">
        <v>0</v>
      </c>
      <c r="N3465" s="89">
        <v>0</v>
      </c>
      <c r="O3465" s="89">
        <v>0</v>
      </c>
      <c r="P3465" s="89">
        <v>0</v>
      </c>
      <c r="Q3465" s="89">
        <v>0</v>
      </c>
      <c r="R3465" s="89">
        <v>0</v>
      </c>
      <c r="S3465" s="89">
        <v>0</v>
      </c>
      <c r="T3465" s="89">
        <v>0</v>
      </c>
      <c r="U3465" s="89">
        <v>0</v>
      </c>
      <c r="V3465" s="89">
        <v>0</v>
      </c>
      <c r="W3465" s="89">
        <v>0</v>
      </c>
      <c r="X3465" s="89">
        <v>0</v>
      </c>
      <c r="Y3465" s="89">
        <v>0</v>
      </c>
    </row>
    <row r="3466" spans="1:25">
      <c r="A3466" s="88" t="s">
        <v>3575</v>
      </c>
      <c r="B3466" s="89">
        <v>0</v>
      </c>
      <c r="C3466" s="89">
        <v>0</v>
      </c>
      <c r="D3466" s="89">
        <v>0</v>
      </c>
      <c r="E3466" s="89">
        <v>0</v>
      </c>
      <c r="F3466" s="89">
        <v>0</v>
      </c>
      <c r="G3466" s="89">
        <v>0</v>
      </c>
      <c r="H3466" s="89">
        <v>0</v>
      </c>
      <c r="I3466" s="89">
        <v>0</v>
      </c>
      <c r="J3466" s="89">
        <v>0</v>
      </c>
      <c r="K3466" s="89">
        <v>0</v>
      </c>
      <c r="L3466" s="89">
        <v>0</v>
      </c>
      <c r="M3466" s="89">
        <v>0</v>
      </c>
      <c r="N3466" s="89">
        <v>0</v>
      </c>
      <c r="O3466" s="89">
        <v>0</v>
      </c>
      <c r="P3466" s="89">
        <v>0</v>
      </c>
      <c r="Q3466" s="89">
        <v>0</v>
      </c>
      <c r="R3466" s="89">
        <v>0</v>
      </c>
      <c r="S3466" s="89">
        <v>0</v>
      </c>
      <c r="T3466" s="89">
        <v>0</v>
      </c>
      <c r="U3466" s="89">
        <v>0</v>
      </c>
      <c r="V3466" s="89">
        <v>0</v>
      </c>
      <c r="W3466" s="89">
        <v>0</v>
      </c>
      <c r="X3466" s="89">
        <v>0</v>
      </c>
      <c r="Y3466" s="89">
        <v>0</v>
      </c>
    </row>
    <row r="3467" spans="1:25">
      <c r="A3467" s="88" t="s">
        <v>3576</v>
      </c>
      <c r="B3467" s="89">
        <v>0</v>
      </c>
      <c r="C3467" s="89">
        <v>0</v>
      </c>
      <c r="D3467" s="89">
        <v>0</v>
      </c>
      <c r="E3467" s="89">
        <v>0</v>
      </c>
      <c r="F3467" s="89">
        <v>0</v>
      </c>
      <c r="G3467" s="89">
        <v>0</v>
      </c>
      <c r="H3467" s="89">
        <v>0</v>
      </c>
      <c r="I3467" s="89">
        <v>0</v>
      </c>
      <c r="J3467" s="89">
        <v>0</v>
      </c>
      <c r="K3467" s="89">
        <v>0</v>
      </c>
      <c r="L3467" s="89">
        <v>0</v>
      </c>
      <c r="M3467" s="89">
        <v>0</v>
      </c>
      <c r="N3467" s="89">
        <v>0</v>
      </c>
      <c r="O3467" s="89">
        <v>0</v>
      </c>
      <c r="P3467" s="89">
        <v>0</v>
      </c>
      <c r="Q3467" s="89">
        <v>0</v>
      </c>
      <c r="R3467" s="89">
        <v>0</v>
      </c>
      <c r="S3467" s="89">
        <v>0</v>
      </c>
      <c r="T3467" s="89">
        <v>0</v>
      </c>
      <c r="U3467" s="89">
        <v>0</v>
      </c>
      <c r="V3467" s="89">
        <v>0</v>
      </c>
      <c r="W3467" s="89">
        <v>0</v>
      </c>
      <c r="X3467" s="89">
        <v>0</v>
      </c>
      <c r="Y3467" s="89">
        <v>0</v>
      </c>
    </row>
    <row r="3468" spans="1:25">
      <c r="A3468" s="88" t="s">
        <v>3577</v>
      </c>
      <c r="B3468" s="89">
        <v>0</v>
      </c>
      <c r="C3468" s="89">
        <v>0</v>
      </c>
      <c r="D3468" s="89">
        <v>0</v>
      </c>
      <c r="E3468" s="89">
        <v>0</v>
      </c>
      <c r="F3468" s="89">
        <v>0</v>
      </c>
      <c r="G3468" s="89">
        <v>0</v>
      </c>
      <c r="H3468" s="89">
        <v>0</v>
      </c>
      <c r="I3468" s="89">
        <v>0</v>
      </c>
      <c r="J3468" s="89">
        <v>0</v>
      </c>
      <c r="K3468" s="89">
        <v>0</v>
      </c>
      <c r="L3468" s="89">
        <v>0</v>
      </c>
      <c r="M3468" s="89">
        <v>0</v>
      </c>
      <c r="N3468" s="89">
        <v>0</v>
      </c>
      <c r="O3468" s="89">
        <v>0</v>
      </c>
      <c r="P3468" s="89">
        <v>0</v>
      </c>
      <c r="Q3468" s="89">
        <v>0</v>
      </c>
      <c r="R3468" s="89">
        <v>0</v>
      </c>
      <c r="S3468" s="89">
        <v>0</v>
      </c>
      <c r="T3468" s="89">
        <v>0</v>
      </c>
      <c r="U3468" s="89">
        <v>0</v>
      </c>
      <c r="V3468" s="89">
        <v>0</v>
      </c>
      <c r="W3468" s="89">
        <v>0</v>
      </c>
      <c r="X3468" s="89">
        <v>0</v>
      </c>
      <c r="Y3468" s="89">
        <v>0</v>
      </c>
    </row>
    <row r="3469" spans="1:25">
      <c r="A3469" s="88" t="s">
        <v>3578</v>
      </c>
      <c r="B3469" s="89">
        <v>0</v>
      </c>
      <c r="C3469" s="89">
        <v>0</v>
      </c>
      <c r="D3469" s="89">
        <v>0</v>
      </c>
      <c r="E3469" s="89">
        <v>0</v>
      </c>
      <c r="F3469" s="89">
        <v>0</v>
      </c>
      <c r="G3469" s="89">
        <v>0</v>
      </c>
      <c r="H3469" s="89">
        <v>0</v>
      </c>
      <c r="I3469" s="89">
        <v>0</v>
      </c>
      <c r="J3469" s="89">
        <v>0</v>
      </c>
      <c r="K3469" s="89">
        <v>0</v>
      </c>
      <c r="L3469" s="89">
        <v>0</v>
      </c>
      <c r="M3469" s="89">
        <v>0</v>
      </c>
      <c r="N3469" s="89">
        <v>0</v>
      </c>
      <c r="O3469" s="89">
        <v>0</v>
      </c>
      <c r="P3469" s="89">
        <v>0</v>
      </c>
      <c r="Q3469" s="89">
        <v>0</v>
      </c>
      <c r="R3469" s="89">
        <v>0</v>
      </c>
      <c r="S3469" s="89">
        <v>0</v>
      </c>
      <c r="T3469" s="89">
        <v>0</v>
      </c>
      <c r="U3469" s="89">
        <v>0</v>
      </c>
      <c r="V3469" s="89">
        <v>0</v>
      </c>
      <c r="W3469" s="89">
        <v>0</v>
      </c>
      <c r="X3469" s="89">
        <v>0</v>
      </c>
      <c r="Y3469" s="89">
        <v>0</v>
      </c>
    </row>
    <row r="3470" spans="1:25">
      <c r="A3470" s="88" t="s">
        <v>3579</v>
      </c>
      <c r="B3470" s="89">
        <v>0</v>
      </c>
      <c r="C3470" s="89">
        <v>0</v>
      </c>
      <c r="D3470" s="89">
        <v>0</v>
      </c>
      <c r="E3470" s="89">
        <v>0</v>
      </c>
      <c r="F3470" s="89">
        <v>0</v>
      </c>
      <c r="G3470" s="89">
        <v>0</v>
      </c>
      <c r="H3470" s="89">
        <v>0</v>
      </c>
      <c r="I3470" s="89">
        <v>0</v>
      </c>
      <c r="J3470" s="89">
        <v>0</v>
      </c>
      <c r="K3470" s="89">
        <v>0</v>
      </c>
      <c r="L3470" s="89">
        <v>0</v>
      </c>
      <c r="M3470" s="89">
        <v>0</v>
      </c>
      <c r="N3470" s="89">
        <v>0</v>
      </c>
      <c r="O3470" s="89">
        <v>0</v>
      </c>
      <c r="P3470" s="89">
        <v>0</v>
      </c>
      <c r="Q3470" s="89">
        <v>0</v>
      </c>
      <c r="R3470" s="89">
        <v>0</v>
      </c>
      <c r="S3470" s="89">
        <v>0</v>
      </c>
      <c r="T3470" s="89">
        <v>0</v>
      </c>
      <c r="U3470" s="89">
        <v>0</v>
      </c>
      <c r="V3470" s="89">
        <v>0</v>
      </c>
      <c r="W3470" s="89">
        <v>0</v>
      </c>
      <c r="X3470" s="89">
        <v>0</v>
      </c>
      <c r="Y3470" s="89">
        <v>0</v>
      </c>
    </row>
    <row r="3471" spans="1:25">
      <c r="A3471" s="88" t="s">
        <v>3580</v>
      </c>
      <c r="B3471" s="89">
        <v>0</v>
      </c>
      <c r="C3471" s="89">
        <v>0</v>
      </c>
      <c r="D3471" s="89">
        <v>0</v>
      </c>
      <c r="E3471" s="89">
        <v>0</v>
      </c>
      <c r="F3471" s="89">
        <v>0</v>
      </c>
      <c r="G3471" s="89">
        <v>0</v>
      </c>
      <c r="H3471" s="89">
        <v>0</v>
      </c>
      <c r="I3471" s="89">
        <v>0</v>
      </c>
      <c r="J3471" s="89">
        <v>0</v>
      </c>
      <c r="K3471" s="89">
        <v>0</v>
      </c>
      <c r="L3471" s="89">
        <v>0</v>
      </c>
      <c r="M3471" s="89">
        <v>0</v>
      </c>
      <c r="N3471" s="89">
        <v>0</v>
      </c>
      <c r="O3471" s="89">
        <v>0</v>
      </c>
      <c r="P3471" s="89">
        <v>0</v>
      </c>
      <c r="Q3471" s="89">
        <v>0</v>
      </c>
      <c r="R3471" s="89">
        <v>0</v>
      </c>
      <c r="S3471" s="89">
        <v>0</v>
      </c>
      <c r="T3471" s="89">
        <v>0</v>
      </c>
      <c r="U3471" s="89">
        <v>0</v>
      </c>
      <c r="V3471" s="89">
        <v>0</v>
      </c>
      <c r="W3471" s="89">
        <v>0</v>
      </c>
      <c r="X3471" s="89">
        <v>0</v>
      </c>
      <c r="Y3471" s="89">
        <v>0</v>
      </c>
    </row>
    <row r="3472" spans="1:25">
      <c r="A3472" s="88" t="s">
        <v>3581</v>
      </c>
      <c r="B3472" s="89">
        <v>0</v>
      </c>
      <c r="C3472" s="89">
        <v>0</v>
      </c>
      <c r="D3472" s="89">
        <v>0</v>
      </c>
      <c r="E3472" s="89">
        <v>0</v>
      </c>
      <c r="F3472" s="89">
        <v>0</v>
      </c>
      <c r="G3472" s="89">
        <v>0</v>
      </c>
      <c r="H3472" s="89">
        <v>0</v>
      </c>
      <c r="I3472" s="89">
        <v>0</v>
      </c>
      <c r="J3472" s="89">
        <v>0</v>
      </c>
      <c r="K3472" s="89">
        <v>0</v>
      </c>
      <c r="L3472" s="89">
        <v>0</v>
      </c>
      <c r="M3472" s="89">
        <v>0</v>
      </c>
      <c r="N3472" s="89">
        <v>0</v>
      </c>
      <c r="O3472" s="89">
        <v>0</v>
      </c>
      <c r="P3472" s="89">
        <v>0</v>
      </c>
      <c r="Q3472" s="89">
        <v>0</v>
      </c>
      <c r="R3472" s="89">
        <v>0</v>
      </c>
      <c r="S3472" s="89">
        <v>0</v>
      </c>
      <c r="T3472" s="89">
        <v>0</v>
      </c>
      <c r="U3472" s="89">
        <v>0</v>
      </c>
      <c r="V3472" s="89">
        <v>0</v>
      </c>
      <c r="W3472" s="89">
        <v>0</v>
      </c>
      <c r="X3472" s="89">
        <v>0</v>
      </c>
      <c r="Y3472" s="89">
        <v>0</v>
      </c>
    </row>
    <row r="3473" spans="1:25">
      <c r="A3473" s="88" t="s">
        <v>3582</v>
      </c>
      <c r="B3473" s="89">
        <v>0</v>
      </c>
      <c r="C3473" s="89">
        <v>0</v>
      </c>
      <c r="D3473" s="89">
        <v>0</v>
      </c>
      <c r="E3473" s="89">
        <v>0</v>
      </c>
      <c r="F3473" s="89">
        <v>0</v>
      </c>
      <c r="G3473" s="89">
        <v>0</v>
      </c>
      <c r="H3473" s="89">
        <v>0</v>
      </c>
      <c r="I3473" s="89">
        <v>0</v>
      </c>
      <c r="J3473" s="89">
        <v>0</v>
      </c>
      <c r="K3473" s="89">
        <v>0</v>
      </c>
      <c r="L3473" s="89">
        <v>0</v>
      </c>
      <c r="M3473" s="89">
        <v>0</v>
      </c>
      <c r="N3473" s="89">
        <v>0</v>
      </c>
      <c r="O3473" s="89">
        <v>0</v>
      </c>
      <c r="P3473" s="89">
        <v>0</v>
      </c>
      <c r="Q3473" s="89">
        <v>0</v>
      </c>
      <c r="R3473" s="89">
        <v>0</v>
      </c>
      <c r="S3473" s="89">
        <v>0</v>
      </c>
      <c r="T3473" s="89">
        <v>0</v>
      </c>
      <c r="U3473" s="89">
        <v>0</v>
      </c>
      <c r="V3473" s="89">
        <v>0</v>
      </c>
      <c r="W3473" s="89">
        <v>0</v>
      </c>
      <c r="X3473" s="89">
        <v>0</v>
      </c>
      <c r="Y3473" s="89">
        <v>0</v>
      </c>
    </row>
    <row r="3474" spans="1:25">
      <c r="A3474" s="88" t="s">
        <v>3583</v>
      </c>
      <c r="B3474" s="89">
        <v>0</v>
      </c>
      <c r="C3474" s="89">
        <v>0</v>
      </c>
      <c r="D3474" s="89">
        <v>0</v>
      </c>
      <c r="E3474" s="89">
        <v>0</v>
      </c>
      <c r="F3474" s="89">
        <v>0</v>
      </c>
      <c r="G3474" s="89">
        <v>0</v>
      </c>
      <c r="H3474" s="89">
        <v>0</v>
      </c>
      <c r="I3474" s="89">
        <v>0</v>
      </c>
      <c r="J3474" s="89">
        <v>0</v>
      </c>
      <c r="K3474" s="89">
        <v>0</v>
      </c>
      <c r="L3474" s="89">
        <v>0</v>
      </c>
      <c r="M3474" s="89">
        <v>0</v>
      </c>
      <c r="N3474" s="89">
        <v>0</v>
      </c>
      <c r="O3474" s="89">
        <v>0</v>
      </c>
      <c r="P3474" s="89">
        <v>0</v>
      </c>
      <c r="Q3474" s="89">
        <v>0</v>
      </c>
      <c r="R3474" s="89">
        <v>0</v>
      </c>
      <c r="S3474" s="89">
        <v>0</v>
      </c>
      <c r="T3474" s="89">
        <v>0</v>
      </c>
      <c r="U3474" s="89">
        <v>0</v>
      </c>
      <c r="V3474" s="89">
        <v>0</v>
      </c>
      <c r="W3474" s="89">
        <v>0</v>
      </c>
      <c r="X3474" s="89">
        <v>0</v>
      </c>
      <c r="Y3474" s="89">
        <v>0</v>
      </c>
    </row>
    <row r="3475" spans="1:25">
      <c r="A3475" s="88" t="s">
        <v>3584</v>
      </c>
      <c r="B3475" s="89">
        <v>0</v>
      </c>
      <c r="C3475" s="89">
        <v>0</v>
      </c>
      <c r="D3475" s="89">
        <v>0</v>
      </c>
      <c r="E3475" s="89">
        <v>0</v>
      </c>
      <c r="F3475" s="89">
        <v>0</v>
      </c>
      <c r="G3475" s="89">
        <v>0</v>
      </c>
      <c r="H3475" s="89">
        <v>0</v>
      </c>
      <c r="I3475" s="89">
        <v>0</v>
      </c>
      <c r="J3475" s="89">
        <v>0</v>
      </c>
      <c r="K3475" s="89">
        <v>0</v>
      </c>
      <c r="L3475" s="89">
        <v>0</v>
      </c>
      <c r="M3475" s="89">
        <v>0</v>
      </c>
      <c r="N3475" s="89">
        <v>0</v>
      </c>
      <c r="O3475" s="89">
        <v>0</v>
      </c>
      <c r="P3475" s="89">
        <v>0</v>
      </c>
      <c r="Q3475" s="89">
        <v>0</v>
      </c>
      <c r="R3475" s="89">
        <v>0</v>
      </c>
      <c r="S3475" s="89">
        <v>0</v>
      </c>
      <c r="T3475" s="89">
        <v>0</v>
      </c>
      <c r="U3475" s="89">
        <v>0</v>
      </c>
      <c r="V3475" s="89">
        <v>0</v>
      </c>
      <c r="W3475" s="89">
        <v>0</v>
      </c>
      <c r="X3475" s="89">
        <v>0</v>
      </c>
      <c r="Y3475" s="89">
        <v>0</v>
      </c>
    </row>
    <row r="3476" spans="1:25">
      <c r="A3476" s="88" t="s">
        <v>3585</v>
      </c>
      <c r="B3476" s="89">
        <v>0</v>
      </c>
      <c r="C3476" s="89">
        <v>0</v>
      </c>
      <c r="D3476" s="89">
        <v>0</v>
      </c>
      <c r="E3476" s="89">
        <v>0</v>
      </c>
      <c r="F3476" s="89">
        <v>0</v>
      </c>
      <c r="G3476" s="89">
        <v>0</v>
      </c>
      <c r="H3476" s="89">
        <v>0</v>
      </c>
      <c r="I3476" s="89">
        <v>0</v>
      </c>
      <c r="J3476" s="89">
        <v>0</v>
      </c>
      <c r="K3476" s="89">
        <v>0</v>
      </c>
      <c r="L3476" s="89">
        <v>0</v>
      </c>
      <c r="M3476" s="89">
        <v>0</v>
      </c>
      <c r="N3476" s="89">
        <v>0</v>
      </c>
      <c r="O3476" s="89">
        <v>0</v>
      </c>
      <c r="P3476" s="89">
        <v>0</v>
      </c>
      <c r="Q3476" s="89">
        <v>0</v>
      </c>
      <c r="R3476" s="89">
        <v>0</v>
      </c>
      <c r="S3476" s="89">
        <v>0</v>
      </c>
      <c r="T3476" s="89">
        <v>0</v>
      </c>
      <c r="U3476" s="89">
        <v>0</v>
      </c>
      <c r="V3476" s="89">
        <v>0</v>
      </c>
      <c r="W3476" s="89">
        <v>0</v>
      </c>
      <c r="X3476" s="89">
        <v>0</v>
      </c>
      <c r="Y3476" s="89">
        <v>0</v>
      </c>
    </row>
    <row r="3477" spans="1:25">
      <c r="A3477" s="88" t="s">
        <v>3586</v>
      </c>
      <c r="B3477" s="89">
        <v>0</v>
      </c>
      <c r="C3477" s="89">
        <v>0</v>
      </c>
      <c r="D3477" s="89">
        <v>0</v>
      </c>
      <c r="E3477" s="89">
        <v>0</v>
      </c>
      <c r="F3477" s="89">
        <v>0</v>
      </c>
      <c r="G3477" s="89">
        <v>0</v>
      </c>
      <c r="H3477" s="89">
        <v>0</v>
      </c>
      <c r="I3477" s="89">
        <v>0</v>
      </c>
      <c r="J3477" s="89">
        <v>0</v>
      </c>
      <c r="K3477" s="89">
        <v>0</v>
      </c>
      <c r="L3477" s="89">
        <v>0</v>
      </c>
      <c r="M3477" s="89">
        <v>0</v>
      </c>
      <c r="N3477" s="89">
        <v>0</v>
      </c>
      <c r="O3477" s="89">
        <v>0</v>
      </c>
      <c r="P3477" s="89">
        <v>0</v>
      </c>
      <c r="Q3477" s="89">
        <v>0</v>
      </c>
      <c r="R3477" s="89">
        <v>0</v>
      </c>
      <c r="S3477" s="89">
        <v>0</v>
      </c>
      <c r="T3477" s="89">
        <v>0</v>
      </c>
      <c r="U3477" s="89">
        <v>0</v>
      </c>
      <c r="V3477" s="89">
        <v>0</v>
      </c>
      <c r="W3477" s="89">
        <v>0</v>
      </c>
      <c r="X3477" s="89">
        <v>0</v>
      </c>
      <c r="Y3477" s="89">
        <v>0</v>
      </c>
    </row>
    <row r="3478" spans="1:25">
      <c r="A3478" s="88" t="s">
        <v>3587</v>
      </c>
      <c r="B3478" s="89">
        <v>0</v>
      </c>
      <c r="C3478" s="89">
        <v>0</v>
      </c>
      <c r="D3478" s="89">
        <v>0</v>
      </c>
      <c r="E3478" s="89">
        <v>0</v>
      </c>
      <c r="F3478" s="89">
        <v>0</v>
      </c>
      <c r="G3478" s="89">
        <v>0</v>
      </c>
      <c r="H3478" s="89">
        <v>0</v>
      </c>
      <c r="I3478" s="89">
        <v>0</v>
      </c>
      <c r="J3478" s="89">
        <v>0</v>
      </c>
      <c r="K3478" s="89">
        <v>0</v>
      </c>
      <c r="L3478" s="89">
        <v>0</v>
      </c>
      <c r="M3478" s="89">
        <v>0</v>
      </c>
      <c r="N3478" s="89">
        <v>0</v>
      </c>
      <c r="O3478" s="89">
        <v>0</v>
      </c>
      <c r="P3478" s="89">
        <v>0</v>
      </c>
      <c r="Q3478" s="89">
        <v>0</v>
      </c>
      <c r="R3478" s="89">
        <v>0</v>
      </c>
      <c r="S3478" s="89">
        <v>0</v>
      </c>
      <c r="T3478" s="89">
        <v>0</v>
      </c>
      <c r="U3478" s="89">
        <v>0</v>
      </c>
      <c r="V3478" s="89">
        <v>0</v>
      </c>
      <c r="W3478" s="89">
        <v>0</v>
      </c>
      <c r="X3478" s="89">
        <v>0</v>
      </c>
      <c r="Y3478" s="89">
        <v>0</v>
      </c>
    </row>
    <row r="3479" spans="1:25">
      <c r="A3479" s="88" t="s">
        <v>3588</v>
      </c>
      <c r="B3479" s="89">
        <v>0</v>
      </c>
      <c r="C3479" s="89">
        <v>0</v>
      </c>
      <c r="D3479" s="89">
        <v>0</v>
      </c>
      <c r="E3479" s="89">
        <v>0</v>
      </c>
      <c r="F3479" s="89">
        <v>0</v>
      </c>
      <c r="G3479" s="89">
        <v>0</v>
      </c>
      <c r="H3479" s="89">
        <v>0</v>
      </c>
      <c r="I3479" s="89">
        <v>0</v>
      </c>
      <c r="J3479" s="89">
        <v>0</v>
      </c>
      <c r="K3479" s="89">
        <v>0</v>
      </c>
      <c r="L3479" s="89">
        <v>0</v>
      </c>
      <c r="M3479" s="89">
        <v>0</v>
      </c>
      <c r="N3479" s="89">
        <v>0</v>
      </c>
      <c r="O3479" s="89">
        <v>0</v>
      </c>
      <c r="P3479" s="89">
        <v>0</v>
      </c>
      <c r="Q3479" s="89">
        <v>0</v>
      </c>
      <c r="R3479" s="89">
        <v>0</v>
      </c>
      <c r="S3479" s="89">
        <v>0</v>
      </c>
      <c r="T3479" s="89">
        <v>0</v>
      </c>
      <c r="U3479" s="89">
        <v>0</v>
      </c>
      <c r="V3479" s="89">
        <v>0</v>
      </c>
      <c r="W3479" s="89">
        <v>0</v>
      </c>
      <c r="X3479" s="89">
        <v>0</v>
      </c>
      <c r="Y3479" s="89">
        <v>0</v>
      </c>
    </row>
    <row r="3480" spans="1:25">
      <c r="A3480" s="88" t="s">
        <v>3589</v>
      </c>
      <c r="B3480" s="89">
        <v>0</v>
      </c>
      <c r="C3480" s="89">
        <v>0</v>
      </c>
      <c r="D3480" s="89">
        <v>0</v>
      </c>
      <c r="E3480" s="89">
        <v>0</v>
      </c>
      <c r="F3480" s="89">
        <v>0</v>
      </c>
      <c r="G3480" s="89">
        <v>0</v>
      </c>
      <c r="H3480" s="89">
        <v>0</v>
      </c>
      <c r="I3480" s="89">
        <v>0</v>
      </c>
      <c r="J3480" s="89">
        <v>0</v>
      </c>
      <c r="K3480" s="89">
        <v>0</v>
      </c>
      <c r="L3480" s="89">
        <v>0</v>
      </c>
      <c r="M3480" s="89">
        <v>0</v>
      </c>
      <c r="N3480" s="89">
        <v>0</v>
      </c>
      <c r="O3480" s="89">
        <v>0</v>
      </c>
      <c r="P3480" s="89">
        <v>0</v>
      </c>
      <c r="Q3480" s="89">
        <v>0</v>
      </c>
      <c r="R3480" s="89">
        <v>0</v>
      </c>
      <c r="S3480" s="89">
        <v>0</v>
      </c>
      <c r="T3480" s="89">
        <v>0</v>
      </c>
      <c r="U3480" s="89">
        <v>0</v>
      </c>
      <c r="V3480" s="89">
        <v>0</v>
      </c>
      <c r="W3480" s="89">
        <v>0</v>
      </c>
      <c r="X3480" s="89">
        <v>0</v>
      </c>
      <c r="Y3480" s="89">
        <v>0</v>
      </c>
    </row>
    <row r="3481" spans="1:25">
      <c r="A3481" s="88" t="s">
        <v>3590</v>
      </c>
      <c r="B3481" s="89">
        <v>0</v>
      </c>
      <c r="C3481" s="89">
        <v>0</v>
      </c>
      <c r="D3481" s="89">
        <v>0</v>
      </c>
      <c r="E3481" s="89">
        <v>0</v>
      </c>
      <c r="F3481" s="89">
        <v>0</v>
      </c>
      <c r="G3481" s="89">
        <v>0</v>
      </c>
      <c r="H3481" s="89">
        <v>0</v>
      </c>
      <c r="I3481" s="89">
        <v>0</v>
      </c>
      <c r="J3481" s="89">
        <v>0</v>
      </c>
      <c r="K3481" s="89">
        <v>0</v>
      </c>
      <c r="L3481" s="89">
        <v>0</v>
      </c>
      <c r="M3481" s="89">
        <v>0</v>
      </c>
      <c r="N3481" s="89">
        <v>0</v>
      </c>
      <c r="O3481" s="89">
        <v>0</v>
      </c>
      <c r="P3481" s="89">
        <v>0</v>
      </c>
      <c r="Q3481" s="89">
        <v>0</v>
      </c>
      <c r="R3481" s="89">
        <v>0</v>
      </c>
      <c r="S3481" s="89">
        <v>0</v>
      </c>
      <c r="T3481" s="89">
        <v>0</v>
      </c>
      <c r="U3481" s="89">
        <v>0</v>
      </c>
      <c r="V3481" s="89">
        <v>0</v>
      </c>
      <c r="W3481" s="89">
        <v>0</v>
      </c>
      <c r="X3481" s="89">
        <v>0</v>
      </c>
      <c r="Y3481" s="89">
        <v>0</v>
      </c>
    </row>
    <row r="3482" spans="1:25">
      <c r="A3482" s="88" t="s">
        <v>3591</v>
      </c>
      <c r="B3482" s="89">
        <v>0</v>
      </c>
      <c r="C3482" s="89">
        <v>0</v>
      </c>
      <c r="D3482" s="89">
        <v>0</v>
      </c>
      <c r="E3482" s="89">
        <v>0</v>
      </c>
      <c r="F3482" s="89">
        <v>0</v>
      </c>
      <c r="G3482" s="89">
        <v>0</v>
      </c>
      <c r="H3482" s="89">
        <v>0</v>
      </c>
      <c r="I3482" s="89">
        <v>0</v>
      </c>
      <c r="J3482" s="89">
        <v>0</v>
      </c>
      <c r="K3482" s="89">
        <v>0</v>
      </c>
      <c r="L3482" s="89">
        <v>0</v>
      </c>
      <c r="M3482" s="89">
        <v>0</v>
      </c>
      <c r="N3482" s="89">
        <v>0</v>
      </c>
      <c r="O3482" s="89">
        <v>0</v>
      </c>
      <c r="P3482" s="89">
        <v>0</v>
      </c>
      <c r="Q3482" s="89">
        <v>0</v>
      </c>
      <c r="R3482" s="89">
        <v>0</v>
      </c>
      <c r="S3482" s="89">
        <v>0</v>
      </c>
      <c r="T3482" s="89">
        <v>0</v>
      </c>
      <c r="U3482" s="89">
        <v>0</v>
      </c>
      <c r="V3482" s="89">
        <v>0</v>
      </c>
      <c r="W3482" s="89">
        <v>0</v>
      </c>
      <c r="X3482" s="89">
        <v>0</v>
      </c>
      <c r="Y3482" s="89">
        <v>0</v>
      </c>
    </row>
    <row r="3483" spans="1:25">
      <c r="A3483" s="88" t="s">
        <v>3592</v>
      </c>
      <c r="B3483" s="89">
        <v>0</v>
      </c>
      <c r="C3483" s="89">
        <v>0</v>
      </c>
      <c r="D3483" s="89">
        <v>0</v>
      </c>
      <c r="E3483" s="89">
        <v>0</v>
      </c>
      <c r="F3483" s="89">
        <v>0</v>
      </c>
      <c r="G3483" s="89">
        <v>0</v>
      </c>
      <c r="H3483" s="89">
        <v>0</v>
      </c>
      <c r="I3483" s="89">
        <v>0</v>
      </c>
      <c r="J3483" s="89">
        <v>0</v>
      </c>
      <c r="K3483" s="89">
        <v>0</v>
      </c>
      <c r="L3483" s="89">
        <v>0</v>
      </c>
      <c r="M3483" s="89">
        <v>0</v>
      </c>
      <c r="N3483" s="89">
        <v>0</v>
      </c>
      <c r="O3483" s="89">
        <v>0</v>
      </c>
      <c r="P3483" s="89">
        <v>0</v>
      </c>
      <c r="Q3483" s="89">
        <v>0</v>
      </c>
      <c r="R3483" s="89">
        <v>0</v>
      </c>
      <c r="S3483" s="89">
        <v>0</v>
      </c>
      <c r="T3483" s="89">
        <v>0</v>
      </c>
      <c r="U3483" s="89">
        <v>0</v>
      </c>
      <c r="V3483" s="89">
        <v>0</v>
      </c>
      <c r="W3483" s="89">
        <v>0</v>
      </c>
      <c r="X3483" s="89">
        <v>0</v>
      </c>
      <c r="Y3483" s="89">
        <v>0</v>
      </c>
    </row>
    <row r="3484" spans="1:25">
      <c r="A3484" s="88" t="s">
        <v>3593</v>
      </c>
      <c r="B3484" s="89">
        <v>0</v>
      </c>
      <c r="C3484" s="89">
        <v>0</v>
      </c>
      <c r="D3484" s="89">
        <v>0</v>
      </c>
      <c r="E3484" s="89">
        <v>0</v>
      </c>
      <c r="F3484" s="89">
        <v>0</v>
      </c>
      <c r="G3484" s="89">
        <v>0</v>
      </c>
      <c r="H3484" s="89">
        <v>0</v>
      </c>
      <c r="I3484" s="89">
        <v>0</v>
      </c>
      <c r="J3484" s="89">
        <v>0</v>
      </c>
      <c r="K3484" s="89">
        <v>0</v>
      </c>
      <c r="L3484" s="89">
        <v>0</v>
      </c>
      <c r="M3484" s="89">
        <v>0</v>
      </c>
      <c r="N3484" s="89">
        <v>0</v>
      </c>
      <c r="O3484" s="89">
        <v>0</v>
      </c>
      <c r="P3484" s="89">
        <v>0</v>
      </c>
      <c r="Q3484" s="89">
        <v>0</v>
      </c>
      <c r="R3484" s="89">
        <v>0</v>
      </c>
      <c r="S3484" s="89">
        <v>0</v>
      </c>
      <c r="T3484" s="89">
        <v>0</v>
      </c>
      <c r="U3484" s="89">
        <v>0</v>
      </c>
      <c r="V3484" s="89">
        <v>0</v>
      </c>
      <c r="W3484" s="89">
        <v>0</v>
      </c>
      <c r="X3484" s="89">
        <v>0</v>
      </c>
      <c r="Y3484" s="89">
        <v>0</v>
      </c>
    </row>
    <row r="3485" spans="1:25">
      <c r="A3485" s="88" t="s">
        <v>3594</v>
      </c>
      <c r="B3485" s="89">
        <v>0</v>
      </c>
      <c r="C3485" s="89">
        <v>0</v>
      </c>
      <c r="D3485" s="89">
        <v>0</v>
      </c>
      <c r="E3485" s="89">
        <v>0</v>
      </c>
      <c r="F3485" s="89">
        <v>0</v>
      </c>
      <c r="G3485" s="89">
        <v>0</v>
      </c>
      <c r="H3485" s="89">
        <v>0</v>
      </c>
      <c r="I3485" s="89">
        <v>0</v>
      </c>
      <c r="J3485" s="89">
        <v>0</v>
      </c>
      <c r="K3485" s="89">
        <v>0</v>
      </c>
      <c r="L3485" s="89">
        <v>0</v>
      </c>
      <c r="M3485" s="89">
        <v>0</v>
      </c>
      <c r="N3485" s="89">
        <v>0</v>
      </c>
      <c r="O3485" s="89">
        <v>0</v>
      </c>
      <c r="P3485" s="89">
        <v>0</v>
      </c>
      <c r="Q3485" s="89">
        <v>0</v>
      </c>
      <c r="R3485" s="89">
        <v>0</v>
      </c>
      <c r="S3485" s="89">
        <v>0</v>
      </c>
      <c r="T3485" s="89">
        <v>0</v>
      </c>
      <c r="U3485" s="89">
        <v>0</v>
      </c>
      <c r="V3485" s="89">
        <v>0</v>
      </c>
      <c r="W3485" s="89">
        <v>0</v>
      </c>
      <c r="X3485" s="89">
        <v>0</v>
      </c>
      <c r="Y3485" s="89">
        <v>0</v>
      </c>
    </row>
    <row r="3486" spans="1:25">
      <c r="A3486" s="88" t="s">
        <v>3595</v>
      </c>
      <c r="B3486" s="89">
        <v>0</v>
      </c>
      <c r="C3486" s="89">
        <v>0</v>
      </c>
      <c r="D3486" s="89">
        <v>0</v>
      </c>
      <c r="E3486" s="89">
        <v>0</v>
      </c>
      <c r="F3486" s="89">
        <v>0</v>
      </c>
      <c r="G3486" s="89">
        <v>0</v>
      </c>
      <c r="H3486" s="89">
        <v>0</v>
      </c>
      <c r="I3486" s="89">
        <v>0</v>
      </c>
      <c r="J3486" s="89">
        <v>0</v>
      </c>
      <c r="K3486" s="89">
        <v>0</v>
      </c>
      <c r="L3486" s="89">
        <v>0</v>
      </c>
      <c r="M3486" s="89">
        <v>0</v>
      </c>
      <c r="N3486" s="89">
        <v>0</v>
      </c>
      <c r="O3486" s="89">
        <v>0</v>
      </c>
      <c r="P3486" s="89">
        <v>0</v>
      </c>
      <c r="Q3486" s="89">
        <v>0</v>
      </c>
      <c r="R3486" s="89">
        <v>0</v>
      </c>
      <c r="S3486" s="89">
        <v>0</v>
      </c>
      <c r="T3486" s="89">
        <v>0</v>
      </c>
      <c r="U3486" s="89">
        <v>0</v>
      </c>
      <c r="V3486" s="89">
        <v>0</v>
      </c>
      <c r="W3486" s="89">
        <v>0</v>
      </c>
      <c r="X3486" s="89">
        <v>0</v>
      </c>
      <c r="Y3486" s="89">
        <v>0</v>
      </c>
    </row>
    <row r="3487" spans="1:25">
      <c r="A3487" s="88" t="s">
        <v>3596</v>
      </c>
      <c r="B3487" s="89">
        <v>0</v>
      </c>
      <c r="C3487" s="89">
        <v>0</v>
      </c>
      <c r="D3487" s="89">
        <v>0</v>
      </c>
      <c r="E3487" s="89">
        <v>0</v>
      </c>
      <c r="F3487" s="89">
        <v>0</v>
      </c>
      <c r="G3487" s="89">
        <v>0</v>
      </c>
      <c r="H3487" s="89">
        <v>0</v>
      </c>
      <c r="I3487" s="89">
        <v>0</v>
      </c>
      <c r="J3487" s="89">
        <v>0</v>
      </c>
      <c r="K3487" s="89">
        <v>0</v>
      </c>
      <c r="L3487" s="89">
        <v>0</v>
      </c>
      <c r="M3487" s="89">
        <v>0</v>
      </c>
      <c r="N3487" s="89">
        <v>0</v>
      </c>
      <c r="O3487" s="89">
        <v>0</v>
      </c>
      <c r="P3487" s="89">
        <v>0</v>
      </c>
      <c r="Q3487" s="89">
        <v>0</v>
      </c>
      <c r="R3487" s="89">
        <v>0</v>
      </c>
      <c r="S3487" s="89">
        <v>0</v>
      </c>
      <c r="T3487" s="89">
        <v>0</v>
      </c>
      <c r="U3487" s="89">
        <v>0</v>
      </c>
      <c r="V3487" s="89">
        <v>0</v>
      </c>
      <c r="W3487" s="89">
        <v>0</v>
      </c>
      <c r="X3487" s="89">
        <v>0</v>
      </c>
      <c r="Y3487" s="89">
        <v>0</v>
      </c>
    </row>
    <row r="3488" spans="1:25">
      <c r="A3488" s="88" t="s">
        <v>3597</v>
      </c>
      <c r="B3488" s="89">
        <v>0</v>
      </c>
      <c r="C3488" s="89">
        <v>0</v>
      </c>
      <c r="D3488" s="89">
        <v>0</v>
      </c>
      <c r="E3488" s="89">
        <v>0</v>
      </c>
      <c r="F3488" s="89">
        <v>0</v>
      </c>
      <c r="G3488" s="89">
        <v>0</v>
      </c>
      <c r="H3488" s="89">
        <v>0</v>
      </c>
      <c r="I3488" s="89">
        <v>0</v>
      </c>
      <c r="J3488" s="89">
        <v>0</v>
      </c>
      <c r="K3488" s="89">
        <v>0</v>
      </c>
      <c r="L3488" s="89">
        <v>0</v>
      </c>
      <c r="M3488" s="89">
        <v>0</v>
      </c>
      <c r="N3488" s="89">
        <v>0</v>
      </c>
      <c r="O3488" s="89">
        <v>0</v>
      </c>
      <c r="P3488" s="89">
        <v>0</v>
      </c>
      <c r="Q3488" s="89">
        <v>0</v>
      </c>
      <c r="R3488" s="89">
        <v>0</v>
      </c>
      <c r="S3488" s="89">
        <v>0</v>
      </c>
      <c r="T3488" s="89">
        <v>0</v>
      </c>
      <c r="U3488" s="89">
        <v>0</v>
      </c>
      <c r="V3488" s="89">
        <v>0</v>
      </c>
      <c r="W3488" s="89">
        <v>0</v>
      </c>
      <c r="X3488" s="89">
        <v>0</v>
      </c>
      <c r="Y3488" s="89">
        <v>0</v>
      </c>
    </row>
    <row r="3489" spans="1:25">
      <c r="A3489" s="88" t="s">
        <v>3598</v>
      </c>
      <c r="B3489" s="89">
        <v>0</v>
      </c>
      <c r="C3489" s="89">
        <v>0</v>
      </c>
      <c r="D3489" s="89">
        <v>0</v>
      </c>
      <c r="E3489" s="89">
        <v>0</v>
      </c>
      <c r="F3489" s="89">
        <v>0</v>
      </c>
      <c r="G3489" s="89">
        <v>0</v>
      </c>
      <c r="H3489" s="89">
        <v>0</v>
      </c>
      <c r="I3489" s="89">
        <v>0</v>
      </c>
      <c r="J3489" s="89">
        <v>0</v>
      </c>
      <c r="K3489" s="89">
        <v>0</v>
      </c>
      <c r="L3489" s="89">
        <v>0</v>
      </c>
      <c r="M3489" s="89">
        <v>0</v>
      </c>
      <c r="N3489" s="89">
        <v>0</v>
      </c>
      <c r="O3489" s="89">
        <v>0</v>
      </c>
      <c r="P3489" s="89">
        <v>0</v>
      </c>
      <c r="Q3489" s="89">
        <v>0</v>
      </c>
      <c r="R3489" s="89">
        <v>0</v>
      </c>
      <c r="S3489" s="89">
        <v>0</v>
      </c>
      <c r="T3489" s="89">
        <v>0</v>
      </c>
      <c r="U3489" s="89">
        <v>0</v>
      </c>
      <c r="V3489" s="89">
        <v>0</v>
      </c>
      <c r="W3489" s="89">
        <v>0</v>
      </c>
      <c r="X3489" s="89">
        <v>0</v>
      </c>
      <c r="Y3489" s="89">
        <v>0</v>
      </c>
    </row>
    <row r="3490" spans="1:25">
      <c r="A3490" s="88" t="s">
        <v>3599</v>
      </c>
      <c r="B3490" s="89">
        <v>0</v>
      </c>
      <c r="C3490" s="89">
        <v>0</v>
      </c>
      <c r="D3490" s="89">
        <v>0</v>
      </c>
      <c r="E3490" s="89">
        <v>0</v>
      </c>
      <c r="F3490" s="89">
        <v>0</v>
      </c>
      <c r="G3490" s="89">
        <v>0</v>
      </c>
      <c r="H3490" s="89">
        <v>0</v>
      </c>
      <c r="I3490" s="89">
        <v>0</v>
      </c>
      <c r="J3490" s="89">
        <v>0</v>
      </c>
      <c r="K3490" s="89">
        <v>0</v>
      </c>
      <c r="L3490" s="89">
        <v>0</v>
      </c>
      <c r="M3490" s="89">
        <v>0</v>
      </c>
      <c r="N3490" s="89">
        <v>0</v>
      </c>
      <c r="O3490" s="89">
        <v>0</v>
      </c>
      <c r="P3490" s="89">
        <v>0</v>
      </c>
      <c r="Q3490" s="89">
        <v>0</v>
      </c>
      <c r="R3490" s="89">
        <v>0</v>
      </c>
      <c r="S3490" s="89">
        <v>0</v>
      </c>
      <c r="T3490" s="89">
        <v>0</v>
      </c>
      <c r="U3490" s="89">
        <v>0</v>
      </c>
      <c r="V3490" s="89">
        <v>0</v>
      </c>
      <c r="W3490" s="89">
        <v>0</v>
      </c>
      <c r="X3490" s="89">
        <v>0</v>
      </c>
      <c r="Y3490" s="89">
        <v>0</v>
      </c>
    </row>
    <row r="3491" spans="1:25">
      <c r="A3491" s="88" t="s">
        <v>3600</v>
      </c>
      <c r="B3491" s="89">
        <v>0</v>
      </c>
      <c r="C3491" s="89">
        <v>0</v>
      </c>
      <c r="D3491" s="89">
        <v>0</v>
      </c>
      <c r="E3491" s="89">
        <v>0</v>
      </c>
      <c r="F3491" s="89">
        <v>0</v>
      </c>
      <c r="G3491" s="89">
        <v>0</v>
      </c>
      <c r="H3491" s="89">
        <v>0</v>
      </c>
      <c r="I3491" s="89">
        <v>0</v>
      </c>
      <c r="J3491" s="89">
        <v>0</v>
      </c>
      <c r="K3491" s="89">
        <v>0</v>
      </c>
      <c r="L3491" s="89">
        <v>0</v>
      </c>
      <c r="M3491" s="89">
        <v>0</v>
      </c>
      <c r="N3491" s="89">
        <v>0</v>
      </c>
      <c r="O3491" s="89">
        <v>0</v>
      </c>
      <c r="P3491" s="89">
        <v>0</v>
      </c>
      <c r="Q3491" s="89">
        <v>0</v>
      </c>
      <c r="R3491" s="89">
        <v>0</v>
      </c>
      <c r="S3491" s="89">
        <v>0</v>
      </c>
      <c r="T3491" s="89">
        <v>0</v>
      </c>
      <c r="U3491" s="89">
        <v>0</v>
      </c>
      <c r="V3491" s="89">
        <v>0</v>
      </c>
      <c r="W3491" s="89">
        <v>0</v>
      </c>
      <c r="X3491" s="89">
        <v>0</v>
      </c>
      <c r="Y3491" s="89">
        <v>0</v>
      </c>
    </row>
    <row r="3492" spans="1:25">
      <c r="A3492" s="88" t="s">
        <v>3601</v>
      </c>
      <c r="B3492" s="89">
        <v>0</v>
      </c>
      <c r="C3492" s="89">
        <v>0</v>
      </c>
      <c r="D3492" s="89">
        <v>0</v>
      </c>
      <c r="E3492" s="89">
        <v>0</v>
      </c>
      <c r="F3492" s="89">
        <v>0</v>
      </c>
      <c r="G3492" s="89">
        <v>0</v>
      </c>
      <c r="H3492" s="89">
        <v>0</v>
      </c>
      <c r="I3492" s="89">
        <v>0</v>
      </c>
      <c r="J3492" s="89">
        <v>0</v>
      </c>
      <c r="K3492" s="89">
        <v>0</v>
      </c>
      <c r="L3492" s="89">
        <v>0</v>
      </c>
      <c r="M3492" s="89">
        <v>0</v>
      </c>
      <c r="N3492" s="89">
        <v>0</v>
      </c>
      <c r="O3492" s="89">
        <v>0</v>
      </c>
      <c r="P3492" s="89">
        <v>0</v>
      </c>
      <c r="Q3492" s="89">
        <v>0</v>
      </c>
      <c r="R3492" s="89">
        <v>0</v>
      </c>
      <c r="S3492" s="89">
        <v>0</v>
      </c>
      <c r="T3492" s="89">
        <v>0</v>
      </c>
      <c r="U3492" s="89">
        <v>0</v>
      </c>
      <c r="V3492" s="89">
        <v>0</v>
      </c>
      <c r="W3492" s="89">
        <v>0</v>
      </c>
      <c r="X3492" s="89">
        <v>0</v>
      </c>
      <c r="Y3492" s="89">
        <v>0</v>
      </c>
    </row>
    <row r="3493" spans="1:25">
      <c r="A3493" s="88" t="s">
        <v>3602</v>
      </c>
      <c r="B3493" s="89">
        <v>0</v>
      </c>
      <c r="C3493" s="89">
        <v>0</v>
      </c>
      <c r="D3493" s="89">
        <v>0</v>
      </c>
      <c r="E3493" s="89">
        <v>0</v>
      </c>
      <c r="F3493" s="89">
        <v>0</v>
      </c>
      <c r="G3493" s="89">
        <v>0</v>
      </c>
      <c r="H3493" s="89">
        <v>0</v>
      </c>
      <c r="I3493" s="89">
        <v>0</v>
      </c>
      <c r="J3493" s="89">
        <v>0</v>
      </c>
      <c r="K3493" s="89">
        <v>0</v>
      </c>
      <c r="L3493" s="89">
        <v>0</v>
      </c>
      <c r="M3493" s="89">
        <v>0</v>
      </c>
      <c r="N3493" s="89">
        <v>0</v>
      </c>
      <c r="O3493" s="89">
        <v>0</v>
      </c>
      <c r="P3493" s="89">
        <v>0</v>
      </c>
      <c r="Q3493" s="89">
        <v>0</v>
      </c>
      <c r="R3493" s="89">
        <v>0</v>
      </c>
      <c r="S3493" s="89">
        <v>0</v>
      </c>
      <c r="T3493" s="89">
        <v>0</v>
      </c>
      <c r="U3493" s="89">
        <v>0</v>
      </c>
      <c r="V3493" s="89">
        <v>0</v>
      </c>
      <c r="W3493" s="89">
        <v>0</v>
      </c>
      <c r="X3493" s="89">
        <v>0</v>
      </c>
      <c r="Y3493" s="89">
        <v>0</v>
      </c>
    </row>
    <row r="3494" spans="1:25">
      <c r="A3494" s="88" t="s">
        <v>3603</v>
      </c>
      <c r="B3494" s="89">
        <v>0</v>
      </c>
      <c r="C3494" s="89">
        <v>0</v>
      </c>
      <c r="D3494" s="89">
        <v>0</v>
      </c>
      <c r="E3494" s="89">
        <v>0</v>
      </c>
      <c r="F3494" s="89">
        <v>0</v>
      </c>
      <c r="G3494" s="89">
        <v>0</v>
      </c>
      <c r="H3494" s="89">
        <v>0</v>
      </c>
      <c r="I3494" s="89">
        <v>0</v>
      </c>
      <c r="J3494" s="89">
        <v>0</v>
      </c>
      <c r="K3494" s="89">
        <v>0</v>
      </c>
      <c r="L3494" s="89">
        <v>0</v>
      </c>
      <c r="M3494" s="89">
        <v>0</v>
      </c>
      <c r="N3494" s="89">
        <v>0</v>
      </c>
      <c r="O3494" s="89">
        <v>0</v>
      </c>
      <c r="P3494" s="89">
        <v>0</v>
      </c>
      <c r="Q3494" s="89">
        <v>0</v>
      </c>
      <c r="R3494" s="89">
        <v>0</v>
      </c>
      <c r="S3494" s="89">
        <v>0</v>
      </c>
      <c r="T3494" s="89">
        <v>0</v>
      </c>
      <c r="U3494" s="89">
        <v>0</v>
      </c>
      <c r="V3494" s="89">
        <v>0</v>
      </c>
      <c r="W3494" s="89">
        <v>0</v>
      </c>
      <c r="X3494" s="89">
        <v>0</v>
      </c>
      <c r="Y3494" s="89">
        <v>0</v>
      </c>
    </row>
    <row r="3495" spans="1:25">
      <c r="A3495" s="88" t="s">
        <v>3604</v>
      </c>
      <c r="B3495" s="89">
        <v>0</v>
      </c>
      <c r="C3495" s="89">
        <v>0</v>
      </c>
      <c r="D3495" s="89">
        <v>0</v>
      </c>
      <c r="E3495" s="89">
        <v>0</v>
      </c>
      <c r="F3495" s="89">
        <v>0</v>
      </c>
      <c r="G3495" s="89">
        <v>0</v>
      </c>
      <c r="H3495" s="89">
        <v>0</v>
      </c>
      <c r="I3495" s="89">
        <v>0</v>
      </c>
      <c r="J3495" s="89">
        <v>0</v>
      </c>
      <c r="K3495" s="89">
        <v>0</v>
      </c>
      <c r="L3495" s="89">
        <v>0</v>
      </c>
      <c r="M3495" s="89">
        <v>0</v>
      </c>
      <c r="N3495" s="89">
        <v>0</v>
      </c>
      <c r="O3495" s="89">
        <v>0</v>
      </c>
      <c r="P3495" s="89">
        <v>0</v>
      </c>
      <c r="Q3495" s="89">
        <v>0</v>
      </c>
      <c r="R3495" s="89">
        <v>0</v>
      </c>
      <c r="S3495" s="89">
        <v>0</v>
      </c>
      <c r="T3495" s="89">
        <v>0</v>
      </c>
      <c r="U3495" s="89">
        <v>0</v>
      </c>
      <c r="V3495" s="89">
        <v>0</v>
      </c>
      <c r="W3495" s="89">
        <v>0</v>
      </c>
      <c r="X3495" s="89">
        <v>0</v>
      </c>
      <c r="Y3495" s="89">
        <v>0</v>
      </c>
    </row>
    <row r="3496" spans="1:25">
      <c r="A3496" s="88" t="s">
        <v>3605</v>
      </c>
      <c r="B3496" s="89">
        <v>0</v>
      </c>
      <c r="C3496" s="89">
        <v>0</v>
      </c>
      <c r="D3496" s="89">
        <v>0</v>
      </c>
      <c r="E3496" s="89">
        <v>0</v>
      </c>
      <c r="F3496" s="89">
        <v>0</v>
      </c>
      <c r="G3496" s="89">
        <v>0</v>
      </c>
      <c r="H3496" s="89">
        <v>0</v>
      </c>
      <c r="I3496" s="89">
        <v>0</v>
      </c>
      <c r="J3496" s="89">
        <v>0</v>
      </c>
      <c r="K3496" s="89">
        <v>0</v>
      </c>
      <c r="L3496" s="89">
        <v>0</v>
      </c>
      <c r="M3496" s="89">
        <v>0</v>
      </c>
      <c r="N3496" s="89">
        <v>0</v>
      </c>
      <c r="O3496" s="89">
        <v>0</v>
      </c>
      <c r="P3496" s="89">
        <v>0</v>
      </c>
      <c r="Q3496" s="89">
        <v>0</v>
      </c>
      <c r="R3496" s="89">
        <v>0</v>
      </c>
      <c r="S3496" s="89">
        <v>0</v>
      </c>
      <c r="T3496" s="89">
        <v>0</v>
      </c>
      <c r="U3496" s="89">
        <v>0</v>
      </c>
      <c r="V3496" s="89">
        <v>0</v>
      </c>
      <c r="W3496" s="89">
        <v>0</v>
      </c>
      <c r="X3496" s="89">
        <v>0</v>
      </c>
      <c r="Y3496" s="89">
        <v>0</v>
      </c>
    </row>
    <row r="3497" spans="1:25">
      <c r="A3497" s="88" t="s">
        <v>3606</v>
      </c>
      <c r="B3497" s="89">
        <v>0</v>
      </c>
      <c r="C3497" s="89">
        <v>0</v>
      </c>
      <c r="D3497" s="89">
        <v>0</v>
      </c>
      <c r="E3497" s="89">
        <v>0</v>
      </c>
      <c r="F3497" s="89">
        <v>0</v>
      </c>
      <c r="G3497" s="89">
        <v>0</v>
      </c>
      <c r="H3497" s="89">
        <v>0</v>
      </c>
      <c r="I3497" s="89">
        <v>0</v>
      </c>
      <c r="J3497" s="89">
        <v>0</v>
      </c>
      <c r="K3497" s="89">
        <v>0</v>
      </c>
      <c r="L3497" s="89">
        <v>0</v>
      </c>
      <c r="M3497" s="89">
        <v>0</v>
      </c>
      <c r="N3497" s="89">
        <v>0</v>
      </c>
      <c r="O3497" s="89">
        <v>0</v>
      </c>
      <c r="P3497" s="89">
        <v>0</v>
      </c>
      <c r="Q3497" s="89">
        <v>0</v>
      </c>
      <c r="R3497" s="89">
        <v>0</v>
      </c>
      <c r="S3497" s="89">
        <v>0</v>
      </c>
      <c r="T3497" s="89">
        <v>0</v>
      </c>
      <c r="U3497" s="89">
        <v>0</v>
      </c>
      <c r="V3497" s="89">
        <v>0</v>
      </c>
      <c r="W3497" s="89">
        <v>0</v>
      </c>
      <c r="X3497" s="89">
        <v>0</v>
      </c>
      <c r="Y3497" s="89">
        <v>0</v>
      </c>
    </row>
    <row r="3498" spans="1:25">
      <c r="A3498" s="88" t="s">
        <v>3607</v>
      </c>
      <c r="B3498" s="89">
        <v>0</v>
      </c>
      <c r="C3498" s="89">
        <v>0</v>
      </c>
      <c r="D3498" s="89">
        <v>0</v>
      </c>
      <c r="E3498" s="89">
        <v>0</v>
      </c>
      <c r="F3498" s="89">
        <v>0</v>
      </c>
      <c r="G3498" s="89">
        <v>0</v>
      </c>
      <c r="H3498" s="89">
        <v>0</v>
      </c>
      <c r="I3498" s="89">
        <v>0</v>
      </c>
      <c r="J3498" s="89">
        <v>0</v>
      </c>
      <c r="K3498" s="89">
        <v>0</v>
      </c>
      <c r="L3498" s="89">
        <v>0</v>
      </c>
      <c r="M3498" s="89">
        <v>0</v>
      </c>
      <c r="N3498" s="89">
        <v>0</v>
      </c>
      <c r="O3498" s="89">
        <v>0</v>
      </c>
      <c r="P3498" s="89">
        <v>0</v>
      </c>
      <c r="Q3498" s="89">
        <v>0</v>
      </c>
      <c r="R3498" s="89">
        <v>0</v>
      </c>
      <c r="S3498" s="89">
        <v>0</v>
      </c>
      <c r="T3498" s="89">
        <v>0</v>
      </c>
      <c r="U3498" s="89">
        <v>0</v>
      </c>
      <c r="V3498" s="89">
        <v>0</v>
      </c>
      <c r="W3498" s="89">
        <v>0</v>
      </c>
      <c r="X3498" s="89">
        <v>0</v>
      </c>
      <c r="Y3498" s="89">
        <v>0</v>
      </c>
    </row>
    <row r="3499" spans="1:25">
      <c r="A3499" s="88" t="s">
        <v>3608</v>
      </c>
      <c r="B3499" s="89">
        <v>0</v>
      </c>
      <c r="C3499" s="89">
        <v>0</v>
      </c>
      <c r="D3499" s="89">
        <v>0</v>
      </c>
      <c r="E3499" s="89">
        <v>0</v>
      </c>
      <c r="F3499" s="89">
        <v>0</v>
      </c>
      <c r="G3499" s="89">
        <v>0</v>
      </c>
      <c r="H3499" s="89">
        <v>0</v>
      </c>
      <c r="I3499" s="89">
        <v>0</v>
      </c>
      <c r="J3499" s="89">
        <v>0</v>
      </c>
      <c r="K3499" s="89">
        <v>0</v>
      </c>
      <c r="L3499" s="89">
        <v>0</v>
      </c>
      <c r="M3499" s="89">
        <v>0</v>
      </c>
      <c r="N3499" s="89">
        <v>0</v>
      </c>
      <c r="O3499" s="89">
        <v>0</v>
      </c>
      <c r="P3499" s="89">
        <v>0</v>
      </c>
      <c r="Q3499" s="89">
        <v>0</v>
      </c>
      <c r="R3499" s="89">
        <v>0</v>
      </c>
      <c r="S3499" s="89">
        <v>0</v>
      </c>
      <c r="T3499" s="89">
        <v>0</v>
      </c>
      <c r="U3499" s="89">
        <v>0</v>
      </c>
      <c r="V3499" s="89">
        <v>0</v>
      </c>
      <c r="W3499" s="89">
        <v>0</v>
      </c>
      <c r="X3499" s="89">
        <v>0</v>
      </c>
      <c r="Y3499" s="89">
        <v>0</v>
      </c>
    </row>
    <row r="3500" spans="1:25">
      <c r="A3500" s="88" t="s">
        <v>3609</v>
      </c>
      <c r="B3500" s="89">
        <v>0</v>
      </c>
      <c r="C3500" s="89">
        <v>0</v>
      </c>
      <c r="D3500" s="89">
        <v>0</v>
      </c>
      <c r="E3500" s="89">
        <v>0</v>
      </c>
      <c r="F3500" s="89">
        <v>0</v>
      </c>
      <c r="G3500" s="89">
        <v>0</v>
      </c>
      <c r="H3500" s="89">
        <v>0</v>
      </c>
      <c r="I3500" s="89">
        <v>0</v>
      </c>
      <c r="J3500" s="89">
        <v>0</v>
      </c>
      <c r="K3500" s="89">
        <v>0</v>
      </c>
      <c r="L3500" s="89">
        <v>0</v>
      </c>
      <c r="M3500" s="89">
        <v>0</v>
      </c>
      <c r="N3500" s="89">
        <v>0</v>
      </c>
      <c r="O3500" s="89">
        <v>0</v>
      </c>
      <c r="P3500" s="89">
        <v>0</v>
      </c>
      <c r="Q3500" s="89">
        <v>0</v>
      </c>
      <c r="R3500" s="89">
        <v>0</v>
      </c>
      <c r="S3500" s="89">
        <v>0</v>
      </c>
      <c r="T3500" s="89">
        <v>0</v>
      </c>
      <c r="U3500" s="89">
        <v>0</v>
      </c>
      <c r="V3500" s="89">
        <v>0</v>
      </c>
      <c r="W3500" s="89">
        <v>0</v>
      </c>
      <c r="X3500" s="89">
        <v>0</v>
      </c>
      <c r="Y3500" s="89">
        <v>0</v>
      </c>
    </row>
    <row r="3501" spans="1:25">
      <c r="A3501" s="88" t="s">
        <v>3610</v>
      </c>
      <c r="B3501" s="89">
        <v>0</v>
      </c>
      <c r="C3501" s="89">
        <v>0</v>
      </c>
      <c r="D3501" s="89">
        <v>0</v>
      </c>
      <c r="E3501" s="89">
        <v>0</v>
      </c>
      <c r="F3501" s="89">
        <v>0</v>
      </c>
      <c r="G3501" s="89">
        <v>0</v>
      </c>
      <c r="H3501" s="89">
        <v>0</v>
      </c>
      <c r="I3501" s="89">
        <v>0</v>
      </c>
      <c r="J3501" s="89">
        <v>0</v>
      </c>
      <c r="K3501" s="89">
        <v>0</v>
      </c>
      <c r="L3501" s="89">
        <v>0</v>
      </c>
      <c r="M3501" s="89">
        <v>0</v>
      </c>
      <c r="N3501" s="89">
        <v>0</v>
      </c>
      <c r="O3501" s="89">
        <v>0</v>
      </c>
      <c r="P3501" s="89">
        <v>0</v>
      </c>
      <c r="Q3501" s="89">
        <v>0</v>
      </c>
      <c r="R3501" s="89">
        <v>0</v>
      </c>
      <c r="S3501" s="89">
        <v>0</v>
      </c>
      <c r="T3501" s="89">
        <v>0</v>
      </c>
      <c r="U3501" s="89">
        <v>0</v>
      </c>
      <c r="V3501" s="89">
        <v>0</v>
      </c>
      <c r="W3501" s="89">
        <v>0</v>
      </c>
      <c r="X3501" s="89">
        <v>0</v>
      </c>
      <c r="Y3501" s="89">
        <v>0</v>
      </c>
    </row>
    <row r="3502" spans="1:25">
      <c r="A3502" s="88" t="s">
        <v>3611</v>
      </c>
      <c r="B3502" s="89">
        <v>0</v>
      </c>
      <c r="C3502" s="89">
        <v>0</v>
      </c>
      <c r="D3502" s="89">
        <v>0</v>
      </c>
      <c r="E3502" s="89">
        <v>0</v>
      </c>
      <c r="F3502" s="89">
        <v>0</v>
      </c>
      <c r="G3502" s="89">
        <v>0</v>
      </c>
      <c r="H3502" s="89">
        <v>0</v>
      </c>
      <c r="I3502" s="89">
        <v>0</v>
      </c>
      <c r="J3502" s="89">
        <v>0</v>
      </c>
      <c r="K3502" s="89">
        <v>0</v>
      </c>
      <c r="L3502" s="89">
        <v>0</v>
      </c>
      <c r="M3502" s="89">
        <v>0</v>
      </c>
      <c r="N3502" s="89">
        <v>0</v>
      </c>
      <c r="O3502" s="89">
        <v>0</v>
      </c>
      <c r="P3502" s="89">
        <v>0</v>
      </c>
      <c r="Q3502" s="89">
        <v>0</v>
      </c>
      <c r="R3502" s="89">
        <v>0</v>
      </c>
      <c r="S3502" s="89">
        <v>0</v>
      </c>
      <c r="T3502" s="89">
        <v>0</v>
      </c>
      <c r="U3502" s="89">
        <v>0</v>
      </c>
      <c r="V3502" s="89">
        <v>0</v>
      </c>
      <c r="W3502" s="89">
        <v>0</v>
      </c>
      <c r="X3502" s="89">
        <v>0</v>
      </c>
      <c r="Y3502" s="89">
        <v>0</v>
      </c>
    </row>
    <row r="3503" spans="1:25">
      <c r="A3503" s="88" t="s">
        <v>3612</v>
      </c>
      <c r="B3503" s="89">
        <v>0</v>
      </c>
      <c r="C3503" s="89">
        <v>0</v>
      </c>
      <c r="D3503" s="89">
        <v>0</v>
      </c>
      <c r="E3503" s="89">
        <v>0</v>
      </c>
      <c r="F3503" s="89">
        <v>0</v>
      </c>
      <c r="G3503" s="89">
        <v>0</v>
      </c>
      <c r="H3503" s="89">
        <v>0</v>
      </c>
      <c r="I3503" s="89">
        <v>0</v>
      </c>
      <c r="J3503" s="89">
        <v>0</v>
      </c>
      <c r="K3503" s="89">
        <v>0</v>
      </c>
      <c r="L3503" s="89">
        <v>0</v>
      </c>
      <c r="M3503" s="89">
        <v>0</v>
      </c>
      <c r="N3503" s="89">
        <v>0</v>
      </c>
      <c r="O3503" s="89">
        <v>0</v>
      </c>
      <c r="P3503" s="89">
        <v>0</v>
      </c>
      <c r="Q3503" s="89">
        <v>0</v>
      </c>
      <c r="R3503" s="89">
        <v>0</v>
      </c>
      <c r="S3503" s="89">
        <v>0</v>
      </c>
      <c r="T3503" s="89">
        <v>0</v>
      </c>
      <c r="U3503" s="89">
        <v>0</v>
      </c>
      <c r="V3503" s="89">
        <v>0</v>
      </c>
      <c r="W3503" s="89">
        <v>0</v>
      </c>
      <c r="X3503" s="89">
        <v>0</v>
      </c>
      <c r="Y3503" s="89">
        <v>0</v>
      </c>
    </row>
    <row r="3504" spans="1:25">
      <c r="A3504" s="88" t="s">
        <v>3613</v>
      </c>
      <c r="B3504" s="89">
        <v>0</v>
      </c>
      <c r="C3504" s="89">
        <v>0</v>
      </c>
      <c r="D3504" s="89">
        <v>0</v>
      </c>
      <c r="E3504" s="89">
        <v>0</v>
      </c>
      <c r="F3504" s="89">
        <v>0</v>
      </c>
      <c r="G3504" s="89">
        <v>0</v>
      </c>
      <c r="H3504" s="89">
        <v>0</v>
      </c>
      <c r="I3504" s="89">
        <v>0</v>
      </c>
      <c r="J3504" s="89">
        <v>0</v>
      </c>
      <c r="K3504" s="89">
        <v>0</v>
      </c>
      <c r="L3504" s="89">
        <v>0</v>
      </c>
      <c r="M3504" s="89">
        <v>0</v>
      </c>
      <c r="N3504" s="89">
        <v>0</v>
      </c>
      <c r="O3504" s="89">
        <v>0</v>
      </c>
      <c r="P3504" s="89">
        <v>0</v>
      </c>
      <c r="Q3504" s="89">
        <v>0</v>
      </c>
      <c r="R3504" s="89">
        <v>0</v>
      </c>
      <c r="S3504" s="89">
        <v>0</v>
      </c>
      <c r="T3504" s="89">
        <v>0</v>
      </c>
      <c r="U3504" s="89">
        <v>0</v>
      </c>
      <c r="V3504" s="89">
        <v>0</v>
      </c>
      <c r="W3504" s="89">
        <v>0</v>
      </c>
      <c r="X3504" s="89">
        <v>0</v>
      </c>
      <c r="Y3504" s="89">
        <v>0</v>
      </c>
    </row>
    <row r="3505" spans="1:25">
      <c r="A3505" s="88" t="s">
        <v>3614</v>
      </c>
      <c r="B3505" s="89">
        <v>0</v>
      </c>
      <c r="C3505" s="89">
        <v>0</v>
      </c>
      <c r="D3505" s="89">
        <v>0</v>
      </c>
      <c r="E3505" s="89">
        <v>0</v>
      </c>
      <c r="F3505" s="89">
        <v>0</v>
      </c>
      <c r="G3505" s="89">
        <v>0</v>
      </c>
      <c r="H3505" s="89">
        <v>0</v>
      </c>
      <c r="I3505" s="89">
        <v>0</v>
      </c>
      <c r="J3505" s="89">
        <v>0</v>
      </c>
      <c r="K3505" s="89">
        <v>0</v>
      </c>
      <c r="L3505" s="89">
        <v>0</v>
      </c>
      <c r="M3505" s="89">
        <v>0</v>
      </c>
      <c r="N3505" s="89">
        <v>0</v>
      </c>
      <c r="O3505" s="89">
        <v>0</v>
      </c>
      <c r="P3505" s="89">
        <v>0</v>
      </c>
      <c r="Q3505" s="89">
        <v>0</v>
      </c>
      <c r="R3505" s="89">
        <v>0</v>
      </c>
      <c r="S3505" s="89">
        <v>0</v>
      </c>
      <c r="T3505" s="89">
        <v>0</v>
      </c>
      <c r="U3505" s="89">
        <v>0</v>
      </c>
      <c r="V3505" s="89">
        <v>0</v>
      </c>
      <c r="W3505" s="89">
        <v>0</v>
      </c>
      <c r="X3505" s="89">
        <v>0</v>
      </c>
      <c r="Y3505" s="89">
        <v>0</v>
      </c>
    </row>
    <row r="3506" spans="1:25">
      <c r="A3506" s="88" t="s">
        <v>3615</v>
      </c>
      <c r="B3506" s="89">
        <v>0</v>
      </c>
      <c r="C3506" s="89">
        <v>0</v>
      </c>
      <c r="D3506" s="89">
        <v>0</v>
      </c>
      <c r="E3506" s="89">
        <v>0</v>
      </c>
      <c r="F3506" s="89">
        <v>0</v>
      </c>
      <c r="G3506" s="89">
        <v>0</v>
      </c>
      <c r="H3506" s="89">
        <v>0</v>
      </c>
      <c r="I3506" s="89">
        <v>0</v>
      </c>
      <c r="J3506" s="89">
        <v>0</v>
      </c>
      <c r="K3506" s="89">
        <v>0</v>
      </c>
      <c r="L3506" s="89">
        <v>0</v>
      </c>
      <c r="M3506" s="89">
        <v>0</v>
      </c>
      <c r="N3506" s="89">
        <v>0</v>
      </c>
      <c r="O3506" s="89">
        <v>0</v>
      </c>
      <c r="P3506" s="89">
        <v>0</v>
      </c>
      <c r="Q3506" s="89">
        <v>0</v>
      </c>
      <c r="R3506" s="89">
        <v>0</v>
      </c>
      <c r="S3506" s="89">
        <v>0</v>
      </c>
      <c r="T3506" s="89">
        <v>0</v>
      </c>
      <c r="U3506" s="89">
        <v>0</v>
      </c>
      <c r="V3506" s="89">
        <v>0</v>
      </c>
      <c r="W3506" s="89">
        <v>0</v>
      </c>
      <c r="X3506" s="89">
        <v>0</v>
      </c>
      <c r="Y3506" s="89">
        <v>0</v>
      </c>
    </row>
    <row r="3507" spans="1:25">
      <c r="A3507" s="88" t="s">
        <v>3616</v>
      </c>
      <c r="B3507" s="89">
        <v>0</v>
      </c>
      <c r="C3507" s="89">
        <v>0</v>
      </c>
      <c r="D3507" s="89">
        <v>0</v>
      </c>
      <c r="E3507" s="89">
        <v>0</v>
      </c>
      <c r="F3507" s="89">
        <v>0</v>
      </c>
      <c r="G3507" s="89">
        <v>0</v>
      </c>
      <c r="H3507" s="89">
        <v>0</v>
      </c>
      <c r="I3507" s="89">
        <v>0</v>
      </c>
      <c r="J3507" s="89">
        <v>0</v>
      </c>
      <c r="K3507" s="89">
        <v>0</v>
      </c>
      <c r="L3507" s="89">
        <v>0</v>
      </c>
      <c r="M3507" s="89">
        <v>0</v>
      </c>
      <c r="N3507" s="89">
        <v>0</v>
      </c>
      <c r="O3507" s="89">
        <v>0</v>
      </c>
      <c r="P3507" s="89">
        <v>0</v>
      </c>
      <c r="Q3507" s="89">
        <v>0</v>
      </c>
      <c r="R3507" s="89">
        <v>0</v>
      </c>
      <c r="S3507" s="89">
        <v>0</v>
      </c>
      <c r="T3507" s="89">
        <v>0</v>
      </c>
      <c r="U3507" s="89">
        <v>0</v>
      </c>
      <c r="V3507" s="89">
        <v>0</v>
      </c>
      <c r="W3507" s="89">
        <v>0</v>
      </c>
      <c r="X3507" s="89">
        <v>0</v>
      </c>
      <c r="Y3507" s="89">
        <v>0</v>
      </c>
    </row>
    <row r="3508" spans="1:25">
      <c r="A3508" s="88" t="s">
        <v>3617</v>
      </c>
      <c r="B3508" s="89">
        <v>0</v>
      </c>
      <c r="C3508" s="89">
        <v>0</v>
      </c>
      <c r="D3508" s="89">
        <v>0</v>
      </c>
      <c r="E3508" s="89">
        <v>0</v>
      </c>
      <c r="F3508" s="89">
        <v>0</v>
      </c>
      <c r="G3508" s="89">
        <v>0</v>
      </c>
      <c r="H3508" s="89">
        <v>0</v>
      </c>
      <c r="I3508" s="89">
        <v>0</v>
      </c>
      <c r="J3508" s="89">
        <v>0</v>
      </c>
      <c r="K3508" s="89">
        <v>0</v>
      </c>
      <c r="L3508" s="89">
        <v>0</v>
      </c>
      <c r="M3508" s="89">
        <v>0</v>
      </c>
      <c r="N3508" s="89">
        <v>0</v>
      </c>
      <c r="O3508" s="89">
        <v>0</v>
      </c>
      <c r="P3508" s="89">
        <v>0</v>
      </c>
      <c r="Q3508" s="89">
        <v>0</v>
      </c>
      <c r="R3508" s="89">
        <v>0</v>
      </c>
      <c r="S3508" s="89">
        <v>0</v>
      </c>
      <c r="T3508" s="89">
        <v>0</v>
      </c>
      <c r="U3508" s="89">
        <v>0</v>
      </c>
      <c r="V3508" s="89">
        <v>0</v>
      </c>
      <c r="W3508" s="89">
        <v>0</v>
      </c>
      <c r="X3508" s="89">
        <v>0</v>
      </c>
      <c r="Y3508" s="89">
        <v>0</v>
      </c>
    </row>
    <row r="3509" spans="1:25">
      <c r="A3509" s="88" t="s">
        <v>3618</v>
      </c>
      <c r="B3509" s="89">
        <v>0</v>
      </c>
      <c r="C3509" s="89">
        <v>0</v>
      </c>
      <c r="D3509" s="89">
        <v>0</v>
      </c>
      <c r="E3509" s="89">
        <v>0</v>
      </c>
      <c r="F3509" s="89">
        <v>0</v>
      </c>
      <c r="G3509" s="89">
        <v>0</v>
      </c>
      <c r="H3509" s="89">
        <v>0</v>
      </c>
      <c r="I3509" s="89">
        <v>0</v>
      </c>
      <c r="J3509" s="89">
        <v>0</v>
      </c>
      <c r="K3509" s="89">
        <v>0</v>
      </c>
      <c r="L3509" s="89">
        <v>0</v>
      </c>
      <c r="M3509" s="89">
        <v>0</v>
      </c>
      <c r="N3509" s="89">
        <v>0</v>
      </c>
      <c r="O3509" s="89">
        <v>0</v>
      </c>
      <c r="P3509" s="89">
        <v>0</v>
      </c>
      <c r="Q3509" s="89">
        <v>0</v>
      </c>
      <c r="R3509" s="89">
        <v>0</v>
      </c>
      <c r="S3509" s="89">
        <v>0</v>
      </c>
      <c r="T3509" s="89">
        <v>0</v>
      </c>
      <c r="U3509" s="89">
        <v>0</v>
      </c>
      <c r="V3509" s="89">
        <v>0</v>
      </c>
      <c r="W3509" s="89">
        <v>0</v>
      </c>
      <c r="X3509" s="89">
        <v>0</v>
      </c>
      <c r="Y3509" s="89">
        <v>0</v>
      </c>
    </row>
    <row r="3510" spans="1:25">
      <c r="A3510" s="88" t="s">
        <v>3619</v>
      </c>
      <c r="B3510" s="89">
        <v>0</v>
      </c>
      <c r="C3510" s="89">
        <v>0</v>
      </c>
      <c r="D3510" s="89">
        <v>0</v>
      </c>
      <c r="E3510" s="89">
        <v>0</v>
      </c>
      <c r="F3510" s="89">
        <v>0</v>
      </c>
      <c r="G3510" s="89">
        <v>0</v>
      </c>
      <c r="H3510" s="89">
        <v>0</v>
      </c>
      <c r="I3510" s="89">
        <v>0</v>
      </c>
      <c r="J3510" s="89">
        <v>0</v>
      </c>
      <c r="K3510" s="89">
        <v>0</v>
      </c>
      <c r="L3510" s="89">
        <v>0</v>
      </c>
      <c r="M3510" s="89">
        <v>0</v>
      </c>
      <c r="N3510" s="89">
        <v>0</v>
      </c>
      <c r="O3510" s="89">
        <v>0</v>
      </c>
      <c r="P3510" s="89">
        <v>0</v>
      </c>
      <c r="Q3510" s="89">
        <v>0</v>
      </c>
      <c r="R3510" s="89">
        <v>0</v>
      </c>
      <c r="S3510" s="89">
        <v>0</v>
      </c>
      <c r="T3510" s="89">
        <v>0</v>
      </c>
      <c r="U3510" s="89">
        <v>0</v>
      </c>
      <c r="V3510" s="89">
        <v>0</v>
      </c>
      <c r="W3510" s="89">
        <v>0</v>
      </c>
      <c r="X3510" s="89">
        <v>0</v>
      </c>
      <c r="Y3510" s="89">
        <v>0</v>
      </c>
    </row>
    <row r="3511" spans="1:25">
      <c r="A3511" s="88" t="s">
        <v>3620</v>
      </c>
      <c r="B3511" s="89">
        <v>0</v>
      </c>
      <c r="C3511" s="89">
        <v>0</v>
      </c>
      <c r="D3511" s="89">
        <v>0</v>
      </c>
      <c r="E3511" s="89">
        <v>0</v>
      </c>
      <c r="F3511" s="89">
        <v>0</v>
      </c>
      <c r="G3511" s="89">
        <v>0</v>
      </c>
      <c r="H3511" s="89">
        <v>0</v>
      </c>
      <c r="I3511" s="89">
        <v>0</v>
      </c>
      <c r="J3511" s="89">
        <v>0</v>
      </c>
      <c r="K3511" s="89">
        <v>0</v>
      </c>
      <c r="L3511" s="89">
        <v>0</v>
      </c>
      <c r="M3511" s="89">
        <v>0</v>
      </c>
      <c r="N3511" s="89">
        <v>0</v>
      </c>
      <c r="O3511" s="89">
        <v>0</v>
      </c>
      <c r="P3511" s="89">
        <v>0</v>
      </c>
      <c r="Q3511" s="89">
        <v>0</v>
      </c>
      <c r="R3511" s="89">
        <v>0</v>
      </c>
      <c r="S3511" s="89">
        <v>0</v>
      </c>
      <c r="T3511" s="89">
        <v>0</v>
      </c>
      <c r="U3511" s="89">
        <v>0</v>
      </c>
      <c r="V3511" s="89">
        <v>0</v>
      </c>
      <c r="W3511" s="89">
        <v>0</v>
      </c>
      <c r="X3511" s="89">
        <v>0</v>
      </c>
      <c r="Y3511" s="89">
        <v>0</v>
      </c>
    </row>
    <row r="3512" spans="1:25">
      <c r="A3512" s="88" t="s">
        <v>3621</v>
      </c>
      <c r="B3512" s="89">
        <v>0</v>
      </c>
      <c r="C3512" s="89">
        <v>0</v>
      </c>
      <c r="D3512" s="89">
        <v>0</v>
      </c>
      <c r="E3512" s="89">
        <v>0</v>
      </c>
      <c r="F3512" s="89">
        <v>0</v>
      </c>
      <c r="G3512" s="89">
        <v>0</v>
      </c>
      <c r="H3512" s="89">
        <v>0</v>
      </c>
      <c r="I3512" s="89">
        <v>0</v>
      </c>
      <c r="J3512" s="89">
        <v>0</v>
      </c>
      <c r="K3512" s="89">
        <v>0</v>
      </c>
      <c r="L3512" s="89">
        <v>0</v>
      </c>
      <c r="M3512" s="89">
        <v>0</v>
      </c>
      <c r="N3512" s="89">
        <v>0</v>
      </c>
      <c r="O3512" s="89">
        <v>0</v>
      </c>
      <c r="P3512" s="89">
        <v>0</v>
      </c>
      <c r="Q3512" s="89">
        <v>0</v>
      </c>
      <c r="R3512" s="89">
        <v>0</v>
      </c>
      <c r="S3512" s="89">
        <v>0</v>
      </c>
      <c r="T3512" s="89">
        <v>0</v>
      </c>
      <c r="U3512" s="89">
        <v>0</v>
      </c>
      <c r="V3512" s="89">
        <v>0</v>
      </c>
      <c r="W3512" s="89">
        <v>0</v>
      </c>
      <c r="X3512" s="89">
        <v>0</v>
      </c>
      <c r="Y3512" s="89">
        <v>0</v>
      </c>
    </row>
    <row r="3513" spans="1:25">
      <c r="A3513" s="88" t="s">
        <v>3622</v>
      </c>
      <c r="B3513" s="89">
        <v>0</v>
      </c>
      <c r="C3513" s="89">
        <v>0</v>
      </c>
      <c r="D3513" s="89">
        <v>0</v>
      </c>
      <c r="E3513" s="89">
        <v>0</v>
      </c>
      <c r="F3513" s="89">
        <v>0</v>
      </c>
      <c r="G3513" s="89">
        <v>0</v>
      </c>
      <c r="H3513" s="89">
        <v>0</v>
      </c>
      <c r="I3513" s="89">
        <v>0</v>
      </c>
      <c r="J3513" s="89">
        <v>0</v>
      </c>
      <c r="K3513" s="89">
        <v>0</v>
      </c>
      <c r="L3513" s="89">
        <v>0</v>
      </c>
      <c r="M3513" s="89">
        <v>0</v>
      </c>
      <c r="N3513" s="89">
        <v>0</v>
      </c>
      <c r="O3513" s="89">
        <v>0</v>
      </c>
      <c r="P3513" s="89">
        <v>0</v>
      </c>
      <c r="Q3513" s="89">
        <v>0</v>
      </c>
      <c r="R3513" s="89">
        <v>0</v>
      </c>
      <c r="S3513" s="89">
        <v>0</v>
      </c>
      <c r="T3513" s="89">
        <v>0</v>
      </c>
      <c r="U3513" s="89">
        <v>0</v>
      </c>
      <c r="V3513" s="89">
        <v>0</v>
      </c>
      <c r="W3513" s="89">
        <v>0</v>
      </c>
      <c r="X3513" s="89">
        <v>0</v>
      </c>
      <c r="Y3513" s="89">
        <v>0</v>
      </c>
    </row>
    <row r="3514" spans="1:25">
      <c r="A3514" s="88" t="s">
        <v>3623</v>
      </c>
      <c r="B3514" s="89">
        <v>0</v>
      </c>
      <c r="C3514" s="89">
        <v>0</v>
      </c>
      <c r="D3514" s="89">
        <v>0</v>
      </c>
      <c r="E3514" s="89">
        <v>0</v>
      </c>
      <c r="F3514" s="89">
        <v>0</v>
      </c>
      <c r="G3514" s="89">
        <v>0</v>
      </c>
      <c r="H3514" s="89">
        <v>0</v>
      </c>
      <c r="I3514" s="89">
        <v>0</v>
      </c>
      <c r="J3514" s="89">
        <v>0</v>
      </c>
      <c r="K3514" s="89">
        <v>0</v>
      </c>
      <c r="L3514" s="89">
        <v>0</v>
      </c>
      <c r="M3514" s="89">
        <v>0</v>
      </c>
      <c r="N3514" s="89">
        <v>0</v>
      </c>
      <c r="O3514" s="89">
        <v>0</v>
      </c>
      <c r="P3514" s="89">
        <v>0</v>
      </c>
      <c r="Q3514" s="89">
        <v>0</v>
      </c>
      <c r="R3514" s="89">
        <v>0</v>
      </c>
      <c r="S3514" s="89">
        <v>0</v>
      </c>
      <c r="T3514" s="89">
        <v>0</v>
      </c>
      <c r="U3514" s="89">
        <v>0</v>
      </c>
      <c r="V3514" s="89">
        <v>0</v>
      </c>
      <c r="W3514" s="89">
        <v>0</v>
      </c>
      <c r="X3514" s="89">
        <v>0</v>
      </c>
      <c r="Y3514" s="89">
        <v>0</v>
      </c>
    </row>
    <row r="3515" spans="1:25">
      <c r="A3515" s="88" t="s">
        <v>3624</v>
      </c>
      <c r="B3515" s="89">
        <v>0</v>
      </c>
      <c r="C3515" s="89">
        <v>0</v>
      </c>
      <c r="D3515" s="89">
        <v>0</v>
      </c>
      <c r="E3515" s="89">
        <v>0</v>
      </c>
      <c r="F3515" s="89">
        <v>0</v>
      </c>
      <c r="G3515" s="89">
        <v>0</v>
      </c>
      <c r="H3515" s="89">
        <v>0</v>
      </c>
      <c r="I3515" s="89">
        <v>0</v>
      </c>
      <c r="J3515" s="89">
        <v>0</v>
      </c>
      <c r="K3515" s="89">
        <v>0</v>
      </c>
      <c r="L3515" s="89">
        <v>0</v>
      </c>
      <c r="M3515" s="89">
        <v>0</v>
      </c>
      <c r="N3515" s="89">
        <v>0</v>
      </c>
      <c r="O3515" s="89">
        <v>0</v>
      </c>
      <c r="P3515" s="89">
        <v>0</v>
      </c>
      <c r="Q3515" s="89">
        <v>0</v>
      </c>
      <c r="R3515" s="89">
        <v>0</v>
      </c>
      <c r="S3515" s="89">
        <v>0</v>
      </c>
      <c r="T3515" s="89">
        <v>0</v>
      </c>
      <c r="U3515" s="89">
        <v>0</v>
      </c>
      <c r="V3515" s="89">
        <v>0</v>
      </c>
      <c r="W3515" s="89">
        <v>0</v>
      </c>
      <c r="X3515" s="89">
        <v>0</v>
      </c>
      <c r="Y3515" s="89">
        <v>0</v>
      </c>
    </row>
    <row r="3516" spans="1:25">
      <c r="A3516" s="88" t="s">
        <v>3625</v>
      </c>
      <c r="B3516" s="89">
        <v>0</v>
      </c>
      <c r="C3516" s="89">
        <v>0</v>
      </c>
      <c r="D3516" s="89">
        <v>0</v>
      </c>
      <c r="E3516" s="89">
        <v>0</v>
      </c>
      <c r="F3516" s="89">
        <v>0</v>
      </c>
      <c r="G3516" s="89">
        <v>0</v>
      </c>
      <c r="H3516" s="89">
        <v>0</v>
      </c>
      <c r="I3516" s="89">
        <v>0</v>
      </c>
      <c r="J3516" s="89">
        <v>0</v>
      </c>
      <c r="K3516" s="89">
        <v>0</v>
      </c>
      <c r="L3516" s="89">
        <v>0</v>
      </c>
      <c r="M3516" s="89">
        <v>0</v>
      </c>
      <c r="N3516" s="89">
        <v>0</v>
      </c>
      <c r="O3516" s="89">
        <v>0</v>
      </c>
      <c r="P3516" s="89">
        <v>0</v>
      </c>
      <c r="Q3516" s="89">
        <v>0</v>
      </c>
      <c r="R3516" s="89">
        <v>0</v>
      </c>
      <c r="S3516" s="89">
        <v>0</v>
      </c>
      <c r="T3516" s="89">
        <v>0</v>
      </c>
      <c r="U3516" s="89">
        <v>0</v>
      </c>
      <c r="V3516" s="89">
        <v>0</v>
      </c>
      <c r="W3516" s="89">
        <v>0</v>
      </c>
      <c r="X3516" s="89">
        <v>0</v>
      </c>
      <c r="Y3516" s="89">
        <v>0</v>
      </c>
    </row>
    <row r="3517" spans="1:25">
      <c r="A3517" s="88" t="s">
        <v>3626</v>
      </c>
      <c r="B3517" s="89">
        <v>0</v>
      </c>
      <c r="C3517" s="89">
        <v>0</v>
      </c>
      <c r="D3517" s="89">
        <v>0</v>
      </c>
      <c r="E3517" s="89">
        <v>0</v>
      </c>
      <c r="F3517" s="89">
        <v>0</v>
      </c>
      <c r="G3517" s="89">
        <v>0</v>
      </c>
      <c r="H3517" s="89">
        <v>0</v>
      </c>
      <c r="I3517" s="89">
        <v>0</v>
      </c>
      <c r="J3517" s="89">
        <v>0</v>
      </c>
      <c r="K3517" s="89">
        <v>0</v>
      </c>
      <c r="L3517" s="89">
        <v>0</v>
      </c>
      <c r="M3517" s="89">
        <v>0</v>
      </c>
      <c r="N3517" s="89">
        <v>0</v>
      </c>
      <c r="O3517" s="89">
        <v>0</v>
      </c>
      <c r="P3517" s="89">
        <v>0</v>
      </c>
      <c r="Q3517" s="89">
        <v>0</v>
      </c>
      <c r="R3517" s="89">
        <v>0</v>
      </c>
      <c r="S3517" s="89">
        <v>0</v>
      </c>
      <c r="T3517" s="89">
        <v>0</v>
      </c>
      <c r="U3517" s="89">
        <v>0</v>
      </c>
      <c r="V3517" s="89">
        <v>0</v>
      </c>
      <c r="W3517" s="89">
        <v>0</v>
      </c>
      <c r="X3517" s="89">
        <v>0</v>
      </c>
      <c r="Y3517" s="89">
        <v>0</v>
      </c>
    </row>
    <row r="3518" spans="1:25">
      <c r="A3518" s="88" t="s">
        <v>3627</v>
      </c>
      <c r="B3518" s="89">
        <v>0</v>
      </c>
      <c r="C3518" s="89">
        <v>0</v>
      </c>
      <c r="D3518" s="89">
        <v>0</v>
      </c>
      <c r="E3518" s="89">
        <v>0</v>
      </c>
      <c r="F3518" s="89">
        <v>0</v>
      </c>
      <c r="G3518" s="89">
        <v>0</v>
      </c>
      <c r="H3518" s="89">
        <v>0</v>
      </c>
      <c r="I3518" s="89">
        <v>0</v>
      </c>
      <c r="J3518" s="89">
        <v>0</v>
      </c>
      <c r="K3518" s="89">
        <v>0</v>
      </c>
      <c r="L3518" s="89">
        <v>0</v>
      </c>
      <c r="M3518" s="89">
        <v>0</v>
      </c>
      <c r="N3518" s="89">
        <v>0</v>
      </c>
      <c r="O3518" s="89">
        <v>0</v>
      </c>
      <c r="P3518" s="89">
        <v>0</v>
      </c>
      <c r="Q3518" s="89">
        <v>0</v>
      </c>
      <c r="R3518" s="89">
        <v>0</v>
      </c>
      <c r="S3518" s="89">
        <v>0</v>
      </c>
      <c r="T3518" s="89">
        <v>0</v>
      </c>
      <c r="U3518" s="89">
        <v>0</v>
      </c>
      <c r="V3518" s="89">
        <v>0</v>
      </c>
      <c r="W3518" s="89">
        <v>0</v>
      </c>
      <c r="X3518" s="89">
        <v>0</v>
      </c>
      <c r="Y3518" s="89">
        <v>0</v>
      </c>
    </row>
    <row r="3519" spans="1:25">
      <c r="A3519" s="88" t="s">
        <v>3628</v>
      </c>
      <c r="B3519" s="89">
        <v>0</v>
      </c>
      <c r="C3519" s="89">
        <v>0</v>
      </c>
      <c r="D3519" s="89">
        <v>0</v>
      </c>
      <c r="E3519" s="89">
        <v>0</v>
      </c>
      <c r="F3519" s="89">
        <v>0</v>
      </c>
      <c r="G3519" s="89">
        <v>0</v>
      </c>
      <c r="H3519" s="89">
        <v>0</v>
      </c>
      <c r="I3519" s="89">
        <v>0</v>
      </c>
      <c r="J3519" s="89">
        <v>0</v>
      </c>
      <c r="K3519" s="89">
        <v>0</v>
      </c>
      <c r="L3519" s="89">
        <v>0</v>
      </c>
      <c r="M3519" s="89">
        <v>0</v>
      </c>
      <c r="N3519" s="89">
        <v>0</v>
      </c>
      <c r="O3519" s="89">
        <v>0</v>
      </c>
      <c r="P3519" s="89">
        <v>0</v>
      </c>
      <c r="Q3519" s="89">
        <v>0</v>
      </c>
      <c r="R3519" s="89">
        <v>0</v>
      </c>
      <c r="S3519" s="89">
        <v>0</v>
      </c>
      <c r="T3519" s="89">
        <v>0</v>
      </c>
      <c r="U3519" s="89">
        <v>0</v>
      </c>
      <c r="V3519" s="89">
        <v>0</v>
      </c>
      <c r="W3519" s="89">
        <v>0</v>
      </c>
      <c r="X3519" s="89">
        <v>0</v>
      </c>
      <c r="Y3519" s="89">
        <v>0</v>
      </c>
    </row>
    <row r="3520" spans="1:25">
      <c r="A3520" s="88" t="s">
        <v>3629</v>
      </c>
      <c r="B3520" s="89">
        <v>0</v>
      </c>
      <c r="C3520" s="89">
        <v>0</v>
      </c>
      <c r="D3520" s="89">
        <v>0</v>
      </c>
      <c r="E3520" s="89">
        <v>0</v>
      </c>
      <c r="F3520" s="89">
        <v>0</v>
      </c>
      <c r="G3520" s="89">
        <v>0</v>
      </c>
      <c r="H3520" s="89">
        <v>0</v>
      </c>
      <c r="I3520" s="89">
        <v>0</v>
      </c>
      <c r="J3520" s="89">
        <v>0</v>
      </c>
      <c r="K3520" s="89">
        <v>0</v>
      </c>
      <c r="L3520" s="89">
        <v>0</v>
      </c>
      <c r="M3520" s="89">
        <v>0</v>
      </c>
      <c r="N3520" s="89">
        <v>0</v>
      </c>
      <c r="O3520" s="89">
        <v>0</v>
      </c>
      <c r="P3520" s="89">
        <v>0</v>
      </c>
      <c r="Q3520" s="89">
        <v>0</v>
      </c>
      <c r="R3520" s="89">
        <v>0</v>
      </c>
      <c r="S3520" s="89">
        <v>0</v>
      </c>
      <c r="T3520" s="89">
        <v>0</v>
      </c>
      <c r="U3520" s="89">
        <v>0</v>
      </c>
      <c r="V3520" s="89">
        <v>0</v>
      </c>
      <c r="W3520" s="89">
        <v>0</v>
      </c>
      <c r="X3520" s="89">
        <v>0</v>
      </c>
      <c r="Y3520" s="89">
        <v>0</v>
      </c>
    </row>
    <row r="3521" spans="1:25">
      <c r="A3521" s="88" t="s">
        <v>3630</v>
      </c>
      <c r="B3521" s="89">
        <v>0</v>
      </c>
      <c r="C3521" s="89">
        <v>0</v>
      </c>
      <c r="D3521" s="89">
        <v>0</v>
      </c>
      <c r="E3521" s="89">
        <v>0</v>
      </c>
      <c r="F3521" s="89">
        <v>0</v>
      </c>
      <c r="G3521" s="89">
        <v>0</v>
      </c>
      <c r="H3521" s="89">
        <v>0</v>
      </c>
      <c r="I3521" s="89">
        <v>0</v>
      </c>
      <c r="J3521" s="89">
        <v>0</v>
      </c>
      <c r="K3521" s="89">
        <v>0</v>
      </c>
      <c r="L3521" s="89">
        <v>0</v>
      </c>
      <c r="M3521" s="89">
        <v>0</v>
      </c>
      <c r="N3521" s="89">
        <v>0</v>
      </c>
      <c r="O3521" s="89">
        <v>0</v>
      </c>
      <c r="P3521" s="89">
        <v>0</v>
      </c>
      <c r="Q3521" s="89">
        <v>0</v>
      </c>
      <c r="R3521" s="89">
        <v>0</v>
      </c>
      <c r="S3521" s="89">
        <v>0</v>
      </c>
      <c r="T3521" s="89">
        <v>0</v>
      </c>
      <c r="U3521" s="89">
        <v>0</v>
      </c>
      <c r="V3521" s="89">
        <v>0</v>
      </c>
      <c r="W3521" s="89">
        <v>0</v>
      </c>
      <c r="X3521" s="89">
        <v>0</v>
      </c>
      <c r="Y3521" s="89">
        <v>0</v>
      </c>
    </row>
    <row r="3522" spans="1:25">
      <c r="A3522" s="88" t="s">
        <v>3631</v>
      </c>
      <c r="B3522" s="89">
        <v>0</v>
      </c>
      <c r="C3522" s="89">
        <v>0</v>
      </c>
      <c r="D3522" s="89">
        <v>0</v>
      </c>
      <c r="E3522" s="89">
        <v>0</v>
      </c>
      <c r="F3522" s="89">
        <v>0</v>
      </c>
      <c r="G3522" s="89">
        <v>0</v>
      </c>
      <c r="H3522" s="89">
        <v>0</v>
      </c>
      <c r="I3522" s="89">
        <v>0</v>
      </c>
      <c r="J3522" s="89">
        <v>0</v>
      </c>
      <c r="K3522" s="89">
        <v>0</v>
      </c>
      <c r="L3522" s="89">
        <v>0</v>
      </c>
      <c r="M3522" s="89">
        <v>0</v>
      </c>
      <c r="N3522" s="89">
        <v>0</v>
      </c>
      <c r="O3522" s="89">
        <v>0</v>
      </c>
      <c r="P3522" s="89">
        <v>0</v>
      </c>
      <c r="Q3522" s="89">
        <v>0</v>
      </c>
      <c r="R3522" s="89">
        <v>0</v>
      </c>
      <c r="S3522" s="89">
        <v>0</v>
      </c>
      <c r="T3522" s="89">
        <v>0</v>
      </c>
      <c r="U3522" s="89">
        <v>0</v>
      </c>
      <c r="V3522" s="89">
        <v>0</v>
      </c>
      <c r="W3522" s="89">
        <v>0</v>
      </c>
      <c r="X3522" s="89">
        <v>0</v>
      </c>
      <c r="Y3522" s="89">
        <v>0</v>
      </c>
    </row>
    <row r="3523" spans="1:25">
      <c r="A3523" s="88" t="s">
        <v>3632</v>
      </c>
      <c r="B3523" s="89">
        <v>0</v>
      </c>
      <c r="C3523" s="89">
        <v>0</v>
      </c>
      <c r="D3523" s="89">
        <v>0</v>
      </c>
      <c r="E3523" s="89">
        <v>0</v>
      </c>
      <c r="F3523" s="89">
        <v>0</v>
      </c>
      <c r="G3523" s="89">
        <v>0</v>
      </c>
      <c r="H3523" s="89">
        <v>0</v>
      </c>
      <c r="I3523" s="89">
        <v>0</v>
      </c>
      <c r="J3523" s="89">
        <v>0</v>
      </c>
      <c r="K3523" s="89">
        <v>0</v>
      </c>
      <c r="L3523" s="89">
        <v>0</v>
      </c>
      <c r="M3523" s="89">
        <v>0</v>
      </c>
      <c r="N3523" s="89">
        <v>0</v>
      </c>
      <c r="O3523" s="89">
        <v>0</v>
      </c>
      <c r="P3523" s="89">
        <v>0</v>
      </c>
      <c r="Q3523" s="89">
        <v>0</v>
      </c>
      <c r="R3523" s="89">
        <v>0</v>
      </c>
      <c r="S3523" s="89">
        <v>0</v>
      </c>
      <c r="T3523" s="89">
        <v>0</v>
      </c>
      <c r="U3523" s="89">
        <v>0</v>
      </c>
      <c r="V3523" s="89">
        <v>0</v>
      </c>
      <c r="W3523" s="89">
        <v>0</v>
      </c>
      <c r="X3523" s="89">
        <v>0</v>
      </c>
      <c r="Y3523" s="89">
        <v>0</v>
      </c>
    </row>
    <row r="3524" spans="1:25">
      <c r="A3524" s="88" t="s">
        <v>3633</v>
      </c>
      <c r="B3524" s="89">
        <v>0</v>
      </c>
      <c r="C3524" s="89">
        <v>0</v>
      </c>
      <c r="D3524" s="89">
        <v>0</v>
      </c>
      <c r="E3524" s="89">
        <v>0</v>
      </c>
      <c r="F3524" s="89">
        <v>0</v>
      </c>
      <c r="G3524" s="89">
        <v>0</v>
      </c>
      <c r="H3524" s="89">
        <v>0</v>
      </c>
      <c r="I3524" s="89">
        <v>0</v>
      </c>
      <c r="J3524" s="89">
        <v>0</v>
      </c>
      <c r="K3524" s="89">
        <v>0</v>
      </c>
      <c r="L3524" s="89">
        <v>0</v>
      </c>
      <c r="M3524" s="89">
        <v>0</v>
      </c>
      <c r="N3524" s="89">
        <v>0</v>
      </c>
      <c r="O3524" s="89">
        <v>0</v>
      </c>
      <c r="P3524" s="89">
        <v>0</v>
      </c>
      <c r="Q3524" s="89">
        <v>0</v>
      </c>
      <c r="R3524" s="89">
        <v>0</v>
      </c>
      <c r="S3524" s="89">
        <v>0</v>
      </c>
      <c r="T3524" s="89">
        <v>0</v>
      </c>
      <c r="U3524" s="89">
        <v>0</v>
      </c>
      <c r="V3524" s="89">
        <v>0</v>
      </c>
      <c r="W3524" s="89">
        <v>0</v>
      </c>
      <c r="X3524" s="89">
        <v>0</v>
      </c>
      <c r="Y3524" s="89">
        <v>0</v>
      </c>
    </row>
    <row r="3525" spans="1:25">
      <c r="A3525" s="88" t="s">
        <v>3634</v>
      </c>
      <c r="B3525" s="89">
        <v>0</v>
      </c>
      <c r="C3525" s="89">
        <v>0</v>
      </c>
      <c r="D3525" s="89">
        <v>0</v>
      </c>
      <c r="E3525" s="89">
        <v>0</v>
      </c>
      <c r="F3525" s="89">
        <v>0</v>
      </c>
      <c r="G3525" s="89">
        <v>0</v>
      </c>
      <c r="H3525" s="89">
        <v>0</v>
      </c>
      <c r="I3525" s="89">
        <v>0</v>
      </c>
      <c r="J3525" s="89">
        <v>0</v>
      </c>
      <c r="K3525" s="89">
        <v>0</v>
      </c>
      <c r="L3525" s="89">
        <v>0</v>
      </c>
      <c r="M3525" s="89">
        <v>0</v>
      </c>
      <c r="N3525" s="89">
        <v>0</v>
      </c>
      <c r="O3525" s="89">
        <v>0</v>
      </c>
      <c r="P3525" s="89">
        <v>0</v>
      </c>
      <c r="Q3525" s="89">
        <v>0</v>
      </c>
      <c r="R3525" s="89">
        <v>0</v>
      </c>
      <c r="S3525" s="89">
        <v>0</v>
      </c>
      <c r="T3525" s="89">
        <v>0</v>
      </c>
      <c r="U3525" s="89">
        <v>0</v>
      </c>
      <c r="V3525" s="89">
        <v>0</v>
      </c>
      <c r="W3525" s="89">
        <v>0</v>
      </c>
      <c r="X3525" s="89">
        <v>0</v>
      </c>
      <c r="Y3525" s="89">
        <v>0</v>
      </c>
    </row>
    <row r="3526" spans="1:25">
      <c r="A3526" s="88" t="s">
        <v>3635</v>
      </c>
      <c r="B3526" s="89">
        <v>0</v>
      </c>
      <c r="C3526" s="89">
        <v>0</v>
      </c>
      <c r="D3526" s="89">
        <v>0</v>
      </c>
      <c r="E3526" s="89">
        <v>0</v>
      </c>
      <c r="F3526" s="89">
        <v>0</v>
      </c>
      <c r="G3526" s="89">
        <v>0</v>
      </c>
      <c r="H3526" s="89">
        <v>0</v>
      </c>
      <c r="I3526" s="89">
        <v>0</v>
      </c>
      <c r="J3526" s="89">
        <v>0</v>
      </c>
      <c r="K3526" s="89">
        <v>0</v>
      </c>
      <c r="L3526" s="89">
        <v>0</v>
      </c>
      <c r="M3526" s="89">
        <v>0</v>
      </c>
      <c r="N3526" s="89">
        <v>0</v>
      </c>
      <c r="O3526" s="89">
        <v>0</v>
      </c>
      <c r="P3526" s="89">
        <v>0</v>
      </c>
      <c r="Q3526" s="89">
        <v>0</v>
      </c>
      <c r="R3526" s="89">
        <v>0</v>
      </c>
      <c r="S3526" s="89">
        <v>0</v>
      </c>
      <c r="T3526" s="89">
        <v>0</v>
      </c>
      <c r="U3526" s="89">
        <v>0</v>
      </c>
      <c r="V3526" s="89">
        <v>0</v>
      </c>
      <c r="W3526" s="89">
        <v>0</v>
      </c>
      <c r="X3526" s="89">
        <v>0</v>
      </c>
      <c r="Y3526" s="89">
        <v>0</v>
      </c>
    </row>
    <row r="3527" spans="1:25">
      <c r="A3527" s="88" t="s">
        <v>3636</v>
      </c>
      <c r="B3527" s="89">
        <v>0</v>
      </c>
      <c r="C3527" s="89">
        <v>0</v>
      </c>
      <c r="D3527" s="89">
        <v>0</v>
      </c>
      <c r="E3527" s="89">
        <v>0</v>
      </c>
      <c r="F3527" s="89">
        <v>0</v>
      </c>
      <c r="G3527" s="89">
        <v>0</v>
      </c>
      <c r="H3527" s="89">
        <v>0</v>
      </c>
      <c r="I3527" s="89">
        <v>0</v>
      </c>
      <c r="J3527" s="89">
        <v>0</v>
      </c>
      <c r="K3527" s="89">
        <v>0</v>
      </c>
      <c r="L3527" s="89">
        <v>0</v>
      </c>
      <c r="M3527" s="89">
        <v>0</v>
      </c>
      <c r="N3527" s="89">
        <v>0</v>
      </c>
      <c r="O3527" s="89">
        <v>0</v>
      </c>
      <c r="P3527" s="89">
        <v>0</v>
      </c>
      <c r="Q3527" s="89">
        <v>0</v>
      </c>
      <c r="R3527" s="89">
        <v>0</v>
      </c>
      <c r="S3527" s="89">
        <v>0</v>
      </c>
      <c r="T3527" s="89">
        <v>0</v>
      </c>
      <c r="U3527" s="89">
        <v>0</v>
      </c>
      <c r="V3527" s="89">
        <v>0</v>
      </c>
      <c r="W3527" s="89">
        <v>0</v>
      </c>
      <c r="X3527" s="89">
        <v>0</v>
      </c>
      <c r="Y3527" s="89">
        <v>0</v>
      </c>
    </row>
    <row r="3528" spans="1:25">
      <c r="A3528" s="88" t="s">
        <v>3637</v>
      </c>
      <c r="B3528" s="89">
        <v>0</v>
      </c>
      <c r="C3528" s="89">
        <v>0</v>
      </c>
      <c r="D3528" s="89">
        <v>0</v>
      </c>
      <c r="E3528" s="89">
        <v>0</v>
      </c>
      <c r="F3528" s="89">
        <v>0</v>
      </c>
      <c r="G3528" s="89">
        <v>0</v>
      </c>
      <c r="H3528" s="89">
        <v>0</v>
      </c>
      <c r="I3528" s="89">
        <v>0</v>
      </c>
      <c r="J3528" s="89">
        <v>0</v>
      </c>
      <c r="K3528" s="89">
        <v>0</v>
      </c>
      <c r="L3528" s="89">
        <v>0</v>
      </c>
      <c r="M3528" s="89">
        <v>0</v>
      </c>
      <c r="N3528" s="89">
        <v>0</v>
      </c>
      <c r="O3528" s="89">
        <v>0</v>
      </c>
      <c r="P3528" s="89">
        <v>0</v>
      </c>
      <c r="Q3528" s="89">
        <v>0</v>
      </c>
      <c r="R3528" s="89">
        <v>0</v>
      </c>
      <c r="S3528" s="89">
        <v>0</v>
      </c>
      <c r="T3528" s="89">
        <v>0</v>
      </c>
      <c r="U3528" s="89">
        <v>0</v>
      </c>
      <c r="V3528" s="89">
        <v>0</v>
      </c>
      <c r="W3528" s="89">
        <v>0</v>
      </c>
      <c r="X3528" s="89">
        <v>0</v>
      </c>
      <c r="Y3528" s="89">
        <v>0</v>
      </c>
    </row>
    <row r="3529" spans="1:25">
      <c r="A3529" s="88" t="s">
        <v>3638</v>
      </c>
      <c r="B3529" s="89">
        <v>0</v>
      </c>
      <c r="C3529" s="89">
        <v>0</v>
      </c>
      <c r="D3529" s="89">
        <v>0</v>
      </c>
      <c r="E3529" s="89">
        <v>0</v>
      </c>
      <c r="F3529" s="89">
        <v>0</v>
      </c>
      <c r="G3529" s="89">
        <v>0</v>
      </c>
      <c r="H3529" s="89">
        <v>0</v>
      </c>
      <c r="I3529" s="89">
        <v>0</v>
      </c>
      <c r="J3529" s="89">
        <v>0</v>
      </c>
      <c r="K3529" s="89">
        <v>0</v>
      </c>
      <c r="L3529" s="89">
        <v>0</v>
      </c>
      <c r="M3529" s="89">
        <v>0</v>
      </c>
      <c r="N3529" s="89">
        <v>0</v>
      </c>
      <c r="O3529" s="89">
        <v>0</v>
      </c>
      <c r="P3529" s="89">
        <v>0</v>
      </c>
      <c r="Q3529" s="89">
        <v>0</v>
      </c>
      <c r="R3529" s="89">
        <v>0</v>
      </c>
      <c r="S3529" s="89">
        <v>0</v>
      </c>
      <c r="T3529" s="89">
        <v>0</v>
      </c>
      <c r="U3529" s="89">
        <v>0</v>
      </c>
      <c r="V3529" s="89">
        <v>0</v>
      </c>
      <c r="W3529" s="89">
        <v>0</v>
      </c>
      <c r="X3529" s="89">
        <v>0</v>
      </c>
      <c r="Y3529" s="89">
        <v>0</v>
      </c>
    </row>
    <row r="3530" spans="1:25">
      <c r="A3530" s="88" t="s">
        <v>3639</v>
      </c>
      <c r="B3530" s="89">
        <v>0</v>
      </c>
      <c r="C3530" s="89">
        <v>0</v>
      </c>
      <c r="D3530" s="89">
        <v>0</v>
      </c>
      <c r="E3530" s="89">
        <v>0</v>
      </c>
      <c r="F3530" s="89">
        <v>0</v>
      </c>
      <c r="G3530" s="89">
        <v>0</v>
      </c>
      <c r="H3530" s="89">
        <v>0</v>
      </c>
      <c r="I3530" s="89">
        <v>0</v>
      </c>
      <c r="J3530" s="89">
        <v>0</v>
      </c>
      <c r="K3530" s="89">
        <v>0</v>
      </c>
      <c r="L3530" s="89">
        <v>0</v>
      </c>
      <c r="M3530" s="89">
        <v>0</v>
      </c>
      <c r="N3530" s="89">
        <v>0</v>
      </c>
      <c r="O3530" s="89">
        <v>0</v>
      </c>
      <c r="P3530" s="89">
        <v>0</v>
      </c>
      <c r="Q3530" s="89">
        <v>0</v>
      </c>
      <c r="R3530" s="89">
        <v>0</v>
      </c>
      <c r="S3530" s="89">
        <v>0</v>
      </c>
      <c r="T3530" s="89">
        <v>0</v>
      </c>
      <c r="U3530" s="89">
        <v>0</v>
      </c>
      <c r="V3530" s="89">
        <v>0</v>
      </c>
      <c r="W3530" s="89">
        <v>0</v>
      </c>
      <c r="X3530" s="89">
        <v>0</v>
      </c>
      <c r="Y3530" s="89">
        <v>0</v>
      </c>
    </row>
    <row r="3531" spans="1:25">
      <c r="A3531" s="88" t="s">
        <v>3640</v>
      </c>
      <c r="B3531" s="89">
        <v>0</v>
      </c>
      <c r="C3531" s="89">
        <v>0</v>
      </c>
      <c r="D3531" s="89">
        <v>0</v>
      </c>
      <c r="E3531" s="89">
        <v>0</v>
      </c>
      <c r="F3531" s="89">
        <v>0</v>
      </c>
      <c r="G3531" s="89">
        <v>0</v>
      </c>
      <c r="H3531" s="89">
        <v>0</v>
      </c>
      <c r="I3531" s="89">
        <v>0</v>
      </c>
      <c r="J3531" s="89">
        <v>0</v>
      </c>
      <c r="K3531" s="89">
        <v>0</v>
      </c>
      <c r="L3531" s="89">
        <v>0</v>
      </c>
      <c r="M3531" s="89">
        <v>0</v>
      </c>
      <c r="N3531" s="89">
        <v>0</v>
      </c>
      <c r="O3531" s="89">
        <v>0</v>
      </c>
      <c r="P3531" s="89">
        <v>0</v>
      </c>
      <c r="Q3531" s="89">
        <v>0</v>
      </c>
      <c r="R3531" s="89">
        <v>0</v>
      </c>
      <c r="S3531" s="89">
        <v>0</v>
      </c>
      <c r="T3531" s="89">
        <v>0</v>
      </c>
      <c r="U3531" s="89">
        <v>0</v>
      </c>
      <c r="V3531" s="89">
        <v>0</v>
      </c>
      <c r="W3531" s="89">
        <v>0</v>
      </c>
      <c r="X3531" s="89">
        <v>0</v>
      </c>
      <c r="Y3531" s="89">
        <v>0</v>
      </c>
    </row>
    <row r="3532" spans="1:25">
      <c r="A3532" s="88" t="s">
        <v>3641</v>
      </c>
      <c r="B3532" s="89">
        <v>0</v>
      </c>
      <c r="C3532" s="89">
        <v>0</v>
      </c>
      <c r="D3532" s="89">
        <v>0</v>
      </c>
      <c r="E3532" s="89">
        <v>0</v>
      </c>
      <c r="F3532" s="89">
        <v>0</v>
      </c>
      <c r="G3532" s="89">
        <v>0</v>
      </c>
      <c r="H3532" s="89">
        <v>0</v>
      </c>
      <c r="I3532" s="89">
        <v>0</v>
      </c>
      <c r="J3532" s="89">
        <v>0</v>
      </c>
      <c r="K3532" s="89">
        <v>0</v>
      </c>
      <c r="L3532" s="89">
        <v>0</v>
      </c>
      <c r="M3532" s="89">
        <v>0</v>
      </c>
      <c r="N3532" s="89">
        <v>0</v>
      </c>
      <c r="O3532" s="89">
        <v>0</v>
      </c>
      <c r="P3532" s="89">
        <v>0</v>
      </c>
      <c r="Q3532" s="89">
        <v>0</v>
      </c>
      <c r="R3532" s="89">
        <v>0</v>
      </c>
      <c r="S3532" s="89">
        <v>0</v>
      </c>
      <c r="T3532" s="89">
        <v>0</v>
      </c>
      <c r="U3532" s="89">
        <v>0</v>
      </c>
      <c r="V3532" s="89">
        <v>0</v>
      </c>
      <c r="W3532" s="89">
        <v>0</v>
      </c>
      <c r="X3532" s="89">
        <v>0</v>
      </c>
      <c r="Y3532" s="89">
        <v>0</v>
      </c>
    </row>
    <row r="3533" spans="1:25">
      <c r="A3533" s="88" t="s">
        <v>3642</v>
      </c>
      <c r="B3533" s="89">
        <v>0</v>
      </c>
      <c r="C3533" s="89">
        <v>0</v>
      </c>
      <c r="D3533" s="89">
        <v>0</v>
      </c>
      <c r="E3533" s="89">
        <v>0</v>
      </c>
      <c r="F3533" s="89">
        <v>0</v>
      </c>
      <c r="G3533" s="89">
        <v>0</v>
      </c>
      <c r="H3533" s="89">
        <v>0</v>
      </c>
      <c r="I3533" s="89">
        <v>0</v>
      </c>
      <c r="J3533" s="89">
        <v>0</v>
      </c>
      <c r="K3533" s="89">
        <v>0</v>
      </c>
      <c r="L3533" s="89">
        <v>0</v>
      </c>
      <c r="M3533" s="89">
        <v>0</v>
      </c>
      <c r="N3533" s="89">
        <v>0</v>
      </c>
      <c r="O3533" s="89">
        <v>0</v>
      </c>
      <c r="P3533" s="89">
        <v>0</v>
      </c>
      <c r="Q3533" s="89">
        <v>0</v>
      </c>
      <c r="R3533" s="89">
        <v>0</v>
      </c>
      <c r="S3533" s="89">
        <v>0</v>
      </c>
      <c r="T3533" s="89">
        <v>0</v>
      </c>
      <c r="U3533" s="89">
        <v>0</v>
      </c>
      <c r="V3533" s="89">
        <v>0</v>
      </c>
      <c r="W3533" s="89">
        <v>0</v>
      </c>
      <c r="X3533" s="89">
        <v>0</v>
      </c>
      <c r="Y3533" s="89">
        <v>0</v>
      </c>
    </row>
    <row r="3534" spans="1:25">
      <c r="A3534" s="88" t="s">
        <v>3643</v>
      </c>
      <c r="B3534" s="89">
        <v>0</v>
      </c>
      <c r="C3534" s="89">
        <v>0</v>
      </c>
      <c r="D3534" s="89">
        <v>0</v>
      </c>
      <c r="E3534" s="89">
        <v>0</v>
      </c>
      <c r="F3534" s="89">
        <v>0</v>
      </c>
      <c r="G3534" s="89">
        <v>0</v>
      </c>
      <c r="H3534" s="89">
        <v>0</v>
      </c>
      <c r="I3534" s="89">
        <v>0</v>
      </c>
      <c r="J3534" s="89">
        <v>0</v>
      </c>
      <c r="K3534" s="89">
        <v>0</v>
      </c>
      <c r="L3534" s="89">
        <v>0</v>
      </c>
      <c r="M3534" s="89">
        <v>0</v>
      </c>
      <c r="N3534" s="89">
        <v>0</v>
      </c>
      <c r="O3534" s="89">
        <v>0</v>
      </c>
      <c r="P3534" s="89">
        <v>0</v>
      </c>
      <c r="Q3534" s="89">
        <v>0</v>
      </c>
      <c r="R3534" s="89">
        <v>0</v>
      </c>
      <c r="S3534" s="89">
        <v>0</v>
      </c>
      <c r="T3534" s="89">
        <v>0</v>
      </c>
      <c r="U3534" s="89">
        <v>0</v>
      </c>
      <c r="V3534" s="89">
        <v>0</v>
      </c>
      <c r="W3534" s="89">
        <v>0</v>
      </c>
      <c r="X3534" s="89">
        <v>0</v>
      </c>
      <c r="Y3534" s="89">
        <v>0</v>
      </c>
    </row>
    <row r="3535" spans="1:25">
      <c r="A3535" s="88" t="s">
        <v>3644</v>
      </c>
      <c r="B3535" s="89">
        <v>0</v>
      </c>
      <c r="C3535" s="89">
        <v>0</v>
      </c>
      <c r="D3535" s="89">
        <v>0</v>
      </c>
      <c r="E3535" s="89">
        <v>0</v>
      </c>
      <c r="F3535" s="89">
        <v>0</v>
      </c>
      <c r="G3535" s="89">
        <v>0</v>
      </c>
      <c r="H3535" s="89">
        <v>0</v>
      </c>
      <c r="I3535" s="89">
        <v>0</v>
      </c>
      <c r="J3535" s="89">
        <v>0</v>
      </c>
      <c r="K3535" s="89">
        <v>0</v>
      </c>
      <c r="L3535" s="89">
        <v>0</v>
      </c>
      <c r="M3535" s="89">
        <v>0</v>
      </c>
      <c r="N3535" s="89">
        <v>0</v>
      </c>
      <c r="O3535" s="89">
        <v>0</v>
      </c>
      <c r="P3535" s="89">
        <v>0</v>
      </c>
      <c r="Q3535" s="89">
        <v>0</v>
      </c>
      <c r="R3535" s="89">
        <v>0</v>
      </c>
      <c r="S3535" s="89">
        <v>0</v>
      </c>
      <c r="T3535" s="89">
        <v>0</v>
      </c>
      <c r="U3535" s="89">
        <v>0</v>
      </c>
      <c r="V3535" s="89">
        <v>0</v>
      </c>
      <c r="W3535" s="89">
        <v>0</v>
      </c>
      <c r="X3535" s="89">
        <v>0</v>
      </c>
      <c r="Y3535" s="89">
        <v>0</v>
      </c>
    </row>
    <row r="3536" spans="1:25">
      <c r="A3536" s="88" t="s">
        <v>3645</v>
      </c>
      <c r="B3536" s="89">
        <v>0</v>
      </c>
      <c r="C3536" s="89">
        <v>0</v>
      </c>
      <c r="D3536" s="89">
        <v>0</v>
      </c>
      <c r="E3536" s="89">
        <v>0</v>
      </c>
      <c r="F3536" s="89">
        <v>0</v>
      </c>
      <c r="G3536" s="89">
        <v>0</v>
      </c>
      <c r="H3536" s="89">
        <v>0</v>
      </c>
      <c r="I3536" s="89">
        <v>0</v>
      </c>
      <c r="J3536" s="89">
        <v>0</v>
      </c>
      <c r="K3536" s="89">
        <v>0</v>
      </c>
      <c r="L3536" s="89">
        <v>0</v>
      </c>
      <c r="M3536" s="89">
        <v>0</v>
      </c>
      <c r="N3536" s="89">
        <v>0</v>
      </c>
      <c r="O3536" s="89">
        <v>0</v>
      </c>
      <c r="P3536" s="89">
        <v>0</v>
      </c>
      <c r="Q3536" s="89">
        <v>0</v>
      </c>
      <c r="R3536" s="89">
        <v>0</v>
      </c>
      <c r="S3536" s="89">
        <v>0</v>
      </c>
      <c r="T3536" s="89">
        <v>0</v>
      </c>
      <c r="U3536" s="89">
        <v>0</v>
      </c>
      <c r="V3536" s="89">
        <v>0</v>
      </c>
      <c r="W3536" s="89">
        <v>0</v>
      </c>
      <c r="X3536" s="89">
        <v>0</v>
      </c>
      <c r="Y3536" s="89">
        <v>0</v>
      </c>
    </row>
    <row r="3537" spans="1:25">
      <c r="A3537" s="88" t="s">
        <v>3646</v>
      </c>
      <c r="B3537" s="89">
        <v>0</v>
      </c>
      <c r="C3537" s="89">
        <v>0</v>
      </c>
      <c r="D3537" s="89">
        <v>0</v>
      </c>
      <c r="E3537" s="89">
        <v>0</v>
      </c>
      <c r="F3537" s="89">
        <v>0</v>
      </c>
      <c r="G3537" s="89">
        <v>0</v>
      </c>
      <c r="H3537" s="89">
        <v>0</v>
      </c>
      <c r="I3537" s="89">
        <v>0</v>
      </c>
      <c r="J3537" s="89">
        <v>0</v>
      </c>
      <c r="K3537" s="89">
        <v>0</v>
      </c>
      <c r="L3537" s="89">
        <v>0</v>
      </c>
      <c r="M3537" s="89">
        <v>0</v>
      </c>
      <c r="N3537" s="89">
        <v>0</v>
      </c>
      <c r="O3537" s="89">
        <v>0</v>
      </c>
      <c r="P3537" s="89">
        <v>0</v>
      </c>
      <c r="Q3537" s="89">
        <v>0</v>
      </c>
      <c r="R3537" s="89">
        <v>0</v>
      </c>
      <c r="S3537" s="89">
        <v>0</v>
      </c>
      <c r="T3537" s="89">
        <v>0</v>
      </c>
      <c r="U3537" s="89">
        <v>0</v>
      </c>
      <c r="V3537" s="89">
        <v>0</v>
      </c>
      <c r="W3537" s="89">
        <v>0</v>
      </c>
      <c r="X3537" s="89">
        <v>0</v>
      </c>
      <c r="Y3537" s="89">
        <v>0</v>
      </c>
    </row>
    <row r="3538" spans="1:25">
      <c r="A3538" s="88" t="s">
        <v>3647</v>
      </c>
      <c r="B3538" s="89">
        <v>0</v>
      </c>
      <c r="C3538" s="89">
        <v>0</v>
      </c>
      <c r="D3538" s="89">
        <v>0</v>
      </c>
      <c r="E3538" s="89">
        <v>0</v>
      </c>
      <c r="F3538" s="89">
        <v>0</v>
      </c>
      <c r="G3538" s="89">
        <v>0</v>
      </c>
      <c r="H3538" s="89">
        <v>0</v>
      </c>
      <c r="I3538" s="89">
        <v>0</v>
      </c>
      <c r="J3538" s="89">
        <v>0</v>
      </c>
      <c r="K3538" s="89">
        <v>0</v>
      </c>
      <c r="L3538" s="89">
        <v>0</v>
      </c>
      <c r="M3538" s="89">
        <v>0</v>
      </c>
      <c r="N3538" s="89">
        <v>0</v>
      </c>
      <c r="O3538" s="89">
        <v>0</v>
      </c>
      <c r="P3538" s="89">
        <v>0</v>
      </c>
      <c r="Q3538" s="89">
        <v>0</v>
      </c>
      <c r="R3538" s="89">
        <v>0</v>
      </c>
      <c r="S3538" s="89">
        <v>0</v>
      </c>
      <c r="T3538" s="89">
        <v>0</v>
      </c>
      <c r="U3538" s="89">
        <v>0</v>
      </c>
      <c r="V3538" s="89">
        <v>0</v>
      </c>
      <c r="W3538" s="89">
        <v>0</v>
      </c>
      <c r="X3538" s="89">
        <v>0</v>
      </c>
      <c r="Y3538" s="89">
        <v>0</v>
      </c>
    </row>
    <row r="3539" spans="1:25">
      <c r="A3539" s="88" t="s">
        <v>3648</v>
      </c>
      <c r="B3539" s="89">
        <v>0</v>
      </c>
      <c r="C3539" s="89">
        <v>0</v>
      </c>
      <c r="D3539" s="89">
        <v>0</v>
      </c>
      <c r="E3539" s="89">
        <v>0</v>
      </c>
      <c r="F3539" s="89">
        <v>0</v>
      </c>
      <c r="G3539" s="89">
        <v>0</v>
      </c>
      <c r="H3539" s="89">
        <v>0</v>
      </c>
      <c r="I3539" s="89">
        <v>0</v>
      </c>
      <c r="J3539" s="89">
        <v>0</v>
      </c>
      <c r="K3539" s="89">
        <v>0</v>
      </c>
      <c r="L3539" s="89">
        <v>0</v>
      </c>
      <c r="M3539" s="89">
        <v>0</v>
      </c>
      <c r="N3539" s="89">
        <v>0</v>
      </c>
      <c r="O3539" s="89">
        <v>0</v>
      </c>
      <c r="P3539" s="89">
        <v>0</v>
      </c>
      <c r="Q3539" s="89">
        <v>0</v>
      </c>
      <c r="R3539" s="89">
        <v>0</v>
      </c>
      <c r="S3539" s="89">
        <v>0</v>
      </c>
      <c r="T3539" s="89">
        <v>0</v>
      </c>
      <c r="U3539" s="89">
        <v>0</v>
      </c>
      <c r="V3539" s="89">
        <v>0</v>
      </c>
      <c r="W3539" s="89">
        <v>0</v>
      </c>
      <c r="X3539" s="89">
        <v>0</v>
      </c>
      <c r="Y3539" s="89">
        <v>0</v>
      </c>
    </row>
    <row r="3540" spans="1:25">
      <c r="A3540" s="88" t="s">
        <v>3649</v>
      </c>
      <c r="B3540" s="89">
        <v>0</v>
      </c>
      <c r="C3540" s="89">
        <v>0</v>
      </c>
      <c r="D3540" s="89">
        <v>0</v>
      </c>
      <c r="E3540" s="89">
        <v>0</v>
      </c>
      <c r="F3540" s="89">
        <v>0</v>
      </c>
      <c r="G3540" s="89">
        <v>0</v>
      </c>
      <c r="H3540" s="89">
        <v>0</v>
      </c>
      <c r="I3540" s="89">
        <v>0</v>
      </c>
      <c r="J3540" s="89">
        <v>0</v>
      </c>
      <c r="K3540" s="89">
        <v>0</v>
      </c>
      <c r="L3540" s="89">
        <v>0</v>
      </c>
      <c r="M3540" s="89">
        <v>0</v>
      </c>
      <c r="N3540" s="89">
        <v>0</v>
      </c>
      <c r="O3540" s="89">
        <v>0</v>
      </c>
      <c r="P3540" s="89">
        <v>0</v>
      </c>
      <c r="Q3540" s="89">
        <v>0</v>
      </c>
      <c r="R3540" s="89">
        <v>0</v>
      </c>
      <c r="S3540" s="89">
        <v>0</v>
      </c>
      <c r="T3540" s="89">
        <v>0</v>
      </c>
      <c r="U3540" s="89">
        <v>0</v>
      </c>
      <c r="V3540" s="89">
        <v>0</v>
      </c>
      <c r="W3540" s="89">
        <v>0</v>
      </c>
      <c r="X3540" s="89">
        <v>0</v>
      </c>
      <c r="Y3540" s="89">
        <v>0</v>
      </c>
    </row>
    <row r="3541" spans="1:25">
      <c r="A3541" s="88" t="s">
        <v>3650</v>
      </c>
      <c r="B3541" s="89">
        <v>0</v>
      </c>
      <c r="C3541" s="89">
        <v>0</v>
      </c>
      <c r="D3541" s="89">
        <v>0</v>
      </c>
      <c r="E3541" s="89">
        <v>0</v>
      </c>
      <c r="F3541" s="89">
        <v>0</v>
      </c>
      <c r="G3541" s="89">
        <v>0</v>
      </c>
      <c r="H3541" s="89">
        <v>0</v>
      </c>
      <c r="I3541" s="89">
        <v>0</v>
      </c>
      <c r="J3541" s="89">
        <v>0</v>
      </c>
      <c r="K3541" s="89">
        <v>0</v>
      </c>
      <c r="L3541" s="89">
        <v>0</v>
      </c>
      <c r="M3541" s="89">
        <v>0</v>
      </c>
      <c r="N3541" s="89">
        <v>0</v>
      </c>
      <c r="O3541" s="89">
        <v>0</v>
      </c>
      <c r="P3541" s="89">
        <v>0</v>
      </c>
      <c r="Q3541" s="89">
        <v>0</v>
      </c>
      <c r="R3541" s="89">
        <v>0</v>
      </c>
      <c r="S3541" s="89">
        <v>0</v>
      </c>
      <c r="T3541" s="89">
        <v>0</v>
      </c>
      <c r="U3541" s="89">
        <v>0</v>
      </c>
      <c r="V3541" s="89">
        <v>0</v>
      </c>
      <c r="W3541" s="89">
        <v>0</v>
      </c>
      <c r="X3541" s="89">
        <v>0</v>
      </c>
      <c r="Y3541" s="89">
        <v>0</v>
      </c>
    </row>
    <row r="3542" spans="1:25">
      <c r="A3542" s="88" t="s">
        <v>3651</v>
      </c>
      <c r="B3542" s="89">
        <v>0</v>
      </c>
      <c r="C3542" s="89">
        <v>0</v>
      </c>
      <c r="D3542" s="89">
        <v>0</v>
      </c>
      <c r="E3542" s="89">
        <v>0</v>
      </c>
      <c r="F3542" s="89">
        <v>0</v>
      </c>
      <c r="G3542" s="89">
        <v>0</v>
      </c>
      <c r="H3542" s="89">
        <v>0</v>
      </c>
      <c r="I3542" s="89">
        <v>0</v>
      </c>
      <c r="J3542" s="89">
        <v>0</v>
      </c>
      <c r="K3542" s="89">
        <v>0</v>
      </c>
      <c r="L3542" s="89">
        <v>0</v>
      </c>
      <c r="M3542" s="89">
        <v>0</v>
      </c>
      <c r="N3542" s="89">
        <v>0</v>
      </c>
      <c r="O3542" s="89">
        <v>0</v>
      </c>
      <c r="P3542" s="89">
        <v>0</v>
      </c>
      <c r="Q3542" s="89">
        <v>0</v>
      </c>
      <c r="R3542" s="89">
        <v>0</v>
      </c>
      <c r="S3542" s="89">
        <v>0</v>
      </c>
      <c r="T3542" s="89">
        <v>0</v>
      </c>
      <c r="U3542" s="89">
        <v>0</v>
      </c>
      <c r="V3542" s="89">
        <v>0</v>
      </c>
      <c r="W3542" s="89">
        <v>0</v>
      </c>
      <c r="X3542" s="89">
        <v>0</v>
      </c>
      <c r="Y3542" s="89">
        <v>0</v>
      </c>
    </row>
    <row r="3543" spans="1:25">
      <c r="A3543" s="88" t="s">
        <v>3652</v>
      </c>
      <c r="B3543" s="89">
        <v>0</v>
      </c>
      <c r="C3543" s="89">
        <v>0</v>
      </c>
      <c r="D3543" s="89">
        <v>0</v>
      </c>
      <c r="E3543" s="89">
        <v>0</v>
      </c>
      <c r="F3543" s="89">
        <v>0</v>
      </c>
      <c r="G3543" s="89">
        <v>0</v>
      </c>
      <c r="H3543" s="89">
        <v>0</v>
      </c>
      <c r="I3543" s="89">
        <v>0</v>
      </c>
      <c r="J3543" s="89">
        <v>0</v>
      </c>
      <c r="K3543" s="89">
        <v>0</v>
      </c>
      <c r="L3543" s="89">
        <v>0</v>
      </c>
      <c r="M3543" s="89">
        <v>0</v>
      </c>
      <c r="N3543" s="89">
        <v>0</v>
      </c>
      <c r="O3543" s="89">
        <v>0</v>
      </c>
      <c r="P3543" s="89">
        <v>0</v>
      </c>
      <c r="Q3543" s="89">
        <v>0</v>
      </c>
      <c r="R3543" s="89">
        <v>0</v>
      </c>
      <c r="S3543" s="89">
        <v>0</v>
      </c>
      <c r="T3543" s="89">
        <v>0</v>
      </c>
      <c r="U3543" s="89">
        <v>0</v>
      </c>
      <c r="V3543" s="89">
        <v>0</v>
      </c>
      <c r="W3543" s="89">
        <v>0</v>
      </c>
      <c r="X3543" s="89">
        <v>0</v>
      </c>
      <c r="Y3543" s="89">
        <v>0</v>
      </c>
    </row>
    <row r="3544" spans="1:25">
      <c r="A3544" s="88" t="s">
        <v>3653</v>
      </c>
      <c r="B3544" s="89">
        <v>0</v>
      </c>
      <c r="C3544" s="89">
        <v>0</v>
      </c>
      <c r="D3544" s="89">
        <v>0</v>
      </c>
      <c r="E3544" s="89">
        <v>0</v>
      </c>
      <c r="F3544" s="89">
        <v>0</v>
      </c>
      <c r="G3544" s="89">
        <v>0</v>
      </c>
      <c r="H3544" s="89">
        <v>0</v>
      </c>
      <c r="I3544" s="89">
        <v>0</v>
      </c>
      <c r="J3544" s="89">
        <v>0</v>
      </c>
      <c r="K3544" s="89">
        <v>0</v>
      </c>
      <c r="L3544" s="89">
        <v>0</v>
      </c>
      <c r="M3544" s="89">
        <v>0</v>
      </c>
      <c r="N3544" s="89">
        <v>0</v>
      </c>
      <c r="O3544" s="89">
        <v>0</v>
      </c>
      <c r="P3544" s="89">
        <v>0</v>
      </c>
      <c r="Q3544" s="89">
        <v>0</v>
      </c>
      <c r="R3544" s="89">
        <v>0</v>
      </c>
      <c r="S3544" s="89">
        <v>0</v>
      </c>
      <c r="T3544" s="89">
        <v>0</v>
      </c>
      <c r="U3544" s="89">
        <v>0</v>
      </c>
      <c r="V3544" s="89">
        <v>0</v>
      </c>
      <c r="W3544" s="89">
        <v>0</v>
      </c>
      <c r="X3544" s="89">
        <v>0</v>
      </c>
      <c r="Y3544" s="89">
        <v>0</v>
      </c>
    </row>
    <row r="3545" spans="1:25">
      <c r="A3545" s="88" t="s">
        <v>3654</v>
      </c>
      <c r="B3545" s="89">
        <v>0</v>
      </c>
      <c r="C3545" s="89">
        <v>0</v>
      </c>
      <c r="D3545" s="89">
        <v>0</v>
      </c>
      <c r="E3545" s="89">
        <v>0</v>
      </c>
      <c r="F3545" s="89">
        <v>0</v>
      </c>
      <c r="G3545" s="89">
        <v>0</v>
      </c>
      <c r="H3545" s="89">
        <v>0</v>
      </c>
      <c r="I3545" s="89">
        <v>0</v>
      </c>
      <c r="J3545" s="89">
        <v>0</v>
      </c>
      <c r="K3545" s="89">
        <v>0</v>
      </c>
      <c r="L3545" s="89">
        <v>0</v>
      </c>
      <c r="M3545" s="89">
        <v>0</v>
      </c>
      <c r="N3545" s="89">
        <v>0</v>
      </c>
      <c r="O3545" s="89">
        <v>0</v>
      </c>
      <c r="P3545" s="89">
        <v>0</v>
      </c>
      <c r="Q3545" s="89">
        <v>0</v>
      </c>
      <c r="R3545" s="89">
        <v>0</v>
      </c>
      <c r="S3545" s="89">
        <v>0</v>
      </c>
      <c r="T3545" s="89">
        <v>0</v>
      </c>
      <c r="U3545" s="89">
        <v>0</v>
      </c>
      <c r="V3545" s="89">
        <v>0</v>
      </c>
      <c r="W3545" s="89">
        <v>0</v>
      </c>
      <c r="X3545" s="89">
        <v>0</v>
      </c>
      <c r="Y3545" s="89">
        <v>0</v>
      </c>
    </row>
    <row r="3546" spans="1:25">
      <c r="A3546" s="88" t="s">
        <v>3655</v>
      </c>
      <c r="B3546" s="89">
        <v>0</v>
      </c>
      <c r="C3546" s="89">
        <v>0</v>
      </c>
      <c r="D3546" s="89">
        <v>0</v>
      </c>
      <c r="E3546" s="89">
        <v>0</v>
      </c>
      <c r="F3546" s="89">
        <v>0</v>
      </c>
      <c r="G3546" s="89">
        <v>0</v>
      </c>
      <c r="H3546" s="89">
        <v>0</v>
      </c>
      <c r="I3546" s="89">
        <v>0</v>
      </c>
      <c r="J3546" s="89">
        <v>0</v>
      </c>
      <c r="K3546" s="89">
        <v>0</v>
      </c>
      <c r="L3546" s="89">
        <v>0</v>
      </c>
      <c r="M3546" s="89">
        <v>0</v>
      </c>
      <c r="N3546" s="89">
        <v>0</v>
      </c>
      <c r="O3546" s="89">
        <v>0</v>
      </c>
      <c r="P3546" s="89">
        <v>0</v>
      </c>
      <c r="Q3546" s="89">
        <v>0</v>
      </c>
      <c r="R3546" s="89">
        <v>0</v>
      </c>
      <c r="S3546" s="89">
        <v>0</v>
      </c>
      <c r="T3546" s="89">
        <v>0</v>
      </c>
      <c r="U3546" s="89">
        <v>0</v>
      </c>
      <c r="V3546" s="89">
        <v>0</v>
      </c>
      <c r="W3546" s="89">
        <v>0</v>
      </c>
      <c r="X3546" s="89">
        <v>0</v>
      </c>
      <c r="Y3546" s="89">
        <v>0</v>
      </c>
    </row>
    <row r="3547" spans="1:25">
      <c r="A3547" s="88" t="s">
        <v>3656</v>
      </c>
      <c r="B3547" s="89">
        <v>0</v>
      </c>
      <c r="C3547" s="89">
        <v>0</v>
      </c>
      <c r="D3547" s="89">
        <v>0</v>
      </c>
      <c r="E3547" s="89">
        <v>0</v>
      </c>
      <c r="F3547" s="89">
        <v>0</v>
      </c>
      <c r="G3547" s="89">
        <v>0</v>
      </c>
      <c r="H3547" s="89">
        <v>0</v>
      </c>
      <c r="I3547" s="89">
        <v>0</v>
      </c>
      <c r="J3547" s="89">
        <v>0</v>
      </c>
      <c r="K3547" s="89">
        <v>0</v>
      </c>
      <c r="L3547" s="89">
        <v>0</v>
      </c>
      <c r="M3547" s="89">
        <v>0</v>
      </c>
      <c r="N3547" s="89">
        <v>0</v>
      </c>
      <c r="O3547" s="89">
        <v>0</v>
      </c>
      <c r="P3547" s="89">
        <v>0</v>
      </c>
      <c r="Q3547" s="89">
        <v>0</v>
      </c>
      <c r="R3547" s="89">
        <v>0</v>
      </c>
      <c r="S3547" s="89">
        <v>0</v>
      </c>
      <c r="T3547" s="89">
        <v>0</v>
      </c>
      <c r="U3547" s="89">
        <v>0</v>
      </c>
      <c r="V3547" s="89">
        <v>0</v>
      </c>
      <c r="W3547" s="89">
        <v>0</v>
      </c>
      <c r="X3547" s="89">
        <v>0</v>
      </c>
      <c r="Y3547" s="89">
        <v>0</v>
      </c>
    </row>
    <row r="3548" spans="1:25">
      <c r="A3548" s="88" t="s">
        <v>3657</v>
      </c>
      <c r="B3548" s="89">
        <v>0</v>
      </c>
      <c r="C3548" s="89">
        <v>0</v>
      </c>
      <c r="D3548" s="89">
        <v>0</v>
      </c>
      <c r="E3548" s="89">
        <v>0</v>
      </c>
      <c r="F3548" s="89">
        <v>0</v>
      </c>
      <c r="G3548" s="89">
        <v>0</v>
      </c>
      <c r="H3548" s="89">
        <v>0</v>
      </c>
      <c r="I3548" s="89">
        <v>0</v>
      </c>
      <c r="J3548" s="89">
        <v>0</v>
      </c>
      <c r="K3548" s="89">
        <v>0</v>
      </c>
      <c r="L3548" s="89">
        <v>0</v>
      </c>
      <c r="M3548" s="89">
        <v>0</v>
      </c>
      <c r="N3548" s="89">
        <v>0</v>
      </c>
      <c r="O3548" s="89">
        <v>0</v>
      </c>
      <c r="P3548" s="89">
        <v>0</v>
      </c>
      <c r="Q3548" s="89">
        <v>0</v>
      </c>
      <c r="R3548" s="89">
        <v>0</v>
      </c>
      <c r="S3548" s="89">
        <v>0</v>
      </c>
      <c r="T3548" s="89">
        <v>0</v>
      </c>
      <c r="U3548" s="89">
        <v>0</v>
      </c>
      <c r="V3548" s="89">
        <v>0</v>
      </c>
      <c r="W3548" s="89">
        <v>0</v>
      </c>
      <c r="X3548" s="89">
        <v>0</v>
      </c>
      <c r="Y3548" s="89">
        <v>0</v>
      </c>
    </row>
    <row r="3549" spans="1:25">
      <c r="A3549" s="88" t="s">
        <v>3658</v>
      </c>
      <c r="B3549" s="89">
        <v>0</v>
      </c>
      <c r="C3549" s="89">
        <v>0</v>
      </c>
      <c r="D3549" s="89">
        <v>0</v>
      </c>
      <c r="E3549" s="89">
        <v>0</v>
      </c>
      <c r="F3549" s="89">
        <v>0</v>
      </c>
      <c r="G3549" s="89">
        <v>0</v>
      </c>
      <c r="H3549" s="89">
        <v>0</v>
      </c>
      <c r="I3549" s="89">
        <v>0</v>
      </c>
      <c r="J3549" s="89">
        <v>0</v>
      </c>
      <c r="K3549" s="89">
        <v>0</v>
      </c>
      <c r="L3549" s="89">
        <v>0</v>
      </c>
      <c r="M3549" s="89">
        <v>0</v>
      </c>
      <c r="N3549" s="89">
        <v>0</v>
      </c>
      <c r="O3549" s="89">
        <v>0</v>
      </c>
      <c r="P3549" s="89">
        <v>0</v>
      </c>
      <c r="Q3549" s="89">
        <v>0</v>
      </c>
      <c r="R3549" s="89">
        <v>0</v>
      </c>
      <c r="S3549" s="89">
        <v>0</v>
      </c>
      <c r="T3549" s="89">
        <v>0</v>
      </c>
      <c r="U3549" s="89">
        <v>0</v>
      </c>
      <c r="V3549" s="89">
        <v>0</v>
      </c>
      <c r="W3549" s="89">
        <v>0</v>
      </c>
      <c r="X3549" s="89">
        <v>0</v>
      </c>
      <c r="Y3549" s="89">
        <v>0</v>
      </c>
    </row>
    <row r="3550" spans="1:25">
      <c r="A3550" s="88" t="s">
        <v>3659</v>
      </c>
      <c r="B3550" s="89">
        <v>0</v>
      </c>
      <c r="C3550" s="89">
        <v>0</v>
      </c>
      <c r="D3550" s="89">
        <v>0</v>
      </c>
      <c r="E3550" s="89">
        <v>0</v>
      </c>
      <c r="F3550" s="89">
        <v>0</v>
      </c>
      <c r="G3550" s="89">
        <v>0</v>
      </c>
      <c r="H3550" s="89">
        <v>0</v>
      </c>
      <c r="I3550" s="89">
        <v>0</v>
      </c>
      <c r="J3550" s="89">
        <v>0</v>
      </c>
      <c r="K3550" s="89">
        <v>0</v>
      </c>
      <c r="L3550" s="89">
        <v>0</v>
      </c>
      <c r="M3550" s="89">
        <v>0</v>
      </c>
      <c r="N3550" s="89">
        <v>0</v>
      </c>
      <c r="O3550" s="89">
        <v>0</v>
      </c>
      <c r="P3550" s="89">
        <v>0</v>
      </c>
      <c r="Q3550" s="89">
        <v>0</v>
      </c>
      <c r="R3550" s="89">
        <v>0</v>
      </c>
      <c r="S3550" s="89">
        <v>0</v>
      </c>
      <c r="T3550" s="89">
        <v>0</v>
      </c>
      <c r="U3550" s="89">
        <v>0</v>
      </c>
      <c r="V3550" s="89">
        <v>0</v>
      </c>
      <c r="W3550" s="89">
        <v>0</v>
      </c>
      <c r="X3550" s="89">
        <v>0</v>
      </c>
      <c r="Y3550" s="89">
        <v>0</v>
      </c>
    </row>
    <row r="3551" spans="1:25">
      <c r="A3551" s="88" t="s">
        <v>3660</v>
      </c>
      <c r="B3551" s="89">
        <v>0</v>
      </c>
      <c r="C3551" s="89">
        <v>0</v>
      </c>
      <c r="D3551" s="89">
        <v>0</v>
      </c>
      <c r="E3551" s="89">
        <v>0</v>
      </c>
      <c r="F3551" s="89">
        <v>0</v>
      </c>
      <c r="G3551" s="89">
        <v>0</v>
      </c>
      <c r="H3551" s="89">
        <v>0</v>
      </c>
      <c r="I3551" s="89">
        <v>0</v>
      </c>
      <c r="J3551" s="89">
        <v>0</v>
      </c>
      <c r="K3551" s="89">
        <v>0</v>
      </c>
      <c r="L3551" s="89">
        <v>0</v>
      </c>
      <c r="M3551" s="89">
        <v>0</v>
      </c>
      <c r="N3551" s="89">
        <v>0</v>
      </c>
      <c r="O3551" s="89">
        <v>0</v>
      </c>
      <c r="P3551" s="89">
        <v>0</v>
      </c>
      <c r="Q3551" s="89">
        <v>0</v>
      </c>
      <c r="R3551" s="89">
        <v>0</v>
      </c>
      <c r="S3551" s="89">
        <v>0</v>
      </c>
      <c r="T3551" s="89">
        <v>0</v>
      </c>
      <c r="U3551" s="89">
        <v>0</v>
      </c>
      <c r="V3551" s="89">
        <v>0</v>
      </c>
      <c r="W3551" s="89">
        <v>0</v>
      </c>
      <c r="X3551" s="89">
        <v>0</v>
      </c>
      <c r="Y3551" s="89">
        <v>0</v>
      </c>
    </row>
    <row r="3552" spans="1:25">
      <c r="A3552" s="88" t="s">
        <v>3661</v>
      </c>
      <c r="B3552" s="89">
        <v>0</v>
      </c>
      <c r="C3552" s="89">
        <v>0</v>
      </c>
      <c r="D3552" s="89">
        <v>0</v>
      </c>
      <c r="E3552" s="89">
        <v>0</v>
      </c>
      <c r="F3552" s="89">
        <v>0</v>
      </c>
      <c r="G3552" s="89">
        <v>0</v>
      </c>
      <c r="H3552" s="89">
        <v>0</v>
      </c>
      <c r="I3552" s="89">
        <v>0</v>
      </c>
      <c r="J3552" s="89">
        <v>0</v>
      </c>
      <c r="K3552" s="89">
        <v>0</v>
      </c>
      <c r="L3552" s="89">
        <v>0</v>
      </c>
      <c r="M3552" s="89">
        <v>0</v>
      </c>
      <c r="N3552" s="89">
        <v>0</v>
      </c>
      <c r="O3552" s="89">
        <v>0</v>
      </c>
      <c r="P3552" s="89">
        <v>0</v>
      </c>
      <c r="Q3552" s="89">
        <v>0</v>
      </c>
      <c r="R3552" s="89">
        <v>0</v>
      </c>
      <c r="S3552" s="89">
        <v>0</v>
      </c>
      <c r="T3552" s="89">
        <v>0</v>
      </c>
      <c r="U3552" s="89">
        <v>0</v>
      </c>
      <c r="V3552" s="89">
        <v>0</v>
      </c>
      <c r="W3552" s="89">
        <v>0</v>
      </c>
      <c r="X3552" s="89">
        <v>0</v>
      </c>
      <c r="Y3552" s="89">
        <v>0</v>
      </c>
    </row>
    <row r="3553" spans="1:25">
      <c r="A3553" s="88" t="s">
        <v>3662</v>
      </c>
      <c r="B3553" s="89">
        <v>0</v>
      </c>
      <c r="C3553" s="89">
        <v>0</v>
      </c>
      <c r="D3553" s="89">
        <v>0</v>
      </c>
      <c r="E3553" s="89">
        <v>0</v>
      </c>
      <c r="F3553" s="89">
        <v>0</v>
      </c>
      <c r="G3553" s="89">
        <v>0</v>
      </c>
      <c r="H3553" s="89">
        <v>0</v>
      </c>
      <c r="I3553" s="89">
        <v>0</v>
      </c>
      <c r="J3553" s="89">
        <v>0</v>
      </c>
      <c r="K3553" s="89">
        <v>0</v>
      </c>
      <c r="L3553" s="89">
        <v>0</v>
      </c>
      <c r="M3553" s="89">
        <v>0</v>
      </c>
      <c r="N3553" s="89">
        <v>0</v>
      </c>
      <c r="O3553" s="89">
        <v>0</v>
      </c>
      <c r="P3553" s="89">
        <v>0</v>
      </c>
      <c r="Q3553" s="89">
        <v>0</v>
      </c>
      <c r="R3553" s="89">
        <v>0</v>
      </c>
      <c r="S3553" s="89">
        <v>0</v>
      </c>
      <c r="T3553" s="89">
        <v>0</v>
      </c>
      <c r="U3553" s="89">
        <v>0</v>
      </c>
      <c r="V3553" s="89">
        <v>0</v>
      </c>
      <c r="W3553" s="89">
        <v>0</v>
      </c>
      <c r="X3553" s="89">
        <v>0</v>
      </c>
      <c r="Y3553" s="89">
        <v>0</v>
      </c>
    </row>
    <row r="3554" spans="1:25">
      <c r="A3554" s="88" t="s">
        <v>3663</v>
      </c>
      <c r="B3554" s="89">
        <v>0</v>
      </c>
      <c r="C3554" s="89">
        <v>0</v>
      </c>
      <c r="D3554" s="89">
        <v>0</v>
      </c>
      <c r="E3554" s="89">
        <v>0</v>
      </c>
      <c r="F3554" s="89">
        <v>0</v>
      </c>
      <c r="G3554" s="89">
        <v>0</v>
      </c>
      <c r="H3554" s="89">
        <v>0</v>
      </c>
      <c r="I3554" s="89">
        <v>0</v>
      </c>
      <c r="J3554" s="89">
        <v>0</v>
      </c>
      <c r="K3554" s="89">
        <v>0</v>
      </c>
      <c r="L3554" s="89">
        <v>0</v>
      </c>
      <c r="M3554" s="89">
        <v>0</v>
      </c>
      <c r="N3554" s="89">
        <v>0</v>
      </c>
      <c r="O3554" s="89">
        <v>0</v>
      </c>
      <c r="P3554" s="89">
        <v>0</v>
      </c>
      <c r="Q3554" s="89">
        <v>0</v>
      </c>
      <c r="R3554" s="89">
        <v>0</v>
      </c>
      <c r="S3554" s="89">
        <v>0</v>
      </c>
      <c r="T3554" s="89">
        <v>0</v>
      </c>
      <c r="U3554" s="89">
        <v>0</v>
      </c>
      <c r="V3554" s="89">
        <v>0</v>
      </c>
      <c r="W3554" s="89">
        <v>0</v>
      </c>
      <c r="X3554" s="89">
        <v>0</v>
      </c>
      <c r="Y3554" s="89">
        <v>0</v>
      </c>
    </row>
    <row r="3555" spans="1:25">
      <c r="A3555" s="88" t="s">
        <v>3664</v>
      </c>
      <c r="B3555" s="89">
        <v>0</v>
      </c>
      <c r="C3555" s="89">
        <v>0</v>
      </c>
      <c r="D3555" s="89">
        <v>0</v>
      </c>
      <c r="E3555" s="89">
        <v>0</v>
      </c>
      <c r="F3555" s="89">
        <v>0</v>
      </c>
      <c r="G3555" s="89">
        <v>0</v>
      </c>
      <c r="H3555" s="89">
        <v>0</v>
      </c>
      <c r="I3555" s="89">
        <v>0</v>
      </c>
      <c r="J3555" s="89">
        <v>0</v>
      </c>
      <c r="K3555" s="89">
        <v>0</v>
      </c>
      <c r="L3555" s="89">
        <v>0</v>
      </c>
      <c r="M3555" s="89">
        <v>0</v>
      </c>
      <c r="N3555" s="89">
        <v>0</v>
      </c>
      <c r="O3555" s="89">
        <v>0</v>
      </c>
      <c r="P3555" s="89">
        <v>0</v>
      </c>
      <c r="Q3555" s="89">
        <v>0</v>
      </c>
      <c r="R3555" s="89">
        <v>0</v>
      </c>
      <c r="S3555" s="89">
        <v>0</v>
      </c>
      <c r="T3555" s="89">
        <v>0</v>
      </c>
      <c r="U3555" s="89">
        <v>0</v>
      </c>
      <c r="V3555" s="89">
        <v>0</v>
      </c>
      <c r="W3555" s="89">
        <v>0</v>
      </c>
      <c r="X3555" s="89">
        <v>0</v>
      </c>
      <c r="Y3555" s="89">
        <v>0</v>
      </c>
    </row>
    <row r="3556" spans="1:25">
      <c r="A3556" s="88" t="s">
        <v>3665</v>
      </c>
      <c r="B3556" s="89">
        <v>0</v>
      </c>
      <c r="C3556" s="89">
        <v>0</v>
      </c>
      <c r="D3556" s="89">
        <v>0</v>
      </c>
      <c r="E3556" s="89">
        <v>0</v>
      </c>
      <c r="F3556" s="89">
        <v>0</v>
      </c>
      <c r="G3556" s="89">
        <v>0</v>
      </c>
      <c r="H3556" s="89">
        <v>0</v>
      </c>
      <c r="I3556" s="89">
        <v>0</v>
      </c>
      <c r="J3556" s="89">
        <v>0</v>
      </c>
      <c r="K3556" s="89">
        <v>0</v>
      </c>
      <c r="L3556" s="89">
        <v>0</v>
      </c>
      <c r="M3556" s="89">
        <v>0</v>
      </c>
      <c r="N3556" s="89">
        <v>0</v>
      </c>
      <c r="O3556" s="89">
        <v>0</v>
      </c>
      <c r="P3556" s="89">
        <v>0</v>
      </c>
      <c r="Q3556" s="89">
        <v>0</v>
      </c>
      <c r="R3556" s="89">
        <v>0</v>
      </c>
      <c r="S3556" s="89">
        <v>0</v>
      </c>
      <c r="T3556" s="89">
        <v>0</v>
      </c>
      <c r="U3556" s="89">
        <v>0</v>
      </c>
      <c r="V3556" s="89">
        <v>0</v>
      </c>
      <c r="W3556" s="89">
        <v>0</v>
      </c>
      <c r="X3556" s="89">
        <v>0</v>
      </c>
      <c r="Y3556" s="89">
        <v>0</v>
      </c>
    </row>
    <row r="3557" spans="1:25">
      <c r="A3557" s="88" t="s">
        <v>3666</v>
      </c>
      <c r="B3557" s="89">
        <v>0</v>
      </c>
      <c r="C3557" s="89">
        <v>0</v>
      </c>
      <c r="D3557" s="89">
        <v>0</v>
      </c>
      <c r="E3557" s="89">
        <v>0</v>
      </c>
      <c r="F3557" s="89">
        <v>0</v>
      </c>
      <c r="G3557" s="89">
        <v>0</v>
      </c>
      <c r="H3557" s="89">
        <v>0</v>
      </c>
      <c r="I3557" s="89">
        <v>0</v>
      </c>
      <c r="J3557" s="89">
        <v>0</v>
      </c>
      <c r="K3557" s="89">
        <v>0</v>
      </c>
      <c r="L3557" s="89">
        <v>0</v>
      </c>
      <c r="M3557" s="89">
        <v>0</v>
      </c>
      <c r="N3557" s="89">
        <v>0</v>
      </c>
      <c r="O3557" s="89">
        <v>0</v>
      </c>
      <c r="P3557" s="89">
        <v>0</v>
      </c>
      <c r="Q3557" s="89">
        <v>0</v>
      </c>
      <c r="R3557" s="89">
        <v>0</v>
      </c>
      <c r="S3557" s="89">
        <v>0</v>
      </c>
      <c r="T3557" s="89">
        <v>0</v>
      </c>
      <c r="U3557" s="89">
        <v>0</v>
      </c>
      <c r="V3557" s="89">
        <v>0</v>
      </c>
      <c r="W3557" s="89">
        <v>0</v>
      </c>
      <c r="X3557" s="89">
        <v>0</v>
      </c>
      <c r="Y3557" s="89">
        <v>0</v>
      </c>
    </row>
    <row r="3558" spans="1:25">
      <c r="A3558" s="88" t="s">
        <v>3667</v>
      </c>
      <c r="B3558" s="89">
        <v>0</v>
      </c>
      <c r="C3558" s="89">
        <v>0</v>
      </c>
      <c r="D3558" s="89">
        <v>0</v>
      </c>
      <c r="E3558" s="89">
        <v>0</v>
      </c>
      <c r="F3558" s="89">
        <v>0</v>
      </c>
      <c r="G3558" s="89">
        <v>0</v>
      </c>
      <c r="H3558" s="89">
        <v>0</v>
      </c>
      <c r="I3558" s="89">
        <v>0</v>
      </c>
      <c r="J3558" s="89">
        <v>0</v>
      </c>
      <c r="K3558" s="89">
        <v>0</v>
      </c>
      <c r="L3558" s="89">
        <v>0</v>
      </c>
      <c r="M3558" s="89">
        <v>0</v>
      </c>
      <c r="N3558" s="89">
        <v>0</v>
      </c>
      <c r="O3558" s="89">
        <v>0</v>
      </c>
      <c r="P3558" s="89">
        <v>0</v>
      </c>
      <c r="Q3558" s="89">
        <v>0</v>
      </c>
      <c r="R3558" s="89">
        <v>0</v>
      </c>
      <c r="S3558" s="89">
        <v>0</v>
      </c>
      <c r="T3558" s="89">
        <v>0</v>
      </c>
      <c r="U3558" s="89">
        <v>0</v>
      </c>
      <c r="V3558" s="89">
        <v>0</v>
      </c>
      <c r="W3558" s="89">
        <v>0</v>
      </c>
      <c r="X3558" s="89">
        <v>0</v>
      </c>
      <c r="Y3558" s="89">
        <v>0</v>
      </c>
    </row>
    <row r="3559" spans="1:25">
      <c r="A3559" s="88" t="s">
        <v>3668</v>
      </c>
      <c r="B3559" s="89">
        <v>0</v>
      </c>
      <c r="C3559" s="89">
        <v>0</v>
      </c>
      <c r="D3559" s="89">
        <v>0</v>
      </c>
      <c r="E3559" s="89">
        <v>0</v>
      </c>
      <c r="F3559" s="89">
        <v>0</v>
      </c>
      <c r="G3559" s="89">
        <v>0</v>
      </c>
      <c r="H3559" s="89">
        <v>0</v>
      </c>
      <c r="I3559" s="89">
        <v>0</v>
      </c>
      <c r="J3559" s="89">
        <v>0</v>
      </c>
      <c r="K3559" s="89">
        <v>0</v>
      </c>
      <c r="L3559" s="89">
        <v>0</v>
      </c>
      <c r="M3559" s="89">
        <v>0</v>
      </c>
      <c r="N3559" s="89">
        <v>0</v>
      </c>
      <c r="O3559" s="89">
        <v>0</v>
      </c>
      <c r="P3559" s="89">
        <v>0</v>
      </c>
      <c r="Q3559" s="89">
        <v>0</v>
      </c>
      <c r="R3559" s="89">
        <v>0</v>
      </c>
      <c r="S3559" s="89">
        <v>0</v>
      </c>
      <c r="T3559" s="89">
        <v>0</v>
      </c>
      <c r="U3559" s="89">
        <v>0</v>
      </c>
      <c r="V3559" s="89">
        <v>0</v>
      </c>
      <c r="W3559" s="89">
        <v>0</v>
      </c>
      <c r="X3559" s="89">
        <v>0</v>
      </c>
      <c r="Y3559" s="89">
        <v>0</v>
      </c>
    </row>
    <row r="3560" spans="1:25">
      <c r="A3560" s="88" t="s">
        <v>3669</v>
      </c>
      <c r="B3560" s="89">
        <v>0</v>
      </c>
      <c r="C3560" s="89">
        <v>0</v>
      </c>
      <c r="D3560" s="89">
        <v>0</v>
      </c>
      <c r="E3560" s="89">
        <v>0</v>
      </c>
      <c r="F3560" s="89">
        <v>0</v>
      </c>
      <c r="G3560" s="89">
        <v>0</v>
      </c>
      <c r="H3560" s="89">
        <v>0</v>
      </c>
      <c r="I3560" s="89">
        <v>0</v>
      </c>
      <c r="J3560" s="89">
        <v>0</v>
      </c>
      <c r="K3560" s="89">
        <v>0</v>
      </c>
      <c r="L3560" s="89">
        <v>0</v>
      </c>
      <c r="M3560" s="89">
        <v>0</v>
      </c>
      <c r="N3560" s="89">
        <v>0</v>
      </c>
      <c r="O3560" s="89">
        <v>0</v>
      </c>
      <c r="P3560" s="89">
        <v>0</v>
      </c>
      <c r="Q3560" s="89">
        <v>0</v>
      </c>
      <c r="R3560" s="89">
        <v>0</v>
      </c>
      <c r="S3560" s="89">
        <v>0</v>
      </c>
      <c r="T3560" s="89">
        <v>0</v>
      </c>
      <c r="U3560" s="89">
        <v>0</v>
      </c>
      <c r="V3560" s="89">
        <v>0</v>
      </c>
      <c r="W3560" s="89">
        <v>0</v>
      </c>
      <c r="X3560" s="89">
        <v>0</v>
      </c>
      <c r="Y3560" s="89">
        <v>0</v>
      </c>
    </row>
    <row r="3561" spans="1:25">
      <c r="A3561" s="88" t="s">
        <v>3670</v>
      </c>
      <c r="B3561" s="89">
        <v>0</v>
      </c>
      <c r="C3561" s="89">
        <v>0</v>
      </c>
      <c r="D3561" s="89">
        <v>0</v>
      </c>
      <c r="E3561" s="89">
        <v>0</v>
      </c>
      <c r="F3561" s="89">
        <v>0</v>
      </c>
      <c r="G3561" s="89">
        <v>0</v>
      </c>
      <c r="H3561" s="89">
        <v>0</v>
      </c>
      <c r="I3561" s="89">
        <v>0</v>
      </c>
      <c r="J3561" s="89">
        <v>0</v>
      </c>
      <c r="K3561" s="89">
        <v>0</v>
      </c>
      <c r="L3561" s="89">
        <v>0</v>
      </c>
      <c r="M3561" s="89">
        <v>0</v>
      </c>
      <c r="N3561" s="89">
        <v>0</v>
      </c>
      <c r="O3561" s="89">
        <v>0</v>
      </c>
      <c r="P3561" s="89">
        <v>0</v>
      </c>
      <c r="Q3561" s="89">
        <v>0</v>
      </c>
      <c r="R3561" s="89">
        <v>0</v>
      </c>
      <c r="S3561" s="89">
        <v>0</v>
      </c>
      <c r="T3561" s="89">
        <v>0</v>
      </c>
      <c r="U3561" s="89">
        <v>0</v>
      </c>
      <c r="V3561" s="89">
        <v>0</v>
      </c>
      <c r="W3561" s="89">
        <v>0</v>
      </c>
      <c r="X3561" s="89">
        <v>0</v>
      </c>
      <c r="Y3561" s="89">
        <v>0</v>
      </c>
    </row>
    <row r="3562" spans="1:25">
      <c r="A3562" s="88" t="s">
        <v>3671</v>
      </c>
      <c r="B3562" s="89">
        <v>0</v>
      </c>
      <c r="C3562" s="89">
        <v>0</v>
      </c>
      <c r="D3562" s="89">
        <v>0</v>
      </c>
      <c r="E3562" s="89">
        <v>0</v>
      </c>
      <c r="F3562" s="89">
        <v>0</v>
      </c>
      <c r="G3562" s="89">
        <v>0</v>
      </c>
      <c r="H3562" s="89">
        <v>0</v>
      </c>
      <c r="I3562" s="89">
        <v>0</v>
      </c>
      <c r="J3562" s="89">
        <v>0</v>
      </c>
      <c r="K3562" s="89">
        <v>0</v>
      </c>
      <c r="L3562" s="89">
        <v>0</v>
      </c>
      <c r="M3562" s="89">
        <v>0</v>
      </c>
      <c r="N3562" s="89">
        <v>0</v>
      </c>
      <c r="O3562" s="89">
        <v>0</v>
      </c>
      <c r="P3562" s="89">
        <v>0</v>
      </c>
      <c r="Q3562" s="89">
        <v>0</v>
      </c>
      <c r="R3562" s="89">
        <v>0</v>
      </c>
      <c r="S3562" s="89">
        <v>0</v>
      </c>
      <c r="T3562" s="89">
        <v>0</v>
      </c>
      <c r="U3562" s="89">
        <v>0</v>
      </c>
      <c r="V3562" s="89">
        <v>0</v>
      </c>
      <c r="W3562" s="89">
        <v>0</v>
      </c>
      <c r="X3562" s="89">
        <v>0</v>
      </c>
      <c r="Y3562" s="89">
        <v>0</v>
      </c>
    </row>
    <row r="3563" spans="1:25">
      <c r="A3563" s="88" t="s">
        <v>3672</v>
      </c>
      <c r="B3563" s="89">
        <v>0</v>
      </c>
      <c r="C3563" s="89">
        <v>0</v>
      </c>
      <c r="D3563" s="89">
        <v>0</v>
      </c>
      <c r="E3563" s="89">
        <v>0</v>
      </c>
      <c r="F3563" s="89">
        <v>0</v>
      </c>
      <c r="G3563" s="89">
        <v>0</v>
      </c>
      <c r="H3563" s="89">
        <v>0</v>
      </c>
      <c r="I3563" s="89">
        <v>0</v>
      </c>
      <c r="J3563" s="89">
        <v>0</v>
      </c>
      <c r="K3563" s="89">
        <v>0</v>
      </c>
      <c r="L3563" s="89">
        <v>0</v>
      </c>
      <c r="M3563" s="89">
        <v>0</v>
      </c>
      <c r="N3563" s="89">
        <v>0</v>
      </c>
      <c r="O3563" s="89">
        <v>0</v>
      </c>
      <c r="P3563" s="89">
        <v>0</v>
      </c>
      <c r="Q3563" s="89">
        <v>0</v>
      </c>
      <c r="R3563" s="89">
        <v>0</v>
      </c>
      <c r="S3563" s="89">
        <v>0</v>
      </c>
      <c r="T3563" s="89">
        <v>0</v>
      </c>
      <c r="U3563" s="89">
        <v>0</v>
      </c>
      <c r="V3563" s="89">
        <v>0</v>
      </c>
      <c r="W3563" s="89">
        <v>0</v>
      </c>
      <c r="X3563" s="89">
        <v>0</v>
      </c>
      <c r="Y3563" s="89">
        <v>0</v>
      </c>
    </row>
    <row r="3564" spans="1:25">
      <c r="A3564" s="88" t="s">
        <v>3673</v>
      </c>
      <c r="B3564" s="89">
        <v>0</v>
      </c>
      <c r="C3564" s="89">
        <v>0</v>
      </c>
      <c r="D3564" s="89">
        <v>0</v>
      </c>
      <c r="E3564" s="89">
        <v>0</v>
      </c>
      <c r="F3564" s="89">
        <v>0</v>
      </c>
      <c r="G3564" s="89">
        <v>0</v>
      </c>
      <c r="H3564" s="89">
        <v>0</v>
      </c>
      <c r="I3564" s="89">
        <v>0</v>
      </c>
      <c r="J3564" s="89">
        <v>0</v>
      </c>
      <c r="K3564" s="89">
        <v>0</v>
      </c>
      <c r="L3564" s="89">
        <v>0</v>
      </c>
      <c r="M3564" s="89">
        <v>0</v>
      </c>
      <c r="N3564" s="89">
        <v>0</v>
      </c>
      <c r="O3564" s="89">
        <v>0</v>
      </c>
      <c r="P3564" s="89">
        <v>0</v>
      </c>
      <c r="Q3564" s="89">
        <v>0</v>
      </c>
      <c r="R3564" s="89">
        <v>0</v>
      </c>
      <c r="S3564" s="89">
        <v>0</v>
      </c>
      <c r="T3564" s="89">
        <v>0</v>
      </c>
      <c r="U3564" s="89">
        <v>0</v>
      </c>
      <c r="V3564" s="89">
        <v>0</v>
      </c>
      <c r="W3564" s="89">
        <v>0</v>
      </c>
      <c r="X3564" s="89">
        <v>0</v>
      </c>
      <c r="Y3564" s="89">
        <v>0</v>
      </c>
    </row>
    <row r="3565" spans="1:25">
      <c r="A3565" s="88" t="s">
        <v>3674</v>
      </c>
      <c r="B3565" s="89">
        <v>0</v>
      </c>
      <c r="C3565" s="89">
        <v>0</v>
      </c>
      <c r="D3565" s="89">
        <v>0</v>
      </c>
      <c r="E3565" s="89">
        <v>0</v>
      </c>
      <c r="F3565" s="89">
        <v>0</v>
      </c>
      <c r="G3565" s="89">
        <v>0</v>
      </c>
      <c r="H3565" s="89">
        <v>0</v>
      </c>
      <c r="I3565" s="89">
        <v>0</v>
      </c>
      <c r="J3565" s="89">
        <v>0</v>
      </c>
      <c r="K3565" s="89">
        <v>0</v>
      </c>
      <c r="L3565" s="89">
        <v>0</v>
      </c>
      <c r="M3565" s="89">
        <v>0</v>
      </c>
      <c r="N3565" s="89">
        <v>0</v>
      </c>
      <c r="O3565" s="89">
        <v>0</v>
      </c>
      <c r="P3565" s="89">
        <v>0</v>
      </c>
      <c r="Q3565" s="89">
        <v>0</v>
      </c>
      <c r="R3565" s="89">
        <v>0</v>
      </c>
      <c r="S3565" s="89">
        <v>0</v>
      </c>
      <c r="T3565" s="89">
        <v>0</v>
      </c>
      <c r="U3565" s="89">
        <v>0</v>
      </c>
      <c r="V3565" s="89">
        <v>0</v>
      </c>
      <c r="W3565" s="89">
        <v>0</v>
      </c>
      <c r="X3565" s="89">
        <v>0</v>
      </c>
      <c r="Y3565" s="89">
        <v>0</v>
      </c>
    </row>
    <row r="3566" spans="1:25">
      <c r="A3566" s="88" t="s">
        <v>3675</v>
      </c>
      <c r="B3566" s="89">
        <v>0</v>
      </c>
      <c r="C3566" s="89">
        <v>0</v>
      </c>
      <c r="D3566" s="89">
        <v>0</v>
      </c>
      <c r="E3566" s="89">
        <v>0</v>
      </c>
      <c r="F3566" s="89">
        <v>0</v>
      </c>
      <c r="G3566" s="89">
        <v>0</v>
      </c>
      <c r="H3566" s="89">
        <v>0</v>
      </c>
      <c r="I3566" s="89">
        <v>0</v>
      </c>
      <c r="J3566" s="89">
        <v>0</v>
      </c>
      <c r="K3566" s="89">
        <v>0</v>
      </c>
      <c r="L3566" s="89">
        <v>0</v>
      </c>
      <c r="M3566" s="89">
        <v>0</v>
      </c>
      <c r="N3566" s="89">
        <v>0</v>
      </c>
      <c r="O3566" s="89">
        <v>0</v>
      </c>
      <c r="P3566" s="89">
        <v>0</v>
      </c>
      <c r="Q3566" s="89">
        <v>0</v>
      </c>
      <c r="R3566" s="89">
        <v>0</v>
      </c>
      <c r="S3566" s="89">
        <v>0</v>
      </c>
      <c r="T3566" s="89">
        <v>0</v>
      </c>
      <c r="U3566" s="89">
        <v>0</v>
      </c>
      <c r="V3566" s="89">
        <v>0</v>
      </c>
      <c r="W3566" s="89">
        <v>0</v>
      </c>
      <c r="X3566" s="89">
        <v>0</v>
      </c>
      <c r="Y3566" s="89">
        <v>0</v>
      </c>
    </row>
    <row r="3567" spans="1:25">
      <c r="A3567" s="88" t="s">
        <v>3676</v>
      </c>
      <c r="B3567" s="89">
        <v>0</v>
      </c>
      <c r="C3567" s="89">
        <v>0</v>
      </c>
      <c r="D3567" s="89">
        <v>0</v>
      </c>
      <c r="E3567" s="89">
        <v>0</v>
      </c>
      <c r="F3567" s="89">
        <v>0</v>
      </c>
      <c r="G3567" s="89">
        <v>0</v>
      </c>
      <c r="H3567" s="89">
        <v>0</v>
      </c>
      <c r="I3567" s="89">
        <v>0</v>
      </c>
      <c r="J3567" s="89">
        <v>0</v>
      </c>
      <c r="K3567" s="89">
        <v>0</v>
      </c>
      <c r="L3567" s="89">
        <v>0</v>
      </c>
      <c r="M3567" s="89">
        <v>0</v>
      </c>
      <c r="N3567" s="89">
        <v>0</v>
      </c>
      <c r="O3567" s="89">
        <v>0</v>
      </c>
      <c r="P3567" s="89">
        <v>0</v>
      </c>
      <c r="Q3567" s="89">
        <v>0</v>
      </c>
      <c r="R3567" s="89">
        <v>0</v>
      </c>
      <c r="S3567" s="89">
        <v>0</v>
      </c>
      <c r="T3567" s="89">
        <v>0</v>
      </c>
      <c r="U3567" s="89">
        <v>0</v>
      </c>
      <c r="V3567" s="89">
        <v>0</v>
      </c>
      <c r="W3567" s="89">
        <v>0</v>
      </c>
      <c r="X3567" s="89">
        <v>0</v>
      </c>
      <c r="Y3567" s="89">
        <v>0</v>
      </c>
    </row>
    <row r="3568" spans="1:25">
      <c r="A3568" s="88" t="s">
        <v>3677</v>
      </c>
      <c r="B3568" s="89">
        <v>0</v>
      </c>
      <c r="C3568" s="89">
        <v>0</v>
      </c>
      <c r="D3568" s="89">
        <v>0</v>
      </c>
      <c r="E3568" s="89">
        <v>0</v>
      </c>
      <c r="F3568" s="89">
        <v>0</v>
      </c>
      <c r="G3568" s="89">
        <v>0</v>
      </c>
      <c r="H3568" s="89">
        <v>0</v>
      </c>
      <c r="I3568" s="89">
        <v>0</v>
      </c>
      <c r="J3568" s="89">
        <v>0</v>
      </c>
      <c r="K3568" s="89">
        <v>0</v>
      </c>
      <c r="L3568" s="89">
        <v>0</v>
      </c>
      <c r="M3568" s="89">
        <v>0</v>
      </c>
      <c r="N3568" s="89">
        <v>0</v>
      </c>
      <c r="O3568" s="89">
        <v>0</v>
      </c>
      <c r="P3568" s="89">
        <v>0</v>
      </c>
      <c r="Q3568" s="89">
        <v>0</v>
      </c>
      <c r="R3568" s="89">
        <v>0</v>
      </c>
      <c r="S3568" s="89">
        <v>0</v>
      </c>
      <c r="T3568" s="89">
        <v>0</v>
      </c>
      <c r="U3568" s="89">
        <v>0</v>
      </c>
      <c r="V3568" s="89">
        <v>0</v>
      </c>
      <c r="W3568" s="89">
        <v>0</v>
      </c>
      <c r="X3568" s="89">
        <v>0</v>
      </c>
      <c r="Y3568" s="89">
        <v>0</v>
      </c>
    </row>
    <row r="3569" spans="1:25">
      <c r="A3569" s="88" t="s">
        <v>3678</v>
      </c>
      <c r="B3569" s="89">
        <v>0</v>
      </c>
      <c r="C3569" s="89">
        <v>0</v>
      </c>
      <c r="D3569" s="89">
        <v>0</v>
      </c>
      <c r="E3569" s="89">
        <v>0</v>
      </c>
      <c r="F3569" s="89">
        <v>0</v>
      </c>
      <c r="G3569" s="89">
        <v>0</v>
      </c>
      <c r="H3569" s="89">
        <v>0</v>
      </c>
      <c r="I3569" s="89">
        <v>0</v>
      </c>
      <c r="J3569" s="89">
        <v>0</v>
      </c>
      <c r="K3569" s="89">
        <v>0</v>
      </c>
      <c r="L3569" s="89">
        <v>0</v>
      </c>
      <c r="M3569" s="89">
        <v>0</v>
      </c>
      <c r="N3569" s="89">
        <v>0</v>
      </c>
      <c r="O3569" s="89">
        <v>0</v>
      </c>
      <c r="P3569" s="89">
        <v>0</v>
      </c>
      <c r="Q3569" s="89">
        <v>0</v>
      </c>
      <c r="R3569" s="89">
        <v>0</v>
      </c>
      <c r="S3569" s="89">
        <v>0</v>
      </c>
      <c r="T3569" s="89">
        <v>0</v>
      </c>
      <c r="U3569" s="89">
        <v>0</v>
      </c>
      <c r="V3569" s="89">
        <v>0</v>
      </c>
      <c r="W3569" s="89">
        <v>0</v>
      </c>
      <c r="X3569" s="89">
        <v>0</v>
      </c>
      <c r="Y3569" s="89">
        <v>0</v>
      </c>
    </row>
    <row r="3570" spans="1:25">
      <c r="A3570" s="88" t="s">
        <v>3679</v>
      </c>
      <c r="B3570" s="89">
        <v>0</v>
      </c>
      <c r="C3570" s="89">
        <v>0</v>
      </c>
      <c r="D3570" s="89">
        <v>0</v>
      </c>
      <c r="E3570" s="89">
        <v>0</v>
      </c>
      <c r="F3570" s="89">
        <v>0</v>
      </c>
      <c r="G3570" s="89">
        <v>0</v>
      </c>
      <c r="H3570" s="89">
        <v>0</v>
      </c>
      <c r="I3570" s="89">
        <v>0</v>
      </c>
      <c r="J3570" s="89">
        <v>0</v>
      </c>
      <c r="K3570" s="89">
        <v>0</v>
      </c>
      <c r="L3570" s="89">
        <v>0</v>
      </c>
      <c r="M3570" s="89">
        <v>0</v>
      </c>
      <c r="N3570" s="89">
        <v>0</v>
      </c>
      <c r="O3570" s="89">
        <v>0</v>
      </c>
      <c r="P3570" s="89">
        <v>0</v>
      </c>
      <c r="Q3570" s="89">
        <v>0</v>
      </c>
      <c r="R3570" s="89">
        <v>0</v>
      </c>
      <c r="S3570" s="89">
        <v>0</v>
      </c>
      <c r="T3570" s="89">
        <v>0</v>
      </c>
      <c r="U3570" s="89">
        <v>0</v>
      </c>
      <c r="V3570" s="89">
        <v>0</v>
      </c>
      <c r="W3570" s="89">
        <v>0</v>
      </c>
      <c r="X3570" s="89">
        <v>0</v>
      </c>
      <c r="Y3570" s="89">
        <v>0</v>
      </c>
    </row>
    <row r="3571" spans="1:25">
      <c r="A3571" s="88" t="s">
        <v>3680</v>
      </c>
      <c r="B3571" s="89">
        <v>0</v>
      </c>
      <c r="C3571" s="89">
        <v>0</v>
      </c>
      <c r="D3571" s="89">
        <v>0</v>
      </c>
      <c r="E3571" s="89">
        <v>0</v>
      </c>
      <c r="F3571" s="89">
        <v>0</v>
      </c>
      <c r="G3571" s="89">
        <v>0</v>
      </c>
      <c r="H3571" s="89">
        <v>0</v>
      </c>
      <c r="I3571" s="89">
        <v>0</v>
      </c>
      <c r="J3571" s="89">
        <v>0</v>
      </c>
      <c r="K3571" s="89">
        <v>0</v>
      </c>
      <c r="L3571" s="89">
        <v>0</v>
      </c>
      <c r="M3571" s="89">
        <v>0</v>
      </c>
      <c r="N3571" s="89">
        <v>0</v>
      </c>
      <c r="O3571" s="89">
        <v>0</v>
      </c>
      <c r="P3571" s="89">
        <v>0</v>
      </c>
      <c r="Q3571" s="89">
        <v>0</v>
      </c>
      <c r="R3571" s="89">
        <v>0</v>
      </c>
      <c r="S3571" s="89">
        <v>0</v>
      </c>
      <c r="T3571" s="89">
        <v>0</v>
      </c>
      <c r="U3571" s="89">
        <v>0</v>
      </c>
      <c r="V3571" s="89">
        <v>0</v>
      </c>
      <c r="W3571" s="89">
        <v>0</v>
      </c>
      <c r="X3571" s="89">
        <v>0</v>
      </c>
      <c r="Y3571" s="89">
        <v>0</v>
      </c>
    </row>
    <row r="3572" spans="1:25">
      <c r="A3572" s="88" t="s">
        <v>3681</v>
      </c>
      <c r="B3572" s="89">
        <v>0</v>
      </c>
      <c r="C3572" s="89">
        <v>0</v>
      </c>
      <c r="D3572" s="89">
        <v>0</v>
      </c>
      <c r="E3572" s="89">
        <v>0</v>
      </c>
      <c r="F3572" s="89">
        <v>0</v>
      </c>
      <c r="G3572" s="89">
        <v>0</v>
      </c>
      <c r="H3572" s="89">
        <v>0</v>
      </c>
      <c r="I3572" s="89">
        <v>0</v>
      </c>
      <c r="J3572" s="89">
        <v>0</v>
      </c>
      <c r="K3572" s="89">
        <v>0</v>
      </c>
      <c r="L3572" s="89">
        <v>0</v>
      </c>
      <c r="M3572" s="89">
        <v>0</v>
      </c>
      <c r="N3572" s="89">
        <v>0</v>
      </c>
      <c r="O3572" s="89">
        <v>0</v>
      </c>
      <c r="P3572" s="89">
        <v>0</v>
      </c>
      <c r="Q3572" s="89">
        <v>0</v>
      </c>
      <c r="R3572" s="89">
        <v>0</v>
      </c>
      <c r="S3572" s="89">
        <v>0</v>
      </c>
      <c r="T3572" s="89">
        <v>0</v>
      </c>
      <c r="U3572" s="89">
        <v>0</v>
      </c>
      <c r="V3572" s="89">
        <v>0</v>
      </c>
      <c r="W3572" s="89">
        <v>0</v>
      </c>
      <c r="X3572" s="89">
        <v>0</v>
      </c>
      <c r="Y3572" s="89">
        <v>0</v>
      </c>
    </row>
    <row r="3573" spans="1:25">
      <c r="A3573" s="88" t="s">
        <v>3682</v>
      </c>
      <c r="B3573" s="89">
        <v>0</v>
      </c>
      <c r="C3573" s="89">
        <v>0</v>
      </c>
      <c r="D3573" s="89">
        <v>0</v>
      </c>
      <c r="E3573" s="89">
        <v>0</v>
      </c>
      <c r="F3573" s="89">
        <v>0</v>
      </c>
      <c r="G3573" s="89">
        <v>0</v>
      </c>
      <c r="H3573" s="89">
        <v>0</v>
      </c>
      <c r="I3573" s="89">
        <v>0</v>
      </c>
      <c r="J3573" s="89">
        <v>0</v>
      </c>
      <c r="K3573" s="89">
        <v>0</v>
      </c>
      <c r="L3573" s="89">
        <v>0</v>
      </c>
      <c r="M3573" s="89">
        <v>0</v>
      </c>
      <c r="N3573" s="89">
        <v>0</v>
      </c>
      <c r="O3573" s="89">
        <v>0</v>
      </c>
      <c r="P3573" s="89">
        <v>0</v>
      </c>
      <c r="Q3573" s="89">
        <v>0</v>
      </c>
      <c r="R3573" s="89">
        <v>0</v>
      </c>
      <c r="S3573" s="89">
        <v>0</v>
      </c>
      <c r="T3573" s="89">
        <v>0</v>
      </c>
      <c r="U3573" s="89">
        <v>0</v>
      </c>
      <c r="V3573" s="89">
        <v>0</v>
      </c>
      <c r="W3573" s="89">
        <v>0</v>
      </c>
      <c r="X3573" s="89">
        <v>0</v>
      </c>
      <c r="Y3573" s="89">
        <v>0</v>
      </c>
    </row>
    <row r="3574" spans="1:25">
      <c r="A3574" s="88" t="s">
        <v>3683</v>
      </c>
      <c r="B3574" s="89">
        <v>0</v>
      </c>
      <c r="C3574" s="89">
        <v>0</v>
      </c>
      <c r="D3574" s="89">
        <v>0</v>
      </c>
      <c r="E3574" s="89">
        <v>0</v>
      </c>
      <c r="F3574" s="89">
        <v>0</v>
      </c>
      <c r="G3574" s="89">
        <v>0</v>
      </c>
      <c r="H3574" s="89">
        <v>0</v>
      </c>
      <c r="I3574" s="89">
        <v>0</v>
      </c>
      <c r="J3574" s="89">
        <v>0</v>
      </c>
      <c r="K3574" s="89">
        <v>0</v>
      </c>
      <c r="L3574" s="89">
        <v>0</v>
      </c>
      <c r="M3574" s="89">
        <v>0</v>
      </c>
      <c r="N3574" s="89">
        <v>0</v>
      </c>
      <c r="O3574" s="89">
        <v>0</v>
      </c>
      <c r="P3574" s="89">
        <v>0</v>
      </c>
      <c r="Q3574" s="89">
        <v>0</v>
      </c>
      <c r="R3574" s="89">
        <v>0</v>
      </c>
      <c r="S3574" s="89">
        <v>0</v>
      </c>
      <c r="T3574" s="89">
        <v>0</v>
      </c>
      <c r="U3574" s="89">
        <v>0</v>
      </c>
      <c r="V3574" s="89">
        <v>0</v>
      </c>
      <c r="W3574" s="89">
        <v>0</v>
      </c>
      <c r="X3574" s="89">
        <v>0</v>
      </c>
      <c r="Y3574" s="89">
        <v>0</v>
      </c>
    </row>
    <row r="3575" spans="1:25">
      <c r="A3575" s="88" t="s">
        <v>3684</v>
      </c>
      <c r="B3575" s="89">
        <v>0</v>
      </c>
      <c r="C3575" s="89">
        <v>0</v>
      </c>
      <c r="D3575" s="89">
        <v>0</v>
      </c>
      <c r="E3575" s="89">
        <v>0</v>
      </c>
      <c r="F3575" s="89">
        <v>0</v>
      </c>
      <c r="G3575" s="89">
        <v>0</v>
      </c>
      <c r="H3575" s="89">
        <v>0</v>
      </c>
      <c r="I3575" s="89">
        <v>0</v>
      </c>
      <c r="J3575" s="89">
        <v>0</v>
      </c>
      <c r="K3575" s="89">
        <v>0</v>
      </c>
      <c r="L3575" s="89">
        <v>0</v>
      </c>
      <c r="M3575" s="89">
        <v>0</v>
      </c>
      <c r="N3575" s="89">
        <v>0</v>
      </c>
      <c r="O3575" s="89">
        <v>0</v>
      </c>
      <c r="P3575" s="89">
        <v>0</v>
      </c>
      <c r="Q3575" s="89">
        <v>0</v>
      </c>
      <c r="R3575" s="89">
        <v>0</v>
      </c>
      <c r="S3575" s="89">
        <v>0</v>
      </c>
      <c r="T3575" s="89">
        <v>0</v>
      </c>
      <c r="U3575" s="89">
        <v>0</v>
      </c>
      <c r="V3575" s="89">
        <v>0</v>
      </c>
      <c r="W3575" s="89">
        <v>0</v>
      </c>
      <c r="X3575" s="89">
        <v>0</v>
      </c>
      <c r="Y3575" s="89">
        <v>0</v>
      </c>
    </row>
    <row r="3576" spans="1:25">
      <c r="A3576" s="88" t="s">
        <v>3685</v>
      </c>
      <c r="B3576" s="89">
        <v>0</v>
      </c>
      <c r="C3576" s="89">
        <v>0</v>
      </c>
      <c r="D3576" s="89">
        <v>0</v>
      </c>
      <c r="E3576" s="89">
        <v>0</v>
      </c>
      <c r="F3576" s="89">
        <v>0</v>
      </c>
      <c r="G3576" s="89">
        <v>0</v>
      </c>
      <c r="H3576" s="89">
        <v>0</v>
      </c>
      <c r="I3576" s="89">
        <v>0</v>
      </c>
      <c r="J3576" s="89">
        <v>0</v>
      </c>
      <c r="K3576" s="89">
        <v>0</v>
      </c>
      <c r="L3576" s="89">
        <v>0</v>
      </c>
      <c r="M3576" s="89">
        <v>0</v>
      </c>
      <c r="N3576" s="89">
        <v>0</v>
      </c>
      <c r="O3576" s="89">
        <v>0</v>
      </c>
      <c r="P3576" s="89">
        <v>0</v>
      </c>
      <c r="Q3576" s="89">
        <v>0</v>
      </c>
      <c r="R3576" s="89">
        <v>0</v>
      </c>
      <c r="S3576" s="89">
        <v>0</v>
      </c>
      <c r="T3576" s="89">
        <v>0</v>
      </c>
      <c r="U3576" s="89">
        <v>0</v>
      </c>
      <c r="V3576" s="89">
        <v>0</v>
      </c>
      <c r="W3576" s="89">
        <v>0</v>
      </c>
      <c r="X3576" s="89">
        <v>0</v>
      </c>
      <c r="Y3576" s="89">
        <v>0</v>
      </c>
    </row>
    <row r="3577" spans="1:25">
      <c r="A3577" s="88" t="s">
        <v>3686</v>
      </c>
      <c r="B3577" s="89">
        <v>0</v>
      </c>
      <c r="C3577" s="89">
        <v>0</v>
      </c>
      <c r="D3577" s="89">
        <v>0</v>
      </c>
      <c r="E3577" s="89">
        <v>0</v>
      </c>
      <c r="F3577" s="89">
        <v>0</v>
      </c>
      <c r="G3577" s="89">
        <v>0</v>
      </c>
      <c r="H3577" s="89">
        <v>0</v>
      </c>
      <c r="I3577" s="89">
        <v>0</v>
      </c>
      <c r="J3577" s="89">
        <v>0</v>
      </c>
      <c r="K3577" s="89">
        <v>0</v>
      </c>
      <c r="L3577" s="89">
        <v>0</v>
      </c>
      <c r="M3577" s="89">
        <v>0</v>
      </c>
      <c r="N3577" s="89">
        <v>0</v>
      </c>
      <c r="O3577" s="89">
        <v>0</v>
      </c>
      <c r="P3577" s="89">
        <v>0</v>
      </c>
      <c r="Q3577" s="89">
        <v>0</v>
      </c>
      <c r="R3577" s="89">
        <v>0</v>
      </c>
      <c r="S3577" s="89">
        <v>0</v>
      </c>
      <c r="T3577" s="89">
        <v>0</v>
      </c>
      <c r="U3577" s="89">
        <v>0</v>
      </c>
      <c r="V3577" s="89">
        <v>0</v>
      </c>
      <c r="W3577" s="89">
        <v>0</v>
      </c>
      <c r="X3577" s="89">
        <v>0</v>
      </c>
      <c r="Y3577" s="89">
        <v>0</v>
      </c>
    </row>
    <row r="3578" spans="1:25">
      <c r="A3578" s="88" t="s">
        <v>3687</v>
      </c>
      <c r="B3578" s="89">
        <v>0</v>
      </c>
      <c r="C3578" s="89">
        <v>0</v>
      </c>
      <c r="D3578" s="89">
        <v>0</v>
      </c>
      <c r="E3578" s="89">
        <v>0</v>
      </c>
      <c r="F3578" s="89">
        <v>0</v>
      </c>
      <c r="G3578" s="89">
        <v>0</v>
      </c>
      <c r="H3578" s="89">
        <v>0</v>
      </c>
      <c r="I3578" s="89">
        <v>0</v>
      </c>
      <c r="J3578" s="89">
        <v>0</v>
      </c>
      <c r="K3578" s="89">
        <v>0</v>
      </c>
      <c r="L3578" s="89">
        <v>0</v>
      </c>
      <c r="M3578" s="89">
        <v>0</v>
      </c>
      <c r="N3578" s="89">
        <v>0</v>
      </c>
      <c r="O3578" s="89">
        <v>0</v>
      </c>
      <c r="P3578" s="89">
        <v>0</v>
      </c>
      <c r="Q3578" s="89">
        <v>0</v>
      </c>
      <c r="R3578" s="89">
        <v>0</v>
      </c>
      <c r="S3578" s="89">
        <v>0</v>
      </c>
      <c r="T3578" s="89">
        <v>0</v>
      </c>
      <c r="U3578" s="89">
        <v>0</v>
      </c>
      <c r="V3578" s="89">
        <v>0</v>
      </c>
      <c r="W3578" s="89">
        <v>0</v>
      </c>
      <c r="X3578" s="89">
        <v>0</v>
      </c>
      <c r="Y3578" s="89">
        <v>0</v>
      </c>
    </row>
    <row r="3579" spans="1:25">
      <c r="A3579" s="88" t="s">
        <v>3688</v>
      </c>
      <c r="B3579" s="89">
        <v>0</v>
      </c>
      <c r="C3579" s="89">
        <v>0</v>
      </c>
      <c r="D3579" s="89">
        <v>0</v>
      </c>
      <c r="E3579" s="89">
        <v>0</v>
      </c>
      <c r="F3579" s="89">
        <v>0</v>
      </c>
      <c r="G3579" s="89">
        <v>0</v>
      </c>
      <c r="H3579" s="89">
        <v>0</v>
      </c>
      <c r="I3579" s="89">
        <v>0</v>
      </c>
      <c r="J3579" s="89">
        <v>0</v>
      </c>
      <c r="K3579" s="89">
        <v>0</v>
      </c>
      <c r="L3579" s="89">
        <v>0</v>
      </c>
      <c r="M3579" s="89">
        <v>0</v>
      </c>
      <c r="N3579" s="89">
        <v>0</v>
      </c>
      <c r="O3579" s="89">
        <v>0</v>
      </c>
      <c r="P3579" s="89">
        <v>0</v>
      </c>
      <c r="Q3579" s="89">
        <v>0</v>
      </c>
      <c r="R3579" s="89">
        <v>0</v>
      </c>
      <c r="S3579" s="89">
        <v>0</v>
      </c>
      <c r="T3579" s="89">
        <v>0</v>
      </c>
      <c r="U3579" s="89">
        <v>0</v>
      </c>
      <c r="V3579" s="89">
        <v>0</v>
      </c>
      <c r="W3579" s="89">
        <v>0</v>
      </c>
      <c r="X3579" s="89">
        <v>0</v>
      </c>
      <c r="Y3579" s="89">
        <v>0</v>
      </c>
    </row>
    <row r="3580" spans="1:25">
      <c r="A3580" s="88" t="s">
        <v>3689</v>
      </c>
      <c r="B3580" s="89">
        <v>0</v>
      </c>
      <c r="C3580" s="89">
        <v>0</v>
      </c>
      <c r="D3580" s="89">
        <v>0</v>
      </c>
      <c r="E3580" s="89">
        <v>0</v>
      </c>
      <c r="F3580" s="89">
        <v>0</v>
      </c>
      <c r="G3580" s="89">
        <v>0</v>
      </c>
      <c r="H3580" s="89">
        <v>0</v>
      </c>
      <c r="I3580" s="89">
        <v>0</v>
      </c>
      <c r="J3580" s="89">
        <v>0</v>
      </c>
      <c r="K3580" s="89">
        <v>0</v>
      </c>
      <c r="L3580" s="89">
        <v>0</v>
      </c>
      <c r="M3580" s="89">
        <v>0</v>
      </c>
      <c r="N3580" s="89">
        <v>0</v>
      </c>
      <c r="O3580" s="89">
        <v>0</v>
      </c>
      <c r="P3580" s="89">
        <v>0</v>
      </c>
      <c r="Q3580" s="89">
        <v>0</v>
      </c>
      <c r="R3580" s="89">
        <v>0</v>
      </c>
      <c r="S3580" s="89">
        <v>0</v>
      </c>
      <c r="T3580" s="89">
        <v>0</v>
      </c>
      <c r="U3580" s="89">
        <v>0</v>
      </c>
      <c r="V3580" s="89">
        <v>0</v>
      </c>
      <c r="W3580" s="89">
        <v>0</v>
      </c>
      <c r="X3580" s="89">
        <v>0</v>
      </c>
      <c r="Y3580" s="89">
        <v>0</v>
      </c>
    </row>
    <row r="3581" spans="1:25">
      <c r="A3581" s="88" t="s">
        <v>3690</v>
      </c>
      <c r="B3581" s="89">
        <v>0</v>
      </c>
      <c r="C3581" s="89">
        <v>0</v>
      </c>
      <c r="D3581" s="89">
        <v>0</v>
      </c>
      <c r="E3581" s="89">
        <v>0</v>
      </c>
      <c r="F3581" s="89">
        <v>0</v>
      </c>
      <c r="G3581" s="89">
        <v>0</v>
      </c>
      <c r="H3581" s="89">
        <v>0</v>
      </c>
      <c r="I3581" s="89">
        <v>0</v>
      </c>
      <c r="J3581" s="89">
        <v>0</v>
      </c>
      <c r="K3581" s="89">
        <v>0</v>
      </c>
      <c r="L3581" s="89">
        <v>0</v>
      </c>
      <c r="M3581" s="89">
        <v>0</v>
      </c>
      <c r="N3581" s="89">
        <v>0</v>
      </c>
      <c r="O3581" s="89">
        <v>0</v>
      </c>
      <c r="P3581" s="89">
        <v>0</v>
      </c>
      <c r="Q3581" s="89">
        <v>0</v>
      </c>
      <c r="R3581" s="89">
        <v>0</v>
      </c>
      <c r="S3581" s="89">
        <v>0</v>
      </c>
      <c r="T3581" s="89">
        <v>0</v>
      </c>
      <c r="U3581" s="89">
        <v>0</v>
      </c>
      <c r="V3581" s="89">
        <v>0</v>
      </c>
      <c r="W3581" s="89">
        <v>0</v>
      </c>
      <c r="X3581" s="89">
        <v>0</v>
      </c>
      <c r="Y3581" s="89">
        <v>0</v>
      </c>
    </row>
    <row r="3582" spans="1:25">
      <c r="A3582" s="88" t="s">
        <v>3691</v>
      </c>
      <c r="B3582" s="89">
        <v>0</v>
      </c>
      <c r="C3582" s="89">
        <v>0</v>
      </c>
      <c r="D3582" s="89">
        <v>0</v>
      </c>
      <c r="E3582" s="89">
        <v>0</v>
      </c>
      <c r="F3582" s="89">
        <v>0</v>
      </c>
      <c r="G3582" s="89">
        <v>0</v>
      </c>
      <c r="H3582" s="89">
        <v>0</v>
      </c>
      <c r="I3582" s="89">
        <v>0</v>
      </c>
      <c r="J3582" s="89">
        <v>0</v>
      </c>
      <c r="K3582" s="89">
        <v>0</v>
      </c>
      <c r="L3582" s="89">
        <v>0</v>
      </c>
      <c r="M3582" s="89">
        <v>0</v>
      </c>
      <c r="N3582" s="89">
        <v>0</v>
      </c>
      <c r="O3582" s="89">
        <v>0</v>
      </c>
      <c r="P3582" s="89">
        <v>0</v>
      </c>
      <c r="Q3582" s="89">
        <v>0</v>
      </c>
      <c r="R3582" s="89">
        <v>0</v>
      </c>
      <c r="S3582" s="89">
        <v>0</v>
      </c>
      <c r="T3582" s="89">
        <v>0</v>
      </c>
      <c r="U3582" s="89">
        <v>0</v>
      </c>
      <c r="V3582" s="89">
        <v>0</v>
      </c>
      <c r="W3582" s="89">
        <v>0</v>
      </c>
      <c r="X3582" s="89">
        <v>0</v>
      </c>
      <c r="Y3582" s="89">
        <v>0</v>
      </c>
    </row>
    <row r="3583" spans="1:25">
      <c r="A3583" s="88" t="s">
        <v>3692</v>
      </c>
      <c r="B3583" s="89">
        <v>0</v>
      </c>
      <c r="C3583" s="89">
        <v>0</v>
      </c>
      <c r="D3583" s="89">
        <v>0</v>
      </c>
      <c r="E3583" s="89">
        <v>0</v>
      </c>
      <c r="F3583" s="89">
        <v>0</v>
      </c>
      <c r="G3583" s="89">
        <v>0</v>
      </c>
      <c r="H3583" s="89">
        <v>0</v>
      </c>
      <c r="I3583" s="89">
        <v>0</v>
      </c>
      <c r="J3583" s="89">
        <v>0</v>
      </c>
      <c r="K3583" s="89">
        <v>0</v>
      </c>
      <c r="L3583" s="89">
        <v>0</v>
      </c>
      <c r="M3583" s="89">
        <v>0</v>
      </c>
      <c r="N3583" s="89">
        <v>0</v>
      </c>
      <c r="O3583" s="89">
        <v>0</v>
      </c>
      <c r="P3583" s="89">
        <v>0</v>
      </c>
      <c r="Q3583" s="89">
        <v>0</v>
      </c>
      <c r="R3583" s="89">
        <v>0</v>
      </c>
      <c r="S3583" s="89">
        <v>0</v>
      </c>
      <c r="T3583" s="89">
        <v>0</v>
      </c>
      <c r="U3583" s="89">
        <v>0</v>
      </c>
      <c r="V3583" s="89">
        <v>0</v>
      </c>
      <c r="W3583" s="89">
        <v>0</v>
      </c>
      <c r="X3583" s="89">
        <v>0</v>
      </c>
      <c r="Y3583" s="89">
        <v>0</v>
      </c>
    </row>
    <row r="3584" spans="1:25">
      <c r="A3584" s="88" t="s">
        <v>3693</v>
      </c>
      <c r="B3584" s="89">
        <v>0</v>
      </c>
      <c r="C3584" s="89">
        <v>0</v>
      </c>
      <c r="D3584" s="89">
        <v>0</v>
      </c>
      <c r="E3584" s="89">
        <v>0</v>
      </c>
      <c r="F3584" s="89">
        <v>0</v>
      </c>
      <c r="G3584" s="89">
        <v>0</v>
      </c>
      <c r="H3584" s="89">
        <v>0</v>
      </c>
      <c r="I3584" s="89">
        <v>0</v>
      </c>
      <c r="J3584" s="89">
        <v>0</v>
      </c>
      <c r="K3584" s="89">
        <v>0</v>
      </c>
      <c r="L3584" s="89">
        <v>0</v>
      </c>
      <c r="M3584" s="89">
        <v>0</v>
      </c>
      <c r="N3584" s="89">
        <v>0</v>
      </c>
      <c r="O3584" s="89">
        <v>0</v>
      </c>
      <c r="P3584" s="89">
        <v>0</v>
      </c>
      <c r="Q3584" s="89">
        <v>0</v>
      </c>
      <c r="R3584" s="89">
        <v>0</v>
      </c>
      <c r="S3584" s="89">
        <v>0</v>
      </c>
      <c r="T3584" s="89">
        <v>0</v>
      </c>
      <c r="U3584" s="89">
        <v>0</v>
      </c>
      <c r="V3584" s="89">
        <v>0</v>
      </c>
      <c r="W3584" s="89">
        <v>0</v>
      </c>
      <c r="X3584" s="89">
        <v>0</v>
      </c>
      <c r="Y3584" s="89">
        <v>0</v>
      </c>
    </row>
    <row r="3585" spans="1:25">
      <c r="A3585" s="88" t="s">
        <v>3694</v>
      </c>
      <c r="B3585" s="89">
        <v>0</v>
      </c>
      <c r="C3585" s="89">
        <v>0</v>
      </c>
      <c r="D3585" s="89">
        <v>0</v>
      </c>
      <c r="E3585" s="89">
        <v>0</v>
      </c>
      <c r="F3585" s="89">
        <v>0</v>
      </c>
      <c r="G3585" s="89">
        <v>0</v>
      </c>
      <c r="H3585" s="89">
        <v>0</v>
      </c>
      <c r="I3585" s="89">
        <v>0</v>
      </c>
      <c r="J3585" s="89">
        <v>0</v>
      </c>
      <c r="K3585" s="89">
        <v>0</v>
      </c>
      <c r="L3585" s="89">
        <v>0</v>
      </c>
      <c r="M3585" s="89">
        <v>0</v>
      </c>
      <c r="N3585" s="89">
        <v>0</v>
      </c>
      <c r="O3585" s="89">
        <v>0</v>
      </c>
      <c r="P3585" s="89">
        <v>0</v>
      </c>
      <c r="Q3585" s="89">
        <v>0</v>
      </c>
      <c r="R3585" s="89">
        <v>0</v>
      </c>
      <c r="S3585" s="89">
        <v>0</v>
      </c>
      <c r="T3585" s="89">
        <v>0</v>
      </c>
      <c r="U3585" s="89">
        <v>0</v>
      </c>
      <c r="V3585" s="89">
        <v>0</v>
      </c>
      <c r="W3585" s="89">
        <v>0</v>
      </c>
      <c r="X3585" s="89">
        <v>0</v>
      </c>
      <c r="Y3585" s="89">
        <v>0</v>
      </c>
    </row>
    <row r="3586" spans="1:25">
      <c r="A3586" s="88" t="s">
        <v>3695</v>
      </c>
      <c r="B3586" s="89">
        <v>0</v>
      </c>
      <c r="C3586" s="89">
        <v>0</v>
      </c>
      <c r="D3586" s="89">
        <v>0</v>
      </c>
      <c r="E3586" s="89">
        <v>0</v>
      </c>
      <c r="F3586" s="89">
        <v>0</v>
      </c>
      <c r="G3586" s="89">
        <v>0</v>
      </c>
      <c r="H3586" s="89">
        <v>0</v>
      </c>
      <c r="I3586" s="89">
        <v>0</v>
      </c>
      <c r="J3586" s="89">
        <v>0</v>
      </c>
      <c r="K3586" s="89">
        <v>0</v>
      </c>
      <c r="L3586" s="89">
        <v>0</v>
      </c>
      <c r="M3586" s="89">
        <v>0</v>
      </c>
      <c r="N3586" s="89">
        <v>0</v>
      </c>
      <c r="O3586" s="89">
        <v>0</v>
      </c>
      <c r="P3586" s="89">
        <v>0</v>
      </c>
      <c r="Q3586" s="89">
        <v>0</v>
      </c>
      <c r="R3586" s="89">
        <v>0</v>
      </c>
      <c r="S3586" s="89">
        <v>0</v>
      </c>
      <c r="T3586" s="89">
        <v>0</v>
      </c>
      <c r="U3586" s="89">
        <v>0</v>
      </c>
      <c r="V3586" s="89">
        <v>0</v>
      </c>
      <c r="W3586" s="89">
        <v>0</v>
      </c>
      <c r="X3586" s="89">
        <v>0</v>
      </c>
      <c r="Y3586" s="89">
        <v>0</v>
      </c>
    </row>
    <row r="3587" spans="1:25">
      <c r="A3587" s="88" t="s">
        <v>3696</v>
      </c>
      <c r="B3587" s="89">
        <v>0</v>
      </c>
      <c r="C3587" s="89">
        <v>0</v>
      </c>
      <c r="D3587" s="89">
        <v>0</v>
      </c>
      <c r="E3587" s="89">
        <v>0</v>
      </c>
      <c r="F3587" s="89">
        <v>0</v>
      </c>
      <c r="G3587" s="89">
        <v>0</v>
      </c>
      <c r="H3587" s="89">
        <v>0</v>
      </c>
      <c r="I3587" s="89">
        <v>0</v>
      </c>
      <c r="J3587" s="89">
        <v>0</v>
      </c>
      <c r="K3587" s="89">
        <v>0</v>
      </c>
      <c r="L3587" s="89">
        <v>0</v>
      </c>
      <c r="M3587" s="89">
        <v>0</v>
      </c>
      <c r="N3587" s="89">
        <v>0</v>
      </c>
      <c r="O3587" s="89">
        <v>0</v>
      </c>
      <c r="P3587" s="89">
        <v>0</v>
      </c>
      <c r="Q3587" s="89">
        <v>0</v>
      </c>
      <c r="R3587" s="89">
        <v>0</v>
      </c>
      <c r="S3587" s="89">
        <v>0</v>
      </c>
      <c r="T3587" s="89">
        <v>0</v>
      </c>
      <c r="U3587" s="89">
        <v>0</v>
      </c>
      <c r="V3587" s="89">
        <v>0</v>
      </c>
      <c r="W3587" s="89">
        <v>0</v>
      </c>
      <c r="X3587" s="89">
        <v>0</v>
      </c>
      <c r="Y3587" s="89">
        <v>0</v>
      </c>
    </row>
    <row r="3588" spans="1:25">
      <c r="A3588" s="88" t="s">
        <v>3697</v>
      </c>
      <c r="B3588" s="89">
        <v>0</v>
      </c>
      <c r="C3588" s="89">
        <v>0</v>
      </c>
      <c r="D3588" s="89">
        <v>0</v>
      </c>
      <c r="E3588" s="89">
        <v>0</v>
      </c>
      <c r="F3588" s="89">
        <v>0</v>
      </c>
      <c r="G3588" s="89">
        <v>0</v>
      </c>
      <c r="H3588" s="89">
        <v>0</v>
      </c>
      <c r="I3588" s="89">
        <v>0</v>
      </c>
      <c r="J3588" s="89">
        <v>0</v>
      </c>
      <c r="K3588" s="89">
        <v>0</v>
      </c>
      <c r="L3588" s="89">
        <v>0</v>
      </c>
      <c r="M3588" s="89">
        <v>0</v>
      </c>
      <c r="N3588" s="89">
        <v>0</v>
      </c>
      <c r="O3588" s="89">
        <v>0</v>
      </c>
      <c r="P3588" s="89">
        <v>0</v>
      </c>
      <c r="Q3588" s="89">
        <v>0</v>
      </c>
      <c r="R3588" s="89">
        <v>0</v>
      </c>
      <c r="S3588" s="89">
        <v>0</v>
      </c>
      <c r="T3588" s="89">
        <v>0</v>
      </c>
      <c r="U3588" s="89">
        <v>0</v>
      </c>
      <c r="V3588" s="89">
        <v>0</v>
      </c>
      <c r="W3588" s="89">
        <v>0</v>
      </c>
      <c r="X3588" s="89">
        <v>0</v>
      </c>
      <c r="Y3588" s="89">
        <v>0</v>
      </c>
    </row>
    <row r="3589" spans="1:25">
      <c r="A3589" s="88" t="s">
        <v>3698</v>
      </c>
      <c r="B3589" s="89">
        <v>0</v>
      </c>
      <c r="C3589" s="89">
        <v>0</v>
      </c>
      <c r="D3589" s="89">
        <v>0</v>
      </c>
      <c r="E3589" s="89">
        <v>0</v>
      </c>
      <c r="F3589" s="89">
        <v>0</v>
      </c>
      <c r="G3589" s="89">
        <v>0</v>
      </c>
      <c r="H3589" s="89">
        <v>0</v>
      </c>
      <c r="I3589" s="89">
        <v>0</v>
      </c>
      <c r="J3589" s="89">
        <v>0</v>
      </c>
      <c r="K3589" s="89">
        <v>0</v>
      </c>
      <c r="L3589" s="89">
        <v>0</v>
      </c>
      <c r="M3589" s="89">
        <v>0</v>
      </c>
      <c r="N3589" s="89">
        <v>0</v>
      </c>
      <c r="O3589" s="89">
        <v>0</v>
      </c>
      <c r="P3589" s="89">
        <v>0</v>
      </c>
      <c r="Q3589" s="89">
        <v>0</v>
      </c>
      <c r="R3589" s="89">
        <v>0</v>
      </c>
      <c r="S3589" s="89">
        <v>0</v>
      </c>
      <c r="T3589" s="89">
        <v>0</v>
      </c>
      <c r="U3589" s="89">
        <v>0</v>
      </c>
      <c r="V3589" s="89">
        <v>0</v>
      </c>
      <c r="W3589" s="89">
        <v>0</v>
      </c>
      <c r="X3589" s="89">
        <v>0</v>
      </c>
      <c r="Y3589" s="89">
        <v>0</v>
      </c>
    </row>
    <row r="3590" spans="1:25">
      <c r="A3590" s="88" t="s">
        <v>3699</v>
      </c>
      <c r="B3590" s="89">
        <v>0</v>
      </c>
      <c r="C3590" s="89">
        <v>0</v>
      </c>
      <c r="D3590" s="89">
        <v>0</v>
      </c>
      <c r="E3590" s="89">
        <v>0</v>
      </c>
      <c r="F3590" s="89">
        <v>0</v>
      </c>
      <c r="G3590" s="89">
        <v>0</v>
      </c>
      <c r="H3590" s="89">
        <v>0</v>
      </c>
      <c r="I3590" s="89">
        <v>0</v>
      </c>
      <c r="J3590" s="89">
        <v>0</v>
      </c>
      <c r="K3590" s="89">
        <v>0</v>
      </c>
      <c r="L3590" s="89">
        <v>0</v>
      </c>
      <c r="M3590" s="89">
        <v>0</v>
      </c>
      <c r="N3590" s="89">
        <v>0</v>
      </c>
      <c r="O3590" s="89">
        <v>0</v>
      </c>
      <c r="P3590" s="89">
        <v>0</v>
      </c>
      <c r="Q3590" s="89">
        <v>0</v>
      </c>
      <c r="R3590" s="89">
        <v>0</v>
      </c>
      <c r="S3590" s="89">
        <v>0</v>
      </c>
      <c r="T3590" s="89">
        <v>0</v>
      </c>
      <c r="U3590" s="89">
        <v>0</v>
      </c>
      <c r="V3590" s="89">
        <v>0</v>
      </c>
      <c r="W3590" s="89">
        <v>0</v>
      </c>
      <c r="X3590" s="89">
        <v>0</v>
      </c>
      <c r="Y3590" s="89">
        <v>0</v>
      </c>
    </row>
    <row r="3591" spans="1:25">
      <c r="A3591" s="88" t="s">
        <v>3700</v>
      </c>
      <c r="B3591" s="89">
        <v>0</v>
      </c>
      <c r="C3591" s="89">
        <v>0</v>
      </c>
      <c r="D3591" s="89">
        <v>0</v>
      </c>
      <c r="E3591" s="89">
        <v>0</v>
      </c>
      <c r="F3591" s="89">
        <v>0</v>
      </c>
      <c r="G3591" s="89">
        <v>0</v>
      </c>
      <c r="H3591" s="89">
        <v>0</v>
      </c>
      <c r="I3591" s="89">
        <v>0</v>
      </c>
      <c r="J3591" s="89">
        <v>0</v>
      </c>
      <c r="K3591" s="89">
        <v>0</v>
      </c>
      <c r="L3591" s="89">
        <v>0</v>
      </c>
      <c r="M3591" s="89">
        <v>0</v>
      </c>
      <c r="N3591" s="89">
        <v>0</v>
      </c>
      <c r="O3591" s="89">
        <v>0</v>
      </c>
      <c r="P3591" s="89">
        <v>0</v>
      </c>
      <c r="Q3591" s="89">
        <v>0</v>
      </c>
      <c r="R3591" s="89">
        <v>0</v>
      </c>
      <c r="S3591" s="89">
        <v>0</v>
      </c>
      <c r="T3591" s="89">
        <v>0</v>
      </c>
      <c r="U3591" s="89">
        <v>0</v>
      </c>
      <c r="V3591" s="89">
        <v>0</v>
      </c>
      <c r="W3591" s="89">
        <v>0</v>
      </c>
      <c r="X3591" s="89">
        <v>0</v>
      </c>
      <c r="Y3591" s="89">
        <v>0</v>
      </c>
    </row>
    <row r="3592" spans="1:25">
      <c r="A3592" s="88" t="s">
        <v>3701</v>
      </c>
      <c r="B3592" s="89">
        <v>0</v>
      </c>
      <c r="C3592" s="89">
        <v>0</v>
      </c>
      <c r="D3592" s="89">
        <v>0</v>
      </c>
      <c r="E3592" s="89">
        <v>0</v>
      </c>
      <c r="F3592" s="89">
        <v>0</v>
      </c>
      <c r="G3592" s="89">
        <v>0</v>
      </c>
      <c r="H3592" s="89">
        <v>0</v>
      </c>
      <c r="I3592" s="89">
        <v>0</v>
      </c>
      <c r="J3592" s="89">
        <v>0</v>
      </c>
      <c r="K3592" s="89">
        <v>0</v>
      </c>
      <c r="L3592" s="89">
        <v>0</v>
      </c>
      <c r="M3592" s="89">
        <v>0</v>
      </c>
      <c r="N3592" s="89">
        <v>0</v>
      </c>
      <c r="O3592" s="89">
        <v>0</v>
      </c>
      <c r="P3592" s="89">
        <v>0</v>
      </c>
      <c r="Q3592" s="89">
        <v>0</v>
      </c>
      <c r="R3592" s="89">
        <v>0</v>
      </c>
      <c r="S3592" s="89">
        <v>0</v>
      </c>
      <c r="T3592" s="89">
        <v>0</v>
      </c>
      <c r="U3592" s="89">
        <v>0</v>
      </c>
      <c r="V3592" s="89">
        <v>0</v>
      </c>
      <c r="W3592" s="89">
        <v>0</v>
      </c>
      <c r="X3592" s="89">
        <v>0</v>
      </c>
      <c r="Y3592" s="89">
        <v>0</v>
      </c>
    </row>
    <row r="3593" spans="1:25">
      <c r="A3593" s="88" t="s">
        <v>3702</v>
      </c>
      <c r="B3593" s="89">
        <v>0</v>
      </c>
      <c r="C3593" s="89">
        <v>0</v>
      </c>
      <c r="D3593" s="89">
        <v>0</v>
      </c>
      <c r="E3593" s="89">
        <v>0</v>
      </c>
      <c r="F3593" s="89">
        <v>0</v>
      </c>
      <c r="G3593" s="89">
        <v>0</v>
      </c>
      <c r="H3593" s="89">
        <v>0</v>
      </c>
      <c r="I3593" s="89">
        <v>0</v>
      </c>
      <c r="J3593" s="89">
        <v>0</v>
      </c>
      <c r="K3593" s="89">
        <v>0</v>
      </c>
      <c r="L3593" s="89">
        <v>0</v>
      </c>
      <c r="M3593" s="89">
        <v>0</v>
      </c>
      <c r="N3593" s="89">
        <v>0</v>
      </c>
      <c r="O3593" s="89">
        <v>0</v>
      </c>
      <c r="P3593" s="89">
        <v>0</v>
      </c>
      <c r="Q3593" s="89">
        <v>0</v>
      </c>
      <c r="R3593" s="89">
        <v>0</v>
      </c>
      <c r="S3593" s="89">
        <v>0</v>
      </c>
      <c r="T3593" s="89">
        <v>0</v>
      </c>
      <c r="U3593" s="89">
        <v>0</v>
      </c>
      <c r="V3593" s="89">
        <v>0</v>
      </c>
      <c r="W3593" s="89">
        <v>0</v>
      </c>
      <c r="X3593" s="89">
        <v>0</v>
      </c>
      <c r="Y3593" s="89">
        <v>0</v>
      </c>
    </row>
    <row r="3594" spans="1:25">
      <c r="A3594" s="88" t="s">
        <v>3703</v>
      </c>
      <c r="B3594" s="89">
        <v>0</v>
      </c>
      <c r="C3594" s="89">
        <v>0</v>
      </c>
      <c r="D3594" s="89">
        <v>0</v>
      </c>
      <c r="E3594" s="89">
        <v>0</v>
      </c>
      <c r="F3594" s="89">
        <v>0</v>
      </c>
      <c r="G3594" s="89">
        <v>0</v>
      </c>
      <c r="H3594" s="89">
        <v>0</v>
      </c>
      <c r="I3594" s="89">
        <v>0</v>
      </c>
      <c r="J3594" s="89">
        <v>0</v>
      </c>
      <c r="K3594" s="89">
        <v>0</v>
      </c>
      <c r="L3594" s="89">
        <v>0</v>
      </c>
      <c r="M3594" s="89">
        <v>0</v>
      </c>
      <c r="N3594" s="89">
        <v>0</v>
      </c>
      <c r="O3594" s="89">
        <v>0</v>
      </c>
      <c r="P3594" s="89">
        <v>0</v>
      </c>
      <c r="Q3594" s="89">
        <v>0</v>
      </c>
      <c r="R3594" s="89">
        <v>0</v>
      </c>
      <c r="S3594" s="89">
        <v>0</v>
      </c>
      <c r="T3594" s="89">
        <v>0</v>
      </c>
      <c r="U3594" s="89">
        <v>0</v>
      </c>
      <c r="V3594" s="89">
        <v>0</v>
      </c>
      <c r="W3594" s="89">
        <v>0</v>
      </c>
      <c r="X3594" s="89">
        <v>0</v>
      </c>
      <c r="Y3594" s="89">
        <v>0</v>
      </c>
    </row>
    <row r="3595" spans="1:25">
      <c r="A3595" s="88" t="s">
        <v>3704</v>
      </c>
      <c r="B3595" s="89">
        <v>0</v>
      </c>
      <c r="C3595" s="89">
        <v>0</v>
      </c>
      <c r="D3595" s="89">
        <v>0</v>
      </c>
      <c r="E3595" s="89">
        <v>0</v>
      </c>
      <c r="F3595" s="89">
        <v>0</v>
      </c>
      <c r="G3595" s="89">
        <v>0</v>
      </c>
      <c r="H3595" s="89">
        <v>0</v>
      </c>
      <c r="I3595" s="89">
        <v>0</v>
      </c>
      <c r="J3595" s="89">
        <v>0</v>
      </c>
      <c r="K3595" s="89">
        <v>0</v>
      </c>
      <c r="L3595" s="89">
        <v>0</v>
      </c>
      <c r="M3595" s="89">
        <v>0</v>
      </c>
      <c r="N3595" s="89">
        <v>0</v>
      </c>
      <c r="O3595" s="89">
        <v>0</v>
      </c>
      <c r="P3595" s="89">
        <v>0</v>
      </c>
      <c r="Q3595" s="89">
        <v>0</v>
      </c>
      <c r="R3595" s="89">
        <v>0</v>
      </c>
      <c r="S3595" s="89">
        <v>0</v>
      </c>
      <c r="T3595" s="89">
        <v>0</v>
      </c>
      <c r="U3595" s="89">
        <v>0</v>
      </c>
      <c r="V3595" s="89">
        <v>0</v>
      </c>
      <c r="W3595" s="89">
        <v>0</v>
      </c>
      <c r="X3595" s="89">
        <v>0</v>
      </c>
      <c r="Y3595" s="89">
        <v>0</v>
      </c>
    </row>
    <row r="3596" spans="1:25">
      <c r="A3596" s="88" t="s">
        <v>3705</v>
      </c>
      <c r="B3596" s="89">
        <v>0</v>
      </c>
      <c r="C3596" s="89">
        <v>0</v>
      </c>
      <c r="D3596" s="89">
        <v>0</v>
      </c>
      <c r="E3596" s="89">
        <v>0</v>
      </c>
      <c r="F3596" s="89">
        <v>0</v>
      </c>
      <c r="G3596" s="89">
        <v>0</v>
      </c>
      <c r="H3596" s="89">
        <v>0</v>
      </c>
      <c r="I3596" s="89">
        <v>0</v>
      </c>
      <c r="J3596" s="89">
        <v>0</v>
      </c>
      <c r="K3596" s="89">
        <v>0</v>
      </c>
      <c r="L3596" s="89">
        <v>0</v>
      </c>
      <c r="M3596" s="89">
        <v>0</v>
      </c>
      <c r="N3596" s="89">
        <v>0</v>
      </c>
      <c r="O3596" s="89">
        <v>0</v>
      </c>
      <c r="P3596" s="89">
        <v>0</v>
      </c>
      <c r="Q3596" s="89">
        <v>0</v>
      </c>
      <c r="R3596" s="89">
        <v>0</v>
      </c>
      <c r="S3596" s="89">
        <v>0</v>
      </c>
      <c r="T3596" s="89">
        <v>0</v>
      </c>
      <c r="U3596" s="89">
        <v>0</v>
      </c>
      <c r="V3596" s="89">
        <v>0</v>
      </c>
      <c r="W3596" s="89">
        <v>0</v>
      </c>
      <c r="X3596" s="89">
        <v>0</v>
      </c>
      <c r="Y3596" s="89">
        <v>0</v>
      </c>
    </row>
    <row r="3597" spans="1:25">
      <c r="A3597" s="88" t="s">
        <v>3706</v>
      </c>
      <c r="B3597" s="89">
        <v>0</v>
      </c>
      <c r="C3597" s="89">
        <v>0</v>
      </c>
      <c r="D3597" s="89">
        <v>0</v>
      </c>
      <c r="E3597" s="89">
        <v>0</v>
      </c>
      <c r="F3597" s="89">
        <v>0</v>
      </c>
      <c r="G3597" s="89">
        <v>0</v>
      </c>
      <c r="H3597" s="89">
        <v>0</v>
      </c>
      <c r="I3597" s="89">
        <v>0</v>
      </c>
      <c r="J3597" s="89">
        <v>0</v>
      </c>
      <c r="K3597" s="89">
        <v>0</v>
      </c>
      <c r="L3597" s="89">
        <v>0</v>
      </c>
      <c r="M3597" s="89">
        <v>0</v>
      </c>
      <c r="N3597" s="89">
        <v>0</v>
      </c>
      <c r="O3597" s="89">
        <v>0</v>
      </c>
      <c r="P3597" s="89">
        <v>0</v>
      </c>
      <c r="Q3597" s="89">
        <v>0</v>
      </c>
      <c r="R3597" s="89">
        <v>0</v>
      </c>
      <c r="S3597" s="89">
        <v>0</v>
      </c>
      <c r="T3597" s="89">
        <v>0</v>
      </c>
      <c r="U3597" s="89">
        <v>0</v>
      </c>
      <c r="V3597" s="89">
        <v>0</v>
      </c>
      <c r="W3597" s="89">
        <v>0</v>
      </c>
      <c r="X3597" s="89">
        <v>0</v>
      </c>
      <c r="Y3597" s="89">
        <v>0</v>
      </c>
    </row>
    <row r="3598" spans="1:25">
      <c r="A3598" s="88" t="s">
        <v>3707</v>
      </c>
      <c r="B3598" s="89">
        <v>0</v>
      </c>
      <c r="C3598" s="89">
        <v>0</v>
      </c>
      <c r="D3598" s="89">
        <v>0</v>
      </c>
      <c r="E3598" s="89">
        <v>0</v>
      </c>
      <c r="F3598" s="89">
        <v>0</v>
      </c>
      <c r="G3598" s="89">
        <v>0</v>
      </c>
      <c r="H3598" s="89">
        <v>0</v>
      </c>
      <c r="I3598" s="89">
        <v>0</v>
      </c>
      <c r="J3598" s="89">
        <v>0</v>
      </c>
      <c r="K3598" s="89">
        <v>0</v>
      </c>
      <c r="L3598" s="89">
        <v>0</v>
      </c>
      <c r="M3598" s="89">
        <v>0</v>
      </c>
      <c r="N3598" s="89">
        <v>0</v>
      </c>
      <c r="O3598" s="89">
        <v>0</v>
      </c>
      <c r="P3598" s="89">
        <v>0</v>
      </c>
      <c r="Q3598" s="89">
        <v>0</v>
      </c>
      <c r="R3598" s="89">
        <v>0</v>
      </c>
      <c r="S3598" s="89">
        <v>0</v>
      </c>
      <c r="T3598" s="89">
        <v>0</v>
      </c>
      <c r="U3598" s="89">
        <v>0</v>
      </c>
      <c r="V3598" s="89">
        <v>0</v>
      </c>
      <c r="W3598" s="89">
        <v>0</v>
      </c>
      <c r="X3598" s="89">
        <v>0</v>
      </c>
      <c r="Y3598" s="89">
        <v>0</v>
      </c>
    </row>
    <row r="3599" spans="1:25">
      <c r="A3599" s="88" t="s">
        <v>3708</v>
      </c>
      <c r="B3599" s="89">
        <v>0</v>
      </c>
      <c r="C3599" s="89">
        <v>0</v>
      </c>
      <c r="D3599" s="89">
        <v>0</v>
      </c>
      <c r="E3599" s="89">
        <v>0</v>
      </c>
      <c r="F3599" s="89">
        <v>0</v>
      </c>
      <c r="G3599" s="89">
        <v>0</v>
      </c>
      <c r="H3599" s="89">
        <v>0</v>
      </c>
      <c r="I3599" s="89">
        <v>0</v>
      </c>
      <c r="J3599" s="89">
        <v>0</v>
      </c>
      <c r="K3599" s="89">
        <v>0</v>
      </c>
      <c r="L3599" s="89">
        <v>0</v>
      </c>
      <c r="M3599" s="89">
        <v>0</v>
      </c>
      <c r="N3599" s="89">
        <v>0</v>
      </c>
      <c r="O3599" s="89">
        <v>0</v>
      </c>
      <c r="P3599" s="89">
        <v>0</v>
      </c>
      <c r="Q3599" s="89">
        <v>0</v>
      </c>
      <c r="R3599" s="89">
        <v>0</v>
      </c>
      <c r="S3599" s="89">
        <v>0</v>
      </c>
      <c r="T3599" s="89">
        <v>0</v>
      </c>
      <c r="U3599" s="89">
        <v>0</v>
      </c>
      <c r="V3599" s="89">
        <v>0</v>
      </c>
      <c r="W3599" s="89">
        <v>0</v>
      </c>
      <c r="X3599" s="89">
        <v>0</v>
      </c>
      <c r="Y3599" s="89">
        <v>0</v>
      </c>
    </row>
    <row r="3600" spans="1:25">
      <c r="A3600" s="88" t="s">
        <v>3709</v>
      </c>
      <c r="B3600" s="89">
        <v>0</v>
      </c>
      <c r="C3600" s="89">
        <v>0</v>
      </c>
      <c r="D3600" s="89">
        <v>0</v>
      </c>
      <c r="E3600" s="89">
        <v>0</v>
      </c>
      <c r="F3600" s="89">
        <v>0</v>
      </c>
      <c r="G3600" s="89">
        <v>0</v>
      </c>
      <c r="H3600" s="89">
        <v>0</v>
      </c>
      <c r="I3600" s="89">
        <v>0</v>
      </c>
      <c r="J3600" s="89">
        <v>0</v>
      </c>
      <c r="K3600" s="89">
        <v>0</v>
      </c>
      <c r="L3600" s="89">
        <v>0</v>
      </c>
      <c r="M3600" s="89">
        <v>0</v>
      </c>
      <c r="N3600" s="89">
        <v>0</v>
      </c>
      <c r="O3600" s="89">
        <v>0</v>
      </c>
      <c r="P3600" s="89">
        <v>0</v>
      </c>
      <c r="Q3600" s="89">
        <v>0</v>
      </c>
      <c r="R3600" s="89">
        <v>0</v>
      </c>
      <c r="S3600" s="89">
        <v>0</v>
      </c>
      <c r="T3600" s="89">
        <v>0</v>
      </c>
      <c r="U3600" s="89">
        <v>0</v>
      </c>
      <c r="V3600" s="89">
        <v>0</v>
      </c>
      <c r="W3600" s="89">
        <v>0</v>
      </c>
      <c r="X3600" s="89">
        <v>0</v>
      </c>
      <c r="Y3600" s="89">
        <v>0</v>
      </c>
    </row>
    <row r="3601" spans="1:25">
      <c r="A3601" s="88" t="s">
        <v>3710</v>
      </c>
      <c r="B3601" s="89">
        <v>0</v>
      </c>
      <c r="C3601" s="89">
        <v>0</v>
      </c>
      <c r="D3601" s="89">
        <v>0</v>
      </c>
      <c r="E3601" s="89">
        <v>0</v>
      </c>
      <c r="F3601" s="89">
        <v>0</v>
      </c>
      <c r="G3601" s="89">
        <v>0</v>
      </c>
      <c r="H3601" s="89">
        <v>0</v>
      </c>
      <c r="I3601" s="89">
        <v>0</v>
      </c>
      <c r="J3601" s="89">
        <v>0</v>
      </c>
      <c r="K3601" s="89">
        <v>0</v>
      </c>
      <c r="L3601" s="89">
        <v>0</v>
      </c>
      <c r="M3601" s="89">
        <v>0</v>
      </c>
      <c r="N3601" s="89">
        <v>0</v>
      </c>
      <c r="O3601" s="89">
        <v>0</v>
      </c>
      <c r="P3601" s="89">
        <v>0</v>
      </c>
      <c r="Q3601" s="89">
        <v>0</v>
      </c>
      <c r="R3601" s="89">
        <v>0</v>
      </c>
      <c r="S3601" s="89">
        <v>0</v>
      </c>
      <c r="T3601" s="89">
        <v>0</v>
      </c>
      <c r="U3601" s="89">
        <v>0</v>
      </c>
      <c r="V3601" s="89">
        <v>0</v>
      </c>
      <c r="W3601" s="89">
        <v>0</v>
      </c>
      <c r="X3601" s="89">
        <v>0</v>
      </c>
      <c r="Y3601" s="89">
        <v>0</v>
      </c>
    </row>
    <row r="3602" spans="1:25">
      <c r="A3602" s="88" t="s">
        <v>3711</v>
      </c>
      <c r="B3602" s="89">
        <v>0</v>
      </c>
      <c r="C3602" s="89">
        <v>0</v>
      </c>
      <c r="D3602" s="89">
        <v>0</v>
      </c>
      <c r="E3602" s="89">
        <v>0</v>
      </c>
      <c r="F3602" s="89">
        <v>0</v>
      </c>
      <c r="G3602" s="89">
        <v>0</v>
      </c>
      <c r="H3602" s="89">
        <v>0</v>
      </c>
      <c r="I3602" s="89">
        <v>0</v>
      </c>
      <c r="J3602" s="89">
        <v>0</v>
      </c>
      <c r="K3602" s="89">
        <v>0</v>
      </c>
      <c r="L3602" s="89">
        <v>0</v>
      </c>
      <c r="M3602" s="89">
        <v>0</v>
      </c>
      <c r="N3602" s="89">
        <v>0</v>
      </c>
      <c r="O3602" s="89">
        <v>0</v>
      </c>
      <c r="P3602" s="89">
        <v>0</v>
      </c>
      <c r="Q3602" s="89">
        <v>0</v>
      </c>
      <c r="R3602" s="89">
        <v>0</v>
      </c>
      <c r="S3602" s="89">
        <v>0</v>
      </c>
      <c r="T3602" s="89">
        <v>0</v>
      </c>
      <c r="U3602" s="89">
        <v>0</v>
      </c>
      <c r="V3602" s="89">
        <v>0</v>
      </c>
      <c r="W3602" s="89">
        <v>0</v>
      </c>
      <c r="X3602" s="89">
        <v>0</v>
      </c>
      <c r="Y3602" s="89">
        <v>0</v>
      </c>
    </row>
    <row r="3603" spans="1:25">
      <c r="A3603" s="88" t="s">
        <v>3712</v>
      </c>
      <c r="B3603" s="89">
        <v>0</v>
      </c>
      <c r="C3603" s="89">
        <v>0</v>
      </c>
      <c r="D3603" s="89">
        <v>0</v>
      </c>
      <c r="E3603" s="89">
        <v>0</v>
      </c>
      <c r="F3603" s="89">
        <v>0</v>
      </c>
      <c r="G3603" s="89">
        <v>0</v>
      </c>
      <c r="H3603" s="89">
        <v>0</v>
      </c>
      <c r="I3603" s="89">
        <v>0</v>
      </c>
      <c r="J3603" s="89">
        <v>0</v>
      </c>
      <c r="K3603" s="89">
        <v>0</v>
      </c>
      <c r="L3603" s="89">
        <v>0</v>
      </c>
      <c r="M3603" s="89">
        <v>0</v>
      </c>
      <c r="N3603" s="89">
        <v>0</v>
      </c>
      <c r="O3603" s="89">
        <v>0</v>
      </c>
      <c r="P3603" s="89">
        <v>0</v>
      </c>
      <c r="Q3603" s="89">
        <v>0</v>
      </c>
      <c r="R3603" s="89">
        <v>0</v>
      </c>
      <c r="S3603" s="89">
        <v>0</v>
      </c>
      <c r="T3603" s="89">
        <v>0</v>
      </c>
      <c r="U3603" s="89">
        <v>0</v>
      </c>
      <c r="V3603" s="89">
        <v>0</v>
      </c>
      <c r="W3603" s="89">
        <v>0</v>
      </c>
      <c r="X3603" s="89">
        <v>0</v>
      </c>
      <c r="Y3603" s="89">
        <v>0</v>
      </c>
    </row>
    <row r="3604" spans="1:25">
      <c r="A3604" s="88" t="s">
        <v>3713</v>
      </c>
      <c r="B3604" s="89">
        <v>0</v>
      </c>
      <c r="C3604" s="89">
        <v>0</v>
      </c>
      <c r="D3604" s="89">
        <v>0</v>
      </c>
      <c r="E3604" s="89">
        <v>0</v>
      </c>
      <c r="F3604" s="89">
        <v>0</v>
      </c>
      <c r="G3604" s="89">
        <v>0</v>
      </c>
      <c r="H3604" s="89">
        <v>0</v>
      </c>
      <c r="I3604" s="89">
        <v>0</v>
      </c>
      <c r="J3604" s="89">
        <v>0</v>
      </c>
      <c r="K3604" s="89">
        <v>0</v>
      </c>
      <c r="L3604" s="89">
        <v>0</v>
      </c>
      <c r="M3604" s="89">
        <v>0</v>
      </c>
      <c r="N3604" s="89">
        <v>0</v>
      </c>
      <c r="O3604" s="89">
        <v>0</v>
      </c>
      <c r="P3604" s="89">
        <v>0</v>
      </c>
      <c r="Q3604" s="89">
        <v>0</v>
      </c>
      <c r="R3604" s="89">
        <v>0</v>
      </c>
      <c r="S3604" s="89">
        <v>0</v>
      </c>
      <c r="T3604" s="89">
        <v>0</v>
      </c>
      <c r="U3604" s="89">
        <v>0</v>
      </c>
      <c r="V3604" s="89">
        <v>0</v>
      </c>
      <c r="W3604" s="89">
        <v>0</v>
      </c>
      <c r="X3604" s="89">
        <v>0</v>
      </c>
      <c r="Y3604" s="89">
        <v>0</v>
      </c>
    </row>
    <row r="3605" spans="1:25">
      <c r="A3605" s="88" t="s">
        <v>3714</v>
      </c>
      <c r="B3605" s="89">
        <v>0</v>
      </c>
      <c r="C3605" s="89">
        <v>0</v>
      </c>
      <c r="D3605" s="89">
        <v>0</v>
      </c>
      <c r="E3605" s="89">
        <v>0</v>
      </c>
      <c r="F3605" s="89">
        <v>0</v>
      </c>
      <c r="G3605" s="89">
        <v>0</v>
      </c>
      <c r="H3605" s="89">
        <v>0</v>
      </c>
      <c r="I3605" s="89">
        <v>0</v>
      </c>
      <c r="J3605" s="89">
        <v>0</v>
      </c>
      <c r="K3605" s="89">
        <v>0</v>
      </c>
      <c r="L3605" s="89">
        <v>0</v>
      </c>
      <c r="M3605" s="89">
        <v>0</v>
      </c>
      <c r="N3605" s="89">
        <v>0</v>
      </c>
      <c r="O3605" s="89">
        <v>0</v>
      </c>
      <c r="P3605" s="89">
        <v>0</v>
      </c>
      <c r="Q3605" s="89">
        <v>0</v>
      </c>
      <c r="R3605" s="89">
        <v>0</v>
      </c>
      <c r="S3605" s="89">
        <v>0</v>
      </c>
      <c r="T3605" s="89">
        <v>0</v>
      </c>
      <c r="U3605" s="89">
        <v>0</v>
      </c>
      <c r="V3605" s="89">
        <v>0</v>
      </c>
      <c r="W3605" s="89">
        <v>0</v>
      </c>
      <c r="X3605" s="89">
        <v>0</v>
      </c>
      <c r="Y3605" s="89">
        <v>0</v>
      </c>
    </row>
    <row r="3606" spans="1:25">
      <c r="A3606" s="88" t="s">
        <v>3715</v>
      </c>
      <c r="B3606" s="89">
        <v>0</v>
      </c>
      <c r="C3606" s="89">
        <v>0</v>
      </c>
      <c r="D3606" s="89">
        <v>0</v>
      </c>
      <c r="E3606" s="89">
        <v>0</v>
      </c>
      <c r="F3606" s="89">
        <v>0</v>
      </c>
      <c r="G3606" s="89">
        <v>0</v>
      </c>
      <c r="H3606" s="89">
        <v>0</v>
      </c>
      <c r="I3606" s="89">
        <v>0</v>
      </c>
      <c r="J3606" s="89">
        <v>0</v>
      </c>
      <c r="K3606" s="89">
        <v>0</v>
      </c>
      <c r="L3606" s="89">
        <v>0</v>
      </c>
      <c r="M3606" s="89">
        <v>0</v>
      </c>
      <c r="N3606" s="89">
        <v>0</v>
      </c>
      <c r="O3606" s="89">
        <v>0</v>
      </c>
      <c r="P3606" s="89">
        <v>0</v>
      </c>
      <c r="Q3606" s="89">
        <v>0</v>
      </c>
      <c r="R3606" s="89">
        <v>0</v>
      </c>
      <c r="S3606" s="89">
        <v>0</v>
      </c>
      <c r="T3606" s="89">
        <v>0</v>
      </c>
      <c r="U3606" s="89">
        <v>0</v>
      </c>
      <c r="V3606" s="89">
        <v>0</v>
      </c>
      <c r="W3606" s="89">
        <v>0</v>
      </c>
      <c r="X3606" s="89">
        <v>0</v>
      </c>
      <c r="Y3606" s="89">
        <v>0</v>
      </c>
    </row>
    <row r="3607" spans="1:25">
      <c r="A3607" s="88" t="s">
        <v>3716</v>
      </c>
      <c r="B3607" s="89">
        <v>0</v>
      </c>
      <c r="C3607" s="89">
        <v>0</v>
      </c>
      <c r="D3607" s="89">
        <v>0</v>
      </c>
      <c r="E3607" s="89">
        <v>0</v>
      </c>
      <c r="F3607" s="89">
        <v>0</v>
      </c>
      <c r="G3607" s="89">
        <v>0</v>
      </c>
      <c r="H3607" s="89">
        <v>0</v>
      </c>
      <c r="I3607" s="89">
        <v>0</v>
      </c>
      <c r="J3607" s="89">
        <v>0</v>
      </c>
      <c r="K3607" s="89">
        <v>0</v>
      </c>
      <c r="L3607" s="89">
        <v>0</v>
      </c>
      <c r="M3607" s="89">
        <v>0</v>
      </c>
      <c r="N3607" s="89">
        <v>0</v>
      </c>
      <c r="O3607" s="89">
        <v>0</v>
      </c>
      <c r="P3607" s="89">
        <v>0</v>
      </c>
      <c r="Q3607" s="89">
        <v>0</v>
      </c>
      <c r="R3607" s="89">
        <v>0</v>
      </c>
      <c r="S3607" s="89">
        <v>0</v>
      </c>
      <c r="T3607" s="89">
        <v>0</v>
      </c>
      <c r="U3607" s="89">
        <v>0</v>
      </c>
      <c r="V3607" s="89">
        <v>0</v>
      </c>
      <c r="W3607" s="89">
        <v>0</v>
      </c>
      <c r="X3607" s="89">
        <v>0</v>
      </c>
      <c r="Y3607" s="89">
        <v>0</v>
      </c>
    </row>
    <row r="3608" spans="1:25">
      <c r="A3608" s="88" t="s">
        <v>3717</v>
      </c>
      <c r="B3608" s="89">
        <v>0</v>
      </c>
      <c r="C3608" s="89">
        <v>0</v>
      </c>
      <c r="D3608" s="89">
        <v>0</v>
      </c>
      <c r="E3608" s="89">
        <v>0</v>
      </c>
      <c r="F3608" s="89">
        <v>0</v>
      </c>
      <c r="G3608" s="89">
        <v>0</v>
      </c>
      <c r="H3608" s="89">
        <v>0</v>
      </c>
      <c r="I3608" s="89">
        <v>0</v>
      </c>
      <c r="J3608" s="89">
        <v>0</v>
      </c>
      <c r="K3608" s="89">
        <v>0</v>
      </c>
      <c r="L3608" s="89">
        <v>0</v>
      </c>
      <c r="M3608" s="89">
        <v>0</v>
      </c>
      <c r="N3608" s="89">
        <v>0</v>
      </c>
      <c r="O3608" s="89">
        <v>0</v>
      </c>
      <c r="P3608" s="89">
        <v>0</v>
      </c>
      <c r="Q3608" s="89">
        <v>0</v>
      </c>
      <c r="R3608" s="89">
        <v>0</v>
      </c>
      <c r="S3608" s="89">
        <v>0</v>
      </c>
      <c r="T3608" s="89">
        <v>0</v>
      </c>
      <c r="U3608" s="89">
        <v>0</v>
      </c>
      <c r="V3608" s="89">
        <v>0</v>
      </c>
      <c r="W3608" s="89">
        <v>0</v>
      </c>
      <c r="X3608" s="89">
        <v>0</v>
      </c>
      <c r="Y3608" s="89">
        <v>0</v>
      </c>
    </row>
    <row r="3609" spans="1:25">
      <c r="A3609" s="88" t="s">
        <v>3718</v>
      </c>
      <c r="B3609" s="89">
        <v>0</v>
      </c>
      <c r="C3609" s="89">
        <v>0</v>
      </c>
      <c r="D3609" s="89">
        <v>0</v>
      </c>
      <c r="E3609" s="89">
        <v>0</v>
      </c>
      <c r="F3609" s="89">
        <v>0</v>
      </c>
      <c r="G3609" s="89">
        <v>0</v>
      </c>
      <c r="H3609" s="89">
        <v>0</v>
      </c>
      <c r="I3609" s="89">
        <v>0</v>
      </c>
      <c r="J3609" s="89">
        <v>0</v>
      </c>
      <c r="K3609" s="89">
        <v>0</v>
      </c>
      <c r="L3609" s="89">
        <v>0</v>
      </c>
      <c r="M3609" s="89">
        <v>0</v>
      </c>
      <c r="N3609" s="89">
        <v>0</v>
      </c>
      <c r="O3609" s="89">
        <v>0</v>
      </c>
      <c r="P3609" s="89">
        <v>0</v>
      </c>
      <c r="Q3609" s="89">
        <v>0</v>
      </c>
      <c r="R3609" s="89">
        <v>0</v>
      </c>
      <c r="S3609" s="89">
        <v>0</v>
      </c>
      <c r="T3609" s="89">
        <v>0</v>
      </c>
      <c r="U3609" s="89">
        <v>0</v>
      </c>
      <c r="V3609" s="89">
        <v>0</v>
      </c>
      <c r="W3609" s="89">
        <v>0</v>
      </c>
      <c r="X3609" s="89">
        <v>0</v>
      </c>
      <c r="Y3609" s="89">
        <v>0</v>
      </c>
    </row>
    <row r="3610" spans="1:25">
      <c r="A3610" s="88" t="s">
        <v>3719</v>
      </c>
      <c r="B3610" s="89">
        <v>0</v>
      </c>
      <c r="C3610" s="89">
        <v>0</v>
      </c>
      <c r="D3610" s="89">
        <v>0</v>
      </c>
      <c r="E3610" s="89">
        <v>0</v>
      </c>
      <c r="F3610" s="89">
        <v>0</v>
      </c>
      <c r="G3610" s="89">
        <v>0</v>
      </c>
      <c r="H3610" s="89">
        <v>0</v>
      </c>
      <c r="I3610" s="89">
        <v>0</v>
      </c>
      <c r="J3610" s="89">
        <v>0</v>
      </c>
      <c r="K3610" s="89">
        <v>0</v>
      </c>
      <c r="L3610" s="89">
        <v>0</v>
      </c>
      <c r="M3610" s="89">
        <v>0</v>
      </c>
      <c r="N3610" s="89">
        <v>0</v>
      </c>
      <c r="O3610" s="89">
        <v>0</v>
      </c>
      <c r="P3610" s="89">
        <v>0</v>
      </c>
      <c r="Q3610" s="89">
        <v>0</v>
      </c>
      <c r="R3610" s="89">
        <v>0</v>
      </c>
      <c r="S3610" s="89">
        <v>0</v>
      </c>
      <c r="T3610" s="89">
        <v>0</v>
      </c>
      <c r="U3610" s="89">
        <v>0</v>
      </c>
      <c r="V3610" s="89">
        <v>0</v>
      </c>
      <c r="W3610" s="89">
        <v>0</v>
      </c>
      <c r="X3610" s="89">
        <v>0</v>
      </c>
      <c r="Y3610" s="89">
        <v>0</v>
      </c>
    </row>
    <row r="3611" spans="1:25">
      <c r="A3611" s="88" t="s">
        <v>3720</v>
      </c>
      <c r="B3611" s="89">
        <v>0</v>
      </c>
      <c r="C3611" s="89">
        <v>0</v>
      </c>
      <c r="D3611" s="89">
        <v>0</v>
      </c>
      <c r="E3611" s="89">
        <v>0</v>
      </c>
      <c r="F3611" s="89">
        <v>0</v>
      </c>
      <c r="G3611" s="89">
        <v>0</v>
      </c>
      <c r="H3611" s="89">
        <v>0</v>
      </c>
      <c r="I3611" s="89">
        <v>0</v>
      </c>
      <c r="J3611" s="89">
        <v>0</v>
      </c>
      <c r="K3611" s="89">
        <v>0</v>
      </c>
      <c r="L3611" s="89">
        <v>0</v>
      </c>
      <c r="M3611" s="89">
        <v>0</v>
      </c>
      <c r="N3611" s="89">
        <v>0</v>
      </c>
      <c r="O3611" s="89">
        <v>0</v>
      </c>
      <c r="P3611" s="89">
        <v>0</v>
      </c>
      <c r="Q3611" s="89">
        <v>0</v>
      </c>
      <c r="R3611" s="89">
        <v>0</v>
      </c>
      <c r="S3611" s="89">
        <v>0</v>
      </c>
      <c r="T3611" s="89">
        <v>0</v>
      </c>
      <c r="U3611" s="89">
        <v>0</v>
      </c>
      <c r="V3611" s="89">
        <v>0</v>
      </c>
      <c r="W3611" s="89">
        <v>0</v>
      </c>
      <c r="X3611" s="89">
        <v>0</v>
      </c>
      <c r="Y3611" s="89">
        <v>0</v>
      </c>
    </row>
    <row r="3612" spans="1:25">
      <c r="A3612" s="88" t="s">
        <v>3721</v>
      </c>
      <c r="B3612" s="89">
        <v>0</v>
      </c>
      <c r="C3612" s="89">
        <v>0</v>
      </c>
      <c r="D3612" s="89">
        <v>0</v>
      </c>
      <c r="E3612" s="89">
        <v>0</v>
      </c>
      <c r="F3612" s="89">
        <v>0</v>
      </c>
      <c r="G3612" s="89">
        <v>0</v>
      </c>
      <c r="H3612" s="89">
        <v>0</v>
      </c>
      <c r="I3612" s="89">
        <v>0</v>
      </c>
      <c r="J3612" s="89">
        <v>0</v>
      </c>
      <c r="K3612" s="89">
        <v>0</v>
      </c>
      <c r="L3612" s="89">
        <v>0</v>
      </c>
      <c r="M3612" s="89">
        <v>0</v>
      </c>
      <c r="N3612" s="89">
        <v>0</v>
      </c>
      <c r="O3612" s="89">
        <v>0</v>
      </c>
      <c r="P3612" s="89">
        <v>0</v>
      </c>
      <c r="Q3612" s="89">
        <v>0</v>
      </c>
      <c r="R3612" s="89">
        <v>0</v>
      </c>
      <c r="S3612" s="89">
        <v>0</v>
      </c>
      <c r="T3612" s="89">
        <v>0</v>
      </c>
      <c r="U3612" s="89">
        <v>0</v>
      </c>
      <c r="V3612" s="89">
        <v>0</v>
      </c>
      <c r="W3612" s="89">
        <v>0</v>
      </c>
      <c r="X3612" s="89">
        <v>0</v>
      </c>
      <c r="Y3612" s="89">
        <v>0</v>
      </c>
    </row>
    <row r="3613" spans="1:25">
      <c r="A3613" s="88" t="s">
        <v>3722</v>
      </c>
      <c r="B3613" s="89">
        <v>0</v>
      </c>
      <c r="C3613" s="89">
        <v>0</v>
      </c>
      <c r="D3613" s="89">
        <v>0</v>
      </c>
      <c r="E3613" s="89">
        <v>0</v>
      </c>
      <c r="F3613" s="89">
        <v>0</v>
      </c>
      <c r="G3613" s="89">
        <v>0</v>
      </c>
      <c r="H3613" s="89">
        <v>0</v>
      </c>
      <c r="I3613" s="89">
        <v>0</v>
      </c>
      <c r="J3613" s="89">
        <v>0</v>
      </c>
      <c r="K3613" s="89">
        <v>0</v>
      </c>
      <c r="L3613" s="89">
        <v>0</v>
      </c>
      <c r="M3613" s="89">
        <v>0</v>
      </c>
      <c r="N3613" s="89">
        <v>0</v>
      </c>
      <c r="O3613" s="89">
        <v>0</v>
      </c>
      <c r="P3613" s="89">
        <v>0</v>
      </c>
      <c r="Q3613" s="89">
        <v>0</v>
      </c>
      <c r="R3613" s="89">
        <v>0</v>
      </c>
      <c r="S3613" s="89">
        <v>0</v>
      </c>
      <c r="T3613" s="89">
        <v>0</v>
      </c>
      <c r="U3613" s="89">
        <v>0</v>
      </c>
      <c r="V3613" s="89">
        <v>0</v>
      </c>
      <c r="W3613" s="89">
        <v>0</v>
      </c>
      <c r="X3613" s="89">
        <v>0</v>
      </c>
      <c r="Y3613" s="89">
        <v>0</v>
      </c>
    </row>
    <row r="3614" spans="1:25">
      <c r="A3614" s="88" t="s">
        <v>3723</v>
      </c>
      <c r="B3614" s="89">
        <v>0</v>
      </c>
      <c r="C3614" s="89">
        <v>0</v>
      </c>
      <c r="D3614" s="89">
        <v>0</v>
      </c>
      <c r="E3614" s="89">
        <v>0</v>
      </c>
      <c r="F3614" s="89">
        <v>0</v>
      </c>
      <c r="G3614" s="89">
        <v>0</v>
      </c>
      <c r="H3614" s="89">
        <v>0</v>
      </c>
      <c r="I3614" s="89">
        <v>0</v>
      </c>
      <c r="J3614" s="89">
        <v>0</v>
      </c>
      <c r="K3614" s="89">
        <v>0</v>
      </c>
      <c r="L3614" s="89">
        <v>0</v>
      </c>
      <c r="M3614" s="89">
        <v>0</v>
      </c>
      <c r="N3614" s="89">
        <v>0</v>
      </c>
      <c r="O3614" s="89">
        <v>0</v>
      </c>
      <c r="P3614" s="89">
        <v>0</v>
      </c>
      <c r="Q3614" s="89">
        <v>0</v>
      </c>
      <c r="R3614" s="89">
        <v>0</v>
      </c>
      <c r="S3614" s="89">
        <v>0</v>
      </c>
      <c r="T3614" s="89">
        <v>0</v>
      </c>
      <c r="U3614" s="89">
        <v>0</v>
      </c>
      <c r="V3614" s="89">
        <v>0</v>
      </c>
      <c r="W3614" s="89">
        <v>0</v>
      </c>
      <c r="X3614" s="89">
        <v>0</v>
      </c>
      <c r="Y3614" s="89">
        <v>0</v>
      </c>
    </row>
    <row r="3615" spans="1:25">
      <c r="A3615" s="88" t="s">
        <v>3724</v>
      </c>
      <c r="B3615" s="89">
        <v>0</v>
      </c>
      <c r="C3615" s="89">
        <v>0</v>
      </c>
      <c r="D3615" s="89">
        <v>0</v>
      </c>
      <c r="E3615" s="89">
        <v>0</v>
      </c>
      <c r="F3615" s="89">
        <v>0</v>
      </c>
      <c r="G3615" s="89">
        <v>0</v>
      </c>
      <c r="H3615" s="89">
        <v>0</v>
      </c>
      <c r="I3615" s="89">
        <v>0</v>
      </c>
      <c r="J3615" s="89">
        <v>0</v>
      </c>
      <c r="K3615" s="89">
        <v>0</v>
      </c>
      <c r="L3615" s="89">
        <v>0</v>
      </c>
      <c r="M3615" s="89">
        <v>0</v>
      </c>
      <c r="N3615" s="89">
        <v>0</v>
      </c>
      <c r="O3615" s="89">
        <v>0</v>
      </c>
      <c r="P3615" s="89">
        <v>0</v>
      </c>
      <c r="Q3615" s="89">
        <v>0</v>
      </c>
      <c r="R3615" s="89">
        <v>0</v>
      </c>
      <c r="S3615" s="89">
        <v>0</v>
      </c>
      <c r="T3615" s="89">
        <v>0</v>
      </c>
      <c r="U3615" s="89">
        <v>0</v>
      </c>
      <c r="V3615" s="89">
        <v>0</v>
      </c>
      <c r="W3615" s="89">
        <v>0</v>
      </c>
      <c r="X3615" s="89">
        <v>0</v>
      </c>
      <c r="Y3615" s="89">
        <v>0</v>
      </c>
    </row>
    <row r="3616" spans="1:25">
      <c r="A3616" s="88" t="s">
        <v>3725</v>
      </c>
      <c r="B3616" s="89">
        <v>0</v>
      </c>
      <c r="C3616" s="89">
        <v>0</v>
      </c>
      <c r="D3616" s="89">
        <v>0</v>
      </c>
      <c r="E3616" s="89">
        <v>0</v>
      </c>
      <c r="F3616" s="89">
        <v>0</v>
      </c>
      <c r="G3616" s="89">
        <v>0</v>
      </c>
      <c r="H3616" s="89">
        <v>0</v>
      </c>
      <c r="I3616" s="89">
        <v>0</v>
      </c>
      <c r="J3616" s="89">
        <v>0</v>
      </c>
      <c r="K3616" s="89">
        <v>0</v>
      </c>
      <c r="L3616" s="89">
        <v>0</v>
      </c>
      <c r="M3616" s="89">
        <v>0</v>
      </c>
      <c r="N3616" s="89">
        <v>0</v>
      </c>
      <c r="O3616" s="89">
        <v>0</v>
      </c>
      <c r="P3616" s="89">
        <v>0</v>
      </c>
      <c r="Q3616" s="89">
        <v>0</v>
      </c>
      <c r="R3616" s="89">
        <v>0</v>
      </c>
      <c r="S3616" s="89">
        <v>0</v>
      </c>
      <c r="T3616" s="89">
        <v>0</v>
      </c>
      <c r="U3616" s="89">
        <v>0</v>
      </c>
      <c r="V3616" s="89">
        <v>0</v>
      </c>
      <c r="W3616" s="89">
        <v>0</v>
      </c>
      <c r="X3616" s="89">
        <v>0</v>
      </c>
      <c r="Y3616" s="89">
        <v>0</v>
      </c>
    </row>
    <row r="3617" spans="1:25">
      <c r="A3617" s="88" t="s">
        <v>3726</v>
      </c>
      <c r="B3617" s="89">
        <v>0</v>
      </c>
      <c r="C3617" s="89">
        <v>0</v>
      </c>
      <c r="D3617" s="89">
        <v>0</v>
      </c>
      <c r="E3617" s="89">
        <v>0</v>
      </c>
      <c r="F3617" s="89">
        <v>0</v>
      </c>
      <c r="G3617" s="89">
        <v>0</v>
      </c>
      <c r="H3617" s="89">
        <v>0</v>
      </c>
      <c r="I3617" s="89">
        <v>0</v>
      </c>
      <c r="J3617" s="89">
        <v>0</v>
      </c>
      <c r="K3617" s="89">
        <v>0</v>
      </c>
      <c r="L3617" s="89">
        <v>0</v>
      </c>
      <c r="M3617" s="89">
        <v>0</v>
      </c>
      <c r="N3617" s="89">
        <v>0</v>
      </c>
      <c r="O3617" s="89">
        <v>0</v>
      </c>
      <c r="P3617" s="89">
        <v>0</v>
      </c>
      <c r="Q3617" s="89">
        <v>0</v>
      </c>
      <c r="R3617" s="89">
        <v>0</v>
      </c>
      <c r="S3617" s="89">
        <v>0</v>
      </c>
      <c r="T3617" s="89">
        <v>0</v>
      </c>
      <c r="U3617" s="89">
        <v>0</v>
      </c>
      <c r="V3617" s="89">
        <v>0</v>
      </c>
      <c r="W3617" s="89">
        <v>0</v>
      </c>
      <c r="X3617" s="89">
        <v>0</v>
      </c>
      <c r="Y3617" s="89">
        <v>0</v>
      </c>
    </row>
    <row r="3618" spans="1:25">
      <c r="A3618" s="88" t="s">
        <v>3727</v>
      </c>
      <c r="B3618" s="89">
        <v>0</v>
      </c>
      <c r="C3618" s="89">
        <v>0</v>
      </c>
      <c r="D3618" s="89">
        <v>0</v>
      </c>
      <c r="E3618" s="89">
        <v>0</v>
      </c>
      <c r="F3618" s="89">
        <v>0</v>
      </c>
      <c r="G3618" s="89">
        <v>0</v>
      </c>
      <c r="H3618" s="89">
        <v>0</v>
      </c>
      <c r="I3618" s="89">
        <v>0</v>
      </c>
      <c r="J3618" s="89">
        <v>0</v>
      </c>
      <c r="K3618" s="89">
        <v>0</v>
      </c>
      <c r="L3618" s="89">
        <v>0</v>
      </c>
      <c r="M3618" s="89">
        <v>0</v>
      </c>
      <c r="N3618" s="89">
        <v>0</v>
      </c>
      <c r="O3618" s="89">
        <v>0</v>
      </c>
      <c r="P3618" s="89">
        <v>0</v>
      </c>
      <c r="Q3618" s="89">
        <v>0</v>
      </c>
      <c r="R3618" s="89">
        <v>0</v>
      </c>
      <c r="S3618" s="89">
        <v>0</v>
      </c>
      <c r="T3618" s="89">
        <v>0</v>
      </c>
      <c r="U3618" s="89">
        <v>0</v>
      </c>
      <c r="V3618" s="89">
        <v>0</v>
      </c>
      <c r="W3618" s="89">
        <v>0</v>
      </c>
      <c r="X3618" s="89">
        <v>0</v>
      </c>
      <c r="Y3618" s="89">
        <v>0</v>
      </c>
    </row>
    <row r="3619" spans="1:25">
      <c r="A3619" s="88" t="s">
        <v>3728</v>
      </c>
      <c r="B3619" s="89">
        <v>0</v>
      </c>
      <c r="C3619" s="89">
        <v>0</v>
      </c>
      <c r="D3619" s="89">
        <v>0</v>
      </c>
      <c r="E3619" s="89">
        <v>0</v>
      </c>
      <c r="F3619" s="89">
        <v>0</v>
      </c>
      <c r="G3619" s="89">
        <v>0</v>
      </c>
      <c r="H3619" s="89">
        <v>0</v>
      </c>
      <c r="I3619" s="89">
        <v>0</v>
      </c>
      <c r="J3619" s="89">
        <v>0</v>
      </c>
      <c r="K3619" s="89">
        <v>0</v>
      </c>
      <c r="L3619" s="89">
        <v>0</v>
      </c>
      <c r="M3619" s="89">
        <v>0</v>
      </c>
      <c r="N3619" s="89">
        <v>0</v>
      </c>
      <c r="O3619" s="89">
        <v>0</v>
      </c>
      <c r="P3619" s="89">
        <v>0</v>
      </c>
      <c r="Q3619" s="89">
        <v>0</v>
      </c>
      <c r="R3619" s="89">
        <v>0</v>
      </c>
      <c r="S3619" s="89">
        <v>0</v>
      </c>
      <c r="T3619" s="89">
        <v>0</v>
      </c>
      <c r="U3619" s="89">
        <v>0</v>
      </c>
      <c r="V3619" s="89">
        <v>0</v>
      </c>
      <c r="W3619" s="89">
        <v>0</v>
      </c>
      <c r="X3619" s="89">
        <v>0</v>
      </c>
      <c r="Y3619" s="89">
        <v>0</v>
      </c>
    </row>
    <row r="3620" spans="1:25">
      <c r="A3620" s="88" t="s">
        <v>3729</v>
      </c>
      <c r="B3620" s="89">
        <v>0</v>
      </c>
      <c r="C3620" s="89">
        <v>0</v>
      </c>
      <c r="D3620" s="89">
        <v>0</v>
      </c>
      <c r="E3620" s="89">
        <v>0</v>
      </c>
      <c r="F3620" s="89">
        <v>0</v>
      </c>
      <c r="G3620" s="89">
        <v>0</v>
      </c>
      <c r="H3620" s="89">
        <v>0</v>
      </c>
      <c r="I3620" s="89">
        <v>0</v>
      </c>
      <c r="J3620" s="89">
        <v>0</v>
      </c>
      <c r="K3620" s="89">
        <v>0</v>
      </c>
      <c r="L3620" s="89">
        <v>0</v>
      </c>
      <c r="M3620" s="89">
        <v>0</v>
      </c>
      <c r="N3620" s="89">
        <v>0</v>
      </c>
      <c r="O3620" s="89">
        <v>0</v>
      </c>
      <c r="P3620" s="89">
        <v>0</v>
      </c>
      <c r="Q3620" s="89">
        <v>0</v>
      </c>
      <c r="R3620" s="89">
        <v>0</v>
      </c>
      <c r="S3620" s="89">
        <v>0</v>
      </c>
      <c r="T3620" s="89">
        <v>0</v>
      </c>
      <c r="U3620" s="89">
        <v>0</v>
      </c>
      <c r="V3620" s="89">
        <v>0</v>
      </c>
      <c r="W3620" s="89">
        <v>0</v>
      </c>
      <c r="X3620" s="89">
        <v>0</v>
      </c>
      <c r="Y3620" s="89">
        <v>0</v>
      </c>
    </row>
    <row r="3621" spans="1:25">
      <c r="A3621" s="88" t="s">
        <v>3730</v>
      </c>
      <c r="B3621" s="89">
        <v>0</v>
      </c>
      <c r="C3621" s="89">
        <v>0</v>
      </c>
      <c r="D3621" s="89">
        <v>0</v>
      </c>
      <c r="E3621" s="89">
        <v>0</v>
      </c>
      <c r="F3621" s="89">
        <v>0</v>
      </c>
      <c r="G3621" s="89">
        <v>0</v>
      </c>
      <c r="H3621" s="89">
        <v>0</v>
      </c>
      <c r="I3621" s="89">
        <v>0</v>
      </c>
      <c r="J3621" s="89">
        <v>0</v>
      </c>
      <c r="K3621" s="89">
        <v>0</v>
      </c>
      <c r="L3621" s="89">
        <v>0</v>
      </c>
      <c r="M3621" s="89">
        <v>0</v>
      </c>
      <c r="N3621" s="89">
        <v>0</v>
      </c>
      <c r="O3621" s="89">
        <v>0</v>
      </c>
      <c r="P3621" s="89">
        <v>0</v>
      </c>
      <c r="Q3621" s="89">
        <v>0</v>
      </c>
      <c r="R3621" s="89">
        <v>0</v>
      </c>
      <c r="S3621" s="89">
        <v>0</v>
      </c>
      <c r="T3621" s="89">
        <v>0</v>
      </c>
      <c r="U3621" s="89">
        <v>0</v>
      </c>
      <c r="V3621" s="89">
        <v>0</v>
      </c>
      <c r="W3621" s="89">
        <v>0</v>
      </c>
      <c r="X3621" s="89">
        <v>0</v>
      </c>
      <c r="Y3621" s="89">
        <v>0</v>
      </c>
    </row>
    <row r="3622" spans="1:25">
      <c r="A3622" s="88" t="s">
        <v>3731</v>
      </c>
      <c r="B3622" s="89">
        <v>0</v>
      </c>
      <c r="C3622" s="89">
        <v>0</v>
      </c>
      <c r="D3622" s="89">
        <v>0</v>
      </c>
      <c r="E3622" s="89">
        <v>0</v>
      </c>
      <c r="F3622" s="89">
        <v>0</v>
      </c>
      <c r="G3622" s="89">
        <v>0</v>
      </c>
      <c r="H3622" s="89">
        <v>0</v>
      </c>
      <c r="I3622" s="89">
        <v>0</v>
      </c>
      <c r="J3622" s="89">
        <v>0</v>
      </c>
      <c r="K3622" s="89">
        <v>0</v>
      </c>
      <c r="L3622" s="89">
        <v>0</v>
      </c>
      <c r="M3622" s="89">
        <v>0</v>
      </c>
      <c r="N3622" s="89">
        <v>0</v>
      </c>
      <c r="O3622" s="89">
        <v>0</v>
      </c>
      <c r="P3622" s="89">
        <v>0</v>
      </c>
      <c r="Q3622" s="89">
        <v>0</v>
      </c>
      <c r="R3622" s="89">
        <v>0</v>
      </c>
      <c r="S3622" s="89">
        <v>0</v>
      </c>
      <c r="T3622" s="89">
        <v>0</v>
      </c>
      <c r="U3622" s="89">
        <v>0</v>
      </c>
      <c r="V3622" s="89">
        <v>0</v>
      </c>
      <c r="W3622" s="89">
        <v>0</v>
      </c>
      <c r="X3622" s="89">
        <v>0</v>
      </c>
      <c r="Y3622" s="89">
        <v>0</v>
      </c>
    </row>
    <row r="3623" spans="1:25">
      <c r="A3623" s="88" t="s">
        <v>3732</v>
      </c>
      <c r="B3623" s="89">
        <v>0</v>
      </c>
      <c r="C3623" s="89">
        <v>0</v>
      </c>
      <c r="D3623" s="89">
        <v>0</v>
      </c>
      <c r="E3623" s="89">
        <v>0</v>
      </c>
      <c r="F3623" s="89">
        <v>0</v>
      </c>
      <c r="G3623" s="89">
        <v>0</v>
      </c>
      <c r="H3623" s="89">
        <v>0</v>
      </c>
      <c r="I3623" s="89">
        <v>0</v>
      </c>
      <c r="J3623" s="89">
        <v>0</v>
      </c>
      <c r="K3623" s="89">
        <v>0</v>
      </c>
      <c r="L3623" s="89">
        <v>0</v>
      </c>
      <c r="M3623" s="89">
        <v>0</v>
      </c>
      <c r="N3623" s="89">
        <v>0</v>
      </c>
      <c r="O3623" s="89">
        <v>0</v>
      </c>
      <c r="P3623" s="89">
        <v>0</v>
      </c>
      <c r="Q3623" s="89">
        <v>0</v>
      </c>
      <c r="R3623" s="89">
        <v>0</v>
      </c>
      <c r="S3623" s="89">
        <v>0</v>
      </c>
      <c r="T3623" s="89">
        <v>0</v>
      </c>
      <c r="U3623" s="89">
        <v>0</v>
      </c>
      <c r="V3623" s="89">
        <v>0</v>
      </c>
      <c r="W3623" s="89">
        <v>0</v>
      </c>
      <c r="X3623" s="89">
        <v>0</v>
      </c>
      <c r="Y3623" s="89">
        <v>0</v>
      </c>
    </row>
    <row r="3624" spans="1:25">
      <c r="A3624" s="88" t="s">
        <v>3733</v>
      </c>
      <c r="B3624" s="89">
        <v>0</v>
      </c>
      <c r="C3624" s="89">
        <v>0</v>
      </c>
      <c r="D3624" s="89">
        <v>0</v>
      </c>
      <c r="E3624" s="89">
        <v>0</v>
      </c>
      <c r="F3624" s="89">
        <v>0</v>
      </c>
      <c r="G3624" s="89">
        <v>0</v>
      </c>
      <c r="H3624" s="89">
        <v>0</v>
      </c>
      <c r="I3624" s="89">
        <v>0</v>
      </c>
      <c r="J3624" s="89">
        <v>0</v>
      </c>
      <c r="K3624" s="89">
        <v>0</v>
      </c>
      <c r="L3624" s="89">
        <v>0</v>
      </c>
      <c r="M3624" s="89">
        <v>0</v>
      </c>
      <c r="N3624" s="89">
        <v>0</v>
      </c>
      <c r="O3624" s="89">
        <v>0</v>
      </c>
      <c r="P3624" s="89">
        <v>0</v>
      </c>
      <c r="Q3624" s="89">
        <v>0</v>
      </c>
      <c r="R3624" s="89">
        <v>0</v>
      </c>
      <c r="S3624" s="89">
        <v>0</v>
      </c>
      <c r="T3624" s="89">
        <v>0</v>
      </c>
      <c r="U3624" s="89">
        <v>0</v>
      </c>
      <c r="V3624" s="89">
        <v>0</v>
      </c>
      <c r="W3624" s="89">
        <v>0</v>
      </c>
      <c r="X3624" s="89">
        <v>0</v>
      </c>
      <c r="Y3624" s="89">
        <v>0</v>
      </c>
    </row>
    <row r="3625" spans="1:25">
      <c r="A3625" s="88" t="s">
        <v>3734</v>
      </c>
      <c r="B3625" s="89">
        <v>0</v>
      </c>
      <c r="C3625" s="89">
        <v>0</v>
      </c>
      <c r="D3625" s="89">
        <v>0</v>
      </c>
      <c r="E3625" s="89">
        <v>0</v>
      </c>
      <c r="F3625" s="89">
        <v>0</v>
      </c>
      <c r="G3625" s="89">
        <v>0</v>
      </c>
      <c r="H3625" s="89">
        <v>0</v>
      </c>
      <c r="I3625" s="89">
        <v>0</v>
      </c>
      <c r="J3625" s="89">
        <v>0</v>
      </c>
      <c r="K3625" s="89">
        <v>0</v>
      </c>
      <c r="L3625" s="89">
        <v>0</v>
      </c>
      <c r="M3625" s="89">
        <v>0</v>
      </c>
      <c r="N3625" s="89">
        <v>0</v>
      </c>
      <c r="O3625" s="89">
        <v>0</v>
      </c>
      <c r="P3625" s="89">
        <v>0</v>
      </c>
      <c r="Q3625" s="89">
        <v>0</v>
      </c>
      <c r="R3625" s="89">
        <v>0</v>
      </c>
      <c r="S3625" s="89">
        <v>0</v>
      </c>
      <c r="T3625" s="89">
        <v>0</v>
      </c>
      <c r="U3625" s="89">
        <v>0</v>
      </c>
      <c r="V3625" s="89">
        <v>0</v>
      </c>
      <c r="W3625" s="89">
        <v>0</v>
      </c>
      <c r="X3625" s="89">
        <v>0</v>
      </c>
      <c r="Y3625" s="89">
        <v>0</v>
      </c>
    </row>
    <row r="3626" spans="1:25">
      <c r="A3626" s="88" t="s">
        <v>3735</v>
      </c>
      <c r="B3626" s="89">
        <v>0</v>
      </c>
      <c r="C3626" s="89">
        <v>0</v>
      </c>
      <c r="D3626" s="89">
        <v>0</v>
      </c>
      <c r="E3626" s="89">
        <v>0</v>
      </c>
      <c r="F3626" s="89">
        <v>0</v>
      </c>
      <c r="G3626" s="89">
        <v>0</v>
      </c>
      <c r="H3626" s="89">
        <v>0</v>
      </c>
      <c r="I3626" s="89">
        <v>0</v>
      </c>
      <c r="J3626" s="89">
        <v>0</v>
      </c>
      <c r="K3626" s="89">
        <v>0</v>
      </c>
      <c r="L3626" s="89">
        <v>0</v>
      </c>
      <c r="M3626" s="89">
        <v>0</v>
      </c>
      <c r="N3626" s="89">
        <v>0</v>
      </c>
      <c r="O3626" s="89">
        <v>0</v>
      </c>
      <c r="P3626" s="89">
        <v>0</v>
      </c>
      <c r="Q3626" s="89">
        <v>0</v>
      </c>
      <c r="R3626" s="89">
        <v>0</v>
      </c>
      <c r="S3626" s="89">
        <v>0</v>
      </c>
      <c r="T3626" s="89">
        <v>0</v>
      </c>
      <c r="U3626" s="89">
        <v>0</v>
      </c>
      <c r="V3626" s="89">
        <v>0</v>
      </c>
      <c r="W3626" s="89">
        <v>0</v>
      </c>
      <c r="X3626" s="89">
        <v>0</v>
      </c>
      <c r="Y3626" s="89">
        <v>0</v>
      </c>
    </row>
    <row r="3627" spans="1:25">
      <c r="A3627" s="88" t="s">
        <v>3736</v>
      </c>
      <c r="B3627" s="89">
        <v>0</v>
      </c>
      <c r="C3627" s="89">
        <v>0</v>
      </c>
      <c r="D3627" s="89">
        <v>0</v>
      </c>
      <c r="E3627" s="89">
        <v>0</v>
      </c>
      <c r="F3627" s="89">
        <v>0</v>
      </c>
      <c r="G3627" s="89">
        <v>0</v>
      </c>
      <c r="H3627" s="89">
        <v>0</v>
      </c>
      <c r="I3627" s="89">
        <v>0</v>
      </c>
      <c r="J3627" s="89">
        <v>0</v>
      </c>
      <c r="K3627" s="89">
        <v>0</v>
      </c>
      <c r="L3627" s="89">
        <v>0</v>
      </c>
      <c r="M3627" s="89">
        <v>0</v>
      </c>
      <c r="N3627" s="89">
        <v>0</v>
      </c>
      <c r="O3627" s="89">
        <v>0</v>
      </c>
      <c r="P3627" s="89">
        <v>0</v>
      </c>
      <c r="Q3627" s="89">
        <v>0</v>
      </c>
      <c r="R3627" s="89">
        <v>0</v>
      </c>
      <c r="S3627" s="89">
        <v>0</v>
      </c>
      <c r="T3627" s="89">
        <v>0</v>
      </c>
      <c r="U3627" s="89">
        <v>0</v>
      </c>
      <c r="V3627" s="89">
        <v>0</v>
      </c>
      <c r="W3627" s="89">
        <v>0</v>
      </c>
      <c r="X3627" s="89">
        <v>0</v>
      </c>
      <c r="Y3627" s="89">
        <v>0</v>
      </c>
    </row>
    <row r="3628" spans="1:25">
      <c r="A3628" s="88" t="s">
        <v>3737</v>
      </c>
      <c r="B3628" s="89">
        <v>0</v>
      </c>
      <c r="C3628" s="89">
        <v>0</v>
      </c>
      <c r="D3628" s="89">
        <v>0</v>
      </c>
      <c r="E3628" s="89">
        <v>0</v>
      </c>
      <c r="F3628" s="89">
        <v>0</v>
      </c>
      <c r="G3628" s="89">
        <v>0</v>
      </c>
      <c r="H3628" s="89">
        <v>0</v>
      </c>
      <c r="I3628" s="89">
        <v>0</v>
      </c>
      <c r="J3628" s="89">
        <v>0</v>
      </c>
      <c r="K3628" s="89">
        <v>0</v>
      </c>
      <c r="L3628" s="89">
        <v>0</v>
      </c>
      <c r="M3628" s="89">
        <v>0</v>
      </c>
      <c r="N3628" s="89">
        <v>0</v>
      </c>
      <c r="O3628" s="89">
        <v>0</v>
      </c>
      <c r="P3628" s="89">
        <v>0</v>
      </c>
      <c r="Q3628" s="89">
        <v>0</v>
      </c>
      <c r="R3628" s="89">
        <v>0</v>
      </c>
      <c r="S3628" s="89">
        <v>0</v>
      </c>
      <c r="T3628" s="89">
        <v>0</v>
      </c>
      <c r="U3628" s="89">
        <v>0</v>
      </c>
      <c r="V3628" s="89">
        <v>0</v>
      </c>
      <c r="W3628" s="89">
        <v>0</v>
      </c>
      <c r="X3628" s="89">
        <v>0</v>
      </c>
      <c r="Y3628" s="89">
        <v>0</v>
      </c>
    </row>
    <row r="3629" spans="1:25">
      <c r="A3629" s="88" t="s">
        <v>3738</v>
      </c>
      <c r="B3629" s="89">
        <v>0</v>
      </c>
      <c r="C3629" s="89">
        <v>0</v>
      </c>
      <c r="D3629" s="89">
        <v>0</v>
      </c>
      <c r="E3629" s="89">
        <v>0</v>
      </c>
      <c r="F3629" s="89">
        <v>0</v>
      </c>
      <c r="G3629" s="89">
        <v>0</v>
      </c>
      <c r="H3629" s="89">
        <v>0</v>
      </c>
      <c r="I3629" s="89">
        <v>0</v>
      </c>
      <c r="J3629" s="89">
        <v>0</v>
      </c>
      <c r="K3629" s="89">
        <v>0</v>
      </c>
      <c r="L3629" s="89">
        <v>0</v>
      </c>
      <c r="M3629" s="89">
        <v>0</v>
      </c>
      <c r="N3629" s="89">
        <v>0</v>
      </c>
      <c r="O3629" s="89">
        <v>0</v>
      </c>
      <c r="P3629" s="89">
        <v>0</v>
      </c>
      <c r="Q3629" s="89">
        <v>0</v>
      </c>
      <c r="R3629" s="89">
        <v>0</v>
      </c>
      <c r="S3629" s="89">
        <v>0</v>
      </c>
      <c r="T3629" s="89">
        <v>0</v>
      </c>
      <c r="U3629" s="89">
        <v>0</v>
      </c>
      <c r="V3629" s="89">
        <v>0</v>
      </c>
      <c r="W3629" s="89">
        <v>0</v>
      </c>
      <c r="X3629" s="89">
        <v>0</v>
      </c>
      <c r="Y3629" s="89">
        <v>0</v>
      </c>
    </row>
    <row r="3630" spans="1:25">
      <c r="A3630" s="88" t="s">
        <v>3739</v>
      </c>
      <c r="B3630" s="89">
        <v>0</v>
      </c>
      <c r="C3630" s="89">
        <v>0</v>
      </c>
      <c r="D3630" s="89">
        <v>0</v>
      </c>
      <c r="E3630" s="89">
        <v>0</v>
      </c>
      <c r="F3630" s="89">
        <v>0</v>
      </c>
      <c r="G3630" s="89">
        <v>0</v>
      </c>
      <c r="H3630" s="89">
        <v>0</v>
      </c>
      <c r="I3630" s="89">
        <v>0</v>
      </c>
      <c r="J3630" s="89">
        <v>0</v>
      </c>
      <c r="K3630" s="89">
        <v>0</v>
      </c>
      <c r="L3630" s="89">
        <v>0</v>
      </c>
      <c r="M3630" s="89">
        <v>0</v>
      </c>
      <c r="N3630" s="89">
        <v>0</v>
      </c>
      <c r="O3630" s="89">
        <v>0</v>
      </c>
      <c r="P3630" s="89">
        <v>0</v>
      </c>
      <c r="Q3630" s="89">
        <v>0</v>
      </c>
      <c r="R3630" s="89">
        <v>0</v>
      </c>
      <c r="S3630" s="89">
        <v>0</v>
      </c>
      <c r="T3630" s="89">
        <v>0</v>
      </c>
      <c r="U3630" s="89">
        <v>0</v>
      </c>
      <c r="V3630" s="89">
        <v>0</v>
      </c>
      <c r="W3630" s="89">
        <v>0</v>
      </c>
      <c r="X3630" s="89">
        <v>0</v>
      </c>
      <c r="Y3630" s="89">
        <v>0</v>
      </c>
    </row>
    <row r="3631" spans="1:25">
      <c r="A3631" s="88" t="s">
        <v>3740</v>
      </c>
      <c r="B3631" s="89">
        <v>0</v>
      </c>
      <c r="C3631" s="89">
        <v>0</v>
      </c>
      <c r="D3631" s="89">
        <v>0</v>
      </c>
      <c r="E3631" s="89">
        <v>0</v>
      </c>
      <c r="F3631" s="89">
        <v>0</v>
      </c>
      <c r="G3631" s="89">
        <v>0</v>
      </c>
      <c r="H3631" s="89">
        <v>0</v>
      </c>
      <c r="I3631" s="89">
        <v>0</v>
      </c>
      <c r="J3631" s="89">
        <v>0</v>
      </c>
      <c r="K3631" s="89">
        <v>0</v>
      </c>
      <c r="L3631" s="89">
        <v>0</v>
      </c>
      <c r="M3631" s="89">
        <v>0</v>
      </c>
      <c r="N3631" s="89">
        <v>0</v>
      </c>
      <c r="O3631" s="89">
        <v>0</v>
      </c>
      <c r="P3631" s="89">
        <v>0</v>
      </c>
      <c r="Q3631" s="89">
        <v>0</v>
      </c>
      <c r="R3631" s="89">
        <v>0</v>
      </c>
      <c r="S3631" s="89">
        <v>0</v>
      </c>
      <c r="T3631" s="89">
        <v>0</v>
      </c>
      <c r="U3631" s="89">
        <v>0</v>
      </c>
      <c r="V3631" s="89">
        <v>0</v>
      </c>
      <c r="W3631" s="89">
        <v>0</v>
      </c>
      <c r="X3631" s="89">
        <v>0</v>
      </c>
      <c r="Y3631" s="89">
        <v>0</v>
      </c>
    </row>
    <row r="3632" spans="1:25">
      <c r="A3632" s="88" t="s">
        <v>3741</v>
      </c>
      <c r="B3632" s="89">
        <v>0</v>
      </c>
      <c r="C3632" s="89">
        <v>0</v>
      </c>
      <c r="D3632" s="89">
        <v>0</v>
      </c>
      <c r="E3632" s="89">
        <v>0</v>
      </c>
      <c r="F3632" s="89">
        <v>0</v>
      </c>
      <c r="G3632" s="89">
        <v>0</v>
      </c>
      <c r="H3632" s="89">
        <v>0</v>
      </c>
      <c r="I3632" s="89">
        <v>0</v>
      </c>
      <c r="J3632" s="89">
        <v>0</v>
      </c>
      <c r="K3632" s="89">
        <v>0</v>
      </c>
      <c r="L3632" s="89">
        <v>0</v>
      </c>
      <c r="M3632" s="89">
        <v>0</v>
      </c>
      <c r="N3632" s="89">
        <v>0</v>
      </c>
      <c r="O3632" s="89">
        <v>0</v>
      </c>
      <c r="P3632" s="89">
        <v>0</v>
      </c>
      <c r="Q3632" s="89">
        <v>0</v>
      </c>
      <c r="R3632" s="89">
        <v>0</v>
      </c>
      <c r="S3632" s="89">
        <v>0</v>
      </c>
      <c r="T3632" s="89">
        <v>0</v>
      </c>
      <c r="U3632" s="89">
        <v>0</v>
      </c>
      <c r="V3632" s="89">
        <v>0</v>
      </c>
      <c r="W3632" s="89">
        <v>0</v>
      </c>
      <c r="X3632" s="89">
        <v>0</v>
      </c>
      <c r="Y3632" s="89">
        <v>0</v>
      </c>
    </row>
    <row r="3633" spans="1:25">
      <c r="A3633" s="88" t="s">
        <v>3742</v>
      </c>
      <c r="B3633" s="89">
        <v>0</v>
      </c>
      <c r="C3633" s="89">
        <v>0</v>
      </c>
      <c r="D3633" s="89">
        <v>0</v>
      </c>
      <c r="E3633" s="89">
        <v>0</v>
      </c>
      <c r="F3633" s="89">
        <v>0</v>
      </c>
      <c r="G3633" s="89">
        <v>0</v>
      </c>
      <c r="H3633" s="89">
        <v>0</v>
      </c>
      <c r="I3633" s="89">
        <v>0</v>
      </c>
      <c r="J3633" s="89">
        <v>0</v>
      </c>
      <c r="K3633" s="89">
        <v>0</v>
      </c>
      <c r="L3633" s="89">
        <v>0</v>
      </c>
      <c r="M3633" s="89">
        <v>0</v>
      </c>
      <c r="N3633" s="89">
        <v>0</v>
      </c>
      <c r="O3633" s="89">
        <v>0</v>
      </c>
      <c r="P3633" s="89">
        <v>0</v>
      </c>
      <c r="Q3633" s="89">
        <v>0</v>
      </c>
      <c r="R3633" s="89">
        <v>0</v>
      </c>
      <c r="S3633" s="89">
        <v>0</v>
      </c>
      <c r="T3633" s="89">
        <v>0</v>
      </c>
      <c r="U3633" s="89">
        <v>0</v>
      </c>
      <c r="V3633" s="89">
        <v>0</v>
      </c>
      <c r="W3633" s="89">
        <v>0</v>
      </c>
      <c r="X3633" s="89">
        <v>0</v>
      </c>
      <c r="Y3633" s="89">
        <v>0</v>
      </c>
    </row>
    <row r="3634" spans="1:25">
      <c r="A3634" s="88" t="s">
        <v>3743</v>
      </c>
      <c r="B3634" s="89">
        <v>0</v>
      </c>
      <c r="C3634" s="89">
        <v>0</v>
      </c>
      <c r="D3634" s="89">
        <v>0</v>
      </c>
      <c r="E3634" s="89">
        <v>0</v>
      </c>
      <c r="F3634" s="89">
        <v>0</v>
      </c>
      <c r="G3634" s="89">
        <v>0</v>
      </c>
      <c r="H3634" s="89">
        <v>0</v>
      </c>
      <c r="I3634" s="89">
        <v>0</v>
      </c>
      <c r="J3634" s="89">
        <v>0</v>
      </c>
      <c r="K3634" s="89">
        <v>0</v>
      </c>
      <c r="L3634" s="89">
        <v>0</v>
      </c>
      <c r="M3634" s="89">
        <v>0</v>
      </c>
      <c r="N3634" s="89">
        <v>0</v>
      </c>
      <c r="O3634" s="89">
        <v>0</v>
      </c>
      <c r="P3634" s="89">
        <v>0</v>
      </c>
      <c r="Q3634" s="89">
        <v>0</v>
      </c>
      <c r="R3634" s="89">
        <v>0</v>
      </c>
      <c r="S3634" s="89">
        <v>0</v>
      </c>
      <c r="T3634" s="89">
        <v>0</v>
      </c>
      <c r="U3634" s="89">
        <v>0</v>
      </c>
      <c r="V3634" s="89">
        <v>0</v>
      </c>
      <c r="W3634" s="89">
        <v>0</v>
      </c>
      <c r="X3634" s="89">
        <v>0</v>
      </c>
      <c r="Y3634" s="89">
        <v>0</v>
      </c>
    </row>
    <row r="3635" spans="1:25">
      <c r="A3635" s="88" t="s">
        <v>3744</v>
      </c>
      <c r="B3635" s="89">
        <v>0</v>
      </c>
      <c r="C3635" s="89">
        <v>0</v>
      </c>
      <c r="D3635" s="89">
        <v>0</v>
      </c>
      <c r="E3635" s="89">
        <v>0</v>
      </c>
      <c r="F3635" s="89">
        <v>0</v>
      </c>
      <c r="G3635" s="89">
        <v>0</v>
      </c>
      <c r="H3635" s="89">
        <v>0</v>
      </c>
      <c r="I3635" s="89">
        <v>0</v>
      </c>
      <c r="J3635" s="89">
        <v>0</v>
      </c>
      <c r="K3635" s="89">
        <v>0</v>
      </c>
      <c r="L3635" s="89">
        <v>0</v>
      </c>
      <c r="M3635" s="89">
        <v>0</v>
      </c>
      <c r="N3635" s="89">
        <v>0</v>
      </c>
      <c r="O3635" s="89">
        <v>0</v>
      </c>
      <c r="P3635" s="89">
        <v>0</v>
      </c>
      <c r="Q3635" s="89">
        <v>0</v>
      </c>
      <c r="R3635" s="89">
        <v>0</v>
      </c>
      <c r="S3635" s="89">
        <v>0</v>
      </c>
      <c r="T3635" s="89">
        <v>0</v>
      </c>
      <c r="U3635" s="89">
        <v>0</v>
      </c>
      <c r="V3635" s="89">
        <v>0</v>
      </c>
      <c r="W3635" s="89">
        <v>0</v>
      </c>
      <c r="X3635" s="89">
        <v>0</v>
      </c>
      <c r="Y3635" s="89">
        <v>0</v>
      </c>
    </row>
    <row r="3636" spans="1:25">
      <c r="A3636" s="88" t="s">
        <v>3745</v>
      </c>
      <c r="B3636" s="89">
        <v>0</v>
      </c>
      <c r="C3636" s="89">
        <v>0</v>
      </c>
      <c r="D3636" s="89">
        <v>0</v>
      </c>
      <c r="E3636" s="89">
        <v>0</v>
      </c>
      <c r="F3636" s="89">
        <v>0</v>
      </c>
      <c r="G3636" s="89">
        <v>0</v>
      </c>
      <c r="H3636" s="89">
        <v>0</v>
      </c>
      <c r="I3636" s="89">
        <v>0</v>
      </c>
      <c r="J3636" s="89">
        <v>0</v>
      </c>
      <c r="K3636" s="89">
        <v>0</v>
      </c>
      <c r="L3636" s="89">
        <v>0</v>
      </c>
      <c r="M3636" s="89">
        <v>0</v>
      </c>
      <c r="N3636" s="89">
        <v>0</v>
      </c>
      <c r="O3636" s="89">
        <v>0</v>
      </c>
      <c r="P3636" s="89">
        <v>0</v>
      </c>
      <c r="Q3636" s="89">
        <v>0</v>
      </c>
      <c r="R3636" s="89">
        <v>0</v>
      </c>
      <c r="S3636" s="89">
        <v>0</v>
      </c>
      <c r="T3636" s="89">
        <v>0</v>
      </c>
      <c r="U3636" s="89">
        <v>0</v>
      </c>
      <c r="V3636" s="89">
        <v>0</v>
      </c>
      <c r="W3636" s="89">
        <v>0</v>
      </c>
      <c r="X3636" s="89">
        <v>0</v>
      </c>
      <c r="Y3636" s="89">
        <v>0</v>
      </c>
    </row>
    <row r="3637" spans="1:25">
      <c r="A3637" s="88" t="s">
        <v>3746</v>
      </c>
      <c r="B3637" s="89">
        <v>0</v>
      </c>
      <c r="C3637" s="89">
        <v>0</v>
      </c>
      <c r="D3637" s="89">
        <v>0</v>
      </c>
      <c r="E3637" s="89">
        <v>0</v>
      </c>
      <c r="F3637" s="89">
        <v>0</v>
      </c>
      <c r="G3637" s="89">
        <v>0</v>
      </c>
      <c r="H3637" s="89">
        <v>0</v>
      </c>
      <c r="I3637" s="89">
        <v>0</v>
      </c>
      <c r="J3637" s="89">
        <v>0</v>
      </c>
      <c r="K3637" s="89">
        <v>0</v>
      </c>
      <c r="L3637" s="89">
        <v>0</v>
      </c>
      <c r="M3637" s="89">
        <v>0</v>
      </c>
      <c r="N3637" s="89">
        <v>0</v>
      </c>
      <c r="O3637" s="89">
        <v>0</v>
      </c>
      <c r="P3637" s="89">
        <v>0</v>
      </c>
      <c r="Q3637" s="89">
        <v>0</v>
      </c>
      <c r="R3637" s="89">
        <v>0</v>
      </c>
      <c r="S3637" s="89">
        <v>0</v>
      </c>
      <c r="T3637" s="89">
        <v>0</v>
      </c>
      <c r="U3637" s="89">
        <v>0</v>
      </c>
      <c r="V3637" s="89">
        <v>0</v>
      </c>
      <c r="W3637" s="89">
        <v>0</v>
      </c>
      <c r="X3637" s="89">
        <v>0</v>
      </c>
      <c r="Y3637" s="89">
        <v>0</v>
      </c>
    </row>
    <row r="3638" spans="1:25">
      <c r="A3638" s="88" t="s">
        <v>3747</v>
      </c>
      <c r="B3638" s="89">
        <v>0</v>
      </c>
      <c r="C3638" s="89">
        <v>0</v>
      </c>
      <c r="D3638" s="89">
        <v>0</v>
      </c>
      <c r="E3638" s="89">
        <v>0</v>
      </c>
      <c r="F3638" s="89">
        <v>0</v>
      </c>
      <c r="G3638" s="89">
        <v>0</v>
      </c>
      <c r="H3638" s="89">
        <v>0</v>
      </c>
      <c r="I3638" s="89">
        <v>0</v>
      </c>
      <c r="J3638" s="89">
        <v>0</v>
      </c>
      <c r="K3638" s="89">
        <v>0</v>
      </c>
      <c r="L3638" s="89">
        <v>0</v>
      </c>
      <c r="M3638" s="89">
        <v>0</v>
      </c>
      <c r="N3638" s="89">
        <v>0</v>
      </c>
      <c r="O3638" s="89">
        <v>0</v>
      </c>
      <c r="P3638" s="89">
        <v>0</v>
      </c>
      <c r="Q3638" s="89">
        <v>0</v>
      </c>
      <c r="R3638" s="89">
        <v>0</v>
      </c>
      <c r="S3638" s="89">
        <v>0</v>
      </c>
      <c r="T3638" s="89">
        <v>0</v>
      </c>
      <c r="U3638" s="89">
        <v>0</v>
      </c>
      <c r="V3638" s="89">
        <v>0</v>
      </c>
      <c r="W3638" s="89">
        <v>0</v>
      </c>
      <c r="X3638" s="89">
        <v>0</v>
      </c>
      <c r="Y3638" s="89">
        <v>0</v>
      </c>
    </row>
    <row r="3639" spans="1:25">
      <c r="A3639" s="88" t="s">
        <v>3748</v>
      </c>
      <c r="B3639" s="89">
        <v>0</v>
      </c>
      <c r="C3639" s="89">
        <v>0</v>
      </c>
      <c r="D3639" s="89">
        <v>0</v>
      </c>
      <c r="E3639" s="89">
        <v>0</v>
      </c>
      <c r="F3639" s="89">
        <v>0</v>
      </c>
      <c r="G3639" s="89">
        <v>0</v>
      </c>
      <c r="H3639" s="89">
        <v>0</v>
      </c>
      <c r="I3639" s="89">
        <v>0</v>
      </c>
      <c r="J3639" s="89">
        <v>0</v>
      </c>
      <c r="K3639" s="89">
        <v>0</v>
      </c>
      <c r="L3639" s="89">
        <v>0</v>
      </c>
      <c r="M3639" s="89">
        <v>0</v>
      </c>
      <c r="N3639" s="89">
        <v>0</v>
      </c>
      <c r="O3639" s="89">
        <v>0</v>
      </c>
      <c r="P3639" s="89">
        <v>0</v>
      </c>
      <c r="Q3639" s="89">
        <v>0</v>
      </c>
      <c r="R3639" s="89">
        <v>0</v>
      </c>
      <c r="S3639" s="89">
        <v>0</v>
      </c>
      <c r="T3639" s="89">
        <v>0</v>
      </c>
      <c r="U3639" s="89">
        <v>0</v>
      </c>
      <c r="V3639" s="89">
        <v>0</v>
      </c>
      <c r="W3639" s="89">
        <v>0</v>
      </c>
      <c r="X3639" s="89">
        <v>0</v>
      </c>
      <c r="Y3639" s="89">
        <v>0</v>
      </c>
    </row>
    <row r="3640" spans="1:25">
      <c r="A3640" s="88" t="s">
        <v>3749</v>
      </c>
      <c r="B3640" s="89">
        <v>0</v>
      </c>
      <c r="C3640" s="89">
        <v>0</v>
      </c>
      <c r="D3640" s="89">
        <v>0</v>
      </c>
      <c r="E3640" s="89">
        <v>0</v>
      </c>
      <c r="F3640" s="89">
        <v>0</v>
      </c>
      <c r="G3640" s="89">
        <v>0</v>
      </c>
      <c r="H3640" s="89">
        <v>0</v>
      </c>
      <c r="I3640" s="89">
        <v>0</v>
      </c>
      <c r="J3640" s="89">
        <v>0</v>
      </c>
      <c r="K3640" s="89">
        <v>0</v>
      </c>
      <c r="L3640" s="89">
        <v>0</v>
      </c>
      <c r="M3640" s="89">
        <v>0</v>
      </c>
      <c r="N3640" s="89">
        <v>0</v>
      </c>
      <c r="O3640" s="89">
        <v>0</v>
      </c>
      <c r="P3640" s="89">
        <v>0</v>
      </c>
      <c r="Q3640" s="89">
        <v>0</v>
      </c>
      <c r="R3640" s="89">
        <v>0</v>
      </c>
      <c r="S3640" s="89">
        <v>0</v>
      </c>
      <c r="T3640" s="89">
        <v>0</v>
      </c>
      <c r="U3640" s="89">
        <v>0</v>
      </c>
      <c r="V3640" s="89">
        <v>0</v>
      </c>
      <c r="W3640" s="89">
        <v>0</v>
      </c>
      <c r="X3640" s="89">
        <v>0</v>
      </c>
      <c r="Y3640" s="89">
        <v>0</v>
      </c>
    </row>
    <row r="3641" spans="1:25">
      <c r="A3641" s="88" t="s">
        <v>3750</v>
      </c>
      <c r="B3641" s="89">
        <v>0</v>
      </c>
      <c r="C3641" s="89">
        <v>0</v>
      </c>
      <c r="D3641" s="89">
        <v>0</v>
      </c>
      <c r="E3641" s="89">
        <v>0</v>
      </c>
      <c r="F3641" s="89">
        <v>0</v>
      </c>
      <c r="G3641" s="89">
        <v>0</v>
      </c>
      <c r="H3641" s="89">
        <v>0</v>
      </c>
      <c r="I3641" s="89">
        <v>0</v>
      </c>
      <c r="J3641" s="89">
        <v>0</v>
      </c>
      <c r="K3641" s="89">
        <v>0</v>
      </c>
      <c r="L3641" s="89">
        <v>0</v>
      </c>
      <c r="M3641" s="89">
        <v>0</v>
      </c>
      <c r="N3641" s="89">
        <v>0</v>
      </c>
      <c r="O3641" s="89">
        <v>0</v>
      </c>
      <c r="P3641" s="89">
        <v>0</v>
      </c>
      <c r="Q3641" s="89">
        <v>0</v>
      </c>
      <c r="R3641" s="89">
        <v>0</v>
      </c>
      <c r="S3641" s="89">
        <v>0</v>
      </c>
      <c r="T3641" s="89">
        <v>0</v>
      </c>
      <c r="U3641" s="89">
        <v>0</v>
      </c>
      <c r="V3641" s="89">
        <v>0</v>
      </c>
      <c r="W3641" s="89">
        <v>0</v>
      </c>
      <c r="X3641" s="89">
        <v>0</v>
      </c>
      <c r="Y3641" s="89">
        <v>0</v>
      </c>
    </row>
    <row r="3642" spans="1:25">
      <c r="A3642" s="88" t="s">
        <v>3751</v>
      </c>
      <c r="B3642" s="89">
        <v>0</v>
      </c>
      <c r="C3642" s="89">
        <v>0</v>
      </c>
      <c r="D3642" s="89">
        <v>0</v>
      </c>
      <c r="E3642" s="89">
        <v>0</v>
      </c>
      <c r="F3642" s="89">
        <v>0</v>
      </c>
      <c r="G3642" s="89">
        <v>0</v>
      </c>
      <c r="H3642" s="89">
        <v>0</v>
      </c>
      <c r="I3642" s="89">
        <v>0</v>
      </c>
      <c r="J3642" s="89">
        <v>0</v>
      </c>
      <c r="K3642" s="89">
        <v>0</v>
      </c>
      <c r="L3642" s="89">
        <v>0</v>
      </c>
      <c r="M3642" s="89">
        <v>0</v>
      </c>
      <c r="N3642" s="89">
        <v>0</v>
      </c>
      <c r="O3642" s="89">
        <v>0</v>
      </c>
      <c r="P3642" s="89">
        <v>0</v>
      </c>
      <c r="Q3642" s="89">
        <v>0</v>
      </c>
      <c r="R3642" s="89">
        <v>0</v>
      </c>
      <c r="S3642" s="89">
        <v>0</v>
      </c>
      <c r="T3642" s="89">
        <v>0</v>
      </c>
      <c r="U3642" s="89">
        <v>0</v>
      </c>
      <c r="V3642" s="89">
        <v>0</v>
      </c>
      <c r="W3642" s="89">
        <v>0</v>
      </c>
      <c r="X3642" s="89">
        <v>0</v>
      </c>
      <c r="Y3642" s="89">
        <v>0</v>
      </c>
    </row>
    <row r="3643" spans="1:25">
      <c r="A3643" s="88" t="s">
        <v>3752</v>
      </c>
      <c r="B3643" s="89">
        <v>0</v>
      </c>
      <c r="C3643" s="89">
        <v>0</v>
      </c>
      <c r="D3643" s="89">
        <v>0</v>
      </c>
      <c r="E3643" s="89">
        <v>0</v>
      </c>
      <c r="F3643" s="89">
        <v>0</v>
      </c>
      <c r="G3643" s="89">
        <v>0</v>
      </c>
      <c r="H3643" s="89">
        <v>0</v>
      </c>
      <c r="I3643" s="89">
        <v>0</v>
      </c>
      <c r="J3643" s="89">
        <v>0</v>
      </c>
      <c r="K3643" s="89">
        <v>0</v>
      </c>
      <c r="L3643" s="89">
        <v>0</v>
      </c>
      <c r="M3643" s="89">
        <v>0</v>
      </c>
      <c r="N3643" s="89">
        <v>0</v>
      </c>
      <c r="O3643" s="89">
        <v>0</v>
      </c>
      <c r="P3643" s="89">
        <v>0</v>
      </c>
      <c r="Q3643" s="89">
        <v>0</v>
      </c>
      <c r="R3643" s="89">
        <v>0</v>
      </c>
      <c r="S3643" s="89">
        <v>0</v>
      </c>
      <c r="T3643" s="89">
        <v>0</v>
      </c>
      <c r="U3643" s="89">
        <v>0</v>
      </c>
      <c r="V3643" s="89">
        <v>0</v>
      </c>
      <c r="W3643" s="89">
        <v>0</v>
      </c>
      <c r="X3643" s="89">
        <v>0</v>
      </c>
      <c r="Y3643" s="89">
        <v>0</v>
      </c>
    </row>
    <row r="3644" spans="1:25">
      <c r="A3644" s="88" t="s">
        <v>3753</v>
      </c>
      <c r="B3644" s="89">
        <v>0</v>
      </c>
      <c r="C3644" s="89">
        <v>0</v>
      </c>
      <c r="D3644" s="89">
        <v>0</v>
      </c>
      <c r="E3644" s="89">
        <v>0</v>
      </c>
      <c r="F3644" s="89">
        <v>0</v>
      </c>
      <c r="G3644" s="89">
        <v>0</v>
      </c>
      <c r="H3644" s="89">
        <v>0</v>
      </c>
      <c r="I3644" s="89">
        <v>0</v>
      </c>
      <c r="J3644" s="89">
        <v>0</v>
      </c>
      <c r="K3644" s="89">
        <v>0</v>
      </c>
      <c r="L3644" s="89">
        <v>0</v>
      </c>
      <c r="M3644" s="89">
        <v>0</v>
      </c>
      <c r="N3644" s="89">
        <v>0</v>
      </c>
      <c r="O3644" s="89">
        <v>0</v>
      </c>
      <c r="P3644" s="89">
        <v>0</v>
      </c>
      <c r="Q3644" s="89">
        <v>0</v>
      </c>
      <c r="R3644" s="89">
        <v>0</v>
      </c>
      <c r="S3644" s="89">
        <v>0</v>
      </c>
      <c r="T3644" s="89">
        <v>0</v>
      </c>
      <c r="U3644" s="89">
        <v>0</v>
      </c>
      <c r="V3644" s="89">
        <v>0</v>
      </c>
      <c r="W3644" s="89">
        <v>0</v>
      </c>
      <c r="X3644" s="89">
        <v>0</v>
      </c>
      <c r="Y3644" s="89">
        <v>0</v>
      </c>
    </row>
    <row r="3645" spans="1:25">
      <c r="A3645" s="88" t="s">
        <v>3754</v>
      </c>
      <c r="B3645" s="89">
        <v>0</v>
      </c>
      <c r="C3645" s="89">
        <v>0</v>
      </c>
      <c r="D3645" s="89">
        <v>0</v>
      </c>
      <c r="E3645" s="89">
        <v>0</v>
      </c>
      <c r="F3645" s="89">
        <v>0</v>
      </c>
      <c r="G3645" s="89">
        <v>0</v>
      </c>
      <c r="H3645" s="89">
        <v>0</v>
      </c>
      <c r="I3645" s="89">
        <v>0</v>
      </c>
      <c r="J3645" s="89">
        <v>0</v>
      </c>
      <c r="K3645" s="89">
        <v>0</v>
      </c>
      <c r="L3645" s="89">
        <v>0</v>
      </c>
      <c r="M3645" s="89">
        <v>0</v>
      </c>
      <c r="N3645" s="89">
        <v>0</v>
      </c>
      <c r="O3645" s="89">
        <v>0</v>
      </c>
      <c r="P3645" s="89">
        <v>0</v>
      </c>
      <c r="Q3645" s="89">
        <v>0</v>
      </c>
      <c r="R3645" s="89">
        <v>0</v>
      </c>
      <c r="S3645" s="89">
        <v>0</v>
      </c>
      <c r="T3645" s="89">
        <v>0</v>
      </c>
      <c r="U3645" s="89">
        <v>0</v>
      </c>
      <c r="V3645" s="89">
        <v>0</v>
      </c>
      <c r="W3645" s="89">
        <v>0</v>
      </c>
      <c r="X3645" s="89">
        <v>0</v>
      </c>
      <c r="Y3645" s="89">
        <v>0</v>
      </c>
    </row>
    <row r="3646" spans="1:25">
      <c r="A3646" s="88" t="s">
        <v>3755</v>
      </c>
      <c r="B3646" s="89">
        <v>0</v>
      </c>
      <c r="C3646" s="89">
        <v>0</v>
      </c>
      <c r="D3646" s="89">
        <v>0</v>
      </c>
      <c r="E3646" s="89">
        <v>0</v>
      </c>
      <c r="F3646" s="89">
        <v>0</v>
      </c>
      <c r="G3646" s="89">
        <v>0</v>
      </c>
      <c r="H3646" s="89">
        <v>0</v>
      </c>
      <c r="I3646" s="89">
        <v>0</v>
      </c>
      <c r="J3646" s="89">
        <v>0</v>
      </c>
      <c r="K3646" s="89">
        <v>0</v>
      </c>
      <c r="L3646" s="89">
        <v>0</v>
      </c>
      <c r="M3646" s="89">
        <v>0</v>
      </c>
      <c r="N3646" s="89">
        <v>0</v>
      </c>
      <c r="O3646" s="89">
        <v>0</v>
      </c>
      <c r="P3646" s="89">
        <v>0</v>
      </c>
      <c r="Q3646" s="89">
        <v>0</v>
      </c>
      <c r="R3646" s="89">
        <v>0</v>
      </c>
      <c r="S3646" s="89">
        <v>0</v>
      </c>
      <c r="T3646" s="89">
        <v>0</v>
      </c>
      <c r="U3646" s="89">
        <v>0</v>
      </c>
      <c r="V3646" s="89">
        <v>0</v>
      </c>
      <c r="W3646" s="89">
        <v>0</v>
      </c>
      <c r="X3646" s="89">
        <v>0</v>
      </c>
      <c r="Y3646" s="89">
        <v>0</v>
      </c>
    </row>
    <row r="3647" spans="1:25">
      <c r="A3647" s="88" t="s">
        <v>3756</v>
      </c>
      <c r="B3647" s="89">
        <v>0</v>
      </c>
      <c r="C3647" s="89">
        <v>0</v>
      </c>
      <c r="D3647" s="89">
        <v>0</v>
      </c>
      <c r="E3647" s="89">
        <v>0</v>
      </c>
      <c r="F3647" s="89">
        <v>0</v>
      </c>
      <c r="G3647" s="89">
        <v>0</v>
      </c>
      <c r="H3647" s="89">
        <v>0</v>
      </c>
      <c r="I3647" s="89">
        <v>0</v>
      </c>
      <c r="J3647" s="89">
        <v>0</v>
      </c>
      <c r="K3647" s="89">
        <v>0</v>
      </c>
      <c r="L3647" s="89">
        <v>0</v>
      </c>
      <c r="M3647" s="89">
        <v>0</v>
      </c>
      <c r="N3647" s="89">
        <v>0</v>
      </c>
      <c r="O3647" s="89">
        <v>0</v>
      </c>
      <c r="P3647" s="89">
        <v>0</v>
      </c>
      <c r="Q3647" s="89">
        <v>0</v>
      </c>
      <c r="R3647" s="89">
        <v>0</v>
      </c>
      <c r="S3647" s="89">
        <v>0</v>
      </c>
      <c r="T3647" s="89">
        <v>0</v>
      </c>
      <c r="U3647" s="89">
        <v>0</v>
      </c>
      <c r="V3647" s="89">
        <v>0</v>
      </c>
      <c r="W3647" s="89">
        <v>0</v>
      </c>
      <c r="X3647" s="89">
        <v>0</v>
      </c>
      <c r="Y3647" s="89">
        <v>0</v>
      </c>
    </row>
    <row r="3648" spans="1:25">
      <c r="A3648" s="88" t="s">
        <v>3757</v>
      </c>
      <c r="B3648" s="89">
        <v>0</v>
      </c>
      <c r="C3648" s="89">
        <v>0</v>
      </c>
      <c r="D3648" s="89">
        <v>0</v>
      </c>
      <c r="E3648" s="89">
        <v>0</v>
      </c>
      <c r="F3648" s="89">
        <v>0</v>
      </c>
      <c r="G3648" s="89">
        <v>0</v>
      </c>
      <c r="H3648" s="89">
        <v>0</v>
      </c>
      <c r="I3648" s="89">
        <v>0</v>
      </c>
      <c r="J3648" s="89">
        <v>0</v>
      </c>
      <c r="K3648" s="89">
        <v>0</v>
      </c>
      <c r="L3648" s="89">
        <v>0</v>
      </c>
      <c r="M3648" s="89">
        <v>0</v>
      </c>
      <c r="N3648" s="89">
        <v>0</v>
      </c>
      <c r="O3648" s="89">
        <v>0</v>
      </c>
      <c r="P3648" s="89">
        <v>0</v>
      </c>
      <c r="Q3648" s="89">
        <v>0</v>
      </c>
      <c r="R3648" s="89">
        <v>0</v>
      </c>
      <c r="S3648" s="89">
        <v>0</v>
      </c>
      <c r="T3648" s="89">
        <v>0</v>
      </c>
      <c r="U3648" s="89">
        <v>0</v>
      </c>
      <c r="V3648" s="89">
        <v>0</v>
      </c>
      <c r="W3648" s="89">
        <v>0</v>
      </c>
      <c r="X3648" s="89">
        <v>0</v>
      </c>
      <c r="Y3648" s="89">
        <v>0</v>
      </c>
    </row>
    <row r="3649" spans="1:25">
      <c r="A3649" s="88" t="s">
        <v>3758</v>
      </c>
      <c r="B3649" s="89">
        <v>0</v>
      </c>
      <c r="C3649" s="89">
        <v>0</v>
      </c>
      <c r="D3649" s="89">
        <v>0</v>
      </c>
      <c r="E3649" s="89">
        <v>0</v>
      </c>
      <c r="F3649" s="89">
        <v>0</v>
      </c>
      <c r="G3649" s="89">
        <v>0</v>
      </c>
      <c r="H3649" s="89">
        <v>0</v>
      </c>
      <c r="I3649" s="89">
        <v>0</v>
      </c>
      <c r="J3649" s="89">
        <v>0</v>
      </c>
      <c r="K3649" s="89">
        <v>0</v>
      </c>
      <c r="L3649" s="89">
        <v>0</v>
      </c>
      <c r="M3649" s="89">
        <v>0</v>
      </c>
      <c r="N3649" s="89">
        <v>0</v>
      </c>
      <c r="O3649" s="89">
        <v>0</v>
      </c>
      <c r="P3649" s="89">
        <v>0</v>
      </c>
      <c r="Q3649" s="89">
        <v>0</v>
      </c>
      <c r="R3649" s="89">
        <v>0</v>
      </c>
      <c r="S3649" s="89">
        <v>0</v>
      </c>
      <c r="T3649" s="89">
        <v>0</v>
      </c>
      <c r="U3649" s="89">
        <v>0</v>
      </c>
      <c r="V3649" s="89">
        <v>0</v>
      </c>
      <c r="W3649" s="89">
        <v>0</v>
      </c>
      <c r="X3649" s="89">
        <v>0</v>
      </c>
      <c r="Y3649" s="89">
        <v>0</v>
      </c>
    </row>
    <row r="3650" spans="1:25">
      <c r="A3650" s="88" t="s">
        <v>3759</v>
      </c>
      <c r="B3650" s="89">
        <v>0</v>
      </c>
      <c r="C3650" s="89">
        <v>0</v>
      </c>
      <c r="D3650" s="89">
        <v>0</v>
      </c>
      <c r="E3650" s="89">
        <v>0</v>
      </c>
      <c r="F3650" s="89">
        <v>0</v>
      </c>
      <c r="G3650" s="89">
        <v>0</v>
      </c>
      <c r="H3650" s="89">
        <v>0</v>
      </c>
      <c r="I3650" s="89">
        <v>0</v>
      </c>
      <c r="J3650" s="89">
        <v>0</v>
      </c>
      <c r="K3650" s="89">
        <v>0</v>
      </c>
      <c r="L3650" s="89">
        <v>0</v>
      </c>
      <c r="M3650" s="89">
        <v>0</v>
      </c>
      <c r="N3650" s="89">
        <v>0</v>
      </c>
      <c r="O3650" s="89">
        <v>0</v>
      </c>
      <c r="P3650" s="89">
        <v>0</v>
      </c>
      <c r="Q3650" s="89">
        <v>0</v>
      </c>
      <c r="R3650" s="89">
        <v>0</v>
      </c>
      <c r="S3650" s="89">
        <v>0</v>
      </c>
      <c r="T3650" s="89">
        <v>0</v>
      </c>
      <c r="U3650" s="89">
        <v>0</v>
      </c>
      <c r="V3650" s="89">
        <v>0</v>
      </c>
      <c r="W3650" s="89">
        <v>0</v>
      </c>
      <c r="X3650" s="89">
        <v>0</v>
      </c>
      <c r="Y3650" s="89">
        <v>0</v>
      </c>
    </row>
    <row r="3651" spans="1:25">
      <c r="A3651" s="88" t="s">
        <v>3760</v>
      </c>
      <c r="B3651" s="89">
        <v>0</v>
      </c>
      <c r="C3651" s="89">
        <v>0</v>
      </c>
      <c r="D3651" s="89">
        <v>0</v>
      </c>
      <c r="E3651" s="89">
        <v>0</v>
      </c>
      <c r="F3651" s="89">
        <v>0</v>
      </c>
      <c r="G3651" s="89">
        <v>0</v>
      </c>
      <c r="H3651" s="89">
        <v>0</v>
      </c>
      <c r="I3651" s="89">
        <v>0</v>
      </c>
      <c r="J3651" s="89">
        <v>0</v>
      </c>
      <c r="K3651" s="89">
        <v>0</v>
      </c>
      <c r="L3651" s="89">
        <v>0</v>
      </c>
      <c r="M3651" s="89">
        <v>0</v>
      </c>
      <c r="N3651" s="89">
        <v>0</v>
      </c>
      <c r="O3651" s="89">
        <v>0</v>
      </c>
      <c r="P3651" s="89">
        <v>0</v>
      </c>
      <c r="Q3651" s="89">
        <v>0</v>
      </c>
      <c r="R3651" s="89">
        <v>0</v>
      </c>
      <c r="S3651" s="89">
        <v>0</v>
      </c>
      <c r="T3651" s="89">
        <v>0</v>
      </c>
      <c r="U3651" s="89">
        <v>0</v>
      </c>
      <c r="V3651" s="89">
        <v>0</v>
      </c>
      <c r="W3651" s="89">
        <v>0</v>
      </c>
      <c r="X3651" s="89">
        <v>0</v>
      </c>
      <c r="Y3651" s="89">
        <v>0</v>
      </c>
    </row>
    <row r="3652" spans="1:25">
      <c r="A3652" s="88" t="s">
        <v>3761</v>
      </c>
      <c r="B3652" s="89">
        <v>0</v>
      </c>
      <c r="C3652" s="89">
        <v>0</v>
      </c>
      <c r="D3652" s="89">
        <v>0</v>
      </c>
      <c r="E3652" s="89">
        <v>0</v>
      </c>
      <c r="F3652" s="89">
        <v>0</v>
      </c>
      <c r="G3652" s="89">
        <v>0</v>
      </c>
      <c r="H3652" s="89">
        <v>0</v>
      </c>
      <c r="I3652" s="89">
        <v>0</v>
      </c>
      <c r="J3652" s="89">
        <v>0</v>
      </c>
      <c r="K3652" s="89">
        <v>0</v>
      </c>
      <c r="L3652" s="89">
        <v>0</v>
      </c>
      <c r="M3652" s="89">
        <v>0</v>
      </c>
      <c r="N3652" s="89">
        <v>0</v>
      </c>
      <c r="O3652" s="89">
        <v>0</v>
      </c>
      <c r="P3652" s="89">
        <v>0</v>
      </c>
      <c r="Q3652" s="89">
        <v>0</v>
      </c>
      <c r="R3652" s="89">
        <v>0</v>
      </c>
      <c r="S3652" s="89">
        <v>0</v>
      </c>
      <c r="T3652" s="89">
        <v>0</v>
      </c>
      <c r="U3652" s="89">
        <v>0</v>
      </c>
      <c r="V3652" s="89">
        <v>0</v>
      </c>
      <c r="W3652" s="89">
        <v>0</v>
      </c>
      <c r="X3652" s="89">
        <v>0</v>
      </c>
      <c r="Y3652" s="89">
        <v>0</v>
      </c>
    </row>
    <row r="3653" spans="1:25">
      <c r="A3653" s="88" t="s">
        <v>3762</v>
      </c>
      <c r="B3653" s="89">
        <v>0</v>
      </c>
      <c r="C3653" s="89">
        <v>0</v>
      </c>
      <c r="D3653" s="89">
        <v>0</v>
      </c>
      <c r="E3653" s="89">
        <v>0</v>
      </c>
      <c r="F3653" s="89">
        <v>0</v>
      </c>
      <c r="G3653" s="89">
        <v>0</v>
      </c>
      <c r="H3653" s="89">
        <v>0</v>
      </c>
      <c r="I3653" s="89">
        <v>0</v>
      </c>
      <c r="J3653" s="89">
        <v>0</v>
      </c>
      <c r="K3653" s="89">
        <v>0</v>
      </c>
      <c r="L3653" s="89">
        <v>0</v>
      </c>
      <c r="M3653" s="89">
        <v>0</v>
      </c>
      <c r="N3653" s="89">
        <v>0</v>
      </c>
      <c r="O3653" s="89">
        <v>0</v>
      </c>
      <c r="P3653" s="89">
        <v>0</v>
      </c>
      <c r="Q3653" s="89">
        <v>0</v>
      </c>
      <c r="R3653" s="89">
        <v>0</v>
      </c>
      <c r="S3653" s="89">
        <v>0</v>
      </c>
      <c r="T3653" s="89">
        <v>0</v>
      </c>
      <c r="U3653" s="89">
        <v>0</v>
      </c>
      <c r="V3653" s="89">
        <v>0</v>
      </c>
      <c r="W3653" s="89">
        <v>0</v>
      </c>
      <c r="X3653" s="89">
        <v>0</v>
      </c>
      <c r="Y3653" s="89">
        <v>0</v>
      </c>
    </row>
    <row r="3654" spans="1:25">
      <c r="A3654" s="88" t="s">
        <v>3763</v>
      </c>
      <c r="B3654" s="89">
        <v>0</v>
      </c>
      <c r="C3654" s="89">
        <v>0</v>
      </c>
      <c r="D3654" s="89">
        <v>0</v>
      </c>
      <c r="E3654" s="89">
        <v>0</v>
      </c>
      <c r="F3654" s="89">
        <v>0</v>
      </c>
      <c r="G3654" s="89">
        <v>0</v>
      </c>
      <c r="H3654" s="89">
        <v>0</v>
      </c>
      <c r="I3654" s="89">
        <v>0</v>
      </c>
      <c r="J3654" s="89">
        <v>0</v>
      </c>
      <c r="K3654" s="89">
        <v>0</v>
      </c>
      <c r="L3654" s="89">
        <v>0</v>
      </c>
      <c r="M3654" s="89">
        <v>0</v>
      </c>
      <c r="N3654" s="89">
        <v>0</v>
      </c>
      <c r="O3654" s="89">
        <v>0</v>
      </c>
      <c r="P3654" s="89">
        <v>0</v>
      </c>
      <c r="Q3654" s="89">
        <v>0</v>
      </c>
      <c r="R3654" s="89">
        <v>0</v>
      </c>
      <c r="S3654" s="89">
        <v>0</v>
      </c>
      <c r="T3654" s="89">
        <v>0</v>
      </c>
      <c r="U3654" s="89">
        <v>0</v>
      </c>
      <c r="V3654" s="89">
        <v>0</v>
      </c>
      <c r="W3654" s="89">
        <v>0</v>
      </c>
      <c r="X3654" s="89">
        <v>0</v>
      </c>
      <c r="Y3654" s="89">
        <v>0</v>
      </c>
    </row>
    <row r="3655" spans="1:25">
      <c r="A3655" s="88" t="s">
        <v>3764</v>
      </c>
      <c r="B3655" s="89">
        <v>0</v>
      </c>
      <c r="C3655" s="89">
        <v>0</v>
      </c>
      <c r="D3655" s="89">
        <v>0</v>
      </c>
      <c r="E3655" s="89">
        <v>0</v>
      </c>
      <c r="F3655" s="89">
        <v>0</v>
      </c>
      <c r="G3655" s="89">
        <v>0</v>
      </c>
      <c r="H3655" s="89">
        <v>0</v>
      </c>
      <c r="I3655" s="89">
        <v>0</v>
      </c>
      <c r="J3655" s="89">
        <v>0</v>
      </c>
      <c r="K3655" s="89">
        <v>0</v>
      </c>
      <c r="L3655" s="89">
        <v>0</v>
      </c>
      <c r="M3655" s="89">
        <v>0</v>
      </c>
      <c r="N3655" s="89">
        <v>0</v>
      </c>
      <c r="O3655" s="89">
        <v>0</v>
      </c>
      <c r="P3655" s="89">
        <v>0</v>
      </c>
      <c r="Q3655" s="89">
        <v>0</v>
      </c>
      <c r="R3655" s="89">
        <v>0</v>
      </c>
      <c r="S3655" s="89">
        <v>0</v>
      </c>
      <c r="T3655" s="89">
        <v>0</v>
      </c>
      <c r="U3655" s="89">
        <v>0</v>
      </c>
      <c r="V3655" s="89">
        <v>0</v>
      </c>
      <c r="W3655" s="89">
        <v>0</v>
      </c>
      <c r="X3655" s="89">
        <v>0</v>
      </c>
      <c r="Y3655" s="89">
        <v>0</v>
      </c>
    </row>
    <row r="3656" spans="1:25">
      <c r="A3656" s="88" t="s">
        <v>3765</v>
      </c>
      <c r="B3656" s="89">
        <v>0</v>
      </c>
      <c r="C3656" s="89">
        <v>0</v>
      </c>
      <c r="D3656" s="89">
        <v>0</v>
      </c>
      <c r="E3656" s="89">
        <v>0</v>
      </c>
      <c r="F3656" s="89">
        <v>0</v>
      </c>
      <c r="G3656" s="89">
        <v>0</v>
      </c>
      <c r="H3656" s="89">
        <v>0</v>
      </c>
      <c r="I3656" s="89">
        <v>0</v>
      </c>
      <c r="J3656" s="89">
        <v>0</v>
      </c>
      <c r="K3656" s="89">
        <v>0</v>
      </c>
      <c r="L3656" s="89">
        <v>0</v>
      </c>
      <c r="M3656" s="89">
        <v>0</v>
      </c>
      <c r="N3656" s="89">
        <v>0</v>
      </c>
      <c r="O3656" s="89">
        <v>0</v>
      </c>
      <c r="P3656" s="89">
        <v>0</v>
      </c>
      <c r="Q3656" s="89">
        <v>0</v>
      </c>
      <c r="R3656" s="89">
        <v>0</v>
      </c>
      <c r="S3656" s="89">
        <v>0</v>
      </c>
      <c r="T3656" s="89">
        <v>0</v>
      </c>
      <c r="U3656" s="89">
        <v>0</v>
      </c>
      <c r="V3656" s="89">
        <v>0</v>
      </c>
      <c r="W3656" s="89">
        <v>0</v>
      </c>
      <c r="X3656" s="89">
        <v>0</v>
      </c>
      <c r="Y3656" s="89">
        <v>0</v>
      </c>
    </row>
    <row r="3657" spans="1:25">
      <c r="A3657" s="88" t="s">
        <v>3766</v>
      </c>
      <c r="B3657" s="89">
        <v>0</v>
      </c>
      <c r="C3657" s="89">
        <v>0</v>
      </c>
      <c r="D3657" s="89">
        <v>0</v>
      </c>
      <c r="E3657" s="89">
        <v>0</v>
      </c>
      <c r="F3657" s="89">
        <v>0</v>
      </c>
      <c r="G3657" s="89">
        <v>0</v>
      </c>
      <c r="H3657" s="89">
        <v>0</v>
      </c>
      <c r="I3657" s="89">
        <v>0</v>
      </c>
      <c r="J3657" s="89">
        <v>0</v>
      </c>
      <c r="K3657" s="89">
        <v>0</v>
      </c>
      <c r="L3657" s="89">
        <v>0</v>
      </c>
      <c r="M3657" s="89">
        <v>0</v>
      </c>
      <c r="N3657" s="89">
        <v>0</v>
      </c>
      <c r="O3657" s="89">
        <v>0</v>
      </c>
      <c r="P3657" s="89">
        <v>0</v>
      </c>
      <c r="Q3657" s="89">
        <v>0</v>
      </c>
      <c r="R3657" s="89">
        <v>0</v>
      </c>
      <c r="S3657" s="89">
        <v>0</v>
      </c>
      <c r="T3657" s="89">
        <v>0</v>
      </c>
      <c r="U3657" s="89">
        <v>0</v>
      </c>
      <c r="V3657" s="89">
        <v>0</v>
      </c>
      <c r="W3657" s="89">
        <v>0</v>
      </c>
      <c r="X3657" s="89">
        <v>0</v>
      </c>
      <c r="Y3657" s="89">
        <v>0</v>
      </c>
    </row>
    <row r="3658" spans="1:25">
      <c r="A3658" s="88" t="s">
        <v>3767</v>
      </c>
      <c r="B3658" s="89">
        <v>0</v>
      </c>
      <c r="C3658" s="89">
        <v>0</v>
      </c>
      <c r="D3658" s="89">
        <v>0</v>
      </c>
      <c r="E3658" s="89">
        <v>0</v>
      </c>
      <c r="F3658" s="89">
        <v>0</v>
      </c>
      <c r="G3658" s="89">
        <v>0</v>
      </c>
      <c r="H3658" s="89">
        <v>0</v>
      </c>
      <c r="I3658" s="89">
        <v>0</v>
      </c>
      <c r="J3658" s="89">
        <v>0</v>
      </c>
      <c r="K3658" s="89">
        <v>0</v>
      </c>
      <c r="L3658" s="89">
        <v>0</v>
      </c>
      <c r="M3658" s="89">
        <v>0</v>
      </c>
      <c r="N3658" s="89">
        <v>0</v>
      </c>
      <c r="O3658" s="89">
        <v>0</v>
      </c>
      <c r="P3658" s="89">
        <v>0</v>
      </c>
      <c r="Q3658" s="89">
        <v>0</v>
      </c>
      <c r="R3658" s="89">
        <v>0</v>
      </c>
      <c r="S3658" s="89">
        <v>0</v>
      </c>
      <c r="T3658" s="89">
        <v>0</v>
      </c>
      <c r="U3658" s="89">
        <v>0</v>
      </c>
      <c r="V3658" s="89">
        <v>0</v>
      </c>
      <c r="W3658" s="89">
        <v>0</v>
      </c>
      <c r="X3658" s="89">
        <v>0</v>
      </c>
      <c r="Y3658" s="89">
        <v>0</v>
      </c>
    </row>
    <row r="3659" spans="1:25">
      <c r="A3659" s="88" t="s">
        <v>3768</v>
      </c>
      <c r="B3659" s="89">
        <v>0</v>
      </c>
      <c r="C3659" s="89">
        <v>0</v>
      </c>
      <c r="D3659" s="89">
        <v>0</v>
      </c>
      <c r="E3659" s="89">
        <v>0</v>
      </c>
      <c r="F3659" s="89">
        <v>0</v>
      </c>
      <c r="G3659" s="89">
        <v>0</v>
      </c>
      <c r="H3659" s="89">
        <v>0</v>
      </c>
      <c r="I3659" s="89">
        <v>0</v>
      </c>
      <c r="J3659" s="89">
        <v>0</v>
      </c>
      <c r="K3659" s="89">
        <v>0</v>
      </c>
      <c r="L3659" s="89">
        <v>0</v>
      </c>
      <c r="M3659" s="89">
        <v>0</v>
      </c>
      <c r="N3659" s="89">
        <v>0</v>
      </c>
      <c r="O3659" s="89">
        <v>0</v>
      </c>
      <c r="P3659" s="89">
        <v>0</v>
      </c>
      <c r="Q3659" s="89">
        <v>0</v>
      </c>
      <c r="R3659" s="89">
        <v>0</v>
      </c>
      <c r="S3659" s="89">
        <v>0</v>
      </c>
      <c r="T3659" s="89">
        <v>0</v>
      </c>
      <c r="U3659" s="89">
        <v>0</v>
      </c>
      <c r="V3659" s="89">
        <v>0</v>
      </c>
      <c r="W3659" s="89">
        <v>0</v>
      </c>
      <c r="X3659" s="89">
        <v>0</v>
      </c>
      <c r="Y3659" s="89">
        <v>0</v>
      </c>
    </row>
    <row r="3660" spans="1:25">
      <c r="A3660" s="88" t="s">
        <v>3769</v>
      </c>
      <c r="B3660" s="89">
        <v>0</v>
      </c>
      <c r="C3660" s="89">
        <v>0</v>
      </c>
      <c r="D3660" s="89">
        <v>0</v>
      </c>
      <c r="E3660" s="89">
        <v>0</v>
      </c>
      <c r="F3660" s="89">
        <v>0</v>
      </c>
      <c r="G3660" s="89">
        <v>0</v>
      </c>
      <c r="H3660" s="89">
        <v>0</v>
      </c>
      <c r="I3660" s="89">
        <v>0</v>
      </c>
      <c r="J3660" s="89">
        <v>0</v>
      </c>
      <c r="K3660" s="89">
        <v>0</v>
      </c>
      <c r="L3660" s="89">
        <v>0</v>
      </c>
      <c r="M3660" s="89">
        <v>0</v>
      </c>
      <c r="N3660" s="89">
        <v>0</v>
      </c>
      <c r="O3660" s="89">
        <v>0</v>
      </c>
      <c r="P3660" s="89">
        <v>0</v>
      </c>
      <c r="Q3660" s="89">
        <v>0</v>
      </c>
      <c r="R3660" s="89">
        <v>0</v>
      </c>
      <c r="S3660" s="89">
        <v>0</v>
      </c>
      <c r="T3660" s="89">
        <v>0</v>
      </c>
      <c r="U3660" s="89">
        <v>0</v>
      </c>
      <c r="V3660" s="89">
        <v>0</v>
      </c>
      <c r="W3660" s="89">
        <v>0</v>
      </c>
      <c r="X3660" s="89">
        <v>0</v>
      </c>
      <c r="Y3660" s="89">
        <v>0</v>
      </c>
    </row>
    <row r="3661" spans="1:25">
      <c r="A3661" s="88" t="s">
        <v>3770</v>
      </c>
      <c r="B3661" s="89">
        <v>0</v>
      </c>
      <c r="C3661" s="89">
        <v>0</v>
      </c>
      <c r="D3661" s="89">
        <v>0</v>
      </c>
      <c r="E3661" s="89">
        <v>0</v>
      </c>
      <c r="F3661" s="89">
        <v>0</v>
      </c>
      <c r="G3661" s="89">
        <v>0</v>
      </c>
      <c r="H3661" s="89">
        <v>0</v>
      </c>
      <c r="I3661" s="89">
        <v>0</v>
      </c>
      <c r="J3661" s="89">
        <v>0</v>
      </c>
      <c r="K3661" s="89">
        <v>0</v>
      </c>
      <c r="L3661" s="89">
        <v>0</v>
      </c>
      <c r="M3661" s="89">
        <v>0</v>
      </c>
      <c r="N3661" s="89">
        <v>0</v>
      </c>
      <c r="O3661" s="89">
        <v>0</v>
      </c>
      <c r="P3661" s="89">
        <v>0</v>
      </c>
      <c r="Q3661" s="89">
        <v>0</v>
      </c>
      <c r="R3661" s="89">
        <v>0</v>
      </c>
      <c r="S3661" s="89">
        <v>0</v>
      </c>
      <c r="T3661" s="89">
        <v>0</v>
      </c>
      <c r="U3661" s="89">
        <v>0</v>
      </c>
      <c r="V3661" s="89">
        <v>0</v>
      </c>
      <c r="W3661" s="89">
        <v>0</v>
      </c>
      <c r="X3661" s="89">
        <v>0</v>
      </c>
      <c r="Y3661" s="89">
        <v>0</v>
      </c>
    </row>
    <row r="3662" spans="1:25">
      <c r="A3662" s="88" t="s">
        <v>3771</v>
      </c>
      <c r="B3662" s="89">
        <v>0</v>
      </c>
      <c r="C3662" s="89">
        <v>0</v>
      </c>
      <c r="D3662" s="89">
        <v>0</v>
      </c>
      <c r="E3662" s="89">
        <v>0</v>
      </c>
      <c r="F3662" s="89">
        <v>0</v>
      </c>
      <c r="G3662" s="89">
        <v>0</v>
      </c>
      <c r="H3662" s="89">
        <v>0</v>
      </c>
      <c r="I3662" s="89">
        <v>0</v>
      </c>
      <c r="J3662" s="89">
        <v>0</v>
      </c>
      <c r="K3662" s="89">
        <v>0</v>
      </c>
      <c r="L3662" s="89">
        <v>0</v>
      </c>
      <c r="M3662" s="89">
        <v>0</v>
      </c>
      <c r="N3662" s="89">
        <v>0</v>
      </c>
      <c r="O3662" s="89">
        <v>0</v>
      </c>
      <c r="P3662" s="89">
        <v>0</v>
      </c>
      <c r="Q3662" s="89">
        <v>0</v>
      </c>
      <c r="R3662" s="89">
        <v>0</v>
      </c>
      <c r="S3662" s="89">
        <v>0</v>
      </c>
      <c r="T3662" s="89">
        <v>0</v>
      </c>
      <c r="U3662" s="89">
        <v>0</v>
      </c>
      <c r="V3662" s="89">
        <v>0</v>
      </c>
      <c r="W3662" s="89">
        <v>0</v>
      </c>
      <c r="X3662" s="89">
        <v>0</v>
      </c>
      <c r="Y3662" s="89">
        <v>0</v>
      </c>
    </row>
    <row r="3663" spans="1:25">
      <c r="A3663" s="88" t="s">
        <v>3772</v>
      </c>
      <c r="B3663" s="89">
        <v>0</v>
      </c>
      <c r="C3663" s="89">
        <v>0</v>
      </c>
      <c r="D3663" s="89">
        <v>0</v>
      </c>
      <c r="E3663" s="89">
        <v>0</v>
      </c>
      <c r="F3663" s="89">
        <v>0</v>
      </c>
      <c r="G3663" s="89">
        <v>0</v>
      </c>
      <c r="H3663" s="89">
        <v>0</v>
      </c>
      <c r="I3663" s="89">
        <v>0</v>
      </c>
      <c r="J3663" s="89">
        <v>0</v>
      </c>
      <c r="K3663" s="89">
        <v>0</v>
      </c>
      <c r="L3663" s="89">
        <v>0</v>
      </c>
      <c r="M3663" s="89">
        <v>0</v>
      </c>
      <c r="N3663" s="89">
        <v>0</v>
      </c>
      <c r="O3663" s="89">
        <v>0</v>
      </c>
      <c r="P3663" s="89">
        <v>0</v>
      </c>
      <c r="Q3663" s="89">
        <v>0</v>
      </c>
      <c r="R3663" s="89">
        <v>0</v>
      </c>
      <c r="S3663" s="89">
        <v>0</v>
      </c>
      <c r="T3663" s="89">
        <v>0</v>
      </c>
      <c r="U3663" s="89">
        <v>0</v>
      </c>
      <c r="V3663" s="89">
        <v>0</v>
      </c>
      <c r="W3663" s="89">
        <v>0</v>
      </c>
      <c r="X3663" s="89">
        <v>0</v>
      </c>
      <c r="Y3663" s="89">
        <v>0</v>
      </c>
    </row>
    <row r="3664" spans="1:25">
      <c r="A3664" s="88" t="s">
        <v>3773</v>
      </c>
      <c r="B3664" s="89">
        <v>0</v>
      </c>
      <c r="C3664" s="89">
        <v>0</v>
      </c>
      <c r="D3664" s="89">
        <v>0</v>
      </c>
      <c r="E3664" s="89">
        <v>0</v>
      </c>
      <c r="F3664" s="89">
        <v>0</v>
      </c>
      <c r="G3664" s="89">
        <v>0</v>
      </c>
      <c r="H3664" s="89">
        <v>0</v>
      </c>
      <c r="I3664" s="89">
        <v>0</v>
      </c>
      <c r="J3664" s="89">
        <v>0</v>
      </c>
      <c r="K3664" s="89">
        <v>0</v>
      </c>
      <c r="L3664" s="89">
        <v>0</v>
      </c>
      <c r="M3664" s="89">
        <v>0</v>
      </c>
      <c r="N3664" s="89">
        <v>0</v>
      </c>
      <c r="O3664" s="89">
        <v>0</v>
      </c>
      <c r="P3664" s="89">
        <v>0</v>
      </c>
      <c r="Q3664" s="89">
        <v>0</v>
      </c>
      <c r="R3664" s="89">
        <v>0</v>
      </c>
      <c r="S3664" s="89">
        <v>0</v>
      </c>
      <c r="T3664" s="89">
        <v>0</v>
      </c>
      <c r="U3664" s="89">
        <v>0</v>
      </c>
      <c r="V3664" s="89">
        <v>0</v>
      </c>
      <c r="W3664" s="89">
        <v>0</v>
      </c>
      <c r="X3664" s="89">
        <v>0</v>
      </c>
      <c r="Y3664" s="89">
        <v>0</v>
      </c>
    </row>
    <row r="3665" spans="1:25">
      <c r="A3665" s="88" t="s">
        <v>3774</v>
      </c>
      <c r="B3665" s="89">
        <v>0</v>
      </c>
      <c r="C3665" s="89">
        <v>0</v>
      </c>
      <c r="D3665" s="89">
        <v>0</v>
      </c>
      <c r="E3665" s="89">
        <v>0</v>
      </c>
      <c r="F3665" s="89">
        <v>0</v>
      </c>
      <c r="G3665" s="89">
        <v>0</v>
      </c>
      <c r="H3665" s="89">
        <v>0</v>
      </c>
      <c r="I3665" s="89">
        <v>0</v>
      </c>
      <c r="J3665" s="89">
        <v>0</v>
      </c>
      <c r="K3665" s="89">
        <v>0</v>
      </c>
      <c r="L3665" s="89">
        <v>0</v>
      </c>
      <c r="M3665" s="89">
        <v>0</v>
      </c>
      <c r="N3665" s="89">
        <v>0</v>
      </c>
      <c r="O3665" s="89">
        <v>0</v>
      </c>
      <c r="P3665" s="89">
        <v>0</v>
      </c>
      <c r="Q3665" s="89">
        <v>0</v>
      </c>
      <c r="R3665" s="89">
        <v>0</v>
      </c>
      <c r="S3665" s="89">
        <v>0</v>
      </c>
      <c r="T3665" s="89">
        <v>0</v>
      </c>
      <c r="U3665" s="89">
        <v>0</v>
      </c>
      <c r="V3665" s="89">
        <v>0</v>
      </c>
      <c r="W3665" s="89">
        <v>0</v>
      </c>
      <c r="X3665" s="89">
        <v>0</v>
      </c>
      <c r="Y3665" s="89">
        <v>0</v>
      </c>
    </row>
    <row r="3666" spans="1:25">
      <c r="A3666" s="88" t="s">
        <v>3775</v>
      </c>
      <c r="B3666" s="89">
        <v>0</v>
      </c>
      <c r="C3666" s="89">
        <v>0</v>
      </c>
      <c r="D3666" s="89">
        <v>0</v>
      </c>
      <c r="E3666" s="89">
        <v>0</v>
      </c>
      <c r="F3666" s="89">
        <v>0</v>
      </c>
      <c r="G3666" s="89">
        <v>0</v>
      </c>
      <c r="H3666" s="89">
        <v>0</v>
      </c>
      <c r="I3666" s="89">
        <v>0</v>
      </c>
      <c r="J3666" s="89">
        <v>0</v>
      </c>
      <c r="K3666" s="89">
        <v>0</v>
      </c>
      <c r="L3666" s="89">
        <v>0</v>
      </c>
      <c r="M3666" s="89">
        <v>0</v>
      </c>
      <c r="N3666" s="89">
        <v>0</v>
      </c>
      <c r="O3666" s="89">
        <v>0</v>
      </c>
      <c r="P3666" s="89">
        <v>0</v>
      </c>
      <c r="Q3666" s="89">
        <v>0</v>
      </c>
      <c r="R3666" s="89">
        <v>0</v>
      </c>
      <c r="S3666" s="89">
        <v>0</v>
      </c>
      <c r="T3666" s="89">
        <v>0</v>
      </c>
      <c r="U3666" s="89">
        <v>0</v>
      </c>
      <c r="V3666" s="89">
        <v>0</v>
      </c>
      <c r="W3666" s="89">
        <v>0</v>
      </c>
      <c r="X3666" s="89">
        <v>0</v>
      </c>
      <c r="Y3666" s="89">
        <v>0</v>
      </c>
    </row>
    <row r="3667" spans="1:25">
      <c r="A3667" s="88" t="s">
        <v>3776</v>
      </c>
      <c r="B3667" s="89">
        <v>0</v>
      </c>
      <c r="C3667" s="89">
        <v>0</v>
      </c>
      <c r="D3667" s="89">
        <v>0</v>
      </c>
      <c r="E3667" s="89">
        <v>0</v>
      </c>
      <c r="F3667" s="89">
        <v>0</v>
      </c>
      <c r="G3667" s="89">
        <v>0</v>
      </c>
      <c r="H3667" s="89">
        <v>0</v>
      </c>
      <c r="I3667" s="89">
        <v>0</v>
      </c>
      <c r="J3667" s="89">
        <v>0</v>
      </c>
      <c r="K3667" s="89">
        <v>0</v>
      </c>
      <c r="L3667" s="89">
        <v>0</v>
      </c>
      <c r="M3667" s="89">
        <v>0</v>
      </c>
      <c r="N3667" s="89">
        <v>0</v>
      </c>
      <c r="O3667" s="89">
        <v>0</v>
      </c>
      <c r="P3667" s="89">
        <v>0</v>
      </c>
      <c r="Q3667" s="89">
        <v>0</v>
      </c>
      <c r="R3667" s="89">
        <v>0</v>
      </c>
      <c r="S3667" s="89">
        <v>0</v>
      </c>
      <c r="T3667" s="89">
        <v>0</v>
      </c>
      <c r="U3667" s="89">
        <v>0</v>
      </c>
      <c r="V3667" s="89">
        <v>0</v>
      </c>
      <c r="W3667" s="89">
        <v>0</v>
      </c>
      <c r="X3667" s="89">
        <v>0</v>
      </c>
      <c r="Y3667" s="89">
        <v>0</v>
      </c>
    </row>
    <row r="3668" spans="1:25">
      <c r="A3668" s="88" t="s">
        <v>3777</v>
      </c>
      <c r="B3668" s="89">
        <v>0</v>
      </c>
      <c r="C3668" s="89">
        <v>0</v>
      </c>
      <c r="D3668" s="89">
        <v>0</v>
      </c>
      <c r="E3668" s="89">
        <v>0</v>
      </c>
      <c r="F3668" s="89">
        <v>0</v>
      </c>
      <c r="G3668" s="89">
        <v>0</v>
      </c>
      <c r="H3668" s="89">
        <v>0</v>
      </c>
      <c r="I3668" s="89">
        <v>0</v>
      </c>
      <c r="J3668" s="89">
        <v>0</v>
      </c>
      <c r="K3668" s="89">
        <v>0</v>
      </c>
      <c r="L3668" s="89">
        <v>0</v>
      </c>
      <c r="M3668" s="89">
        <v>0</v>
      </c>
      <c r="N3668" s="89">
        <v>0</v>
      </c>
      <c r="O3668" s="89">
        <v>0</v>
      </c>
      <c r="P3668" s="89">
        <v>0</v>
      </c>
      <c r="Q3668" s="89">
        <v>0</v>
      </c>
      <c r="R3668" s="89">
        <v>0</v>
      </c>
      <c r="S3668" s="89">
        <v>0</v>
      </c>
      <c r="T3668" s="89">
        <v>0</v>
      </c>
      <c r="U3668" s="89">
        <v>0</v>
      </c>
      <c r="V3668" s="89">
        <v>0</v>
      </c>
      <c r="W3668" s="89">
        <v>0</v>
      </c>
      <c r="X3668" s="89">
        <v>0</v>
      </c>
      <c r="Y3668" s="89">
        <v>0</v>
      </c>
    </row>
    <row r="3669" spans="1:25">
      <c r="A3669" s="88" t="s">
        <v>3778</v>
      </c>
      <c r="B3669" s="89">
        <v>0</v>
      </c>
      <c r="C3669" s="89">
        <v>0</v>
      </c>
      <c r="D3669" s="89">
        <v>0</v>
      </c>
      <c r="E3669" s="89">
        <v>0</v>
      </c>
      <c r="F3669" s="89">
        <v>0</v>
      </c>
      <c r="G3669" s="89">
        <v>0</v>
      </c>
      <c r="H3669" s="89">
        <v>0</v>
      </c>
      <c r="I3669" s="89">
        <v>0</v>
      </c>
      <c r="J3669" s="89">
        <v>0</v>
      </c>
      <c r="K3669" s="89">
        <v>0</v>
      </c>
      <c r="L3669" s="89">
        <v>0</v>
      </c>
      <c r="M3669" s="89">
        <v>0</v>
      </c>
      <c r="N3669" s="89">
        <v>0</v>
      </c>
      <c r="O3669" s="89">
        <v>0</v>
      </c>
      <c r="P3669" s="89">
        <v>0</v>
      </c>
      <c r="Q3669" s="89">
        <v>0</v>
      </c>
      <c r="R3669" s="89">
        <v>0</v>
      </c>
      <c r="S3669" s="89">
        <v>0</v>
      </c>
      <c r="T3669" s="89">
        <v>0</v>
      </c>
      <c r="U3669" s="89">
        <v>0</v>
      </c>
      <c r="V3669" s="89">
        <v>0</v>
      </c>
      <c r="W3669" s="89">
        <v>0</v>
      </c>
      <c r="X3669" s="89">
        <v>0</v>
      </c>
      <c r="Y3669" s="89">
        <v>0</v>
      </c>
    </row>
    <row r="3670" spans="1:25">
      <c r="A3670" s="88" t="s">
        <v>3779</v>
      </c>
      <c r="B3670" s="89">
        <v>0</v>
      </c>
      <c r="C3670" s="89">
        <v>0</v>
      </c>
      <c r="D3670" s="89">
        <v>0</v>
      </c>
      <c r="E3670" s="89">
        <v>0</v>
      </c>
      <c r="F3670" s="89">
        <v>0</v>
      </c>
      <c r="G3670" s="89">
        <v>0</v>
      </c>
      <c r="H3670" s="89">
        <v>0</v>
      </c>
      <c r="I3670" s="89">
        <v>0</v>
      </c>
      <c r="J3670" s="89">
        <v>0</v>
      </c>
      <c r="K3670" s="89">
        <v>0</v>
      </c>
      <c r="L3670" s="89">
        <v>0</v>
      </c>
      <c r="M3670" s="89">
        <v>0</v>
      </c>
      <c r="N3670" s="89">
        <v>0</v>
      </c>
      <c r="O3670" s="89">
        <v>0</v>
      </c>
      <c r="P3670" s="89">
        <v>0</v>
      </c>
      <c r="Q3670" s="89">
        <v>0</v>
      </c>
      <c r="R3670" s="89">
        <v>0</v>
      </c>
      <c r="S3670" s="89">
        <v>0</v>
      </c>
      <c r="T3670" s="89">
        <v>0</v>
      </c>
      <c r="U3670" s="89">
        <v>0</v>
      </c>
      <c r="V3670" s="89">
        <v>0</v>
      </c>
      <c r="W3670" s="89">
        <v>0</v>
      </c>
      <c r="X3670" s="89">
        <v>0</v>
      </c>
      <c r="Y3670" s="89">
        <v>0</v>
      </c>
    </row>
    <row r="3671" spans="1:25">
      <c r="A3671" s="88" t="s">
        <v>3780</v>
      </c>
      <c r="B3671" s="89">
        <v>0</v>
      </c>
      <c r="C3671" s="89">
        <v>0</v>
      </c>
      <c r="D3671" s="89">
        <v>0</v>
      </c>
      <c r="E3671" s="89">
        <v>0</v>
      </c>
      <c r="F3671" s="89">
        <v>0</v>
      </c>
      <c r="G3671" s="89">
        <v>0</v>
      </c>
      <c r="H3671" s="89">
        <v>0</v>
      </c>
      <c r="I3671" s="89">
        <v>0</v>
      </c>
      <c r="J3671" s="89">
        <v>0</v>
      </c>
      <c r="K3671" s="89">
        <v>0</v>
      </c>
      <c r="L3671" s="89">
        <v>0</v>
      </c>
      <c r="M3671" s="89">
        <v>0</v>
      </c>
      <c r="N3671" s="89">
        <v>0</v>
      </c>
      <c r="O3671" s="89">
        <v>0</v>
      </c>
      <c r="P3671" s="89">
        <v>0</v>
      </c>
      <c r="Q3671" s="89">
        <v>0</v>
      </c>
      <c r="R3671" s="89">
        <v>0</v>
      </c>
      <c r="S3671" s="89">
        <v>0</v>
      </c>
      <c r="T3671" s="89">
        <v>0</v>
      </c>
      <c r="U3671" s="89">
        <v>0</v>
      </c>
      <c r="V3671" s="89">
        <v>0</v>
      </c>
      <c r="W3671" s="89">
        <v>0</v>
      </c>
      <c r="X3671" s="89">
        <v>0</v>
      </c>
      <c r="Y3671" s="89">
        <v>0</v>
      </c>
    </row>
    <row r="3672" spans="1:25">
      <c r="A3672" s="88" t="s">
        <v>3781</v>
      </c>
      <c r="B3672" s="89">
        <v>0</v>
      </c>
      <c r="C3672" s="89">
        <v>0</v>
      </c>
      <c r="D3672" s="89">
        <v>0</v>
      </c>
      <c r="E3672" s="89">
        <v>0</v>
      </c>
      <c r="F3672" s="89">
        <v>0</v>
      </c>
      <c r="G3672" s="89">
        <v>0</v>
      </c>
      <c r="H3672" s="89">
        <v>0</v>
      </c>
      <c r="I3672" s="89">
        <v>0</v>
      </c>
      <c r="J3672" s="89">
        <v>0</v>
      </c>
      <c r="K3672" s="89">
        <v>0</v>
      </c>
      <c r="L3672" s="89">
        <v>0</v>
      </c>
      <c r="M3672" s="89">
        <v>0</v>
      </c>
      <c r="N3672" s="89">
        <v>0</v>
      </c>
      <c r="O3672" s="89">
        <v>0</v>
      </c>
      <c r="P3672" s="89">
        <v>0</v>
      </c>
      <c r="Q3672" s="89">
        <v>0</v>
      </c>
      <c r="R3672" s="89">
        <v>0</v>
      </c>
      <c r="S3672" s="89">
        <v>0</v>
      </c>
      <c r="T3672" s="89">
        <v>0</v>
      </c>
      <c r="U3672" s="89">
        <v>0</v>
      </c>
      <c r="V3672" s="89">
        <v>0</v>
      </c>
      <c r="W3672" s="89">
        <v>0</v>
      </c>
      <c r="X3672" s="89">
        <v>0</v>
      </c>
      <c r="Y3672" s="89">
        <v>0</v>
      </c>
    </row>
    <row r="3673" spans="1:25">
      <c r="A3673" s="88" t="s">
        <v>3782</v>
      </c>
      <c r="B3673" s="89">
        <v>0</v>
      </c>
      <c r="C3673" s="89">
        <v>0</v>
      </c>
      <c r="D3673" s="89">
        <v>0</v>
      </c>
      <c r="E3673" s="89">
        <v>0</v>
      </c>
      <c r="F3673" s="89">
        <v>0</v>
      </c>
      <c r="G3673" s="89">
        <v>0</v>
      </c>
      <c r="H3673" s="89">
        <v>0</v>
      </c>
      <c r="I3673" s="89">
        <v>0</v>
      </c>
      <c r="J3673" s="89">
        <v>0</v>
      </c>
      <c r="K3673" s="89">
        <v>0</v>
      </c>
      <c r="L3673" s="89">
        <v>0</v>
      </c>
      <c r="M3673" s="89">
        <v>0</v>
      </c>
      <c r="N3673" s="89">
        <v>0</v>
      </c>
      <c r="O3673" s="89">
        <v>0</v>
      </c>
      <c r="P3673" s="89">
        <v>0</v>
      </c>
      <c r="Q3673" s="89">
        <v>0</v>
      </c>
      <c r="R3673" s="89">
        <v>0</v>
      </c>
      <c r="S3673" s="89">
        <v>0</v>
      </c>
      <c r="T3673" s="89">
        <v>0</v>
      </c>
      <c r="U3673" s="89">
        <v>0</v>
      </c>
      <c r="V3673" s="89">
        <v>0</v>
      </c>
      <c r="W3673" s="89">
        <v>0</v>
      </c>
      <c r="X3673" s="89">
        <v>0</v>
      </c>
      <c r="Y3673" s="89">
        <v>0</v>
      </c>
    </row>
    <row r="3674" spans="1:25">
      <c r="A3674" s="88" t="s">
        <v>3783</v>
      </c>
      <c r="B3674" s="89">
        <v>0</v>
      </c>
      <c r="C3674" s="89">
        <v>0</v>
      </c>
      <c r="D3674" s="89">
        <v>0</v>
      </c>
      <c r="E3674" s="89">
        <v>0</v>
      </c>
      <c r="F3674" s="89">
        <v>0</v>
      </c>
      <c r="G3674" s="89">
        <v>0</v>
      </c>
      <c r="H3674" s="89">
        <v>0</v>
      </c>
      <c r="I3674" s="89">
        <v>0</v>
      </c>
      <c r="J3674" s="89">
        <v>0</v>
      </c>
      <c r="K3674" s="89">
        <v>0</v>
      </c>
      <c r="L3674" s="89">
        <v>0</v>
      </c>
      <c r="M3674" s="89">
        <v>0</v>
      </c>
      <c r="N3674" s="89">
        <v>0</v>
      </c>
      <c r="O3674" s="89">
        <v>0</v>
      </c>
      <c r="P3674" s="89">
        <v>0</v>
      </c>
      <c r="Q3674" s="89">
        <v>0</v>
      </c>
      <c r="R3674" s="89">
        <v>0</v>
      </c>
      <c r="S3674" s="89">
        <v>0</v>
      </c>
      <c r="T3674" s="89">
        <v>0</v>
      </c>
      <c r="U3674" s="89">
        <v>0</v>
      </c>
      <c r="V3674" s="89">
        <v>0</v>
      </c>
      <c r="W3674" s="89">
        <v>0</v>
      </c>
      <c r="X3674" s="89">
        <v>0</v>
      </c>
      <c r="Y3674" s="89">
        <v>0</v>
      </c>
    </row>
    <row r="3675" spans="1:25">
      <c r="A3675" s="88" t="s">
        <v>3784</v>
      </c>
      <c r="B3675" s="89">
        <v>0</v>
      </c>
      <c r="C3675" s="89">
        <v>0</v>
      </c>
      <c r="D3675" s="89">
        <v>0</v>
      </c>
      <c r="E3675" s="89">
        <v>0</v>
      </c>
      <c r="F3675" s="89">
        <v>0</v>
      </c>
      <c r="G3675" s="89">
        <v>0</v>
      </c>
      <c r="H3675" s="89">
        <v>0</v>
      </c>
      <c r="I3675" s="89">
        <v>0</v>
      </c>
      <c r="J3675" s="89">
        <v>0</v>
      </c>
      <c r="K3675" s="89">
        <v>0</v>
      </c>
      <c r="L3675" s="89">
        <v>0</v>
      </c>
      <c r="M3675" s="89">
        <v>0</v>
      </c>
      <c r="N3675" s="89">
        <v>0</v>
      </c>
      <c r="O3675" s="89">
        <v>0</v>
      </c>
      <c r="P3675" s="89">
        <v>0</v>
      </c>
      <c r="Q3675" s="89">
        <v>0</v>
      </c>
      <c r="R3675" s="89">
        <v>0</v>
      </c>
      <c r="S3675" s="89">
        <v>0</v>
      </c>
      <c r="T3675" s="89">
        <v>0</v>
      </c>
      <c r="U3675" s="89">
        <v>0</v>
      </c>
      <c r="V3675" s="89">
        <v>0</v>
      </c>
      <c r="W3675" s="89">
        <v>0</v>
      </c>
      <c r="X3675" s="89">
        <v>0</v>
      </c>
      <c r="Y3675" s="89">
        <v>0</v>
      </c>
    </row>
    <row r="3676" spans="1:25">
      <c r="A3676" s="88" t="s">
        <v>3785</v>
      </c>
      <c r="B3676" s="89">
        <v>0</v>
      </c>
      <c r="C3676" s="89">
        <v>0</v>
      </c>
      <c r="D3676" s="89">
        <v>0</v>
      </c>
      <c r="E3676" s="89">
        <v>0</v>
      </c>
      <c r="F3676" s="89">
        <v>0</v>
      </c>
      <c r="G3676" s="89">
        <v>0</v>
      </c>
      <c r="H3676" s="89">
        <v>0</v>
      </c>
      <c r="I3676" s="89">
        <v>0</v>
      </c>
      <c r="J3676" s="89">
        <v>0</v>
      </c>
      <c r="K3676" s="89">
        <v>0</v>
      </c>
      <c r="L3676" s="89">
        <v>0</v>
      </c>
      <c r="M3676" s="89">
        <v>0</v>
      </c>
      <c r="N3676" s="89">
        <v>0</v>
      </c>
      <c r="O3676" s="89">
        <v>0</v>
      </c>
      <c r="P3676" s="89">
        <v>0</v>
      </c>
      <c r="Q3676" s="89">
        <v>0</v>
      </c>
      <c r="R3676" s="89">
        <v>0</v>
      </c>
      <c r="S3676" s="89">
        <v>0</v>
      </c>
      <c r="T3676" s="89">
        <v>0</v>
      </c>
      <c r="U3676" s="89">
        <v>0</v>
      </c>
      <c r="V3676" s="89">
        <v>0</v>
      </c>
      <c r="W3676" s="89">
        <v>0</v>
      </c>
      <c r="X3676" s="89">
        <v>0</v>
      </c>
      <c r="Y3676" s="89">
        <v>0</v>
      </c>
    </row>
    <row r="3677" spans="1:25">
      <c r="A3677" s="88" t="s">
        <v>3786</v>
      </c>
      <c r="B3677" s="89">
        <v>0</v>
      </c>
      <c r="C3677" s="89">
        <v>0</v>
      </c>
      <c r="D3677" s="89">
        <v>0</v>
      </c>
      <c r="E3677" s="89">
        <v>0</v>
      </c>
      <c r="F3677" s="89">
        <v>0</v>
      </c>
      <c r="G3677" s="89">
        <v>0</v>
      </c>
      <c r="H3677" s="89">
        <v>0</v>
      </c>
      <c r="I3677" s="89">
        <v>0</v>
      </c>
      <c r="J3677" s="89">
        <v>0</v>
      </c>
      <c r="K3677" s="89">
        <v>0</v>
      </c>
      <c r="L3677" s="89">
        <v>0</v>
      </c>
      <c r="M3677" s="89">
        <v>0</v>
      </c>
      <c r="N3677" s="89">
        <v>0</v>
      </c>
      <c r="O3677" s="89">
        <v>0</v>
      </c>
      <c r="P3677" s="89">
        <v>0</v>
      </c>
      <c r="Q3677" s="89">
        <v>0</v>
      </c>
      <c r="R3677" s="89">
        <v>0</v>
      </c>
      <c r="S3677" s="89">
        <v>0</v>
      </c>
      <c r="T3677" s="89">
        <v>0</v>
      </c>
      <c r="U3677" s="89">
        <v>0</v>
      </c>
      <c r="V3677" s="89">
        <v>0</v>
      </c>
      <c r="W3677" s="89">
        <v>0</v>
      </c>
      <c r="X3677" s="89">
        <v>0</v>
      </c>
      <c r="Y3677" s="89">
        <v>0</v>
      </c>
    </row>
    <row r="3678" spans="1:25">
      <c r="A3678" s="88" t="s">
        <v>3787</v>
      </c>
      <c r="B3678" s="89">
        <v>0</v>
      </c>
      <c r="C3678" s="89">
        <v>0</v>
      </c>
      <c r="D3678" s="89">
        <v>0</v>
      </c>
      <c r="E3678" s="89">
        <v>0</v>
      </c>
      <c r="F3678" s="89">
        <v>0</v>
      </c>
      <c r="G3678" s="89">
        <v>0</v>
      </c>
      <c r="H3678" s="89">
        <v>0</v>
      </c>
      <c r="I3678" s="89">
        <v>0</v>
      </c>
      <c r="J3678" s="89">
        <v>0</v>
      </c>
      <c r="K3678" s="89">
        <v>0</v>
      </c>
      <c r="L3678" s="89">
        <v>0</v>
      </c>
      <c r="M3678" s="89">
        <v>0</v>
      </c>
      <c r="N3678" s="89">
        <v>0</v>
      </c>
      <c r="O3678" s="89">
        <v>0</v>
      </c>
      <c r="P3678" s="89">
        <v>0</v>
      </c>
      <c r="Q3678" s="89">
        <v>0</v>
      </c>
      <c r="R3678" s="89">
        <v>0</v>
      </c>
      <c r="S3678" s="89">
        <v>0</v>
      </c>
      <c r="T3678" s="89">
        <v>0</v>
      </c>
      <c r="U3678" s="89">
        <v>0</v>
      </c>
      <c r="V3678" s="89">
        <v>0</v>
      </c>
      <c r="W3678" s="89">
        <v>0</v>
      </c>
      <c r="X3678" s="89">
        <v>0</v>
      </c>
      <c r="Y3678" s="89">
        <v>0</v>
      </c>
    </row>
    <row r="3679" spans="1:25">
      <c r="A3679" s="88" t="s">
        <v>3788</v>
      </c>
      <c r="B3679" s="89">
        <v>0</v>
      </c>
      <c r="C3679" s="89">
        <v>0</v>
      </c>
      <c r="D3679" s="89">
        <v>0</v>
      </c>
      <c r="E3679" s="89">
        <v>0</v>
      </c>
      <c r="F3679" s="89">
        <v>0</v>
      </c>
      <c r="G3679" s="89">
        <v>0</v>
      </c>
      <c r="H3679" s="89">
        <v>0</v>
      </c>
      <c r="I3679" s="89">
        <v>0</v>
      </c>
      <c r="J3679" s="89">
        <v>0</v>
      </c>
      <c r="K3679" s="89">
        <v>0</v>
      </c>
      <c r="L3679" s="89">
        <v>0</v>
      </c>
      <c r="M3679" s="89">
        <v>0</v>
      </c>
      <c r="N3679" s="89">
        <v>0</v>
      </c>
      <c r="O3679" s="89">
        <v>0</v>
      </c>
      <c r="P3679" s="89">
        <v>0</v>
      </c>
      <c r="Q3679" s="89">
        <v>0</v>
      </c>
      <c r="R3679" s="89">
        <v>0</v>
      </c>
      <c r="S3679" s="89">
        <v>0</v>
      </c>
      <c r="T3679" s="89">
        <v>0</v>
      </c>
      <c r="U3679" s="89">
        <v>0</v>
      </c>
      <c r="V3679" s="89">
        <v>0</v>
      </c>
      <c r="W3679" s="89">
        <v>0</v>
      </c>
      <c r="X3679" s="89">
        <v>0</v>
      </c>
      <c r="Y3679" s="89">
        <v>0</v>
      </c>
    </row>
    <row r="3680" spans="1:25">
      <c r="A3680" s="88" t="s">
        <v>3789</v>
      </c>
      <c r="B3680" s="89">
        <v>0</v>
      </c>
      <c r="C3680" s="89">
        <v>0</v>
      </c>
      <c r="D3680" s="89">
        <v>0</v>
      </c>
      <c r="E3680" s="89">
        <v>0</v>
      </c>
      <c r="F3680" s="89">
        <v>0</v>
      </c>
      <c r="G3680" s="89">
        <v>0</v>
      </c>
      <c r="H3680" s="89">
        <v>0</v>
      </c>
      <c r="I3680" s="89">
        <v>0</v>
      </c>
      <c r="J3680" s="89">
        <v>0</v>
      </c>
      <c r="K3680" s="89">
        <v>0</v>
      </c>
      <c r="L3680" s="89">
        <v>0</v>
      </c>
      <c r="M3680" s="89">
        <v>0</v>
      </c>
      <c r="N3680" s="89">
        <v>0</v>
      </c>
      <c r="O3680" s="89">
        <v>0</v>
      </c>
      <c r="P3680" s="89">
        <v>0</v>
      </c>
      <c r="Q3680" s="89">
        <v>0</v>
      </c>
      <c r="R3680" s="89">
        <v>0</v>
      </c>
      <c r="S3680" s="89">
        <v>0</v>
      </c>
      <c r="T3680" s="89">
        <v>0</v>
      </c>
      <c r="U3680" s="89">
        <v>0</v>
      </c>
      <c r="V3680" s="89">
        <v>0</v>
      </c>
      <c r="W3680" s="89">
        <v>0</v>
      </c>
      <c r="X3680" s="89">
        <v>0</v>
      </c>
      <c r="Y3680" s="89">
        <v>0</v>
      </c>
    </row>
    <row r="3681" spans="1:25">
      <c r="A3681" s="88" t="s">
        <v>3790</v>
      </c>
      <c r="B3681" s="89">
        <v>0</v>
      </c>
      <c r="C3681" s="89">
        <v>0</v>
      </c>
      <c r="D3681" s="89">
        <v>0</v>
      </c>
      <c r="E3681" s="89">
        <v>0</v>
      </c>
      <c r="F3681" s="89">
        <v>0</v>
      </c>
      <c r="G3681" s="89">
        <v>0</v>
      </c>
      <c r="H3681" s="89">
        <v>0</v>
      </c>
      <c r="I3681" s="89">
        <v>0</v>
      </c>
      <c r="J3681" s="89">
        <v>0</v>
      </c>
      <c r="K3681" s="89">
        <v>0</v>
      </c>
      <c r="L3681" s="89">
        <v>0</v>
      </c>
      <c r="M3681" s="89">
        <v>0</v>
      </c>
      <c r="N3681" s="89">
        <v>0</v>
      </c>
      <c r="O3681" s="89">
        <v>0</v>
      </c>
      <c r="P3681" s="89">
        <v>0</v>
      </c>
      <c r="Q3681" s="89">
        <v>0</v>
      </c>
      <c r="R3681" s="89">
        <v>0</v>
      </c>
      <c r="S3681" s="89">
        <v>0</v>
      </c>
      <c r="T3681" s="89">
        <v>0</v>
      </c>
      <c r="U3681" s="89">
        <v>0</v>
      </c>
      <c r="V3681" s="89">
        <v>0</v>
      </c>
      <c r="W3681" s="89">
        <v>0</v>
      </c>
      <c r="X3681" s="89">
        <v>0</v>
      </c>
      <c r="Y3681" s="89">
        <v>0</v>
      </c>
    </row>
    <row r="3682" spans="1:25">
      <c r="A3682" s="88" t="s">
        <v>3791</v>
      </c>
      <c r="B3682" s="89">
        <v>0</v>
      </c>
      <c r="C3682" s="89">
        <v>0</v>
      </c>
      <c r="D3682" s="89">
        <v>0</v>
      </c>
      <c r="E3682" s="89">
        <v>0</v>
      </c>
      <c r="F3682" s="89">
        <v>0</v>
      </c>
      <c r="G3682" s="89">
        <v>0</v>
      </c>
      <c r="H3682" s="89">
        <v>0</v>
      </c>
      <c r="I3682" s="89">
        <v>0</v>
      </c>
      <c r="J3682" s="89">
        <v>0</v>
      </c>
      <c r="K3682" s="89">
        <v>0</v>
      </c>
      <c r="L3682" s="89">
        <v>0</v>
      </c>
      <c r="M3682" s="89">
        <v>0</v>
      </c>
      <c r="N3682" s="89">
        <v>0</v>
      </c>
      <c r="O3682" s="89">
        <v>0</v>
      </c>
      <c r="P3682" s="89">
        <v>0</v>
      </c>
      <c r="Q3682" s="89">
        <v>0</v>
      </c>
      <c r="R3682" s="89">
        <v>0</v>
      </c>
      <c r="S3682" s="89">
        <v>0</v>
      </c>
      <c r="T3682" s="89">
        <v>0</v>
      </c>
      <c r="U3682" s="89">
        <v>0</v>
      </c>
      <c r="V3682" s="89">
        <v>0</v>
      </c>
      <c r="W3682" s="89">
        <v>0</v>
      </c>
      <c r="X3682" s="89">
        <v>0</v>
      </c>
      <c r="Y3682" s="89">
        <v>0</v>
      </c>
    </row>
    <row r="3683" spans="1:25">
      <c r="A3683" s="88" t="s">
        <v>3792</v>
      </c>
      <c r="B3683" s="89">
        <v>0</v>
      </c>
      <c r="C3683" s="89">
        <v>0</v>
      </c>
      <c r="D3683" s="89">
        <v>0</v>
      </c>
      <c r="E3683" s="89">
        <v>0</v>
      </c>
      <c r="F3683" s="89">
        <v>0</v>
      </c>
      <c r="G3683" s="89">
        <v>0</v>
      </c>
      <c r="H3683" s="89">
        <v>0</v>
      </c>
      <c r="I3683" s="89">
        <v>0</v>
      </c>
      <c r="J3683" s="89">
        <v>0</v>
      </c>
      <c r="K3683" s="89">
        <v>0</v>
      </c>
      <c r="L3683" s="89">
        <v>0</v>
      </c>
      <c r="M3683" s="89">
        <v>0</v>
      </c>
      <c r="N3683" s="89">
        <v>0</v>
      </c>
      <c r="O3683" s="89">
        <v>0</v>
      </c>
      <c r="P3683" s="89">
        <v>0</v>
      </c>
      <c r="Q3683" s="89">
        <v>0</v>
      </c>
      <c r="R3683" s="89">
        <v>0</v>
      </c>
      <c r="S3683" s="89">
        <v>0</v>
      </c>
      <c r="T3683" s="89">
        <v>0</v>
      </c>
      <c r="U3683" s="89">
        <v>0</v>
      </c>
      <c r="V3683" s="89">
        <v>0</v>
      </c>
      <c r="W3683" s="89">
        <v>0</v>
      </c>
      <c r="X3683" s="89">
        <v>0</v>
      </c>
      <c r="Y3683" s="89">
        <v>0</v>
      </c>
    </row>
    <row r="3684" spans="1:25">
      <c r="A3684" s="88" t="s">
        <v>3793</v>
      </c>
      <c r="B3684" s="89">
        <v>0</v>
      </c>
      <c r="C3684" s="89">
        <v>0</v>
      </c>
      <c r="D3684" s="89">
        <v>0</v>
      </c>
      <c r="E3684" s="89">
        <v>0</v>
      </c>
      <c r="F3684" s="89">
        <v>0</v>
      </c>
      <c r="G3684" s="89">
        <v>0</v>
      </c>
      <c r="H3684" s="89">
        <v>0</v>
      </c>
      <c r="I3684" s="89">
        <v>0</v>
      </c>
      <c r="J3684" s="89">
        <v>0</v>
      </c>
      <c r="K3684" s="89">
        <v>0</v>
      </c>
      <c r="L3684" s="89">
        <v>0</v>
      </c>
      <c r="M3684" s="89">
        <v>0</v>
      </c>
      <c r="N3684" s="89">
        <v>0</v>
      </c>
      <c r="O3684" s="89">
        <v>0</v>
      </c>
      <c r="P3684" s="89">
        <v>0</v>
      </c>
      <c r="Q3684" s="89">
        <v>0</v>
      </c>
      <c r="R3684" s="89">
        <v>0</v>
      </c>
      <c r="S3684" s="89">
        <v>0</v>
      </c>
      <c r="T3684" s="89">
        <v>0</v>
      </c>
      <c r="U3684" s="89">
        <v>0</v>
      </c>
      <c r="V3684" s="89">
        <v>0</v>
      </c>
      <c r="W3684" s="89">
        <v>0</v>
      </c>
      <c r="X3684" s="89">
        <v>0</v>
      </c>
      <c r="Y3684" s="89">
        <v>0</v>
      </c>
    </row>
    <row r="3685" spans="1:25">
      <c r="A3685" s="88" t="s">
        <v>3794</v>
      </c>
      <c r="B3685" s="89">
        <v>0</v>
      </c>
      <c r="C3685" s="89">
        <v>0</v>
      </c>
      <c r="D3685" s="89">
        <v>0</v>
      </c>
      <c r="E3685" s="89">
        <v>0</v>
      </c>
      <c r="F3685" s="89">
        <v>0</v>
      </c>
      <c r="G3685" s="89">
        <v>0</v>
      </c>
      <c r="H3685" s="89">
        <v>0</v>
      </c>
      <c r="I3685" s="89">
        <v>0</v>
      </c>
      <c r="J3685" s="89">
        <v>0</v>
      </c>
      <c r="K3685" s="89">
        <v>0</v>
      </c>
      <c r="L3685" s="89">
        <v>0</v>
      </c>
      <c r="M3685" s="89">
        <v>0</v>
      </c>
      <c r="N3685" s="89">
        <v>0</v>
      </c>
      <c r="O3685" s="89">
        <v>0</v>
      </c>
      <c r="P3685" s="89">
        <v>0</v>
      </c>
      <c r="Q3685" s="89">
        <v>0</v>
      </c>
      <c r="R3685" s="89">
        <v>0</v>
      </c>
      <c r="S3685" s="89">
        <v>0</v>
      </c>
      <c r="T3685" s="89">
        <v>0</v>
      </c>
      <c r="U3685" s="89">
        <v>0</v>
      </c>
      <c r="V3685" s="89">
        <v>0</v>
      </c>
      <c r="W3685" s="89">
        <v>0</v>
      </c>
      <c r="X3685" s="89">
        <v>0</v>
      </c>
      <c r="Y3685" s="89">
        <v>0</v>
      </c>
    </row>
    <row r="3686" spans="1:25">
      <c r="A3686" s="88" t="s">
        <v>3795</v>
      </c>
      <c r="B3686" s="89">
        <v>0</v>
      </c>
      <c r="C3686" s="89">
        <v>0</v>
      </c>
      <c r="D3686" s="89">
        <v>0</v>
      </c>
      <c r="E3686" s="89">
        <v>0</v>
      </c>
      <c r="F3686" s="89">
        <v>0</v>
      </c>
      <c r="G3686" s="89">
        <v>0</v>
      </c>
      <c r="H3686" s="89">
        <v>0</v>
      </c>
      <c r="I3686" s="89">
        <v>0</v>
      </c>
      <c r="J3686" s="89">
        <v>0</v>
      </c>
      <c r="K3686" s="89">
        <v>0</v>
      </c>
      <c r="L3686" s="89">
        <v>0</v>
      </c>
      <c r="M3686" s="89">
        <v>0</v>
      </c>
      <c r="N3686" s="89">
        <v>0</v>
      </c>
      <c r="O3686" s="89">
        <v>0</v>
      </c>
      <c r="P3686" s="89">
        <v>0</v>
      </c>
      <c r="Q3686" s="89">
        <v>0</v>
      </c>
      <c r="R3686" s="89">
        <v>0</v>
      </c>
      <c r="S3686" s="89">
        <v>0</v>
      </c>
      <c r="T3686" s="89">
        <v>0</v>
      </c>
      <c r="U3686" s="89">
        <v>0</v>
      </c>
      <c r="V3686" s="89">
        <v>0</v>
      </c>
      <c r="W3686" s="89">
        <v>0</v>
      </c>
      <c r="X3686" s="89">
        <v>0</v>
      </c>
      <c r="Y3686" s="89">
        <v>0</v>
      </c>
    </row>
    <row r="3687" spans="1:25">
      <c r="A3687" s="88" t="s">
        <v>3796</v>
      </c>
      <c r="B3687" s="89">
        <v>0</v>
      </c>
      <c r="C3687" s="89">
        <v>0</v>
      </c>
      <c r="D3687" s="89">
        <v>0</v>
      </c>
      <c r="E3687" s="89">
        <v>0</v>
      </c>
      <c r="F3687" s="89">
        <v>0</v>
      </c>
      <c r="G3687" s="89">
        <v>0</v>
      </c>
      <c r="H3687" s="89">
        <v>0</v>
      </c>
      <c r="I3687" s="89">
        <v>0</v>
      </c>
      <c r="J3687" s="89">
        <v>0</v>
      </c>
      <c r="K3687" s="89">
        <v>0</v>
      </c>
      <c r="L3687" s="89">
        <v>0</v>
      </c>
      <c r="M3687" s="89">
        <v>0</v>
      </c>
      <c r="N3687" s="89">
        <v>0</v>
      </c>
      <c r="O3687" s="89">
        <v>0</v>
      </c>
      <c r="P3687" s="89">
        <v>0</v>
      </c>
      <c r="Q3687" s="89">
        <v>0</v>
      </c>
      <c r="R3687" s="89">
        <v>0</v>
      </c>
      <c r="S3687" s="89">
        <v>0</v>
      </c>
      <c r="T3687" s="89">
        <v>0</v>
      </c>
      <c r="U3687" s="89">
        <v>0</v>
      </c>
      <c r="V3687" s="89">
        <v>0</v>
      </c>
      <c r="W3687" s="89">
        <v>0</v>
      </c>
      <c r="X3687" s="89">
        <v>0</v>
      </c>
      <c r="Y3687" s="89">
        <v>0</v>
      </c>
    </row>
    <row r="3688" spans="1:25">
      <c r="A3688" s="88" t="s">
        <v>3797</v>
      </c>
      <c r="B3688" s="89">
        <v>0</v>
      </c>
      <c r="C3688" s="89">
        <v>0</v>
      </c>
      <c r="D3688" s="89">
        <v>0</v>
      </c>
      <c r="E3688" s="89">
        <v>0</v>
      </c>
      <c r="F3688" s="89">
        <v>0</v>
      </c>
      <c r="G3688" s="89">
        <v>0</v>
      </c>
      <c r="H3688" s="89">
        <v>0</v>
      </c>
      <c r="I3688" s="89">
        <v>0</v>
      </c>
      <c r="J3688" s="89">
        <v>0</v>
      </c>
      <c r="K3688" s="89">
        <v>0</v>
      </c>
      <c r="L3688" s="89">
        <v>0</v>
      </c>
      <c r="M3688" s="89">
        <v>0</v>
      </c>
      <c r="N3688" s="89">
        <v>0</v>
      </c>
      <c r="O3688" s="89">
        <v>0</v>
      </c>
      <c r="P3688" s="89">
        <v>0</v>
      </c>
      <c r="Q3688" s="89">
        <v>0</v>
      </c>
      <c r="R3688" s="89">
        <v>0</v>
      </c>
      <c r="S3688" s="89">
        <v>0</v>
      </c>
      <c r="T3688" s="89">
        <v>0</v>
      </c>
      <c r="U3688" s="89">
        <v>0</v>
      </c>
      <c r="V3688" s="89">
        <v>0</v>
      </c>
      <c r="W3688" s="89">
        <v>0</v>
      </c>
      <c r="X3688" s="89">
        <v>0</v>
      </c>
      <c r="Y3688" s="89">
        <v>0</v>
      </c>
    </row>
    <row r="3689" spans="1:25">
      <c r="A3689" s="88" t="s">
        <v>3798</v>
      </c>
      <c r="B3689" s="89">
        <v>0</v>
      </c>
      <c r="C3689" s="89">
        <v>0</v>
      </c>
      <c r="D3689" s="89">
        <v>0</v>
      </c>
      <c r="E3689" s="89">
        <v>0</v>
      </c>
      <c r="F3689" s="89">
        <v>0</v>
      </c>
      <c r="G3689" s="89">
        <v>0</v>
      </c>
      <c r="H3689" s="89">
        <v>0</v>
      </c>
      <c r="I3689" s="89">
        <v>0</v>
      </c>
      <c r="J3689" s="89">
        <v>0</v>
      </c>
      <c r="K3689" s="89">
        <v>0</v>
      </c>
      <c r="L3689" s="89">
        <v>0</v>
      </c>
      <c r="M3689" s="89">
        <v>0</v>
      </c>
      <c r="N3689" s="89">
        <v>0</v>
      </c>
      <c r="O3689" s="89">
        <v>0</v>
      </c>
      <c r="P3689" s="89">
        <v>0</v>
      </c>
      <c r="Q3689" s="89">
        <v>0</v>
      </c>
      <c r="R3689" s="89">
        <v>0</v>
      </c>
      <c r="S3689" s="89">
        <v>0</v>
      </c>
      <c r="T3689" s="89">
        <v>0</v>
      </c>
      <c r="U3689" s="89">
        <v>0</v>
      </c>
      <c r="V3689" s="89">
        <v>0</v>
      </c>
      <c r="W3689" s="89">
        <v>0</v>
      </c>
      <c r="X3689" s="89">
        <v>0</v>
      </c>
      <c r="Y3689" s="89">
        <v>0</v>
      </c>
    </row>
    <row r="3690" spans="1:25">
      <c r="A3690" s="88" t="s">
        <v>3799</v>
      </c>
      <c r="B3690" s="89">
        <v>0</v>
      </c>
      <c r="C3690" s="89">
        <v>0</v>
      </c>
      <c r="D3690" s="89">
        <v>0</v>
      </c>
      <c r="E3690" s="89">
        <v>0</v>
      </c>
      <c r="F3690" s="89">
        <v>0</v>
      </c>
      <c r="G3690" s="89">
        <v>0</v>
      </c>
      <c r="H3690" s="89">
        <v>0</v>
      </c>
      <c r="I3690" s="89">
        <v>0</v>
      </c>
      <c r="J3690" s="89">
        <v>0</v>
      </c>
      <c r="K3690" s="89">
        <v>0</v>
      </c>
      <c r="L3690" s="89">
        <v>0</v>
      </c>
      <c r="M3690" s="89">
        <v>0</v>
      </c>
      <c r="N3690" s="89">
        <v>0</v>
      </c>
      <c r="O3690" s="89">
        <v>0</v>
      </c>
      <c r="P3690" s="89">
        <v>0</v>
      </c>
      <c r="Q3690" s="89">
        <v>0</v>
      </c>
      <c r="R3690" s="89">
        <v>0</v>
      </c>
      <c r="S3690" s="89">
        <v>0</v>
      </c>
      <c r="T3690" s="89">
        <v>0</v>
      </c>
      <c r="U3690" s="89">
        <v>0</v>
      </c>
      <c r="V3690" s="89">
        <v>0</v>
      </c>
      <c r="W3690" s="89">
        <v>0</v>
      </c>
      <c r="X3690" s="89">
        <v>0</v>
      </c>
      <c r="Y3690" s="89">
        <v>0</v>
      </c>
    </row>
    <row r="3691" spans="1:25">
      <c r="A3691" s="88" t="s">
        <v>3800</v>
      </c>
      <c r="B3691" s="89">
        <v>0</v>
      </c>
      <c r="C3691" s="89">
        <v>0</v>
      </c>
      <c r="D3691" s="89">
        <v>0</v>
      </c>
      <c r="E3691" s="89">
        <v>0</v>
      </c>
      <c r="F3691" s="89">
        <v>0</v>
      </c>
      <c r="G3691" s="89">
        <v>0</v>
      </c>
      <c r="H3691" s="89">
        <v>0</v>
      </c>
      <c r="I3691" s="89">
        <v>0</v>
      </c>
      <c r="J3691" s="89">
        <v>0</v>
      </c>
      <c r="K3691" s="89">
        <v>0</v>
      </c>
      <c r="L3691" s="89">
        <v>0</v>
      </c>
      <c r="M3691" s="89">
        <v>0</v>
      </c>
      <c r="N3691" s="89">
        <v>0</v>
      </c>
      <c r="O3691" s="89">
        <v>0</v>
      </c>
      <c r="P3691" s="89">
        <v>0</v>
      </c>
      <c r="Q3691" s="89">
        <v>0</v>
      </c>
      <c r="R3691" s="89">
        <v>0</v>
      </c>
      <c r="S3691" s="89">
        <v>0</v>
      </c>
      <c r="T3691" s="89">
        <v>0</v>
      </c>
      <c r="U3691" s="89">
        <v>0</v>
      </c>
      <c r="V3691" s="89">
        <v>0</v>
      </c>
      <c r="W3691" s="89">
        <v>0</v>
      </c>
      <c r="X3691" s="89">
        <v>0</v>
      </c>
      <c r="Y3691" s="89">
        <v>0</v>
      </c>
    </row>
    <row r="3692" spans="1:25">
      <c r="A3692" s="88" t="s">
        <v>3801</v>
      </c>
      <c r="B3692" s="89">
        <v>0</v>
      </c>
      <c r="C3692" s="89">
        <v>0</v>
      </c>
      <c r="D3692" s="89">
        <v>0</v>
      </c>
      <c r="E3692" s="89">
        <v>0</v>
      </c>
      <c r="F3692" s="89">
        <v>0</v>
      </c>
      <c r="G3692" s="89">
        <v>0</v>
      </c>
      <c r="H3692" s="89">
        <v>0</v>
      </c>
      <c r="I3692" s="89">
        <v>0</v>
      </c>
      <c r="J3692" s="89">
        <v>0</v>
      </c>
      <c r="K3692" s="89">
        <v>0</v>
      </c>
      <c r="L3692" s="89">
        <v>0</v>
      </c>
      <c r="M3692" s="89">
        <v>0</v>
      </c>
      <c r="N3692" s="89">
        <v>0</v>
      </c>
      <c r="O3692" s="89">
        <v>0</v>
      </c>
      <c r="P3692" s="89">
        <v>0</v>
      </c>
      <c r="Q3692" s="89">
        <v>0</v>
      </c>
      <c r="R3692" s="89">
        <v>0</v>
      </c>
      <c r="S3692" s="89">
        <v>0</v>
      </c>
      <c r="T3692" s="89">
        <v>0</v>
      </c>
      <c r="U3692" s="89">
        <v>0</v>
      </c>
      <c r="V3692" s="89">
        <v>0</v>
      </c>
      <c r="W3692" s="89">
        <v>0</v>
      </c>
      <c r="X3692" s="89">
        <v>0</v>
      </c>
      <c r="Y3692" s="89">
        <v>0</v>
      </c>
    </row>
    <row r="3693" spans="1:25">
      <c r="A3693" s="88" t="s">
        <v>3802</v>
      </c>
      <c r="B3693" s="89">
        <v>0</v>
      </c>
      <c r="C3693" s="89">
        <v>0</v>
      </c>
      <c r="D3693" s="89">
        <v>0</v>
      </c>
      <c r="E3693" s="89">
        <v>0</v>
      </c>
      <c r="F3693" s="89">
        <v>0</v>
      </c>
      <c r="G3693" s="89">
        <v>0</v>
      </c>
      <c r="H3693" s="89">
        <v>0</v>
      </c>
      <c r="I3693" s="89">
        <v>0</v>
      </c>
      <c r="J3693" s="89">
        <v>0</v>
      </c>
      <c r="K3693" s="89">
        <v>0</v>
      </c>
      <c r="L3693" s="89">
        <v>0</v>
      </c>
      <c r="M3693" s="89">
        <v>0</v>
      </c>
      <c r="N3693" s="89">
        <v>0</v>
      </c>
      <c r="O3693" s="89">
        <v>0</v>
      </c>
      <c r="P3693" s="89">
        <v>0</v>
      </c>
      <c r="Q3693" s="89">
        <v>0</v>
      </c>
      <c r="R3693" s="89">
        <v>0</v>
      </c>
      <c r="S3693" s="89">
        <v>0</v>
      </c>
      <c r="T3693" s="89">
        <v>0</v>
      </c>
      <c r="U3693" s="89">
        <v>0</v>
      </c>
      <c r="V3693" s="89">
        <v>0</v>
      </c>
      <c r="W3693" s="89">
        <v>0</v>
      </c>
      <c r="X3693" s="89">
        <v>0</v>
      </c>
      <c r="Y3693" s="89">
        <v>0</v>
      </c>
    </row>
    <row r="3694" spans="1:25">
      <c r="A3694" s="88" t="s">
        <v>3803</v>
      </c>
      <c r="B3694" s="89">
        <v>0</v>
      </c>
      <c r="C3694" s="89">
        <v>0</v>
      </c>
      <c r="D3694" s="89">
        <v>0</v>
      </c>
      <c r="E3694" s="89">
        <v>0</v>
      </c>
      <c r="F3694" s="89">
        <v>0</v>
      </c>
      <c r="G3694" s="89">
        <v>0</v>
      </c>
      <c r="H3694" s="89">
        <v>0</v>
      </c>
      <c r="I3694" s="89">
        <v>0</v>
      </c>
      <c r="J3694" s="89">
        <v>0</v>
      </c>
      <c r="K3694" s="89">
        <v>0</v>
      </c>
      <c r="L3694" s="89">
        <v>0</v>
      </c>
      <c r="M3694" s="89">
        <v>0</v>
      </c>
      <c r="N3694" s="89">
        <v>0</v>
      </c>
      <c r="O3694" s="89">
        <v>0</v>
      </c>
      <c r="P3694" s="89">
        <v>0</v>
      </c>
      <c r="Q3694" s="89">
        <v>0</v>
      </c>
      <c r="R3694" s="89">
        <v>0</v>
      </c>
      <c r="S3694" s="89">
        <v>0</v>
      </c>
      <c r="T3694" s="89">
        <v>0</v>
      </c>
      <c r="U3694" s="89">
        <v>0</v>
      </c>
      <c r="V3694" s="89">
        <v>0</v>
      </c>
      <c r="W3694" s="89">
        <v>0</v>
      </c>
      <c r="X3694" s="89">
        <v>0</v>
      </c>
      <c r="Y3694" s="89">
        <v>0</v>
      </c>
    </row>
    <row r="3695" spans="1:25">
      <c r="A3695" s="88" t="s">
        <v>3804</v>
      </c>
      <c r="B3695" s="89">
        <v>0</v>
      </c>
      <c r="C3695" s="89">
        <v>0</v>
      </c>
      <c r="D3695" s="89">
        <v>0</v>
      </c>
      <c r="E3695" s="89">
        <v>0</v>
      </c>
      <c r="F3695" s="89">
        <v>0</v>
      </c>
      <c r="G3695" s="89">
        <v>0</v>
      </c>
      <c r="H3695" s="89">
        <v>0</v>
      </c>
      <c r="I3695" s="89">
        <v>0</v>
      </c>
      <c r="J3695" s="89">
        <v>0</v>
      </c>
      <c r="K3695" s="89">
        <v>0</v>
      </c>
      <c r="L3695" s="89">
        <v>0</v>
      </c>
      <c r="M3695" s="89">
        <v>0</v>
      </c>
      <c r="N3695" s="89">
        <v>0</v>
      </c>
      <c r="O3695" s="89">
        <v>0</v>
      </c>
      <c r="P3695" s="89">
        <v>0</v>
      </c>
      <c r="Q3695" s="89">
        <v>0</v>
      </c>
      <c r="R3695" s="89">
        <v>0</v>
      </c>
      <c r="S3695" s="89">
        <v>0</v>
      </c>
      <c r="T3695" s="89">
        <v>0</v>
      </c>
      <c r="U3695" s="89">
        <v>0</v>
      </c>
      <c r="V3695" s="89">
        <v>0</v>
      </c>
      <c r="W3695" s="89">
        <v>0</v>
      </c>
      <c r="X3695" s="89">
        <v>0</v>
      </c>
      <c r="Y3695" s="89">
        <v>0</v>
      </c>
    </row>
    <row r="3696" spans="1:25">
      <c r="A3696" s="88" t="s">
        <v>3805</v>
      </c>
      <c r="B3696" s="89">
        <v>0</v>
      </c>
      <c r="C3696" s="89">
        <v>0</v>
      </c>
      <c r="D3696" s="89">
        <v>0</v>
      </c>
      <c r="E3696" s="89">
        <v>0</v>
      </c>
      <c r="F3696" s="89">
        <v>0</v>
      </c>
      <c r="G3696" s="89">
        <v>0</v>
      </c>
      <c r="H3696" s="89">
        <v>0</v>
      </c>
      <c r="I3696" s="89">
        <v>0</v>
      </c>
      <c r="J3696" s="89">
        <v>0</v>
      </c>
      <c r="K3696" s="89">
        <v>0</v>
      </c>
      <c r="L3696" s="89">
        <v>0</v>
      </c>
      <c r="M3696" s="89">
        <v>0</v>
      </c>
      <c r="N3696" s="89">
        <v>0</v>
      </c>
      <c r="O3696" s="89">
        <v>0</v>
      </c>
      <c r="P3696" s="89">
        <v>0</v>
      </c>
      <c r="Q3696" s="89">
        <v>0</v>
      </c>
      <c r="R3696" s="89">
        <v>0</v>
      </c>
      <c r="S3696" s="89">
        <v>0</v>
      </c>
      <c r="T3696" s="89">
        <v>0</v>
      </c>
      <c r="U3696" s="89">
        <v>0</v>
      </c>
      <c r="V3696" s="89">
        <v>0</v>
      </c>
      <c r="W3696" s="89">
        <v>0</v>
      </c>
      <c r="X3696" s="89">
        <v>0</v>
      </c>
      <c r="Y3696" s="89">
        <v>0</v>
      </c>
    </row>
    <row r="3697" spans="1:25">
      <c r="A3697" s="88" t="s">
        <v>3806</v>
      </c>
      <c r="B3697" s="89">
        <v>0</v>
      </c>
      <c r="C3697" s="89">
        <v>0</v>
      </c>
      <c r="D3697" s="89">
        <v>0</v>
      </c>
      <c r="E3697" s="89">
        <v>0</v>
      </c>
      <c r="F3697" s="89">
        <v>0</v>
      </c>
      <c r="G3697" s="89">
        <v>0</v>
      </c>
      <c r="H3697" s="89">
        <v>0</v>
      </c>
      <c r="I3697" s="89">
        <v>0</v>
      </c>
      <c r="J3697" s="89">
        <v>0</v>
      </c>
      <c r="K3697" s="89">
        <v>0</v>
      </c>
      <c r="L3697" s="89">
        <v>0</v>
      </c>
      <c r="M3697" s="89">
        <v>0</v>
      </c>
      <c r="N3697" s="89">
        <v>0</v>
      </c>
      <c r="O3697" s="89">
        <v>0</v>
      </c>
      <c r="P3697" s="89">
        <v>0</v>
      </c>
      <c r="Q3697" s="89">
        <v>0</v>
      </c>
      <c r="R3697" s="89">
        <v>0</v>
      </c>
      <c r="S3697" s="89">
        <v>0</v>
      </c>
      <c r="T3697" s="89">
        <v>0</v>
      </c>
      <c r="U3697" s="89">
        <v>0</v>
      </c>
      <c r="V3697" s="89">
        <v>0</v>
      </c>
      <c r="W3697" s="89">
        <v>0</v>
      </c>
      <c r="X3697" s="89">
        <v>0</v>
      </c>
      <c r="Y3697" s="89">
        <v>0</v>
      </c>
    </row>
    <row r="3698" spans="1:25">
      <c r="A3698" s="88" t="s">
        <v>3807</v>
      </c>
      <c r="B3698" s="89">
        <v>0</v>
      </c>
      <c r="C3698" s="89">
        <v>0</v>
      </c>
      <c r="D3698" s="89">
        <v>0</v>
      </c>
      <c r="E3698" s="89">
        <v>0</v>
      </c>
      <c r="F3698" s="89">
        <v>0</v>
      </c>
      <c r="G3698" s="89">
        <v>0</v>
      </c>
      <c r="H3698" s="89">
        <v>0</v>
      </c>
      <c r="I3698" s="89">
        <v>0</v>
      </c>
      <c r="J3698" s="89">
        <v>0</v>
      </c>
      <c r="K3698" s="89">
        <v>0</v>
      </c>
      <c r="L3698" s="89">
        <v>0</v>
      </c>
      <c r="M3698" s="89">
        <v>0</v>
      </c>
      <c r="N3698" s="89">
        <v>0</v>
      </c>
      <c r="O3698" s="89">
        <v>0</v>
      </c>
      <c r="P3698" s="89">
        <v>0</v>
      </c>
      <c r="Q3698" s="89">
        <v>0</v>
      </c>
      <c r="R3698" s="89">
        <v>0</v>
      </c>
      <c r="S3698" s="89">
        <v>0</v>
      </c>
      <c r="T3698" s="89">
        <v>0</v>
      </c>
      <c r="U3698" s="89">
        <v>0</v>
      </c>
      <c r="V3698" s="89">
        <v>0</v>
      </c>
      <c r="W3698" s="89">
        <v>0</v>
      </c>
      <c r="X3698" s="89">
        <v>0</v>
      </c>
      <c r="Y3698" s="89">
        <v>0</v>
      </c>
    </row>
    <row r="3699" spans="1:25">
      <c r="A3699" s="88" t="s">
        <v>3808</v>
      </c>
      <c r="B3699" s="89">
        <v>0</v>
      </c>
      <c r="C3699" s="89">
        <v>0</v>
      </c>
      <c r="D3699" s="89">
        <v>0</v>
      </c>
      <c r="E3699" s="89">
        <v>0</v>
      </c>
      <c r="F3699" s="89">
        <v>0</v>
      </c>
      <c r="G3699" s="89">
        <v>0</v>
      </c>
      <c r="H3699" s="89">
        <v>0</v>
      </c>
      <c r="I3699" s="89">
        <v>0</v>
      </c>
      <c r="J3699" s="89">
        <v>0</v>
      </c>
      <c r="K3699" s="89">
        <v>0</v>
      </c>
      <c r="L3699" s="89">
        <v>0</v>
      </c>
      <c r="M3699" s="89">
        <v>0</v>
      </c>
      <c r="N3699" s="89">
        <v>0</v>
      </c>
      <c r="O3699" s="89">
        <v>0</v>
      </c>
      <c r="P3699" s="89">
        <v>0</v>
      </c>
      <c r="Q3699" s="89">
        <v>0</v>
      </c>
      <c r="R3699" s="89">
        <v>0</v>
      </c>
      <c r="S3699" s="89">
        <v>0</v>
      </c>
      <c r="T3699" s="89">
        <v>0</v>
      </c>
      <c r="U3699" s="89">
        <v>0</v>
      </c>
      <c r="V3699" s="89">
        <v>0</v>
      </c>
      <c r="W3699" s="89">
        <v>0</v>
      </c>
      <c r="X3699" s="89">
        <v>0</v>
      </c>
      <c r="Y3699" s="89">
        <v>0</v>
      </c>
    </row>
    <row r="3700" spans="1:25">
      <c r="A3700" s="88" t="s">
        <v>3809</v>
      </c>
      <c r="B3700" s="89">
        <v>0</v>
      </c>
      <c r="C3700" s="89">
        <v>0</v>
      </c>
      <c r="D3700" s="89">
        <v>0</v>
      </c>
      <c r="E3700" s="89">
        <v>0</v>
      </c>
      <c r="F3700" s="89">
        <v>0</v>
      </c>
      <c r="G3700" s="89">
        <v>0</v>
      </c>
      <c r="H3700" s="89">
        <v>0</v>
      </c>
      <c r="I3700" s="89">
        <v>0</v>
      </c>
      <c r="J3700" s="89">
        <v>0</v>
      </c>
      <c r="K3700" s="89">
        <v>0</v>
      </c>
      <c r="L3700" s="89">
        <v>0</v>
      </c>
      <c r="M3700" s="89">
        <v>0</v>
      </c>
      <c r="N3700" s="89">
        <v>0</v>
      </c>
      <c r="O3700" s="89">
        <v>0</v>
      </c>
      <c r="P3700" s="89">
        <v>0</v>
      </c>
      <c r="Q3700" s="89">
        <v>0</v>
      </c>
      <c r="R3700" s="89">
        <v>0</v>
      </c>
      <c r="S3700" s="89">
        <v>0</v>
      </c>
      <c r="T3700" s="89">
        <v>0</v>
      </c>
      <c r="U3700" s="89">
        <v>0</v>
      </c>
      <c r="V3700" s="89">
        <v>0</v>
      </c>
      <c r="W3700" s="89">
        <v>0</v>
      </c>
      <c r="X3700" s="89">
        <v>0</v>
      </c>
      <c r="Y3700" s="89">
        <v>0</v>
      </c>
    </row>
    <row r="3701" spans="1:25">
      <c r="A3701" s="88" t="s">
        <v>3810</v>
      </c>
      <c r="B3701" s="89">
        <v>0</v>
      </c>
      <c r="C3701" s="89">
        <v>0</v>
      </c>
      <c r="D3701" s="89">
        <v>0</v>
      </c>
      <c r="E3701" s="89">
        <v>0</v>
      </c>
      <c r="F3701" s="89">
        <v>0</v>
      </c>
      <c r="G3701" s="89">
        <v>0</v>
      </c>
      <c r="H3701" s="89">
        <v>0</v>
      </c>
      <c r="I3701" s="89">
        <v>0</v>
      </c>
      <c r="J3701" s="89">
        <v>0</v>
      </c>
      <c r="K3701" s="89">
        <v>0</v>
      </c>
      <c r="L3701" s="89">
        <v>0</v>
      </c>
      <c r="M3701" s="89">
        <v>0</v>
      </c>
      <c r="N3701" s="89">
        <v>0</v>
      </c>
      <c r="O3701" s="89">
        <v>0</v>
      </c>
      <c r="P3701" s="89">
        <v>0</v>
      </c>
      <c r="Q3701" s="89">
        <v>0</v>
      </c>
      <c r="R3701" s="89">
        <v>0</v>
      </c>
      <c r="S3701" s="89">
        <v>0</v>
      </c>
      <c r="T3701" s="89">
        <v>0</v>
      </c>
      <c r="U3701" s="89">
        <v>0</v>
      </c>
      <c r="V3701" s="89">
        <v>0</v>
      </c>
      <c r="W3701" s="89">
        <v>0</v>
      </c>
      <c r="X3701" s="89">
        <v>0</v>
      </c>
      <c r="Y3701" s="89">
        <v>0</v>
      </c>
    </row>
    <row r="3702" spans="1:25">
      <c r="A3702" s="88" t="s">
        <v>3811</v>
      </c>
      <c r="B3702" s="89">
        <v>0</v>
      </c>
      <c r="C3702" s="89">
        <v>0</v>
      </c>
      <c r="D3702" s="89">
        <v>0</v>
      </c>
      <c r="E3702" s="89">
        <v>0</v>
      </c>
      <c r="F3702" s="89">
        <v>0</v>
      </c>
      <c r="G3702" s="89">
        <v>0</v>
      </c>
      <c r="H3702" s="89">
        <v>0</v>
      </c>
      <c r="I3702" s="89">
        <v>0</v>
      </c>
      <c r="J3702" s="89">
        <v>0</v>
      </c>
      <c r="K3702" s="89">
        <v>0</v>
      </c>
      <c r="L3702" s="89">
        <v>0</v>
      </c>
      <c r="M3702" s="89">
        <v>0</v>
      </c>
      <c r="N3702" s="89">
        <v>0</v>
      </c>
      <c r="O3702" s="89">
        <v>0</v>
      </c>
      <c r="P3702" s="89">
        <v>0</v>
      </c>
      <c r="Q3702" s="89">
        <v>0</v>
      </c>
      <c r="R3702" s="89">
        <v>0</v>
      </c>
      <c r="S3702" s="89">
        <v>0</v>
      </c>
      <c r="T3702" s="89">
        <v>0</v>
      </c>
      <c r="U3702" s="89">
        <v>0</v>
      </c>
      <c r="V3702" s="89">
        <v>0</v>
      </c>
      <c r="W3702" s="89">
        <v>0</v>
      </c>
      <c r="X3702" s="89">
        <v>0</v>
      </c>
      <c r="Y3702" s="89">
        <v>0</v>
      </c>
    </row>
    <row r="3703" spans="1:25">
      <c r="A3703" s="88" t="s">
        <v>3812</v>
      </c>
      <c r="B3703" s="89">
        <v>0</v>
      </c>
      <c r="C3703" s="89">
        <v>0</v>
      </c>
      <c r="D3703" s="89">
        <v>0</v>
      </c>
      <c r="E3703" s="89">
        <v>0</v>
      </c>
      <c r="F3703" s="89">
        <v>0</v>
      </c>
      <c r="G3703" s="89">
        <v>0</v>
      </c>
      <c r="H3703" s="89">
        <v>0</v>
      </c>
      <c r="I3703" s="89">
        <v>0</v>
      </c>
      <c r="J3703" s="89">
        <v>0</v>
      </c>
      <c r="K3703" s="89">
        <v>0</v>
      </c>
      <c r="L3703" s="89">
        <v>0</v>
      </c>
      <c r="M3703" s="89">
        <v>0</v>
      </c>
      <c r="N3703" s="89">
        <v>0</v>
      </c>
      <c r="O3703" s="89">
        <v>0</v>
      </c>
      <c r="P3703" s="89">
        <v>0</v>
      </c>
      <c r="Q3703" s="89">
        <v>0</v>
      </c>
      <c r="R3703" s="89">
        <v>0</v>
      </c>
      <c r="S3703" s="89">
        <v>0</v>
      </c>
      <c r="T3703" s="89">
        <v>0</v>
      </c>
      <c r="U3703" s="89">
        <v>0</v>
      </c>
      <c r="V3703" s="89">
        <v>0</v>
      </c>
      <c r="W3703" s="89">
        <v>0</v>
      </c>
      <c r="X3703" s="89">
        <v>0</v>
      </c>
      <c r="Y3703" s="89">
        <v>0</v>
      </c>
    </row>
    <row r="3704" spans="1:25">
      <c r="A3704" s="88" t="s">
        <v>3813</v>
      </c>
      <c r="B3704" s="89">
        <v>0</v>
      </c>
      <c r="C3704" s="89">
        <v>0</v>
      </c>
      <c r="D3704" s="89">
        <v>0</v>
      </c>
      <c r="E3704" s="89">
        <v>0</v>
      </c>
      <c r="F3704" s="89">
        <v>0</v>
      </c>
      <c r="G3704" s="89">
        <v>0</v>
      </c>
      <c r="H3704" s="89">
        <v>0</v>
      </c>
      <c r="I3704" s="89">
        <v>0</v>
      </c>
      <c r="J3704" s="89">
        <v>0</v>
      </c>
      <c r="K3704" s="89">
        <v>0</v>
      </c>
      <c r="L3704" s="89">
        <v>0</v>
      </c>
      <c r="M3704" s="89">
        <v>0</v>
      </c>
      <c r="N3704" s="89">
        <v>0</v>
      </c>
      <c r="O3704" s="89">
        <v>0</v>
      </c>
      <c r="P3704" s="89">
        <v>0</v>
      </c>
      <c r="Q3704" s="89">
        <v>0</v>
      </c>
      <c r="R3704" s="89">
        <v>0</v>
      </c>
      <c r="S3704" s="89">
        <v>0</v>
      </c>
      <c r="T3704" s="89">
        <v>0</v>
      </c>
      <c r="U3704" s="89">
        <v>0</v>
      </c>
      <c r="V3704" s="89">
        <v>0</v>
      </c>
      <c r="W3704" s="89">
        <v>0</v>
      </c>
      <c r="X3704" s="89">
        <v>0</v>
      </c>
      <c r="Y3704" s="89">
        <v>0</v>
      </c>
    </row>
    <row r="3705" spans="1:25">
      <c r="A3705" s="88" t="s">
        <v>3814</v>
      </c>
      <c r="B3705" s="89">
        <v>0</v>
      </c>
      <c r="C3705" s="89">
        <v>0</v>
      </c>
      <c r="D3705" s="89">
        <v>0</v>
      </c>
      <c r="E3705" s="89">
        <v>0</v>
      </c>
      <c r="F3705" s="89">
        <v>0</v>
      </c>
      <c r="G3705" s="89">
        <v>0</v>
      </c>
      <c r="H3705" s="89">
        <v>0</v>
      </c>
      <c r="I3705" s="89">
        <v>0</v>
      </c>
      <c r="J3705" s="89">
        <v>0</v>
      </c>
      <c r="K3705" s="89">
        <v>0</v>
      </c>
      <c r="L3705" s="89">
        <v>0</v>
      </c>
      <c r="M3705" s="89">
        <v>0</v>
      </c>
      <c r="N3705" s="89">
        <v>0</v>
      </c>
      <c r="O3705" s="89">
        <v>0</v>
      </c>
      <c r="P3705" s="89">
        <v>0</v>
      </c>
      <c r="Q3705" s="89">
        <v>0</v>
      </c>
      <c r="R3705" s="89">
        <v>0</v>
      </c>
      <c r="S3705" s="89">
        <v>0</v>
      </c>
      <c r="T3705" s="89">
        <v>0</v>
      </c>
      <c r="U3705" s="89">
        <v>0</v>
      </c>
      <c r="V3705" s="89">
        <v>0</v>
      </c>
      <c r="W3705" s="89">
        <v>0</v>
      </c>
      <c r="X3705" s="89">
        <v>0</v>
      </c>
      <c r="Y3705" s="89">
        <v>0</v>
      </c>
    </row>
    <row r="3706" spans="1:25">
      <c r="A3706" s="88" t="s">
        <v>3815</v>
      </c>
      <c r="B3706" s="89">
        <v>0</v>
      </c>
      <c r="C3706" s="89">
        <v>0</v>
      </c>
      <c r="D3706" s="89">
        <v>0</v>
      </c>
      <c r="E3706" s="89">
        <v>0</v>
      </c>
      <c r="F3706" s="89">
        <v>0</v>
      </c>
      <c r="G3706" s="89">
        <v>0</v>
      </c>
      <c r="H3706" s="89">
        <v>0</v>
      </c>
      <c r="I3706" s="89">
        <v>0</v>
      </c>
      <c r="J3706" s="89">
        <v>0</v>
      </c>
      <c r="K3706" s="89">
        <v>0</v>
      </c>
      <c r="L3706" s="89">
        <v>0</v>
      </c>
      <c r="M3706" s="89">
        <v>0</v>
      </c>
      <c r="N3706" s="89">
        <v>0</v>
      </c>
      <c r="O3706" s="89">
        <v>0</v>
      </c>
      <c r="P3706" s="89">
        <v>0</v>
      </c>
      <c r="Q3706" s="89">
        <v>0</v>
      </c>
      <c r="R3706" s="89">
        <v>0</v>
      </c>
      <c r="S3706" s="89">
        <v>0</v>
      </c>
      <c r="T3706" s="89">
        <v>0</v>
      </c>
      <c r="U3706" s="89">
        <v>0</v>
      </c>
      <c r="V3706" s="89">
        <v>0</v>
      </c>
      <c r="W3706" s="89">
        <v>0</v>
      </c>
      <c r="X3706" s="89">
        <v>0</v>
      </c>
      <c r="Y3706" s="89">
        <v>0</v>
      </c>
    </row>
    <row r="3707" spans="1:25">
      <c r="A3707" s="88" t="s">
        <v>3816</v>
      </c>
      <c r="B3707" s="89">
        <v>0</v>
      </c>
      <c r="C3707" s="89">
        <v>0</v>
      </c>
      <c r="D3707" s="89">
        <v>0</v>
      </c>
      <c r="E3707" s="89">
        <v>0</v>
      </c>
      <c r="F3707" s="89">
        <v>0</v>
      </c>
      <c r="G3707" s="89">
        <v>0</v>
      </c>
      <c r="H3707" s="89">
        <v>0</v>
      </c>
      <c r="I3707" s="89">
        <v>0</v>
      </c>
      <c r="J3707" s="89">
        <v>0</v>
      </c>
      <c r="K3707" s="89">
        <v>0</v>
      </c>
      <c r="L3707" s="89">
        <v>0</v>
      </c>
      <c r="M3707" s="89">
        <v>0</v>
      </c>
      <c r="N3707" s="89">
        <v>0</v>
      </c>
      <c r="O3707" s="89">
        <v>0</v>
      </c>
      <c r="P3707" s="89">
        <v>0</v>
      </c>
      <c r="Q3707" s="89">
        <v>0</v>
      </c>
      <c r="R3707" s="89">
        <v>0</v>
      </c>
      <c r="S3707" s="89">
        <v>0</v>
      </c>
      <c r="T3707" s="89">
        <v>0</v>
      </c>
      <c r="U3707" s="89">
        <v>0</v>
      </c>
      <c r="V3707" s="89">
        <v>0</v>
      </c>
      <c r="W3707" s="89">
        <v>0</v>
      </c>
      <c r="X3707" s="89">
        <v>0</v>
      </c>
      <c r="Y3707" s="89">
        <v>0</v>
      </c>
    </row>
    <row r="3708" spans="1:25">
      <c r="A3708" s="88" t="s">
        <v>3817</v>
      </c>
      <c r="B3708" s="89">
        <v>0</v>
      </c>
      <c r="C3708" s="89">
        <v>0</v>
      </c>
      <c r="D3708" s="89">
        <v>0</v>
      </c>
      <c r="E3708" s="89">
        <v>0</v>
      </c>
      <c r="F3708" s="89">
        <v>0</v>
      </c>
      <c r="G3708" s="89">
        <v>0</v>
      </c>
      <c r="H3708" s="89">
        <v>0</v>
      </c>
      <c r="I3708" s="89">
        <v>0</v>
      </c>
      <c r="J3708" s="89">
        <v>0</v>
      </c>
      <c r="K3708" s="89">
        <v>0</v>
      </c>
      <c r="L3708" s="89">
        <v>0</v>
      </c>
      <c r="M3708" s="89">
        <v>0</v>
      </c>
      <c r="N3708" s="89">
        <v>0</v>
      </c>
      <c r="O3708" s="89">
        <v>0</v>
      </c>
      <c r="P3708" s="89">
        <v>0</v>
      </c>
      <c r="Q3708" s="89">
        <v>0</v>
      </c>
      <c r="R3708" s="89">
        <v>0</v>
      </c>
      <c r="S3708" s="89">
        <v>0</v>
      </c>
      <c r="T3708" s="89">
        <v>0</v>
      </c>
      <c r="U3708" s="89">
        <v>0</v>
      </c>
      <c r="V3708" s="89">
        <v>0</v>
      </c>
      <c r="W3708" s="89">
        <v>0</v>
      </c>
      <c r="X3708" s="89">
        <v>0</v>
      </c>
      <c r="Y3708" s="89">
        <v>0</v>
      </c>
    </row>
    <row r="3709" spans="1:25">
      <c r="A3709" s="88" t="s">
        <v>3818</v>
      </c>
      <c r="B3709" s="89">
        <v>0</v>
      </c>
      <c r="C3709" s="89">
        <v>0</v>
      </c>
      <c r="D3709" s="89">
        <v>0</v>
      </c>
      <c r="E3709" s="89">
        <v>0</v>
      </c>
      <c r="F3709" s="89">
        <v>0</v>
      </c>
      <c r="G3709" s="89">
        <v>0</v>
      </c>
      <c r="H3709" s="89">
        <v>0</v>
      </c>
      <c r="I3709" s="89">
        <v>0</v>
      </c>
      <c r="J3709" s="89">
        <v>0</v>
      </c>
      <c r="K3709" s="89">
        <v>0</v>
      </c>
      <c r="L3709" s="89">
        <v>0</v>
      </c>
      <c r="M3709" s="89">
        <v>0</v>
      </c>
      <c r="N3709" s="89">
        <v>0</v>
      </c>
      <c r="O3709" s="89">
        <v>0</v>
      </c>
      <c r="P3709" s="89">
        <v>0</v>
      </c>
      <c r="Q3709" s="89">
        <v>0</v>
      </c>
      <c r="R3709" s="89">
        <v>0</v>
      </c>
      <c r="S3709" s="89">
        <v>0</v>
      </c>
      <c r="T3709" s="89">
        <v>0</v>
      </c>
      <c r="U3709" s="89">
        <v>0</v>
      </c>
      <c r="V3709" s="89">
        <v>0</v>
      </c>
      <c r="W3709" s="89">
        <v>0</v>
      </c>
      <c r="X3709" s="89">
        <v>0</v>
      </c>
      <c r="Y3709" s="89">
        <v>0</v>
      </c>
    </row>
    <row r="3710" spans="1:25">
      <c r="A3710" s="88" t="s">
        <v>3819</v>
      </c>
      <c r="B3710" s="89">
        <v>0</v>
      </c>
      <c r="C3710" s="89">
        <v>0</v>
      </c>
      <c r="D3710" s="89">
        <v>0</v>
      </c>
      <c r="E3710" s="89">
        <v>0</v>
      </c>
      <c r="F3710" s="89">
        <v>0</v>
      </c>
      <c r="G3710" s="89">
        <v>0</v>
      </c>
      <c r="H3710" s="89">
        <v>0</v>
      </c>
      <c r="I3710" s="89">
        <v>0</v>
      </c>
      <c r="J3710" s="89">
        <v>0</v>
      </c>
      <c r="K3710" s="89">
        <v>0</v>
      </c>
      <c r="L3710" s="89">
        <v>0</v>
      </c>
      <c r="M3710" s="89">
        <v>0</v>
      </c>
      <c r="N3710" s="89">
        <v>0</v>
      </c>
      <c r="O3710" s="89">
        <v>0</v>
      </c>
      <c r="P3710" s="89">
        <v>0</v>
      </c>
      <c r="Q3710" s="89">
        <v>0</v>
      </c>
      <c r="R3710" s="89">
        <v>0</v>
      </c>
      <c r="S3710" s="89">
        <v>0</v>
      </c>
      <c r="T3710" s="89">
        <v>0</v>
      </c>
      <c r="U3710" s="89">
        <v>0</v>
      </c>
      <c r="V3710" s="89">
        <v>0</v>
      </c>
      <c r="W3710" s="89">
        <v>0</v>
      </c>
      <c r="X3710" s="89">
        <v>0</v>
      </c>
      <c r="Y3710" s="89">
        <v>0</v>
      </c>
    </row>
    <row r="3711" spans="1:25">
      <c r="A3711" s="88" t="s">
        <v>3820</v>
      </c>
      <c r="B3711" s="89">
        <v>0</v>
      </c>
      <c r="C3711" s="89">
        <v>0</v>
      </c>
      <c r="D3711" s="89">
        <v>0</v>
      </c>
      <c r="E3711" s="89">
        <v>0</v>
      </c>
      <c r="F3711" s="89">
        <v>0</v>
      </c>
      <c r="G3711" s="89">
        <v>0</v>
      </c>
      <c r="H3711" s="89">
        <v>0</v>
      </c>
      <c r="I3711" s="89">
        <v>0</v>
      </c>
      <c r="J3711" s="89">
        <v>0</v>
      </c>
      <c r="K3711" s="89">
        <v>0</v>
      </c>
      <c r="L3711" s="89">
        <v>0</v>
      </c>
      <c r="M3711" s="89">
        <v>0</v>
      </c>
      <c r="N3711" s="89">
        <v>0</v>
      </c>
      <c r="O3711" s="89">
        <v>0</v>
      </c>
      <c r="P3711" s="89">
        <v>0</v>
      </c>
      <c r="Q3711" s="89">
        <v>0</v>
      </c>
      <c r="R3711" s="89">
        <v>0</v>
      </c>
      <c r="S3711" s="89">
        <v>0</v>
      </c>
      <c r="T3711" s="89">
        <v>0</v>
      </c>
      <c r="U3711" s="89">
        <v>0</v>
      </c>
      <c r="V3711" s="89">
        <v>0</v>
      </c>
      <c r="W3711" s="89">
        <v>0</v>
      </c>
      <c r="X3711" s="89">
        <v>0</v>
      </c>
      <c r="Y3711" s="89">
        <v>0</v>
      </c>
    </row>
    <row r="3712" spans="1:25">
      <c r="A3712" s="88" t="s">
        <v>3821</v>
      </c>
      <c r="B3712" s="89">
        <v>0</v>
      </c>
      <c r="C3712" s="89">
        <v>0</v>
      </c>
      <c r="D3712" s="89">
        <v>0</v>
      </c>
      <c r="E3712" s="89">
        <v>0</v>
      </c>
      <c r="F3712" s="89">
        <v>0</v>
      </c>
      <c r="G3712" s="89">
        <v>0</v>
      </c>
      <c r="H3712" s="89">
        <v>0</v>
      </c>
      <c r="I3712" s="89">
        <v>0</v>
      </c>
      <c r="J3712" s="89">
        <v>0</v>
      </c>
      <c r="K3712" s="89">
        <v>0</v>
      </c>
      <c r="L3712" s="89">
        <v>0</v>
      </c>
      <c r="M3712" s="89">
        <v>0</v>
      </c>
      <c r="N3712" s="89">
        <v>0</v>
      </c>
      <c r="O3712" s="89">
        <v>0</v>
      </c>
      <c r="P3712" s="89">
        <v>0</v>
      </c>
      <c r="Q3712" s="89">
        <v>0</v>
      </c>
      <c r="R3712" s="89">
        <v>0</v>
      </c>
      <c r="S3712" s="89">
        <v>0</v>
      </c>
      <c r="T3712" s="89">
        <v>0</v>
      </c>
      <c r="U3712" s="89">
        <v>0</v>
      </c>
      <c r="V3712" s="89">
        <v>0</v>
      </c>
      <c r="W3712" s="89">
        <v>0</v>
      </c>
      <c r="X3712" s="89">
        <v>0</v>
      </c>
      <c r="Y3712" s="89">
        <v>0</v>
      </c>
    </row>
    <row r="3713" spans="1:25">
      <c r="A3713" s="88" t="s">
        <v>3822</v>
      </c>
      <c r="B3713" s="89">
        <v>0</v>
      </c>
      <c r="C3713" s="89">
        <v>0</v>
      </c>
      <c r="D3713" s="89">
        <v>0</v>
      </c>
      <c r="E3713" s="89">
        <v>0</v>
      </c>
      <c r="F3713" s="89">
        <v>0</v>
      </c>
      <c r="G3713" s="89">
        <v>0</v>
      </c>
      <c r="H3713" s="89">
        <v>0</v>
      </c>
      <c r="I3713" s="89">
        <v>0</v>
      </c>
      <c r="J3713" s="89">
        <v>0</v>
      </c>
      <c r="K3713" s="89">
        <v>0</v>
      </c>
      <c r="L3713" s="89">
        <v>0</v>
      </c>
      <c r="M3713" s="89">
        <v>0</v>
      </c>
      <c r="N3713" s="89">
        <v>0</v>
      </c>
      <c r="O3713" s="89">
        <v>0</v>
      </c>
      <c r="P3713" s="89">
        <v>0</v>
      </c>
      <c r="Q3713" s="89">
        <v>0</v>
      </c>
      <c r="R3713" s="89">
        <v>0</v>
      </c>
      <c r="S3713" s="89">
        <v>0</v>
      </c>
      <c r="T3713" s="89">
        <v>0</v>
      </c>
      <c r="U3713" s="89">
        <v>0</v>
      </c>
      <c r="V3713" s="89">
        <v>0</v>
      </c>
      <c r="W3713" s="89">
        <v>0</v>
      </c>
      <c r="X3713" s="89">
        <v>0</v>
      </c>
      <c r="Y3713" s="89">
        <v>0</v>
      </c>
    </row>
    <row r="3714" spans="1:25">
      <c r="A3714" s="88" t="s">
        <v>3823</v>
      </c>
      <c r="B3714" s="89">
        <v>0</v>
      </c>
      <c r="C3714" s="89">
        <v>0</v>
      </c>
      <c r="D3714" s="89">
        <v>0</v>
      </c>
      <c r="E3714" s="89">
        <v>0</v>
      </c>
      <c r="F3714" s="89">
        <v>0</v>
      </c>
      <c r="G3714" s="89">
        <v>0</v>
      </c>
      <c r="H3714" s="89">
        <v>0</v>
      </c>
      <c r="I3714" s="89">
        <v>0</v>
      </c>
      <c r="J3714" s="89">
        <v>0</v>
      </c>
      <c r="K3714" s="89">
        <v>0</v>
      </c>
      <c r="L3714" s="89">
        <v>0</v>
      </c>
      <c r="M3714" s="89">
        <v>0</v>
      </c>
      <c r="N3714" s="89">
        <v>0</v>
      </c>
      <c r="O3714" s="89">
        <v>0</v>
      </c>
      <c r="P3714" s="89">
        <v>0</v>
      </c>
      <c r="Q3714" s="89">
        <v>0</v>
      </c>
      <c r="R3714" s="89">
        <v>0</v>
      </c>
      <c r="S3714" s="89">
        <v>0</v>
      </c>
      <c r="T3714" s="89">
        <v>0</v>
      </c>
      <c r="U3714" s="89">
        <v>0</v>
      </c>
      <c r="V3714" s="89">
        <v>0</v>
      </c>
      <c r="W3714" s="89">
        <v>0</v>
      </c>
      <c r="X3714" s="89">
        <v>0</v>
      </c>
      <c r="Y3714" s="89">
        <v>0</v>
      </c>
    </row>
    <row r="3715" spans="1:25">
      <c r="A3715" s="88" t="s">
        <v>3824</v>
      </c>
      <c r="B3715" s="89">
        <v>0</v>
      </c>
      <c r="C3715" s="89">
        <v>0</v>
      </c>
      <c r="D3715" s="89">
        <v>0</v>
      </c>
      <c r="E3715" s="89">
        <v>0</v>
      </c>
      <c r="F3715" s="89">
        <v>0</v>
      </c>
      <c r="G3715" s="89">
        <v>0</v>
      </c>
      <c r="H3715" s="89">
        <v>0</v>
      </c>
      <c r="I3715" s="89">
        <v>0</v>
      </c>
      <c r="J3715" s="89">
        <v>0</v>
      </c>
      <c r="K3715" s="89">
        <v>0</v>
      </c>
      <c r="L3715" s="89">
        <v>0</v>
      </c>
      <c r="M3715" s="89">
        <v>0</v>
      </c>
      <c r="N3715" s="89">
        <v>0</v>
      </c>
      <c r="O3715" s="89">
        <v>0</v>
      </c>
      <c r="P3715" s="89">
        <v>0</v>
      </c>
      <c r="Q3715" s="89">
        <v>0</v>
      </c>
      <c r="R3715" s="89">
        <v>0</v>
      </c>
      <c r="S3715" s="89">
        <v>0</v>
      </c>
      <c r="T3715" s="89">
        <v>0</v>
      </c>
      <c r="U3715" s="89">
        <v>0</v>
      </c>
      <c r="V3715" s="89">
        <v>0</v>
      </c>
      <c r="W3715" s="89">
        <v>0</v>
      </c>
      <c r="X3715" s="89">
        <v>0</v>
      </c>
      <c r="Y3715" s="89">
        <v>0</v>
      </c>
    </row>
    <row r="3716" spans="1:25">
      <c r="A3716" s="88" t="s">
        <v>3825</v>
      </c>
      <c r="B3716" s="89">
        <v>0</v>
      </c>
      <c r="C3716" s="89">
        <v>0</v>
      </c>
      <c r="D3716" s="89">
        <v>0</v>
      </c>
      <c r="E3716" s="89">
        <v>0</v>
      </c>
      <c r="F3716" s="89">
        <v>0</v>
      </c>
      <c r="G3716" s="89">
        <v>0</v>
      </c>
      <c r="H3716" s="89">
        <v>0</v>
      </c>
      <c r="I3716" s="89">
        <v>0</v>
      </c>
      <c r="J3716" s="89">
        <v>0</v>
      </c>
      <c r="K3716" s="89">
        <v>0</v>
      </c>
      <c r="L3716" s="89">
        <v>0</v>
      </c>
      <c r="M3716" s="89">
        <v>0</v>
      </c>
      <c r="N3716" s="89">
        <v>0</v>
      </c>
      <c r="O3716" s="89">
        <v>0</v>
      </c>
      <c r="P3716" s="89">
        <v>0</v>
      </c>
      <c r="Q3716" s="89">
        <v>0</v>
      </c>
      <c r="R3716" s="89">
        <v>0</v>
      </c>
      <c r="S3716" s="89">
        <v>0</v>
      </c>
      <c r="T3716" s="89">
        <v>0</v>
      </c>
      <c r="U3716" s="89">
        <v>0</v>
      </c>
      <c r="V3716" s="89">
        <v>0</v>
      </c>
      <c r="W3716" s="89">
        <v>0</v>
      </c>
      <c r="X3716" s="89">
        <v>0</v>
      </c>
      <c r="Y3716" s="89">
        <v>0</v>
      </c>
    </row>
    <row r="3717" spans="1:25">
      <c r="A3717" s="88" t="s">
        <v>3826</v>
      </c>
      <c r="B3717" s="89">
        <v>0</v>
      </c>
      <c r="C3717" s="89">
        <v>0</v>
      </c>
      <c r="D3717" s="89">
        <v>0</v>
      </c>
      <c r="E3717" s="89">
        <v>0</v>
      </c>
      <c r="F3717" s="89">
        <v>0</v>
      </c>
      <c r="G3717" s="89">
        <v>0</v>
      </c>
      <c r="H3717" s="89">
        <v>0</v>
      </c>
      <c r="I3717" s="89">
        <v>0</v>
      </c>
      <c r="J3717" s="89">
        <v>0</v>
      </c>
      <c r="K3717" s="89">
        <v>0</v>
      </c>
      <c r="L3717" s="89">
        <v>0</v>
      </c>
      <c r="M3717" s="89">
        <v>0</v>
      </c>
      <c r="N3717" s="89">
        <v>0</v>
      </c>
      <c r="O3717" s="89">
        <v>0</v>
      </c>
      <c r="P3717" s="89">
        <v>0</v>
      </c>
      <c r="Q3717" s="89">
        <v>0</v>
      </c>
      <c r="R3717" s="89">
        <v>0</v>
      </c>
      <c r="S3717" s="89">
        <v>0</v>
      </c>
      <c r="T3717" s="89">
        <v>0</v>
      </c>
      <c r="U3717" s="89">
        <v>0</v>
      </c>
      <c r="V3717" s="89">
        <v>0</v>
      </c>
      <c r="W3717" s="89">
        <v>0</v>
      </c>
      <c r="X3717" s="89">
        <v>0</v>
      </c>
      <c r="Y3717" s="89">
        <v>0</v>
      </c>
    </row>
    <row r="3718" spans="1:25">
      <c r="A3718" s="88" t="s">
        <v>3827</v>
      </c>
      <c r="B3718" s="89">
        <v>0</v>
      </c>
      <c r="C3718" s="89">
        <v>0</v>
      </c>
      <c r="D3718" s="89">
        <v>0</v>
      </c>
      <c r="E3718" s="89">
        <v>0</v>
      </c>
      <c r="F3718" s="89">
        <v>0</v>
      </c>
      <c r="G3718" s="89">
        <v>0</v>
      </c>
      <c r="H3718" s="89">
        <v>0</v>
      </c>
      <c r="I3718" s="89">
        <v>0</v>
      </c>
      <c r="J3718" s="89">
        <v>0</v>
      </c>
      <c r="K3718" s="89">
        <v>0</v>
      </c>
      <c r="L3718" s="89">
        <v>0</v>
      </c>
      <c r="M3718" s="89">
        <v>0</v>
      </c>
      <c r="N3718" s="89">
        <v>0</v>
      </c>
      <c r="O3718" s="89">
        <v>0</v>
      </c>
      <c r="P3718" s="89">
        <v>0</v>
      </c>
      <c r="Q3718" s="89">
        <v>0</v>
      </c>
      <c r="R3718" s="89">
        <v>0</v>
      </c>
      <c r="S3718" s="89">
        <v>0</v>
      </c>
      <c r="T3718" s="89">
        <v>0</v>
      </c>
      <c r="U3718" s="89">
        <v>0</v>
      </c>
      <c r="V3718" s="89">
        <v>0</v>
      </c>
      <c r="W3718" s="89">
        <v>0</v>
      </c>
      <c r="X3718" s="89">
        <v>0</v>
      </c>
      <c r="Y3718" s="89">
        <v>0</v>
      </c>
    </row>
    <row r="3719" spans="1:25">
      <c r="A3719" s="88" t="s">
        <v>3828</v>
      </c>
      <c r="B3719" s="89">
        <v>0</v>
      </c>
      <c r="C3719" s="89">
        <v>0</v>
      </c>
      <c r="D3719" s="89">
        <v>0</v>
      </c>
      <c r="E3719" s="89">
        <v>0</v>
      </c>
      <c r="F3719" s="89">
        <v>0</v>
      </c>
      <c r="G3719" s="89">
        <v>0</v>
      </c>
      <c r="H3719" s="89">
        <v>0</v>
      </c>
      <c r="I3719" s="89">
        <v>0</v>
      </c>
      <c r="J3719" s="89">
        <v>0</v>
      </c>
      <c r="K3719" s="89">
        <v>0</v>
      </c>
      <c r="L3719" s="89">
        <v>0</v>
      </c>
      <c r="M3719" s="89">
        <v>0</v>
      </c>
      <c r="N3719" s="89">
        <v>0</v>
      </c>
      <c r="O3719" s="89">
        <v>0</v>
      </c>
      <c r="P3719" s="89">
        <v>0</v>
      </c>
      <c r="Q3719" s="89">
        <v>0</v>
      </c>
      <c r="R3719" s="89">
        <v>0</v>
      </c>
      <c r="S3719" s="89">
        <v>0</v>
      </c>
      <c r="T3719" s="89">
        <v>0</v>
      </c>
      <c r="U3719" s="89">
        <v>0</v>
      </c>
      <c r="V3719" s="89">
        <v>0</v>
      </c>
      <c r="W3719" s="89">
        <v>0</v>
      </c>
      <c r="X3719" s="89">
        <v>0</v>
      </c>
      <c r="Y3719" s="89">
        <v>0</v>
      </c>
    </row>
    <row r="3720" spans="1:25">
      <c r="A3720" s="88" t="s">
        <v>3829</v>
      </c>
      <c r="B3720" s="89">
        <v>0</v>
      </c>
      <c r="C3720" s="89">
        <v>0</v>
      </c>
      <c r="D3720" s="89">
        <v>0</v>
      </c>
      <c r="E3720" s="89">
        <v>0</v>
      </c>
      <c r="F3720" s="89">
        <v>0</v>
      </c>
      <c r="G3720" s="89">
        <v>0</v>
      </c>
      <c r="H3720" s="89">
        <v>0</v>
      </c>
      <c r="I3720" s="89">
        <v>0</v>
      </c>
      <c r="J3720" s="89">
        <v>0</v>
      </c>
      <c r="K3720" s="89">
        <v>0</v>
      </c>
      <c r="L3720" s="89">
        <v>0</v>
      </c>
      <c r="M3720" s="89">
        <v>0</v>
      </c>
      <c r="N3720" s="89">
        <v>0</v>
      </c>
      <c r="O3720" s="89">
        <v>0</v>
      </c>
      <c r="P3720" s="89">
        <v>0</v>
      </c>
      <c r="Q3720" s="89">
        <v>0</v>
      </c>
      <c r="R3720" s="89">
        <v>0</v>
      </c>
      <c r="S3720" s="89">
        <v>0</v>
      </c>
      <c r="T3720" s="89">
        <v>0</v>
      </c>
      <c r="U3720" s="89">
        <v>0</v>
      </c>
      <c r="V3720" s="89">
        <v>0</v>
      </c>
      <c r="W3720" s="89">
        <v>0</v>
      </c>
      <c r="X3720" s="89">
        <v>0</v>
      </c>
      <c r="Y3720" s="89">
        <v>0</v>
      </c>
    </row>
    <row r="3721" spans="1:25">
      <c r="A3721" s="88" t="s">
        <v>3830</v>
      </c>
      <c r="B3721" s="89">
        <v>0</v>
      </c>
      <c r="C3721" s="89">
        <v>0</v>
      </c>
      <c r="D3721" s="89">
        <v>0</v>
      </c>
      <c r="E3721" s="89">
        <v>0</v>
      </c>
      <c r="F3721" s="89">
        <v>0</v>
      </c>
      <c r="G3721" s="89">
        <v>0</v>
      </c>
      <c r="H3721" s="89">
        <v>0</v>
      </c>
      <c r="I3721" s="89">
        <v>0</v>
      </c>
      <c r="J3721" s="89">
        <v>0</v>
      </c>
      <c r="K3721" s="89">
        <v>0</v>
      </c>
      <c r="L3721" s="89">
        <v>0</v>
      </c>
      <c r="M3721" s="89">
        <v>0</v>
      </c>
      <c r="N3721" s="89">
        <v>0</v>
      </c>
      <c r="O3721" s="89">
        <v>0</v>
      </c>
      <c r="P3721" s="89">
        <v>0</v>
      </c>
      <c r="Q3721" s="89">
        <v>0</v>
      </c>
      <c r="R3721" s="89">
        <v>0</v>
      </c>
      <c r="S3721" s="89">
        <v>0</v>
      </c>
      <c r="T3721" s="89">
        <v>0</v>
      </c>
      <c r="U3721" s="89">
        <v>0</v>
      </c>
      <c r="V3721" s="89">
        <v>0</v>
      </c>
      <c r="W3721" s="89">
        <v>0</v>
      </c>
      <c r="X3721" s="89">
        <v>0</v>
      </c>
      <c r="Y3721" s="89">
        <v>0</v>
      </c>
    </row>
    <row r="3722" spans="1:25">
      <c r="A3722" s="88" t="s">
        <v>3831</v>
      </c>
      <c r="B3722" s="89">
        <v>0</v>
      </c>
      <c r="C3722" s="89">
        <v>0</v>
      </c>
      <c r="D3722" s="89">
        <v>0</v>
      </c>
      <c r="E3722" s="89">
        <v>0</v>
      </c>
      <c r="F3722" s="89">
        <v>0</v>
      </c>
      <c r="G3722" s="89">
        <v>0</v>
      </c>
      <c r="H3722" s="89">
        <v>0</v>
      </c>
      <c r="I3722" s="89">
        <v>0</v>
      </c>
      <c r="J3722" s="89">
        <v>0</v>
      </c>
      <c r="K3722" s="89">
        <v>0</v>
      </c>
      <c r="L3722" s="89">
        <v>0</v>
      </c>
      <c r="M3722" s="89">
        <v>0</v>
      </c>
      <c r="N3722" s="89">
        <v>0</v>
      </c>
      <c r="O3722" s="89">
        <v>0</v>
      </c>
      <c r="P3722" s="89">
        <v>0</v>
      </c>
      <c r="Q3722" s="89">
        <v>0</v>
      </c>
      <c r="R3722" s="89">
        <v>0</v>
      </c>
      <c r="S3722" s="89">
        <v>0</v>
      </c>
      <c r="T3722" s="89">
        <v>0</v>
      </c>
      <c r="U3722" s="89">
        <v>0</v>
      </c>
      <c r="V3722" s="89">
        <v>0</v>
      </c>
      <c r="W3722" s="89">
        <v>0</v>
      </c>
      <c r="X3722" s="89">
        <v>0</v>
      </c>
      <c r="Y3722" s="89">
        <v>0</v>
      </c>
    </row>
    <row r="3723" spans="1:25">
      <c r="A3723" s="88" t="s">
        <v>3832</v>
      </c>
      <c r="B3723" s="89">
        <v>0</v>
      </c>
      <c r="C3723" s="89">
        <v>0</v>
      </c>
      <c r="D3723" s="89">
        <v>0</v>
      </c>
      <c r="E3723" s="89">
        <v>0</v>
      </c>
      <c r="F3723" s="89">
        <v>0</v>
      </c>
      <c r="G3723" s="89">
        <v>0</v>
      </c>
      <c r="H3723" s="89">
        <v>0</v>
      </c>
      <c r="I3723" s="89">
        <v>0</v>
      </c>
      <c r="J3723" s="89">
        <v>0</v>
      </c>
      <c r="K3723" s="89">
        <v>0</v>
      </c>
      <c r="L3723" s="89">
        <v>0</v>
      </c>
      <c r="M3723" s="89">
        <v>0</v>
      </c>
      <c r="N3723" s="89">
        <v>0</v>
      </c>
      <c r="O3723" s="89">
        <v>0</v>
      </c>
      <c r="P3723" s="89">
        <v>0</v>
      </c>
      <c r="Q3723" s="89">
        <v>0</v>
      </c>
      <c r="R3723" s="89">
        <v>0</v>
      </c>
      <c r="S3723" s="89">
        <v>0</v>
      </c>
      <c r="T3723" s="89">
        <v>0</v>
      </c>
      <c r="U3723" s="89">
        <v>0</v>
      </c>
      <c r="V3723" s="89">
        <v>0</v>
      </c>
      <c r="W3723" s="89">
        <v>0</v>
      </c>
      <c r="X3723" s="89">
        <v>0</v>
      </c>
      <c r="Y3723" s="89">
        <v>0</v>
      </c>
    </row>
    <row r="3724" spans="1:25">
      <c r="A3724" s="88" t="s">
        <v>3833</v>
      </c>
      <c r="B3724" s="89">
        <v>0</v>
      </c>
      <c r="C3724" s="89">
        <v>0</v>
      </c>
      <c r="D3724" s="89">
        <v>0</v>
      </c>
      <c r="E3724" s="89">
        <v>0</v>
      </c>
      <c r="F3724" s="89">
        <v>0</v>
      </c>
      <c r="G3724" s="89">
        <v>0</v>
      </c>
      <c r="H3724" s="89">
        <v>0</v>
      </c>
      <c r="I3724" s="89">
        <v>0</v>
      </c>
      <c r="J3724" s="89">
        <v>0</v>
      </c>
      <c r="K3724" s="89">
        <v>0</v>
      </c>
      <c r="L3724" s="89">
        <v>0</v>
      </c>
      <c r="M3724" s="89">
        <v>0</v>
      </c>
      <c r="N3724" s="89">
        <v>0</v>
      </c>
      <c r="O3724" s="89">
        <v>0</v>
      </c>
      <c r="P3724" s="89">
        <v>0</v>
      </c>
      <c r="Q3724" s="89">
        <v>0</v>
      </c>
      <c r="R3724" s="89">
        <v>0</v>
      </c>
      <c r="S3724" s="89">
        <v>0</v>
      </c>
      <c r="T3724" s="89">
        <v>0</v>
      </c>
      <c r="U3724" s="89">
        <v>0</v>
      </c>
      <c r="V3724" s="89">
        <v>0</v>
      </c>
      <c r="W3724" s="89">
        <v>0</v>
      </c>
      <c r="X3724" s="89">
        <v>0</v>
      </c>
      <c r="Y3724" s="89">
        <v>0</v>
      </c>
    </row>
    <row r="3725" spans="1:25">
      <c r="A3725" s="88" t="s">
        <v>3834</v>
      </c>
      <c r="B3725" s="89">
        <v>0</v>
      </c>
      <c r="C3725" s="89">
        <v>0</v>
      </c>
      <c r="D3725" s="89">
        <v>0</v>
      </c>
      <c r="E3725" s="89">
        <v>0</v>
      </c>
      <c r="F3725" s="89">
        <v>0</v>
      </c>
      <c r="G3725" s="89">
        <v>0</v>
      </c>
      <c r="H3725" s="89">
        <v>0</v>
      </c>
      <c r="I3725" s="89">
        <v>0</v>
      </c>
      <c r="J3725" s="89">
        <v>0</v>
      </c>
      <c r="K3725" s="89">
        <v>0</v>
      </c>
      <c r="L3725" s="89">
        <v>0</v>
      </c>
      <c r="M3725" s="89">
        <v>0</v>
      </c>
      <c r="N3725" s="89">
        <v>0</v>
      </c>
      <c r="O3725" s="89">
        <v>0</v>
      </c>
      <c r="P3725" s="89">
        <v>0</v>
      </c>
      <c r="Q3725" s="89">
        <v>0</v>
      </c>
      <c r="R3725" s="89">
        <v>0</v>
      </c>
      <c r="S3725" s="89">
        <v>0</v>
      </c>
      <c r="T3725" s="89">
        <v>0</v>
      </c>
      <c r="U3725" s="89">
        <v>0</v>
      </c>
      <c r="V3725" s="89">
        <v>0</v>
      </c>
      <c r="W3725" s="89">
        <v>0</v>
      </c>
      <c r="X3725" s="89">
        <v>0</v>
      </c>
      <c r="Y3725" s="89">
        <v>0</v>
      </c>
    </row>
    <row r="3726" spans="1:25">
      <c r="A3726" s="88" t="s">
        <v>3835</v>
      </c>
      <c r="B3726" s="89">
        <v>0</v>
      </c>
      <c r="C3726" s="89">
        <v>0</v>
      </c>
      <c r="D3726" s="89">
        <v>0</v>
      </c>
      <c r="E3726" s="89">
        <v>0</v>
      </c>
      <c r="F3726" s="89">
        <v>0</v>
      </c>
      <c r="G3726" s="89">
        <v>0</v>
      </c>
      <c r="H3726" s="89">
        <v>0</v>
      </c>
      <c r="I3726" s="89">
        <v>0</v>
      </c>
      <c r="J3726" s="89">
        <v>0</v>
      </c>
      <c r="K3726" s="89">
        <v>0</v>
      </c>
      <c r="L3726" s="89">
        <v>0</v>
      </c>
      <c r="M3726" s="89">
        <v>0</v>
      </c>
      <c r="N3726" s="89">
        <v>0</v>
      </c>
      <c r="O3726" s="89">
        <v>0</v>
      </c>
      <c r="P3726" s="89">
        <v>0</v>
      </c>
      <c r="Q3726" s="89">
        <v>0</v>
      </c>
      <c r="R3726" s="89">
        <v>0</v>
      </c>
      <c r="S3726" s="89">
        <v>0</v>
      </c>
      <c r="T3726" s="89">
        <v>0</v>
      </c>
      <c r="U3726" s="89">
        <v>0</v>
      </c>
      <c r="V3726" s="89">
        <v>0</v>
      </c>
      <c r="W3726" s="89">
        <v>0</v>
      </c>
      <c r="X3726" s="89">
        <v>0</v>
      </c>
      <c r="Y3726" s="89">
        <v>0</v>
      </c>
    </row>
    <row r="3727" spans="1:25">
      <c r="A3727" s="88" t="s">
        <v>3836</v>
      </c>
      <c r="B3727" s="89">
        <v>0</v>
      </c>
      <c r="C3727" s="89">
        <v>0</v>
      </c>
      <c r="D3727" s="89">
        <v>0</v>
      </c>
      <c r="E3727" s="89">
        <v>0</v>
      </c>
      <c r="F3727" s="89">
        <v>0</v>
      </c>
      <c r="G3727" s="89">
        <v>0</v>
      </c>
      <c r="H3727" s="89">
        <v>0</v>
      </c>
      <c r="I3727" s="89">
        <v>0</v>
      </c>
      <c r="J3727" s="89">
        <v>0</v>
      </c>
      <c r="K3727" s="89">
        <v>0</v>
      </c>
      <c r="L3727" s="89">
        <v>0</v>
      </c>
      <c r="M3727" s="89">
        <v>0</v>
      </c>
      <c r="N3727" s="89">
        <v>0</v>
      </c>
      <c r="O3727" s="89">
        <v>0</v>
      </c>
      <c r="P3727" s="89">
        <v>0</v>
      </c>
      <c r="Q3727" s="89">
        <v>0</v>
      </c>
      <c r="R3727" s="89">
        <v>0</v>
      </c>
      <c r="S3727" s="89">
        <v>0</v>
      </c>
      <c r="T3727" s="89">
        <v>0</v>
      </c>
      <c r="U3727" s="89">
        <v>0</v>
      </c>
      <c r="V3727" s="89">
        <v>0</v>
      </c>
      <c r="W3727" s="89">
        <v>0</v>
      </c>
      <c r="X3727" s="89">
        <v>0</v>
      </c>
      <c r="Y3727" s="89">
        <v>0</v>
      </c>
    </row>
    <row r="3728" spans="1:25">
      <c r="A3728" s="88" t="s">
        <v>3837</v>
      </c>
      <c r="B3728" s="89">
        <v>0</v>
      </c>
      <c r="C3728" s="89">
        <v>0</v>
      </c>
      <c r="D3728" s="89">
        <v>0</v>
      </c>
      <c r="E3728" s="89">
        <v>0</v>
      </c>
      <c r="F3728" s="89">
        <v>0</v>
      </c>
      <c r="G3728" s="89">
        <v>0</v>
      </c>
      <c r="H3728" s="89">
        <v>0</v>
      </c>
      <c r="I3728" s="89">
        <v>0</v>
      </c>
      <c r="J3728" s="89">
        <v>0</v>
      </c>
      <c r="K3728" s="89">
        <v>0</v>
      </c>
      <c r="L3728" s="89">
        <v>0</v>
      </c>
      <c r="M3728" s="89">
        <v>0</v>
      </c>
      <c r="N3728" s="89">
        <v>0</v>
      </c>
      <c r="O3728" s="89">
        <v>0</v>
      </c>
      <c r="P3728" s="89">
        <v>0</v>
      </c>
      <c r="Q3728" s="89">
        <v>0</v>
      </c>
      <c r="R3728" s="89">
        <v>0</v>
      </c>
      <c r="S3728" s="89">
        <v>0</v>
      </c>
      <c r="T3728" s="89">
        <v>0</v>
      </c>
      <c r="U3728" s="89">
        <v>0</v>
      </c>
      <c r="V3728" s="89">
        <v>0</v>
      </c>
      <c r="W3728" s="89">
        <v>0</v>
      </c>
      <c r="X3728" s="89">
        <v>0</v>
      </c>
      <c r="Y3728" s="89">
        <v>0</v>
      </c>
    </row>
    <row r="3729" spans="1:25">
      <c r="A3729" s="88" t="s">
        <v>3838</v>
      </c>
      <c r="B3729" s="89">
        <v>0</v>
      </c>
      <c r="C3729" s="89">
        <v>0</v>
      </c>
      <c r="D3729" s="89">
        <v>0</v>
      </c>
      <c r="E3729" s="89">
        <v>0</v>
      </c>
      <c r="F3729" s="89">
        <v>0</v>
      </c>
      <c r="G3729" s="89">
        <v>0</v>
      </c>
      <c r="H3729" s="89">
        <v>0</v>
      </c>
      <c r="I3729" s="89">
        <v>0</v>
      </c>
      <c r="J3729" s="89">
        <v>0</v>
      </c>
      <c r="K3729" s="89">
        <v>0</v>
      </c>
      <c r="L3729" s="89">
        <v>0</v>
      </c>
      <c r="M3729" s="89">
        <v>0</v>
      </c>
      <c r="N3729" s="89">
        <v>0</v>
      </c>
      <c r="O3729" s="89">
        <v>0</v>
      </c>
      <c r="P3729" s="89">
        <v>0</v>
      </c>
      <c r="Q3729" s="89">
        <v>0</v>
      </c>
      <c r="R3729" s="89">
        <v>0</v>
      </c>
      <c r="S3729" s="89">
        <v>0</v>
      </c>
      <c r="T3729" s="89">
        <v>0</v>
      </c>
      <c r="U3729" s="89">
        <v>0</v>
      </c>
      <c r="V3729" s="89">
        <v>0</v>
      </c>
      <c r="W3729" s="89">
        <v>0</v>
      </c>
      <c r="X3729" s="89">
        <v>0</v>
      </c>
      <c r="Y3729" s="89">
        <v>0</v>
      </c>
    </row>
    <row r="3730" spans="1:25">
      <c r="A3730" s="88" t="s">
        <v>3839</v>
      </c>
      <c r="B3730" s="89">
        <v>0</v>
      </c>
      <c r="C3730" s="89">
        <v>0</v>
      </c>
      <c r="D3730" s="89">
        <v>0</v>
      </c>
      <c r="E3730" s="89">
        <v>0</v>
      </c>
      <c r="F3730" s="89">
        <v>0</v>
      </c>
      <c r="G3730" s="89">
        <v>0</v>
      </c>
      <c r="H3730" s="89">
        <v>0</v>
      </c>
      <c r="I3730" s="89">
        <v>0</v>
      </c>
      <c r="J3730" s="89">
        <v>0</v>
      </c>
      <c r="K3730" s="89">
        <v>0</v>
      </c>
      <c r="L3730" s="89">
        <v>0</v>
      </c>
      <c r="M3730" s="89">
        <v>0</v>
      </c>
      <c r="N3730" s="89">
        <v>0</v>
      </c>
      <c r="O3730" s="89">
        <v>0</v>
      </c>
      <c r="P3730" s="89">
        <v>0</v>
      </c>
      <c r="Q3730" s="89">
        <v>0</v>
      </c>
      <c r="R3730" s="89">
        <v>0</v>
      </c>
      <c r="S3730" s="89">
        <v>0</v>
      </c>
      <c r="T3730" s="89">
        <v>0</v>
      </c>
      <c r="U3730" s="89">
        <v>0</v>
      </c>
      <c r="V3730" s="89">
        <v>0</v>
      </c>
      <c r="W3730" s="89">
        <v>0</v>
      </c>
      <c r="X3730" s="89">
        <v>0</v>
      </c>
      <c r="Y3730" s="89">
        <v>0</v>
      </c>
    </row>
    <row r="3731" spans="1:25">
      <c r="A3731" s="88" t="s">
        <v>3840</v>
      </c>
      <c r="B3731" s="89">
        <v>0</v>
      </c>
      <c r="C3731" s="89">
        <v>0</v>
      </c>
      <c r="D3731" s="89">
        <v>0</v>
      </c>
      <c r="E3731" s="89">
        <v>0</v>
      </c>
      <c r="F3731" s="89">
        <v>0</v>
      </c>
      <c r="G3731" s="89">
        <v>0</v>
      </c>
      <c r="H3731" s="89">
        <v>0</v>
      </c>
      <c r="I3731" s="89">
        <v>0</v>
      </c>
      <c r="J3731" s="89">
        <v>0</v>
      </c>
      <c r="K3731" s="89">
        <v>0</v>
      </c>
      <c r="L3731" s="89">
        <v>0</v>
      </c>
      <c r="M3731" s="89">
        <v>0</v>
      </c>
      <c r="N3731" s="89">
        <v>0</v>
      </c>
      <c r="O3731" s="89">
        <v>0</v>
      </c>
      <c r="P3731" s="89">
        <v>0</v>
      </c>
      <c r="Q3731" s="89">
        <v>0</v>
      </c>
      <c r="R3731" s="89">
        <v>0</v>
      </c>
      <c r="S3731" s="89">
        <v>0</v>
      </c>
      <c r="T3731" s="89">
        <v>0</v>
      </c>
      <c r="U3731" s="89">
        <v>0</v>
      </c>
      <c r="V3731" s="89">
        <v>0</v>
      </c>
      <c r="W3731" s="89">
        <v>0</v>
      </c>
      <c r="X3731" s="89">
        <v>0</v>
      </c>
      <c r="Y3731" s="89">
        <v>0</v>
      </c>
    </row>
    <row r="3732" spans="1:25">
      <c r="A3732" s="88" t="s">
        <v>3841</v>
      </c>
      <c r="B3732" s="89">
        <v>0</v>
      </c>
      <c r="C3732" s="89">
        <v>0</v>
      </c>
      <c r="D3732" s="89">
        <v>0</v>
      </c>
      <c r="E3732" s="89">
        <v>0</v>
      </c>
      <c r="F3732" s="89">
        <v>0</v>
      </c>
      <c r="G3732" s="89">
        <v>0</v>
      </c>
      <c r="H3732" s="89">
        <v>0</v>
      </c>
      <c r="I3732" s="89">
        <v>0</v>
      </c>
      <c r="J3732" s="89">
        <v>0</v>
      </c>
      <c r="K3732" s="89">
        <v>0</v>
      </c>
      <c r="L3732" s="89">
        <v>0</v>
      </c>
      <c r="M3732" s="89">
        <v>0</v>
      </c>
      <c r="N3732" s="89">
        <v>0</v>
      </c>
      <c r="O3732" s="89">
        <v>0</v>
      </c>
      <c r="P3732" s="89">
        <v>0</v>
      </c>
      <c r="Q3732" s="89">
        <v>0</v>
      </c>
      <c r="R3732" s="89">
        <v>0</v>
      </c>
      <c r="S3732" s="89">
        <v>0</v>
      </c>
      <c r="T3732" s="89">
        <v>0</v>
      </c>
      <c r="U3732" s="89">
        <v>0</v>
      </c>
      <c r="V3732" s="89">
        <v>0</v>
      </c>
      <c r="W3732" s="89">
        <v>0</v>
      </c>
      <c r="X3732" s="89">
        <v>0</v>
      </c>
      <c r="Y3732" s="89">
        <v>0</v>
      </c>
    </row>
    <row r="3733" spans="1:25">
      <c r="A3733" s="88" t="s">
        <v>3842</v>
      </c>
      <c r="B3733" s="89">
        <v>0</v>
      </c>
      <c r="C3733" s="89">
        <v>0</v>
      </c>
      <c r="D3733" s="89">
        <v>0</v>
      </c>
      <c r="E3733" s="89">
        <v>0</v>
      </c>
      <c r="F3733" s="89">
        <v>0</v>
      </c>
      <c r="G3733" s="89">
        <v>0</v>
      </c>
      <c r="H3733" s="89">
        <v>0</v>
      </c>
      <c r="I3733" s="89">
        <v>0</v>
      </c>
      <c r="J3733" s="89">
        <v>0</v>
      </c>
      <c r="K3733" s="89">
        <v>0</v>
      </c>
      <c r="L3733" s="89">
        <v>0</v>
      </c>
      <c r="M3733" s="89">
        <v>0</v>
      </c>
      <c r="N3733" s="89">
        <v>0</v>
      </c>
      <c r="O3733" s="89">
        <v>0</v>
      </c>
      <c r="P3733" s="89">
        <v>0</v>
      </c>
      <c r="Q3733" s="89">
        <v>0</v>
      </c>
      <c r="R3733" s="89">
        <v>0</v>
      </c>
      <c r="S3733" s="89">
        <v>0</v>
      </c>
      <c r="T3733" s="89">
        <v>0</v>
      </c>
      <c r="U3733" s="89">
        <v>0</v>
      </c>
      <c r="V3733" s="89">
        <v>0</v>
      </c>
      <c r="W3733" s="89">
        <v>0</v>
      </c>
      <c r="X3733" s="89">
        <v>0</v>
      </c>
      <c r="Y3733" s="89">
        <v>0</v>
      </c>
    </row>
    <row r="3734" spans="1:25">
      <c r="A3734" s="88" t="s">
        <v>3843</v>
      </c>
      <c r="B3734" s="89">
        <v>0</v>
      </c>
      <c r="C3734" s="89">
        <v>0</v>
      </c>
      <c r="D3734" s="89">
        <v>0</v>
      </c>
      <c r="E3734" s="89">
        <v>0</v>
      </c>
      <c r="F3734" s="89">
        <v>0</v>
      </c>
      <c r="G3734" s="89">
        <v>0</v>
      </c>
      <c r="H3734" s="89">
        <v>0</v>
      </c>
      <c r="I3734" s="89">
        <v>0</v>
      </c>
      <c r="J3734" s="89">
        <v>0</v>
      </c>
      <c r="K3734" s="89">
        <v>0</v>
      </c>
      <c r="L3734" s="89">
        <v>0</v>
      </c>
      <c r="M3734" s="89">
        <v>0</v>
      </c>
      <c r="N3734" s="89">
        <v>0</v>
      </c>
      <c r="O3734" s="89">
        <v>0</v>
      </c>
      <c r="P3734" s="89">
        <v>0</v>
      </c>
      <c r="Q3734" s="89">
        <v>0</v>
      </c>
      <c r="R3734" s="89">
        <v>0</v>
      </c>
      <c r="S3734" s="89">
        <v>0</v>
      </c>
      <c r="T3734" s="89">
        <v>0</v>
      </c>
      <c r="U3734" s="89">
        <v>0</v>
      </c>
      <c r="V3734" s="89">
        <v>0</v>
      </c>
      <c r="W3734" s="89">
        <v>0</v>
      </c>
      <c r="X3734" s="89">
        <v>0</v>
      </c>
      <c r="Y3734" s="89">
        <v>0</v>
      </c>
    </row>
    <row r="3735" spans="1:25">
      <c r="A3735" s="88" t="s">
        <v>3844</v>
      </c>
      <c r="B3735" s="89">
        <v>0</v>
      </c>
      <c r="C3735" s="89">
        <v>0</v>
      </c>
      <c r="D3735" s="89">
        <v>0</v>
      </c>
      <c r="E3735" s="89">
        <v>0</v>
      </c>
      <c r="F3735" s="89">
        <v>0</v>
      </c>
      <c r="G3735" s="89">
        <v>0</v>
      </c>
      <c r="H3735" s="89">
        <v>0</v>
      </c>
      <c r="I3735" s="89">
        <v>0</v>
      </c>
      <c r="J3735" s="89">
        <v>0</v>
      </c>
      <c r="K3735" s="89">
        <v>0</v>
      </c>
      <c r="L3735" s="89">
        <v>0</v>
      </c>
      <c r="M3735" s="89">
        <v>0</v>
      </c>
      <c r="N3735" s="89">
        <v>0</v>
      </c>
      <c r="O3735" s="89">
        <v>0</v>
      </c>
      <c r="P3735" s="89">
        <v>0</v>
      </c>
      <c r="Q3735" s="89">
        <v>0</v>
      </c>
      <c r="R3735" s="89">
        <v>0</v>
      </c>
      <c r="S3735" s="89">
        <v>0</v>
      </c>
      <c r="T3735" s="89">
        <v>0</v>
      </c>
      <c r="U3735" s="89">
        <v>0</v>
      </c>
      <c r="V3735" s="89">
        <v>0</v>
      </c>
      <c r="W3735" s="89">
        <v>0</v>
      </c>
      <c r="X3735" s="89">
        <v>0</v>
      </c>
      <c r="Y3735" s="89">
        <v>0</v>
      </c>
    </row>
    <row r="3736" spans="1:25">
      <c r="A3736" s="88" t="s">
        <v>3845</v>
      </c>
      <c r="B3736" s="89">
        <v>0</v>
      </c>
      <c r="C3736" s="89">
        <v>0</v>
      </c>
      <c r="D3736" s="89">
        <v>0</v>
      </c>
      <c r="E3736" s="89">
        <v>0</v>
      </c>
      <c r="F3736" s="89">
        <v>0</v>
      </c>
      <c r="G3736" s="89">
        <v>0</v>
      </c>
      <c r="H3736" s="89">
        <v>0</v>
      </c>
      <c r="I3736" s="89">
        <v>0</v>
      </c>
      <c r="J3736" s="89">
        <v>0</v>
      </c>
      <c r="K3736" s="89">
        <v>0</v>
      </c>
      <c r="L3736" s="89">
        <v>0</v>
      </c>
      <c r="M3736" s="89">
        <v>0</v>
      </c>
      <c r="N3736" s="89">
        <v>0</v>
      </c>
      <c r="O3736" s="89">
        <v>0</v>
      </c>
      <c r="P3736" s="89">
        <v>0</v>
      </c>
      <c r="Q3736" s="89">
        <v>0</v>
      </c>
      <c r="R3736" s="89">
        <v>0</v>
      </c>
      <c r="S3736" s="89">
        <v>0</v>
      </c>
      <c r="T3736" s="89">
        <v>0</v>
      </c>
      <c r="U3736" s="89">
        <v>0</v>
      </c>
      <c r="V3736" s="89">
        <v>0</v>
      </c>
      <c r="W3736" s="89">
        <v>0</v>
      </c>
      <c r="X3736" s="89">
        <v>0</v>
      </c>
      <c r="Y3736" s="89">
        <v>0</v>
      </c>
    </row>
    <row r="3737" spans="1:25">
      <c r="A3737" s="88" t="s">
        <v>3846</v>
      </c>
      <c r="B3737" s="89">
        <v>0</v>
      </c>
      <c r="C3737" s="89">
        <v>0</v>
      </c>
      <c r="D3737" s="89">
        <v>0</v>
      </c>
      <c r="E3737" s="89">
        <v>0</v>
      </c>
      <c r="F3737" s="89">
        <v>0</v>
      </c>
      <c r="G3737" s="89">
        <v>0</v>
      </c>
      <c r="H3737" s="89">
        <v>0</v>
      </c>
      <c r="I3737" s="89">
        <v>0</v>
      </c>
      <c r="J3737" s="89">
        <v>0</v>
      </c>
      <c r="K3737" s="89">
        <v>0</v>
      </c>
      <c r="L3737" s="89">
        <v>0</v>
      </c>
      <c r="M3737" s="89">
        <v>0</v>
      </c>
      <c r="N3737" s="89">
        <v>0</v>
      </c>
      <c r="O3737" s="89">
        <v>0</v>
      </c>
      <c r="P3737" s="89">
        <v>0</v>
      </c>
      <c r="Q3737" s="89">
        <v>0</v>
      </c>
      <c r="R3737" s="89">
        <v>0</v>
      </c>
      <c r="S3737" s="89">
        <v>0</v>
      </c>
      <c r="T3737" s="89">
        <v>0</v>
      </c>
      <c r="U3737" s="89">
        <v>0</v>
      </c>
      <c r="V3737" s="89">
        <v>0</v>
      </c>
      <c r="W3737" s="89">
        <v>0</v>
      </c>
      <c r="X3737" s="89">
        <v>0</v>
      </c>
      <c r="Y3737" s="89">
        <v>0</v>
      </c>
    </row>
    <row r="3738" spans="1:25">
      <c r="A3738" s="88" t="s">
        <v>3847</v>
      </c>
      <c r="B3738" s="89">
        <v>0</v>
      </c>
      <c r="C3738" s="89">
        <v>0</v>
      </c>
      <c r="D3738" s="89">
        <v>0</v>
      </c>
      <c r="E3738" s="89">
        <v>0</v>
      </c>
      <c r="F3738" s="89">
        <v>0</v>
      </c>
      <c r="G3738" s="89">
        <v>0</v>
      </c>
      <c r="H3738" s="89">
        <v>0</v>
      </c>
      <c r="I3738" s="89">
        <v>0</v>
      </c>
      <c r="J3738" s="89">
        <v>0</v>
      </c>
      <c r="K3738" s="89">
        <v>0</v>
      </c>
      <c r="L3738" s="89">
        <v>0</v>
      </c>
      <c r="M3738" s="89">
        <v>0</v>
      </c>
      <c r="N3738" s="89">
        <v>0</v>
      </c>
      <c r="O3738" s="89">
        <v>0</v>
      </c>
      <c r="P3738" s="89">
        <v>0</v>
      </c>
      <c r="Q3738" s="89">
        <v>0</v>
      </c>
      <c r="R3738" s="89">
        <v>0</v>
      </c>
      <c r="S3738" s="89">
        <v>0</v>
      </c>
      <c r="T3738" s="89">
        <v>0</v>
      </c>
      <c r="U3738" s="89">
        <v>0</v>
      </c>
      <c r="V3738" s="89">
        <v>0</v>
      </c>
      <c r="W3738" s="89">
        <v>0</v>
      </c>
      <c r="X3738" s="89">
        <v>0</v>
      </c>
      <c r="Y3738" s="89">
        <v>0</v>
      </c>
    </row>
    <row r="3739" spans="1:25">
      <c r="A3739" s="88" t="s">
        <v>3848</v>
      </c>
      <c r="B3739" s="89">
        <v>0</v>
      </c>
      <c r="C3739" s="89">
        <v>0</v>
      </c>
      <c r="D3739" s="89">
        <v>0</v>
      </c>
      <c r="E3739" s="89">
        <v>0</v>
      </c>
      <c r="F3739" s="89">
        <v>0</v>
      </c>
      <c r="G3739" s="89">
        <v>0</v>
      </c>
      <c r="H3739" s="89">
        <v>0</v>
      </c>
      <c r="I3739" s="89">
        <v>0</v>
      </c>
      <c r="J3739" s="89">
        <v>0</v>
      </c>
      <c r="K3739" s="89">
        <v>0</v>
      </c>
      <c r="L3739" s="89">
        <v>0</v>
      </c>
      <c r="M3739" s="89">
        <v>0</v>
      </c>
      <c r="N3739" s="89">
        <v>0</v>
      </c>
      <c r="O3739" s="89">
        <v>0</v>
      </c>
      <c r="P3739" s="89">
        <v>0</v>
      </c>
      <c r="Q3739" s="89">
        <v>0</v>
      </c>
      <c r="R3739" s="89">
        <v>0</v>
      </c>
      <c r="S3739" s="89">
        <v>0</v>
      </c>
      <c r="T3739" s="89">
        <v>0</v>
      </c>
      <c r="U3739" s="89">
        <v>0</v>
      </c>
      <c r="V3739" s="89">
        <v>0</v>
      </c>
      <c r="W3739" s="89">
        <v>0</v>
      </c>
      <c r="X3739" s="89">
        <v>0</v>
      </c>
      <c r="Y3739" s="89">
        <v>0</v>
      </c>
    </row>
    <row r="3740" spans="1:25">
      <c r="A3740" s="88" t="s">
        <v>3849</v>
      </c>
      <c r="B3740" s="89">
        <v>0</v>
      </c>
      <c r="C3740" s="89">
        <v>0</v>
      </c>
      <c r="D3740" s="89">
        <v>0</v>
      </c>
      <c r="E3740" s="89">
        <v>0</v>
      </c>
      <c r="F3740" s="89">
        <v>0</v>
      </c>
      <c r="G3740" s="89">
        <v>0</v>
      </c>
      <c r="H3740" s="89">
        <v>0</v>
      </c>
      <c r="I3740" s="89">
        <v>0</v>
      </c>
      <c r="J3740" s="89">
        <v>0</v>
      </c>
      <c r="K3740" s="89">
        <v>0</v>
      </c>
      <c r="L3740" s="89">
        <v>0</v>
      </c>
      <c r="M3740" s="89">
        <v>0</v>
      </c>
      <c r="N3740" s="89">
        <v>0</v>
      </c>
      <c r="O3740" s="89">
        <v>0</v>
      </c>
      <c r="P3740" s="89">
        <v>0</v>
      </c>
      <c r="Q3740" s="89">
        <v>0</v>
      </c>
      <c r="R3740" s="89">
        <v>0</v>
      </c>
      <c r="S3740" s="89">
        <v>0</v>
      </c>
      <c r="T3740" s="89">
        <v>0</v>
      </c>
      <c r="U3740" s="89">
        <v>0</v>
      </c>
      <c r="V3740" s="89">
        <v>0</v>
      </c>
      <c r="W3740" s="89">
        <v>0</v>
      </c>
      <c r="X3740" s="89">
        <v>0</v>
      </c>
      <c r="Y3740" s="89">
        <v>0</v>
      </c>
    </row>
    <row r="3741" spans="1:25">
      <c r="A3741" s="88" t="s">
        <v>3850</v>
      </c>
      <c r="B3741" s="89">
        <v>0</v>
      </c>
      <c r="C3741" s="89">
        <v>0</v>
      </c>
      <c r="D3741" s="89">
        <v>0</v>
      </c>
      <c r="E3741" s="89">
        <v>0</v>
      </c>
      <c r="F3741" s="89">
        <v>0</v>
      </c>
      <c r="G3741" s="89">
        <v>0</v>
      </c>
      <c r="H3741" s="89">
        <v>0</v>
      </c>
      <c r="I3741" s="89">
        <v>0</v>
      </c>
      <c r="J3741" s="89">
        <v>0</v>
      </c>
      <c r="K3741" s="89">
        <v>0</v>
      </c>
      <c r="L3741" s="89">
        <v>0</v>
      </c>
      <c r="M3741" s="89">
        <v>0</v>
      </c>
      <c r="N3741" s="89">
        <v>0</v>
      </c>
      <c r="O3741" s="89">
        <v>0</v>
      </c>
      <c r="P3741" s="89">
        <v>0</v>
      </c>
      <c r="Q3741" s="89">
        <v>0</v>
      </c>
      <c r="R3741" s="89">
        <v>0</v>
      </c>
      <c r="S3741" s="89">
        <v>0</v>
      </c>
      <c r="T3741" s="89">
        <v>0</v>
      </c>
      <c r="U3741" s="89">
        <v>0</v>
      </c>
      <c r="V3741" s="89">
        <v>0</v>
      </c>
      <c r="W3741" s="89">
        <v>0</v>
      </c>
      <c r="X3741" s="89">
        <v>0</v>
      </c>
      <c r="Y3741" s="89">
        <v>0</v>
      </c>
    </row>
    <row r="3742" spans="1:25">
      <c r="A3742" s="88" t="s">
        <v>3851</v>
      </c>
      <c r="B3742" s="89">
        <v>0</v>
      </c>
      <c r="C3742" s="89">
        <v>0</v>
      </c>
      <c r="D3742" s="89">
        <v>0</v>
      </c>
      <c r="E3742" s="89">
        <v>0</v>
      </c>
      <c r="F3742" s="89">
        <v>0</v>
      </c>
      <c r="G3742" s="89">
        <v>0</v>
      </c>
      <c r="H3742" s="89">
        <v>0</v>
      </c>
      <c r="I3742" s="89">
        <v>0</v>
      </c>
      <c r="J3742" s="89">
        <v>0</v>
      </c>
      <c r="K3742" s="89">
        <v>0</v>
      </c>
      <c r="L3742" s="89">
        <v>0</v>
      </c>
      <c r="M3742" s="89">
        <v>0</v>
      </c>
      <c r="N3742" s="89">
        <v>0</v>
      </c>
      <c r="O3742" s="89">
        <v>0</v>
      </c>
      <c r="P3742" s="89">
        <v>0</v>
      </c>
      <c r="Q3742" s="89">
        <v>0</v>
      </c>
      <c r="R3742" s="89">
        <v>0</v>
      </c>
      <c r="S3742" s="89">
        <v>0</v>
      </c>
      <c r="T3742" s="89">
        <v>0</v>
      </c>
      <c r="U3742" s="89">
        <v>0</v>
      </c>
      <c r="V3742" s="89">
        <v>0</v>
      </c>
      <c r="W3742" s="89">
        <v>0</v>
      </c>
      <c r="X3742" s="89">
        <v>0</v>
      </c>
      <c r="Y3742" s="89">
        <v>0</v>
      </c>
    </row>
    <row r="3743" spans="1:25">
      <c r="A3743" s="88" t="s">
        <v>3852</v>
      </c>
      <c r="B3743" s="89">
        <v>0</v>
      </c>
      <c r="C3743" s="89">
        <v>0</v>
      </c>
      <c r="D3743" s="89">
        <v>0</v>
      </c>
      <c r="E3743" s="89">
        <v>0</v>
      </c>
      <c r="F3743" s="89">
        <v>0</v>
      </c>
      <c r="G3743" s="89">
        <v>0</v>
      </c>
      <c r="H3743" s="89">
        <v>0</v>
      </c>
      <c r="I3743" s="89">
        <v>0</v>
      </c>
      <c r="J3743" s="89">
        <v>0</v>
      </c>
      <c r="K3743" s="89">
        <v>0</v>
      </c>
      <c r="L3743" s="89">
        <v>0</v>
      </c>
      <c r="M3743" s="89">
        <v>0</v>
      </c>
      <c r="N3743" s="89">
        <v>0</v>
      </c>
      <c r="O3743" s="89">
        <v>0</v>
      </c>
      <c r="P3743" s="89">
        <v>0</v>
      </c>
      <c r="Q3743" s="89">
        <v>0</v>
      </c>
      <c r="R3743" s="89">
        <v>0</v>
      </c>
      <c r="S3743" s="89">
        <v>0</v>
      </c>
      <c r="T3743" s="89">
        <v>0</v>
      </c>
      <c r="U3743" s="89">
        <v>0</v>
      </c>
      <c r="V3743" s="89">
        <v>0</v>
      </c>
      <c r="W3743" s="89">
        <v>0</v>
      </c>
      <c r="X3743" s="89">
        <v>0</v>
      </c>
      <c r="Y3743" s="89">
        <v>0</v>
      </c>
    </row>
    <row r="3744" spans="1:25">
      <c r="A3744" s="88" t="s">
        <v>3853</v>
      </c>
      <c r="B3744" s="89">
        <v>0</v>
      </c>
      <c r="C3744" s="89">
        <v>0</v>
      </c>
      <c r="D3744" s="89">
        <v>0</v>
      </c>
      <c r="E3744" s="89">
        <v>0</v>
      </c>
      <c r="F3744" s="89">
        <v>0</v>
      </c>
      <c r="G3744" s="89">
        <v>0</v>
      </c>
      <c r="H3744" s="89">
        <v>0</v>
      </c>
      <c r="I3744" s="89">
        <v>0</v>
      </c>
      <c r="J3744" s="89">
        <v>0</v>
      </c>
      <c r="K3744" s="89">
        <v>0</v>
      </c>
      <c r="L3744" s="89">
        <v>0</v>
      </c>
      <c r="M3744" s="89">
        <v>0</v>
      </c>
      <c r="N3744" s="89">
        <v>0</v>
      </c>
      <c r="O3744" s="89">
        <v>0</v>
      </c>
      <c r="P3744" s="89">
        <v>0</v>
      </c>
      <c r="Q3744" s="89">
        <v>0</v>
      </c>
      <c r="R3744" s="89">
        <v>0</v>
      </c>
      <c r="S3744" s="89">
        <v>0</v>
      </c>
      <c r="T3744" s="89">
        <v>0</v>
      </c>
      <c r="U3744" s="89">
        <v>0</v>
      </c>
      <c r="V3744" s="89">
        <v>0</v>
      </c>
      <c r="W3744" s="89">
        <v>0</v>
      </c>
      <c r="X3744" s="89">
        <v>0</v>
      </c>
      <c r="Y3744" s="89">
        <v>0</v>
      </c>
    </row>
    <row r="3745" spans="1:25">
      <c r="A3745" s="88" t="s">
        <v>3854</v>
      </c>
      <c r="B3745" s="89">
        <v>0</v>
      </c>
      <c r="C3745" s="89">
        <v>0</v>
      </c>
      <c r="D3745" s="89">
        <v>0</v>
      </c>
      <c r="E3745" s="89">
        <v>0</v>
      </c>
      <c r="F3745" s="89">
        <v>0</v>
      </c>
      <c r="G3745" s="89">
        <v>0</v>
      </c>
      <c r="H3745" s="89">
        <v>0</v>
      </c>
      <c r="I3745" s="89">
        <v>0</v>
      </c>
      <c r="J3745" s="89">
        <v>0</v>
      </c>
      <c r="K3745" s="89">
        <v>0</v>
      </c>
      <c r="L3745" s="89">
        <v>0</v>
      </c>
      <c r="M3745" s="89">
        <v>0</v>
      </c>
      <c r="N3745" s="89">
        <v>0</v>
      </c>
      <c r="O3745" s="89">
        <v>0</v>
      </c>
      <c r="P3745" s="89">
        <v>0</v>
      </c>
      <c r="Q3745" s="89">
        <v>0</v>
      </c>
      <c r="R3745" s="89">
        <v>0</v>
      </c>
      <c r="S3745" s="89">
        <v>0</v>
      </c>
      <c r="T3745" s="89">
        <v>0</v>
      </c>
      <c r="U3745" s="89">
        <v>0</v>
      </c>
      <c r="V3745" s="89">
        <v>0</v>
      </c>
      <c r="W3745" s="89">
        <v>0</v>
      </c>
      <c r="X3745" s="89">
        <v>0</v>
      </c>
      <c r="Y3745" s="89">
        <v>0</v>
      </c>
    </row>
    <row r="3746" spans="1:25">
      <c r="A3746" s="88" t="s">
        <v>3855</v>
      </c>
      <c r="B3746" s="89">
        <v>0</v>
      </c>
      <c r="C3746" s="89">
        <v>0</v>
      </c>
      <c r="D3746" s="89">
        <v>0</v>
      </c>
      <c r="E3746" s="89">
        <v>0</v>
      </c>
      <c r="F3746" s="89">
        <v>0</v>
      </c>
      <c r="G3746" s="89">
        <v>0</v>
      </c>
      <c r="H3746" s="89">
        <v>0</v>
      </c>
      <c r="I3746" s="89">
        <v>0</v>
      </c>
      <c r="J3746" s="89">
        <v>0</v>
      </c>
      <c r="K3746" s="89">
        <v>0</v>
      </c>
      <c r="L3746" s="89">
        <v>0</v>
      </c>
      <c r="M3746" s="89">
        <v>0</v>
      </c>
      <c r="N3746" s="89">
        <v>0</v>
      </c>
      <c r="O3746" s="89">
        <v>0</v>
      </c>
      <c r="P3746" s="89">
        <v>0</v>
      </c>
      <c r="Q3746" s="89">
        <v>0</v>
      </c>
      <c r="R3746" s="89">
        <v>0</v>
      </c>
      <c r="S3746" s="89">
        <v>0</v>
      </c>
      <c r="T3746" s="89">
        <v>0</v>
      </c>
      <c r="U3746" s="89">
        <v>0</v>
      </c>
      <c r="V3746" s="89">
        <v>0</v>
      </c>
      <c r="W3746" s="89">
        <v>0</v>
      </c>
      <c r="X3746" s="89">
        <v>0</v>
      </c>
      <c r="Y3746" s="89">
        <v>0</v>
      </c>
    </row>
    <row r="3747" spans="1:25">
      <c r="A3747" s="88" t="s">
        <v>3856</v>
      </c>
      <c r="B3747" s="89">
        <v>0</v>
      </c>
      <c r="C3747" s="89">
        <v>0</v>
      </c>
      <c r="D3747" s="89">
        <v>0</v>
      </c>
      <c r="E3747" s="89">
        <v>0</v>
      </c>
      <c r="F3747" s="89">
        <v>0</v>
      </c>
      <c r="G3747" s="89">
        <v>0</v>
      </c>
      <c r="H3747" s="89">
        <v>0</v>
      </c>
      <c r="I3747" s="89">
        <v>0</v>
      </c>
      <c r="J3747" s="89">
        <v>0</v>
      </c>
      <c r="K3747" s="89">
        <v>0</v>
      </c>
      <c r="L3747" s="89">
        <v>0</v>
      </c>
      <c r="M3747" s="89">
        <v>0</v>
      </c>
      <c r="N3747" s="89">
        <v>0</v>
      </c>
      <c r="O3747" s="89">
        <v>0</v>
      </c>
      <c r="P3747" s="89">
        <v>0</v>
      </c>
      <c r="Q3747" s="89">
        <v>0</v>
      </c>
      <c r="R3747" s="89">
        <v>0</v>
      </c>
      <c r="S3747" s="89">
        <v>0</v>
      </c>
      <c r="T3747" s="89">
        <v>0</v>
      </c>
      <c r="U3747" s="89">
        <v>0</v>
      </c>
      <c r="V3747" s="89">
        <v>0</v>
      </c>
      <c r="W3747" s="89">
        <v>0</v>
      </c>
      <c r="X3747" s="89">
        <v>0</v>
      </c>
      <c r="Y3747" s="89">
        <v>0</v>
      </c>
    </row>
    <row r="3748" spans="1:25">
      <c r="A3748" s="88" t="s">
        <v>3857</v>
      </c>
      <c r="B3748" s="89">
        <v>0</v>
      </c>
      <c r="C3748" s="89">
        <v>0</v>
      </c>
      <c r="D3748" s="89">
        <v>0</v>
      </c>
      <c r="E3748" s="89">
        <v>0</v>
      </c>
      <c r="F3748" s="89">
        <v>0</v>
      </c>
      <c r="G3748" s="89">
        <v>0</v>
      </c>
      <c r="H3748" s="89">
        <v>0</v>
      </c>
      <c r="I3748" s="89">
        <v>0</v>
      </c>
      <c r="J3748" s="89">
        <v>0</v>
      </c>
      <c r="K3748" s="89">
        <v>0</v>
      </c>
      <c r="L3748" s="89">
        <v>0</v>
      </c>
      <c r="M3748" s="89">
        <v>0</v>
      </c>
      <c r="N3748" s="89">
        <v>0</v>
      </c>
      <c r="O3748" s="89">
        <v>0</v>
      </c>
      <c r="P3748" s="89">
        <v>0</v>
      </c>
      <c r="Q3748" s="89">
        <v>0</v>
      </c>
      <c r="R3748" s="89">
        <v>0</v>
      </c>
      <c r="S3748" s="89">
        <v>0</v>
      </c>
      <c r="T3748" s="89">
        <v>0</v>
      </c>
      <c r="U3748" s="89">
        <v>0</v>
      </c>
      <c r="V3748" s="89">
        <v>0</v>
      </c>
      <c r="W3748" s="89">
        <v>0</v>
      </c>
      <c r="X3748" s="89">
        <v>0</v>
      </c>
      <c r="Y3748" s="89">
        <v>0</v>
      </c>
    </row>
    <row r="3749" spans="1:25">
      <c r="A3749" s="88" t="s">
        <v>3858</v>
      </c>
      <c r="B3749" s="89">
        <v>0</v>
      </c>
      <c r="C3749" s="89">
        <v>0</v>
      </c>
      <c r="D3749" s="89">
        <v>0</v>
      </c>
      <c r="E3749" s="89">
        <v>0</v>
      </c>
      <c r="F3749" s="89">
        <v>0</v>
      </c>
      <c r="G3749" s="89">
        <v>0</v>
      </c>
      <c r="H3749" s="89">
        <v>0</v>
      </c>
      <c r="I3749" s="89">
        <v>0</v>
      </c>
      <c r="J3749" s="89">
        <v>0</v>
      </c>
      <c r="K3749" s="89">
        <v>0</v>
      </c>
      <c r="L3749" s="89">
        <v>0</v>
      </c>
      <c r="M3749" s="89">
        <v>0</v>
      </c>
      <c r="N3749" s="89">
        <v>0</v>
      </c>
      <c r="O3749" s="89">
        <v>0</v>
      </c>
      <c r="P3749" s="89">
        <v>0</v>
      </c>
      <c r="Q3749" s="89">
        <v>0</v>
      </c>
      <c r="R3749" s="89">
        <v>0</v>
      </c>
      <c r="S3749" s="89">
        <v>0</v>
      </c>
      <c r="T3749" s="89">
        <v>0</v>
      </c>
      <c r="U3749" s="89">
        <v>0</v>
      </c>
      <c r="V3749" s="89">
        <v>0</v>
      </c>
      <c r="W3749" s="89">
        <v>0</v>
      </c>
      <c r="X3749" s="89">
        <v>0</v>
      </c>
      <c r="Y3749" s="89">
        <v>0</v>
      </c>
    </row>
    <row r="3750" spans="1:25">
      <c r="A3750" s="88" t="s">
        <v>3859</v>
      </c>
      <c r="B3750" s="89">
        <v>0</v>
      </c>
      <c r="C3750" s="89">
        <v>0</v>
      </c>
      <c r="D3750" s="89">
        <v>0</v>
      </c>
      <c r="E3750" s="89">
        <v>0</v>
      </c>
      <c r="F3750" s="89">
        <v>0</v>
      </c>
      <c r="G3750" s="89">
        <v>0</v>
      </c>
      <c r="H3750" s="89">
        <v>0</v>
      </c>
      <c r="I3750" s="89">
        <v>0</v>
      </c>
      <c r="J3750" s="89">
        <v>0</v>
      </c>
      <c r="K3750" s="89">
        <v>0</v>
      </c>
      <c r="L3750" s="89">
        <v>0</v>
      </c>
      <c r="M3750" s="89">
        <v>0</v>
      </c>
      <c r="N3750" s="89">
        <v>0</v>
      </c>
      <c r="O3750" s="89">
        <v>0</v>
      </c>
      <c r="P3750" s="89">
        <v>0</v>
      </c>
      <c r="Q3750" s="89">
        <v>0</v>
      </c>
      <c r="R3750" s="89">
        <v>0</v>
      </c>
      <c r="S3750" s="89">
        <v>0</v>
      </c>
      <c r="T3750" s="89">
        <v>0</v>
      </c>
      <c r="U3750" s="89">
        <v>0</v>
      </c>
      <c r="V3750" s="89">
        <v>0</v>
      </c>
      <c r="W3750" s="89">
        <v>0</v>
      </c>
      <c r="X3750" s="89">
        <v>0</v>
      </c>
      <c r="Y3750" s="89">
        <v>0</v>
      </c>
    </row>
    <row r="3751" spans="1:25">
      <c r="A3751" s="88" t="s">
        <v>3860</v>
      </c>
      <c r="B3751" s="89">
        <v>0</v>
      </c>
      <c r="C3751" s="89">
        <v>0</v>
      </c>
      <c r="D3751" s="89">
        <v>0</v>
      </c>
      <c r="E3751" s="89">
        <v>0</v>
      </c>
      <c r="F3751" s="89">
        <v>0</v>
      </c>
      <c r="G3751" s="89">
        <v>0</v>
      </c>
      <c r="H3751" s="89">
        <v>0</v>
      </c>
      <c r="I3751" s="89">
        <v>0</v>
      </c>
      <c r="J3751" s="89">
        <v>0</v>
      </c>
      <c r="K3751" s="89">
        <v>0</v>
      </c>
      <c r="L3751" s="89">
        <v>0</v>
      </c>
      <c r="M3751" s="89">
        <v>0</v>
      </c>
      <c r="N3751" s="89">
        <v>0</v>
      </c>
      <c r="O3751" s="89">
        <v>0</v>
      </c>
      <c r="P3751" s="89">
        <v>0</v>
      </c>
      <c r="Q3751" s="89">
        <v>0</v>
      </c>
      <c r="R3751" s="89">
        <v>0</v>
      </c>
      <c r="S3751" s="89">
        <v>0</v>
      </c>
      <c r="T3751" s="89">
        <v>0</v>
      </c>
      <c r="U3751" s="89">
        <v>0</v>
      </c>
      <c r="V3751" s="89">
        <v>0</v>
      </c>
      <c r="W3751" s="89">
        <v>0</v>
      </c>
      <c r="X3751" s="89">
        <v>0</v>
      </c>
      <c r="Y3751" s="89">
        <v>0</v>
      </c>
    </row>
    <row r="3752" spans="1:25">
      <c r="A3752" s="88" t="s">
        <v>3861</v>
      </c>
      <c r="B3752" s="89">
        <v>0</v>
      </c>
      <c r="C3752" s="89">
        <v>0</v>
      </c>
      <c r="D3752" s="89">
        <v>0</v>
      </c>
      <c r="E3752" s="89">
        <v>0</v>
      </c>
      <c r="F3752" s="89">
        <v>0</v>
      </c>
      <c r="G3752" s="89">
        <v>0</v>
      </c>
      <c r="H3752" s="89">
        <v>0</v>
      </c>
      <c r="I3752" s="89">
        <v>0</v>
      </c>
      <c r="J3752" s="89">
        <v>0</v>
      </c>
      <c r="K3752" s="89">
        <v>0</v>
      </c>
      <c r="L3752" s="89">
        <v>0</v>
      </c>
      <c r="M3752" s="89">
        <v>0</v>
      </c>
      <c r="N3752" s="89">
        <v>0</v>
      </c>
      <c r="O3752" s="89">
        <v>0</v>
      </c>
      <c r="P3752" s="89">
        <v>0</v>
      </c>
      <c r="Q3752" s="89">
        <v>0</v>
      </c>
      <c r="R3752" s="89">
        <v>0</v>
      </c>
      <c r="S3752" s="89">
        <v>0</v>
      </c>
      <c r="T3752" s="89">
        <v>0</v>
      </c>
      <c r="U3752" s="89">
        <v>0</v>
      </c>
      <c r="V3752" s="89">
        <v>0</v>
      </c>
      <c r="W3752" s="89">
        <v>0</v>
      </c>
      <c r="X3752" s="89">
        <v>0</v>
      </c>
      <c r="Y3752" s="89">
        <v>0</v>
      </c>
    </row>
    <row r="3753" spans="1:25">
      <c r="A3753" s="88" t="s">
        <v>3862</v>
      </c>
      <c r="B3753" s="89">
        <v>0</v>
      </c>
      <c r="C3753" s="89">
        <v>0</v>
      </c>
      <c r="D3753" s="89">
        <v>0</v>
      </c>
      <c r="E3753" s="89">
        <v>0</v>
      </c>
      <c r="F3753" s="89">
        <v>0</v>
      </c>
      <c r="G3753" s="89">
        <v>0</v>
      </c>
      <c r="H3753" s="89">
        <v>0</v>
      </c>
      <c r="I3753" s="89">
        <v>0</v>
      </c>
      <c r="J3753" s="89">
        <v>0</v>
      </c>
      <c r="K3753" s="89">
        <v>0</v>
      </c>
      <c r="L3753" s="89">
        <v>0</v>
      </c>
      <c r="M3753" s="89">
        <v>0</v>
      </c>
      <c r="N3753" s="89">
        <v>0</v>
      </c>
      <c r="O3753" s="89">
        <v>0</v>
      </c>
      <c r="P3753" s="89">
        <v>0</v>
      </c>
      <c r="Q3753" s="89">
        <v>0</v>
      </c>
      <c r="R3753" s="89">
        <v>0</v>
      </c>
      <c r="S3753" s="89">
        <v>0</v>
      </c>
      <c r="T3753" s="89">
        <v>0</v>
      </c>
      <c r="U3753" s="89">
        <v>0</v>
      </c>
      <c r="V3753" s="89">
        <v>0</v>
      </c>
      <c r="W3753" s="89">
        <v>0</v>
      </c>
      <c r="X3753" s="89">
        <v>0</v>
      </c>
      <c r="Y3753" s="89">
        <v>0</v>
      </c>
    </row>
    <row r="3754" spans="1:25">
      <c r="A3754" s="88" t="s">
        <v>3863</v>
      </c>
      <c r="B3754" s="89">
        <v>0</v>
      </c>
      <c r="C3754" s="89">
        <v>0</v>
      </c>
      <c r="D3754" s="89">
        <v>0</v>
      </c>
      <c r="E3754" s="89">
        <v>0</v>
      </c>
      <c r="F3754" s="89">
        <v>0</v>
      </c>
      <c r="G3754" s="89">
        <v>0</v>
      </c>
      <c r="H3754" s="89">
        <v>0</v>
      </c>
      <c r="I3754" s="89">
        <v>0</v>
      </c>
      <c r="J3754" s="89">
        <v>0</v>
      </c>
      <c r="K3754" s="89">
        <v>0</v>
      </c>
      <c r="L3754" s="89">
        <v>0</v>
      </c>
      <c r="M3754" s="89">
        <v>0</v>
      </c>
      <c r="N3754" s="89">
        <v>0</v>
      </c>
      <c r="O3754" s="89">
        <v>0</v>
      </c>
      <c r="P3754" s="89">
        <v>0</v>
      </c>
      <c r="Q3754" s="89">
        <v>0</v>
      </c>
      <c r="R3754" s="89">
        <v>0</v>
      </c>
      <c r="S3754" s="89">
        <v>0</v>
      </c>
      <c r="T3754" s="89">
        <v>0</v>
      </c>
      <c r="U3754" s="89">
        <v>0</v>
      </c>
      <c r="V3754" s="89">
        <v>0</v>
      </c>
      <c r="W3754" s="89">
        <v>0</v>
      </c>
      <c r="X3754" s="89">
        <v>0</v>
      </c>
      <c r="Y3754" s="89">
        <v>0</v>
      </c>
    </row>
    <row r="3755" spans="1:25">
      <c r="A3755" s="88" t="s">
        <v>3864</v>
      </c>
      <c r="B3755" s="89">
        <v>0</v>
      </c>
      <c r="C3755" s="89">
        <v>0</v>
      </c>
      <c r="D3755" s="89">
        <v>0</v>
      </c>
      <c r="E3755" s="89">
        <v>0</v>
      </c>
      <c r="F3755" s="89">
        <v>0</v>
      </c>
      <c r="G3755" s="89">
        <v>0</v>
      </c>
      <c r="H3755" s="89">
        <v>0</v>
      </c>
      <c r="I3755" s="89">
        <v>0</v>
      </c>
      <c r="J3755" s="89">
        <v>0</v>
      </c>
      <c r="K3755" s="89">
        <v>0</v>
      </c>
      <c r="L3755" s="89">
        <v>0</v>
      </c>
      <c r="M3755" s="89">
        <v>0</v>
      </c>
      <c r="N3755" s="89">
        <v>0</v>
      </c>
      <c r="O3755" s="89">
        <v>0</v>
      </c>
      <c r="P3755" s="89">
        <v>0</v>
      </c>
      <c r="Q3755" s="89">
        <v>0</v>
      </c>
      <c r="R3755" s="89">
        <v>0</v>
      </c>
      <c r="S3755" s="89">
        <v>0</v>
      </c>
      <c r="T3755" s="89">
        <v>0</v>
      </c>
      <c r="U3755" s="89">
        <v>0</v>
      </c>
      <c r="V3755" s="89">
        <v>0</v>
      </c>
      <c r="W3755" s="89">
        <v>0</v>
      </c>
      <c r="X3755" s="89">
        <v>0</v>
      </c>
      <c r="Y3755" s="89">
        <v>0</v>
      </c>
    </row>
    <row r="3756" spans="1:25">
      <c r="A3756" s="88" t="s">
        <v>3865</v>
      </c>
      <c r="B3756" s="89">
        <v>0</v>
      </c>
      <c r="C3756" s="89">
        <v>0</v>
      </c>
      <c r="D3756" s="89">
        <v>0</v>
      </c>
      <c r="E3756" s="89">
        <v>0</v>
      </c>
      <c r="F3756" s="89">
        <v>0</v>
      </c>
      <c r="G3756" s="89">
        <v>0</v>
      </c>
      <c r="H3756" s="89">
        <v>0</v>
      </c>
      <c r="I3756" s="89">
        <v>0</v>
      </c>
      <c r="J3756" s="89">
        <v>0</v>
      </c>
      <c r="K3756" s="89">
        <v>0</v>
      </c>
      <c r="L3756" s="89">
        <v>0</v>
      </c>
      <c r="M3756" s="89">
        <v>0</v>
      </c>
      <c r="N3756" s="89">
        <v>0</v>
      </c>
      <c r="O3756" s="89">
        <v>0</v>
      </c>
      <c r="P3756" s="89">
        <v>0</v>
      </c>
      <c r="Q3756" s="89">
        <v>0</v>
      </c>
      <c r="R3756" s="89">
        <v>0</v>
      </c>
      <c r="S3756" s="89">
        <v>0</v>
      </c>
      <c r="T3756" s="89">
        <v>0</v>
      </c>
      <c r="U3756" s="89">
        <v>0</v>
      </c>
      <c r="V3756" s="89">
        <v>0</v>
      </c>
      <c r="W3756" s="89">
        <v>0</v>
      </c>
      <c r="X3756" s="89">
        <v>0</v>
      </c>
      <c r="Y3756" s="89">
        <v>0</v>
      </c>
    </row>
    <row r="3757" spans="1:25">
      <c r="A3757" s="88" t="s">
        <v>3866</v>
      </c>
      <c r="B3757" s="89">
        <v>0</v>
      </c>
      <c r="C3757" s="89">
        <v>0</v>
      </c>
      <c r="D3757" s="89">
        <v>0</v>
      </c>
      <c r="E3757" s="89">
        <v>0</v>
      </c>
      <c r="F3757" s="89">
        <v>0</v>
      </c>
      <c r="G3757" s="89">
        <v>0</v>
      </c>
      <c r="H3757" s="89">
        <v>0</v>
      </c>
      <c r="I3757" s="89">
        <v>0</v>
      </c>
      <c r="J3757" s="89">
        <v>0</v>
      </c>
      <c r="K3757" s="89">
        <v>0</v>
      </c>
      <c r="L3757" s="89">
        <v>0</v>
      </c>
      <c r="M3757" s="89">
        <v>0</v>
      </c>
      <c r="N3757" s="89">
        <v>0</v>
      </c>
      <c r="O3757" s="89">
        <v>0</v>
      </c>
      <c r="P3757" s="89">
        <v>0</v>
      </c>
      <c r="Q3757" s="89">
        <v>0</v>
      </c>
      <c r="R3757" s="89">
        <v>0</v>
      </c>
      <c r="S3757" s="89">
        <v>0</v>
      </c>
      <c r="T3757" s="89">
        <v>0</v>
      </c>
      <c r="U3757" s="89">
        <v>0</v>
      </c>
      <c r="V3757" s="89">
        <v>0</v>
      </c>
      <c r="W3757" s="89">
        <v>0</v>
      </c>
      <c r="X3757" s="89">
        <v>0</v>
      </c>
      <c r="Y3757" s="89">
        <v>0</v>
      </c>
    </row>
    <row r="3758" spans="1:25">
      <c r="A3758" s="88" t="s">
        <v>3867</v>
      </c>
      <c r="B3758" s="89">
        <v>0</v>
      </c>
      <c r="C3758" s="89">
        <v>0</v>
      </c>
      <c r="D3758" s="89">
        <v>0</v>
      </c>
      <c r="E3758" s="89">
        <v>0</v>
      </c>
      <c r="F3758" s="89">
        <v>0</v>
      </c>
      <c r="G3758" s="89">
        <v>0</v>
      </c>
      <c r="H3758" s="89">
        <v>0</v>
      </c>
      <c r="I3758" s="89">
        <v>0</v>
      </c>
      <c r="J3758" s="89">
        <v>0</v>
      </c>
      <c r="K3758" s="89">
        <v>0</v>
      </c>
      <c r="L3758" s="89">
        <v>0</v>
      </c>
      <c r="M3758" s="89">
        <v>0</v>
      </c>
      <c r="N3758" s="89">
        <v>0</v>
      </c>
      <c r="O3758" s="89">
        <v>0</v>
      </c>
      <c r="P3758" s="89">
        <v>0</v>
      </c>
      <c r="Q3758" s="89">
        <v>0</v>
      </c>
      <c r="R3758" s="89">
        <v>0</v>
      </c>
      <c r="S3758" s="89">
        <v>0</v>
      </c>
      <c r="T3758" s="89">
        <v>0</v>
      </c>
      <c r="U3758" s="89">
        <v>0</v>
      </c>
      <c r="V3758" s="89">
        <v>0</v>
      </c>
      <c r="W3758" s="89">
        <v>0</v>
      </c>
      <c r="X3758" s="89">
        <v>0</v>
      </c>
      <c r="Y3758" s="89">
        <v>0</v>
      </c>
    </row>
    <row r="3759" spans="1:25">
      <c r="A3759" s="88" t="s">
        <v>3868</v>
      </c>
      <c r="B3759" s="89">
        <v>0</v>
      </c>
      <c r="C3759" s="89">
        <v>0</v>
      </c>
      <c r="D3759" s="89">
        <v>0</v>
      </c>
      <c r="E3759" s="89">
        <v>0</v>
      </c>
      <c r="F3759" s="89">
        <v>0</v>
      </c>
      <c r="G3759" s="89">
        <v>0</v>
      </c>
      <c r="H3759" s="89">
        <v>0</v>
      </c>
      <c r="I3759" s="89">
        <v>0</v>
      </c>
      <c r="J3759" s="89">
        <v>0</v>
      </c>
      <c r="K3759" s="89">
        <v>0</v>
      </c>
      <c r="L3759" s="89">
        <v>0</v>
      </c>
      <c r="M3759" s="89">
        <v>0</v>
      </c>
      <c r="N3759" s="89">
        <v>0</v>
      </c>
      <c r="O3759" s="89">
        <v>0</v>
      </c>
      <c r="P3759" s="89">
        <v>0</v>
      </c>
      <c r="Q3759" s="89">
        <v>0</v>
      </c>
      <c r="R3759" s="89">
        <v>0</v>
      </c>
      <c r="S3759" s="89">
        <v>0</v>
      </c>
      <c r="T3759" s="89">
        <v>0</v>
      </c>
      <c r="U3759" s="89">
        <v>0</v>
      </c>
      <c r="V3759" s="89">
        <v>0</v>
      </c>
      <c r="W3759" s="89">
        <v>0</v>
      </c>
      <c r="X3759" s="89">
        <v>0</v>
      </c>
      <c r="Y3759" s="89">
        <v>0</v>
      </c>
    </row>
    <row r="3760" spans="1:25">
      <c r="A3760" s="88" t="s">
        <v>3869</v>
      </c>
      <c r="B3760" s="89">
        <v>0</v>
      </c>
      <c r="C3760" s="89">
        <v>0</v>
      </c>
      <c r="D3760" s="89">
        <v>0</v>
      </c>
      <c r="E3760" s="89">
        <v>0</v>
      </c>
      <c r="F3760" s="89">
        <v>0</v>
      </c>
      <c r="G3760" s="89">
        <v>0</v>
      </c>
      <c r="H3760" s="89">
        <v>0</v>
      </c>
      <c r="I3760" s="89">
        <v>0</v>
      </c>
      <c r="J3760" s="89">
        <v>0</v>
      </c>
      <c r="K3760" s="89">
        <v>0</v>
      </c>
      <c r="L3760" s="89">
        <v>0</v>
      </c>
      <c r="M3760" s="89">
        <v>0</v>
      </c>
      <c r="N3760" s="89">
        <v>0</v>
      </c>
      <c r="O3760" s="89">
        <v>0</v>
      </c>
      <c r="P3760" s="89">
        <v>0</v>
      </c>
      <c r="Q3760" s="89">
        <v>0</v>
      </c>
      <c r="R3760" s="89">
        <v>0</v>
      </c>
      <c r="S3760" s="89">
        <v>0</v>
      </c>
      <c r="T3760" s="89">
        <v>0</v>
      </c>
      <c r="U3760" s="89">
        <v>0</v>
      </c>
      <c r="V3760" s="89">
        <v>0</v>
      </c>
      <c r="W3760" s="89">
        <v>0</v>
      </c>
      <c r="X3760" s="89">
        <v>0</v>
      </c>
      <c r="Y3760" s="89">
        <v>0</v>
      </c>
    </row>
    <row r="3761" spans="1:25">
      <c r="A3761" s="88" t="s">
        <v>3870</v>
      </c>
      <c r="B3761" s="89">
        <v>0</v>
      </c>
      <c r="C3761" s="89">
        <v>0</v>
      </c>
      <c r="D3761" s="89">
        <v>0</v>
      </c>
      <c r="E3761" s="89">
        <v>0</v>
      </c>
      <c r="F3761" s="89">
        <v>0</v>
      </c>
      <c r="G3761" s="89">
        <v>0</v>
      </c>
      <c r="H3761" s="89">
        <v>0</v>
      </c>
      <c r="I3761" s="89">
        <v>0</v>
      </c>
      <c r="J3761" s="89">
        <v>0</v>
      </c>
      <c r="K3761" s="89">
        <v>0</v>
      </c>
      <c r="L3761" s="89">
        <v>0</v>
      </c>
      <c r="M3761" s="89">
        <v>0</v>
      </c>
      <c r="N3761" s="89">
        <v>0</v>
      </c>
      <c r="O3761" s="89">
        <v>0</v>
      </c>
      <c r="P3761" s="89">
        <v>0</v>
      </c>
      <c r="Q3761" s="89">
        <v>0</v>
      </c>
      <c r="R3761" s="89">
        <v>0</v>
      </c>
      <c r="S3761" s="89">
        <v>0</v>
      </c>
      <c r="T3761" s="89">
        <v>0</v>
      </c>
      <c r="U3761" s="89">
        <v>0</v>
      </c>
      <c r="V3761" s="89">
        <v>0</v>
      </c>
      <c r="W3761" s="89">
        <v>0</v>
      </c>
      <c r="X3761" s="89">
        <v>0</v>
      </c>
      <c r="Y3761" s="89">
        <v>0</v>
      </c>
    </row>
    <row r="3762" spans="1:25">
      <c r="A3762" s="88" t="s">
        <v>3871</v>
      </c>
      <c r="B3762" s="89">
        <v>0</v>
      </c>
      <c r="C3762" s="89">
        <v>0</v>
      </c>
      <c r="D3762" s="89">
        <v>0</v>
      </c>
      <c r="E3762" s="89">
        <v>0</v>
      </c>
      <c r="F3762" s="89">
        <v>0</v>
      </c>
      <c r="G3762" s="89">
        <v>0</v>
      </c>
      <c r="H3762" s="89">
        <v>0</v>
      </c>
      <c r="I3762" s="89">
        <v>0</v>
      </c>
      <c r="J3762" s="89">
        <v>0</v>
      </c>
      <c r="K3762" s="89">
        <v>0</v>
      </c>
      <c r="L3762" s="89">
        <v>0</v>
      </c>
      <c r="M3762" s="89">
        <v>0</v>
      </c>
      <c r="N3762" s="89">
        <v>0</v>
      </c>
      <c r="O3762" s="89">
        <v>0</v>
      </c>
      <c r="P3762" s="89">
        <v>0</v>
      </c>
      <c r="Q3762" s="89">
        <v>0</v>
      </c>
      <c r="R3762" s="89">
        <v>0</v>
      </c>
      <c r="S3762" s="89">
        <v>0</v>
      </c>
      <c r="T3762" s="89">
        <v>0</v>
      </c>
      <c r="U3762" s="89">
        <v>0</v>
      </c>
      <c r="V3762" s="89">
        <v>0</v>
      </c>
      <c r="W3762" s="89">
        <v>0</v>
      </c>
      <c r="X3762" s="89">
        <v>0</v>
      </c>
      <c r="Y3762" s="89">
        <v>0</v>
      </c>
    </row>
    <row r="3763" spans="1:25">
      <c r="A3763" s="88" t="s">
        <v>3872</v>
      </c>
      <c r="B3763" s="89">
        <v>0</v>
      </c>
      <c r="C3763" s="89">
        <v>0</v>
      </c>
      <c r="D3763" s="89">
        <v>0</v>
      </c>
      <c r="E3763" s="89">
        <v>0</v>
      </c>
      <c r="F3763" s="89">
        <v>0</v>
      </c>
      <c r="G3763" s="89">
        <v>0</v>
      </c>
      <c r="H3763" s="89">
        <v>0</v>
      </c>
      <c r="I3763" s="89">
        <v>0</v>
      </c>
      <c r="J3763" s="89">
        <v>0</v>
      </c>
      <c r="K3763" s="89">
        <v>0</v>
      </c>
      <c r="L3763" s="89">
        <v>0</v>
      </c>
      <c r="M3763" s="89">
        <v>0</v>
      </c>
      <c r="N3763" s="89">
        <v>0</v>
      </c>
      <c r="O3763" s="89">
        <v>0</v>
      </c>
      <c r="P3763" s="89">
        <v>0</v>
      </c>
      <c r="Q3763" s="89">
        <v>0</v>
      </c>
      <c r="R3763" s="89">
        <v>0</v>
      </c>
      <c r="S3763" s="89">
        <v>0</v>
      </c>
      <c r="T3763" s="89">
        <v>0</v>
      </c>
      <c r="U3763" s="89">
        <v>0</v>
      </c>
      <c r="V3763" s="89">
        <v>0</v>
      </c>
      <c r="W3763" s="89">
        <v>0</v>
      </c>
      <c r="X3763" s="89">
        <v>0</v>
      </c>
      <c r="Y3763" s="89">
        <v>0</v>
      </c>
    </row>
    <row r="3764" spans="1:25">
      <c r="A3764" s="88" t="s">
        <v>3873</v>
      </c>
      <c r="B3764" s="89">
        <v>0</v>
      </c>
      <c r="C3764" s="89">
        <v>0</v>
      </c>
      <c r="D3764" s="89">
        <v>0</v>
      </c>
      <c r="E3764" s="89">
        <v>0</v>
      </c>
      <c r="F3764" s="89">
        <v>0</v>
      </c>
      <c r="G3764" s="89">
        <v>0</v>
      </c>
      <c r="H3764" s="89">
        <v>0</v>
      </c>
      <c r="I3764" s="89">
        <v>0</v>
      </c>
      <c r="J3764" s="89">
        <v>0</v>
      </c>
      <c r="K3764" s="89">
        <v>0</v>
      </c>
      <c r="L3764" s="89">
        <v>0</v>
      </c>
      <c r="M3764" s="89">
        <v>0</v>
      </c>
      <c r="N3764" s="89">
        <v>0</v>
      </c>
      <c r="O3764" s="89">
        <v>0</v>
      </c>
      <c r="P3764" s="89">
        <v>0</v>
      </c>
      <c r="Q3764" s="89">
        <v>0</v>
      </c>
      <c r="R3764" s="89">
        <v>0</v>
      </c>
      <c r="S3764" s="89">
        <v>0</v>
      </c>
      <c r="T3764" s="89">
        <v>0</v>
      </c>
      <c r="U3764" s="89">
        <v>0</v>
      </c>
      <c r="V3764" s="89">
        <v>0</v>
      </c>
      <c r="W3764" s="89">
        <v>0</v>
      </c>
      <c r="X3764" s="89">
        <v>0</v>
      </c>
      <c r="Y3764" s="89">
        <v>0</v>
      </c>
    </row>
    <row r="3765" spans="1:25">
      <c r="A3765" s="88" t="s">
        <v>3874</v>
      </c>
      <c r="B3765" s="89">
        <v>0</v>
      </c>
      <c r="C3765" s="89">
        <v>0</v>
      </c>
      <c r="D3765" s="89">
        <v>0</v>
      </c>
      <c r="E3765" s="89">
        <v>0</v>
      </c>
      <c r="F3765" s="89">
        <v>0</v>
      </c>
      <c r="G3765" s="89">
        <v>0</v>
      </c>
      <c r="H3765" s="89">
        <v>0</v>
      </c>
      <c r="I3765" s="89">
        <v>0</v>
      </c>
      <c r="J3765" s="89">
        <v>0</v>
      </c>
      <c r="K3765" s="89">
        <v>0</v>
      </c>
      <c r="L3765" s="89">
        <v>0</v>
      </c>
      <c r="M3765" s="89">
        <v>0</v>
      </c>
      <c r="N3765" s="89">
        <v>0</v>
      </c>
      <c r="O3765" s="89">
        <v>0</v>
      </c>
      <c r="P3765" s="89">
        <v>0</v>
      </c>
      <c r="Q3765" s="89">
        <v>0</v>
      </c>
      <c r="R3765" s="89">
        <v>0</v>
      </c>
      <c r="S3765" s="89">
        <v>0</v>
      </c>
      <c r="T3765" s="89">
        <v>0</v>
      </c>
      <c r="U3765" s="89">
        <v>0</v>
      </c>
      <c r="V3765" s="89">
        <v>0</v>
      </c>
      <c r="W3765" s="89">
        <v>0</v>
      </c>
      <c r="X3765" s="89">
        <v>0</v>
      </c>
      <c r="Y3765" s="89">
        <v>0</v>
      </c>
    </row>
    <row r="3766" spans="1:25">
      <c r="A3766" s="88" t="s">
        <v>3875</v>
      </c>
      <c r="B3766" s="89">
        <v>0</v>
      </c>
      <c r="C3766" s="89">
        <v>0</v>
      </c>
      <c r="D3766" s="89">
        <v>0</v>
      </c>
      <c r="E3766" s="89">
        <v>0</v>
      </c>
      <c r="F3766" s="89">
        <v>0</v>
      </c>
      <c r="G3766" s="89">
        <v>0</v>
      </c>
      <c r="H3766" s="89">
        <v>0</v>
      </c>
      <c r="I3766" s="89">
        <v>0</v>
      </c>
      <c r="J3766" s="89">
        <v>0</v>
      </c>
      <c r="K3766" s="89">
        <v>0</v>
      </c>
      <c r="L3766" s="89">
        <v>0</v>
      </c>
      <c r="M3766" s="89">
        <v>0</v>
      </c>
      <c r="N3766" s="89">
        <v>0</v>
      </c>
      <c r="O3766" s="89">
        <v>0</v>
      </c>
      <c r="P3766" s="89">
        <v>0</v>
      </c>
      <c r="Q3766" s="89">
        <v>0</v>
      </c>
      <c r="R3766" s="89">
        <v>0</v>
      </c>
      <c r="S3766" s="89">
        <v>0</v>
      </c>
      <c r="T3766" s="89">
        <v>0</v>
      </c>
      <c r="U3766" s="89">
        <v>0</v>
      </c>
      <c r="V3766" s="89">
        <v>0</v>
      </c>
      <c r="W3766" s="89">
        <v>0</v>
      </c>
      <c r="X3766" s="89">
        <v>0</v>
      </c>
      <c r="Y3766" s="89">
        <v>0</v>
      </c>
    </row>
    <row r="3767" spans="1:25">
      <c r="A3767" s="88" t="s">
        <v>3876</v>
      </c>
      <c r="B3767" s="89">
        <v>0</v>
      </c>
      <c r="C3767" s="89">
        <v>0</v>
      </c>
      <c r="D3767" s="89">
        <v>0</v>
      </c>
      <c r="E3767" s="89">
        <v>0</v>
      </c>
      <c r="F3767" s="89">
        <v>0</v>
      </c>
      <c r="G3767" s="89">
        <v>0</v>
      </c>
      <c r="H3767" s="89">
        <v>0</v>
      </c>
      <c r="I3767" s="89">
        <v>0</v>
      </c>
      <c r="J3767" s="89">
        <v>0</v>
      </c>
      <c r="K3767" s="89">
        <v>0</v>
      </c>
      <c r="L3767" s="89">
        <v>0</v>
      </c>
      <c r="M3767" s="89">
        <v>0</v>
      </c>
      <c r="N3767" s="89">
        <v>0</v>
      </c>
      <c r="O3767" s="89">
        <v>0</v>
      </c>
      <c r="P3767" s="89">
        <v>0</v>
      </c>
      <c r="Q3767" s="89">
        <v>0</v>
      </c>
      <c r="R3767" s="89">
        <v>0</v>
      </c>
      <c r="S3767" s="89">
        <v>0</v>
      </c>
      <c r="T3767" s="89">
        <v>0</v>
      </c>
      <c r="U3767" s="89">
        <v>0</v>
      </c>
      <c r="V3767" s="89">
        <v>0</v>
      </c>
      <c r="W3767" s="89">
        <v>0</v>
      </c>
      <c r="X3767" s="89">
        <v>0</v>
      </c>
      <c r="Y3767" s="89">
        <v>0</v>
      </c>
    </row>
    <row r="3768" spans="1:25">
      <c r="A3768" s="88" t="s">
        <v>3877</v>
      </c>
      <c r="B3768" s="89">
        <v>0</v>
      </c>
      <c r="C3768" s="89">
        <v>0</v>
      </c>
      <c r="D3768" s="89">
        <v>0</v>
      </c>
      <c r="E3768" s="89">
        <v>0</v>
      </c>
      <c r="F3768" s="89">
        <v>0</v>
      </c>
      <c r="G3768" s="89">
        <v>0</v>
      </c>
      <c r="H3768" s="89">
        <v>0</v>
      </c>
      <c r="I3768" s="89">
        <v>0</v>
      </c>
      <c r="J3768" s="89">
        <v>0</v>
      </c>
      <c r="K3768" s="89">
        <v>0</v>
      </c>
      <c r="L3768" s="89">
        <v>0</v>
      </c>
      <c r="M3768" s="89">
        <v>0</v>
      </c>
      <c r="N3768" s="89">
        <v>0</v>
      </c>
      <c r="O3768" s="89">
        <v>0</v>
      </c>
      <c r="P3768" s="89">
        <v>0</v>
      </c>
      <c r="Q3768" s="89">
        <v>0</v>
      </c>
      <c r="R3768" s="89">
        <v>0</v>
      </c>
      <c r="S3768" s="89">
        <v>0</v>
      </c>
      <c r="T3768" s="89">
        <v>0</v>
      </c>
      <c r="U3768" s="89">
        <v>0</v>
      </c>
      <c r="V3768" s="89">
        <v>0</v>
      </c>
      <c r="W3768" s="89">
        <v>0</v>
      </c>
      <c r="X3768" s="89">
        <v>0</v>
      </c>
      <c r="Y3768" s="89">
        <v>0</v>
      </c>
    </row>
    <row r="3769" spans="1:25">
      <c r="A3769" s="88" t="s">
        <v>3878</v>
      </c>
      <c r="B3769" s="89">
        <v>0</v>
      </c>
      <c r="C3769" s="89">
        <v>0</v>
      </c>
      <c r="D3769" s="89">
        <v>0</v>
      </c>
      <c r="E3769" s="89">
        <v>0</v>
      </c>
      <c r="F3769" s="89">
        <v>0</v>
      </c>
      <c r="G3769" s="89">
        <v>0</v>
      </c>
      <c r="H3769" s="89">
        <v>0</v>
      </c>
      <c r="I3769" s="89">
        <v>0</v>
      </c>
      <c r="J3769" s="89">
        <v>0</v>
      </c>
      <c r="K3769" s="89">
        <v>0</v>
      </c>
      <c r="L3769" s="89">
        <v>0</v>
      </c>
      <c r="M3769" s="89">
        <v>0</v>
      </c>
      <c r="N3769" s="89">
        <v>0</v>
      </c>
      <c r="O3769" s="89">
        <v>0</v>
      </c>
      <c r="P3769" s="89">
        <v>0</v>
      </c>
      <c r="Q3769" s="89">
        <v>0</v>
      </c>
      <c r="R3769" s="89">
        <v>0</v>
      </c>
      <c r="S3769" s="89">
        <v>0</v>
      </c>
      <c r="T3769" s="89">
        <v>0</v>
      </c>
      <c r="U3769" s="89">
        <v>0</v>
      </c>
      <c r="V3769" s="89">
        <v>0</v>
      </c>
      <c r="W3769" s="89">
        <v>0</v>
      </c>
      <c r="X3769" s="89">
        <v>0</v>
      </c>
      <c r="Y3769" s="89">
        <v>0</v>
      </c>
    </row>
    <row r="3770" spans="1:25">
      <c r="A3770" s="88" t="s">
        <v>3879</v>
      </c>
      <c r="B3770" s="89">
        <v>0</v>
      </c>
      <c r="C3770" s="89">
        <v>0</v>
      </c>
      <c r="D3770" s="89">
        <v>0</v>
      </c>
      <c r="E3770" s="89">
        <v>0</v>
      </c>
      <c r="F3770" s="89">
        <v>0</v>
      </c>
      <c r="G3770" s="89">
        <v>0</v>
      </c>
      <c r="H3770" s="89">
        <v>0</v>
      </c>
      <c r="I3770" s="89">
        <v>0</v>
      </c>
      <c r="J3770" s="89">
        <v>0</v>
      </c>
      <c r="K3770" s="89">
        <v>0</v>
      </c>
      <c r="L3770" s="89">
        <v>0</v>
      </c>
      <c r="M3770" s="89">
        <v>0</v>
      </c>
      <c r="N3770" s="89">
        <v>0</v>
      </c>
      <c r="O3770" s="89">
        <v>0</v>
      </c>
      <c r="P3770" s="89">
        <v>0</v>
      </c>
      <c r="Q3770" s="89">
        <v>0</v>
      </c>
      <c r="R3770" s="89">
        <v>0</v>
      </c>
      <c r="S3770" s="89">
        <v>0</v>
      </c>
      <c r="T3770" s="89">
        <v>0</v>
      </c>
      <c r="U3770" s="89">
        <v>0</v>
      </c>
      <c r="V3770" s="89">
        <v>0</v>
      </c>
      <c r="W3770" s="89">
        <v>0</v>
      </c>
      <c r="X3770" s="89">
        <v>0</v>
      </c>
      <c r="Y3770" s="89">
        <v>0</v>
      </c>
    </row>
    <row r="3771" spans="1:25">
      <c r="A3771" s="88" t="s">
        <v>3880</v>
      </c>
      <c r="B3771" s="89">
        <v>0</v>
      </c>
      <c r="C3771" s="89">
        <v>0</v>
      </c>
      <c r="D3771" s="89">
        <v>0</v>
      </c>
      <c r="E3771" s="89">
        <v>0</v>
      </c>
      <c r="F3771" s="89">
        <v>0</v>
      </c>
      <c r="G3771" s="89">
        <v>0</v>
      </c>
      <c r="H3771" s="89">
        <v>0</v>
      </c>
      <c r="I3771" s="89">
        <v>0</v>
      </c>
      <c r="J3771" s="89">
        <v>0</v>
      </c>
      <c r="K3771" s="89">
        <v>0</v>
      </c>
      <c r="L3771" s="89">
        <v>0</v>
      </c>
      <c r="M3771" s="89">
        <v>0</v>
      </c>
      <c r="N3771" s="89">
        <v>0</v>
      </c>
      <c r="O3771" s="89">
        <v>0</v>
      </c>
      <c r="P3771" s="89">
        <v>0</v>
      </c>
      <c r="Q3771" s="89">
        <v>0</v>
      </c>
      <c r="R3771" s="89">
        <v>0</v>
      </c>
      <c r="S3771" s="89">
        <v>0</v>
      </c>
      <c r="T3771" s="89">
        <v>0</v>
      </c>
      <c r="U3771" s="89">
        <v>0</v>
      </c>
      <c r="V3771" s="89">
        <v>0</v>
      </c>
      <c r="W3771" s="89">
        <v>0</v>
      </c>
      <c r="X3771" s="89">
        <v>0</v>
      </c>
      <c r="Y3771" s="89">
        <v>0</v>
      </c>
    </row>
    <row r="3772" spans="1:25">
      <c r="A3772" s="88" t="s">
        <v>3881</v>
      </c>
      <c r="B3772" s="89">
        <v>0</v>
      </c>
      <c r="C3772" s="89">
        <v>0</v>
      </c>
      <c r="D3772" s="89">
        <v>0</v>
      </c>
      <c r="E3772" s="89">
        <v>0</v>
      </c>
      <c r="F3772" s="89">
        <v>0</v>
      </c>
      <c r="G3772" s="89">
        <v>0</v>
      </c>
      <c r="H3772" s="89">
        <v>0</v>
      </c>
      <c r="I3772" s="89">
        <v>0</v>
      </c>
      <c r="J3772" s="89">
        <v>0</v>
      </c>
      <c r="K3772" s="89">
        <v>0</v>
      </c>
      <c r="L3772" s="89">
        <v>0</v>
      </c>
      <c r="M3772" s="89">
        <v>0</v>
      </c>
      <c r="N3772" s="89">
        <v>0</v>
      </c>
      <c r="O3772" s="89">
        <v>0</v>
      </c>
      <c r="P3772" s="89">
        <v>0</v>
      </c>
      <c r="Q3772" s="89">
        <v>0</v>
      </c>
      <c r="R3772" s="89">
        <v>0</v>
      </c>
      <c r="S3772" s="89">
        <v>0</v>
      </c>
      <c r="T3772" s="89">
        <v>0</v>
      </c>
      <c r="U3772" s="89">
        <v>0</v>
      </c>
      <c r="V3772" s="89">
        <v>0</v>
      </c>
      <c r="W3772" s="89">
        <v>0</v>
      </c>
      <c r="X3772" s="89">
        <v>0</v>
      </c>
      <c r="Y3772" s="89">
        <v>0</v>
      </c>
    </row>
    <row r="3773" spans="1:25">
      <c r="A3773" s="88" t="s">
        <v>3882</v>
      </c>
      <c r="B3773" s="89">
        <v>0</v>
      </c>
      <c r="C3773" s="89">
        <v>0</v>
      </c>
      <c r="D3773" s="89">
        <v>0</v>
      </c>
      <c r="E3773" s="89">
        <v>0</v>
      </c>
      <c r="F3773" s="89">
        <v>0</v>
      </c>
      <c r="G3773" s="89">
        <v>0</v>
      </c>
      <c r="H3773" s="89">
        <v>0</v>
      </c>
      <c r="I3773" s="89">
        <v>0</v>
      </c>
      <c r="J3773" s="89">
        <v>0</v>
      </c>
      <c r="K3773" s="89">
        <v>0</v>
      </c>
      <c r="L3773" s="89">
        <v>0</v>
      </c>
      <c r="M3773" s="89">
        <v>0</v>
      </c>
      <c r="N3773" s="89">
        <v>0</v>
      </c>
      <c r="O3773" s="89">
        <v>0</v>
      </c>
      <c r="P3773" s="89">
        <v>0</v>
      </c>
      <c r="Q3773" s="89">
        <v>0</v>
      </c>
      <c r="R3773" s="89">
        <v>0</v>
      </c>
      <c r="S3773" s="89">
        <v>0</v>
      </c>
      <c r="T3773" s="89">
        <v>0</v>
      </c>
      <c r="U3773" s="89">
        <v>0</v>
      </c>
      <c r="V3773" s="89">
        <v>0</v>
      </c>
      <c r="W3773" s="89">
        <v>0</v>
      </c>
      <c r="X3773" s="89">
        <v>0</v>
      </c>
      <c r="Y3773" s="89">
        <v>0</v>
      </c>
    </row>
    <row r="3774" spans="1:25">
      <c r="A3774" s="88" t="s">
        <v>3883</v>
      </c>
      <c r="B3774" s="89">
        <v>0</v>
      </c>
      <c r="C3774" s="89">
        <v>0</v>
      </c>
      <c r="D3774" s="89">
        <v>0</v>
      </c>
      <c r="E3774" s="89">
        <v>0</v>
      </c>
      <c r="F3774" s="89">
        <v>0</v>
      </c>
      <c r="G3774" s="89">
        <v>0</v>
      </c>
      <c r="H3774" s="89">
        <v>0</v>
      </c>
      <c r="I3774" s="89">
        <v>0</v>
      </c>
      <c r="J3774" s="89">
        <v>0</v>
      </c>
      <c r="K3774" s="89">
        <v>0</v>
      </c>
      <c r="L3774" s="89">
        <v>0</v>
      </c>
      <c r="M3774" s="89">
        <v>0</v>
      </c>
      <c r="N3774" s="89">
        <v>0</v>
      </c>
      <c r="O3774" s="89">
        <v>0</v>
      </c>
      <c r="P3774" s="89">
        <v>0</v>
      </c>
      <c r="Q3774" s="89">
        <v>0</v>
      </c>
      <c r="R3774" s="89">
        <v>0</v>
      </c>
      <c r="S3774" s="89">
        <v>0</v>
      </c>
      <c r="T3774" s="89">
        <v>0</v>
      </c>
      <c r="U3774" s="89">
        <v>0</v>
      </c>
      <c r="V3774" s="89">
        <v>0</v>
      </c>
      <c r="W3774" s="89">
        <v>0</v>
      </c>
      <c r="X3774" s="89">
        <v>0</v>
      </c>
      <c r="Y3774" s="89">
        <v>0</v>
      </c>
    </row>
    <row r="3775" spans="1:25">
      <c r="A3775" s="88" t="s">
        <v>3884</v>
      </c>
      <c r="B3775" s="89">
        <v>0</v>
      </c>
      <c r="C3775" s="89">
        <v>0</v>
      </c>
      <c r="D3775" s="89">
        <v>0</v>
      </c>
      <c r="E3775" s="89">
        <v>0</v>
      </c>
      <c r="F3775" s="89">
        <v>0</v>
      </c>
      <c r="G3775" s="89">
        <v>0</v>
      </c>
      <c r="H3775" s="89">
        <v>0</v>
      </c>
      <c r="I3775" s="89">
        <v>0</v>
      </c>
      <c r="J3775" s="89">
        <v>0</v>
      </c>
      <c r="K3775" s="89">
        <v>0</v>
      </c>
      <c r="L3775" s="89">
        <v>0</v>
      </c>
      <c r="M3775" s="89">
        <v>0</v>
      </c>
      <c r="N3775" s="89">
        <v>0</v>
      </c>
      <c r="O3775" s="89">
        <v>0</v>
      </c>
      <c r="P3775" s="89">
        <v>0</v>
      </c>
      <c r="Q3775" s="89">
        <v>0</v>
      </c>
      <c r="R3775" s="89">
        <v>0</v>
      </c>
      <c r="S3775" s="89">
        <v>0</v>
      </c>
      <c r="T3775" s="89">
        <v>0</v>
      </c>
      <c r="U3775" s="89">
        <v>0</v>
      </c>
      <c r="V3775" s="89">
        <v>0</v>
      </c>
      <c r="W3775" s="89">
        <v>0</v>
      </c>
      <c r="X3775" s="89">
        <v>0</v>
      </c>
      <c r="Y3775" s="89">
        <v>0</v>
      </c>
    </row>
    <row r="3776" spans="1:25">
      <c r="A3776" s="88" t="s">
        <v>3885</v>
      </c>
      <c r="B3776" s="89">
        <v>0</v>
      </c>
      <c r="C3776" s="89">
        <v>0</v>
      </c>
      <c r="D3776" s="89">
        <v>0</v>
      </c>
      <c r="E3776" s="89">
        <v>0</v>
      </c>
      <c r="F3776" s="89">
        <v>0</v>
      </c>
      <c r="G3776" s="89">
        <v>0</v>
      </c>
      <c r="H3776" s="89">
        <v>0</v>
      </c>
      <c r="I3776" s="89">
        <v>0</v>
      </c>
      <c r="J3776" s="89">
        <v>0</v>
      </c>
      <c r="K3776" s="89">
        <v>0</v>
      </c>
      <c r="L3776" s="89">
        <v>0</v>
      </c>
      <c r="M3776" s="89">
        <v>0</v>
      </c>
      <c r="N3776" s="89">
        <v>0</v>
      </c>
      <c r="O3776" s="89">
        <v>0</v>
      </c>
      <c r="P3776" s="89">
        <v>0</v>
      </c>
      <c r="Q3776" s="89">
        <v>0</v>
      </c>
      <c r="R3776" s="89">
        <v>0</v>
      </c>
      <c r="S3776" s="89">
        <v>0</v>
      </c>
      <c r="T3776" s="89">
        <v>0</v>
      </c>
      <c r="U3776" s="89">
        <v>0</v>
      </c>
      <c r="V3776" s="89">
        <v>0</v>
      </c>
      <c r="W3776" s="89">
        <v>0</v>
      </c>
      <c r="X3776" s="89">
        <v>0</v>
      </c>
      <c r="Y3776" s="89">
        <v>0</v>
      </c>
    </row>
    <row r="3777" spans="1:25">
      <c r="A3777" s="88" t="s">
        <v>3886</v>
      </c>
      <c r="B3777" s="89">
        <v>0</v>
      </c>
      <c r="C3777" s="89">
        <v>0</v>
      </c>
      <c r="D3777" s="89">
        <v>0</v>
      </c>
      <c r="E3777" s="89">
        <v>0</v>
      </c>
      <c r="F3777" s="89">
        <v>0</v>
      </c>
      <c r="G3777" s="89">
        <v>0</v>
      </c>
      <c r="H3777" s="89">
        <v>0</v>
      </c>
      <c r="I3777" s="89">
        <v>0</v>
      </c>
      <c r="J3777" s="89">
        <v>0</v>
      </c>
      <c r="K3777" s="89">
        <v>0</v>
      </c>
      <c r="L3777" s="89">
        <v>0</v>
      </c>
      <c r="M3777" s="89">
        <v>0</v>
      </c>
      <c r="N3777" s="89">
        <v>0</v>
      </c>
      <c r="O3777" s="89">
        <v>0</v>
      </c>
      <c r="P3777" s="89">
        <v>0</v>
      </c>
      <c r="Q3777" s="89">
        <v>0</v>
      </c>
      <c r="R3777" s="89">
        <v>0</v>
      </c>
      <c r="S3777" s="89">
        <v>0</v>
      </c>
      <c r="T3777" s="89">
        <v>0</v>
      </c>
      <c r="U3777" s="89">
        <v>0</v>
      </c>
      <c r="V3777" s="89">
        <v>0</v>
      </c>
      <c r="W3777" s="89">
        <v>0</v>
      </c>
      <c r="X3777" s="89">
        <v>0</v>
      </c>
      <c r="Y3777" s="89">
        <v>0</v>
      </c>
    </row>
    <row r="3778" spans="1:25">
      <c r="A3778" s="88" t="s">
        <v>3887</v>
      </c>
      <c r="B3778" s="89">
        <v>0</v>
      </c>
      <c r="C3778" s="89">
        <v>0</v>
      </c>
      <c r="D3778" s="89">
        <v>0</v>
      </c>
      <c r="E3778" s="89">
        <v>0</v>
      </c>
      <c r="F3778" s="89">
        <v>0</v>
      </c>
      <c r="G3778" s="89">
        <v>0</v>
      </c>
      <c r="H3778" s="89">
        <v>0</v>
      </c>
      <c r="I3778" s="89">
        <v>0</v>
      </c>
      <c r="J3778" s="89">
        <v>0</v>
      </c>
      <c r="K3778" s="89">
        <v>0</v>
      </c>
      <c r="L3778" s="89">
        <v>0</v>
      </c>
      <c r="M3778" s="89">
        <v>0</v>
      </c>
      <c r="N3778" s="89">
        <v>0</v>
      </c>
      <c r="O3778" s="89">
        <v>0</v>
      </c>
      <c r="P3778" s="89">
        <v>0</v>
      </c>
      <c r="Q3778" s="89">
        <v>0</v>
      </c>
      <c r="R3778" s="89">
        <v>0</v>
      </c>
      <c r="S3778" s="89">
        <v>0</v>
      </c>
      <c r="T3778" s="89">
        <v>0</v>
      </c>
      <c r="U3778" s="89">
        <v>0</v>
      </c>
      <c r="V3778" s="89">
        <v>0</v>
      </c>
      <c r="W3778" s="89">
        <v>0</v>
      </c>
      <c r="X3778" s="89">
        <v>0</v>
      </c>
      <c r="Y3778" s="89">
        <v>0</v>
      </c>
    </row>
    <row r="3779" spans="1:25">
      <c r="A3779" s="88" t="s">
        <v>3888</v>
      </c>
      <c r="B3779" s="89">
        <v>0</v>
      </c>
      <c r="C3779" s="89">
        <v>0</v>
      </c>
      <c r="D3779" s="89">
        <v>0</v>
      </c>
      <c r="E3779" s="89">
        <v>0</v>
      </c>
      <c r="F3779" s="89">
        <v>0</v>
      </c>
      <c r="G3779" s="89">
        <v>0</v>
      </c>
      <c r="H3779" s="89">
        <v>0</v>
      </c>
      <c r="I3779" s="89">
        <v>0</v>
      </c>
      <c r="J3779" s="89">
        <v>0</v>
      </c>
      <c r="K3779" s="89">
        <v>0</v>
      </c>
      <c r="L3779" s="89">
        <v>0</v>
      </c>
      <c r="M3779" s="89">
        <v>0</v>
      </c>
      <c r="N3779" s="89">
        <v>0</v>
      </c>
      <c r="O3779" s="89">
        <v>0</v>
      </c>
      <c r="P3779" s="89">
        <v>0</v>
      </c>
      <c r="Q3779" s="89">
        <v>0</v>
      </c>
      <c r="R3779" s="89">
        <v>0</v>
      </c>
      <c r="S3779" s="89">
        <v>0</v>
      </c>
      <c r="T3779" s="89">
        <v>0</v>
      </c>
      <c r="U3779" s="89">
        <v>0</v>
      </c>
      <c r="V3779" s="89">
        <v>0</v>
      </c>
      <c r="W3779" s="89">
        <v>0</v>
      </c>
      <c r="X3779" s="89">
        <v>0</v>
      </c>
      <c r="Y3779" s="89">
        <v>0</v>
      </c>
    </row>
    <row r="3780" spans="1:25">
      <c r="A3780" s="88" t="s">
        <v>3889</v>
      </c>
      <c r="B3780" s="89">
        <v>0</v>
      </c>
      <c r="C3780" s="89">
        <v>0</v>
      </c>
      <c r="D3780" s="89">
        <v>0</v>
      </c>
      <c r="E3780" s="89">
        <v>0</v>
      </c>
      <c r="F3780" s="89">
        <v>0</v>
      </c>
      <c r="G3780" s="89">
        <v>0</v>
      </c>
      <c r="H3780" s="89">
        <v>0</v>
      </c>
      <c r="I3780" s="89">
        <v>0</v>
      </c>
      <c r="J3780" s="89">
        <v>0</v>
      </c>
      <c r="K3780" s="89">
        <v>0</v>
      </c>
      <c r="L3780" s="89">
        <v>0</v>
      </c>
      <c r="M3780" s="89">
        <v>0</v>
      </c>
      <c r="N3780" s="89">
        <v>0</v>
      </c>
      <c r="O3780" s="89">
        <v>0</v>
      </c>
      <c r="P3780" s="89">
        <v>0</v>
      </c>
      <c r="Q3780" s="89">
        <v>0</v>
      </c>
      <c r="R3780" s="89">
        <v>0</v>
      </c>
      <c r="S3780" s="89">
        <v>0</v>
      </c>
      <c r="T3780" s="89">
        <v>0</v>
      </c>
      <c r="U3780" s="89">
        <v>0</v>
      </c>
      <c r="V3780" s="89">
        <v>0</v>
      </c>
      <c r="W3780" s="89">
        <v>0</v>
      </c>
      <c r="X3780" s="89">
        <v>0</v>
      </c>
      <c r="Y3780" s="89">
        <v>0</v>
      </c>
    </row>
    <row r="3781" spans="1:25">
      <c r="A3781" s="88" t="s">
        <v>3890</v>
      </c>
      <c r="B3781" s="89">
        <v>0</v>
      </c>
      <c r="C3781" s="89">
        <v>0</v>
      </c>
      <c r="D3781" s="89">
        <v>0</v>
      </c>
      <c r="E3781" s="89">
        <v>0</v>
      </c>
      <c r="F3781" s="89">
        <v>0</v>
      </c>
      <c r="G3781" s="89">
        <v>0</v>
      </c>
      <c r="H3781" s="89">
        <v>0</v>
      </c>
      <c r="I3781" s="89">
        <v>0</v>
      </c>
      <c r="J3781" s="89">
        <v>0</v>
      </c>
      <c r="K3781" s="89">
        <v>0</v>
      </c>
      <c r="L3781" s="89">
        <v>0</v>
      </c>
      <c r="M3781" s="89">
        <v>0</v>
      </c>
      <c r="N3781" s="89">
        <v>0</v>
      </c>
      <c r="O3781" s="89">
        <v>0</v>
      </c>
      <c r="P3781" s="89">
        <v>0</v>
      </c>
      <c r="Q3781" s="89">
        <v>0</v>
      </c>
      <c r="R3781" s="89">
        <v>0</v>
      </c>
      <c r="S3781" s="89">
        <v>0</v>
      </c>
      <c r="T3781" s="89">
        <v>0</v>
      </c>
      <c r="U3781" s="89">
        <v>0</v>
      </c>
      <c r="V3781" s="89">
        <v>0</v>
      </c>
      <c r="W3781" s="89">
        <v>0</v>
      </c>
      <c r="X3781" s="89">
        <v>0</v>
      </c>
      <c r="Y3781" s="89">
        <v>0</v>
      </c>
    </row>
    <row r="3782" spans="1:25">
      <c r="A3782" s="88" t="s">
        <v>3891</v>
      </c>
      <c r="B3782" s="89">
        <v>0</v>
      </c>
      <c r="C3782" s="89">
        <v>0</v>
      </c>
      <c r="D3782" s="89">
        <v>0</v>
      </c>
      <c r="E3782" s="89">
        <v>0</v>
      </c>
      <c r="F3782" s="89">
        <v>0</v>
      </c>
      <c r="G3782" s="89">
        <v>0</v>
      </c>
      <c r="H3782" s="89">
        <v>0</v>
      </c>
      <c r="I3782" s="89">
        <v>0</v>
      </c>
      <c r="J3782" s="89">
        <v>0</v>
      </c>
      <c r="K3782" s="89">
        <v>0</v>
      </c>
      <c r="L3782" s="89">
        <v>0</v>
      </c>
      <c r="M3782" s="89">
        <v>0</v>
      </c>
      <c r="N3782" s="89">
        <v>0</v>
      </c>
      <c r="O3782" s="89">
        <v>0</v>
      </c>
      <c r="P3782" s="89">
        <v>0</v>
      </c>
      <c r="Q3782" s="89">
        <v>0</v>
      </c>
      <c r="R3782" s="89">
        <v>0</v>
      </c>
      <c r="S3782" s="89">
        <v>0</v>
      </c>
      <c r="T3782" s="89">
        <v>0</v>
      </c>
      <c r="U3782" s="89">
        <v>0</v>
      </c>
      <c r="V3782" s="89">
        <v>0</v>
      </c>
      <c r="W3782" s="89">
        <v>0</v>
      </c>
      <c r="X3782" s="89">
        <v>0</v>
      </c>
      <c r="Y3782" s="89">
        <v>0</v>
      </c>
    </row>
    <row r="3783" spans="1:25">
      <c r="A3783" s="88" t="s">
        <v>3892</v>
      </c>
      <c r="B3783" s="89">
        <v>0</v>
      </c>
      <c r="C3783" s="89">
        <v>0</v>
      </c>
      <c r="D3783" s="89">
        <v>0</v>
      </c>
      <c r="E3783" s="89">
        <v>0</v>
      </c>
      <c r="F3783" s="89">
        <v>0</v>
      </c>
      <c r="G3783" s="89">
        <v>0</v>
      </c>
      <c r="H3783" s="89">
        <v>0</v>
      </c>
      <c r="I3783" s="89">
        <v>0</v>
      </c>
      <c r="J3783" s="89">
        <v>0</v>
      </c>
      <c r="K3783" s="89">
        <v>0</v>
      </c>
      <c r="L3783" s="89">
        <v>0</v>
      </c>
      <c r="M3783" s="89">
        <v>0</v>
      </c>
      <c r="N3783" s="89">
        <v>0</v>
      </c>
      <c r="O3783" s="89">
        <v>0</v>
      </c>
      <c r="P3783" s="89">
        <v>0</v>
      </c>
      <c r="Q3783" s="89">
        <v>0</v>
      </c>
      <c r="R3783" s="89">
        <v>0</v>
      </c>
      <c r="S3783" s="89">
        <v>0</v>
      </c>
      <c r="T3783" s="89">
        <v>0</v>
      </c>
      <c r="U3783" s="89">
        <v>0</v>
      </c>
      <c r="V3783" s="89">
        <v>0</v>
      </c>
      <c r="W3783" s="89">
        <v>0</v>
      </c>
      <c r="X3783" s="89">
        <v>0</v>
      </c>
      <c r="Y3783" s="89">
        <v>0</v>
      </c>
    </row>
    <row r="3784" spans="1:25">
      <c r="A3784" s="88" t="s">
        <v>3893</v>
      </c>
      <c r="B3784" s="89">
        <v>0</v>
      </c>
      <c r="C3784" s="89">
        <v>0</v>
      </c>
      <c r="D3784" s="89">
        <v>0</v>
      </c>
      <c r="E3784" s="89">
        <v>0</v>
      </c>
      <c r="F3784" s="89">
        <v>0</v>
      </c>
      <c r="G3784" s="89">
        <v>0</v>
      </c>
      <c r="H3784" s="89">
        <v>0</v>
      </c>
      <c r="I3784" s="89">
        <v>0</v>
      </c>
      <c r="J3784" s="89">
        <v>0</v>
      </c>
      <c r="K3784" s="89">
        <v>0</v>
      </c>
      <c r="L3784" s="89">
        <v>0</v>
      </c>
      <c r="M3784" s="89">
        <v>0</v>
      </c>
      <c r="N3784" s="89">
        <v>0</v>
      </c>
      <c r="O3784" s="89">
        <v>0</v>
      </c>
      <c r="P3784" s="89">
        <v>0</v>
      </c>
      <c r="Q3784" s="89">
        <v>0</v>
      </c>
      <c r="R3784" s="89">
        <v>0</v>
      </c>
      <c r="S3784" s="89">
        <v>0</v>
      </c>
      <c r="T3784" s="89">
        <v>0</v>
      </c>
      <c r="U3784" s="89">
        <v>0</v>
      </c>
      <c r="V3784" s="89">
        <v>0</v>
      </c>
      <c r="W3784" s="89">
        <v>0</v>
      </c>
      <c r="X3784" s="89">
        <v>0</v>
      </c>
      <c r="Y3784" s="89">
        <v>0</v>
      </c>
    </row>
    <row r="3785" spans="1:25">
      <c r="A3785" s="88" t="s">
        <v>3894</v>
      </c>
      <c r="B3785" s="89">
        <v>0</v>
      </c>
      <c r="C3785" s="89">
        <v>0</v>
      </c>
      <c r="D3785" s="89">
        <v>0</v>
      </c>
      <c r="E3785" s="89">
        <v>0</v>
      </c>
      <c r="F3785" s="89">
        <v>0</v>
      </c>
      <c r="G3785" s="89">
        <v>0</v>
      </c>
      <c r="H3785" s="89">
        <v>0</v>
      </c>
      <c r="I3785" s="89">
        <v>0</v>
      </c>
      <c r="J3785" s="89">
        <v>0</v>
      </c>
      <c r="K3785" s="89">
        <v>0</v>
      </c>
      <c r="L3785" s="89">
        <v>0</v>
      </c>
      <c r="M3785" s="89">
        <v>0</v>
      </c>
      <c r="N3785" s="89">
        <v>0</v>
      </c>
      <c r="O3785" s="89">
        <v>0</v>
      </c>
      <c r="P3785" s="89">
        <v>0</v>
      </c>
      <c r="Q3785" s="89">
        <v>0</v>
      </c>
      <c r="R3785" s="89">
        <v>0</v>
      </c>
      <c r="S3785" s="89">
        <v>0</v>
      </c>
      <c r="T3785" s="89">
        <v>0</v>
      </c>
      <c r="U3785" s="89">
        <v>0</v>
      </c>
      <c r="V3785" s="89">
        <v>0</v>
      </c>
      <c r="W3785" s="89">
        <v>0</v>
      </c>
      <c r="X3785" s="89">
        <v>0</v>
      </c>
      <c r="Y3785" s="89">
        <v>0</v>
      </c>
    </row>
    <row r="3786" spans="1:25">
      <c r="A3786" s="88" t="s">
        <v>3895</v>
      </c>
      <c r="B3786" s="89">
        <v>0</v>
      </c>
      <c r="C3786" s="89">
        <v>0</v>
      </c>
      <c r="D3786" s="89">
        <v>0</v>
      </c>
      <c r="E3786" s="89">
        <v>0</v>
      </c>
      <c r="F3786" s="89">
        <v>0</v>
      </c>
      <c r="G3786" s="89">
        <v>0</v>
      </c>
      <c r="H3786" s="89">
        <v>0</v>
      </c>
      <c r="I3786" s="89">
        <v>0</v>
      </c>
      <c r="J3786" s="89">
        <v>0</v>
      </c>
      <c r="K3786" s="89">
        <v>0</v>
      </c>
      <c r="L3786" s="89">
        <v>0</v>
      </c>
      <c r="M3786" s="89">
        <v>0</v>
      </c>
      <c r="N3786" s="89">
        <v>0</v>
      </c>
      <c r="O3786" s="89">
        <v>0</v>
      </c>
      <c r="P3786" s="89">
        <v>0</v>
      </c>
      <c r="Q3786" s="89">
        <v>0</v>
      </c>
      <c r="R3786" s="89">
        <v>0</v>
      </c>
      <c r="S3786" s="89">
        <v>0</v>
      </c>
      <c r="T3786" s="89">
        <v>0</v>
      </c>
      <c r="U3786" s="89">
        <v>0</v>
      </c>
      <c r="V3786" s="89">
        <v>0</v>
      </c>
      <c r="W3786" s="89">
        <v>0</v>
      </c>
      <c r="X3786" s="89">
        <v>0</v>
      </c>
      <c r="Y3786" s="89">
        <v>0</v>
      </c>
    </row>
    <row r="3787" spans="1:25">
      <c r="A3787" s="88" t="s">
        <v>3896</v>
      </c>
      <c r="B3787" s="89">
        <v>0</v>
      </c>
      <c r="C3787" s="89">
        <v>0</v>
      </c>
      <c r="D3787" s="89">
        <v>0</v>
      </c>
      <c r="E3787" s="89">
        <v>0</v>
      </c>
      <c r="F3787" s="89">
        <v>0</v>
      </c>
      <c r="G3787" s="89">
        <v>0</v>
      </c>
      <c r="H3787" s="89">
        <v>0</v>
      </c>
      <c r="I3787" s="89">
        <v>0</v>
      </c>
      <c r="J3787" s="89">
        <v>0</v>
      </c>
      <c r="K3787" s="89">
        <v>0</v>
      </c>
      <c r="L3787" s="89">
        <v>0</v>
      </c>
      <c r="M3787" s="89">
        <v>0</v>
      </c>
      <c r="N3787" s="89">
        <v>0</v>
      </c>
      <c r="O3787" s="89">
        <v>0</v>
      </c>
      <c r="P3787" s="89">
        <v>0</v>
      </c>
      <c r="Q3787" s="89">
        <v>0</v>
      </c>
      <c r="R3787" s="89">
        <v>0</v>
      </c>
      <c r="S3787" s="89">
        <v>0</v>
      </c>
      <c r="T3787" s="89">
        <v>0</v>
      </c>
      <c r="U3787" s="89">
        <v>0</v>
      </c>
      <c r="V3787" s="89">
        <v>0</v>
      </c>
      <c r="W3787" s="89">
        <v>0</v>
      </c>
      <c r="X3787" s="89">
        <v>0</v>
      </c>
      <c r="Y3787" s="89">
        <v>0</v>
      </c>
    </row>
    <row r="3788" spans="1:25">
      <c r="A3788" s="88" t="s">
        <v>3897</v>
      </c>
      <c r="B3788" s="89">
        <v>0</v>
      </c>
      <c r="C3788" s="89">
        <v>0</v>
      </c>
      <c r="D3788" s="89">
        <v>0</v>
      </c>
      <c r="E3788" s="89">
        <v>0</v>
      </c>
      <c r="F3788" s="89">
        <v>0</v>
      </c>
      <c r="G3788" s="89">
        <v>0</v>
      </c>
      <c r="H3788" s="89">
        <v>0</v>
      </c>
      <c r="I3788" s="89">
        <v>0</v>
      </c>
      <c r="J3788" s="89">
        <v>0</v>
      </c>
      <c r="K3788" s="89">
        <v>0</v>
      </c>
      <c r="L3788" s="89">
        <v>0</v>
      </c>
      <c r="M3788" s="89">
        <v>0</v>
      </c>
      <c r="N3788" s="89">
        <v>0</v>
      </c>
      <c r="O3788" s="89">
        <v>0</v>
      </c>
      <c r="P3788" s="89">
        <v>0</v>
      </c>
      <c r="Q3788" s="89">
        <v>0</v>
      </c>
      <c r="R3788" s="89">
        <v>0</v>
      </c>
      <c r="S3788" s="89">
        <v>0</v>
      </c>
      <c r="T3788" s="89">
        <v>0</v>
      </c>
      <c r="U3788" s="89">
        <v>0</v>
      </c>
      <c r="V3788" s="89">
        <v>0</v>
      </c>
      <c r="W3788" s="89">
        <v>0</v>
      </c>
      <c r="X3788" s="89">
        <v>0</v>
      </c>
      <c r="Y3788" s="89">
        <v>0</v>
      </c>
    </row>
    <row r="3789" spans="1:25">
      <c r="A3789" s="88" t="s">
        <v>3898</v>
      </c>
      <c r="B3789" s="89">
        <v>0</v>
      </c>
      <c r="C3789" s="89">
        <v>0</v>
      </c>
      <c r="D3789" s="89">
        <v>0</v>
      </c>
      <c r="E3789" s="89">
        <v>0</v>
      </c>
      <c r="F3789" s="89">
        <v>0</v>
      </c>
      <c r="G3789" s="89">
        <v>0</v>
      </c>
      <c r="H3789" s="89">
        <v>0</v>
      </c>
      <c r="I3789" s="89">
        <v>0</v>
      </c>
      <c r="J3789" s="89">
        <v>0</v>
      </c>
      <c r="K3789" s="89">
        <v>0</v>
      </c>
      <c r="L3789" s="89">
        <v>0</v>
      </c>
      <c r="M3789" s="89">
        <v>0</v>
      </c>
      <c r="N3789" s="89">
        <v>0</v>
      </c>
      <c r="O3789" s="89">
        <v>0</v>
      </c>
      <c r="P3789" s="89">
        <v>0</v>
      </c>
      <c r="Q3789" s="89">
        <v>0</v>
      </c>
      <c r="R3789" s="89">
        <v>0</v>
      </c>
      <c r="S3789" s="89">
        <v>0</v>
      </c>
      <c r="T3789" s="89">
        <v>0</v>
      </c>
      <c r="U3789" s="89">
        <v>0</v>
      </c>
      <c r="V3789" s="89">
        <v>0</v>
      </c>
      <c r="W3789" s="89">
        <v>0</v>
      </c>
      <c r="X3789" s="89">
        <v>0</v>
      </c>
      <c r="Y3789" s="89">
        <v>0</v>
      </c>
    </row>
    <row r="3790" spans="1:25">
      <c r="A3790" s="88" t="s">
        <v>3899</v>
      </c>
      <c r="B3790" s="89">
        <v>0</v>
      </c>
      <c r="C3790" s="89">
        <v>0</v>
      </c>
      <c r="D3790" s="89">
        <v>0</v>
      </c>
      <c r="E3790" s="89">
        <v>0</v>
      </c>
      <c r="F3790" s="89">
        <v>0</v>
      </c>
      <c r="G3790" s="89">
        <v>0</v>
      </c>
      <c r="H3790" s="89">
        <v>0</v>
      </c>
      <c r="I3790" s="89">
        <v>0</v>
      </c>
      <c r="J3790" s="89">
        <v>0</v>
      </c>
      <c r="K3790" s="89">
        <v>0</v>
      </c>
      <c r="L3790" s="89">
        <v>0</v>
      </c>
      <c r="M3790" s="89">
        <v>0</v>
      </c>
      <c r="N3790" s="89">
        <v>0</v>
      </c>
      <c r="O3790" s="89">
        <v>0</v>
      </c>
      <c r="P3790" s="89">
        <v>0</v>
      </c>
      <c r="Q3790" s="89">
        <v>0</v>
      </c>
      <c r="R3790" s="89">
        <v>0</v>
      </c>
      <c r="S3790" s="89">
        <v>0</v>
      </c>
      <c r="T3790" s="89">
        <v>0</v>
      </c>
      <c r="U3790" s="89">
        <v>0</v>
      </c>
      <c r="V3790" s="89">
        <v>0</v>
      </c>
      <c r="W3790" s="89">
        <v>0</v>
      </c>
      <c r="X3790" s="89">
        <v>0</v>
      </c>
      <c r="Y3790" s="89">
        <v>0</v>
      </c>
    </row>
    <row r="3791" spans="1:25">
      <c r="A3791" s="88" t="s">
        <v>3900</v>
      </c>
      <c r="B3791" s="89">
        <v>0</v>
      </c>
      <c r="C3791" s="89">
        <v>0</v>
      </c>
      <c r="D3791" s="89">
        <v>0</v>
      </c>
      <c r="E3791" s="89">
        <v>0</v>
      </c>
      <c r="F3791" s="89">
        <v>0</v>
      </c>
      <c r="G3791" s="89">
        <v>0</v>
      </c>
      <c r="H3791" s="89">
        <v>0</v>
      </c>
      <c r="I3791" s="89">
        <v>0</v>
      </c>
      <c r="J3791" s="89">
        <v>0</v>
      </c>
      <c r="K3791" s="89">
        <v>0</v>
      </c>
      <c r="L3791" s="89">
        <v>0</v>
      </c>
      <c r="M3791" s="89">
        <v>0</v>
      </c>
      <c r="N3791" s="89">
        <v>0</v>
      </c>
      <c r="O3791" s="89">
        <v>0</v>
      </c>
      <c r="P3791" s="89">
        <v>0</v>
      </c>
      <c r="Q3791" s="89">
        <v>0</v>
      </c>
      <c r="R3791" s="89">
        <v>0</v>
      </c>
      <c r="S3791" s="89">
        <v>0</v>
      </c>
      <c r="T3791" s="89">
        <v>0</v>
      </c>
      <c r="U3791" s="89">
        <v>0</v>
      </c>
      <c r="V3791" s="89">
        <v>0</v>
      </c>
      <c r="W3791" s="89">
        <v>0</v>
      </c>
      <c r="X3791" s="89">
        <v>0</v>
      </c>
      <c r="Y3791" s="89">
        <v>0</v>
      </c>
    </row>
    <row r="3792" spans="1:25">
      <c r="A3792" s="88" t="s">
        <v>3901</v>
      </c>
      <c r="B3792" s="89">
        <v>0</v>
      </c>
      <c r="C3792" s="89">
        <v>0</v>
      </c>
      <c r="D3792" s="89">
        <v>0</v>
      </c>
      <c r="E3792" s="89">
        <v>0</v>
      </c>
      <c r="F3792" s="89">
        <v>0</v>
      </c>
      <c r="G3792" s="89">
        <v>0</v>
      </c>
      <c r="H3792" s="89">
        <v>0</v>
      </c>
      <c r="I3792" s="89">
        <v>0</v>
      </c>
      <c r="J3792" s="89">
        <v>0</v>
      </c>
      <c r="K3792" s="89">
        <v>0</v>
      </c>
      <c r="L3792" s="89">
        <v>0</v>
      </c>
      <c r="M3792" s="89">
        <v>0</v>
      </c>
      <c r="N3792" s="89">
        <v>0</v>
      </c>
      <c r="O3792" s="89">
        <v>0</v>
      </c>
      <c r="P3792" s="89">
        <v>0</v>
      </c>
      <c r="Q3792" s="89">
        <v>0</v>
      </c>
      <c r="R3792" s="89">
        <v>0</v>
      </c>
      <c r="S3792" s="89">
        <v>0</v>
      </c>
      <c r="T3792" s="89">
        <v>0</v>
      </c>
      <c r="U3792" s="89">
        <v>0</v>
      </c>
      <c r="V3792" s="89">
        <v>0</v>
      </c>
      <c r="W3792" s="89">
        <v>0</v>
      </c>
      <c r="X3792" s="89">
        <v>0</v>
      </c>
      <c r="Y3792" s="89">
        <v>0</v>
      </c>
    </row>
    <row r="3793" spans="1:25">
      <c r="A3793" s="88" t="s">
        <v>3902</v>
      </c>
      <c r="B3793" s="89">
        <v>0</v>
      </c>
      <c r="C3793" s="89">
        <v>0</v>
      </c>
      <c r="D3793" s="89">
        <v>0</v>
      </c>
      <c r="E3793" s="89">
        <v>0</v>
      </c>
      <c r="F3793" s="89">
        <v>0</v>
      </c>
      <c r="G3793" s="89">
        <v>0</v>
      </c>
      <c r="H3793" s="89">
        <v>0</v>
      </c>
      <c r="I3793" s="89">
        <v>0</v>
      </c>
      <c r="J3793" s="89">
        <v>0</v>
      </c>
      <c r="K3793" s="89">
        <v>0</v>
      </c>
      <c r="L3793" s="89">
        <v>0</v>
      </c>
      <c r="M3793" s="89">
        <v>0</v>
      </c>
      <c r="N3793" s="89">
        <v>0</v>
      </c>
      <c r="O3793" s="89">
        <v>0</v>
      </c>
      <c r="P3793" s="89">
        <v>0</v>
      </c>
      <c r="Q3793" s="89">
        <v>0</v>
      </c>
      <c r="R3793" s="89">
        <v>0</v>
      </c>
      <c r="S3793" s="89">
        <v>0</v>
      </c>
      <c r="T3793" s="89">
        <v>0</v>
      </c>
      <c r="U3793" s="89">
        <v>0</v>
      </c>
      <c r="V3793" s="89">
        <v>0</v>
      </c>
      <c r="W3793" s="89">
        <v>0</v>
      </c>
      <c r="X3793" s="89">
        <v>0</v>
      </c>
      <c r="Y3793" s="89">
        <v>0</v>
      </c>
    </row>
    <row r="3794" spans="1:25">
      <c r="A3794" s="88" t="s">
        <v>3903</v>
      </c>
      <c r="B3794" s="89">
        <v>0</v>
      </c>
      <c r="C3794" s="89">
        <v>0</v>
      </c>
      <c r="D3794" s="89">
        <v>0</v>
      </c>
      <c r="E3794" s="89">
        <v>0</v>
      </c>
      <c r="F3794" s="89">
        <v>0</v>
      </c>
      <c r="G3794" s="89">
        <v>0</v>
      </c>
      <c r="H3794" s="89">
        <v>0</v>
      </c>
      <c r="I3794" s="89">
        <v>0</v>
      </c>
      <c r="J3794" s="89">
        <v>0</v>
      </c>
      <c r="K3794" s="89">
        <v>0</v>
      </c>
      <c r="L3794" s="89">
        <v>0</v>
      </c>
      <c r="M3794" s="89">
        <v>0</v>
      </c>
      <c r="N3794" s="89">
        <v>0</v>
      </c>
      <c r="O3794" s="89">
        <v>0</v>
      </c>
      <c r="P3794" s="89">
        <v>0</v>
      </c>
      <c r="Q3794" s="89">
        <v>0</v>
      </c>
      <c r="R3794" s="89">
        <v>0</v>
      </c>
      <c r="S3794" s="89">
        <v>0</v>
      </c>
      <c r="T3794" s="89">
        <v>0</v>
      </c>
      <c r="U3794" s="89">
        <v>0</v>
      </c>
      <c r="V3794" s="89">
        <v>0</v>
      </c>
      <c r="W3794" s="89">
        <v>0</v>
      </c>
      <c r="X3794" s="89">
        <v>0</v>
      </c>
      <c r="Y3794" s="89">
        <v>0</v>
      </c>
    </row>
    <row r="3795" spans="1:25">
      <c r="A3795" s="88" t="s">
        <v>3904</v>
      </c>
      <c r="B3795" s="89">
        <v>0</v>
      </c>
      <c r="C3795" s="89">
        <v>0</v>
      </c>
      <c r="D3795" s="89">
        <v>0</v>
      </c>
      <c r="E3795" s="89">
        <v>0</v>
      </c>
      <c r="F3795" s="89">
        <v>0</v>
      </c>
      <c r="G3795" s="89">
        <v>0</v>
      </c>
      <c r="H3795" s="89">
        <v>0</v>
      </c>
      <c r="I3795" s="89">
        <v>0</v>
      </c>
      <c r="J3795" s="89">
        <v>0</v>
      </c>
      <c r="K3795" s="89">
        <v>0</v>
      </c>
      <c r="L3795" s="89">
        <v>0</v>
      </c>
      <c r="M3795" s="89">
        <v>0</v>
      </c>
      <c r="N3795" s="89">
        <v>0</v>
      </c>
      <c r="O3795" s="89">
        <v>0</v>
      </c>
      <c r="P3795" s="89">
        <v>0</v>
      </c>
      <c r="Q3795" s="89">
        <v>0</v>
      </c>
      <c r="R3795" s="89">
        <v>0</v>
      </c>
      <c r="S3795" s="89">
        <v>0</v>
      </c>
      <c r="T3795" s="89">
        <v>0</v>
      </c>
      <c r="U3795" s="89">
        <v>0</v>
      </c>
      <c r="V3795" s="89">
        <v>0</v>
      </c>
      <c r="W3795" s="89">
        <v>0</v>
      </c>
      <c r="X3795" s="89">
        <v>0</v>
      </c>
      <c r="Y3795" s="89">
        <v>0</v>
      </c>
    </row>
    <row r="3796" spans="1:25">
      <c r="A3796" s="88" t="s">
        <v>3905</v>
      </c>
      <c r="B3796" s="89">
        <v>0</v>
      </c>
      <c r="C3796" s="89">
        <v>0</v>
      </c>
      <c r="D3796" s="89">
        <v>0</v>
      </c>
      <c r="E3796" s="89">
        <v>0</v>
      </c>
      <c r="F3796" s="89">
        <v>0</v>
      </c>
      <c r="G3796" s="89">
        <v>0</v>
      </c>
      <c r="H3796" s="89">
        <v>0</v>
      </c>
      <c r="I3796" s="89">
        <v>0</v>
      </c>
      <c r="J3796" s="89">
        <v>0</v>
      </c>
      <c r="K3796" s="89">
        <v>0</v>
      </c>
      <c r="L3796" s="89">
        <v>0</v>
      </c>
      <c r="M3796" s="89">
        <v>0</v>
      </c>
      <c r="N3796" s="89">
        <v>0</v>
      </c>
      <c r="O3796" s="89">
        <v>0</v>
      </c>
      <c r="P3796" s="89">
        <v>0</v>
      </c>
      <c r="Q3796" s="89">
        <v>0</v>
      </c>
      <c r="R3796" s="89">
        <v>0</v>
      </c>
      <c r="S3796" s="89">
        <v>0</v>
      </c>
      <c r="T3796" s="89">
        <v>0</v>
      </c>
      <c r="U3796" s="89">
        <v>0</v>
      </c>
      <c r="V3796" s="89">
        <v>0</v>
      </c>
      <c r="W3796" s="89">
        <v>0</v>
      </c>
      <c r="X3796" s="89">
        <v>0</v>
      </c>
      <c r="Y3796" s="89">
        <v>0</v>
      </c>
    </row>
    <row r="3797" spans="1:25">
      <c r="A3797" s="88" t="s">
        <v>3906</v>
      </c>
      <c r="B3797" s="89">
        <v>0</v>
      </c>
      <c r="C3797" s="89">
        <v>0</v>
      </c>
      <c r="D3797" s="89">
        <v>0</v>
      </c>
      <c r="E3797" s="89">
        <v>0</v>
      </c>
      <c r="F3797" s="89">
        <v>0</v>
      </c>
      <c r="G3797" s="89">
        <v>0</v>
      </c>
      <c r="H3797" s="89">
        <v>0</v>
      </c>
      <c r="I3797" s="89">
        <v>0</v>
      </c>
      <c r="J3797" s="89">
        <v>0</v>
      </c>
      <c r="K3797" s="89">
        <v>0</v>
      </c>
      <c r="L3797" s="89">
        <v>0</v>
      </c>
      <c r="M3797" s="89">
        <v>0</v>
      </c>
      <c r="N3797" s="89">
        <v>0</v>
      </c>
      <c r="O3797" s="89">
        <v>0</v>
      </c>
      <c r="P3797" s="89">
        <v>0</v>
      </c>
      <c r="Q3797" s="89">
        <v>0</v>
      </c>
      <c r="R3797" s="89">
        <v>0</v>
      </c>
      <c r="S3797" s="89">
        <v>0</v>
      </c>
      <c r="T3797" s="89">
        <v>0</v>
      </c>
      <c r="U3797" s="89">
        <v>0</v>
      </c>
      <c r="V3797" s="89">
        <v>0</v>
      </c>
      <c r="W3797" s="89">
        <v>0</v>
      </c>
      <c r="X3797" s="89">
        <v>0</v>
      </c>
      <c r="Y3797" s="89">
        <v>0</v>
      </c>
    </row>
    <row r="3798" spans="1:25">
      <c r="A3798" s="88" t="s">
        <v>3907</v>
      </c>
      <c r="B3798" s="89">
        <v>0</v>
      </c>
      <c r="C3798" s="89">
        <v>0</v>
      </c>
      <c r="D3798" s="89">
        <v>0</v>
      </c>
      <c r="E3798" s="89">
        <v>0</v>
      </c>
      <c r="F3798" s="89">
        <v>0</v>
      </c>
      <c r="G3798" s="89">
        <v>0</v>
      </c>
      <c r="H3798" s="89">
        <v>0</v>
      </c>
      <c r="I3798" s="89">
        <v>0</v>
      </c>
      <c r="J3798" s="89">
        <v>0</v>
      </c>
      <c r="K3798" s="89">
        <v>0</v>
      </c>
      <c r="L3798" s="89">
        <v>0</v>
      </c>
      <c r="M3798" s="89">
        <v>0</v>
      </c>
      <c r="N3798" s="89">
        <v>0</v>
      </c>
      <c r="O3798" s="89">
        <v>0</v>
      </c>
      <c r="P3798" s="89">
        <v>0</v>
      </c>
      <c r="Q3798" s="89">
        <v>0</v>
      </c>
      <c r="R3798" s="89">
        <v>0</v>
      </c>
      <c r="S3798" s="89">
        <v>0</v>
      </c>
      <c r="T3798" s="89">
        <v>0</v>
      </c>
      <c r="U3798" s="89">
        <v>0</v>
      </c>
      <c r="V3798" s="89">
        <v>0</v>
      </c>
      <c r="W3798" s="89">
        <v>0</v>
      </c>
      <c r="X3798" s="89">
        <v>0</v>
      </c>
      <c r="Y3798" s="89">
        <v>0</v>
      </c>
    </row>
    <row r="3799" spans="1:25">
      <c r="A3799" s="88" t="s">
        <v>3908</v>
      </c>
      <c r="B3799" s="89">
        <v>0</v>
      </c>
      <c r="C3799" s="89">
        <v>0</v>
      </c>
      <c r="D3799" s="89">
        <v>0</v>
      </c>
      <c r="E3799" s="89">
        <v>0</v>
      </c>
      <c r="F3799" s="89">
        <v>0</v>
      </c>
      <c r="G3799" s="89">
        <v>0</v>
      </c>
      <c r="H3799" s="89">
        <v>0</v>
      </c>
      <c r="I3799" s="89">
        <v>0</v>
      </c>
      <c r="J3799" s="89">
        <v>0</v>
      </c>
      <c r="K3799" s="89">
        <v>0</v>
      </c>
      <c r="L3799" s="89">
        <v>0</v>
      </c>
      <c r="M3799" s="89">
        <v>0</v>
      </c>
      <c r="N3799" s="89">
        <v>0</v>
      </c>
      <c r="O3799" s="89">
        <v>0</v>
      </c>
      <c r="P3799" s="89">
        <v>0</v>
      </c>
      <c r="Q3799" s="89">
        <v>0</v>
      </c>
      <c r="R3799" s="89">
        <v>0</v>
      </c>
      <c r="S3799" s="89">
        <v>0</v>
      </c>
      <c r="T3799" s="89">
        <v>0</v>
      </c>
      <c r="U3799" s="89">
        <v>0</v>
      </c>
      <c r="V3799" s="89">
        <v>0</v>
      </c>
      <c r="W3799" s="89">
        <v>0</v>
      </c>
      <c r="X3799" s="89">
        <v>0</v>
      </c>
      <c r="Y3799" s="89">
        <v>0</v>
      </c>
    </row>
    <row r="3800" spans="1:25">
      <c r="A3800" s="88" t="s">
        <v>3909</v>
      </c>
      <c r="B3800" s="89">
        <v>0</v>
      </c>
      <c r="C3800" s="89">
        <v>0</v>
      </c>
      <c r="D3800" s="89">
        <v>0</v>
      </c>
      <c r="E3800" s="89">
        <v>0</v>
      </c>
      <c r="F3800" s="89">
        <v>0</v>
      </c>
      <c r="G3800" s="89">
        <v>0</v>
      </c>
      <c r="H3800" s="89">
        <v>0</v>
      </c>
      <c r="I3800" s="89">
        <v>0</v>
      </c>
      <c r="J3800" s="89">
        <v>0</v>
      </c>
      <c r="K3800" s="89">
        <v>0</v>
      </c>
      <c r="L3800" s="89">
        <v>0</v>
      </c>
      <c r="M3800" s="89">
        <v>0</v>
      </c>
      <c r="N3800" s="89">
        <v>0</v>
      </c>
      <c r="O3800" s="89">
        <v>0</v>
      </c>
      <c r="P3800" s="89">
        <v>0</v>
      </c>
      <c r="Q3800" s="89">
        <v>0</v>
      </c>
      <c r="R3800" s="89">
        <v>0</v>
      </c>
      <c r="S3800" s="89">
        <v>0</v>
      </c>
      <c r="T3800" s="89">
        <v>0</v>
      </c>
      <c r="U3800" s="89">
        <v>0</v>
      </c>
      <c r="V3800" s="89">
        <v>0</v>
      </c>
      <c r="W3800" s="89">
        <v>0</v>
      </c>
      <c r="X3800" s="89">
        <v>0</v>
      </c>
      <c r="Y3800" s="89">
        <v>0</v>
      </c>
    </row>
    <row r="3801" spans="1:25">
      <c r="A3801" s="88" t="s">
        <v>3910</v>
      </c>
      <c r="B3801" s="89">
        <v>0</v>
      </c>
      <c r="C3801" s="89">
        <v>0</v>
      </c>
      <c r="D3801" s="89">
        <v>0</v>
      </c>
      <c r="E3801" s="89">
        <v>0</v>
      </c>
      <c r="F3801" s="89">
        <v>0</v>
      </c>
      <c r="G3801" s="89">
        <v>0</v>
      </c>
      <c r="H3801" s="89">
        <v>0</v>
      </c>
      <c r="I3801" s="89">
        <v>0</v>
      </c>
      <c r="J3801" s="89">
        <v>0</v>
      </c>
      <c r="K3801" s="89">
        <v>0</v>
      </c>
      <c r="L3801" s="89">
        <v>0</v>
      </c>
      <c r="M3801" s="89">
        <v>0</v>
      </c>
      <c r="N3801" s="89">
        <v>0</v>
      </c>
      <c r="O3801" s="89">
        <v>0</v>
      </c>
      <c r="P3801" s="89">
        <v>0</v>
      </c>
      <c r="Q3801" s="89">
        <v>0</v>
      </c>
      <c r="R3801" s="89">
        <v>0</v>
      </c>
      <c r="S3801" s="89">
        <v>0</v>
      </c>
      <c r="T3801" s="89">
        <v>0</v>
      </c>
      <c r="U3801" s="89">
        <v>0</v>
      </c>
      <c r="V3801" s="89">
        <v>0</v>
      </c>
      <c r="W3801" s="89">
        <v>0</v>
      </c>
      <c r="X3801" s="89">
        <v>0</v>
      </c>
      <c r="Y3801" s="89">
        <v>0</v>
      </c>
    </row>
    <row r="3802" spans="1:25">
      <c r="A3802" s="88" t="s">
        <v>3911</v>
      </c>
      <c r="B3802" s="89">
        <v>0</v>
      </c>
      <c r="C3802" s="89">
        <v>0</v>
      </c>
      <c r="D3802" s="89">
        <v>0</v>
      </c>
      <c r="E3802" s="89">
        <v>0</v>
      </c>
      <c r="F3802" s="89">
        <v>0</v>
      </c>
      <c r="G3802" s="89">
        <v>0</v>
      </c>
      <c r="H3802" s="89">
        <v>0</v>
      </c>
      <c r="I3802" s="89">
        <v>0</v>
      </c>
      <c r="J3802" s="89">
        <v>0</v>
      </c>
      <c r="K3802" s="89">
        <v>0</v>
      </c>
      <c r="L3802" s="89">
        <v>0</v>
      </c>
      <c r="M3802" s="89">
        <v>0</v>
      </c>
      <c r="N3802" s="89">
        <v>0</v>
      </c>
      <c r="O3802" s="89">
        <v>0</v>
      </c>
      <c r="P3802" s="89">
        <v>0</v>
      </c>
      <c r="Q3802" s="89">
        <v>0</v>
      </c>
      <c r="R3802" s="89">
        <v>0</v>
      </c>
      <c r="S3802" s="89">
        <v>0</v>
      </c>
      <c r="T3802" s="89">
        <v>0</v>
      </c>
      <c r="U3802" s="89">
        <v>0</v>
      </c>
      <c r="V3802" s="89">
        <v>0</v>
      </c>
      <c r="W3802" s="89">
        <v>0</v>
      </c>
      <c r="X3802" s="89">
        <v>0</v>
      </c>
      <c r="Y3802" s="89">
        <v>0</v>
      </c>
    </row>
    <row r="3803" spans="1:25">
      <c r="A3803" s="88" t="s">
        <v>3912</v>
      </c>
      <c r="B3803" s="89">
        <v>0</v>
      </c>
      <c r="C3803" s="89">
        <v>0</v>
      </c>
      <c r="D3803" s="89">
        <v>0</v>
      </c>
      <c r="E3803" s="89">
        <v>0</v>
      </c>
      <c r="F3803" s="89">
        <v>0</v>
      </c>
      <c r="G3803" s="89">
        <v>0</v>
      </c>
      <c r="H3803" s="89">
        <v>0</v>
      </c>
      <c r="I3803" s="89">
        <v>0</v>
      </c>
      <c r="J3803" s="89">
        <v>0</v>
      </c>
      <c r="K3803" s="89">
        <v>0</v>
      </c>
      <c r="L3803" s="89">
        <v>0</v>
      </c>
      <c r="M3803" s="89">
        <v>0</v>
      </c>
      <c r="N3803" s="89">
        <v>0</v>
      </c>
      <c r="O3803" s="89">
        <v>0</v>
      </c>
      <c r="P3803" s="89">
        <v>0</v>
      </c>
      <c r="Q3803" s="89">
        <v>0</v>
      </c>
      <c r="R3803" s="89">
        <v>0</v>
      </c>
      <c r="S3803" s="89">
        <v>0</v>
      </c>
      <c r="T3803" s="89">
        <v>0</v>
      </c>
      <c r="U3803" s="89">
        <v>0</v>
      </c>
      <c r="V3803" s="89">
        <v>0</v>
      </c>
      <c r="W3803" s="89">
        <v>0</v>
      </c>
      <c r="X3803" s="89">
        <v>0</v>
      </c>
      <c r="Y3803" s="89">
        <v>0</v>
      </c>
    </row>
    <row r="3804" spans="1:25">
      <c r="A3804" s="88" t="s">
        <v>3913</v>
      </c>
      <c r="B3804" s="89">
        <v>0</v>
      </c>
      <c r="C3804" s="89">
        <v>0</v>
      </c>
      <c r="D3804" s="89">
        <v>0</v>
      </c>
      <c r="E3804" s="89">
        <v>0</v>
      </c>
      <c r="F3804" s="89">
        <v>0</v>
      </c>
      <c r="G3804" s="89">
        <v>0</v>
      </c>
      <c r="H3804" s="89">
        <v>0</v>
      </c>
      <c r="I3804" s="89">
        <v>0</v>
      </c>
      <c r="J3804" s="89">
        <v>0</v>
      </c>
      <c r="K3804" s="89">
        <v>0</v>
      </c>
      <c r="L3804" s="89">
        <v>0</v>
      </c>
      <c r="M3804" s="89">
        <v>0</v>
      </c>
      <c r="N3804" s="89">
        <v>0</v>
      </c>
      <c r="O3804" s="89">
        <v>0</v>
      </c>
      <c r="P3804" s="89">
        <v>0</v>
      </c>
      <c r="Q3804" s="89">
        <v>0</v>
      </c>
      <c r="R3804" s="89">
        <v>0</v>
      </c>
      <c r="S3804" s="89">
        <v>0</v>
      </c>
      <c r="T3804" s="89">
        <v>0</v>
      </c>
      <c r="U3804" s="89">
        <v>0</v>
      </c>
      <c r="V3804" s="89">
        <v>0</v>
      </c>
      <c r="W3804" s="89">
        <v>0</v>
      </c>
      <c r="X3804" s="89">
        <v>0</v>
      </c>
      <c r="Y3804" s="89">
        <v>0</v>
      </c>
    </row>
    <row r="3805" spans="1:25">
      <c r="A3805" s="88" t="s">
        <v>3914</v>
      </c>
      <c r="B3805" s="89">
        <v>0</v>
      </c>
      <c r="C3805" s="89">
        <v>0</v>
      </c>
      <c r="D3805" s="89">
        <v>0</v>
      </c>
      <c r="E3805" s="89">
        <v>0</v>
      </c>
      <c r="F3805" s="89">
        <v>0</v>
      </c>
      <c r="G3805" s="89">
        <v>0</v>
      </c>
      <c r="H3805" s="89">
        <v>0</v>
      </c>
      <c r="I3805" s="89">
        <v>0</v>
      </c>
      <c r="J3805" s="89">
        <v>0</v>
      </c>
      <c r="K3805" s="89">
        <v>0</v>
      </c>
      <c r="L3805" s="89">
        <v>0</v>
      </c>
      <c r="M3805" s="89">
        <v>0</v>
      </c>
      <c r="N3805" s="89">
        <v>0</v>
      </c>
      <c r="O3805" s="89">
        <v>0</v>
      </c>
      <c r="P3805" s="89">
        <v>0</v>
      </c>
      <c r="Q3805" s="89">
        <v>0</v>
      </c>
      <c r="R3805" s="89">
        <v>0</v>
      </c>
      <c r="S3805" s="89">
        <v>0</v>
      </c>
      <c r="T3805" s="89">
        <v>0</v>
      </c>
      <c r="U3805" s="89">
        <v>0</v>
      </c>
      <c r="V3805" s="89">
        <v>0</v>
      </c>
      <c r="W3805" s="89">
        <v>0</v>
      </c>
      <c r="X3805" s="89">
        <v>0</v>
      </c>
      <c r="Y3805" s="89">
        <v>0</v>
      </c>
    </row>
    <row r="3806" spans="1:25">
      <c r="A3806" s="88" t="s">
        <v>3915</v>
      </c>
      <c r="B3806" s="89">
        <v>0</v>
      </c>
      <c r="C3806" s="89">
        <v>0</v>
      </c>
      <c r="D3806" s="89">
        <v>0</v>
      </c>
      <c r="E3806" s="89">
        <v>0</v>
      </c>
      <c r="F3806" s="89">
        <v>0</v>
      </c>
      <c r="G3806" s="89">
        <v>0</v>
      </c>
      <c r="H3806" s="89">
        <v>0</v>
      </c>
      <c r="I3806" s="89">
        <v>0</v>
      </c>
      <c r="J3806" s="89">
        <v>0</v>
      </c>
      <c r="K3806" s="89">
        <v>0</v>
      </c>
      <c r="L3806" s="89">
        <v>0</v>
      </c>
      <c r="M3806" s="89">
        <v>0</v>
      </c>
      <c r="N3806" s="89">
        <v>0</v>
      </c>
      <c r="O3806" s="89">
        <v>0</v>
      </c>
      <c r="P3806" s="89">
        <v>0</v>
      </c>
      <c r="Q3806" s="89">
        <v>0</v>
      </c>
      <c r="R3806" s="89">
        <v>0</v>
      </c>
      <c r="S3806" s="89">
        <v>0</v>
      </c>
      <c r="T3806" s="89">
        <v>0</v>
      </c>
      <c r="U3806" s="89">
        <v>0</v>
      </c>
      <c r="V3806" s="89">
        <v>0</v>
      </c>
      <c r="W3806" s="89">
        <v>0</v>
      </c>
      <c r="X3806" s="89">
        <v>0</v>
      </c>
      <c r="Y3806" s="89">
        <v>0</v>
      </c>
    </row>
    <row r="3807" spans="1:25">
      <c r="A3807" s="88" t="s">
        <v>3916</v>
      </c>
      <c r="B3807" s="89">
        <v>0</v>
      </c>
      <c r="C3807" s="89">
        <v>0</v>
      </c>
      <c r="D3807" s="89">
        <v>0</v>
      </c>
      <c r="E3807" s="89">
        <v>0</v>
      </c>
      <c r="F3807" s="89">
        <v>0</v>
      </c>
      <c r="G3807" s="89">
        <v>0</v>
      </c>
      <c r="H3807" s="89">
        <v>0</v>
      </c>
      <c r="I3807" s="89">
        <v>0</v>
      </c>
      <c r="J3807" s="89">
        <v>0</v>
      </c>
      <c r="K3807" s="89">
        <v>0</v>
      </c>
      <c r="L3807" s="89">
        <v>0</v>
      </c>
      <c r="M3807" s="89">
        <v>0</v>
      </c>
      <c r="N3807" s="89">
        <v>0</v>
      </c>
      <c r="O3807" s="89">
        <v>0</v>
      </c>
      <c r="P3807" s="89">
        <v>0</v>
      </c>
      <c r="Q3807" s="89">
        <v>0</v>
      </c>
      <c r="R3807" s="89">
        <v>0</v>
      </c>
      <c r="S3807" s="89">
        <v>0</v>
      </c>
      <c r="T3807" s="89">
        <v>0</v>
      </c>
      <c r="U3807" s="89">
        <v>0</v>
      </c>
      <c r="V3807" s="89">
        <v>0</v>
      </c>
      <c r="W3807" s="89">
        <v>0</v>
      </c>
      <c r="X3807" s="89">
        <v>0</v>
      </c>
      <c r="Y3807" s="89">
        <v>0</v>
      </c>
    </row>
    <row r="3808" spans="1:25">
      <c r="A3808" s="88" t="s">
        <v>3917</v>
      </c>
      <c r="B3808" s="89">
        <v>0</v>
      </c>
      <c r="C3808" s="89">
        <v>0</v>
      </c>
      <c r="D3808" s="89">
        <v>0</v>
      </c>
      <c r="E3808" s="89">
        <v>0</v>
      </c>
      <c r="F3808" s="89">
        <v>0</v>
      </c>
      <c r="G3808" s="89">
        <v>0</v>
      </c>
      <c r="H3808" s="89">
        <v>0</v>
      </c>
      <c r="I3808" s="89">
        <v>0</v>
      </c>
      <c r="J3808" s="89">
        <v>0</v>
      </c>
      <c r="K3808" s="89">
        <v>0</v>
      </c>
      <c r="L3808" s="89">
        <v>0</v>
      </c>
      <c r="M3808" s="89">
        <v>0</v>
      </c>
      <c r="N3808" s="89">
        <v>0</v>
      </c>
      <c r="O3808" s="89">
        <v>0</v>
      </c>
      <c r="P3808" s="89">
        <v>0</v>
      </c>
      <c r="Q3808" s="89">
        <v>0</v>
      </c>
      <c r="R3808" s="89">
        <v>0</v>
      </c>
      <c r="S3808" s="89">
        <v>0</v>
      </c>
      <c r="T3808" s="89">
        <v>0</v>
      </c>
      <c r="U3808" s="89">
        <v>0</v>
      </c>
      <c r="V3808" s="89">
        <v>0</v>
      </c>
      <c r="W3808" s="89">
        <v>0</v>
      </c>
      <c r="X3808" s="89">
        <v>0</v>
      </c>
      <c r="Y3808" s="89">
        <v>0</v>
      </c>
    </row>
    <row r="3809" spans="1:25">
      <c r="A3809" s="88" t="s">
        <v>3918</v>
      </c>
      <c r="B3809" s="89">
        <v>0</v>
      </c>
      <c r="C3809" s="89">
        <v>0</v>
      </c>
      <c r="D3809" s="89">
        <v>0</v>
      </c>
      <c r="E3809" s="89">
        <v>0</v>
      </c>
      <c r="F3809" s="89">
        <v>0</v>
      </c>
      <c r="G3809" s="89">
        <v>0</v>
      </c>
      <c r="H3809" s="89">
        <v>0</v>
      </c>
      <c r="I3809" s="89">
        <v>0</v>
      </c>
      <c r="J3809" s="89">
        <v>0</v>
      </c>
      <c r="K3809" s="89">
        <v>0</v>
      </c>
      <c r="L3809" s="89">
        <v>0</v>
      </c>
      <c r="M3809" s="89">
        <v>0</v>
      </c>
      <c r="N3809" s="89">
        <v>0</v>
      </c>
      <c r="O3809" s="89">
        <v>0</v>
      </c>
      <c r="P3809" s="89">
        <v>0</v>
      </c>
      <c r="Q3809" s="89">
        <v>0</v>
      </c>
      <c r="R3809" s="89">
        <v>0</v>
      </c>
      <c r="S3809" s="89">
        <v>0</v>
      </c>
      <c r="T3809" s="89">
        <v>0</v>
      </c>
      <c r="U3809" s="89">
        <v>0</v>
      </c>
      <c r="V3809" s="89">
        <v>0</v>
      </c>
      <c r="W3809" s="89">
        <v>0</v>
      </c>
      <c r="X3809" s="89">
        <v>0</v>
      </c>
      <c r="Y3809" s="89">
        <v>0</v>
      </c>
    </row>
    <row r="3810" spans="1:25">
      <c r="A3810" s="88" t="s">
        <v>3919</v>
      </c>
      <c r="B3810" s="89">
        <v>0</v>
      </c>
      <c r="C3810" s="89">
        <v>0</v>
      </c>
      <c r="D3810" s="89">
        <v>0</v>
      </c>
      <c r="E3810" s="89">
        <v>0</v>
      </c>
      <c r="F3810" s="89">
        <v>0</v>
      </c>
      <c r="G3810" s="89">
        <v>0</v>
      </c>
      <c r="H3810" s="89">
        <v>0</v>
      </c>
      <c r="I3810" s="89">
        <v>0</v>
      </c>
      <c r="J3810" s="89">
        <v>0</v>
      </c>
      <c r="K3810" s="89">
        <v>0</v>
      </c>
      <c r="L3810" s="89">
        <v>0</v>
      </c>
      <c r="M3810" s="89">
        <v>0</v>
      </c>
      <c r="N3810" s="89">
        <v>0</v>
      </c>
      <c r="O3810" s="89">
        <v>0</v>
      </c>
      <c r="P3810" s="89">
        <v>0</v>
      </c>
      <c r="Q3810" s="89">
        <v>0</v>
      </c>
      <c r="R3810" s="89">
        <v>0</v>
      </c>
      <c r="S3810" s="89">
        <v>0</v>
      </c>
      <c r="T3810" s="89">
        <v>0</v>
      </c>
      <c r="U3810" s="89">
        <v>0</v>
      </c>
      <c r="V3810" s="89">
        <v>0</v>
      </c>
      <c r="W3810" s="89">
        <v>0</v>
      </c>
      <c r="X3810" s="89">
        <v>0</v>
      </c>
      <c r="Y3810" s="89">
        <v>0</v>
      </c>
    </row>
    <row r="3811" spans="1:25">
      <c r="A3811" s="88" t="s">
        <v>3920</v>
      </c>
      <c r="B3811" s="89">
        <v>0</v>
      </c>
      <c r="C3811" s="89">
        <v>0</v>
      </c>
      <c r="D3811" s="89">
        <v>0</v>
      </c>
      <c r="E3811" s="89">
        <v>0</v>
      </c>
      <c r="F3811" s="89">
        <v>0</v>
      </c>
      <c r="G3811" s="89">
        <v>0</v>
      </c>
      <c r="H3811" s="89">
        <v>0</v>
      </c>
      <c r="I3811" s="89">
        <v>0</v>
      </c>
      <c r="J3811" s="89">
        <v>0</v>
      </c>
      <c r="K3811" s="89">
        <v>0</v>
      </c>
      <c r="L3811" s="89">
        <v>0</v>
      </c>
      <c r="M3811" s="89">
        <v>0</v>
      </c>
      <c r="N3811" s="89">
        <v>0</v>
      </c>
      <c r="O3811" s="89">
        <v>0</v>
      </c>
      <c r="P3811" s="89">
        <v>0</v>
      </c>
      <c r="Q3811" s="89">
        <v>0</v>
      </c>
      <c r="R3811" s="89">
        <v>0</v>
      </c>
      <c r="S3811" s="89">
        <v>0</v>
      </c>
      <c r="T3811" s="89">
        <v>0</v>
      </c>
      <c r="U3811" s="89">
        <v>0</v>
      </c>
      <c r="V3811" s="89">
        <v>0</v>
      </c>
      <c r="W3811" s="89">
        <v>0</v>
      </c>
      <c r="X3811" s="89">
        <v>0</v>
      </c>
      <c r="Y3811" s="89">
        <v>0</v>
      </c>
    </row>
    <row r="3812" spans="1:25">
      <c r="A3812" s="88" t="s">
        <v>3921</v>
      </c>
      <c r="B3812" s="89">
        <v>0</v>
      </c>
      <c r="C3812" s="89">
        <v>0</v>
      </c>
      <c r="D3812" s="89">
        <v>0</v>
      </c>
      <c r="E3812" s="89">
        <v>0</v>
      </c>
      <c r="F3812" s="89">
        <v>0</v>
      </c>
      <c r="G3812" s="89">
        <v>0</v>
      </c>
      <c r="H3812" s="89">
        <v>0</v>
      </c>
      <c r="I3812" s="89">
        <v>0</v>
      </c>
      <c r="J3812" s="89">
        <v>0</v>
      </c>
      <c r="K3812" s="89">
        <v>0</v>
      </c>
      <c r="L3812" s="89">
        <v>0</v>
      </c>
      <c r="M3812" s="89">
        <v>0</v>
      </c>
      <c r="N3812" s="89">
        <v>0</v>
      </c>
      <c r="O3812" s="89">
        <v>0</v>
      </c>
      <c r="P3812" s="89">
        <v>0</v>
      </c>
      <c r="Q3812" s="89">
        <v>0</v>
      </c>
      <c r="R3812" s="89">
        <v>0</v>
      </c>
      <c r="S3812" s="89">
        <v>0</v>
      </c>
      <c r="T3812" s="89">
        <v>0</v>
      </c>
      <c r="U3812" s="89">
        <v>0</v>
      </c>
      <c r="V3812" s="89">
        <v>0</v>
      </c>
      <c r="W3812" s="89">
        <v>0</v>
      </c>
      <c r="X3812" s="89">
        <v>0</v>
      </c>
      <c r="Y3812" s="89">
        <v>0</v>
      </c>
    </row>
    <row r="3813" spans="1:25">
      <c r="A3813" s="88" t="s">
        <v>3922</v>
      </c>
      <c r="B3813" s="89">
        <v>0</v>
      </c>
      <c r="C3813" s="89">
        <v>0</v>
      </c>
      <c r="D3813" s="89">
        <v>0</v>
      </c>
      <c r="E3813" s="89">
        <v>0</v>
      </c>
      <c r="F3813" s="89">
        <v>0</v>
      </c>
      <c r="G3813" s="89">
        <v>0</v>
      </c>
      <c r="H3813" s="89">
        <v>0</v>
      </c>
      <c r="I3813" s="89">
        <v>0</v>
      </c>
      <c r="J3813" s="89">
        <v>0</v>
      </c>
      <c r="K3813" s="89">
        <v>0</v>
      </c>
      <c r="L3813" s="89">
        <v>0</v>
      </c>
      <c r="M3813" s="89">
        <v>0</v>
      </c>
      <c r="N3813" s="89">
        <v>0</v>
      </c>
      <c r="O3813" s="89">
        <v>0</v>
      </c>
      <c r="P3813" s="89">
        <v>0</v>
      </c>
      <c r="Q3813" s="89">
        <v>0</v>
      </c>
      <c r="R3813" s="89">
        <v>0</v>
      </c>
      <c r="S3813" s="89">
        <v>0</v>
      </c>
      <c r="T3813" s="89">
        <v>0</v>
      </c>
      <c r="U3813" s="89">
        <v>0</v>
      </c>
      <c r="V3813" s="89">
        <v>0</v>
      </c>
      <c r="W3813" s="89">
        <v>0</v>
      </c>
      <c r="X3813" s="89">
        <v>0</v>
      </c>
      <c r="Y3813" s="89">
        <v>0</v>
      </c>
    </row>
    <row r="3814" spans="1:25">
      <c r="A3814" s="88" t="s">
        <v>3923</v>
      </c>
      <c r="B3814" s="89">
        <v>0</v>
      </c>
      <c r="C3814" s="89">
        <v>0</v>
      </c>
      <c r="D3814" s="89">
        <v>0</v>
      </c>
      <c r="E3814" s="89">
        <v>0</v>
      </c>
      <c r="F3814" s="89">
        <v>0</v>
      </c>
      <c r="G3814" s="89">
        <v>0</v>
      </c>
      <c r="H3814" s="89">
        <v>0</v>
      </c>
      <c r="I3814" s="89">
        <v>0</v>
      </c>
      <c r="J3814" s="89">
        <v>0</v>
      </c>
      <c r="K3814" s="89">
        <v>0</v>
      </c>
      <c r="L3814" s="89">
        <v>0</v>
      </c>
      <c r="M3814" s="89">
        <v>0</v>
      </c>
      <c r="N3814" s="89">
        <v>0</v>
      </c>
      <c r="O3814" s="89">
        <v>0</v>
      </c>
      <c r="P3814" s="89">
        <v>0</v>
      </c>
      <c r="Q3814" s="89">
        <v>0</v>
      </c>
      <c r="R3814" s="89">
        <v>0</v>
      </c>
      <c r="S3814" s="89">
        <v>0</v>
      </c>
      <c r="T3814" s="89">
        <v>0</v>
      </c>
      <c r="U3814" s="89">
        <v>0</v>
      </c>
      <c r="V3814" s="89">
        <v>0</v>
      </c>
      <c r="W3814" s="89">
        <v>0</v>
      </c>
      <c r="X3814" s="89">
        <v>0</v>
      </c>
      <c r="Y3814" s="89">
        <v>0</v>
      </c>
    </row>
    <row r="3815" spans="1:25">
      <c r="A3815" s="88" t="s">
        <v>3924</v>
      </c>
      <c r="B3815" s="89">
        <v>0</v>
      </c>
      <c r="C3815" s="89">
        <v>0</v>
      </c>
      <c r="D3815" s="89">
        <v>0</v>
      </c>
      <c r="E3815" s="89">
        <v>0</v>
      </c>
      <c r="F3815" s="89">
        <v>0</v>
      </c>
      <c r="G3815" s="89">
        <v>0</v>
      </c>
      <c r="H3815" s="89">
        <v>0</v>
      </c>
      <c r="I3815" s="89">
        <v>0</v>
      </c>
      <c r="J3815" s="89">
        <v>0</v>
      </c>
      <c r="K3815" s="89">
        <v>0</v>
      </c>
      <c r="L3815" s="89">
        <v>0</v>
      </c>
      <c r="M3815" s="89">
        <v>0</v>
      </c>
      <c r="N3815" s="89">
        <v>0</v>
      </c>
      <c r="O3815" s="89">
        <v>0</v>
      </c>
      <c r="P3815" s="89">
        <v>0</v>
      </c>
      <c r="Q3815" s="89">
        <v>0</v>
      </c>
      <c r="R3815" s="89">
        <v>0</v>
      </c>
      <c r="S3815" s="89">
        <v>0</v>
      </c>
      <c r="T3815" s="89">
        <v>0</v>
      </c>
      <c r="U3815" s="89">
        <v>0</v>
      </c>
      <c r="V3815" s="89">
        <v>0</v>
      </c>
      <c r="W3815" s="89">
        <v>0</v>
      </c>
      <c r="X3815" s="89">
        <v>0</v>
      </c>
      <c r="Y3815" s="89">
        <v>0</v>
      </c>
    </row>
    <row r="3816" spans="1:25">
      <c r="A3816" s="88" t="s">
        <v>3925</v>
      </c>
      <c r="B3816" s="89">
        <v>0</v>
      </c>
      <c r="C3816" s="89">
        <v>0</v>
      </c>
      <c r="D3816" s="89">
        <v>0</v>
      </c>
      <c r="E3816" s="89">
        <v>0</v>
      </c>
      <c r="F3816" s="89">
        <v>0</v>
      </c>
      <c r="G3816" s="89">
        <v>0</v>
      </c>
      <c r="H3816" s="89">
        <v>0</v>
      </c>
      <c r="I3816" s="89">
        <v>0</v>
      </c>
      <c r="J3816" s="89">
        <v>0</v>
      </c>
      <c r="K3816" s="89">
        <v>0</v>
      </c>
      <c r="L3816" s="89">
        <v>0</v>
      </c>
      <c r="M3816" s="89">
        <v>0</v>
      </c>
      <c r="N3816" s="89">
        <v>0</v>
      </c>
      <c r="O3816" s="89">
        <v>0</v>
      </c>
      <c r="P3816" s="89">
        <v>0</v>
      </c>
      <c r="Q3816" s="89">
        <v>0</v>
      </c>
      <c r="R3816" s="89">
        <v>0</v>
      </c>
      <c r="S3816" s="89">
        <v>0</v>
      </c>
      <c r="T3816" s="89">
        <v>0</v>
      </c>
      <c r="U3816" s="89">
        <v>0</v>
      </c>
      <c r="V3816" s="89">
        <v>0</v>
      </c>
      <c r="W3816" s="89">
        <v>0</v>
      </c>
      <c r="X3816" s="89">
        <v>0</v>
      </c>
      <c r="Y3816" s="89">
        <v>0</v>
      </c>
    </row>
    <row r="3817" spans="1:25">
      <c r="A3817" s="88" t="s">
        <v>3926</v>
      </c>
      <c r="B3817" s="89">
        <v>0</v>
      </c>
      <c r="C3817" s="89">
        <v>0</v>
      </c>
      <c r="D3817" s="89">
        <v>0</v>
      </c>
      <c r="E3817" s="89">
        <v>0</v>
      </c>
      <c r="F3817" s="89">
        <v>0</v>
      </c>
      <c r="G3817" s="89">
        <v>0</v>
      </c>
      <c r="H3817" s="89">
        <v>0</v>
      </c>
      <c r="I3817" s="89">
        <v>0</v>
      </c>
      <c r="J3817" s="89">
        <v>0</v>
      </c>
      <c r="K3817" s="89">
        <v>0</v>
      </c>
      <c r="L3817" s="89">
        <v>0</v>
      </c>
      <c r="M3817" s="89">
        <v>0</v>
      </c>
      <c r="N3817" s="89">
        <v>0</v>
      </c>
      <c r="O3817" s="89">
        <v>0</v>
      </c>
      <c r="P3817" s="89">
        <v>0</v>
      </c>
      <c r="Q3817" s="89">
        <v>0</v>
      </c>
      <c r="R3817" s="89">
        <v>0</v>
      </c>
      <c r="S3817" s="89">
        <v>0</v>
      </c>
      <c r="T3817" s="89">
        <v>0</v>
      </c>
      <c r="U3817" s="89">
        <v>0</v>
      </c>
      <c r="V3817" s="89">
        <v>0</v>
      </c>
      <c r="W3817" s="89">
        <v>0</v>
      </c>
      <c r="X3817" s="89">
        <v>0</v>
      </c>
      <c r="Y3817" s="89">
        <v>0</v>
      </c>
    </row>
    <row r="3818" spans="1:25">
      <c r="A3818" s="88" t="s">
        <v>3927</v>
      </c>
      <c r="B3818" s="89">
        <v>0</v>
      </c>
      <c r="C3818" s="89">
        <v>0</v>
      </c>
      <c r="D3818" s="89">
        <v>0</v>
      </c>
      <c r="E3818" s="89">
        <v>0</v>
      </c>
      <c r="F3818" s="89">
        <v>0</v>
      </c>
      <c r="G3818" s="89">
        <v>0</v>
      </c>
      <c r="H3818" s="89">
        <v>0</v>
      </c>
      <c r="I3818" s="89">
        <v>0</v>
      </c>
      <c r="J3818" s="89">
        <v>0</v>
      </c>
      <c r="K3818" s="89">
        <v>0</v>
      </c>
      <c r="L3818" s="89">
        <v>0</v>
      </c>
      <c r="M3818" s="89">
        <v>0</v>
      </c>
      <c r="N3818" s="89">
        <v>0</v>
      </c>
      <c r="O3818" s="89">
        <v>0</v>
      </c>
      <c r="P3818" s="89">
        <v>0</v>
      </c>
      <c r="Q3818" s="89">
        <v>0</v>
      </c>
      <c r="R3818" s="89">
        <v>0</v>
      </c>
      <c r="S3818" s="89">
        <v>0</v>
      </c>
      <c r="T3818" s="89">
        <v>0</v>
      </c>
      <c r="U3818" s="89">
        <v>0</v>
      </c>
      <c r="V3818" s="89">
        <v>0</v>
      </c>
      <c r="W3818" s="89">
        <v>0</v>
      </c>
      <c r="X3818" s="89">
        <v>0</v>
      </c>
      <c r="Y3818" s="89">
        <v>0</v>
      </c>
    </row>
    <row r="3819" spans="1:25">
      <c r="A3819" s="88" t="s">
        <v>3928</v>
      </c>
      <c r="B3819" s="89">
        <v>0</v>
      </c>
      <c r="C3819" s="89">
        <v>0</v>
      </c>
      <c r="D3819" s="89">
        <v>0</v>
      </c>
      <c r="E3819" s="89">
        <v>0</v>
      </c>
      <c r="F3819" s="89">
        <v>0</v>
      </c>
      <c r="G3819" s="89">
        <v>0</v>
      </c>
      <c r="H3819" s="89">
        <v>0</v>
      </c>
      <c r="I3819" s="89">
        <v>0</v>
      </c>
      <c r="J3819" s="89">
        <v>0</v>
      </c>
      <c r="K3819" s="89">
        <v>0</v>
      </c>
      <c r="L3819" s="89">
        <v>0</v>
      </c>
      <c r="M3819" s="89">
        <v>0</v>
      </c>
      <c r="N3819" s="89">
        <v>0</v>
      </c>
      <c r="O3819" s="89">
        <v>0</v>
      </c>
      <c r="P3819" s="89">
        <v>0</v>
      </c>
      <c r="Q3819" s="89">
        <v>0</v>
      </c>
      <c r="R3819" s="89">
        <v>0</v>
      </c>
      <c r="S3819" s="89">
        <v>0</v>
      </c>
      <c r="T3819" s="89">
        <v>0</v>
      </c>
      <c r="U3819" s="89">
        <v>0</v>
      </c>
      <c r="V3819" s="89">
        <v>0</v>
      </c>
      <c r="W3819" s="89">
        <v>0</v>
      </c>
      <c r="X3819" s="89">
        <v>0</v>
      </c>
      <c r="Y3819" s="89">
        <v>0</v>
      </c>
    </row>
    <row r="3820" spans="1:25">
      <c r="A3820" s="88" t="s">
        <v>3929</v>
      </c>
      <c r="B3820" s="89">
        <v>0</v>
      </c>
      <c r="C3820" s="89">
        <v>0</v>
      </c>
      <c r="D3820" s="89">
        <v>0</v>
      </c>
      <c r="E3820" s="89">
        <v>0</v>
      </c>
      <c r="F3820" s="89">
        <v>0</v>
      </c>
      <c r="G3820" s="89">
        <v>0</v>
      </c>
      <c r="H3820" s="89">
        <v>0</v>
      </c>
      <c r="I3820" s="89">
        <v>0</v>
      </c>
      <c r="J3820" s="89">
        <v>0</v>
      </c>
      <c r="K3820" s="89">
        <v>0</v>
      </c>
      <c r="L3820" s="89">
        <v>0</v>
      </c>
      <c r="M3820" s="89">
        <v>0</v>
      </c>
      <c r="N3820" s="89">
        <v>0</v>
      </c>
      <c r="O3820" s="89">
        <v>0</v>
      </c>
      <c r="P3820" s="89">
        <v>0</v>
      </c>
      <c r="Q3820" s="89">
        <v>0</v>
      </c>
      <c r="R3820" s="89">
        <v>0</v>
      </c>
      <c r="S3820" s="89">
        <v>0</v>
      </c>
      <c r="T3820" s="89">
        <v>0</v>
      </c>
      <c r="U3820" s="89">
        <v>0</v>
      </c>
      <c r="V3820" s="89">
        <v>0</v>
      </c>
      <c r="W3820" s="89">
        <v>0</v>
      </c>
      <c r="X3820" s="89">
        <v>0</v>
      </c>
      <c r="Y3820" s="89">
        <v>0</v>
      </c>
    </row>
    <row r="3821" spans="1:25">
      <c r="A3821" s="88" t="s">
        <v>3930</v>
      </c>
      <c r="B3821" s="89">
        <v>0</v>
      </c>
      <c r="C3821" s="89">
        <v>0</v>
      </c>
      <c r="D3821" s="89">
        <v>0</v>
      </c>
      <c r="E3821" s="89">
        <v>0</v>
      </c>
      <c r="F3821" s="89">
        <v>0</v>
      </c>
      <c r="G3821" s="89">
        <v>0</v>
      </c>
      <c r="H3821" s="89">
        <v>0</v>
      </c>
      <c r="I3821" s="89">
        <v>0</v>
      </c>
      <c r="J3821" s="89">
        <v>0</v>
      </c>
      <c r="K3821" s="89">
        <v>0</v>
      </c>
      <c r="L3821" s="89">
        <v>0</v>
      </c>
      <c r="M3821" s="89">
        <v>0</v>
      </c>
      <c r="N3821" s="89">
        <v>0</v>
      </c>
      <c r="O3821" s="89">
        <v>0</v>
      </c>
      <c r="P3821" s="89">
        <v>0</v>
      </c>
      <c r="Q3821" s="89">
        <v>0</v>
      </c>
      <c r="R3821" s="89">
        <v>0</v>
      </c>
      <c r="S3821" s="89">
        <v>0</v>
      </c>
      <c r="T3821" s="89">
        <v>0</v>
      </c>
      <c r="U3821" s="89">
        <v>0</v>
      </c>
      <c r="V3821" s="89">
        <v>0</v>
      </c>
      <c r="W3821" s="89">
        <v>0</v>
      </c>
      <c r="X3821" s="89">
        <v>0</v>
      </c>
      <c r="Y3821" s="89">
        <v>0</v>
      </c>
    </row>
    <row r="3822" spans="1:25">
      <c r="A3822" s="88" t="s">
        <v>3931</v>
      </c>
      <c r="B3822" s="89">
        <v>0</v>
      </c>
      <c r="C3822" s="89">
        <v>0</v>
      </c>
      <c r="D3822" s="89">
        <v>0</v>
      </c>
      <c r="E3822" s="89">
        <v>0</v>
      </c>
      <c r="F3822" s="89">
        <v>0</v>
      </c>
      <c r="G3822" s="89">
        <v>0</v>
      </c>
      <c r="H3822" s="89">
        <v>0</v>
      </c>
      <c r="I3822" s="89">
        <v>0</v>
      </c>
      <c r="J3822" s="89">
        <v>0</v>
      </c>
      <c r="K3822" s="89">
        <v>0</v>
      </c>
      <c r="L3822" s="89">
        <v>0</v>
      </c>
      <c r="M3822" s="89">
        <v>0</v>
      </c>
      <c r="N3822" s="89">
        <v>0</v>
      </c>
      <c r="O3822" s="89">
        <v>0</v>
      </c>
      <c r="P3822" s="89">
        <v>0</v>
      </c>
      <c r="Q3822" s="89">
        <v>0</v>
      </c>
      <c r="R3822" s="89">
        <v>0</v>
      </c>
      <c r="S3822" s="89">
        <v>0</v>
      </c>
      <c r="T3822" s="89">
        <v>0</v>
      </c>
      <c r="U3822" s="89">
        <v>0</v>
      </c>
      <c r="V3822" s="89">
        <v>0</v>
      </c>
      <c r="W3822" s="89">
        <v>0</v>
      </c>
      <c r="X3822" s="89">
        <v>0</v>
      </c>
      <c r="Y3822" s="89">
        <v>0</v>
      </c>
    </row>
    <row r="3823" spans="1:25">
      <c r="A3823" s="88" t="s">
        <v>3932</v>
      </c>
      <c r="B3823" s="89">
        <v>0</v>
      </c>
      <c r="C3823" s="89">
        <v>0</v>
      </c>
      <c r="D3823" s="89">
        <v>0</v>
      </c>
      <c r="E3823" s="89">
        <v>0</v>
      </c>
      <c r="F3823" s="89">
        <v>0</v>
      </c>
      <c r="G3823" s="89">
        <v>0</v>
      </c>
      <c r="H3823" s="89">
        <v>0</v>
      </c>
      <c r="I3823" s="89">
        <v>0</v>
      </c>
      <c r="J3823" s="89">
        <v>0</v>
      </c>
      <c r="K3823" s="89">
        <v>0</v>
      </c>
      <c r="L3823" s="89">
        <v>0</v>
      </c>
      <c r="M3823" s="89">
        <v>0</v>
      </c>
      <c r="N3823" s="89">
        <v>0</v>
      </c>
      <c r="O3823" s="89">
        <v>0</v>
      </c>
      <c r="P3823" s="89">
        <v>0</v>
      </c>
      <c r="Q3823" s="89">
        <v>0</v>
      </c>
      <c r="R3823" s="89">
        <v>0</v>
      </c>
      <c r="S3823" s="89">
        <v>0</v>
      </c>
      <c r="T3823" s="89">
        <v>0</v>
      </c>
      <c r="U3823" s="89">
        <v>0</v>
      </c>
      <c r="V3823" s="89">
        <v>0</v>
      </c>
      <c r="W3823" s="89">
        <v>0</v>
      </c>
      <c r="X3823" s="89">
        <v>0</v>
      </c>
      <c r="Y3823" s="89">
        <v>0</v>
      </c>
    </row>
    <row r="3824" spans="1:25">
      <c r="A3824" s="88" t="s">
        <v>3933</v>
      </c>
      <c r="B3824" s="89">
        <v>0</v>
      </c>
      <c r="C3824" s="89">
        <v>0</v>
      </c>
      <c r="D3824" s="89">
        <v>0</v>
      </c>
      <c r="E3824" s="89">
        <v>0</v>
      </c>
      <c r="F3824" s="89">
        <v>0</v>
      </c>
      <c r="G3824" s="89">
        <v>0</v>
      </c>
      <c r="H3824" s="89">
        <v>0</v>
      </c>
      <c r="I3824" s="89">
        <v>0</v>
      </c>
      <c r="J3824" s="89">
        <v>0</v>
      </c>
      <c r="K3824" s="89">
        <v>0</v>
      </c>
      <c r="L3824" s="89">
        <v>0</v>
      </c>
      <c r="M3824" s="89">
        <v>0</v>
      </c>
      <c r="N3824" s="89">
        <v>0</v>
      </c>
      <c r="O3824" s="89">
        <v>0</v>
      </c>
      <c r="P3824" s="89">
        <v>0</v>
      </c>
      <c r="Q3824" s="89">
        <v>0</v>
      </c>
      <c r="R3824" s="89">
        <v>0</v>
      </c>
      <c r="S3824" s="89">
        <v>0</v>
      </c>
      <c r="T3824" s="89">
        <v>0</v>
      </c>
      <c r="U3824" s="89">
        <v>0</v>
      </c>
      <c r="V3824" s="89">
        <v>0</v>
      </c>
      <c r="W3824" s="89">
        <v>0</v>
      </c>
      <c r="X3824" s="89">
        <v>0</v>
      </c>
      <c r="Y3824" s="89">
        <v>0</v>
      </c>
    </row>
    <row r="3825" spans="1:25">
      <c r="A3825" s="88" t="s">
        <v>3934</v>
      </c>
      <c r="B3825" s="89">
        <v>0</v>
      </c>
      <c r="C3825" s="89">
        <v>0</v>
      </c>
      <c r="D3825" s="89">
        <v>0</v>
      </c>
      <c r="E3825" s="89">
        <v>0</v>
      </c>
      <c r="F3825" s="89">
        <v>0</v>
      </c>
      <c r="G3825" s="89">
        <v>0</v>
      </c>
      <c r="H3825" s="89">
        <v>0</v>
      </c>
      <c r="I3825" s="89">
        <v>0</v>
      </c>
      <c r="J3825" s="89">
        <v>0</v>
      </c>
      <c r="K3825" s="89">
        <v>0</v>
      </c>
      <c r="L3825" s="89">
        <v>0</v>
      </c>
      <c r="M3825" s="89">
        <v>0</v>
      </c>
      <c r="N3825" s="89">
        <v>0</v>
      </c>
      <c r="O3825" s="89">
        <v>0</v>
      </c>
      <c r="P3825" s="89">
        <v>0</v>
      </c>
      <c r="Q3825" s="89">
        <v>0</v>
      </c>
      <c r="R3825" s="89">
        <v>0</v>
      </c>
      <c r="S3825" s="89">
        <v>0</v>
      </c>
      <c r="T3825" s="89">
        <v>0</v>
      </c>
      <c r="U3825" s="89">
        <v>0</v>
      </c>
      <c r="V3825" s="89">
        <v>0</v>
      </c>
      <c r="W3825" s="89">
        <v>0</v>
      </c>
      <c r="X3825" s="89">
        <v>0</v>
      </c>
      <c r="Y3825" s="89">
        <v>0</v>
      </c>
    </row>
    <row r="3826" spans="1:25">
      <c r="A3826" s="88" t="s">
        <v>3935</v>
      </c>
      <c r="B3826" s="89">
        <v>0</v>
      </c>
      <c r="C3826" s="89">
        <v>0</v>
      </c>
      <c r="D3826" s="89">
        <v>0</v>
      </c>
      <c r="E3826" s="89">
        <v>0</v>
      </c>
      <c r="F3826" s="89">
        <v>0</v>
      </c>
      <c r="G3826" s="89">
        <v>0</v>
      </c>
      <c r="H3826" s="89">
        <v>0</v>
      </c>
      <c r="I3826" s="89">
        <v>0</v>
      </c>
      <c r="J3826" s="89">
        <v>0</v>
      </c>
      <c r="K3826" s="89">
        <v>0</v>
      </c>
      <c r="L3826" s="89">
        <v>0</v>
      </c>
      <c r="M3826" s="89">
        <v>0</v>
      </c>
      <c r="N3826" s="89">
        <v>0</v>
      </c>
      <c r="O3826" s="89">
        <v>0</v>
      </c>
      <c r="P3826" s="89">
        <v>0</v>
      </c>
      <c r="Q3826" s="89">
        <v>0</v>
      </c>
      <c r="R3826" s="89">
        <v>0</v>
      </c>
      <c r="S3826" s="89">
        <v>0</v>
      </c>
      <c r="T3826" s="89">
        <v>0</v>
      </c>
      <c r="U3826" s="89">
        <v>0</v>
      </c>
      <c r="V3826" s="89">
        <v>0</v>
      </c>
      <c r="W3826" s="89">
        <v>0</v>
      </c>
      <c r="X3826" s="89">
        <v>0</v>
      </c>
      <c r="Y3826" s="89">
        <v>0</v>
      </c>
    </row>
    <row r="3827" spans="1:25">
      <c r="A3827" s="88" t="s">
        <v>3936</v>
      </c>
      <c r="B3827" s="89">
        <v>0</v>
      </c>
      <c r="C3827" s="89">
        <v>0</v>
      </c>
      <c r="D3827" s="89">
        <v>0</v>
      </c>
      <c r="E3827" s="89">
        <v>0</v>
      </c>
      <c r="F3827" s="89">
        <v>0</v>
      </c>
      <c r="G3827" s="89">
        <v>0</v>
      </c>
      <c r="H3827" s="89">
        <v>0</v>
      </c>
      <c r="I3827" s="89">
        <v>0</v>
      </c>
      <c r="J3827" s="89">
        <v>0</v>
      </c>
      <c r="K3827" s="89">
        <v>0</v>
      </c>
      <c r="L3827" s="89">
        <v>0</v>
      </c>
      <c r="M3827" s="89">
        <v>0</v>
      </c>
      <c r="N3827" s="89">
        <v>0</v>
      </c>
      <c r="O3827" s="89">
        <v>0</v>
      </c>
      <c r="P3827" s="89">
        <v>0</v>
      </c>
      <c r="Q3827" s="89">
        <v>0</v>
      </c>
      <c r="R3827" s="89">
        <v>0</v>
      </c>
      <c r="S3827" s="89">
        <v>0</v>
      </c>
      <c r="T3827" s="89">
        <v>0</v>
      </c>
      <c r="U3827" s="89">
        <v>0</v>
      </c>
      <c r="V3827" s="89">
        <v>0</v>
      </c>
      <c r="W3827" s="89">
        <v>0</v>
      </c>
      <c r="X3827" s="89">
        <v>0</v>
      </c>
      <c r="Y3827" s="89">
        <v>0</v>
      </c>
    </row>
    <row r="3828" spans="1:25">
      <c r="A3828" s="88" t="s">
        <v>3937</v>
      </c>
      <c r="B3828" s="89">
        <v>0</v>
      </c>
      <c r="C3828" s="89">
        <v>0</v>
      </c>
      <c r="D3828" s="89">
        <v>0</v>
      </c>
      <c r="E3828" s="89">
        <v>0</v>
      </c>
      <c r="F3828" s="89">
        <v>0</v>
      </c>
      <c r="G3828" s="89">
        <v>0</v>
      </c>
      <c r="H3828" s="89">
        <v>0</v>
      </c>
      <c r="I3828" s="89">
        <v>0</v>
      </c>
      <c r="J3828" s="89">
        <v>0</v>
      </c>
      <c r="K3828" s="89">
        <v>0</v>
      </c>
      <c r="L3828" s="89">
        <v>0</v>
      </c>
      <c r="M3828" s="89">
        <v>0</v>
      </c>
      <c r="N3828" s="89">
        <v>0</v>
      </c>
      <c r="O3828" s="89">
        <v>0</v>
      </c>
      <c r="P3828" s="89">
        <v>0</v>
      </c>
      <c r="Q3828" s="89">
        <v>0</v>
      </c>
      <c r="R3828" s="89">
        <v>0</v>
      </c>
      <c r="S3828" s="89">
        <v>0</v>
      </c>
      <c r="T3828" s="89">
        <v>0</v>
      </c>
      <c r="U3828" s="89">
        <v>0</v>
      </c>
      <c r="V3828" s="89">
        <v>0</v>
      </c>
      <c r="W3828" s="89">
        <v>0</v>
      </c>
      <c r="X3828" s="89">
        <v>0</v>
      </c>
      <c r="Y3828" s="89">
        <v>0</v>
      </c>
    </row>
    <row r="3829" spans="1:25">
      <c r="A3829" s="88" t="s">
        <v>3938</v>
      </c>
      <c r="B3829" s="89">
        <v>0</v>
      </c>
      <c r="C3829" s="89">
        <v>0</v>
      </c>
      <c r="D3829" s="89">
        <v>0</v>
      </c>
      <c r="E3829" s="89">
        <v>0</v>
      </c>
      <c r="F3829" s="89">
        <v>0</v>
      </c>
      <c r="G3829" s="89">
        <v>0</v>
      </c>
      <c r="H3829" s="89">
        <v>0</v>
      </c>
      <c r="I3829" s="89">
        <v>0</v>
      </c>
      <c r="J3829" s="89">
        <v>0</v>
      </c>
      <c r="K3829" s="89">
        <v>0</v>
      </c>
      <c r="L3829" s="89">
        <v>0</v>
      </c>
      <c r="M3829" s="89">
        <v>0</v>
      </c>
      <c r="N3829" s="89">
        <v>0</v>
      </c>
      <c r="O3829" s="89">
        <v>0</v>
      </c>
      <c r="P3829" s="89">
        <v>0</v>
      </c>
      <c r="Q3829" s="89">
        <v>0</v>
      </c>
      <c r="R3829" s="89">
        <v>0</v>
      </c>
      <c r="S3829" s="89">
        <v>0</v>
      </c>
      <c r="T3829" s="89">
        <v>0</v>
      </c>
      <c r="U3829" s="89">
        <v>0</v>
      </c>
      <c r="V3829" s="89">
        <v>0</v>
      </c>
      <c r="W3829" s="89">
        <v>0</v>
      </c>
      <c r="X3829" s="89">
        <v>0</v>
      </c>
      <c r="Y3829" s="89">
        <v>0</v>
      </c>
    </row>
    <row r="3830" spans="1:25">
      <c r="A3830" s="88" t="s">
        <v>3939</v>
      </c>
      <c r="B3830" s="89">
        <v>0</v>
      </c>
      <c r="C3830" s="89">
        <v>0</v>
      </c>
      <c r="D3830" s="89">
        <v>0</v>
      </c>
      <c r="E3830" s="89">
        <v>0</v>
      </c>
      <c r="F3830" s="89">
        <v>0</v>
      </c>
      <c r="G3830" s="89">
        <v>0</v>
      </c>
      <c r="H3830" s="89">
        <v>0</v>
      </c>
      <c r="I3830" s="89">
        <v>0</v>
      </c>
      <c r="J3830" s="89">
        <v>0</v>
      </c>
      <c r="K3830" s="89">
        <v>0</v>
      </c>
      <c r="L3830" s="89">
        <v>0</v>
      </c>
      <c r="M3830" s="89">
        <v>0</v>
      </c>
      <c r="N3830" s="89">
        <v>0</v>
      </c>
      <c r="O3830" s="89">
        <v>0</v>
      </c>
      <c r="P3830" s="89">
        <v>0</v>
      </c>
      <c r="Q3830" s="89">
        <v>0</v>
      </c>
      <c r="R3830" s="89">
        <v>0</v>
      </c>
      <c r="S3830" s="89">
        <v>0</v>
      </c>
      <c r="T3830" s="89">
        <v>0</v>
      </c>
      <c r="U3830" s="89">
        <v>0</v>
      </c>
      <c r="V3830" s="89">
        <v>0</v>
      </c>
      <c r="W3830" s="89">
        <v>0</v>
      </c>
      <c r="X3830" s="89">
        <v>0</v>
      </c>
      <c r="Y3830" s="89">
        <v>0</v>
      </c>
    </row>
    <row r="3831" spans="1:25">
      <c r="A3831" s="88" t="s">
        <v>3940</v>
      </c>
      <c r="B3831" s="89">
        <v>0</v>
      </c>
      <c r="C3831" s="89">
        <v>0</v>
      </c>
      <c r="D3831" s="89">
        <v>0</v>
      </c>
      <c r="E3831" s="89">
        <v>0</v>
      </c>
      <c r="F3831" s="89">
        <v>0</v>
      </c>
      <c r="G3831" s="89">
        <v>0</v>
      </c>
      <c r="H3831" s="89">
        <v>0</v>
      </c>
      <c r="I3831" s="89">
        <v>0</v>
      </c>
      <c r="J3831" s="89">
        <v>0</v>
      </c>
      <c r="K3831" s="89">
        <v>0</v>
      </c>
      <c r="L3831" s="89">
        <v>0</v>
      </c>
      <c r="M3831" s="89">
        <v>0</v>
      </c>
      <c r="N3831" s="89">
        <v>0</v>
      </c>
      <c r="O3831" s="89">
        <v>0</v>
      </c>
      <c r="P3831" s="89">
        <v>0</v>
      </c>
      <c r="Q3831" s="89">
        <v>0</v>
      </c>
      <c r="R3831" s="89">
        <v>0</v>
      </c>
      <c r="S3831" s="89">
        <v>0</v>
      </c>
      <c r="T3831" s="89">
        <v>0</v>
      </c>
      <c r="U3831" s="89">
        <v>0</v>
      </c>
      <c r="V3831" s="89">
        <v>0</v>
      </c>
      <c r="W3831" s="89">
        <v>0</v>
      </c>
      <c r="X3831" s="89">
        <v>0</v>
      </c>
      <c r="Y3831" s="89">
        <v>0</v>
      </c>
    </row>
    <row r="3832" spans="1:25">
      <c r="A3832" s="88" t="s">
        <v>3941</v>
      </c>
      <c r="B3832" s="89">
        <v>0</v>
      </c>
      <c r="C3832" s="89">
        <v>0</v>
      </c>
      <c r="D3832" s="89">
        <v>0</v>
      </c>
      <c r="E3832" s="89">
        <v>0</v>
      </c>
      <c r="F3832" s="89">
        <v>0</v>
      </c>
      <c r="G3832" s="89">
        <v>0</v>
      </c>
      <c r="H3832" s="89">
        <v>0</v>
      </c>
      <c r="I3832" s="89">
        <v>0</v>
      </c>
      <c r="J3832" s="89">
        <v>0</v>
      </c>
      <c r="K3832" s="89">
        <v>0</v>
      </c>
      <c r="L3832" s="89">
        <v>0</v>
      </c>
      <c r="M3832" s="89">
        <v>0</v>
      </c>
      <c r="N3832" s="89">
        <v>0</v>
      </c>
      <c r="O3832" s="89">
        <v>0</v>
      </c>
      <c r="P3832" s="89">
        <v>0</v>
      </c>
      <c r="Q3832" s="89">
        <v>0</v>
      </c>
      <c r="R3832" s="89">
        <v>0</v>
      </c>
      <c r="S3832" s="89">
        <v>0</v>
      </c>
      <c r="T3832" s="89">
        <v>0</v>
      </c>
      <c r="U3832" s="89">
        <v>0</v>
      </c>
      <c r="V3832" s="89">
        <v>0</v>
      </c>
      <c r="W3832" s="89">
        <v>0</v>
      </c>
      <c r="X3832" s="89">
        <v>0</v>
      </c>
      <c r="Y3832" s="89">
        <v>0</v>
      </c>
    </row>
    <row r="3833" spans="1:25">
      <c r="A3833" s="88" t="s">
        <v>3942</v>
      </c>
      <c r="B3833" s="89">
        <v>0</v>
      </c>
      <c r="C3833" s="89">
        <v>0</v>
      </c>
      <c r="D3833" s="89">
        <v>0</v>
      </c>
      <c r="E3833" s="89">
        <v>0</v>
      </c>
      <c r="F3833" s="89">
        <v>0</v>
      </c>
      <c r="G3833" s="89">
        <v>0</v>
      </c>
      <c r="H3833" s="89">
        <v>0</v>
      </c>
      <c r="I3833" s="89">
        <v>0</v>
      </c>
      <c r="J3833" s="89">
        <v>0</v>
      </c>
      <c r="K3833" s="89">
        <v>0</v>
      </c>
      <c r="L3833" s="89">
        <v>0</v>
      </c>
      <c r="M3833" s="89">
        <v>0</v>
      </c>
      <c r="N3833" s="89">
        <v>0</v>
      </c>
      <c r="O3833" s="89">
        <v>0</v>
      </c>
      <c r="P3833" s="89">
        <v>0</v>
      </c>
      <c r="Q3833" s="89">
        <v>0</v>
      </c>
      <c r="R3833" s="89">
        <v>0</v>
      </c>
      <c r="S3833" s="89">
        <v>0</v>
      </c>
      <c r="T3833" s="89">
        <v>0</v>
      </c>
      <c r="U3833" s="89">
        <v>0</v>
      </c>
      <c r="V3833" s="89">
        <v>0</v>
      </c>
      <c r="W3833" s="89">
        <v>0</v>
      </c>
      <c r="X3833" s="89">
        <v>0</v>
      </c>
      <c r="Y3833" s="89">
        <v>0</v>
      </c>
    </row>
    <row r="3834" spans="1:25">
      <c r="A3834" s="88" t="s">
        <v>3943</v>
      </c>
      <c r="B3834" s="89">
        <v>0</v>
      </c>
      <c r="C3834" s="89">
        <v>0</v>
      </c>
      <c r="D3834" s="89">
        <v>0</v>
      </c>
      <c r="E3834" s="89">
        <v>0</v>
      </c>
      <c r="F3834" s="89">
        <v>0</v>
      </c>
      <c r="G3834" s="89">
        <v>0</v>
      </c>
      <c r="H3834" s="89">
        <v>0</v>
      </c>
      <c r="I3834" s="89">
        <v>0</v>
      </c>
      <c r="J3834" s="89">
        <v>0</v>
      </c>
      <c r="K3834" s="89">
        <v>0</v>
      </c>
      <c r="L3834" s="89">
        <v>0</v>
      </c>
      <c r="M3834" s="89">
        <v>0</v>
      </c>
      <c r="N3834" s="89">
        <v>0</v>
      </c>
      <c r="O3834" s="89">
        <v>0</v>
      </c>
      <c r="P3834" s="89">
        <v>0</v>
      </c>
      <c r="Q3834" s="89">
        <v>0</v>
      </c>
      <c r="R3834" s="89">
        <v>0</v>
      </c>
      <c r="S3834" s="89">
        <v>0</v>
      </c>
      <c r="T3834" s="89">
        <v>0</v>
      </c>
      <c r="U3834" s="89">
        <v>0</v>
      </c>
      <c r="V3834" s="89">
        <v>0</v>
      </c>
      <c r="W3834" s="89">
        <v>0</v>
      </c>
      <c r="X3834" s="89">
        <v>0</v>
      </c>
      <c r="Y3834" s="89">
        <v>0</v>
      </c>
    </row>
    <row r="3835" spans="1:25">
      <c r="A3835" s="88" t="s">
        <v>3944</v>
      </c>
      <c r="B3835" s="89">
        <v>0</v>
      </c>
      <c r="C3835" s="89">
        <v>0</v>
      </c>
      <c r="D3835" s="89">
        <v>0</v>
      </c>
      <c r="E3835" s="89">
        <v>0</v>
      </c>
      <c r="F3835" s="89">
        <v>0</v>
      </c>
      <c r="G3835" s="89">
        <v>0</v>
      </c>
      <c r="H3835" s="89">
        <v>0</v>
      </c>
      <c r="I3835" s="89">
        <v>0</v>
      </c>
      <c r="J3835" s="89">
        <v>0</v>
      </c>
      <c r="K3835" s="89">
        <v>0</v>
      </c>
      <c r="L3835" s="89">
        <v>0</v>
      </c>
      <c r="M3835" s="89">
        <v>0</v>
      </c>
      <c r="N3835" s="89">
        <v>0</v>
      </c>
      <c r="O3835" s="89">
        <v>0</v>
      </c>
      <c r="P3835" s="89">
        <v>0</v>
      </c>
      <c r="Q3835" s="89">
        <v>0</v>
      </c>
      <c r="R3835" s="89">
        <v>0</v>
      </c>
      <c r="S3835" s="89">
        <v>0</v>
      </c>
      <c r="T3835" s="89">
        <v>0</v>
      </c>
      <c r="U3835" s="89">
        <v>0</v>
      </c>
      <c r="V3835" s="89">
        <v>0</v>
      </c>
      <c r="W3835" s="89">
        <v>0</v>
      </c>
      <c r="X3835" s="89">
        <v>0</v>
      </c>
      <c r="Y3835" s="89">
        <v>0</v>
      </c>
    </row>
    <row r="3836" spans="1:25">
      <c r="A3836" s="88" t="s">
        <v>3945</v>
      </c>
      <c r="B3836" s="89">
        <v>0</v>
      </c>
      <c r="C3836" s="89">
        <v>0</v>
      </c>
      <c r="D3836" s="89">
        <v>0</v>
      </c>
      <c r="E3836" s="89">
        <v>0</v>
      </c>
      <c r="F3836" s="89">
        <v>0</v>
      </c>
      <c r="G3836" s="89">
        <v>0</v>
      </c>
      <c r="H3836" s="89">
        <v>0</v>
      </c>
      <c r="I3836" s="89">
        <v>0</v>
      </c>
      <c r="J3836" s="89">
        <v>0</v>
      </c>
      <c r="K3836" s="89">
        <v>0</v>
      </c>
      <c r="L3836" s="89">
        <v>0</v>
      </c>
      <c r="M3836" s="89">
        <v>0</v>
      </c>
      <c r="N3836" s="89">
        <v>0</v>
      </c>
      <c r="O3836" s="89">
        <v>0</v>
      </c>
      <c r="P3836" s="89">
        <v>0</v>
      </c>
      <c r="Q3836" s="89">
        <v>0</v>
      </c>
      <c r="R3836" s="89">
        <v>0</v>
      </c>
      <c r="S3836" s="89">
        <v>0</v>
      </c>
      <c r="T3836" s="89">
        <v>0</v>
      </c>
      <c r="U3836" s="89">
        <v>0</v>
      </c>
      <c r="V3836" s="89">
        <v>0</v>
      </c>
      <c r="W3836" s="89">
        <v>0</v>
      </c>
      <c r="X3836" s="89">
        <v>0</v>
      </c>
      <c r="Y3836" s="89">
        <v>0</v>
      </c>
    </row>
    <row r="3837" spans="1:25">
      <c r="A3837" s="88" t="s">
        <v>3946</v>
      </c>
      <c r="B3837" s="89">
        <v>0</v>
      </c>
      <c r="C3837" s="89">
        <v>0</v>
      </c>
      <c r="D3837" s="89">
        <v>0</v>
      </c>
      <c r="E3837" s="89">
        <v>0</v>
      </c>
      <c r="F3837" s="89">
        <v>0</v>
      </c>
      <c r="G3837" s="89">
        <v>0</v>
      </c>
      <c r="H3837" s="89">
        <v>0</v>
      </c>
      <c r="I3837" s="89">
        <v>0</v>
      </c>
      <c r="J3837" s="89">
        <v>0</v>
      </c>
      <c r="K3837" s="89">
        <v>0</v>
      </c>
      <c r="L3837" s="89">
        <v>0</v>
      </c>
      <c r="M3837" s="89">
        <v>0</v>
      </c>
      <c r="N3837" s="89">
        <v>0</v>
      </c>
      <c r="O3837" s="89">
        <v>0</v>
      </c>
      <c r="P3837" s="89">
        <v>0</v>
      </c>
      <c r="Q3837" s="89">
        <v>0</v>
      </c>
      <c r="R3837" s="89">
        <v>0</v>
      </c>
      <c r="S3837" s="89">
        <v>0</v>
      </c>
      <c r="T3837" s="89">
        <v>0</v>
      </c>
      <c r="U3837" s="89">
        <v>0</v>
      </c>
      <c r="V3837" s="89">
        <v>0</v>
      </c>
      <c r="W3837" s="89">
        <v>0</v>
      </c>
      <c r="X3837" s="89">
        <v>0</v>
      </c>
      <c r="Y3837" s="89">
        <v>0</v>
      </c>
    </row>
    <row r="3838" spans="1:25">
      <c r="A3838" s="88" t="s">
        <v>3947</v>
      </c>
      <c r="B3838" s="89">
        <v>0</v>
      </c>
      <c r="C3838" s="89">
        <v>0</v>
      </c>
      <c r="D3838" s="89">
        <v>0</v>
      </c>
      <c r="E3838" s="89">
        <v>0</v>
      </c>
      <c r="F3838" s="89">
        <v>0</v>
      </c>
      <c r="G3838" s="89">
        <v>0</v>
      </c>
      <c r="H3838" s="89">
        <v>0</v>
      </c>
      <c r="I3838" s="89">
        <v>0</v>
      </c>
      <c r="J3838" s="89">
        <v>0</v>
      </c>
      <c r="K3838" s="89">
        <v>0</v>
      </c>
      <c r="L3838" s="89">
        <v>0</v>
      </c>
      <c r="M3838" s="89">
        <v>0</v>
      </c>
      <c r="N3838" s="89">
        <v>0</v>
      </c>
      <c r="O3838" s="89">
        <v>0</v>
      </c>
      <c r="P3838" s="89">
        <v>0</v>
      </c>
      <c r="Q3838" s="89">
        <v>0</v>
      </c>
      <c r="R3838" s="89">
        <v>0</v>
      </c>
      <c r="S3838" s="89">
        <v>0</v>
      </c>
      <c r="T3838" s="89">
        <v>0</v>
      </c>
      <c r="U3838" s="89">
        <v>0</v>
      </c>
      <c r="V3838" s="89">
        <v>0</v>
      </c>
      <c r="W3838" s="89">
        <v>0</v>
      </c>
      <c r="X3838" s="89">
        <v>0</v>
      </c>
      <c r="Y3838" s="89">
        <v>0</v>
      </c>
    </row>
    <row r="3839" spans="1:25">
      <c r="A3839" s="88" t="s">
        <v>3948</v>
      </c>
      <c r="B3839" s="89">
        <v>0</v>
      </c>
      <c r="C3839" s="89">
        <v>0</v>
      </c>
      <c r="D3839" s="89">
        <v>0</v>
      </c>
      <c r="E3839" s="89">
        <v>0</v>
      </c>
      <c r="F3839" s="89">
        <v>0</v>
      </c>
      <c r="G3839" s="89">
        <v>0</v>
      </c>
      <c r="H3839" s="89">
        <v>0</v>
      </c>
      <c r="I3839" s="89">
        <v>0</v>
      </c>
      <c r="J3839" s="89">
        <v>0</v>
      </c>
      <c r="K3839" s="89">
        <v>0</v>
      </c>
      <c r="L3839" s="89">
        <v>0</v>
      </c>
      <c r="M3839" s="89">
        <v>0</v>
      </c>
      <c r="N3839" s="89">
        <v>0</v>
      </c>
      <c r="O3839" s="89">
        <v>0</v>
      </c>
      <c r="P3839" s="89">
        <v>0</v>
      </c>
      <c r="Q3839" s="89">
        <v>0</v>
      </c>
      <c r="R3839" s="89">
        <v>0</v>
      </c>
      <c r="S3839" s="89">
        <v>0</v>
      </c>
      <c r="T3839" s="89">
        <v>0</v>
      </c>
      <c r="U3839" s="89">
        <v>0</v>
      </c>
      <c r="V3839" s="89">
        <v>0</v>
      </c>
      <c r="W3839" s="89">
        <v>0</v>
      </c>
      <c r="X3839" s="89">
        <v>0</v>
      </c>
      <c r="Y3839" s="89">
        <v>0</v>
      </c>
    </row>
    <row r="3840" spans="1:25">
      <c r="A3840" s="88" t="s">
        <v>3949</v>
      </c>
      <c r="B3840" s="89">
        <v>0</v>
      </c>
      <c r="C3840" s="89">
        <v>0</v>
      </c>
      <c r="D3840" s="89">
        <v>0</v>
      </c>
      <c r="E3840" s="89">
        <v>0</v>
      </c>
      <c r="F3840" s="89">
        <v>0</v>
      </c>
      <c r="G3840" s="89">
        <v>0</v>
      </c>
      <c r="H3840" s="89">
        <v>0</v>
      </c>
      <c r="I3840" s="89">
        <v>0</v>
      </c>
      <c r="J3840" s="89">
        <v>0</v>
      </c>
      <c r="K3840" s="89">
        <v>0</v>
      </c>
      <c r="L3840" s="89">
        <v>0</v>
      </c>
      <c r="M3840" s="89">
        <v>0</v>
      </c>
      <c r="N3840" s="89">
        <v>0</v>
      </c>
      <c r="O3840" s="89">
        <v>0</v>
      </c>
      <c r="P3840" s="89">
        <v>0</v>
      </c>
      <c r="Q3840" s="89">
        <v>0</v>
      </c>
      <c r="R3840" s="89">
        <v>0</v>
      </c>
      <c r="S3840" s="89">
        <v>0</v>
      </c>
      <c r="T3840" s="89">
        <v>0</v>
      </c>
      <c r="U3840" s="89">
        <v>0</v>
      </c>
      <c r="V3840" s="89">
        <v>0</v>
      </c>
      <c r="W3840" s="89">
        <v>0</v>
      </c>
      <c r="X3840" s="89">
        <v>0</v>
      </c>
      <c r="Y3840" s="89">
        <v>0</v>
      </c>
    </row>
    <row r="3841" spans="1:25">
      <c r="A3841" s="88" t="s">
        <v>3950</v>
      </c>
      <c r="B3841" s="89">
        <v>0</v>
      </c>
      <c r="C3841" s="89">
        <v>0</v>
      </c>
      <c r="D3841" s="89">
        <v>0</v>
      </c>
      <c r="E3841" s="89">
        <v>0</v>
      </c>
      <c r="F3841" s="89">
        <v>0</v>
      </c>
      <c r="G3841" s="89">
        <v>0</v>
      </c>
      <c r="H3841" s="89">
        <v>0</v>
      </c>
      <c r="I3841" s="89">
        <v>0</v>
      </c>
      <c r="J3841" s="89">
        <v>0</v>
      </c>
      <c r="K3841" s="89">
        <v>0</v>
      </c>
      <c r="L3841" s="89">
        <v>0</v>
      </c>
      <c r="M3841" s="89">
        <v>0</v>
      </c>
      <c r="N3841" s="89">
        <v>0</v>
      </c>
      <c r="O3841" s="89">
        <v>0</v>
      </c>
      <c r="P3841" s="89">
        <v>0</v>
      </c>
      <c r="Q3841" s="89">
        <v>0</v>
      </c>
      <c r="R3841" s="89">
        <v>0</v>
      </c>
      <c r="S3841" s="89">
        <v>0</v>
      </c>
      <c r="T3841" s="89">
        <v>0</v>
      </c>
      <c r="U3841" s="89">
        <v>0</v>
      </c>
      <c r="V3841" s="89">
        <v>0</v>
      </c>
      <c r="W3841" s="89">
        <v>0</v>
      </c>
      <c r="X3841" s="89">
        <v>0</v>
      </c>
      <c r="Y3841" s="89">
        <v>0</v>
      </c>
    </row>
    <row r="3842" spans="1:25">
      <c r="A3842" s="88" t="s">
        <v>3951</v>
      </c>
      <c r="B3842" s="89">
        <v>0</v>
      </c>
      <c r="C3842" s="89">
        <v>0</v>
      </c>
      <c r="D3842" s="89">
        <v>0</v>
      </c>
      <c r="E3842" s="89">
        <v>0</v>
      </c>
      <c r="F3842" s="89">
        <v>0</v>
      </c>
      <c r="G3842" s="89">
        <v>0</v>
      </c>
      <c r="H3842" s="89">
        <v>0</v>
      </c>
      <c r="I3842" s="89">
        <v>0</v>
      </c>
      <c r="J3842" s="89">
        <v>0</v>
      </c>
      <c r="K3842" s="89">
        <v>0</v>
      </c>
      <c r="L3842" s="89">
        <v>0</v>
      </c>
      <c r="M3842" s="89">
        <v>0</v>
      </c>
      <c r="N3842" s="89">
        <v>0</v>
      </c>
      <c r="O3842" s="89">
        <v>0</v>
      </c>
      <c r="P3842" s="89">
        <v>0</v>
      </c>
      <c r="Q3842" s="89">
        <v>0</v>
      </c>
      <c r="R3842" s="89">
        <v>0</v>
      </c>
      <c r="S3842" s="89">
        <v>0</v>
      </c>
      <c r="T3842" s="89">
        <v>0</v>
      </c>
      <c r="U3842" s="89">
        <v>0</v>
      </c>
      <c r="V3842" s="89">
        <v>0</v>
      </c>
      <c r="W3842" s="89">
        <v>0</v>
      </c>
      <c r="X3842" s="89">
        <v>0</v>
      </c>
      <c r="Y3842" s="89">
        <v>0</v>
      </c>
    </row>
    <row r="3843" spans="1:25">
      <c r="A3843" s="88" t="s">
        <v>3952</v>
      </c>
      <c r="B3843" s="89">
        <v>0</v>
      </c>
      <c r="C3843" s="89">
        <v>0</v>
      </c>
      <c r="D3843" s="89">
        <v>0</v>
      </c>
      <c r="E3843" s="89">
        <v>0</v>
      </c>
      <c r="F3843" s="89">
        <v>0</v>
      </c>
      <c r="G3843" s="89">
        <v>0</v>
      </c>
      <c r="H3843" s="89">
        <v>0</v>
      </c>
      <c r="I3843" s="89">
        <v>0</v>
      </c>
      <c r="J3843" s="89">
        <v>0</v>
      </c>
      <c r="K3843" s="89">
        <v>0</v>
      </c>
      <c r="L3843" s="89">
        <v>0</v>
      </c>
      <c r="M3843" s="89">
        <v>0</v>
      </c>
      <c r="N3843" s="89">
        <v>0</v>
      </c>
      <c r="O3843" s="89">
        <v>0</v>
      </c>
      <c r="P3843" s="89">
        <v>0</v>
      </c>
      <c r="Q3843" s="89">
        <v>0</v>
      </c>
      <c r="R3843" s="89">
        <v>0</v>
      </c>
      <c r="S3843" s="89">
        <v>0</v>
      </c>
      <c r="T3843" s="89">
        <v>0</v>
      </c>
      <c r="U3843" s="89">
        <v>0</v>
      </c>
      <c r="V3843" s="89">
        <v>0</v>
      </c>
      <c r="W3843" s="89">
        <v>0</v>
      </c>
      <c r="X3843" s="89">
        <v>0</v>
      </c>
      <c r="Y3843" s="89">
        <v>0</v>
      </c>
    </row>
    <row r="3844" spans="1:25">
      <c r="A3844" s="88" t="s">
        <v>3953</v>
      </c>
      <c r="B3844" s="89">
        <v>0</v>
      </c>
      <c r="C3844" s="89">
        <v>0</v>
      </c>
      <c r="D3844" s="89">
        <v>0</v>
      </c>
      <c r="E3844" s="89">
        <v>0</v>
      </c>
      <c r="F3844" s="89">
        <v>0</v>
      </c>
      <c r="G3844" s="89">
        <v>0</v>
      </c>
      <c r="H3844" s="89">
        <v>0</v>
      </c>
      <c r="I3844" s="89">
        <v>0</v>
      </c>
      <c r="J3844" s="89">
        <v>0</v>
      </c>
      <c r="K3844" s="89">
        <v>0</v>
      </c>
      <c r="L3844" s="89">
        <v>0</v>
      </c>
      <c r="M3844" s="89">
        <v>0</v>
      </c>
      <c r="N3844" s="89">
        <v>0</v>
      </c>
      <c r="O3844" s="89">
        <v>0</v>
      </c>
      <c r="P3844" s="89">
        <v>0</v>
      </c>
      <c r="Q3844" s="89">
        <v>0</v>
      </c>
      <c r="R3844" s="89">
        <v>0</v>
      </c>
      <c r="S3844" s="89">
        <v>0</v>
      </c>
      <c r="T3844" s="89">
        <v>0</v>
      </c>
      <c r="U3844" s="89">
        <v>0</v>
      </c>
      <c r="V3844" s="89">
        <v>0</v>
      </c>
      <c r="W3844" s="89">
        <v>0</v>
      </c>
      <c r="X3844" s="89">
        <v>0</v>
      </c>
      <c r="Y3844" s="89">
        <v>0</v>
      </c>
    </row>
    <row r="3845" spans="1:25">
      <c r="A3845" s="88" t="s">
        <v>3954</v>
      </c>
      <c r="B3845" s="89">
        <v>0</v>
      </c>
      <c r="C3845" s="89">
        <v>0</v>
      </c>
      <c r="D3845" s="89">
        <v>0</v>
      </c>
      <c r="E3845" s="89">
        <v>0</v>
      </c>
      <c r="F3845" s="89">
        <v>0</v>
      </c>
      <c r="G3845" s="89">
        <v>0</v>
      </c>
      <c r="H3845" s="89">
        <v>0</v>
      </c>
      <c r="I3845" s="89">
        <v>0</v>
      </c>
      <c r="J3845" s="89">
        <v>0</v>
      </c>
      <c r="K3845" s="89">
        <v>0</v>
      </c>
      <c r="L3845" s="89">
        <v>0</v>
      </c>
      <c r="M3845" s="89">
        <v>0</v>
      </c>
      <c r="N3845" s="89">
        <v>0</v>
      </c>
      <c r="O3845" s="89">
        <v>0</v>
      </c>
      <c r="P3845" s="89">
        <v>0</v>
      </c>
      <c r="Q3845" s="89">
        <v>0</v>
      </c>
      <c r="R3845" s="89">
        <v>0</v>
      </c>
      <c r="S3845" s="89">
        <v>0</v>
      </c>
      <c r="T3845" s="89">
        <v>0</v>
      </c>
      <c r="U3845" s="89">
        <v>0</v>
      </c>
      <c r="V3845" s="89">
        <v>0</v>
      </c>
      <c r="W3845" s="89">
        <v>0</v>
      </c>
      <c r="X3845" s="89">
        <v>0</v>
      </c>
      <c r="Y3845" s="89">
        <v>0</v>
      </c>
    </row>
    <row r="3846" spans="1:25">
      <c r="A3846" s="88" t="s">
        <v>3955</v>
      </c>
      <c r="B3846" s="89">
        <v>0</v>
      </c>
      <c r="C3846" s="89">
        <v>0</v>
      </c>
      <c r="D3846" s="89">
        <v>0</v>
      </c>
      <c r="E3846" s="89">
        <v>0</v>
      </c>
      <c r="F3846" s="89">
        <v>0</v>
      </c>
      <c r="G3846" s="89">
        <v>0</v>
      </c>
      <c r="H3846" s="89">
        <v>0</v>
      </c>
      <c r="I3846" s="89">
        <v>0</v>
      </c>
      <c r="J3846" s="89">
        <v>0</v>
      </c>
      <c r="K3846" s="89">
        <v>0</v>
      </c>
      <c r="L3846" s="89">
        <v>0</v>
      </c>
      <c r="M3846" s="89">
        <v>0</v>
      </c>
      <c r="N3846" s="89">
        <v>0</v>
      </c>
      <c r="O3846" s="89">
        <v>0</v>
      </c>
      <c r="P3846" s="89">
        <v>0</v>
      </c>
      <c r="Q3846" s="89">
        <v>0</v>
      </c>
      <c r="R3846" s="89">
        <v>0</v>
      </c>
      <c r="S3846" s="89">
        <v>0</v>
      </c>
      <c r="T3846" s="89">
        <v>0</v>
      </c>
      <c r="U3846" s="89">
        <v>0</v>
      </c>
      <c r="V3846" s="89">
        <v>0</v>
      </c>
      <c r="W3846" s="89">
        <v>0</v>
      </c>
      <c r="X3846" s="89">
        <v>0</v>
      </c>
      <c r="Y3846" s="89">
        <v>0</v>
      </c>
    </row>
    <row r="3847" spans="1:25">
      <c r="A3847" s="88" t="s">
        <v>3956</v>
      </c>
      <c r="B3847" s="89">
        <v>0</v>
      </c>
      <c r="C3847" s="89">
        <v>0</v>
      </c>
      <c r="D3847" s="89">
        <v>0</v>
      </c>
      <c r="E3847" s="89">
        <v>0</v>
      </c>
      <c r="F3847" s="89">
        <v>0</v>
      </c>
      <c r="G3847" s="89">
        <v>0</v>
      </c>
      <c r="H3847" s="89">
        <v>0</v>
      </c>
      <c r="I3847" s="89">
        <v>0</v>
      </c>
      <c r="J3847" s="89">
        <v>0</v>
      </c>
      <c r="K3847" s="89">
        <v>0</v>
      </c>
      <c r="L3847" s="89">
        <v>0</v>
      </c>
      <c r="M3847" s="89">
        <v>0</v>
      </c>
      <c r="N3847" s="89">
        <v>0</v>
      </c>
      <c r="O3847" s="89">
        <v>0</v>
      </c>
      <c r="P3847" s="89">
        <v>0</v>
      </c>
      <c r="Q3847" s="89">
        <v>0</v>
      </c>
      <c r="R3847" s="89">
        <v>0</v>
      </c>
      <c r="S3847" s="89">
        <v>0</v>
      </c>
      <c r="T3847" s="89">
        <v>0</v>
      </c>
      <c r="U3847" s="89">
        <v>0</v>
      </c>
      <c r="V3847" s="89">
        <v>0</v>
      </c>
      <c r="W3847" s="89">
        <v>0</v>
      </c>
      <c r="X3847" s="89">
        <v>0</v>
      </c>
      <c r="Y3847" s="89">
        <v>0</v>
      </c>
    </row>
    <row r="3848" spans="1:25">
      <c r="A3848" s="88" t="s">
        <v>3957</v>
      </c>
      <c r="B3848" s="89">
        <v>0</v>
      </c>
      <c r="C3848" s="89">
        <v>0</v>
      </c>
      <c r="D3848" s="89">
        <v>0</v>
      </c>
      <c r="E3848" s="89">
        <v>0</v>
      </c>
      <c r="F3848" s="89">
        <v>0</v>
      </c>
      <c r="G3848" s="89">
        <v>0</v>
      </c>
      <c r="H3848" s="89">
        <v>0</v>
      </c>
      <c r="I3848" s="89">
        <v>0</v>
      </c>
      <c r="J3848" s="89">
        <v>0</v>
      </c>
      <c r="K3848" s="89">
        <v>0</v>
      </c>
      <c r="L3848" s="89">
        <v>0</v>
      </c>
      <c r="M3848" s="89">
        <v>0</v>
      </c>
      <c r="N3848" s="89">
        <v>0</v>
      </c>
      <c r="O3848" s="89">
        <v>0</v>
      </c>
      <c r="P3848" s="89">
        <v>0</v>
      </c>
      <c r="Q3848" s="89">
        <v>0</v>
      </c>
      <c r="R3848" s="89">
        <v>0</v>
      </c>
      <c r="S3848" s="89">
        <v>0</v>
      </c>
      <c r="T3848" s="89">
        <v>0</v>
      </c>
      <c r="U3848" s="89">
        <v>0</v>
      </c>
      <c r="V3848" s="89">
        <v>0</v>
      </c>
      <c r="W3848" s="89">
        <v>0</v>
      </c>
      <c r="X3848" s="89">
        <v>0</v>
      </c>
      <c r="Y3848" s="89">
        <v>0</v>
      </c>
    </row>
    <row r="3849" spans="1:25">
      <c r="A3849" s="88" t="s">
        <v>3958</v>
      </c>
      <c r="B3849" s="89">
        <v>0</v>
      </c>
      <c r="C3849" s="89">
        <v>0</v>
      </c>
      <c r="D3849" s="89">
        <v>0</v>
      </c>
      <c r="E3849" s="89">
        <v>0</v>
      </c>
      <c r="F3849" s="89">
        <v>0</v>
      </c>
      <c r="G3849" s="89">
        <v>0</v>
      </c>
      <c r="H3849" s="89">
        <v>0</v>
      </c>
      <c r="I3849" s="89">
        <v>0</v>
      </c>
      <c r="J3849" s="89">
        <v>0</v>
      </c>
      <c r="K3849" s="89">
        <v>0</v>
      </c>
      <c r="L3849" s="89">
        <v>0</v>
      </c>
      <c r="M3849" s="89">
        <v>0</v>
      </c>
      <c r="N3849" s="89">
        <v>0</v>
      </c>
      <c r="O3849" s="89">
        <v>0</v>
      </c>
      <c r="P3849" s="89">
        <v>0</v>
      </c>
      <c r="Q3849" s="89">
        <v>0</v>
      </c>
      <c r="R3849" s="89">
        <v>0</v>
      </c>
      <c r="S3849" s="89">
        <v>0</v>
      </c>
      <c r="T3849" s="89">
        <v>0</v>
      </c>
      <c r="U3849" s="89">
        <v>0</v>
      </c>
      <c r="V3849" s="89">
        <v>0</v>
      </c>
      <c r="W3849" s="89">
        <v>0</v>
      </c>
      <c r="X3849" s="89">
        <v>0</v>
      </c>
      <c r="Y3849" s="89">
        <v>0</v>
      </c>
    </row>
    <row r="3850" spans="1:25">
      <c r="A3850" s="88" t="s">
        <v>3959</v>
      </c>
      <c r="B3850" s="89">
        <v>0</v>
      </c>
      <c r="C3850" s="89">
        <v>0</v>
      </c>
      <c r="D3850" s="89">
        <v>0</v>
      </c>
      <c r="E3850" s="89">
        <v>0</v>
      </c>
      <c r="F3850" s="89">
        <v>0</v>
      </c>
      <c r="G3850" s="89">
        <v>0</v>
      </c>
      <c r="H3850" s="89">
        <v>0</v>
      </c>
      <c r="I3850" s="89">
        <v>0</v>
      </c>
      <c r="J3850" s="89">
        <v>0</v>
      </c>
      <c r="K3850" s="89">
        <v>0</v>
      </c>
      <c r="L3850" s="89">
        <v>0</v>
      </c>
      <c r="M3850" s="89">
        <v>0</v>
      </c>
      <c r="N3850" s="89">
        <v>0</v>
      </c>
      <c r="O3850" s="89">
        <v>0</v>
      </c>
      <c r="P3850" s="89">
        <v>0</v>
      </c>
      <c r="Q3850" s="89">
        <v>0</v>
      </c>
      <c r="R3850" s="89">
        <v>0</v>
      </c>
      <c r="S3850" s="89">
        <v>0</v>
      </c>
      <c r="T3850" s="89">
        <v>0</v>
      </c>
      <c r="U3850" s="89">
        <v>0</v>
      </c>
      <c r="V3850" s="89">
        <v>0</v>
      </c>
      <c r="W3850" s="89">
        <v>0</v>
      </c>
      <c r="X3850" s="89">
        <v>0</v>
      </c>
      <c r="Y3850" s="89">
        <v>0</v>
      </c>
    </row>
    <row r="3851" spans="1:25">
      <c r="A3851" s="88" t="s">
        <v>3960</v>
      </c>
      <c r="B3851" s="89">
        <v>0</v>
      </c>
      <c r="C3851" s="89">
        <v>0</v>
      </c>
      <c r="D3851" s="89">
        <v>0</v>
      </c>
      <c r="E3851" s="89">
        <v>0</v>
      </c>
      <c r="F3851" s="89">
        <v>0</v>
      </c>
      <c r="G3851" s="89">
        <v>0</v>
      </c>
      <c r="H3851" s="89">
        <v>0</v>
      </c>
      <c r="I3851" s="89">
        <v>0</v>
      </c>
      <c r="J3851" s="89">
        <v>0</v>
      </c>
      <c r="K3851" s="89">
        <v>0</v>
      </c>
      <c r="L3851" s="89">
        <v>0</v>
      </c>
      <c r="M3851" s="89">
        <v>0</v>
      </c>
      <c r="N3851" s="89">
        <v>0</v>
      </c>
      <c r="O3851" s="89">
        <v>0</v>
      </c>
      <c r="P3851" s="89">
        <v>0</v>
      </c>
      <c r="Q3851" s="89">
        <v>0</v>
      </c>
      <c r="R3851" s="89">
        <v>0</v>
      </c>
      <c r="S3851" s="89">
        <v>0</v>
      </c>
      <c r="T3851" s="89">
        <v>0</v>
      </c>
      <c r="U3851" s="89">
        <v>0</v>
      </c>
      <c r="V3851" s="89">
        <v>0</v>
      </c>
      <c r="W3851" s="89">
        <v>0</v>
      </c>
      <c r="X3851" s="89">
        <v>0</v>
      </c>
      <c r="Y3851" s="89">
        <v>0</v>
      </c>
    </row>
    <row r="3852" spans="1:25">
      <c r="A3852" s="88" t="s">
        <v>3961</v>
      </c>
      <c r="B3852" s="89">
        <v>0</v>
      </c>
      <c r="C3852" s="89">
        <v>0</v>
      </c>
      <c r="D3852" s="89">
        <v>0</v>
      </c>
      <c r="E3852" s="89">
        <v>0</v>
      </c>
      <c r="F3852" s="89">
        <v>0</v>
      </c>
      <c r="G3852" s="89">
        <v>0</v>
      </c>
      <c r="H3852" s="89">
        <v>0</v>
      </c>
      <c r="I3852" s="89">
        <v>0</v>
      </c>
      <c r="J3852" s="89">
        <v>0</v>
      </c>
      <c r="K3852" s="89">
        <v>0</v>
      </c>
      <c r="L3852" s="89">
        <v>0</v>
      </c>
      <c r="M3852" s="89">
        <v>0</v>
      </c>
      <c r="N3852" s="89">
        <v>0</v>
      </c>
      <c r="O3852" s="89">
        <v>0</v>
      </c>
      <c r="P3852" s="89">
        <v>0</v>
      </c>
      <c r="Q3852" s="89">
        <v>0</v>
      </c>
      <c r="R3852" s="89">
        <v>0</v>
      </c>
      <c r="S3852" s="89">
        <v>0</v>
      </c>
      <c r="T3852" s="89">
        <v>0</v>
      </c>
      <c r="U3852" s="89">
        <v>0</v>
      </c>
      <c r="V3852" s="89">
        <v>0</v>
      </c>
      <c r="W3852" s="89">
        <v>0</v>
      </c>
      <c r="X3852" s="89">
        <v>0</v>
      </c>
      <c r="Y3852" s="89">
        <v>0</v>
      </c>
    </row>
    <row r="3853" spans="1:25">
      <c r="A3853" s="88" t="s">
        <v>3962</v>
      </c>
      <c r="B3853" s="89">
        <v>0</v>
      </c>
      <c r="C3853" s="89">
        <v>0</v>
      </c>
      <c r="D3853" s="89">
        <v>0</v>
      </c>
      <c r="E3853" s="89">
        <v>0</v>
      </c>
      <c r="F3853" s="89">
        <v>0</v>
      </c>
      <c r="G3853" s="89">
        <v>0</v>
      </c>
      <c r="H3853" s="89">
        <v>0</v>
      </c>
      <c r="I3853" s="89">
        <v>0</v>
      </c>
      <c r="J3853" s="89">
        <v>0</v>
      </c>
      <c r="K3853" s="89">
        <v>0</v>
      </c>
      <c r="L3853" s="89">
        <v>0</v>
      </c>
      <c r="M3853" s="89">
        <v>0</v>
      </c>
      <c r="N3853" s="89">
        <v>0</v>
      </c>
      <c r="O3853" s="89">
        <v>0</v>
      </c>
      <c r="P3853" s="89">
        <v>0</v>
      </c>
      <c r="Q3853" s="89">
        <v>0</v>
      </c>
      <c r="R3853" s="89">
        <v>0</v>
      </c>
      <c r="S3853" s="89">
        <v>0</v>
      </c>
      <c r="T3853" s="89">
        <v>0</v>
      </c>
      <c r="U3853" s="89">
        <v>0</v>
      </c>
      <c r="V3853" s="89">
        <v>0</v>
      </c>
      <c r="W3853" s="89">
        <v>0</v>
      </c>
      <c r="X3853" s="89">
        <v>0</v>
      </c>
      <c r="Y3853" s="89">
        <v>0</v>
      </c>
    </row>
    <row r="3854" spans="1:25">
      <c r="A3854" s="88" t="s">
        <v>3963</v>
      </c>
      <c r="B3854" s="89">
        <v>0</v>
      </c>
      <c r="C3854" s="89">
        <v>0</v>
      </c>
      <c r="D3854" s="89">
        <v>0</v>
      </c>
      <c r="E3854" s="89">
        <v>0</v>
      </c>
      <c r="F3854" s="89">
        <v>0</v>
      </c>
      <c r="G3854" s="89">
        <v>0</v>
      </c>
      <c r="H3854" s="89">
        <v>0</v>
      </c>
      <c r="I3854" s="89">
        <v>0</v>
      </c>
      <c r="J3854" s="89">
        <v>0</v>
      </c>
      <c r="K3854" s="89">
        <v>0</v>
      </c>
      <c r="L3854" s="89">
        <v>0</v>
      </c>
      <c r="M3854" s="89">
        <v>0</v>
      </c>
      <c r="N3854" s="89">
        <v>0</v>
      </c>
      <c r="O3854" s="89">
        <v>0</v>
      </c>
      <c r="P3854" s="89">
        <v>0</v>
      </c>
      <c r="Q3854" s="89">
        <v>0</v>
      </c>
      <c r="R3854" s="89">
        <v>0</v>
      </c>
      <c r="S3854" s="89">
        <v>0</v>
      </c>
      <c r="T3854" s="89">
        <v>0</v>
      </c>
      <c r="U3854" s="89">
        <v>0</v>
      </c>
      <c r="V3854" s="89">
        <v>0</v>
      </c>
      <c r="W3854" s="89">
        <v>0</v>
      </c>
      <c r="X3854" s="89">
        <v>0</v>
      </c>
      <c r="Y3854" s="89">
        <v>0</v>
      </c>
    </row>
    <row r="3855" spans="1:25">
      <c r="A3855" s="88" t="s">
        <v>3964</v>
      </c>
      <c r="B3855" s="89">
        <v>0</v>
      </c>
      <c r="C3855" s="89">
        <v>0</v>
      </c>
      <c r="D3855" s="89">
        <v>0</v>
      </c>
      <c r="E3855" s="89">
        <v>0</v>
      </c>
      <c r="F3855" s="89">
        <v>0</v>
      </c>
      <c r="G3855" s="89">
        <v>0</v>
      </c>
      <c r="H3855" s="89">
        <v>0</v>
      </c>
      <c r="I3855" s="89">
        <v>0</v>
      </c>
      <c r="J3855" s="89">
        <v>0</v>
      </c>
      <c r="K3855" s="89">
        <v>0</v>
      </c>
      <c r="L3855" s="89">
        <v>0</v>
      </c>
      <c r="M3855" s="89">
        <v>0</v>
      </c>
      <c r="N3855" s="89">
        <v>0</v>
      </c>
      <c r="O3855" s="89">
        <v>0</v>
      </c>
      <c r="P3855" s="89">
        <v>0</v>
      </c>
      <c r="Q3855" s="89">
        <v>0</v>
      </c>
      <c r="R3855" s="89">
        <v>0</v>
      </c>
      <c r="S3855" s="89">
        <v>0</v>
      </c>
      <c r="T3855" s="89">
        <v>0</v>
      </c>
      <c r="U3855" s="89">
        <v>0</v>
      </c>
      <c r="V3855" s="89">
        <v>0</v>
      </c>
      <c r="W3855" s="89">
        <v>0</v>
      </c>
      <c r="X3855" s="89">
        <v>0</v>
      </c>
      <c r="Y3855" s="89">
        <v>0</v>
      </c>
    </row>
    <row r="3856" spans="1:25">
      <c r="A3856" s="88" t="s">
        <v>3965</v>
      </c>
      <c r="B3856" s="89">
        <v>0</v>
      </c>
      <c r="C3856" s="89">
        <v>0</v>
      </c>
      <c r="D3856" s="89">
        <v>0</v>
      </c>
      <c r="E3856" s="89">
        <v>0</v>
      </c>
      <c r="F3856" s="89">
        <v>0</v>
      </c>
      <c r="G3856" s="89">
        <v>0</v>
      </c>
      <c r="H3856" s="89">
        <v>0</v>
      </c>
      <c r="I3856" s="89">
        <v>0</v>
      </c>
      <c r="J3856" s="89">
        <v>0</v>
      </c>
      <c r="K3856" s="89">
        <v>0</v>
      </c>
      <c r="L3856" s="89">
        <v>0</v>
      </c>
      <c r="M3856" s="89">
        <v>0</v>
      </c>
      <c r="N3856" s="89">
        <v>0</v>
      </c>
      <c r="O3856" s="89">
        <v>0</v>
      </c>
      <c r="P3856" s="89">
        <v>0</v>
      </c>
      <c r="Q3856" s="89">
        <v>0</v>
      </c>
      <c r="R3856" s="89">
        <v>0</v>
      </c>
      <c r="S3856" s="89">
        <v>0</v>
      </c>
      <c r="T3856" s="89">
        <v>0</v>
      </c>
      <c r="U3856" s="89">
        <v>0</v>
      </c>
      <c r="V3856" s="89">
        <v>0</v>
      </c>
      <c r="W3856" s="89">
        <v>0</v>
      </c>
      <c r="X3856" s="89">
        <v>0</v>
      </c>
      <c r="Y3856" s="89">
        <v>0</v>
      </c>
    </row>
    <row r="3857" spans="1:25">
      <c r="A3857" s="88" t="s">
        <v>3966</v>
      </c>
      <c r="B3857" s="89">
        <v>0</v>
      </c>
      <c r="C3857" s="89">
        <v>0</v>
      </c>
      <c r="D3857" s="89">
        <v>0</v>
      </c>
      <c r="E3857" s="89">
        <v>0</v>
      </c>
      <c r="F3857" s="89">
        <v>0</v>
      </c>
      <c r="G3857" s="89">
        <v>0</v>
      </c>
      <c r="H3857" s="89">
        <v>0</v>
      </c>
      <c r="I3857" s="89">
        <v>0</v>
      </c>
      <c r="J3857" s="89">
        <v>0</v>
      </c>
      <c r="K3857" s="89">
        <v>0</v>
      </c>
      <c r="L3857" s="89">
        <v>0</v>
      </c>
      <c r="M3857" s="89">
        <v>0</v>
      </c>
      <c r="N3857" s="89">
        <v>0</v>
      </c>
      <c r="O3857" s="89">
        <v>0</v>
      </c>
      <c r="P3857" s="89">
        <v>0</v>
      </c>
      <c r="Q3857" s="89">
        <v>0</v>
      </c>
      <c r="R3857" s="89">
        <v>0</v>
      </c>
      <c r="S3857" s="89">
        <v>0</v>
      </c>
      <c r="T3857" s="89">
        <v>0</v>
      </c>
      <c r="U3857" s="89">
        <v>0</v>
      </c>
      <c r="V3857" s="89">
        <v>0</v>
      </c>
      <c r="W3857" s="89">
        <v>0</v>
      </c>
      <c r="X3857" s="89">
        <v>0</v>
      </c>
      <c r="Y3857" s="89">
        <v>0</v>
      </c>
    </row>
    <row r="3858" spans="1:25">
      <c r="A3858" s="88" t="s">
        <v>3967</v>
      </c>
      <c r="B3858" s="89">
        <v>0</v>
      </c>
      <c r="C3858" s="89">
        <v>0</v>
      </c>
      <c r="D3858" s="89">
        <v>0</v>
      </c>
      <c r="E3858" s="89">
        <v>0</v>
      </c>
      <c r="F3858" s="89">
        <v>0</v>
      </c>
      <c r="G3858" s="89">
        <v>0</v>
      </c>
      <c r="H3858" s="89">
        <v>0</v>
      </c>
      <c r="I3858" s="89">
        <v>0</v>
      </c>
      <c r="J3858" s="89">
        <v>0</v>
      </c>
      <c r="K3858" s="89">
        <v>0</v>
      </c>
      <c r="L3858" s="89">
        <v>0</v>
      </c>
      <c r="M3858" s="89">
        <v>0</v>
      </c>
      <c r="N3858" s="89">
        <v>0</v>
      </c>
      <c r="O3858" s="89">
        <v>0</v>
      </c>
      <c r="P3858" s="89">
        <v>0</v>
      </c>
      <c r="Q3858" s="89">
        <v>0</v>
      </c>
      <c r="R3858" s="89">
        <v>0</v>
      </c>
      <c r="S3858" s="89">
        <v>0</v>
      </c>
      <c r="T3858" s="89">
        <v>0</v>
      </c>
      <c r="U3858" s="89">
        <v>0</v>
      </c>
      <c r="V3858" s="89">
        <v>0</v>
      </c>
      <c r="W3858" s="89">
        <v>0</v>
      </c>
      <c r="X3858" s="89">
        <v>0</v>
      </c>
      <c r="Y3858" s="89">
        <v>0</v>
      </c>
    </row>
    <row r="3859" spans="1:25">
      <c r="A3859" s="88" t="s">
        <v>3968</v>
      </c>
      <c r="B3859" s="89">
        <v>0</v>
      </c>
      <c r="C3859" s="89">
        <v>0</v>
      </c>
      <c r="D3859" s="89">
        <v>0</v>
      </c>
      <c r="E3859" s="89">
        <v>0</v>
      </c>
      <c r="F3859" s="89">
        <v>0</v>
      </c>
      <c r="G3859" s="89">
        <v>0</v>
      </c>
      <c r="H3859" s="89">
        <v>0</v>
      </c>
      <c r="I3859" s="89">
        <v>0</v>
      </c>
      <c r="J3859" s="89">
        <v>0</v>
      </c>
      <c r="K3859" s="89">
        <v>0</v>
      </c>
      <c r="L3859" s="89">
        <v>0</v>
      </c>
      <c r="M3859" s="89">
        <v>0</v>
      </c>
      <c r="N3859" s="89">
        <v>0</v>
      </c>
      <c r="O3859" s="89">
        <v>0</v>
      </c>
      <c r="P3859" s="89">
        <v>0</v>
      </c>
      <c r="Q3859" s="89">
        <v>0</v>
      </c>
      <c r="R3859" s="89">
        <v>0</v>
      </c>
      <c r="S3859" s="89">
        <v>0</v>
      </c>
      <c r="T3859" s="89">
        <v>0</v>
      </c>
      <c r="U3859" s="89">
        <v>0</v>
      </c>
      <c r="V3859" s="89">
        <v>0</v>
      </c>
      <c r="W3859" s="89">
        <v>0</v>
      </c>
      <c r="X3859" s="89">
        <v>0</v>
      </c>
      <c r="Y3859" s="89">
        <v>0</v>
      </c>
    </row>
    <row r="3860" spans="1:25">
      <c r="A3860" s="88" t="s">
        <v>3969</v>
      </c>
      <c r="B3860" s="89">
        <v>0</v>
      </c>
      <c r="C3860" s="89">
        <v>0</v>
      </c>
      <c r="D3860" s="89">
        <v>0</v>
      </c>
      <c r="E3860" s="89">
        <v>0</v>
      </c>
      <c r="F3860" s="89">
        <v>0</v>
      </c>
      <c r="G3860" s="89">
        <v>0</v>
      </c>
      <c r="H3860" s="89">
        <v>0</v>
      </c>
      <c r="I3860" s="89">
        <v>0</v>
      </c>
      <c r="J3860" s="89">
        <v>0</v>
      </c>
      <c r="K3860" s="89">
        <v>0</v>
      </c>
      <c r="L3860" s="89">
        <v>0</v>
      </c>
      <c r="M3860" s="89">
        <v>0</v>
      </c>
      <c r="N3860" s="89">
        <v>0</v>
      </c>
      <c r="O3860" s="89">
        <v>0</v>
      </c>
      <c r="P3860" s="89">
        <v>0</v>
      </c>
      <c r="Q3860" s="89">
        <v>0</v>
      </c>
      <c r="R3860" s="89">
        <v>0</v>
      </c>
      <c r="S3860" s="89">
        <v>0</v>
      </c>
      <c r="T3860" s="89">
        <v>0</v>
      </c>
      <c r="U3860" s="89">
        <v>0</v>
      </c>
      <c r="V3860" s="89">
        <v>0</v>
      </c>
      <c r="W3860" s="89">
        <v>0</v>
      </c>
      <c r="X3860" s="89">
        <v>0</v>
      </c>
      <c r="Y3860" s="89">
        <v>0</v>
      </c>
    </row>
    <row r="3861" spans="1:25">
      <c r="A3861" s="88" t="s">
        <v>3970</v>
      </c>
      <c r="B3861" s="89">
        <v>0</v>
      </c>
      <c r="C3861" s="89">
        <v>0</v>
      </c>
      <c r="D3861" s="89">
        <v>0</v>
      </c>
      <c r="E3861" s="89">
        <v>0</v>
      </c>
      <c r="F3861" s="89">
        <v>0</v>
      </c>
      <c r="G3861" s="89">
        <v>0</v>
      </c>
      <c r="H3861" s="89">
        <v>0</v>
      </c>
      <c r="I3861" s="89">
        <v>0</v>
      </c>
      <c r="J3861" s="89">
        <v>0</v>
      </c>
      <c r="K3861" s="89">
        <v>0</v>
      </c>
      <c r="L3861" s="89">
        <v>0</v>
      </c>
      <c r="M3861" s="89">
        <v>0</v>
      </c>
      <c r="N3861" s="89">
        <v>0</v>
      </c>
      <c r="O3861" s="89">
        <v>0</v>
      </c>
      <c r="P3861" s="89">
        <v>0</v>
      </c>
      <c r="Q3861" s="89">
        <v>0</v>
      </c>
      <c r="R3861" s="89">
        <v>0</v>
      </c>
      <c r="S3861" s="89">
        <v>0</v>
      </c>
      <c r="T3861" s="89">
        <v>0</v>
      </c>
      <c r="U3861" s="89">
        <v>0</v>
      </c>
      <c r="V3861" s="89">
        <v>0</v>
      </c>
      <c r="W3861" s="89">
        <v>0</v>
      </c>
      <c r="X3861" s="89">
        <v>0</v>
      </c>
      <c r="Y3861" s="89">
        <v>0</v>
      </c>
    </row>
    <row r="3862" spans="1:25">
      <c r="A3862" s="88" t="s">
        <v>3971</v>
      </c>
      <c r="B3862" s="89">
        <v>0</v>
      </c>
      <c r="C3862" s="89">
        <v>0</v>
      </c>
      <c r="D3862" s="89">
        <v>0</v>
      </c>
      <c r="E3862" s="89">
        <v>0</v>
      </c>
      <c r="F3862" s="89">
        <v>0</v>
      </c>
      <c r="G3862" s="89">
        <v>0</v>
      </c>
      <c r="H3862" s="89">
        <v>0</v>
      </c>
      <c r="I3862" s="89">
        <v>0</v>
      </c>
      <c r="J3862" s="89">
        <v>0</v>
      </c>
      <c r="K3862" s="89">
        <v>0</v>
      </c>
      <c r="L3862" s="89">
        <v>0</v>
      </c>
      <c r="M3862" s="89">
        <v>0</v>
      </c>
      <c r="N3862" s="89">
        <v>0</v>
      </c>
      <c r="O3862" s="89">
        <v>0</v>
      </c>
      <c r="P3862" s="89">
        <v>0</v>
      </c>
      <c r="Q3862" s="89">
        <v>0</v>
      </c>
      <c r="R3862" s="89">
        <v>0</v>
      </c>
      <c r="S3862" s="89">
        <v>0</v>
      </c>
      <c r="T3862" s="89">
        <v>0</v>
      </c>
      <c r="U3862" s="89">
        <v>0</v>
      </c>
      <c r="V3862" s="89">
        <v>0</v>
      </c>
      <c r="W3862" s="89">
        <v>0</v>
      </c>
      <c r="X3862" s="89">
        <v>0</v>
      </c>
      <c r="Y3862" s="89">
        <v>0</v>
      </c>
    </row>
    <row r="3863" spans="1:25">
      <c r="A3863" s="88" t="s">
        <v>3972</v>
      </c>
      <c r="B3863" s="89">
        <v>0</v>
      </c>
      <c r="C3863" s="89">
        <v>0</v>
      </c>
      <c r="D3863" s="89">
        <v>0</v>
      </c>
      <c r="E3863" s="89">
        <v>0</v>
      </c>
      <c r="F3863" s="89">
        <v>0</v>
      </c>
      <c r="G3863" s="89">
        <v>0</v>
      </c>
      <c r="H3863" s="89">
        <v>0</v>
      </c>
      <c r="I3863" s="89">
        <v>0</v>
      </c>
      <c r="J3863" s="89">
        <v>0</v>
      </c>
      <c r="K3863" s="89">
        <v>0</v>
      </c>
      <c r="L3863" s="89">
        <v>0</v>
      </c>
      <c r="M3863" s="89">
        <v>0</v>
      </c>
      <c r="N3863" s="89">
        <v>0</v>
      </c>
      <c r="O3863" s="89">
        <v>0</v>
      </c>
      <c r="P3863" s="89">
        <v>0</v>
      </c>
      <c r="Q3863" s="89">
        <v>0</v>
      </c>
      <c r="R3863" s="89">
        <v>0</v>
      </c>
      <c r="S3863" s="89">
        <v>0</v>
      </c>
      <c r="T3863" s="89">
        <v>0</v>
      </c>
      <c r="U3863" s="89">
        <v>0</v>
      </c>
      <c r="V3863" s="89">
        <v>0</v>
      </c>
      <c r="W3863" s="89">
        <v>0</v>
      </c>
      <c r="X3863" s="89">
        <v>0</v>
      </c>
      <c r="Y3863" s="89">
        <v>0</v>
      </c>
    </row>
    <row r="3864" spans="1:25">
      <c r="A3864" s="88" t="s">
        <v>3973</v>
      </c>
      <c r="B3864" s="89">
        <v>0</v>
      </c>
      <c r="C3864" s="89">
        <v>0</v>
      </c>
      <c r="D3864" s="89">
        <v>0</v>
      </c>
      <c r="E3864" s="89">
        <v>0</v>
      </c>
      <c r="F3864" s="89">
        <v>0</v>
      </c>
      <c r="G3864" s="89">
        <v>0</v>
      </c>
      <c r="H3864" s="89">
        <v>0</v>
      </c>
      <c r="I3864" s="89">
        <v>0</v>
      </c>
      <c r="J3864" s="89">
        <v>0</v>
      </c>
      <c r="K3864" s="89">
        <v>0</v>
      </c>
      <c r="L3864" s="89">
        <v>0</v>
      </c>
      <c r="M3864" s="89">
        <v>0</v>
      </c>
      <c r="N3864" s="89">
        <v>0</v>
      </c>
      <c r="O3864" s="89">
        <v>0</v>
      </c>
      <c r="P3864" s="89">
        <v>0</v>
      </c>
      <c r="Q3864" s="89">
        <v>0</v>
      </c>
      <c r="R3864" s="89">
        <v>0</v>
      </c>
      <c r="S3864" s="89">
        <v>0</v>
      </c>
      <c r="T3864" s="89">
        <v>0</v>
      </c>
      <c r="U3864" s="89">
        <v>0</v>
      </c>
      <c r="V3864" s="89">
        <v>0</v>
      </c>
      <c r="W3864" s="89">
        <v>0</v>
      </c>
      <c r="X3864" s="89">
        <v>0</v>
      </c>
      <c r="Y3864" s="89">
        <v>0</v>
      </c>
    </row>
    <row r="3865" spans="1:25">
      <c r="A3865" s="88" t="s">
        <v>3974</v>
      </c>
      <c r="B3865" s="89">
        <v>0</v>
      </c>
      <c r="C3865" s="89">
        <v>0</v>
      </c>
      <c r="D3865" s="89">
        <v>0</v>
      </c>
      <c r="E3865" s="89">
        <v>0</v>
      </c>
      <c r="F3865" s="89">
        <v>0</v>
      </c>
      <c r="G3865" s="89">
        <v>0</v>
      </c>
      <c r="H3865" s="89">
        <v>0</v>
      </c>
      <c r="I3865" s="89">
        <v>0</v>
      </c>
      <c r="J3865" s="89">
        <v>0</v>
      </c>
      <c r="K3865" s="89">
        <v>0</v>
      </c>
      <c r="L3865" s="89">
        <v>0</v>
      </c>
      <c r="M3865" s="89">
        <v>0</v>
      </c>
      <c r="N3865" s="89">
        <v>0</v>
      </c>
      <c r="O3865" s="89">
        <v>0</v>
      </c>
      <c r="P3865" s="89">
        <v>0</v>
      </c>
      <c r="Q3865" s="89">
        <v>0</v>
      </c>
      <c r="R3865" s="89">
        <v>0</v>
      </c>
      <c r="S3865" s="89">
        <v>0</v>
      </c>
      <c r="T3865" s="89">
        <v>0</v>
      </c>
      <c r="U3865" s="89">
        <v>0</v>
      </c>
      <c r="V3865" s="89">
        <v>0</v>
      </c>
      <c r="W3865" s="89">
        <v>0</v>
      </c>
      <c r="X3865" s="89">
        <v>0</v>
      </c>
      <c r="Y3865" s="89">
        <v>0</v>
      </c>
    </row>
    <row r="3866" spans="1:25">
      <c r="A3866" s="88" t="s">
        <v>3975</v>
      </c>
      <c r="B3866" s="89">
        <v>0</v>
      </c>
      <c r="C3866" s="89">
        <v>0</v>
      </c>
      <c r="D3866" s="89">
        <v>0</v>
      </c>
      <c r="E3866" s="89">
        <v>0</v>
      </c>
      <c r="F3866" s="89">
        <v>0</v>
      </c>
      <c r="G3866" s="89">
        <v>0</v>
      </c>
      <c r="H3866" s="89">
        <v>0</v>
      </c>
      <c r="I3866" s="89">
        <v>0</v>
      </c>
      <c r="J3866" s="89">
        <v>0</v>
      </c>
      <c r="K3866" s="89">
        <v>0</v>
      </c>
      <c r="L3866" s="89">
        <v>0</v>
      </c>
      <c r="M3866" s="89">
        <v>0</v>
      </c>
      <c r="N3866" s="89">
        <v>0</v>
      </c>
      <c r="O3866" s="89">
        <v>0</v>
      </c>
      <c r="P3866" s="89">
        <v>0</v>
      </c>
      <c r="Q3866" s="89">
        <v>0</v>
      </c>
      <c r="R3866" s="89">
        <v>0</v>
      </c>
      <c r="S3866" s="89">
        <v>0</v>
      </c>
      <c r="T3866" s="89">
        <v>0</v>
      </c>
      <c r="U3866" s="89">
        <v>0</v>
      </c>
      <c r="V3866" s="89">
        <v>0</v>
      </c>
      <c r="W3866" s="89">
        <v>0</v>
      </c>
      <c r="X3866" s="89">
        <v>0</v>
      </c>
      <c r="Y3866" s="89">
        <v>0</v>
      </c>
    </row>
    <row r="3867" spans="1:25">
      <c r="A3867" s="88" t="s">
        <v>3976</v>
      </c>
      <c r="B3867" s="89">
        <v>0</v>
      </c>
      <c r="C3867" s="89">
        <v>0</v>
      </c>
      <c r="D3867" s="89">
        <v>0</v>
      </c>
      <c r="E3867" s="89">
        <v>0</v>
      </c>
      <c r="F3867" s="89">
        <v>0</v>
      </c>
      <c r="G3867" s="89">
        <v>0</v>
      </c>
      <c r="H3867" s="89">
        <v>0</v>
      </c>
      <c r="I3867" s="89">
        <v>0</v>
      </c>
      <c r="J3867" s="89">
        <v>0</v>
      </c>
      <c r="K3867" s="89">
        <v>0</v>
      </c>
      <c r="L3867" s="89">
        <v>0</v>
      </c>
      <c r="M3867" s="89">
        <v>0</v>
      </c>
      <c r="N3867" s="89">
        <v>0</v>
      </c>
      <c r="O3867" s="89">
        <v>0</v>
      </c>
      <c r="P3867" s="89">
        <v>0</v>
      </c>
      <c r="Q3867" s="89">
        <v>0</v>
      </c>
      <c r="R3867" s="89">
        <v>0</v>
      </c>
      <c r="S3867" s="89">
        <v>0</v>
      </c>
      <c r="T3867" s="89">
        <v>0</v>
      </c>
      <c r="U3867" s="89">
        <v>0</v>
      </c>
      <c r="V3867" s="89">
        <v>0</v>
      </c>
      <c r="W3867" s="89">
        <v>0</v>
      </c>
      <c r="X3867" s="89">
        <v>0</v>
      </c>
      <c r="Y3867" s="89">
        <v>0</v>
      </c>
    </row>
    <row r="3868" spans="1:25">
      <c r="A3868" s="88" t="s">
        <v>3977</v>
      </c>
      <c r="B3868" s="89">
        <v>0</v>
      </c>
      <c r="C3868" s="89">
        <v>0</v>
      </c>
      <c r="D3868" s="89">
        <v>0</v>
      </c>
      <c r="E3868" s="89">
        <v>0</v>
      </c>
      <c r="F3868" s="89">
        <v>0</v>
      </c>
      <c r="G3868" s="89">
        <v>0</v>
      </c>
      <c r="H3868" s="89">
        <v>0</v>
      </c>
      <c r="I3868" s="89">
        <v>0</v>
      </c>
      <c r="J3868" s="89">
        <v>0</v>
      </c>
      <c r="K3868" s="89">
        <v>0</v>
      </c>
      <c r="L3868" s="89">
        <v>0</v>
      </c>
      <c r="M3868" s="89">
        <v>0</v>
      </c>
      <c r="N3868" s="89">
        <v>0</v>
      </c>
      <c r="O3868" s="89">
        <v>0</v>
      </c>
      <c r="P3868" s="89">
        <v>0</v>
      </c>
      <c r="Q3868" s="89">
        <v>0</v>
      </c>
      <c r="R3868" s="89">
        <v>0</v>
      </c>
      <c r="S3868" s="89">
        <v>0</v>
      </c>
      <c r="T3868" s="89">
        <v>0</v>
      </c>
      <c r="U3868" s="89">
        <v>0</v>
      </c>
      <c r="V3868" s="89">
        <v>0</v>
      </c>
      <c r="W3868" s="89">
        <v>0</v>
      </c>
      <c r="X3868" s="89">
        <v>0</v>
      </c>
      <c r="Y3868" s="89">
        <v>0</v>
      </c>
    </row>
    <row r="3869" spans="1:25">
      <c r="A3869" s="88" t="s">
        <v>3978</v>
      </c>
      <c r="B3869" s="89">
        <v>0</v>
      </c>
      <c r="C3869" s="89">
        <v>0</v>
      </c>
      <c r="D3869" s="89">
        <v>0</v>
      </c>
      <c r="E3869" s="89">
        <v>0</v>
      </c>
      <c r="F3869" s="89">
        <v>0</v>
      </c>
      <c r="G3869" s="89">
        <v>0</v>
      </c>
      <c r="H3869" s="89">
        <v>0</v>
      </c>
      <c r="I3869" s="89">
        <v>0</v>
      </c>
      <c r="J3869" s="89">
        <v>0</v>
      </c>
      <c r="K3869" s="89">
        <v>0</v>
      </c>
      <c r="L3869" s="89">
        <v>0</v>
      </c>
      <c r="M3869" s="89">
        <v>0</v>
      </c>
      <c r="N3869" s="89">
        <v>0</v>
      </c>
      <c r="O3869" s="89">
        <v>0</v>
      </c>
      <c r="P3869" s="89">
        <v>0</v>
      </c>
      <c r="Q3869" s="89">
        <v>0</v>
      </c>
      <c r="R3869" s="89">
        <v>0</v>
      </c>
      <c r="S3869" s="89">
        <v>0</v>
      </c>
      <c r="T3869" s="89">
        <v>0</v>
      </c>
      <c r="U3869" s="89">
        <v>0</v>
      </c>
      <c r="V3869" s="89">
        <v>0</v>
      </c>
      <c r="W3869" s="89">
        <v>0</v>
      </c>
      <c r="X3869" s="89">
        <v>0</v>
      </c>
      <c r="Y3869" s="89">
        <v>0</v>
      </c>
    </row>
    <row r="3870" spans="1:25">
      <c r="A3870" s="88" t="s">
        <v>3979</v>
      </c>
      <c r="B3870" s="89">
        <v>0</v>
      </c>
      <c r="C3870" s="89">
        <v>0</v>
      </c>
      <c r="D3870" s="89">
        <v>0</v>
      </c>
      <c r="E3870" s="89">
        <v>0</v>
      </c>
      <c r="F3870" s="89">
        <v>0</v>
      </c>
      <c r="G3870" s="89">
        <v>0</v>
      </c>
      <c r="H3870" s="89">
        <v>0</v>
      </c>
      <c r="I3870" s="89">
        <v>0</v>
      </c>
      <c r="J3870" s="89">
        <v>0</v>
      </c>
      <c r="K3870" s="89">
        <v>0</v>
      </c>
      <c r="L3870" s="89">
        <v>0</v>
      </c>
      <c r="M3870" s="89">
        <v>0</v>
      </c>
      <c r="N3870" s="89">
        <v>0</v>
      </c>
      <c r="O3870" s="89">
        <v>0</v>
      </c>
      <c r="P3870" s="89">
        <v>0</v>
      </c>
      <c r="Q3870" s="89">
        <v>0</v>
      </c>
      <c r="R3870" s="89">
        <v>0</v>
      </c>
      <c r="S3870" s="89">
        <v>0</v>
      </c>
      <c r="T3870" s="89">
        <v>0</v>
      </c>
      <c r="U3870" s="89">
        <v>0</v>
      </c>
      <c r="V3870" s="89">
        <v>0</v>
      </c>
      <c r="W3870" s="89">
        <v>0</v>
      </c>
      <c r="X3870" s="89">
        <v>0</v>
      </c>
      <c r="Y3870" s="89">
        <v>0</v>
      </c>
    </row>
    <row r="3871" spans="1:25">
      <c r="A3871" s="88" t="s">
        <v>3980</v>
      </c>
      <c r="B3871" s="89">
        <v>0</v>
      </c>
      <c r="C3871" s="89">
        <v>0</v>
      </c>
      <c r="D3871" s="89">
        <v>0</v>
      </c>
      <c r="E3871" s="89">
        <v>0</v>
      </c>
      <c r="F3871" s="89">
        <v>0</v>
      </c>
      <c r="G3871" s="89">
        <v>0</v>
      </c>
      <c r="H3871" s="89">
        <v>0</v>
      </c>
      <c r="I3871" s="89">
        <v>0</v>
      </c>
      <c r="J3871" s="89">
        <v>0</v>
      </c>
      <c r="K3871" s="89">
        <v>0</v>
      </c>
      <c r="L3871" s="89">
        <v>0</v>
      </c>
      <c r="M3871" s="89">
        <v>0</v>
      </c>
      <c r="N3871" s="89">
        <v>0</v>
      </c>
      <c r="O3871" s="89">
        <v>0</v>
      </c>
      <c r="P3871" s="89">
        <v>0</v>
      </c>
      <c r="Q3871" s="89">
        <v>0</v>
      </c>
      <c r="R3871" s="89">
        <v>0</v>
      </c>
      <c r="S3871" s="89">
        <v>0</v>
      </c>
      <c r="T3871" s="89">
        <v>0</v>
      </c>
      <c r="U3871" s="89">
        <v>0</v>
      </c>
      <c r="V3871" s="89">
        <v>0</v>
      </c>
      <c r="W3871" s="89">
        <v>0</v>
      </c>
      <c r="X3871" s="89">
        <v>0</v>
      </c>
      <c r="Y3871" s="89">
        <v>0</v>
      </c>
    </row>
    <row r="3872" spans="1:25">
      <c r="A3872" s="88" t="s">
        <v>3981</v>
      </c>
      <c r="B3872" s="89">
        <v>0</v>
      </c>
      <c r="C3872" s="89">
        <v>0</v>
      </c>
      <c r="D3872" s="89">
        <v>0</v>
      </c>
      <c r="E3872" s="89">
        <v>0</v>
      </c>
      <c r="F3872" s="89">
        <v>0</v>
      </c>
      <c r="G3872" s="89">
        <v>0</v>
      </c>
      <c r="H3872" s="89">
        <v>0</v>
      </c>
      <c r="I3872" s="89">
        <v>0</v>
      </c>
      <c r="J3872" s="89">
        <v>0</v>
      </c>
      <c r="K3872" s="89">
        <v>0</v>
      </c>
      <c r="L3872" s="89">
        <v>0</v>
      </c>
      <c r="M3872" s="89">
        <v>0</v>
      </c>
      <c r="N3872" s="89">
        <v>0</v>
      </c>
      <c r="O3872" s="89">
        <v>0</v>
      </c>
      <c r="P3872" s="89">
        <v>0</v>
      </c>
      <c r="Q3872" s="89">
        <v>0</v>
      </c>
      <c r="R3872" s="89">
        <v>0</v>
      </c>
      <c r="S3872" s="89">
        <v>0</v>
      </c>
      <c r="T3872" s="89">
        <v>0</v>
      </c>
      <c r="U3872" s="89">
        <v>0</v>
      </c>
      <c r="V3872" s="89">
        <v>0</v>
      </c>
      <c r="W3872" s="89">
        <v>0</v>
      </c>
      <c r="X3872" s="89">
        <v>0</v>
      </c>
      <c r="Y3872" s="89">
        <v>0</v>
      </c>
    </row>
    <row r="3873" spans="1:25">
      <c r="A3873" s="88" t="s">
        <v>3982</v>
      </c>
      <c r="B3873" s="89">
        <v>0</v>
      </c>
      <c r="C3873" s="89">
        <v>0</v>
      </c>
      <c r="D3873" s="89">
        <v>0</v>
      </c>
      <c r="E3873" s="89">
        <v>0</v>
      </c>
      <c r="F3873" s="89">
        <v>0</v>
      </c>
      <c r="G3873" s="89">
        <v>0</v>
      </c>
      <c r="H3873" s="89">
        <v>0</v>
      </c>
      <c r="I3873" s="89">
        <v>0</v>
      </c>
      <c r="J3873" s="89">
        <v>0</v>
      </c>
      <c r="K3873" s="89">
        <v>0</v>
      </c>
      <c r="L3873" s="89">
        <v>0</v>
      </c>
      <c r="M3873" s="89">
        <v>0</v>
      </c>
      <c r="N3873" s="89">
        <v>0</v>
      </c>
      <c r="O3873" s="89">
        <v>0</v>
      </c>
      <c r="P3873" s="89">
        <v>0</v>
      </c>
      <c r="Q3873" s="89">
        <v>0</v>
      </c>
      <c r="R3873" s="89">
        <v>0</v>
      </c>
      <c r="S3873" s="89">
        <v>0</v>
      </c>
      <c r="T3873" s="89">
        <v>0</v>
      </c>
      <c r="U3873" s="89">
        <v>0</v>
      </c>
      <c r="V3873" s="89">
        <v>0</v>
      </c>
      <c r="W3873" s="89">
        <v>0</v>
      </c>
      <c r="X3873" s="89">
        <v>0</v>
      </c>
      <c r="Y3873" s="89">
        <v>0</v>
      </c>
    </row>
    <row r="3874" spans="1:25">
      <c r="A3874" s="88" t="s">
        <v>3983</v>
      </c>
      <c r="B3874" s="89">
        <v>0</v>
      </c>
      <c r="C3874" s="89">
        <v>0</v>
      </c>
      <c r="D3874" s="89">
        <v>0</v>
      </c>
      <c r="E3874" s="89">
        <v>0</v>
      </c>
      <c r="F3874" s="89">
        <v>0</v>
      </c>
      <c r="G3874" s="89">
        <v>0</v>
      </c>
      <c r="H3874" s="89">
        <v>0</v>
      </c>
      <c r="I3874" s="89">
        <v>0</v>
      </c>
      <c r="J3874" s="89">
        <v>0</v>
      </c>
      <c r="K3874" s="89">
        <v>0</v>
      </c>
      <c r="L3874" s="89">
        <v>0</v>
      </c>
      <c r="M3874" s="89">
        <v>0</v>
      </c>
      <c r="N3874" s="89">
        <v>0</v>
      </c>
      <c r="O3874" s="89">
        <v>0</v>
      </c>
      <c r="P3874" s="89">
        <v>0</v>
      </c>
      <c r="Q3874" s="89">
        <v>0</v>
      </c>
      <c r="R3874" s="89">
        <v>0</v>
      </c>
      <c r="S3874" s="89">
        <v>0</v>
      </c>
      <c r="T3874" s="89">
        <v>0</v>
      </c>
      <c r="U3874" s="89">
        <v>0</v>
      </c>
      <c r="V3874" s="89">
        <v>0</v>
      </c>
      <c r="W3874" s="89">
        <v>0</v>
      </c>
      <c r="X3874" s="89">
        <v>0</v>
      </c>
      <c r="Y3874" s="89">
        <v>0</v>
      </c>
    </row>
    <row r="3875" spans="1:25">
      <c r="A3875" s="88" t="s">
        <v>3984</v>
      </c>
      <c r="B3875" s="89">
        <v>0</v>
      </c>
      <c r="C3875" s="89">
        <v>0</v>
      </c>
      <c r="D3875" s="89">
        <v>0</v>
      </c>
      <c r="E3875" s="89">
        <v>0</v>
      </c>
      <c r="F3875" s="89">
        <v>0</v>
      </c>
      <c r="G3875" s="89">
        <v>0</v>
      </c>
      <c r="H3875" s="89">
        <v>0</v>
      </c>
      <c r="I3875" s="89">
        <v>0</v>
      </c>
      <c r="J3875" s="89">
        <v>0</v>
      </c>
      <c r="K3875" s="89">
        <v>0</v>
      </c>
      <c r="L3875" s="89">
        <v>0</v>
      </c>
      <c r="M3875" s="89">
        <v>0</v>
      </c>
      <c r="N3875" s="89">
        <v>0</v>
      </c>
      <c r="O3875" s="89">
        <v>0</v>
      </c>
      <c r="P3875" s="89">
        <v>0</v>
      </c>
      <c r="Q3875" s="89">
        <v>0</v>
      </c>
      <c r="R3875" s="89">
        <v>0</v>
      </c>
      <c r="S3875" s="89">
        <v>0</v>
      </c>
      <c r="T3875" s="89">
        <v>0</v>
      </c>
      <c r="U3875" s="89">
        <v>0</v>
      </c>
      <c r="V3875" s="89">
        <v>0</v>
      </c>
      <c r="W3875" s="89">
        <v>0</v>
      </c>
      <c r="X3875" s="89">
        <v>0</v>
      </c>
      <c r="Y3875" s="89">
        <v>0</v>
      </c>
    </row>
    <row r="3876" spans="1:25">
      <c r="A3876" s="88" t="s">
        <v>3985</v>
      </c>
      <c r="B3876" s="89">
        <v>0</v>
      </c>
      <c r="C3876" s="89">
        <v>0</v>
      </c>
      <c r="D3876" s="89">
        <v>0</v>
      </c>
      <c r="E3876" s="89">
        <v>0</v>
      </c>
      <c r="F3876" s="89">
        <v>0</v>
      </c>
      <c r="G3876" s="89">
        <v>0</v>
      </c>
      <c r="H3876" s="89">
        <v>0</v>
      </c>
      <c r="I3876" s="89">
        <v>0</v>
      </c>
      <c r="J3876" s="89">
        <v>0</v>
      </c>
      <c r="K3876" s="89">
        <v>0</v>
      </c>
      <c r="L3876" s="89">
        <v>0</v>
      </c>
      <c r="M3876" s="89">
        <v>0</v>
      </c>
      <c r="N3876" s="89">
        <v>0</v>
      </c>
      <c r="O3876" s="89">
        <v>0</v>
      </c>
      <c r="P3876" s="89">
        <v>0</v>
      </c>
      <c r="Q3876" s="89">
        <v>0</v>
      </c>
      <c r="R3876" s="89">
        <v>0</v>
      </c>
      <c r="S3876" s="89">
        <v>0</v>
      </c>
      <c r="T3876" s="89">
        <v>0</v>
      </c>
      <c r="U3876" s="89">
        <v>0</v>
      </c>
      <c r="V3876" s="89">
        <v>0</v>
      </c>
      <c r="W3876" s="89">
        <v>0</v>
      </c>
      <c r="X3876" s="89">
        <v>0</v>
      </c>
      <c r="Y3876" s="89">
        <v>0</v>
      </c>
    </row>
    <row r="3877" spans="1:25">
      <c r="A3877" s="88" t="s">
        <v>3986</v>
      </c>
      <c r="B3877" s="89">
        <v>0</v>
      </c>
      <c r="C3877" s="89">
        <v>0</v>
      </c>
      <c r="D3877" s="89">
        <v>0</v>
      </c>
      <c r="E3877" s="89">
        <v>0</v>
      </c>
      <c r="F3877" s="89">
        <v>0</v>
      </c>
      <c r="G3877" s="89">
        <v>0</v>
      </c>
      <c r="H3877" s="89">
        <v>0</v>
      </c>
      <c r="I3877" s="89">
        <v>0</v>
      </c>
      <c r="J3877" s="89">
        <v>0</v>
      </c>
      <c r="K3877" s="89">
        <v>0</v>
      </c>
      <c r="L3877" s="89">
        <v>0</v>
      </c>
      <c r="M3877" s="89">
        <v>0</v>
      </c>
      <c r="N3877" s="89">
        <v>0</v>
      </c>
      <c r="O3877" s="89">
        <v>0</v>
      </c>
      <c r="P3877" s="89">
        <v>0</v>
      </c>
      <c r="Q3877" s="89">
        <v>0</v>
      </c>
      <c r="R3877" s="89">
        <v>0</v>
      </c>
      <c r="S3877" s="89">
        <v>0</v>
      </c>
      <c r="T3877" s="89">
        <v>0</v>
      </c>
      <c r="U3877" s="89">
        <v>0</v>
      </c>
      <c r="V3877" s="89">
        <v>0</v>
      </c>
      <c r="W3877" s="89">
        <v>0</v>
      </c>
      <c r="X3877" s="89">
        <v>0</v>
      </c>
      <c r="Y3877" s="89">
        <v>0</v>
      </c>
    </row>
    <row r="3878" spans="1:25">
      <c r="A3878" s="88" t="s">
        <v>3987</v>
      </c>
      <c r="B3878" s="89">
        <v>0</v>
      </c>
      <c r="C3878" s="89">
        <v>0</v>
      </c>
      <c r="D3878" s="89">
        <v>0</v>
      </c>
      <c r="E3878" s="89">
        <v>0</v>
      </c>
      <c r="F3878" s="89">
        <v>0</v>
      </c>
      <c r="G3878" s="89">
        <v>0</v>
      </c>
      <c r="H3878" s="89">
        <v>0</v>
      </c>
      <c r="I3878" s="89">
        <v>0</v>
      </c>
      <c r="J3878" s="89">
        <v>0</v>
      </c>
      <c r="K3878" s="89">
        <v>0</v>
      </c>
      <c r="L3878" s="89">
        <v>0</v>
      </c>
      <c r="M3878" s="89">
        <v>0</v>
      </c>
      <c r="N3878" s="89">
        <v>0</v>
      </c>
      <c r="O3878" s="89">
        <v>0</v>
      </c>
      <c r="P3878" s="89">
        <v>0</v>
      </c>
      <c r="Q3878" s="89">
        <v>0</v>
      </c>
      <c r="R3878" s="89">
        <v>0</v>
      </c>
      <c r="S3878" s="89">
        <v>0</v>
      </c>
      <c r="T3878" s="89">
        <v>0</v>
      </c>
      <c r="U3878" s="89">
        <v>0</v>
      </c>
      <c r="V3878" s="89">
        <v>0</v>
      </c>
      <c r="W3878" s="89">
        <v>0</v>
      </c>
      <c r="X3878" s="89">
        <v>0</v>
      </c>
      <c r="Y3878" s="89">
        <v>0</v>
      </c>
    </row>
    <row r="3879" spans="1:25">
      <c r="A3879" s="88" t="s">
        <v>3988</v>
      </c>
      <c r="B3879" s="89">
        <v>0</v>
      </c>
      <c r="C3879" s="89">
        <v>0</v>
      </c>
      <c r="D3879" s="89">
        <v>0</v>
      </c>
      <c r="E3879" s="89">
        <v>0</v>
      </c>
      <c r="F3879" s="89">
        <v>0</v>
      </c>
      <c r="G3879" s="89">
        <v>0</v>
      </c>
      <c r="H3879" s="89">
        <v>0</v>
      </c>
      <c r="I3879" s="89">
        <v>0</v>
      </c>
      <c r="J3879" s="89">
        <v>0</v>
      </c>
      <c r="K3879" s="89">
        <v>0</v>
      </c>
      <c r="L3879" s="89">
        <v>0</v>
      </c>
      <c r="M3879" s="89">
        <v>0</v>
      </c>
      <c r="N3879" s="89">
        <v>0</v>
      </c>
      <c r="O3879" s="89">
        <v>0</v>
      </c>
      <c r="P3879" s="89">
        <v>0</v>
      </c>
      <c r="Q3879" s="89">
        <v>0</v>
      </c>
      <c r="R3879" s="89">
        <v>0</v>
      </c>
      <c r="S3879" s="89">
        <v>0</v>
      </c>
      <c r="T3879" s="89">
        <v>0</v>
      </c>
      <c r="U3879" s="89">
        <v>0</v>
      </c>
      <c r="V3879" s="89">
        <v>0</v>
      </c>
      <c r="W3879" s="89">
        <v>0</v>
      </c>
      <c r="X3879" s="89">
        <v>0</v>
      </c>
      <c r="Y3879" s="89">
        <v>0</v>
      </c>
    </row>
    <row r="3880" spans="1:25">
      <c r="A3880" s="88" t="s">
        <v>3989</v>
      </c>
      <c r="B3880" s="89">
        <v>0</v>
      </c>
      <c r="C3880" s="89">
        <v>0</v>
      </c>
      <c r="D3880" s="89">
        <v>0</v>
      </c>
      <c r="E3880" s="89">
        <v>0</v>
      </c>
      <c r="F3880" s="89">
        <v>0</v>
      </c>
      <c r="G3880" s="89">
        <v>0</v>
      </c>
      <c r="H3880" s="89">
        <v>0</v>
      </c>
      <c r="I3880" s="89">
        <v>0</v>
      </c>
      <c r="J3880" s="89">
        <v>0</v>
      </c>
      <c r="K3880" s="89">
        <v>0</v>
      </c>
      <c r="L3880" s="89">
        <v>0</v>
      </c>
      <c r="M3880" s="89">
        <v>0</v>
      </c>
      <c r="N3880" s="89">
        <v>0</v>
      </c>
      <c r="O3880" s="89">
        <v>0</v>
      </c>
      <c r="P3880" s="89">
        <v>0</v>
      </c>
      <c r="Q3880" s="89">
        <v>0</v>
      </c>
      <c r="R3880" s="89">
        <v>0</v>
      </c>
      <c r="S3880" s="89">
        <v>0</v>
      </c>
      <c r="T3880" s="89">
        <v>0</v>
      </c>
      <c r="U3880" s="89">
        <v>0</v>
      </c>
      <c r="V3880" s="89">
        <v>0</v>
      </c>
      <c r="W3880" s="89">
        <v>0</v>
      </c>
      <c r="X3880" s="89">
        <v>0</v>
      </c>
      <c r="Y3880" s="89">
        <v>0</v>
      </c>
    </row>
    <row r="3881" spans="1:25">
      <c r="A3881" s="88" t="s">
        <v>3990</v>
      </c>
      <c r="B3881" s="89">
        <v>0</v>
      </c>
      <c r="C3881" s="89">
        <v>0</v>
      </c>
      <c r="D3881" s="89">
        <v>0</v>
      </c>
      <c r="E3881" s="89">
        <v>0</v>
      </c>
      <c r="F3881" s="89">
        <v>0</v>
      </c>
      <c r="G3881" s="89">
        <v>0</v>
      </c>
      <c r="H3881" s="89">
        <v>0</v>
      </c>
      <c r="I3881" s="89">
        <v>0</v>
      </c>
      <c r="J3881" s="89">
        <v>0</v>
      </c>
      <c r="K3881" s="89">
        <v>0</v>
      </c>
      <c r="L3881" s="89">
        <v>0</v>
      </c>
      <c r="M3881" s="89">
        <v>0</v>
      </c>
      <c r="N3881" s="89">
        <v>0</v>
      </c>
      <c r="O3881" s="89">
        <v>0</v>
      </c>
      <c r="P3881" s="89">
        <v>0</v>
      </c>
      <c r="Q3881" s="89">
        <v>0</v>
      </c>
      <c r="R3881" s="89">
        <v>0</v>
      </c>
      <c r="S3881" s="89">
        <v>0</v>
      </c>
      <c r="T3881" s="89">
        <v>0</v>
      </c>
      <c r="U3881" s="89">
        <v>0</v>
      </c>
      <c r="V3881" s="89">
        <v>0</v>
      </c>
      <c r="W3881" s="89">
        <v>0</v>
      </c>
      <c r="X3881" s="89">
        <v>0</v>
      </c>
      <c r="Y3881" s="89">
        <v>0</v>
      </c>
    </row>
    <row r="3882" spans="1:25">
      <c r="A3882" s="88" t="s">
        <v>3991</v>
      </c>
      <c r="B3882" s="89">
        <v>0</v>
      </c>
      <c r="C3882" s="89">
        <v>0</v>
      </c>
      <c r="D3882" s="89">
        <v>0</v>
      </c>
      <c r="E3882" s="89">
        <v>0</v>
      </c>
      <c r="F3882" s="89">
        <v>0</v>
      </c>
      <c r="G3882" s="89">
        <v>0</v>
      </c>
      <c r="H3882" s="89">
        <v>0</v>
      </c>
      <c r="I3882" s="89">
        <v>0</v>
      </c>
      <c r="J3882" s="89">
        <v>0</v>
      </c>
      <c r="K3882" s="89">
        <v>0</v>
      </c>
      <c r="L3882" s="89">
        <v>0</v>
      </c>
      <c r="M3882" s="89">
        <v>0</v>
      </c>
      <c r="N3882" s="89">
        <v>0</v>
      </c>
      <c r="O3882" s="89">
        <v>0</v>
      </c>
      <c r="P3882" s="89">
        <v>0</v>
      </c>
      <c r="Q3882" s="89">
        <v>0</v>
      </c>
      <c r="R3882" s="89">
        <v>0</v>
      </c>
      <c r="S3882" s="89">
        <v>0</v>
      </c>
      <c r="T3882" s="89">
        <v>0</v>
      </c>
      <c r="U3882" s="89">
        <v>0</v>
      </c>
      <c r="V3882" s="89">
        <v>0</v>
      </c>
      <c r="W3882" s="89">
        <v>0</v>
      </c>
      <c r="X3882" s="89">
        <v>0</v>
      </c>
      <c r="Y3882" s="89">
        <v>0</v>
      </c>
    </row>
    <row r="3883" spans="1:25">
      <c r="A3883" s="88" t="s">
        <v>3992</v>
      </c>
      <c r="B3883" s="89">
        <v>0</v>
      </c>
      <c r="C3883" s="89">
        <v>0</v>
      </c>
      <c r="D3883" s="89">
        <v>0</v>
      </c>
      <c r="E3883" s="89">
        <v>0</v>
      </c>
      <c r="F3883" s="89">
        <v>0</v>
      </c>
      <c r="G3883" s="89">
        <v>0</v>
      </c>
      <c r="H3883" s="89">
        <v>0</v>
      </c>
      <c r="I3883" s="89">
        <v>0</v>
      </c>
      <c r="J3883" s="89">
        <v>0</v>
      </c>
      <c r="K3883" s="89">
        <v>0</v>
      </c>
      <c r="L3883" s="89">
        <v>0</v>
      </c>
      <c r="M3883" s="89">
        <v>0</v>
      </c>
      <c r="N3883" s="89">
        <v>0</v>
      </c>
      <c r="O3883" s="89">
        <v>0</v>
      </c>
      <c r="P3883" s="89">
        <v>0</v>
      </c>
      <c r="Q3883" s="89">
        <v>0</v>
      </c>
      <c r="R3883" s="89">
        <v>0</v>
      </c>
      <c r="S3883" s="89">
        <v>0</v>
      </c>
      <c r="T3883" s="89">
        <v>0</v>
      </c>
      <c r="U3883" s="89">
        <v>0</v>
      </c>
      <c r="V3883" s="89">
        <v>0</v>
      </c>
      <c r="W3883" s="89">
        <v>0</v>
      </c>
      <c r="X3883" s="89">
        <v>0</v>
      </c>
      <c r="Y3883" s="89">
        <v>0</v>
      </c>
    </row>
    <row r="3884" spans="1:25">
      <c r="A3884" s="88" t="s">
        <v>3993</v>
      </c>
      <c r="B3884" s="89">
        <v>0</v>
      </c>
      <c r="C3884" s="89">
        <v>0</v>
      </c>
      <c r="D3884" s="89">
        <v>0</v>
      </c>
      <c r="E3884" s="89">
        <v>0</v>
      </c>
      <c r="F3884" s="89">
        <v>0</v>
      </c>
      <c r="G3884" s="89">
        <v>0</v>
      </c>
      <c r="H3884" s="89">
        <v>0</v>
      </c>
      <c r="I3884" s="89">
        <v>0</v>
      </c>
      <c r="J3884" s="89">
        <v>0</v>
      </c>
      <c r="K3884" s="89">
        <v>0</v>
      </c>
      <c r="L3884" s="89">
        <v>0</v>
      </c>
      <c r="M3884" s="89">
        <v>0</v>
      </c>
      <c r="N3884" s="89">
        <v>0</v>
      </c>
      <c r="O3884" s="89">
        <v>0</v>
      </c>
      <c r="P3884" s="89">
        <v>0</v>
      </c>
      <c r="Q3884" s="89">
        <v>0</v>
      </c>
      <c r="R3884" s="89">
        <v>0</v>
      </c>
      <c r="S3884" s="89">
        <v>0</v>
      </c>
      <c r="T3884" s="89">
        <v>0</v>
      </c>
      <c r="U3884" s="89">
        <v>0</v>
      </c>
      <c r="V3884" s="89">
        <v>0</v>
      </c>
      <c r="W3884" s="89">
        <v>0</v>
      </c>
      <c r="X3884" s="89">
        <v>0</v>
      </c>
      <c r="Y3884" s="89">
        <v>0</v>
      </c>
    </row>
    <row r="3885" spans="1:25">
      <c r="A3885" s="88" t="s">
        <v>3994</v>
      </c>
      <c r="B3885" s="89">
        <v>0</v>
      </c>
      <c r="C3885" s="89">
        <v>0</v>
      </c>
      <c r="D3885" s="89">
        <v>0</v>
      </c>
      <c r="E3885" s="89">
        <v>0</v>
      </c>
      <c r="F3885" s="89">
        <v>0</v>
      </c>
      <c r="G3885" s="89">
        <v>0</v>
      </c>
      <c r="H3885" s="89">
        <v>0</v>
      </c>
      <c r="I3885" s="89">
        <v>0</v>
      </c>
      <c r="J3885" s="89">
        <v>0</v>
      </c>
      <c r="K3885" s="89">
        <v>0</v>
      </c>
      <c r="L3885" s="89">
        <v>0</v>
      </c>
      <c r="M3885" s="89">
        <v>0</v>
      </c>
      <c r="N3885" s="89">
        <v>0</v>
      </c>
      <c r="O3885" s="89">
        <v>0</v>
      </c>
      <c r="P3885" s="89">
        <v>0</v>
      </c>
      <c r="Q3885" s="89">
        <v>0</v>
      </c>
      <c r="R3885" s="89">
        <v>0</v>
      </c>
      <c r="S3885" s="89">
        <v>0</v>
      </c>
      <c r="T3885" s="89">
        <v>0</v>
      </c>
      <c r="U3885" s="89">
        <v>0</v>
      </c>
      <c r="V3885" s="89">
        <v>0</v>
      </c>
      <c r="W3885" s="89">
        <v>0</v>
      </c>
      <c r="X3885" s="89">
        <v>0</v>
      </c>
      <c r="Y3885" s="89">
        <v>0</v>
      </c>
    </row>
    <row r="3886" spans="1:25">
      <c r="A3886" s="88" t="s">
        <v>3995</v>
      </c>
      <c r="B3886" s="89">
        <v>0</v>
      </c>
      <c r="C3886" s="89">
        <v>0</v>
      </c>
      <c r="D3886" s="89">
        <v>0</v>
      </c>
      <c r="E3886" s="89">
        <v>0</v>
      </c>
      <c r="F3886" s="89">
        <v>0</v>
      </c>
      <c r="G3886" s="89">
        <v>0</v>
      </c>
      <c r="H3886" s="89">
        <v>0</v>
      </c>
      <c r="I3886" s="89">
        <v>0</v>
      </c>
      <c r="J3886" s="89">
        <v>0</v>
      </c>
      <c r="K3886" s="89">
        <v>0</v>
      </c>
      <c r="L3886" s="89">
        <v>0</v>
      </c>
      <c r="M3886" s="89">
        <v>0</v>
      </c>
      <c r="N3886" s="89">
        <v>0</v>
      </c>
      <c r="O3886" s="89">
        <v>0</v>
      </c>
      <c r="P3886" s="89">
        <v>0</v>
      </c>
      <c r="Q3886" s="89">
        <v>0</v>
      </c>
      <c r="R3886" s="89">
        <v>0</v>
      </c>
      <c r="S3886" s="89">
        <v>0</v>
      </c>
      <c r="T3886" s="89">
        <v>0</v>
      </c>
      <c r="U3886" s="89">
        <v>0</v>
      </c>
      <c r="V3886" s="89">
        <v>0</v>
      </c>
      <c r="W3886" s="89">
        <v>0</v>
      </c>
      <c r="X3886" s="89">
        <v>0</v>
      </c>
      <c r="Y3886" s="89">
        <v>0</v>
      </c>
    </row>
    <row r="3887" spans="1:25">
      <c r="A3887" s="88" t="s">
        <v>3996</v>
      </c>
      <c r="B3887" s="89">
        <v>0</v>
      </c>
      <c r="C3887" s="89">
        <v>0</v>
      </c>
      <c r="D3887" s="89">
        <v>0</v>
      </c>
      <c r="E3887" s="89">
        <v>0</v>
      </c>
      <c r="F3887" s="89">
        <v>0</v>
      </c>
      <c r="G3887" s="89">
        <v>0</v>
      </c>
      <c r="H3887" s="89">
        <v>0</v>
      </c>
      <c r="I3887" s="89">
        <v>0</v>
      </c>
      <c r="J3887" s="89">
        <v>0</v>
      </c>
      <c r="K3887" s="89">
        <v>0</v>
      </c>
      <c r="L3887" s="89">
        <v>0</v>
      </c>
      <c r="M3887" s="89">
        <v>0</v>
      </c>
      <c r="N3887" s="89">
        <v>0</v>
      </c>
      <c r="O3887" s="89">
        <v>0</v>
      </c>
      <c r="P3887" s="89">
        <v>0</v>
      </c>
      <c r="Q3887" s="89">
        <v>0</v>
      </c>
      <c r="R3887" s="89">
        <v>0</v>
      </c>
      <c r="S3887" s="89">
        <v>0</v>
      </c>
      <c r="T3887" s="89">
        <v>0</v>
      </c>
      <c r="U3887" s="89">
        <v>0</v>
      </c>
      <c r="V3887" s="89">
        <v>0</v>
      </c>
      <c r="W3887" s="89">
        <v>0</v>
      </c>
      <c r="X3887" s="89">
        <v>0</v>
      </c>
      <c r="Y3887" s="89">
        <v>0</v>
      </c>
    </row>
    <row r="3888" spans="1:25">
      <c r="A3888" s="88" t="s">
        <v>3997</v>
      </c>
      <c r="B3888" s="89">
        <v>0</v>
      </c>
      <c r="C3888" s="89">
        <v>0</v>
      </c>
      <c r="D3888" s="89">
        <v>0</v>
      </c>
      <c r="E3888" s="89">
        <v>0</v>
      </c>
      <c r="F3888" s="89">
        <v>0</v>
      </c>
      <c r="G3888" s="89">
        <v>0</v>
      </c>
      <c r="H3888" s="89">
        <v>0</v>
      </c>
      <c r="I3888" s="89">
        <v>0</v>
      </c>
      <c r="J3888" s="89">
        <v>0</v>
      </c>
      <c r="K3888" s="89">
        <v>0</v>
      </c>
      <c r="L3888" s="89">
        <v>0</v>
      </c>
      <c r="M3888" s="89">
        <v>0</v>
      </c>
      <c r="N3888" s="89">
        <v>0</v>
      </c>
      <c r="O3888" s="89">
        <v>0</v>
      </c>
      <c r="P3888" s="89">
        <v>0</v>
      </c>
      <c r="Q3888" s="89">
        <v>0</v>
      </c>
      <c r="R3888" s="89">
        <v>0</v>
      </c>
      <c r="S3888" s="89">
        <v>0</v>
      </c>
      <c r="T3888" s="89">
        <v>0</v>
      </c>
      <c r="U3888" s="89">
        <v>0</v>
      </c>
      <c r="V3888" s="89">
        <v>0</v>
      </c>
      <c r="W3888" s="89">
        <v>0</v>
      </c>
      <c r="X3888" s="89">
        <v>0</v>
      </c>
      <c r="Y3888" s="89">
        <v>0</v>
      </c>
    </row>
    <row r="3889" spans="1:25">
      <c r="A3889" s="88" t="s">
        <v>3998</v>
      </c>
      <c r="B3889" s="89">
        <v>0</v>
      </c>
      <c r="C3889" s="89">
        <v>0</v>
      </c>
      <c r="D3889" s="89">
        <v>0</v>
      </c>
      <c r="E3889" s="89">
        <v>0</v>
      </c>
      <c r="F3889" s="89">
        <v>0</v>
      </c>
      <c r="G3889" s="89">
        <v>0</v>
      </c>
      <c r="H3889" s="89">
        <v>0</v>
      </c>
      <c r="I3889" s="89">
        <v>0</v>
      </c>
      <c r="J3889" s="89">
        <v>0</v>
      </c>
      <c r="K3889" s="89">
        <v>0</v>
      </c>
      <c r="L3889" s="89">
        <v>0</v>
      </c>
      <c r="M3889" s="89">
        <v>0</v>
      </c>
      <c r="N3889" s="89">
        <v>0</v>
      </c>
      <c r="O3889" s="89">
        <v>0</v>
      </c>
      <c r="P3889" s="89">
        <v>0</v>
      </c>
      <c r="Q3889" s="89">
        <v>0</v>
      </c>
      <c r="R3889" s="89">
        <v>0</v>
      </c>
      <c r="S3889" s="89">
        <v>0</v>
      </c>
      <c r="T3889" s="89">
        <v>0</v>
      </c>
      <c r="U3889" s="89">
        <v>0</v>
      </c>
      <c r="V3889" s="89">
        <v>0</v>
      </c>
      <c r="W3889" s="89">
        <v>0</v>
      </c>
      <c r="X3889" s="89">
        <v>0</v>
      </c>
      <c r="Y3889" s="89">
        <v>0</v>
      </c>
    </row>
    <row r="3890" spans="1:25">
      <c r="A3890" s="88" t="s">
        <v>3999</v>
      </c>
      <c r="B3890" s="89">
        <v>0</v>
      </c>
      <c r="C3890" s="89">
        <v>0</v>
      </c>
      <c r="D3890" s="89">
        <v>0</v>
      </c>
      <c r="E3890" s="89">
        <v>0</v>
      </c>
      <c r="F3890" s="89">
        <v>0</v>
      </c>
      <c r="G3890" s="89">
        <v>0</v>
      </c>
      <c r="H3890" s="89">
        <v>0</v>
      </c>
      <c r="I3890" s="89">
        <v>0</v>
      </c>
      <c r="J3890" s="89">
        <v>0</v>
      </c>
      <c r="K3890" s="89">
        <v>0</v>
      </c>
      <c r="L3890" s="89">
        <v>0</v>
      </c>
      <c r="M3890" s="89">
        <v>0</v>
      </c>
      <c r="N3890" s="89">
        <v>0</v>
      </c>
      <c r="O3890" s="89">
        <v>0</v>
      </c>
      <c r="P3890" s="89">
        <v>0</v>
      </c>
      <c r="Q3890" s="89">
        <v>0</v>
      </c>
      <c r="R3890" s="89">
        <v>0</v>
      </c>
      <c r="S3890" s="89">
        <v>0</v>
      </c>
      <c r="T3890" s="89">
        <v>0</v>
      </c>
      <c r="U3890" s="89">
        <v>0</v>
      </c>
      <c r="V3890" s="89">
        <v>0</v>
      </c>
      <c r="W3890" s="89">
        <v>0</v>
      </c>
      <c r="X3890" s="89">
        <v>0</v>
      </c>
      <c r="Y3890" s="89">
        <v>0</v>
      </c>
    </row>
    <row r="3891" spans="1:25">
      <c r="A3891" s="88" t="s">
        <v>4000</v>
      </c>
      <c r="B3891" s="89">
        <v>0</v>
      </c>
      <c r="C3891" s="89">
        <v>0</v>
      </c>
      <c r="D3891" s="89">
        <v>0</v>
      </c>
      <c r="E3891" s="89">
        <v>0</v>
      </c>
      <c r="F3891" s="89">
        <v>0</v>
      </c>
      <c r="G3891" s="89">
        <v>0</v>
      </c>
      <c r="H3891" s="89">
        <v>0</v>
      </c>
      <c r="I3891" s="89">
        <v>0</v>
      </c>
      <c r="J3891" s="89">
        <v>0</v>
      </c>
      <c r="K3891" s="89">
        <v>0</v>
      </c>
      <c r="L3891" s="89">
        <v>0</v>
      </c>
      <c r="M3891" s="89">
        <v>0</v>
      </c>
      <c r="N3891" s="89">
        <v>0</v>
      </c>
      <c r="O3891" s="89">
        <v>0</v>
      </c>
      <c r="P3891" s="89">
        <v>0</v>
      </c>
      <c r="Q3891" s="89">
        <v>0</v>
      </c>
      <c r="R3891" s="89">
        <v>0</v>
      </c>
      <c r="S3891" s="89">
        <v>0</v>
      </c>
      <c r="T3891" s="89">
        <v>0</v>
      </c>
      <c r="U3891" s="89">
        <v>0</v>
      </c>
      <c r="V3891" s="89">
        <v>0</v>
      </c>
      <c r="W3891" s="89">
        <v>0</v>
      </c>
      <c r="X3891" s="89">
        <v>0</v>
      </c>
      <c r="Y3891" s="89">
        <v>0</v>
      </c>
    </row>
    <row r="3892" spans="1:25">
      <c r="A3892" s="88" t="s">
        <v>4001</v>
      </c>
      <c r="B3892" s="89">
        <v>0</v>
      </c>
      <c r="C3892" s="89">
        <v>0</v>
      </c>
      <c r="D3892" s="89">
        <v>0</v>
      </c>
      <c r="E3892" s="89">
        <v>0</v>
      </c>
      <c r="F3892" s="89">
        <v>0</v>
      </c>
      <c r="G3892" s="89">
        <v>0</v>
      </c>
      <c r="H3892" s="89">
        <v>0</v>
      </c>
      <c r="I3892" s="89">
        <v>0</v>
      </c>
      <c r="J3892" s="89">
        <v>0</v>
      </c>
      <c r="K3892" s="89">
        <v>0</v>
      </c>
      <c r="L3892" s="89">
        <v>0</v>
      </c>
      <c r="M3892" s="89">
        <v>0</v>
      </c>
      <c r="N3892" s="89">
        <v>0</v>
      </c>
      <c r="O3892" s="89">
        <v>0</v>
      </c>
      <c r="P3892" s="89">
        <v>0</v>
      </c>
      <c r="Q3892" s="89">
        <v>0</v>
      </c>
      <c r="R3892" s="89">
        <v>0</v>
      </c>
      <c r="S3892" s="89">
        <v>0</v>
      </c>
      <c r="T3892" s="89">
        <v>0</v>
      </c>
      <c r="U3892" s="89">
        <v>0</v>
      </c>
      <c r="V3892" s="89">
        <v>0</v>
      </c>
      <c r="W3892" s="89">
        <v>0</v>
      </c>
      <c r="X3892" s="89">
        <v>0</v>
      </c>
      <c r="Y3892" s="89">
        <v>0</v>
      </c>
    </row>
    <row r="3893" spans="1:25">
      <c r="A3893" s="88" t="s">
        <v>4002</v>
      </c>
      <c r="B3893" s="89">
        <v>0</v>
      </c>
      <c r="C3893" s="89">
        <v>0</v>
      </c>
      <c r="D3893" s="89">
        <v>0</v>
      </c>
      <c r="E3893" s="89">
        <v>0</v>
      </c>
      <c r="F3893" s="89">
        <v>0</v>
      </c>
      <c r="G3893" s="89">
        <v>0</v>
      </c>
      <c r="H3893" s="89">
        <v>0</v>
      </c>
      <c r="I3893" s="89">
        <v>0</v>
      </c>
      <c r="J3893" s="89">
        <v>0</v>
      </c>
      <c r="K3893" s="89">
        <v>0</v>
      </c>
      <c r="L3893" s="89">
        <v>0</v>
      </c>
      <c r="M3893" s="89">
        <v>0</v>
      </c>
      <c r="N3893" s="89">
        <v>0</v>
      </c>
      <c r="O3893" s="89">
        <v>0</v>
      </c>
      <c r="P3893" s="89">
        <v>0</v>
      </c>
      <c r="Q3893" s="89">
        <v>0</v>
      </c>
      <c r="R3893" s="89">
        <v>0</v>
      </c>
      <c r="S3893" s="89">
        <v>0</v>
      </c>
      <c r="T3893" s="89">
        <v>0</v>
      </c>
      <c r="U3893" s="89">
        <v>0</v>
      </c>
      <c r="V3893" s="89">
        <v>0</v>
      </c>
      <c r="W3893" s="89">
        <v>0</v>
      </c>
      <c r="X3893" s="89">
        <v>0</v>
      </c>
      <c r="Y3893" s="89">
        <v>0</v>
      </c>
    </row>
    <row r="3894" spans="1:25">
      <c r="A3894" s="88" t="s">
        <v>4003</v>
      </c>
      <c r="B3894" s="89">
        <v>0</v>
      </c>
      <c r="C3894" s="89">
        <v>0</v>
      </c>
      <c r="D3894" s="89">
        <v>0</v>
      </c>
      <c r="E3894" s="89">
        <v>0</v>
      </c>
      <c r="F3894" s="89">
        <v>0</v>
      </c>
      <c r="G3894" s="89">
        <v>0</v>
      </c>
      <c r="H3894" s="89">
        <v>0</v>
      </c>
      <c r="I3894" s="89">
        <v>0</v>
      </c>
      <c r="J3894" s="89">
        <v>0</v>
      </c>
      <c r="K3894" s="89">
        <v>0</v>
      </c>
      <c r="L3894" s="89">
        <v>0</v>
      </c>
      <c r="M3894" s="89">
        <v>0</v>
      </c>
      <c r="N3894" s="89">
        <v>0</v>
      </c>
      <c r="O3894" s="89">
        <v>0</v>
      </c>
      <c r="P3894" s="89">
        <v>0</v>
      </c>
      <c r="Q3894" s="89">
        <v>0</v>
      </c>
      <c r="R3894" s="89">
        <v>0</v>
      </c>
      <c r="S3894" s="89">
        <v>0</v>
      </c>
      <c r="T3894" s="89">
        <v>0</v>
      </c>
      <c r="U3894" s="89">
        <v>0</v>
      </c>
      <c r="V3894" s="89">
        <v>0</v>
      </c>
      <c r="W3894" s="89">
        <v>0</v>
      </c>
      <c r="X3894" s="89">
        <v>0</v>
      </c>
      <c r="Y3894" s="89">
        <v>0</v>
      </c>
    </row>
    <row r="3895" spans="1:25">
      <c r="A3895" s="88" t="s">
        <v>4004</v>
      </c>
      <c r="B3895" s="89">
        <v>0</v>
      </c>
      <c r="C3895" s="89">
        <v>0</v>
      </c>
      <c r="D3895" s="89">
        <v>0</v>
      </c>
      <c r="E3895" s="89">
        <v>0</v>
      </c>
      <c r="F3895" s="89">
        <v>0</v>
      </c>
      <c r="G3895" s="89">
        <v>0</v>
      </c>
      <c r="H3895" s="89">
        <v>0</v>
      </c>
      <c r="I3895" s="89">
        <v>0</v>
      </c>
      <c r="J3895" s="89">
        <v>0</v>
      </c>
      <c r="K3895" s="89">
        <v>0</v>
      </c>
      <c r="L3895" s="89">
        <v>0</v>
      </c>
      <c r="M3895" s="89">
        <v>0</v>
      </c>
      <c r="N3895" s="89">
        <v>0</v>
      </c>
      <c r="O3895" s="89">
        <v>0</v>
      </c>
      <c r="P3895" s="89">
        <v>0</v>
      </c>
      <c r="Q3895" s="89">
        <v>0</v>
      </c>
      <c r="R3895" s="89">
        <v>0</v>
      </c>
      <c r="S3895" s="89">
        <v>0</v>
      </c>
      <c r="T3895" s="89">
        <v>0</v>
      </c>
      <c r="U3895" s="89">
        <v>0</v>
      </c>
      <c r="V3895" s="89">
        <v>0</v>
      </c>
      <c r="W3895" s="89">
        <v>0</v>
      </c>
      <c r="X3895" s="89">
        <v>0</v>
      </c>
      <c r="Y3895" s="89">
        <v>0</v>
      </c>
    </row>
    <row r="3896" spans="1:25">
      <c r="A3896" s="88" t="s">
        <v>4005</v>
      </c>
      <c r="B3896" s="89">
        <v>0</v>
      </c>
      <c r="C3896" s="89">
        <v>0</v>
      </c>
      <c r="D3896" s="89">
        <v>0</v>
      </c>
      <c r="E3896" s="89">
        <v>0</v>
      </c>
      <c r="F3896" s="89">
        <v>0</v>
      </c>
      <c r="G3896" s="89">
        <v>0</v>
      </c>
      <c r="H3896" s="89">
        <v>0</v>
      </c>
      <c r="I3896" s="89">
        <v>0</v>
      </c>
      <c r="J3896" s="89">
        <v>0</v>
      </c>
      <c r="K3896" s="89">
        <v>0</v>
      </c>
      <c r="L3896" s="89">
        <v>0</v>
      </c>
      <c r="M3896" s="89">
        <v>0</v>
      </c>
      <c r="N3896" s="89">
        <v>0</v>
      </c>
      <c r="O3896" s="89">
        <v>0</v>
      </c>
      <c r="P3896" s="89">
        <v>0</v>
      </c>
      <c r="Q3896" s="89">
        <v>0</v>
      </c>
      <c r="R3896" s="89">
        <v>0</v>
      </c>
      <c r="S3896" s="89">
        <v>0</v>
      </c>
      <c r="T3896" s="89">
        <v>0</v>
      </c>
      <c r="U3896" s="89">
        <v>0</v>
      </c>
      <c r="V3896" s="89">
        <v>0</v>
      </c>
      <c r="W3896" s="89">
        <v>0</v>
      </c>
      <c r="X3896" s="89">
        <v>0</v>
      </c>
      <c r="Y3896" s="89">
        <v>0</v>
      </c>
    </row>
    <row r="3897" spans="1:25">
      <c r="A3897" s="88" t="s">
        <v>4006</v>
      </c>
      <c r="B3897" s="89">
        <v>0</v>
      </c>
      <c r="C3897" s="89">
        <v>0</v>
      </c>
      <c r="D3897" s="89">
        <v>0</v>
      </c>
      <c r="E3897" s="89">
        <v>0</v>
      </c>
      <c r="F3897" s="89">
        <v>0</v>
      </c>
      <c r="G3897" s="89">
        <v>0</v>
      </c>
      <c r="H3897" s="89">
        <v>0</v>
      </c>
      <c r="I3897" s="89">
        <v>0</v>
      </c>
      <c r="J3897" s="89">
        <v>0</v>
      </c>
      <c r="K3897" s="89">
        <v>0</v>
      </c>
      <c r="L3897" s="89">
        <v>0</v>
      </c>
      <c r="M3897" s="89">
        <v>0</v>
      </c>
      <c r="N3897" s="89">
        <v>0</v>
      </c>
      <c r="O3897" s="89">
        <v>0</v>
      </c>
      <c r="P3897" s="89">
        <v>0</v>
      </c>
      <c r="Q3897" s="89">
        <v>0</v>
      </c>
      <c r="R3897" s="89">
        <v>0</v>
      </c>
      <c r="S3897" s="89">
        <v>0</v>
      </c>
      <c r="T3897" s="89">
        <v>0</v>
      </c>
      <c r="U3897" s="89">
        <v>0</v>
      </c>
      <c r="V3897" s="89">
        <v>0</v>
      </c>
      <c r="W3897" s="89">
        <v>0</v>
      </c>
      <c r="X3897" s="89">
        <v>0</v>
      </c>
      <c r="Y3897" s="89">
        <v>0</v>
      </c>
    </row>
    <row r="3898" spans="1:25">
      <c r="A3898" s="88" t="s">
        <v>4007</v>
      </c>
      <c r="B3898" s="89">
        <v>0</v>
      </c>
      <c r="C3898" s="89">
        <v>0</v>
      </c>
      <c r="D3898" s="89">
        <v>0</v>
      </c>
      <c r="E3898" s="89">
        <v>0</v>
      </c>
      <c r="F3898" s="89">
        <v>0</v>
      </c>
      <c r="G3898" s="89">
        <v>0</v>
      </c>
      <c r="H3898" s="89">
        <v>0</v>
      </c>
      <c r="I3898" s="89">
        <v>0</v>
      </c>
      <c r="J3898" s="89">
        <v>0</v>
      </c>
      <c r="K3898" s="89">
        <v>0</v>
      </c>
      <c r="L3898" s="89">
        <v>0</v>
      </c>
      <c r="M3898" s="89">
        <v>0</v>
      </c>
      <c r="N3898" s="89">
        <v>0</v>
      </c>
      <c r="O3898" s="89">
        <v>0</v>
      </c>
      <c r="P3898" s="89">
        <v>0</v>
      </c>
      <c r="Q3898" s="89">
        <v>0</v>
      </c>
      <c r="R3898" s="89">
        <v>0</v>
      </c>
      <c r="S3898" s="89">
        <v>0</v>
      </c>
      <c r="T3898" s="89">
        <v>0</v>
      </c>
      <c r="U3898" s="89">
        <v>0</v>
      </c>
      <c r="V3898" s="89">
        <v>0</v>
      </c>
      <c r="W3898" s="89">
        <v>0</v>
      </c>
      <c r="X3898" s="89">
        <v>0</v>
      </c>
      <c r="Y3898" s="89">
        <v>0</v>
      </c>
    </row>
    <row r="3899" spans="1:25">
      <c r="A3899" s="88" t="s">
        <v>4008</v>
      </c>
      <c r="B3899" s="89">
        <v>0</v>
      </c>
      <c r="C3899" s="89">
        <v>0</v>
      </c>
      <c r="D3899" s="89">
        <v>0</v>
      </c>
      <c r="E3899" s="89">
        <v>0</v>
      </c>
      <c r="F3899" s="89">
        <v>0</v>
      </c>
      <c r="G3899" s="89">
        <v>0</v>
      </c>
      <c r="H3899" s="89">
        <v>0</v>
      </c>
      <c r="I3899" s="89">
        <v>0</v>
      </c>
      <c r="J3899" s="89">
        <v>0</v>
      </c>
      <c r="K3899" s="89">
        <v>0</v>
      </c>
      <c r="L3899" s="89">
        <v>0</v>
      </c>
      <c r="M3899" s="89">
        <v>0</v>
      </c>
      <c r="N3899" s="89">
        <v>0</v>
      </c>
      <c r="O3899" s="89">
        <v>0</v>
      </c>
      <c r="P3899" s="89">
        <v>0</v>
      </c>
      <c r="Q3899" s="89">
        <v>0</v>
      </c>
      <c r="R3899" s="89">
        <v>0</v>
      </c>
      <c r="S3899" s="89">
        <v>0</v>
      </c>
      <c r="T3899" s="89">
        <v>0</v>
      </c>
      <c r="U3899" s="89">
        <v>0</v>
      </c>
      <c r="V3899" s="89">
        <v>0</v>
      </c>
      <c r="W3899" s="89">
        <v>0</v>
      </c>
      <c r="X3899" s="89">
        <v>0</v>
      </c>
      <c r="Y3899" s="89">
        <v>0</v>
      </c>
    </row>
    <row r="3900" spans="1:25">
      <c r="A3900" s="88" t="s">
        <v>4009</v>
      </c>
      <c r="B3900" s="89">
        <v>0</v>
      </c>
      <c r="C3900" s="89">
        <v>0</v>
      </c>
      <c r="D3900" s="89">
        <v>0</v>
      </c>
      <c r="E3900" s="89">
        <v>0</v>
      </c>
      <c r="F3900" s="89">
        <v>0</v>
      </c>
      <c r="G3900" s="89">
        <v>0</v>
      </c>
      <c r="H3900" s="89">
        <v>0</v>
      </c>
      <c r="I3900" s="89">
        <v>0</v>
      </c>
      <c r="J3900" s="89">
        <v>0</v>
      </c>
      <c r="K3900" s="89">
        <v>0</v>
      </c>
      <c r="L3900" s="89">
        <v>0</v>
      </c>
      <c r="M3900" s="89">
        <v>0</v>
      </c>
      <c r="N3900" s="89">
        <v>0</v>
      </c>
      <c r="O3900" s="89">
        <v>0</v>
      </c>
      <c r="P3900" s="89">
        <v>0</v>
      </c>
      <c r="Q3900" s="89">
        <v>0</v>
      </c>
      <c r="R3900" s="89">
        <v>0</v>
      </c>
      <c r="S3900" s="89">
        <v>0</v>
      </c>
      <c r="T3900" s="89">
        <v>0</v>
      </c>
      <c r="U3900" s="89">
        <v>0</v>
      </c>
      <c r="V3900" s="89">
        <v>0</v>
      </c>
      <c r="W3900" s="89">
        <v>0</v>
      </c>
      <c r="X3900" s="89">
        <v>0</v>
      </c>
      <c r="Y3900" s="89">
        <v>0</v>
      </c>
    </row>
    <row r="3901" spans="1:25">
      <c r="A3901" s="88" t="s">
        <v>4010</v>
      </c>
      <c r="B3901" s="89">
        <v>0</v>
      </c>
      <c r="C3901" s="89">
        <v>0</v>
      </c>
      <c r="D3901" s="89">
        <v>0</v>
      </c>
      <c r="E3901" s="89">
        <v>0</v>
      </c>
      <c r="F3901" s="89">
        <v>0</v>
      </c>
      <c r="G3901" s="89">
        <v>0</v>
      </c>
      <c r="H3901" s="89">
        <v>0</v>
      </c>
      <c r="I3901" s="89">
        <v>0</v>
      </c>
      <c r="J3901" s="89">
        <v>0</v>
      </c>
      <c r="K3901" s="89">
        <v>0</v>
      </c>
      <c r="L3901" s="89">
        <v>0</v>
      </c>
      <c r="M3901" s="89">
        <v>0</v>
      </c>
      <c r="N3901" s="89">
        <v>0</v>
      </c>
      <c r="O3901" s="89">
        <v>0</v>
      </c>
      <c r="P3901" s="89">
        <v>0</v>
      </c>
      <c r="Q3901" s="89">
        <v>0</v>
      </c>
      <c r="R3901" s="89">
        <v>0</v>
      </c>
      <c r="S3901" s="89">
        <v>0</v>
      </c>
      <c r="T3901" s="89">
        <v>0</v>
      </c>
      <c r="U3901" s="89">
        <v>0</v>
      </c>
      <c r="V3901" s="89">
        <v>0</v>
      </c>
      <c r="W3901" s="89">
        <v>0</v>
      </c>
      <c r="X3901" s="89">
        <v>0</v>
      </c>
      <c r="Y3901" s="89">
        <v>0</v>
      </c>
    </row>
    <row r="3902" spans="1:25">
      <c r="A3902" s="88" t="s">
        <v>4011</v>
      </c>
      <c r="B3902" s="89">
        <v>0</v>
      </c>
      <c r="C3902" s="89">
        <v>0</v>
      </c>
      <c r="D3902" s="89">
        <v>0</v>
      </c>
      <c r="E3902" s="89">
        <v>0</v>
      </c>
      <c r="F3902" s="89">
        <v>0</v>
      </c>
      <c r="G3902" s="89">
        <v>0</v>
      </c>
      <c r="H3902" s="89">
        <v>0</v>
      </c>
      <c r="I3902" s="89">
        <v>0</v>
      </c>
      <c r="J3902" s="89">
        <v>0</v>
      </c>
      <c r="K3902" s="89">
        <v>0</v>
      </c>
      <c r="L3902" s="89">
        <v>0</v>
      </c>
      <c r="M3902" s="89">
        <v>0</v>
      </c>
      <c r="N3902" s="89">
        <v>0</v>
      </c>
      <c r="O3902" s="89">
        <v>0</v>
      </c>
      <c r="P3902" s="89">
        <v>0</v>
      </c>
      <c r="Q3902" s="89">
        <v>0</v>
      </c>
      <c r="R3902" s="89">
        <v>0</v>
      </c>
      <c r="S3902" s="89">
        <v>0</v>
      </c>
      <c r="T3902" s="89">
        <v>0</v>
      </c>
      <c r="U3902" s="89">
        <v>0</v>
      </c>
      <c r="V3902" s="89">
        <v>0</v>
      </c>
      <c r="W3902" s="89">
        <v>0</v>
      </c>
      <c r="X3902" s="89">
        <v>0</v>
      </c>
      <c r="Y3902" s="89">
        <v>0</v>
      </c>
    </row>
    <row r="3903" spans="1:25">
      <c r="A3903" s="88" t="s">
        <v>4012</v>
      </c>
      <c r="B3903" s="89">
        <v>0</v>
      </c>
      <c r="C3903" s="89">
        <v>0</v>
      </c>
      <c r="D3903" s="89">
        <v>0</v>
      </c>
      <c r="E3903" s="89">
        <v>0</v>
      </c>
      <c r="F3903" s="89">
        <v>0</v>
      </c>
      <c r="G3903" s="89">
        <v>0</v>
      </c>
      <c r="H3903" s="89">
        <v>0</v>
      </c>
      <c r="I3903" s="89">
        <v>0</v>
      </c>
      <c r="J3903" s="89">
        <v>0</v>
      </c>
      <c r="K3903" s="89">
        <v>0</v>
      </c>
      <c r="L3903" s="89">
        <v>0</v>
      </c>
      <c r="M3903" s="89">
        <v>0</v>
      </c>
      <c r="N3903" s="89">
        <v>0</v>
      </c>
      <c r="O3903" s="89">
        <v>0</v>
      </c>
      <c r="P3903" s="89">
        <v>0</v>
      </c>
      <c r="Q3903" s="89">
        <v>0</v>
      </c>
      <c r="R3903" s="89">
        <v>0</v>
      </c>
      <c r="S3903" s="89">
        <v>0</v>
      </c>
      <c r="T3903" s="89">
        <v>0</v>
      </c>
      <c r="U3903" s="89">
        <v>0</v>
      </c>
      <c r="V3903" s="89">
        <v>0</v>
      </c>
      <c r="W3903" s="89">
        <v>0</v>
      </c>
      <c r="X3903" s="89">
        <v>0</v>
      </c>
      <c r="Y3903" s="89">
        <v>0</v>
      </c>
    </row>
    <row r="3904" spans="1:25">
      <c r="A3904" s="88" t="s">
        <v>4013</v>
      </c>
      <c r="B3904" s="89">
        <v>0</v>
      </c>
      <c r="C3904" s="89">
        <v>0</v>
      </c>
      <c r="D3904" s="89">
        <v>0</v>
      </c>
      <c r="E3904" s="89">
        <v>0</v>
      </c>
      <c r="F3904" s="89">
        <v>0</v>
      </c>
      <c r="G3904" s="89">
        <v>0</v>
      </c>
      <c r="H3904" s="89">
        <v>0</v>
      </c>
      <c r="I3904" s="89">
        <v>0</v>
      </c>
      <c r="J3904" s="89">
        <v>0</v>
      </c>
      <c r="K3904" s="89">
        <v>0</v>
      </c>
      <c r="L3904" s="89">
        <v>0</v>
      </c>
      <c r="M3904" s="89">
        <v>0</v>
      </c>
      <c r="N3904" s="89">
        <v>0</v>
      </c>
      <c r="O3904" s="89">
        <v>0</v>
      </c>
      <c r="P3904" s="89">
        <v>0</v>
      </c>
      <c r="Q3904" s="89">
        <v>0</v>
      </c>
      <c r="R3904" s="89">
        <v>0</v>
      </c>
      <c r="S3904" s="89">
        <v>0</v>
      </c>
      <c r="T3904" s="89">
        <v>0</v>
      </c>
      <c r="U3904" s="89">
        <v>0</v>
      </c>
      <c r="V3904" s="89">
        <v>0</v>
      </c>
      <c r="W3904" s="89">
        <v>0</v>
      </c>
      <c r="X3904" s="89">
        <v>0</v>
      </c>
      <c r="Y3904" s="89">
        <v>0</v>
      </c>
    </row>
    <row r="3905" spans="1:25">
      <c r="A3905" s="88" t="s">
        <v>4014</v>
      </c>
      <c r="B3905" s="89">
        <v>0</v>
      </c>
      <c r="C3905" s="89">
        <v>0</v>
      </c>
      <c r="D3905" s="89">
        <v>0</v>
      </c>
      <c r="E3905" s="89">
        <v>0</v>
      </c>
      <c r="F3905" s="89">
        <v>0</v>
      </c>
      <c r="G3905" s="89">
        <v>0</v>
      </c>
      <c r="H3905" s="89">
        <v>0</v>
      </c>
      <c r="I3905" s="89">
        <v>0</v>
      </c>
      <c r="J3905" s="89">
        <v>0</v>
      </c>
      <c r="K3905" s="89">
        <v>0</v>
      </c>
      <c r="L3905" s="89">
        <v>0</v>
      </c>
      <c r="M3905" s="89">
        <v>0</v>
      </c>
      <c r="N3905" s="89">
        <v>0</v>
      </c>
      <c r="O3905" s="89">
        <v>0</v>
      </c>
      <c r="P3905" s="89">
        <v>0</v>
      </c>
      <c r="Q3905" s="89">
        <v>0</v>
      </c>
      <c r="R3905" s="89">
        <v>0</v>
      </c>
      <c r="S3905" s="89">
        <v>0</v>
      </c>
      <c r="T3905" s="89">
        <v>0</v>
      </c>
      <c r="U3905" s="89">
        <v>0</v>
      </c>
      <c r="V3905" s="89">
        <v>0</v>
      </c>
      <c r="W3905" s="89">
        <v>0</v>
      </c>
      <c r="X3905" s="89">
        <v>0</v>
      </c>
      <c r="Y3905" s="89">
        <v>0</v>
      </c>
    </row>
    <row r="3906" spans="1:25">
      <c r="A3906" s="88" t="s">
        <v>4015</v>
      </c>
      <c r="B3906" s="89">
        <v>0</v>
      </c>
      <c r="C3906" s="89">
        <v>0</v>
      </c>
      <c r="D3906" s="89">
        <v>0</v>
      </c>
      <c r="E3906" s="89">
        <v>0</v>
      </c>
      <c r="F3906" s="89">
        <v>0</v>
      </c>
      <c r="G3906" s="89">
        <v>0</v>
      </c>
      <c r="H3906" s="89">
        <v>0</v>
      </c>
      <c r="I3906" s="89">
        <v>0</v>
      </c>
      <c r="J3906" s="89">
        <v>0</v>
      </c>
      <c r="K3906" s="89">
        <v>0</v>
      </c>
      <c r="L3906" s="89">
        <v>0</v>
      </c>
      <c r="M3906" s="89">
        <v>0</v>
      </c>
      <c r="N3906" s="89">
        <v>0</v>
      </c>
      <c r="O3906" s="89">
        <v>0</v>
      </c>
      <c r="P3906" s="89">
        <v>0</v>
      </c>
      <c r="Q3906" s="89">
        <v>0</v>
      </c>
      <c r="R3906" s="89">
        <v>0</v>
      </c>
      <c r="S3906" s="89">
        <v>0</v>
      </c>
      <c r="T3906" s="89">
        <v>0</v>
      </c>
      <c r="U3906" s="89">
        <v>0</v>
      </c>
      <c r="V3906" s="89">
        <v>0</v>
      </c>
      <c r="W3906" s="89">
        <v>0</v>
      </c>
      <c r="X3906" s="89">
        <v>0</v>
      </c>
      <c r="Y3906" s="89">
        <v>0</v>
      </c>
    </row>
    <row r="3907" spans="1:25">
      <c r="A3907" s="88" t="s">
        <v>4016</v>
      </c>
      <c r="B3907" s="89">
        <v>0</v>
      </c>
      <c r="C3907" s="89">
        <v>0</v>
      </c>
      <c r="D3907" s="89">
        <v>0</v>
      </c>
      <c r="E3907" s="89">
        <v>0</v>
      </c>
      <c r="F3907" s="89">
        <v>0</v>
      </c>
      <c r="G3907" s="89">
        <v>0</v>
      </c>
      <c r="H3907" s="89">
        <v>0</v>
      </c>
      <c r="I3907" s="89">
        <v>0</v>
      </c>
      <c r="J3907" s="89">
        <v>0</v>
      </c>
      <c r="K3907" s="89">
        <v>0</v>
      </c>
      <c r="L3907" s="89">
        <v>0</v>
      </c>
      <c r="M3907" s="89">
        <v>0</v>
      </c>
      <c r="N3907" s="89">
        <v>0</v>
      </c>
      <c r="O3907" s="89">
        <v>0</v>
      </c>
      <c r="P3907" s="89">
        <v>0</v>
      </c>
      <c r="Q3907" s="89">
        <v>0</v>
      </c>
      <c r="R3907" s="89">
        <v>0</v>
      </c>
      <c r="S3907" s="89">
        <v>0</v>
      </c>
      <c r="T3907" s="89">
        <v>0</v>
      </c>
      <c r="U3907" s="89">
        <v>0</v>
      </c>
      <c r="V3907" s="89">
        <v>0</v>
      </c>
      <c r="W3907" s="89">
        <v>0</v>
      </c>
      <c r="X3907" s="89">
        <v>0</v>
      </c>
      <c r="Y3907" s="89">
        <v>0</v>
      </c>
    </row>
    <row r="3908" spans="1:25">
      <c r="A3908" s="88" t="s">
        <v>4017</v>
      </c>
      <c r="B3908" s="89">
        <v>0</v>
      </c>
      <c r="C3908" s="89">
        <v>0</v>
      </c>
      <c r="D3908" s="89">
        <v>0</v>
      </c>
      <c r="E3908" s="89">
        <v>0</v>
      </c>
      <c r="F3908" s="89">
        <v>0</v>
      </c>
      <c r="G3908" s="89">
        <v>0</v>
      </c>
      <c r="H3908" s="89">
        <v>0</v>
      </c>
      <c r="I3908" s="89">
        <v>0</v>
      </c>
      <c r="J3908" s="89">
        <v>0</v>
      </c>
      <c r="K3908" s="89">
        <v>0</v>
      </c>
      <c r="L3908" s="89">
        <v>0</v>
      </c>
      <c r="M3908" s="89">
        <v>0</v>
      </c>
      <c r="N3908" s="89">
        <v>0</v>
      </c>
      <c r="O3908" s="89">
        <v>0</v>
      </c>
      <c r="P3908" s="89">
        <v>0</v>
      </c>
      <c r="Q3908" s="89">
        <v>0</v>
      </c>
      <c r="R3908" s="89">
        <v>0</v>
      </c>
      <c r="S3908" s="89">
        <v>0</v>
      </c>
      <c r="T3908" s="89">
        <v>0</v>
      </c>
      <c r="U3908" s="89">
        <v>0</v>
      </c>
      <c r="V3908" s="89">
        <v>0</v>
      </c>
      <c r="W3908" s="89">
        <v>0</v>
      </c>
      <c r="X3908" s="89">
        <v>0</v>
      </c>
      <c r="Y3908" s="89">
        <v>0</v>
      </c>
    </row>
    <row r="3909" spans="1:25">
      <c r="A3909" s="88" t="s">
        <v>4018</v>
      </c>
      <c r="B3909" s="89">
        <v>0</v>
      </c>
      <c r="C3909" s="89">
        <v>0</v>
      </c>
      <c r="D3909" s="89">
        <v>0</v>
      </c>
      <c r="E3909" s="89">
        <v>0</v>
      </c>
      <c r="F3909" s="89">
        <v>0</v>
      </c>
      <c r="G3909" s="89">
        <v>0</v>
      </c>
      <c r="H3909" s="89">
        <v>0</v>
      </c>
      <c r="I3909" s="89">
        <v>0</v>
      </c>
      <c r="J3909" s="89">
        <v>0</v>
      </c>
      <c r="K3909" s="89">
        <v>0</v>
      </c>
      <c r="L3909" s="89">
        <v>0</v>
      </c>
      <c r="M3909" s="89">
        <v>0</v>
      </c>
      <c r="N3909" s="89">
        <v>0</v>
      </c>
      <c r="O3909" s="89">
        <v>0</v>
      </c>
      <c r="P3909" s="89">
        <v>0</v>
      </c>
      <c r="Q3909" s="89">
        <v>0</v>
      </c>
      <c r="R3909" s="89">
        <v>0</v>
      </c>
      <c r="S3909" s="89">
        <v>0</v>
      </c>
      <c r="T3909" s="89">
        <v>0</v>
      </c>
      <c r="U3909" s="89">
        <v>0</v>
      </c>
      <c r="V3909" s="89">
        <v>0</v>
      </c>
      <c r="W3909" s="89">
        <v>0</v>
      </c>
      <c r="X3909" s="89">
        <v>0</v>
      </c>
      <c r="Y3909" s="89">
        <v>0</v>
      </c>
    </row>
    <row r="3910" spans="1:25">
      <c r="A3910" s="88" t="s">
        <v>4019</v>
      </c>
      <c r="B3910" s="89">
        <v>0</v>
      </c>
      <c r="C3910" s="89">
        <v>0</v>
      </c>
      <c r="D3910" s="89">
        <v>0</v>
      </c>
      <c r="E3910" s="89">
        <v>0</v>
      </c>
      <c r="F3910" s="89">
        <v>0</v>
      </c>
      <c r="G3910" s="89">
        <v>0</v>
      </c>
      <c r="H3910" s="89">
        <v>0</v>
      </c>
      <c r="I3910" s="89">
        <v>0</v>
      </c>
      <c r="J3910" s="89">
        <v>0</v>
      </c>
      <c r="K3910" s="89">
        <v>0</v>
      </c>
      <c r="L3910" s="89">
        <v>0</v>
      </c>
      <c r="M3910" s="89">
        <v>0</v>
      </c>
      <c r="N3910" s="89">
        <v>0</v>
      </c>
      <c r="O3910" s="89">
        <v>0</v>
      </c>
      <c r="P3910" s="89">
        <v>0</v>
      </c>
      <c r="Q3910" s="89">
        <v>0</v>
      </c>
      <c r="R3910" s="89">
        <v>0</v>
      </c>
      <c r="S3910" s="89">
        <v>0</v>
      </c>
      <c r="T3910" s="89">
        <v>0</v>
      </c>
      <c r="U3910" s="89">
        <v>0</v>
      </c>
      <c r="V3910" s="89">
        <v>0</v>
      </c>
      <c r="W3910" s="89">
        <v>0</v>
      </c>
      <c r="X3910" s="89">
        <v>0</v>
      </c>
      <c r="Y3910" s="89">
        <v>0</v>
      </c>
    </row>
    <row r="3911" spans="1:25">
      <c r="A3911" s="88" t="s">
        <v>4020</v>
      </c>
      <c r="B3911" s="89">
        <v>0</v>
      </c>
      <c r="C3911" s="89">
        <v>0</v>
      </c>
      <c r="D3911" s="89">
        <v>0</v>
      </c>
      <c r="E3911" s="89">
        <v>0</v>
      </c>
      <c r="F3911" s="89">
        <v>0</v>
      </c>
      <c r="G3911" s="89">
        <v>0</v>
      </c>
      <c r="H3911" s="89">
        <v>0</v>
      </c>
      <c r="I3911" s="89">
        <v>0</v>
      </c>
      <c r="J3911" s="89">
        <v>0</v>
      </c>
      <c r="K3911" s="89">
        <v>0</v>
      </c>
      <c r="L3911" s="89">
        <v>0</v>
      </c>
      <c r="M3911" s="89">
        <v>0</v>
      </c>
      <c r="N3911" s="89">
        <v>0</v>
      </c>
      <c r="O3911" s="89">
        <v>0</v>
      </c>
      <c r="P3911" s="89">
        <v>0</v>
      </c>
      <c r="Q3911" s="89">
        <v>0</v>
      </c>
      <c r="R3911" s="89">
        <v>0</v>
      </c>
      <c r="S3911" s="89">
        <v>0</v>
      </c>
      <c r="T3911" s="89">
        <v>0</v>
      </c>
      <c r="U3911" s="89">
        <v>0</v>
      </c>
      <c r="V3911" s="89">
        <v>0</v>
      </c>
      <c r="W3911" s="89">
        <v>0</v>
      </c>
      <c r="X3911" s="89">
        <v>0</v>
      </c>
      <c r="Y3911" s="89">
        <v>0</v>
      </c>
    </row>
    <row r="3912" spans="1:25">
      <c r="A3912" s="88" t="s">
        <v>4021</v>
      </c>
      <c r="B3912" s="89">
        <v>0</v>
      </c>
      <c r="C3912" s="89">
        <v>0</v>
      </c>
      <c r="D3912" s="89">
        <v>0</v>
      </c>
      <c r="E3912" s="89">
        <v>0</v>
      </c>
      <c r="F3912" s="89">
        <v>0</v>
      </c>
      <c r="G3912" s="89">
        <v>0</v>
      </c>
      <c r="H3912" s="89">
        <v>0</v>
      </c>
      <c r="I3912" s="89">
        <v>0</v>
      </c>
      <c r="J3912" s="89">
        <v>0</v>
      </c>
      <c r="K3912" s="89">
        <v>0</v>
      </c>
      <c r="L3912" s="89">
        <v>0</v>
      </c>
      <c r="M3912" s="89">
        <v>0</v>
      </c>
      <c r="N3912" s="89">
        <v>0</v>
      </c>
      <c r="O3912" s="89">
        <v>0</v>
      </c>
      <c r="P3912" s="89">
        <v>0</v>
      </c>
      <c r="Q3912" s="89">
        <v>0</v>
      </c>
      <c r="R3912" s="89">
        <v>0</v>
      </c>
      <c r="S3912" s="89">
        <v>0</v>
      </c>
      <c r="T3912" s="89">
        <v>0</v>
      </c>
      <c r="U3912" s="89">
        <v>0</v>
      </c>
      <c r="V3912" s="89">
        <v>0</v>
      </c>
      <c r="W3912" s="89">
        <v>0</v>
      </c>
      <c r="X3912" s="89">
        <v>0</v>
      </c>
      <c r="Y3912" s="89">
        <v>0</v>
      </c>
    </row>
    <row r="3913" spans="1:25">
      <c r="A3913" s="88" t="s">
        <v>4022</v>
      </c>
      <c r="B3913" s="89">
        <v>0</v>
      </c>
      <c r="C3913" s="89">
        <v>0</v>
      </c>
      <c r="D3913" s="89">
        <v>0</v>
      </c>
      <c r="E3913" s="89">
        <v>0</v>
      </c>
      <c r="F3913" s="89">
        <v>0</v>
      </c>
      <c r="G3913" s="89">
        <v>0</v>
      </c>
      <c r="H3913" s="89">
        <v>0</v>
      </c>
      <c r="I3913" s="89">
        <v>0</v>
      </c>
      <c r="J3913" s="89">
        <v>0</v>
      </c>
      <c r="K3913" s="89">
        <v>0</v>
      </c>
      <c r="L3913" s="89">
        <v>0</v>
      </c>
      <c r="M3913" s="89">
        <v>0</v>
      </c>
      <c r="N3913" s="89">
        <v>0</v>
      </c>
      <c r="O3913" s="89">
        <v>0</v>
      </c>
      <c r="P3913" s="89">
        <v>0</v>
      </c>
      <c r="Q3913" s="89">
        <v>0</v>
      </c>
      <c r="R3913" s="89">
        <v>0</v>
      </c>
      <c r="S3913" s="89">
        <v>0</v>
      </c>
      <c r="T3913" s="89">
        <v>0</v>
      </c>
      <c r="U3913" s="89">
        <v>0</v>
      </c>
      <c r="V3913" s="89">
        <v>0</v>
      </c>
      <c r="W3913" s="89">
        <v>0</v>
      </c>
      <c r="X3913" s="89">
        <v>0</v>
      </c>
      <c r="Y3913" s="89">
        <v>0</v>
      </c>
    </row>
    <row r="3914" spans="1:25">
      <c r="A3914" s="88" t="s">
        <v>4023</v>
      </c>
      <c r="B3914" s="89">
        <v>0</v>
      </c>
      <c r="C3914" s="89">
        <v>0</v>
      </c>
      <c r="D3914" s="89">
        <v>0</v>
      </c>
      <c r="E3914" s="89">
        <v>0</v>
      </c>
      <c r="F3914" s="89">
        <v>0</v>
      </c>
      <c r="G3914" s="89">
        <v>0</v>
      </c>
      <c r="H3914" s="89">
        <v>0</v>
      </c>
      <c r="I3914" s="89">
        <v>0</v>
      </c>
      <c r="J3914" s="89">
        <v>0</v>
      </c>
      <c r="K3914" s="89">
        <v>0</v>
      </c>
      <c r="L3914" s="89">
        <v>0</v>
      </c>
      <c r="M3914" s="89">
        <v>0</v>
      </c>
      <c r="N3914" s="89">
        <v>0</v>
      </c>
      <c r="O3914" s="89">
        <v>0</v>
      </c>
      <c r="P3914" s="89">
        <v>0</v>
      </c>
      <c r="Q3914" s="89">
        <v>0</v>
      </c>
      <c r="R3914" s="89">
        <v>0</v>
      </c>
      <c r="S3914" s="89">
        <v>0</v>
      </c>
      <c r="T3914" s="89">
        <v>0</v>
      </c>
      <c r="U3914" s="89">
        <v>0</v>
      </c>
      <c r="V3914" s="89">
        <v>0</v>
      </c>
      <c r="W3914" s="89">
        <v>0</v>
      </c>
      <c r="X3914" s="89">
        <v>0</v>
      </c>
      <c r="Y3914" s="89">
        <v>0</v>
      </c>
    </row>
    <row r="3915" spans="1:25">
      <c r="A3915" s="88" t="s">
        <v>4024</v>
      </c>
      <c r="B3915" s="89">
        <v>0</v>
      </c>
      <c r="C3915" s="89">
        <v>0</v>
      </c>
      <c r="D3915" s="89">
        <v>0</v>
      </c>
      <c r="E3915" s="89">
        <v>0</v>
      </c>
      <c r="F3915" s="89">
        <v>0</v>
      </c>
      <c r="G3915" s="89">
        <v>0</v>
      </c>
      <c r="H3915" s="89">
        <v>0</v>
      </c>
      <c r="I3915" s="89">
        <v>0</v>
      </c>
      <c r="J3915" s="89">
        <v>0</v>
      </c>
      <c r="K3915" s="89">
        <v>0</v>
      </c>
      <c r="L3915" s="89">
        <v>0</v>
      </c>
      <c r="M3915" s="89">
        <v>0</v>
      </c>
      <c r="N3915" s="89">
        <v>0</v>
      </c>
      <c r="O3915" s="89">
        <v>0</v>
      </c>
      <c r="P3915" s="89">
        <v>0</v>
      </c>
      <c r="Q3915" s="89">
        <v>0</v>
      </c>
      <c r="R3915" s="89">
        <v>0</v>
      </c>
      <c r="S3915" s="89">
        <v>0</v>
      </c>
      <c r="T3915" s="89">
        <v>0</v>
      </c>
      <c r="U3915" s="89">
        <v>0</v>
      </c>
      <c r="V3915" s="89">
        <v>0</v>
      </c>
      <c r="W3915" s="89">
        <v>0</v>
      </c>
      <c r="X3915" s="89">
        <v>0</v>
      </c>
      <c r="Y3915" s="89">
        <v>0</v>
      </c>
    </row>
    <row r="3916" spans="1:25">
      <c r="A3916" s="88" t="s">
        <v>4025</v>
      </c>
      <c r="B3916" s="89">
        <v>0</v>
      </c>
      <c r="C3916" s="89">
        <v>0</v>
      </c>
      <c r="D3916" s="89">
        <v>0</v>
      </c>
      <c r="E3916" s="89">
        <v>0</v>
      </c>
      <c r="F3916" s="89">
        <v>0</v>
      </c>
      <c r="G3916" s="89">
        <v>0</v>
      </c>
      <c r="H3916" s="89">
        <v>0</v>
      </c>
      <c r="I3916" s="89">
        <v>0</v>
      </c>
      <c r="J3916" s="89">
        <v>0</v>
      </c>
      <c r="K3916" s="89">
        <v>0</v>
      </c>
      <c r="L3916" s="89">
        <v>0</v>
      </c>
      <c r="M3916" s="89">
        <v>0</v>
      </c>
      <c r="N3916" s="89">
        <v>0</v>
      </c>
      <c r="O3916" s="89">
        <v>0</v>
      </c>
      <c r="P3916" s="89">
        <v>0</v>
      </c>
      <c r="Q3916" s="89">
        <v>0</v>
      </c>
      <c r="R3916" s="89">
        <v>0</v>
      </c>
      <c r="S3916" s="89">
        <v>0</v>
      </c>
      <c r="T3916" s="89">
        <v>0</v>
      </c>
      <c r="U3916" s="89">
        <v>0</v>
      </c>
      <c r="V3916" s="89">
        <v>0</v>
      </c>
      <c r="W3916" s="89">
        <v>0</v>
      </c>
      <c r="X3916" s="89">
        <v>0</v>
      </c>
      <c r="Y3916" s="89">
        <v>0</v>
      </c>
    </row>
    <row r="3917" spans="1:25">
      <c r="A3917" s="88" t="s">
        <v>4026</v>
      </c>
      <c r="B3917" s="89">
        <v>0</v>
      </c>
      <c r="C3917" s="89">
        <v>0</v>
      </c>
      <c r="D3917" s="89">
        <v>0</v>
      </c>
      <c r="E3917" s="89">
        <v>0</v>
      </c>
      <c r="F3917" s="89">
        <v>0</v>
      </c>
      <c r="G3917" s="89">
        <v>0</v>
      </c>
      <c r="H3917" s="89">
        <v>0</v>
      </c>
      <c r="I3917" s="89">
        <v>0</v>
      </c>
      <c r="J3917" s="89">
        <v>0</v>
      </c>
      <c r="K3917" s="89">
        <v>0</v>
      </c>
      <c r="L3917" s="89">
        <v>0</v>
      </c>
      <c r="M3917" s="89">
        <v>0</v>
      </c>
      <c r="N3917" s="89">
        <v>0</v>
      </c>
      <c r="O3917" s="89">
        <v>0</v>
      </c>
      <c r="P3917" s="89">
        <v>0</v>
      </c>
      <c r="Q3917" s="89">
        <v>0</v>
      </c>
      <c r="R3917" s="89">
        <v>0</v>
      </c>
      <c r="S3917" s="89">
        <v>0</v>
      </c>
      <c r="T3917" s="89">
        <v>0</v>
      </c>
      <c r="U3917" s="89">
        <v>0</v>
      </c>
      <c r="V3917" s="89">
        <v>0</v>
      </c>
      <c r="W3917" s="89">
        <v>0</v>
      </c>
      <c r="X3917" s="89">
        <v>0</v>
      </c>
      <c r="Y3917" s="89">
        <v>0</v>
      </c>
    </row>
    <row r="3918" spans="1:25">
      <c r="A3918" s="88" t="s">
        <v>4027</v>
      </c>
      <c r="B3918" s="89">
        <v>0</v>
      </c>
      <c r="C3918" s="89">
        <v>0</v>
      </c>
      <c r="D3918" s="89">
        <v>0</v>
      </c>
      <c r="E3918" s="89">
        <v>0</v>
      </c>
      <c r="F3918" s="89">
        <v>0</v>
      </c>
      <c r="G3918" s="89">
        <v>0</v>
      </c>
      <c r="H3918" s="89">
        <v>0</v>
      </c>
      <c r="I3918" s="89">
        <v>0</v>
      </c>
      <c r="J3918" s="89">
        <v>0</v>
      </c>
      <c r="K3918" s="89">
        <v>0</v>
      </c>
      <c r="L3918" s="89">
        <v>0</v>
      </c>
      <c r="M3918" s="89">
        <v>0</v>
      </c>
      <c r="N3918" s="89">
        <v>0</v>
      </c>
      <c r="O3918" s="89">
        <v>0</v>
      </c>
      <c r="P3918" s="89">
        <v>0</v>
      </c>
      <c r="Q3918" s="89">
        <v>0</v>
      </c>
      <c r="R3918" s="89">
        <v>0</v>
      </c>
      <c r="S3918" s="89">
        <v>0</v>
      </c>
      <c r="T3918" s="89">
        <v>0</v>
      </c>
      <c r="U3918" s="89">
        <v>0</v>
      </c>
      <c r="V3918" s="89">
        <v>0</v>
      </c>
      <c r="W3918" s="89">
        <v>0</v>
      </c>
      <c r="X3918" s="89">
        <v>0</v>
      </c>
      <c r="Y3918" s="89">
        <v>0</v>
      </c>
    </row>
    <row r="3919" spans="1:25">
      <c r="A3919" s="88" t="s">
        <v>4028</v>
      </c>
      <c r="B3919" s="89">
        <v>0</v>
      </c>
      <c r="C3919" s="89">
        <v>0</v>
      </c>
      <c r="D3919" s="89">
        <v>0</v>
      </c>
      <c r="E3919" s="89">
        <v>0</v>
      </c>
      <c r="F3919" s="89">
        <v>0</v>
      </c>
      <c r="G3919" s="89">
        <v>0</v>
      </c>
      <c r="H3919" s="89">
        <v>0</v>
      </c>
      <c r="I3919" s="89">
        <v>0</v>
      </c>
      <c r="J3919" s="89">
        <v>0</v>
      </c>
      <c r="K3919" s="89">
        <v>0</v>
      </c>
      <c r="L3919" s="89">
        <v>0</v>
      </c>
      <c r="M3919" s="89">
        <v>0</v>
      </c>
      <c r="N3919" s="89">
        <v>0</v>
      </c>
      <c r="O3919" s="89">
        <v>0</v>
      </c>
      <c r="P3919" s="89">
        <v>0</v>
      </c>
      <c r="Q3919" s="89">
        <v>0</v>
      </c>
      <c r="R3919" s="89">
        <v>0</v>
      </c>
      <c r="S3919" s="89">
        <v>0</v>
      </c>
      <c r="T3919" s="89">
        <v>0</v>
      </c>
      <c r="U3919" s="89">
        <v>0</v>
      </c>
      <c r="V3919" s="89">
        <v>0</v>
      </c>
      <c r="W3919" s="89">
        <v>0</v>
      </c>
      <c r="X3919" s="89">
        <v>0</v>
      </c>
      <c r="Y3919" s="89">
        <v>0</v>
      </c>
    </row>
    <row r="3920" spans="1:25">
      <c r="A3920" s="88" t="s">
        <v>4029</v>
      </c>
      <c r="B3920" s="89">
        <v>0</v>
      </c>
      <c r="C3920" s="89">
        <v>0</v>
      </c>
      <c r="D3920" s="89">
        <v>0</v>
      </c>
      <c r="E3920" s="89">
        <v>0</v>
      </c>
      <c r="F3920" s="89">
        <v>0</v>
      </c>
      <c r="G3920" s="89">
        <v>0</v>
      </c>
      <c r="H3920" s="89">
        <v>0</v>
      </c>
      <c r="I3920" s="89">
        <v>0</v>
      </c>
      <c r="J3920" s="89">
        <v>0</v>
      </c>
      <c r="K3920" s="89">
        <v>0</v>
      </c>
      <c r="L3920" s="89">
        <v>0</v>
      </c>
      <c r="M3920" s="89">
        <v>0</v>
      </c>
      <c r="N3920" s="89">
        <v>0</v>
      </c>
      <c r="O3920" s="89">
        <v>0</v>
      </c>
      <c r="P3920" s="89">
        <v>0</v>
      </c>
      <c r="Q3920" s="89">
        <v>0</v>
      </c>
      <c r="R3920" s="89">
        <v>0</v>
      </c>
      <c r="S3920" s="89">
        <v>0</v>
      </c>
      <c r="T3920" s="89">
        <v>0</v>
      </c>
      <c r="U3920" s="89">
        <v>0</v>
      </c>
      <c r="V3920" s="89">
        <v>0</v>
      </c>
      <c r="W3920" s="89">
        <v>0</v>
      </c>
      <c r="X3920" s="89">
        <v>0</v>
      </c>
      <c r="Y3920" s="89">
        <v>0</v>
      </c>
    </row>
    <row r="3921" spans="1:25">
      <c r="A3921" s="88" t="s">
        <v>4030</v>
      </c>
      <c r="B3921" s="89">
        <v>0</v>
      </c>
      <c r="C3921" s="89">
        <v>0</v>
      </c>
      <c r="D3921" s="89">
        <v>0</v>
      </c>
      <c r="E3921" s="89">
        <v>0</v>
      </c>
      <c r="F3921" s="89">
        <v>0</v>
      </c>
      <c r="G3921" s="89">
        <v>0</v>
      </c>
      <c r="H3921" s="89">
        <v>0</v>
      </c>
      <c r="I3921" s="89">
        <v>0</v>
      </c>
      <c r="J3921" s="89">
        <v>0</v>
      </c>
      <c r="K3921" s="89">
        <v>0</v>
      </c>
      <c r="L3921" s="89">
        <v>0</v>
      </c>
      <c r="M3921" s="89">
        <v>0</v>
      </c>
      <c r="N3921" s="89">
        <v>0</v>
      </c>
      <c r="O3921" s="89">
        <v>0</v>
      </c>
      <c r="P3921" s="89">
        <v>0</v>
      </c>
      <c r="Q3921" s="89">
        <v>0</v>
      </c>
      <c r="R3921" s="89">
        <v>0</v>
      </c>
      <c r="S3921" s="89">
        <v>0</v>
      </c>
      <c r="T3921" s="89">
        <v>0</v>
      </c>
      <c r="U3921" s="89">
        <v>0</v>
      </c>
      <c r="V3921" s="89">
        <v>0</v>
      </c>
      <c r="W3921" s="89">
        <v>0</v>
      </c>
      <c r="X3921" s="89">
        <v>0</v>
      </c>
      <c r="Y3921" s="89">
        <v>0</v>
      </c>
    </row>
    <row r="3922" spans="1:25">
      <c r="A3922" s="88" t="s">
        <v>4031</v>
      </c>
      <c r="B3922" s="89">
        <v>0</v>
      </c>
      <c r="C3922" s="89">
        <v>0</v>
      </c>
      <c r="D3922" s="89">
        <v>0</v>
      </c>
      <c r="E3922" s="89">
        <v>0</v>
      </c>
      <c r="F3922" s="89">
        <v>0</v>
      </c>
      <c r="G3922" s="89">
        <v>0</v>
      </c>
      <c r="H3922" s="89">
        <v>0</v>
      </c>
      <c r="I3922" s="89">
        <v>0</v>
      </c>
      <c r="J3922" s="89">
        <v>0</v>
      </c>
      <c r="K3922" s="89">
        <v>0</v>
      </c>
      <c r="L3922" s="89">
        <v>0</v>
      </c>
      <c r="M3922" s="89">
        <v>0</v>
      </c>
      <c r="N3922" s="89">
        <v>0</v>
      </c>
      <c r="O3922" s="89">
        <v>0</v>
      </c>
      <c r="P3922" s="89">
        <v>0</v>
      </c>
      <c r="Q3922" s="89">
        <v>0</v>
      </c>
      <c r="R3922" s="89">
        <v>0</v>
      </c>
      <c r="S3922" s="89">
        <v>0</v>
      </c>
      <c r="T3922" s="89">
        <v>0</v>
      </c>
      <c r="U3922" s="89">
        <v>0</v>
      </c>
      <c r="V3922" s="89">
        <v>0</v>
      </c>
      <c r="W3922" s="89">
        <v>0</v>
      </c>
      <c r="X3922" s="89">
        <v>0</v>
      </c>
      <c r="Y3922" s="89">
        <v>0</v>
      </c>
    </row>
    <row r="3923" spans="1:25">
      <c r="A3923" s="88" t="s">
        <v>4032</v>
      </c>
      <c r="B3923" s="89">
        <v>0</v>
      </c>
      <c r="C3923" s="89">
        <v>0</v>
      </c>
      <c r="D3923" s="89">
        <v>0</v>
      </c>
      <c r="E3923" s="89">
        <v>0</v>
      </c>
      <c r="F3923" s="89">
        <v>0</v>
      </c>
      <c r="G3923" s="89">
        <v>0</v>
      </c>
      <c r="H3923" s="89">
        <v>0</v>
      </c>
      <c r="I3923" s="89">
        <v>0</v>
      </c>
      <c r="J3923" s="89">
        <v>0</v>
      </c>
      <c r="K3923" s="89">
        <v>0</v>
      </c>
      <c r="L3923" s="89">
        <v>0</v>
      </c>
      <c r="M3923" s="89">
        <v>0</v>
      </c>
      <c r="N3923" s="89">
        <v>0</v>
      </c>
      <c r="O3923" s="89">
        <v>0</v>
      </c>
      <c r="P3923" s="89">
        <v>0</v>
      </c>
      <c r="Q3923" s="89">
        <v>0</v>
      </c>
      <c r="R3923" s="89">
        <v>0</v>
      </c>
      <c r="S3923" s="89">
        <v>0</v>
      </c>
      <c r="T3923" s="89">
        <v>0</v>
      </c>
      <c r="U3923" s="89">
        <v>0</v>
      </c>
      <c r="V3923" s="89">
        <v>0</v>
      </c>
      <c r="W3923" s="89">
        <v>0</v>
      </c>
      <c r="X3923" s="89">
        <v>0</v>
      </c>
      <c r="Y3923" s="89">
        <v>0</v>
      </c>
    </row>
    <row r="3924" spans="1:25">
      <c r="A3924" s="88" t="s">
        <v>4033</v>
      </c>
      <c r="B3924" s="89">
        <v>0</v>
      </c>
      <c r="C3924" s="89">
        <v>0</v>
      </c>
      <c r="D3924" s="89">
        <v>0</v>
      </c>
      <c r="E3924" s="89">
        <v>0</v>
      </c>
      <c r="F3924" s="89">
        <v>0</v>
      </c>
      <c r="G3924" s="89">
        <v>0</v>
      </c>
      <c r="H3924" s="89">
        <v>0</v>
      </c>
      <c r="I3924" s="89">
        <v>0</v>
      </c>
      <c r="J3924" s="89">
        <v>0</v>
      </c>
      <c r="K3924" s="89">
        <v>0</v>
      </c>
      <c r="L3924" s="89">
        <v>0</v>
      </c>
      <c r="M3924" s="89">
        <v>0</v>
      </c>
      <c r="N3924" s="89">
        <v>0</v>
      </c>
      <c r="O3924" s="89">
        <v>0</v>
      </c>
      <c r="P3924" s="89">
        <v>0</v>
      </c>
      <c r="Q3924" s="89">
        <v>0</v>
      </c>
      <c r="R3924" s="89">
        <v>0</v>
      </c>
      <c r="S3924" s="89">
        <v>0</v>
      </c>
      <c r="T3924" s="89">
        <v>0</v>
      </c>
      <c r="U3924" s="89">
        <v>0</v>
      </c>
      <c r="V3924" s="89">
        <v>0</v>
      </c>
      <c r="W3924" s="89">
        <v>0</v>
      </c>
      <c r="X3924" s="89">
        <v>0</v>
      </c>
      <c r="Y3924" s="89">
        <v>0</v>
      </c>
    </row>
    <row r="3925" spans="1:25">
      <c r="A3925" s="88" t="s">
        <v>4034</v>
      </c>
      <c r="B3925" s="89">
        <v>0</v>
      </c>
      <c r="C3925" s="89">
        <v>0</v>
      </c>
      <c r="D3925" s="89">
        <v>0</v>
      </c>
      <c r="E3925" s="89">
        <v>0</v>
      </c>
      <c r="F3925" s="89">
        <v>0</v>
      </c>
      <c r="G3925" s="89">
        <v>0</v>
      </c>
      <c r="H3925" s="89">
        <v>0</v>
      </c>
      <c r="I3925" s="89">
        <v>0</v>
      </c>
      <c r="J3925" s="89">
        <v>0</v>
      </c>
      <c r="K3925" s="89">
        <v>0</v>
      </c>
      <c r="L3925" s="89">
        <v>0</v>
      </c>
      <c r="M3925" s="89">
        <v>0</v>
      </c>
      <c r="N3925" s="89">
        <v>0</v>
      </c>
      <c r="O3925" s="89">
        <v>0</v>
      </c>
      <c r="P3925" s="89">
        <v>0</v>
      </c>
      <c r="Q3925" s="89">
        <v>0</v>
      </c>
      <c r="R3925" s="89">
        <v>0</v>
      </c>
      <c r="S3925" s="89">
        <v>0</v>
      </c>
      <c r="T3925" s="89">
        <v>0</v>
      </c>
      <c r="U3925" s="89">
        <v>0</v>
      </c>
      <c r="V3925" s="89">
        <v>0</v>
      </c>
      <c r="W3925" s="89">
        <v>0</v>
      </c>
      <c r="X3925" s="89">
        <v>0</v>
      </c>
      <c r="Y3925" s="89">
        <v>0</v>
      </c>
    </row>
    <row r="3926" spans="1:25">
      <c r="A3926" s="88" t="s">
        <v>4035</v>
      </c>
      <c r="B3926" s="89">
        <v>0</v>
      </c>
      <c r="C3926" s="89">
        <v>0</v>
      </c>
      <c r="D3926" s="89">
        <v>0</v>
      </c>
      <c r="E3926" s="89">
        <v>0</v>
      </c>
      <c r="F3926" s="89">
        <v>0</v>
      </c>
      <c r="G3926" s="89">
        <v>0</v>
      </c>
      <c r="H3926" s="89">
        <v>0</v>
      </c>
      <c r="I3926" s="89">
        <v>0</v>
      </c>
      <c r="J3926" s="89">
        <v>0</v>
      </c>
      <c r="K3926" s="89">
        <v>0</v>
      </c>
      <c r="L3926" s="89">
        <v>0</v>
      </c>
      <c r="M3926" s="89">
        <v>0</v>
      </c>
      <c r="N3926" s="89">
        <v>0</v>
      </c>
      <c r="O3926" s="89">
        <v>0</v>
      </c>
      <c r="P3926" s="89">
        <v>0</v>
      </c>
      <c r="Q3926" s="89">
        <v>0</v>
      </c>
      <c r="R3926" s="89">
        <v>0</v>
      </c>
      <c r="S3926" s="89">
        <v>0</v>
      </c>
      <c r="T3926" s="89">
        <v>0</v>
      </c>
      <c r="U3926" s="89">
        <v>0</v>
      </c>
      <c r="V3926" s="89">
        <v>0</v>
      </c>
      <c r="W3926" s="89">
        <v>0</v>
      </c>
      <c r="X3926" s="89">
        <v>0</v>
      </c>
      <c r="Y3926" s="89">
        <v>0</v>
      </c>
    </row>
    <row r="3927" spans="1:25">
      <c r="A3927" s="88" t="s">
        <v>4036</v>
      </c>
      <c r="B3927" s="89">
        <v>0</v>
      </c>
      <c r="C3927" s="89">
        <v>0</v>
      </c>
      <c r="D3927" s="89">
        <v>0</v>
      </c>
      <c r="E3927" s="89">
        <v>0</v>
      </c>
      <c r="F3927" s="89">
        <v>0</v>
      </c>
      <c r="G3927" s="89">
        <v>0</v>
      </c>
      <c r="H3927" s="89">
        <v>0</v>
      </c>
      <c r="I3927" s="89">
        <v>0</v>
      </c>
      <c r="J3927" s="89">
        <v>0</v>
      </c>
      <c r="K3927" s="89">
        <v>0</v>
      </c>
      <c r="L3927" s="89">
        <v>0</v>
      </c>
      <c r="M3927" s="89">
        <v>0</v>
      </c>
      <c r="N3927" s="89">
        <v>0</v>
      </c>
      <c r="O3927" s="89">
        <v>0</v>
      </c>
      <c r="P3927" s="89">
        <v>0</v>
      </c>
      <c r="Q3927" s="89">
        <v>0</v>
      </c>
      <c r="R3927" s="89">
        <v>0</v>
      </c>
      <c r="S3927" s="89">
        <v>0</v>
      </c>
      <c r="T3927" s="89">
        <v>0</v>
      </c>
      <c r="U3927" s="89">
        <v>0</v>
      </c>
      <c r="V3927" s="89">
        <v>0</v>
      </c>
      <c r="W3927" s="89">
        <v>0</v>
      </c>
      <c r="X3927" s="89">
        <v>0</v>
      </c>
      <c r="Y3927" s="89">
        <v>0</v>
      </c>
    </row>
    <row r="3928" spans="1:25">
      <c r="A3928" s="88" t="s">
        <v>4037</v>
      </c>
      <c r="B3928" s="89">
        <v>0</v>
      </c>
      <c r="C3928" s="89">
        <v>0</v>
      </c>
      <c r="D3928" s="89">
        <v>0</v>
      </c>
      <c r="E3928" s="89">
        <v>0</v>
      </c>
      <c r="F3928" s="89">
        <v>0</v>
      </c>
      <c r="G3928" s="89">
        <v>0</v>
      </c>
      <c r="H3928" s="89">
        <v>0</v>
      </c>
      <c r="I3928" s="89">
        <v>0</v>
      </c>
      <c r="J3928" s="89">
        <v>0</v>
      </c>
      <c r="K3928" s="89">
        <v>0</v>
      </c>
      <c r="L3928" s="89">
        <v>0</v>
      </c>
      <c r="M3928" s="89">
        <v>0</v>
      </c>
      <c r="N3928" s="89">
        <v>0</v>
      </c>
      <c r="O3928" s="89">
        <v>0</v>
      </c>
      <c r="P3928" s="89">
        <v>0</v>
      </c>
      <c r="Q3928" s="89">
        <v>0</v>
      </c>
      <c r="R3928" s="89">
        <v>0</v>
      </c>
      <c r="S3928" s="89">
        <v>0</v>
      </c>
      <c r="T3928" s="89">
        <v>0</v>
      </c>
      <c r="U3928" s="89">
        <v>0</v>
      </c>
      <c r="V3928" s="89">
        <v>0</v>
      </c>
      <c r="W3928" s="89">
        <v>0</v>
      </c>
      <c r="X3928" s="89">
        <v>0</v>
      </c>
      <c r="Y3928" s="89">
        <v>0</v>
      </c>
    </row>
    <row r="3929" spans="1:25">
      <c r="A3929" s="88" t="s">
        <v>4038</v>
      </c>
      <c r="B3929" s="89">
        <v>0</v>
      </c>
      <c r="C3929" s="89">
        <v>0</v>
      </c>
      <c r="D3929" s="89">
        <v>0</v>
      </c>
      <c r="E3929" s="89">
        <v>0</v>
      </c>
      <c r="F3929" s="89">
        <v>0</v>
      </c>
      <c r="G3929" s="89">
        <v>0</v>
      </c>
      <c r="H3929" s="89">
        <v>0</v>
      </c>
      <c r="I3929" s="89">
        <v>0</v>
      </c>
      <c r="J3929" s="89">
        <v>0</v>
      </c>
      <c r="K3929" s="89">
        <v>0</v>
      </c>
      <c r="L3929" s="89">
        <v>0</v>
      </c>
      <c r="M3929" s="89">
        <v>0</v>
      </c>
      <c r="N3929" s="89">
        <v>0</v>
      </c>
      <c r="O3929" s="89">
        <v>0</v>
      </c>
      <c r="P3929" s="89">
        <v>0</v>
      </c>
      <c r="Q3929" s="89">
        <v>0</v>
      </c>
      <c r="R3929" s="89">
        <v>0</v>
      </c>
      <c r="S3929" s="89">
        <v>0</v>
      </c>
      <c r="T3929" s="89">
        <v>0</v>
      </c>
      <c r="U3929" s="89">
        <v>0</v>
      </c>
      <c r="V3929" s="89">
        <v>0</v>
      </c>
      <c r="W3929" s="89">
        <v>0</v>
      </c>
      <c r="X3929" s="89">
        <v>0</v>
      </c>
      <c r="Y3929" s="89">
        <v>0</v>
      </c>
    </row>
    <row r="3930" spans="1:25">
      <c r="A3930" s="88" t="s">
        <v>4039</v>
      </c>
      <c r="B3930" s="89">
        <v>0</v>
      </c>
      <c r="C3930" s="89">
        <v>0</v>
      </c>
      <c r="D3930" s="89">
        <v>0</v>
      </c>
      <c r="E3930" s="89">
        <v>0</v>
      </c>
      <c r="F3930" s="89">
        <v>0</v>
      </c>
      <c r="G3930" s="89">
        <v>0</v>
      </c>
      <c r="H3930" s="89">
        <v>0</v>
      </c>
      <c r="I3930" s="89">
        <v>0</v>
      </c>
      <c r="J3930" s="89">
        <v>0</v>
      </c>
      <c r="K3930" s="89">
        <v>0</v>
      </c>
      <c r="L3930" s="89">
        <v>0</v>
      </c>
      <c r="M3930" s="89">
        <v>0</v>
      </c>
      <c r="N3930" s="89">
        <v>0</v>
      </c>
      <c r="O3930" s="89">
        <v>0</v>
      </c>
      <c r="P3930" s="89">
        <v>0</v>
      </c>
      <c r="Q3930" s="89">
        <v>0</v>
      </c>
      <c r="R3930" s="89">
        <v>0</v>
      </c>
      <c r="S3930" s="89">
        <v>0</v>
      </c>
      <c r="T3930" s="89">
        <v>0</v>
      </c>
      <c r="U3930" s="89">
        <v>0</v>
      </c>
      <c r="V3930" s="89">
        <v>0</v>
      </c>
      <c r="W3930" s="89">
        <v>0</v>
      </c>
      <c r="X3930" s="89">
        <v>0</v>
      </c>
      <c r="Y3930" s="89">
        <v>0</v>
      </c>
    </row>
    <row r="3931" spans="1:25">
      <c r="A3931" s="88" t="s">
        <v>4040</v>
      </c>
      <c r="B3931" s="89">
        <v>0</v>
      </c>
      <c r="C3931" s="89">
        <v>0</v>
      </c>
      <c r="D3931" s="89">
        <v>0</v>
      </c>
      <c r="E3931" s="89">
        <v>0</v>
      </c>
      <c r="F3931" s="89">
        <v>0</v>
      </c>
      <c r="G3931" s="89">
        <v>0</v>
      </c>
      <c r="H3931" s="89">
        <v>0</v>
      </c>
      <c r="I3931" s="89">
        <v>0</v>
      </c>
      <c r="J3931" s="89">
        <v>0</v>
      </c>
      <c r="K3931" s="89">
        <v>0</v>
      </c>
      <c r="L3931" s="89">
        <v>0</v>
      </c>
      <c r="M3931" s="89">
        <v>0</v>
      </c>
      <c r="N3931" s="89">
        <v>0</v>
      </c>
      <c r="O3931" s="89">
        <v>0</v>
      </c>
      <c r="P3931" s="89">
        <v>0</v>
      </c>
      <c r="Q3931" s="89">
        <v>0</v>
      </c>
      <c r="R3931" s="89">
        <v>0</v>
      </c>
      <c r="S3931" s="89">
        <v>0</v>
      </c>
      <c r="T3931" s="89">
        <v>0</v>
      </c>
      <c r="U3931" s="89">
        <v>0</v>
      </c>
      <c r="V3931" s="89">
        <v>0</v>
      </c>
      <c r="W3931" s="89">
        <v>0</v>
      </c>
      <c r="X3931" s="89">
        <v>0</v>
      </c>
      <c r="Y3931" s="89">
        <v>0</v>
      </c>
    </row>
    <row r="3932" spans="1:25">
      <c r="A3932" s="88" t="s">
        <v>4041</v>
      </c>
      <c r="B3932" s="89">
        <v>0</v>
      </c>
      <c r="C3932" s="89">
        <v>0</v>
      </c>
      <c r="D3932" s="89">
        <v>0</v>
      </c>
      <c r="E3932" s="89">
        <v>0</v>
      </c>
      <c r="F3932" s="89">
        <v>0</v>
      </c>
      <c r="G3932" s="89">
        <v>0</v>
      </c>
      <c r="H3932" s="89">
        <v>0</v>
      </c>
      <c r="I3932" s="89">
        <v>0</v>
      </c>
      <c r="J3932" s="89">
        <v>0</v>
      </c>
      <c r="K3932" s="89">
        <v>0</v>
      </c>
      <c r="L3932" s="89">
        <v>0</v>
      </c>
      <c r="M3932" s="89">
        <v>0</v>
      </c>
      <c r="N3932" s="89">
        <v>0</v>
      </c>
      <c r="O3932" s="89">
        <v>0</v>
      </c>
      <c r="P3932" s="89">
        <v>0</v>
      </c>
      <c r="Q3932" s="89">
        <v>0</v>
      </c>
      <c r="R3932" s="89">
        <v>0</v>
      </c>
      <c r="S3932" s="89">
        <v>0</v>
      </c>
      <c r="T3932" s="89">
        <v>0</v>
      </c>
      <c r="U3932" s="89">
        <v>0</v>
      </c>
      <c r="V3932" s="89">
        <v>0</v>
      </c>
      <c r="W3932" s="89">
        <v>0</v>
      </c>
      <c r="X3932" s="89">
        <v>0</v>
      </c>
      <c r="Y3932" s="89">
        <v>0</v>
      </c>
    </row>
    <row r="3933" spans="1:25">
      <c r="A3933" s="88" t="s">
        <v>4042</v>
      </c>
      <c r="B3933" s="89">
        <v>0</v>
      </c>
      <c r="C3933" s="89">
        <v>0</v>
      </c>
      <c r="D3933" s="89">
        <v>0</v>
      </c>
      <c r="E3933" s="89">
        <v>0</v>
      </c>
      <c r="F3933" s="89">
        <v>0</v>
      </c>
      <c r="G3933" s="89">
        <v>0</v>
      </c>
      <c r="H3933" s="89">
        <v>0</v>
      </c>
      <c r="I3933" s="89">
        <v>0</v>
      </c>
      <c r="J3933" s="89">
        <v>0</v>
      </c>
      <c r="K3933" s="89">
        <v>0</v>
      </c>
      <c r="L3933" s="89">
        <v>0</v>
      </c>
      <c r="M3933" s="89">
        <v>0</v>
      </c>
      <c r="N3933" s="89">
        <v>0</v>
      </c>
      <c r="O3933" s="89">
        <v>0</v>
      </c>
      <c r="P3933" s="89">
        <v>0</v>
      </c>
      <c r="Q3933" s="89">
        <v>0</v>
      </c>
      <c r="R3933" s="89">
        <v>0</v>
      </c>
      <c r="S3933" s="89">
        <v>0</v>
      </c>
      <c r="T3933" s="89">
        <v>0</v>
      </c>
      <c r="U3933" s="89">
        <v>0</v>
      </c>
      <c r="V3933" s="89">
        <v>0</v>
      </c>
      <c r="W3933" s="89">
        <v>0</v>
      </c>
      <c r="X3933" s="89">
        <v>0</v>
      </c>
      <c r="Y3933" s="89">
        <v>0</v>
      </c>
    </row>
    <row r="3934" spans="1:25">
      <c r="A3934" s="88" t="s">
        <v>4043</v>
      </c>
      <c r="B3934" s="89">
        <v>0</v>
      </c>
      <c r="C3934" s="89">
        <v>0</v>
      </c>
      <c r="D3934" s="89">
        <v>0</v>
      </c>
      <c r="E3934" s="89">
        <v>0</v>
      </c>
      <c r="F3934" s="89">
        <v>0</v>
      </c>
      <c r="G3934" s="89">
        <v>0</v>
      </c>
      <c r="H3934" s="89">
        <v>0</v>
      </c>
      <c r="I3934" s="89">
        <v>0</v>
      </c>
      <c r="J3934" s="89">
        <v>0</v>
      </c>
      <c r="K3934" s="89">
        <v>0</v>
      </c>
      <c r="L3934" s="89">
        <v>0</v>
      </c>
      <c r="M3934" s="89">
        <v>0</v>
      </c>
      <c r="N3934" s="89">
        <v>0</v>
      </c>
      <c r="O3934" s="89">
        <v>0</v>
      </c>
      <c r="P3934" s="89">
        <v>0</v>
      </c>
      <c r="Q3934" s="89">
        <v>0</v>
      </c>
      <c r="R3934" s="89">
        <v>0</v>
      </c>
      <c r="S3934" s="89">
        <v>0</v>
      </c>
      <c r="T3934" s="89">
        <v>0</v>
      </c>
      <c r="U3934" s="89">
        <v>0</v>
      </c>
      <c r="V3934" s="89">
        <v>0</v>
      </c>
      <c r="W3934" s="89">
        <v>0</v>
      </c>
      <c r="X3934" s="89">
        <v>0</v>
      </c>
      <c r="Y3934" s="89">
        <v>0</v>
      </c>
    </row>
    <row r="3935" spans="1:25">
      <c r="A3935" s="88" t="s">
        <v>4044</v>
      </c>
      <c r="B3935" s="89">
        <v>0</v>
      </c>
      <c r="C3935" s="89">
        <v>0</v>
      </c>
      <c r="D3935" s="89">
        <v>0</v>
      </c>
      <c r="E3935" s="89">
        <v>0</v>
      </c>
      <c r="F3935" s="89">
        <v>0</v>
      </c>
      <c r="G3935" s="89">
        <v>0</v>
      </c>
      <c r="H3935" s="89">
        <v>0</v>
      </c>
      <c r="I3935" s="89">
        <v>0</v>
      </c>
      <c r="J3935" s="89">
        <v>0</v>
      </c>
      <c r="K3935" s="89">
        <v>0</v>
      </c>
      <c r="L3935" s="89">
        <v>0</v>
      </c>
      <c r="M3935" s="89">
        <v>0</v>
      </c>
      <c r="N3935" s="89">
        <v>0</v>
      </c>
      <c r="O3935" s="89">
        <v>0</v>
      </c>
      <c r="P3935" s="89">
        <v>0</v>
      </c>
      <c r="Q3935" s="89">
        <v>0</v>
      </c>
      <c r="R3935" s="89">
        <v>0</v>
      </c>
      <c r="S3935" s="89">
        <v>0</v>
      </c>
      <c r="T3935" s="89">
        <v>0</v>
      </c>
      <c r="U3935" s="89">
        <v>0</v>
      </c>
      <c r="V3935" s="89">
        <v>0</v>
      </c>
      <c r="W3935" s="89">
        <v>0</v>
      </c>
      <c r="X3935" s="89">
        <v>0</v>
      </c>
      <c r="Y3935" s="89">
        <v>0</v>
      </c>
    </row>
    <row r="3936" spans="1:25">
      <c r="A3936" s="88" t="s">
        <v>4045</v>
      </c>
      <c r="B3936" s="89">
        <v>0</v>
      </c>
      <c r="C3936" s="89">
        <v>0</v>
      </c>
      <c r="D3936" s="89">
        <v>0</v>
      </c>
      <c r="E3936" s="89">
        <v>0</v>
      </c>
      <c r="F3936" s="89">
        <v>0</v>
      </c>
      <c r="G3936" s="89">
        <v>0</v>
      </c>
      <c r="H3936" s="89">
        <v>0</v>
      </c>
      <c r="I3936" s="89">
        <v>0</v>
      </c>
      <c r="J3936" s="89">
        <v>0</v>
      </c>
      <c r="K3936" s="89">
        <v>0</v>
      </c>
      <c r="L3936" s="89">
        <v>0</v>
      </c>
      <c r="M3936" s="89">
        <v>0</v>
      </c>
      <c r="N3936" s="89">
        <v>0</v>
      </c>
      <c r="O3936" s="89">
        <v>0</v>
      </c>
      <c r="P3936" s="89">
        <v>0</v>
      </c>
      <c r="Q3936" s="89">
        <v>0</v>
      </c>
      <c r="R3936" s="89">
        <v>0</v>
      </c>
      <c r="S3936" s="89">
        <v>0</v>
      </c>
      <c r="T3936" s="89">
        <v>0</v>
      </c>
      <c r="U3936" s="89">
        <v>0</v>
      </c>
      <c r="V3936" s="89">
        <v>0</v>
      </c>
      <c r="W3936" s="89">
        <v>0</v>
      </c>
      <c r="X3936" s="89">
        <v>0</v>
      </c>
      <c r="Y3936" s="89">
        <v>0</v>
      </c>
    </row>
    <row r="3937" spans="1:25">
      <c r="A3937" s="88" t="s">
        <v>4046</v>
      </c>
      <c r="B3937" s="89">
        <v>0</v>
      </c>
      <c r="C3937" s="89">
        <v>0</v>
      </c>
      <c r="D3937" s="89">
        <v>0</v>
      </c>
      <c r="E3937" s="89">
        <v>0</v>
      </c>
      <c r="F3937" s="89">
        <v>0</v>
      </c>
      <c r="G3937" s="89">
        <v>0</v>
      </c>
      <c r="H3937" s="89">
        <v>0</v>
      </c>
      <c r="I3937" s="89">
        <v>0</v>
      </c>
      <c r="J3937" s="89">
        <v>0</v>
      </c>
      <c r="K3937" s="89">
        <v>0</v>
      </c>
      <c r="L3937" s="89">
        <v>0</v>
      </c>
      <c r="M3937" s="89">
        <v>0</v>
      </c>
      <c r="N3937" s="89">
        <v>0</v>
      </c>
      <c r="O3937" s="89">
        <v>0</v>
      </c>
      <c r="P3937" s="89">
        <v>0</v>
      </c>
      <c r="Q3937" s="89">
        <v>0</v>
      </c>
      <c r="R3937" s="89">
        <v>0</v>
      </c>
      <c r="S3937" s="89">
        <v>0</v>
      </c>
      <c r="T3937" s="89">
        <v>0</v>
      </c>
      <c r="U3937" s="89">
        <v>0</v>
      </c>
      <c r="V3937" s="89">
        <v>0</v>
      </c>
      <c r="W3937" s="89">
        <v>0</v>
      </c>
      <c r="X3937" s="89">
        <v>0</v>
      </c>
      <c r="Y3937" s="89">
        <v>0</v>
      </c>
    </row>
    <row r="3938" spans="1:25">
      <c r="A3938" s="88" t="s">
        <v>4047</v>
      </c>
      <c r="B3938" s="89">
        <v>0</v>
      </c>
      <c r="C3938" s="89">
        <v>0</v>
      </c>
      <c r="D3938" s="89">
        <v>0</v>
      </c>
      <c r="E3938" s="89">
        <v>0</v>
      </c>
      <c r="F3938" s="89">
        <v>0</v>
      </c>
      <c r="G3938" s="89">
        <v>0</v>
      </c>
      <c r="H3938" s="89">
        <v>0</v>
      </c>
      <c r="I3938" s="89">
        <v>0</v>
      </c>
      <c r="J3938" s="89">
        <v>0</v>
      </c>
      <c r="K3938" s="89">
        <v>0</v>
      </c>
      <c r="L3938" s="89">
        <v>0</v>
      </c>
      <c r="M3938" s="89">
        <v>0</v>
      </c>
      <c r="N3938" s="89">
        <v>0</v>
      </c>
      <c r="O3938" s="89">
        <v>0</v>
      </c>
      <c r="P3938" s="89">
        <v>0</v>
      </c>
      <c r="Q3938" s="89">
        <v>0</v>
      </c>
      <c r="R3938" s="89">
        <v>0</v>
      </c>
      <c r="S3938" s="89">
        <v>0</v>
      </c>
      <c r="T3938" s="89">
        <v>0</v>
      </c>
      <c r="U3938" s="89">
        <v>0</v>
      </c>
      <c r="V3938" s="89">
        <v>0</v>
      </c>
      <c r="W3938" s="89">
        <v>0</v>
      </c>
      <c r="X3938" s="89">
        <v>0</v>
      </c>
      <c r="Y3938" s="89">
        <v>0</v>
      </c>
    </row>
    <row r="3939" spans="1:25">
      <c r="A3939" s="88" t="s">
        <v>4048</v>
      </c>
      <c r="B3939" s="89">
        <v>0</v>
      </c>
      <c r="C3939" s="89">
        <v>0</v>
      </c>
      <c r="D3939" s="89">
        <v>0</v>
      </c>
      <c r="E3939" s="89">
        <v>0</v>
      </c>
      <c r="F3939" s="89">
        <v>0</v>
      </c>
      <c r="G3939" s="89">
        <v>0</v>
      </c>
      <c r="H3939" s="89">
        <v>0</v>
      </c>
      <c r="I3939" s="89">
        <v>0</v>
      </c>
      <c r="J3939" s="89">
        <v>0</v>
      </c>
      <c r="K3939" s="89">
        <v>0</v>
      </c>
      <c r="L3939" s="89">
        <v>0</v>
      </c>
      <c r="M3939" s="89">
        <v>0</v>
      </c>
      <c r="N3939" s="89">
        <v>0</v>
      </c>
      <c r="O3939" s="89">
        <v>0</v>
      </c>
      <c r="P3939" s="89">
        <v>0</v>
      </c>
      <c r="Q3939" s="89">
        <v>0</v>
      </c>
      <c r="R3939" s="89">
        <v>0</v>
      </c>
      <c r="S3939" s="89">
        <v>0</v>
      </c>
      <c r="T3939" s="89">
        <v>0</v>
      </c>
      <c r="U3939" s="89">
        <v>0</v>
      </c>
      <c r="V3939" s="89">
        <v>0</v>
      </c>
      <c r="W3939" s="89">
        <v>0</v>
      </c>
      <c r="X3939" s="89">
        <v>0</v>
      </c>
      <c r="Y3939" s="89">
        <v>0</v>
      </c>
    </row>
    <row r="3940" spans="1:25">
      <c r="A3940" s="88" t="s">
        <v>4049</v>
      </c>
      <c r="B3940" s="89">
        <v>0</v>
      </c>
      <c r="C3940" s="89">
        <v>0</v>
      </c>
      <c r="D3940" s="89">
        <v>0</v>
      </c>
      <c r="E3940" s="89">
        <v>0</v>
      </c>
      <c r="F3940" s="89">
        <v>0</v>
      </c>
      <c r="G3940" s="89">
        <v>0</v>
      </c>
      <c r="H3940" s="89">
        <v>0</v>
      </c>
      <c r="I3940" s="89">
        <v>0</v>
      </c>
      <c r="J3940" s="89">
        <v>0</v>
      </c>
      <c r="K3940" s="89">
        <v>0</v>
      </c>
      <c r="L3940" s="89">
        <v>0</v>
      </c>
      <c r="M3940" s="89">
        <v>0</v>
      </c>
      <c r="N3940" s="89">
        <v>0</v>
      </c>
      <c r="O3940" s="89">
        <v>0</v>
      </c>
      <c r="P3940" s="89">
        <v>0</v>
      </c>
      <c r="Q3940" s="89">
        <v>0</v>
      </c>
      <c r="R3940" s="89">
        <v>0</v>
      </c>
      <c r="S3940" s="89">
        <v>0</v>
      </c>
      <c r="T3940" s="89">
        <v>0</v>
      </c>
      <c r="U3940" s="89">
        <v>0</v>
      </c>
      <c r="V3940" s="89">
        <v>0</v>
      </c>
      <c r="W3940" s="89">
        <v>0</v>
      </c>
      <c r="X3940" s="89">
        <v>0</v>
      </c>
      <c r="Y3940" s="89">
        <v>0</v>
      </c>
    </row>
    <row r="3941" spans="1:25">
      <c r="A3941" s="88" t="s">
        <v>4050</v>
      </c>
      <c r="B3941" s="89">
        <v>0</v>
      </c>
      <c r="C3941" s="89">
        <v>0</v>
      </c>
      <c r="D3941" s="89">
        <v>0</v>
      </c>
      <c r="E3941" s="89">
        <v>0</v>
      </c>
      <c r="F3941" s="89">
        <v>0</v>
      </c>
      <c r="G3941" s="89">
        <v>0</v>
      </c>
      <c r="H3941" s="89">
        <v>0</v>
      </c>
      <c r="I3941" s="89">
        <v>0</v>
      </c>
      <c r="J3941" s="89">
        <v>0</v>
      </c>
      <c r="K3941" s="89">
        <v>0</v>
      </c>
      <c r="L3941" s="89">
        <v>0</v>
      </c>
      <c r="M3941" s="89">
        <v>0</v>
      </c>
      <c r="N3941" s="89">
        <v>0</v>
      </c>
      <c r="O3941" s="89">
        <v>0</v>
      </c>
      <c r="P3941" s="89">
        <v>0</v>
      </c>
      <c r="Q3941" s="89">
        <v>0</v>
      </c>
      <c r="R3941" s="89">
        <v>0</v>
      </c>
      <c r="S3941" s="89">
        <v>0</v>
      </c>
      <c r="T3941" s="89">
        <v>0</v>
      </c>
      <c r="U3941" s="89">
        <v>0</v>
      </c>
      <c r="V3941" s="89">
        <v>0</v>
      </c>
      <c r="W3941" s="89">
        <v>0</v>
      </c>
      <c r="X3941" s="89">
        <v>0</v>
      </c>
      <c r="Y3941" s="89">
        <v>0</v>
      </c>
    </row>
    <row r="3942" spans="1:25">
      <c r="A3942" s="88" t="s">
        <v>4051</v>
      </c>
      <c r="B3942" s="89">
        <v>0</v>
      </c>
      <c r="C3942" s="89">
        <v>0</v>
      </c>
      <c r="D3942" s="89">
        <v>0</v>
      </c>
      <c r="E3942" s="89">
        <v>0</v>
      </c>
      <c r="F3942" s="89">
        <v>0</v>
      </c>
      <c r="G3942" s="89">
        <v>0</v>
      </c>
      <c r="H3942" s="89">
        <v>0</v>
      </c>
      <c r="I3942" s="89">
        <v>0</v>
      </c>
      <c r="J3942" s="89">
        <v>0</v>
      </c>
      <c r="K3942" s="89">
        <v>0</v>
      </c>
      <c r="L3942" s="89">
        <v>0</v>
      </c>
      <c r="M3942" s="89">
        <v>0</v>
      </c>
      <c r="N3942" s="89">
        <v>0</v>
      </c>
      <c r="O3942" s="89">
        <v>0</v>
      </c>
      <c r="P3942" s="89">
        <v>0</v>
      </c>
      <c r="Q3942" s="89">
        <v>0</v>
      </c>
      <c r="R3942" s="89">
        <v>0</v>
      </c>
      <c r="S3942" s="89">
        <v>0</v>
      </c>
      <c r="T3942" s="89">
        <v>0</v>
      </c>
      <c r="U3942" s="89">
        <v>0</v>
      </c>
      <c r="V3942" s="89">
        <v>0</v>
      </c>
      <c r="W3942" s="89">
        <v>0</v>
      </c>
      <c r="X3942" s="89">
        <v>0</v>
      </c>
      <c r="Y3942" s="89">
        <v>0</v>
      </c>
    </row>
    <row r="3943" spans="1:25">
      <c r="A3943" s="88" t="s">
        <v>4052</v>
      </c>
      <c r="B3943" s="89">
        <v>0</v>
      </c>
      <c r="C3943" s="89">
        <v>0</v>
      </c>
      <c r="D3943" s="89">
        <v>0</v>
      </c>
      <c r="E3943" s="89">
        <v>0</v>
      </c>
      <c r="F3943" s="89">
        <v>0</v>
      </c>
      <c r="G3943" s="89">
        <v>0</v>
      </c>
      <c r="H3943" s="89">
        <v>0</v>
      </c>
      <c r="I3943" s="89">
        <v>0</v>
      </c>
      <c r="J3943" s="89">
        <v>0</v>
      </c>
      <c r="K3943" s="89">
        <v>0</v>
      </c>
      <c r="L3943" s="89">
        <v>0</v>
      </c>
      <c r="M3943" s="89">
        <v>0</v>
      </c>
      <c r="N3943" s="89">
        <v>0</v>
      </c>
      <c r="O3943" s="89">
        <v>0</v>
      </c>
      <c r="P3943" s="89">
        <v>0</v>
      </c>
      <c r="Q3943" s="89">
        <v>0</v>
      </c>
      <c r="R3943" s="89">
        <v>0</v>
      </c>
      <c r="S3943" s="89">
        <v>0</v>
      </c>
      <c r="T3943" s="89">
        <v>0</v>
      </c>
      <c r="U3943" s="89">
        <v>0</v>
      </c>
      <c r="V3943" s="89">
        <v>0</v>
      </c>
      <c r="W3943" s="89">
        <v>0</v>
      </c>
      <c r="X3943" s="89">
        <v>0</v>
      </c>
      <c r="Y3943" s="89">
        <v>0</v>
      </c>
    </row>
    <row r="3944" spans="1:25">
      <c r="A3944" s="88" t="s">
        <v>4053</v>
      </c>
      <c r="B3944" s="89">
        <v>0</v>
      </c>
      <c r="C3944" s="89">
        <v>0</v>
      </c>
      <c r="D3944" s="89">
        <v>0</v>
      </c>
      <c r="E3944" s="89">
        <v>0</v>
      </c>
      <c r="F3944" s="89">
        <v>0</v>
      </c>
      <c r="G3944" s="89">
        <v>0</v>
      </c>
      <c r="H3944" s="89">
        <v>0</v>
      </c>
      <c r="I3944" s="89">
        <v>0</v>
      </c>
      <c r="J3944" s="89">
        <v>0</v>
      </c>
      <c r="K3944" s="89">
        <v>0</v>
      </c>
      <c r="L3944" s="89">
        <v>0</v>
      </c>
      <c r="M3944" s="89">
        <v>0</v>
      </c>
      <c r="N3944" s="89">
        <v>0</v>
      </c>
      <c r="O3944" s="89">
        <v>0</v>
      </c>
      <c r="P3944" s="89">
        <v>0</v>
      </c>
      <c r="Q3944" s="89">
        <v>0</v>
      </c>
      <c r="R3944" s="89">
        <v>0</v>
      </c>
      <c r="S3944" s="89">
        <v>0</v>
      </c>
      <c r="T3944" s="89">
        <v>0</v>
      </c>
      <c r="U3944" s="89">
        <v>0</v>
      </c>
      <c r="V3944" s="89">
        <v>0</v>
      </c>
      <c r="W3944" s="89">
        <v>0</v>
      </c>
      <c r="X3944" s="89">
        <v>0</v>
      </c>
      <c r="Y3944" s="89">
        <v>0</v>
      </c>
    </row>
    <row r="3945" spans="1:25">
      <c r="A3945" s="88" t="s">
        <v>4054</v>
      </c>
      <c r="B3945" s="89">
        <v>0</v>
      </c>
      <c r="C3945" s="89">
        <v>0</v>
      </c>
      <c r="D3945" s="89">
        <v>0</v>
      </c>
      <c r="E3945" s="89">
        <v>0</v>
      </c>
      <c r="F3945" s="89">
        <v>0</v>
      </c>
      <c r="G3945" s="89">
        <v>0</v>
      </c>
      <c r="H3945" s="89">
        <v>0</v>
      </c>
      <c r="I3945" s="89">
        <v>0</v>
      </c>
      <c r="J3945" s="89">
        <v>0</v>
      </c>
      <c r="K3945" s="89">
        <v>0</v>
      </c>
      <c r="L3945" s="89">
        <v>0</v>
      </c>
      <c r="M3945" s="89">
        <v>0</v>
      </c>
      <c r="N3945" s="89">
        <v>0</v>
      </c>
      <c r="O3945" s="89">
        <v>0</v>
      </c>
      <c r="P3945" s="89">
        <v>0</v>
      </c>
      <c r="Q3945" s="89">
        <v>0</v>
      </c>
      <c r="R3945" s="89">
        <v>0</v>
      </c>
      <c r="S3945" s="89">
        <v>0</v>
      </c>
      <c r="T3945" s="89">
        <v>0</v>
      </c>
      <c r="U3945" s="89">
        <v>0</v>
      </c>
      <c r="V3945" s="89">
        <v>0</v>
      </c>
      <c r="W3945" s="89">
        <v>0</v>
      </c>
      <c r="X3945" s="89">
        <v>0</v>
      </c>
      <c r="Y3945" s="89">
        <v>0</v>
      </c>
    </row>
    <row r="3946" spans="1:25">
      <c r="A3946" s="88" t="s">
        <v>4055</v>
      </c>
      <c r="B3946" s="89">
        <v>0</v>
      </c>
      <c r="C3946" s="89">
        <v>0</v>
      </c>
      <c r="D3946" s="89">
        <v>0</v>
      </c>
      <c r="E3946" s="89">
        <v>0</v>
      </c>
      <c r="F3946" s="89">
        <v>0</v>
      </c>
      <c r="G3946" s="89">
        <v>0</v>
      </c>
      <c r="H3946" s="89">
        <v>0</v>
      </c>
      <c r="I3946" s="89">
        <v>0</v>
      </c>
      <c r="J3946" s="89">
        <v>0</v>
      </c>
      <c r="K3946" s="89">
        <v>0</v>
      </c>
      <c r="L3946" s="89">
        <v>0</v>
      </c>
      <c r="M3946" s="89">
        <v>0</v>
      </c>
      <c r="N3946" s="89">
        <v>0</v>
      </c>
      <c r="O3946" s="89">
        <v>0</v>
      </c>
      <c r="P3946" s="89">
        <v>0</v>
      </c>
      <c r="Q3946" s="89">
        <v>0</v>
      </c>
      <c r="R3946" s="89">
        <v>0</v>
      </c>
      <c r="S3946" s="89">
        <v>0</v>
      </c>
      <c r="T3946" s="89">
        <v>0</v>
      </c>
      <c r="U3946" s="89">
        <v>0</v>
      </c>
      <c r="V3946" s="89">
        <v>0</v>
      </c>
      <c r="W3946" s="89">
        <v>0</v>
      </c>
      <c r="X3946" s="89">
        <v>0</v>
      </c>
      <c r="Y3946" s="89">
        <v>0</v>
      </c>
    </row>
    <row r="3947" spans="1:25">
      <c r="A3947" s="88" t="s">
        <v>4056</v>
      </c>
      <c r="B3947" s="89">
        <v>0</v>
      </c>
      <c r="C3947" s="89">
        <v>0</v>
      </c>
      <c r="D3947" s="89">
        <v>0</v>
      </c>
      <c r="E3947" s="89">
        <v>0</v>
      </c>
      <c r="F3947" s="89">
        <v>0</v>
      </c>
      <c r="G3947" s="89">
        <v>0</v>
      </c>
      <c r="H3947" s="89">
        <v>0</v>
      </c>
      <c r="I3947" s="89">
        <v>0</v>
      </c>
      <c r="J3947" s="89">
        <v>0</v>
      </c>
      <c r="K3947" s="89">
        <v>0</v>
      </c>
      <c r="L3947" s="89">
        <v>0</v>
      </c>
      <c r="M3947" s="89">
        <v>0</v>
      </c>
      <c r="N3947" s="89">
        <v>0</v>
      </c>
      <c r="O3947" s="89">
        <v>0</v>
      </c>
      <c r="P3947" s="89">
        <v>0</v>
      </c>
      <c r="Q3947" s="89">
        <v>0</v>
      </c>
      <c r="R3947" s="89">
        <v>0</v>
      </c>
      <c r="S3947" s="89">
        <v>0</v>
      </c>
      <c r="T3947" s="89">
        <v>0</v>
      </c>
      <c r="U3947" s="89">
        <v>0</v>
      </c>
      <c r="V3947" s="89">
        <v>0</v>
      </c>
      <c r="W3947" s="89">
        <v>0</v>
      </c>
      <c r="X3947" s="89">
        <v>0</v>
      </c>
      <c r="Y3947" s="89">
        <v>0</v>
      </c>
    </row>
    <row r="3948" spans="1:25">
      <c r="A3948" s="88" t="s">
        <v>4057</v>
      </c>
      <c r="B3948" s="89">
        <v>0</v>
      </c>
      <c r="C3948" s="89">
        <v>0</v>
      </c>
      <c r="D3948" s="89">
        <v>0</v>
      </c>
      <c r="E3948" s="89">
        <v>0</v>
      </c>
      <c r="F3948" s="89">
        <v>0</v>
      </c>
      <c r="G3948" s="89">
        <v>0</v>
      </c>
      <c r="H3948" s="89">
        <v>0</v>
      </c>
      <c r="I3948" s="89">
        <v>0</v>
      </c>
      <c r="J3948" s="89">
        <v>0</v>
      </c>
      <c r="K3948" s="89">
        <v>0</v>
      </c>
      <c r="L3948" s="89">
        <v>0</v>
      </c>
      <c r="M3948" s="89">
        <v>0</v>
      </c>
      <c r="N3948" s="89">
        <v>0</v>
      </c>
      <c r="O3948" s="89">
        <v>0</v>
      </c>
      <c r="P3948" s="89">
        <v>0</v>
      </c>
      <c r="Q3948" s="89">
        <v>0</v>
      </c>
      <c r="R3948" s="89">
        <v>0</v>
      </c>
      <c r="S3948" s="89">
        <v>0</v>
      </c>
      <c r="T3948" s="89">
        <v>0</v>
      </c>
      <c r="U3948" s="89">
        <v>0</v>
      </c>
      <c r="V3948" s="89">
        <v>0</v>
      </c>
      <c r="W3948" s="89">
        <v>0</v>
      </c>
      <c r="X3948" s="89">
        <v>0</v>
      </c>
      <c r="Y3948" s="89">
        <v>0</v>
      </c>
    </row>
    <row r="3949" spans="1:25">
      <c r="A3949" s="88" t="s">
        <v>4058</v>
      </c>
      <c r="B3949" s="89">
        <v>0</v>
      </c>
      <c r="C3949" s="89">
        <v>0</v>
      </c>
      <c r="D3949" s="89">
        <v>0</v>
      </c>
      <c r="E3949" s="89">
        <v>0</v>
      </c>
      <c r="F3949" s="89">
        <v>0</v>
      </c>
      <c r="G3949" s="89">
        <v>0</v>
      </c>
      <c r="H3949" s="89">
        <v>0</v>
      </c>
      <c r="I3949" s="89">
        <v>0</v>
      </c>
      <c r="J3949" s="89">
        <v>0</v>
      </c>
      <c r="K3949" s="89">
        <v>0</v>
      </c>
      <c r="L3949" s="89">
        <v>0</v>
      </c>
      <c r="M3949" s="89">
        <v>0</v>
      </c>
      <c r="N3949" s="89">
        <v>0</v>
      </c>
      <c r="O3949" s="89">
        <v>0</v>
      </c>
      <c r="P3949" s="89">
        <v>0</v>
      </c>
      <c r="Q3949" s="89">
        <v>0</v>
      </c>
      <c r="R3949" s="89">
        <v>0</v>
      </c>
      <c r="S3949" s="89">
        <v>0</v>
      </c>
      <c r="T3949" s="89">
        <v>0</v>
      </c>
      <c r="U3949" s="89">
        <v>0</v>
      </c>
      <c r="V3949" s="89">
        <v>0</v>
      </c>
      <c r="W3949" s="89">
        <v>0</v>
      </c>
      <c r="X3949" s="89">
        <v>0</v>
      </c>
      <c r="Y3949" s="89">
        <v>0</v>
      </c>
    </row>
    <row r="3950" spans="1:25">
      <c r="A3950" s="88" t="s">
        <v>4059</v>
      </c>
      <c r="B3950" s="89">
        <v>0</v>
      </c>
      <c r="C3950" s="89">
        <v>0</v>
      </c>
      <c r="D3950" s="89">
        <v>0</v>
      </c>
      <c r="E3950" s="89">
        <v>0</v>
      </c>
      <c r="F3950" s="89">
        <v>0</v>
      </c>
      <c r="G3950" s="89">
        <v>0</v>
      </c>
      <c r="H3950" s="89">
        <v>0</v>
      </c>
      <c r="I3950" s="89">
        <v>0</v>
      </c>
      <c r="J3950" s="89">
        <v>0</v>
      </c>
      <c r="K3950" s="89">
        <v>0</v>
      </c>
      <c r="L3950" s="89">
        <v>0</v>
      </c>
      <c r="M3950" s="89">
        <v>0</v>
      </c>
      <c r="N3950" s="89">
        <v>0</v>
      </c>
      <c r="O3950" s="89">
        <v>0</v>
      </c>
      <c r="P3950" s="89">
        <v>0</v>
      </c>
      <c r="Q3950" s="89">
        <v>0</v>
      </c>
      <c r="R3950" s="89">
        <v>0</v>
      </c>
      <c r="S3950" s="89">
        <v>0</v>
      </c>
      <c r="T3950" s="89">
        <v>0</v>
      </c>
      <c r="U3950" s="89">
        <v>0</v>
      </c>
      <c r="V3950" s="89">
        <v>0</v>
      </c>
      <c r="W3950" s="89">
        <v>0</v>
      </c>
      <c r="X3950" s="89">
        <v>0</v>
      </c>
      <c r="Y3950" s="89">
        <v>0</v>
      </c>
    </row>
    <row r="3951" spans="1:25">
      <c r="A3951" s="88" t="s">
        <v>4060</v>
      </c>
      <c r="B3951" s="89">
        <v>0</v>
      </c>
      <c r="C3951" s="89">
        <v>0</v>
      </c>
      <c r="D3951" s="89">
        <v>0</v>
      </c>
      <c r="E3951" s="89">
        <v>0</v>
      </c>
      <c r="F3951" s="89">
        <v>0</v>
      </c>
      <c r="G3951" s="89">
        <v>0</v>
      </c>
      <c r="H3951" s="89">
        <v>0</v>
      </c>
      <c r="I3951" s="89">
        <v>0</v>
      </c>
      <c r="J3951" s="89">
        <v>0</v>
      </c>
      <c r="K3951" s="89">
        <v>0</v>
      </c>
      <c r="L3951" s="89">
        <v>0</v>
      </c>
      <c r="M3951" s="89">
        <v>0</v>
      </c>
      <c r="N3951" s="89">
        <v>0</v>
      </c>
      <c r="O3951" s="89">
        <v>0</v>
      </c>
      <c r="P3951" s="89">
        <v>0</v>
      </c>
      <c r="Q3951" s="89">
        <v>0</v>
      </c>
      <c r="R3951" s="89">
        <v>0</v>
      </c>
      <c r="S3951" s="89">
        <v>0</v>
      </c>
      <c r="T3951" s="89">
        <v>0</v>
      </c>
      <c r="U3951" s="89">
        <v>0</v>
      </c>
      <c r="V3951" s="89">
        <v>0</v>
      </c>
      <c r="W3951" s="89">
        <v>0</v>
      </c>
      <c r="X3951" s="89">
        <v>0</v>
      </c>
      <c r="Y3951" s="89">
        <v>0</v>
      </c>
    </row>
    <row r="3952" spans="1:25">
      <c r="A3952" s="88" t="s">
        <v>4061</v>
      </c>
      <c r="B3952" s="89">
        <v>0</v>
      </c>
      <c r="C3952" s="89">
        <v>0</v>
      </c>
      <c r="D3952" s="89">
        <v>0</v>
      </c>
      <c r="E3952" s="89">
        <v>0</v>
      </c>
      <c r="F3952" s="89">
        <v>0</v>
      </c>
      <c r="G3952" s="89">
        <v>0</v>
      </c>
      <c r="H3952" s="89">
        <v>0</v>
      </c>
      <c r="I3952" s="89">
        <v>0</v>
      </c>
      <c r="J3952" s="89">
        <v>0</v>
      </c>
      <c r="K3952" s="89">
        <v>0</v>
      </c>
      <c r="L3952" s="89">
        <v>0</v>
      </c>
      <c r="M3952" s="89">
        <v>0</v>
      </c>
      <c r="N3952" s="89">
        <v>0</v>
      </c>
      <c r="O3952" s="89">
        <v>0</v>
      </c>
      <c r="P3952" s="89">
        <v>0</v>
      </c>
      <c r="Q3952" s="89">
        <v>0</v>
      </c>
      <c r="R3952" s="89">
        <v>0</v>
      </c>
      <c r="S3952" s="89">
        <v>0</v>
      </c>
      <c r="T3952" s="89">
        <v>0</v>
      </c>
      <c r="U3952" s="89">
        <v>0</v>
      </c>
      <c r="V3952" s="89">
        <v>0</v>
      </c>
      <c r="W3952" s="89">
        <v>0</v>
      </c>
      <c r="X3952" s="89">
        <v>0</v>
      </c>
      <c r="Y3952" s="89">
        <v>0</v>
      </c>
    </row>
    <row r="3953" spans="1:25">
      <c r="A3953" s="88" t="s">
        <v>4062</v>
      </c>
      <c r="B3953" s="89">
        <v>0</v>
      </c>
      <c r="C3953" s="89">
        <v>0</v>
      </c>
      <c r="D3953" s="89">
        <v>0</v>
      </c>
      <c r="E3953" s="89">
        <v>0</v>
      </c>
      <c r="F3953" s="89">
        <v>0</v>
      </c>
      <c r="G3953" s="89">
        <v>0</v>
      </c>
      <c r="H3953" s="89">
        <v>0</v>
      </c>
      <c r="I3953" s="89">
        <v>0</v>
      </c>
      <c r="J3953" s="89">
        <v>0</v>
      </c>
      <c r="K3953" s="89">
        <v>0</v>
      </c>
      <c r="L3953" s="89">
        <v>0</v>
      </c>
      <c r="M3953" s="89">
        <v>0</v>
      </c>
      <c r="N3953" s="89">
        <v>0</v>
      </c>
      <c r="O3953" s="89">
        <v>0</v>
      </c>
      <c r="P3953" s="89">
        <v>0</v>
      </c>
      <c r="Q3953" s="89">
        <v>0</v>
      </c>
      <c r="R3953" s="89">
        <v>0</v>
      </c>
      <c r="S3953" s="89">
        <v>0</v>
      </c>
      <c r="T3953" s="89">
        <v>0</v>
      </c>
      <c r="U3953" s="89">
        <v>0</v>
      </c>
      <c r="V3953" s="89">
        <v>0</v>
      </c>
      <c r="W3953" s="89">
        <v>0</v>
      </c>
      <c r="X3953" s="89">
        <v>0</v>
      </c>
      <c r="Y3953" s="89">
        <v>0</v>
      </c>
    </row>
    <row r="3954" spans="1:25">
      <c r="A3954" s="88" t="s">
        <v>4063</v>
      </c>
      <c r="B3954" s="89">
        <v>0</v>
      </c>
      <c r="C3954" s="89">
        <v>0</v>
      </c>
      <c r="D3954" s="89">
        <v>0</v>
      </c>
      <c r="E3954" s="89">
        <v>0</v>
      </c>
      <c r="F3954" s="89">
        <v>0</v>
      </c>
      <c r="G3954" s="89">
        <v>0</v>
      </c>
      <c r="H3954" s="89">
        <v>0</v>
      </c>
      <c r="I3954" s="89">
        <v>0</v>
      </c>
      <c r="J3954" s="89">
        <v>0</v>
      </c>
      <c r="K3954" s="89">
        <v>0</v>
      </c>
      <c r="L3954" s="89">
        <v>0</v>
      </c>
      <c r="M3954" s="89">
        <v>0</v>
      </c>
      <c r="N3954" s="89">
        <v>0</v>
      </c>
      <c r="O3954" s="89">
        <v>0</v>
      </c>
      <c r="P3954" s="89">
        <v>0</v>
      </c>
      <c r="Q3954" s="89">
        <v>0</v>
      </c>
      <c r="R3954" s="89">
        <v>0</v>
      </c>
      <c r="S3954" s="89">
        <v>0</v>
      </c>
      <c r="T3954" s="89">
        <v>0</v>
      </c>
      <c r="U3954" s="89">
        <v>0</v>
      </c>
      <c r="V3954" s="89">
        <v>0</v>
      </c>
      <c r="W3954" s="89">
        <v>0</v>
      </c>
      <c r="X3954" s="89">
        <v>0</v>
      </c>
      <c r="Y3954" s="89">
        <v>0</v>
      </c>
    </row>
    <row r="3955" spans="1:25">
      <c r="A3955" s="88" t="s">
        <v>4064</v>
      </c>
      <c r="B3955" s="89">
        <v>0</v>
      </c>
      <c r="C3955" s="89">
        <v>0</v>
      </c>
      <c r="D3955" s="89">
        <v>0</v>
      </c>
      <c r="E3955" s="89">
        <v>0</v>
      </c>
      <c r="F3955" s="89">
        <v>0</v>
      </c>
      <c r="G3955" s="89">
        <v>0</v>
      </c>
      <c r="H3955" s="89">
        <v>0</v>
      </c>
      <c r="I3955" s="89">
        <v>0</v>
      </c>
      <c r="J3955" s="89">
        <v>0</v>
      </c>
      <c r="K3955" s="89">
        <v>0</v>
      </c>
      <c r="L3955" s="89">
        <v>0</v>
      </c>
      <c r="M3955" s="89">
        <v>0</v>
      </c>
      <c r="N3955" s="89">
        <v>0</v>
      </c>
      <c r="O3955" s="89">
        <v>0</v>
      </c>
      <c r="P3955" s="89">
        <v>0</v>
      </c>
      <c r="Q3955" s="89">
        <v>0</v>
      </c>
      <c r="R3955" s="89">
        <v>0</v>
      </c>
      <c r="S3955" s="89">
        <v>0</v>
      </c>
      <c r="T3955" s="89">
        <v>0</v>
      </c>
      <c r="U3955" s="89">
        <v>0</v>
      </c>
      <c r="V3955" s="89">
        <v>0</v>
      </c>
      <c r="W3955" s="89">
        <v>0</v>
      </c>
      <c r="X3955" s="89">
        <v>0</v>
      </c>
      <c r="Y3955" s="89">
        <v>0</v>
      </c>
    </row>
    <row r="3956" spans="1:25">
      <c r="A3956" s="88" t="s">
        <v>4065</v>
      </c>
      <c r="B3956" s="89">
        <v>0</v>
      </c>
      <c r="C3956" s="89">
        <v>0</v>
      </c>
      <c r="D3956" s="89">
        <v>0</v>
      </c>
      <c r="E3956" s="89">
        <v>0</v>
      </c>
      <c r="F3956" s="89">
        <v>0</v>
      </c>
      <c r="G3956" s="89">
        <v>0</v>
      </c>
      <c r="H3956" s="89">
        <v>0</v>
      </c>
      <c r="I3956" s="89">
        <v>0</v>
      </c>
      <c r="J3956" s="89">
        <v>0</v>
      </c>
      <c r="K3956" s="89">
        <v>0</v>
      </c>
      <c r="L3956" s="89">
        <v>0</v>
      </c>
      <c r="M3956" s="89">
        <v>0</v>
      </c>
      <c r="N3956" s="89">
        <v>0</v>
      </c>
      <c r="O3956" s="89">
        <v>0</v>
      </c>
      <c r="P3956" s="89">
        <v>0</v>
      </c>
      <c r="Q3956" s="89">
        <v>0</v>
      </c>
      <c r="R3956" s="89">
        <v>0</v>
      </c>
      <c r="S3956" s="89">
        <v>0</v>
      </c>
      <c r="T3956" s="89">
        <v>0</v>
      </c>
      <c r="U3956" s="89">
        <v>0</v>
      </c>
      <c r="V3956" s="89">
        <v>0</v>
      </c>
      <c r="W3956" s="89">
        <v>0</v>
      </c>
      <c r="X3956" s="89">
        <v>0</v>
      </c>
      <c r="Y3956" s="89">
        <v>0</v>
      </c>
    </row>
    <row r="3957" spans="1:25">
      <c r="A3957" s="88" t="s">
        <v>4066</v>
      </c>
      <c r="B3957" s="89">
        <v>0</v>
      </c>
      <c r="C3957" s="89">
        <v>0</v>
      </c>
      <c r="D3957" s="89">
        <v>0</v>
      </c>
      <c r="E3957" s="89">
        <v>0</v>
      </c>
      <c r="F3957" s="89">
        <v>0</v>
      </c>
      <c r="G3957" s="89">
        <v>0</v>
      </c>
      <c r="H3957" s="89">
        <v>0</v>
      </c>
      <c r="I3957" s="89">
        <v>0</v>
      </c>
      <c r="J3957" s="89">
        <v>0</v>
      </c>
      <c r="K3957" s="89">
        <v>0</v>
      </c>
      <c r="L3957" s="89">
        <v>0</v>
      </c>
      <c r="M3957" s="89">
        <v>0</v>
      </c>
      <c r="N3957" s="89">
        <v>0</v>
      </c>
      <c r="O3957" s="89">
        <v>0</v>
      </c>
      <c r="P3957" s="89">
        <v>0</v>
      </c>
      <c r="Q3957" s="89">
        <v>0</v>
      </c>
      <c r="R3957" s="89">
        <v>0</v>
      </c>
      <c r="S3957" s="89">
        <v>0</v>
      </c>
      <c r="T3957" s="89">
        <v>0</v>
      </c>
      <c r="U3957" s="89">
        <v>0</v>
      </c>
      <c r="V3957" s="89">
        <v>0</v>
      </c>
      <c r="W3957" s="89">
        <v>0</v>
      </c>
      <c r="X3957" s="89">
        <v>0</v>
      </c>
      <c r="Y3957" s="89">
        <v>0</v>
      </c>
    </row>
    <row r="3958" spans="1:25">
      <c r="A3958" s="88" t="s">
        <v>4067</v>
      </c>
      <c r="B3958" s="89">
        <v>0</v>
      </c>
      <c r="C3958" s="89">
        <v>0</v>
      </c>
      <c r="D3958" s="89">
        <v>0</v>
      </c>
      <c r="E3958" s="89">
        <v>0</v>
      </c>
      <c r="F3958" s="89">
        <v>0</v>
      </c>
      <c r="G3958" s="89">
        <v>0</v>
      </c>
      <c r="H3958" s="89">
        <v>0</v>
      </c>
      <c r="I3958" s="89">
        <v>0</v>
      </c>
      <c r="J3958" s="89">
        <v>0</v>
      </c>
      <c r="K3958" s="89">
        <v>0</v>
      </c>
      <c r="L3958" s="89">
        <v>0</v>
      </c>
      <c r="M3958" s="89">
        <v>0</v>
      </c>
      <c r="N3958" s="89">
        <v>0</v>
      </c>
      <c r="O3958" s="89">
        <v>0</v>
      </c>
      <c r="P3958" s="89">
        <v>0</v>
      </c>
      <c r="Q3958" s="89">
        <v>0</v>
      </c>
      <c r="R3958" s="89">
        <v>0</v>
      </c>
      <c r="S3958" s="89">
        <v>0</v>
      </c>
      <c r="T3958" s="89">
        <v>0</v>
      </c>
      <c r="U3958" s="89">
        <v>0</v>
      </c>
      <c r="V3958" s="89">
        <v>0</v>
      </c>
      <c r="W3958" s="89">
        <v>0</v>
      </c>
      <c r="X3958" s="89">
        <v>0</v>
      </c>
      <c r="Y3958" s="89">
        <v>0</v>
      </c>
    </row>
    <row r="3959" spans="1:25">
      <c r="A3959" s="88" t="s">
        <v>4068</v>
      </c>
      <c r="B3959" s="89">
        <v>0</v>
      </c>
      <c r="C3959" s="89">
        <v>0</v>
      </c>
      <c r="D3959" s="89">
        <v>0</v>
      </c>
      <c r="E3959" s="89">
        <v>0</v>
      </c>
      <c r="F3959" s="89">
        <v>0</v>
      </c>
      <c r="G3959" s="89">
        <v>0</v>
      </c>
      <c r="H3959" s="89">
        <v>0</v>
      </c>
      <c r="I3959" s="89">
        <v>0</v>
      </c>
      <c r="J3959" s="89">
        <v>0</v>
      </c>
      <c r="K3959" s="89">
        <v>0</v>
      </c>
      <c r="L3959" s="89">
        <v>0</v>
      </c>
      <c r="M3959" s="89">
        <v>0</v>
      </c>
      <c r="N3959" s="89">
        <v>0</v>
      </c>
      <c r="O3959" s="89">
        <v>0</v>
      </c>
      <c r="P3959" s="89">
        <v>0</v>
      </c>
      <c r="Q3959" s="89">
        <v>0</v>
      </c>
      <c r="R3959" s="89">
        <v>0</v>
      </c>
      <c r="S3959" s="89">
        <v>0</v>
      </c>
      <c r="T3959" s="89">
        <v>0</v>
      </c>
      <c r="U3959" s="89">
        <v>0</v>
      </c>
      <c r="V3959" s="89">
        <v>0</v>
      </c>
      <c r="W3959" s="89">
        <v>0</v>
      </c>
      <c r="X3959" s="89">
        <v>0</v>
      </c>
      <c r="Y3959" s="89">
        <v>0</v>
      </c>
    </row>
    <row r="3960" spans="1:25">
      <c r="A3960" s="88" t="s">
        <v>4069</v>
      </c>
      <c r="B3960" s="89">
        <v>0</v>
      </c>
      <c r="C3960" s="89">
        <v>0</v>
      </c>
      <c r="D3960" s="89">
        <v>0</v>
      </c>
      <c r="E3960" s="89">
        <v>0</v>
      </c>
      <c r="F3960" s="89">
        <v>0</v>
      </c>
      <c r="G3960" s="89">
        <v>0</v>
      </c>
      <c r="H3960" s="89">
        <v>0</v>
      </c>
      <c r="I3960" s="89">
        <v>0</v>
      </c>
      <c r="J3960" s="89">
        <v>0</v>
      </c>
      <c r="K3960" s="89">
        <v>0</v>
      </c>
      <c r="L3960" s="89">
        <v>0</v>
      </c>
      <c r="M3960" s="89">
        <v>0</v>
      </c>
      <c r="N3960" s="89">
        <v>0</v>
      </c>
      <c r="O3960" s="89">
        <v>0</v>
      </c>
      <c r="P3960" s="89">
        <v>0</v>
      </c>
      <c r="Q3960" s="89">
        <v>0</v>
      </c>
      <c r="R3960" s="89">
        <v>0</v>
      </c>
      <c r="S3960" s="89">
        <v>0</v>
      </c>
      <c r="T3960" s="89">
        <v>0</v>
      </c>
      <c r="U3960" s="89">
        <v>0</v>
      </c>
      <c r="V3960" s="89">
        <v>0</v>
      </c>
      <c r="W3960" s="89">
        <v>0</v>
      </c>
      <c r="X3960" s="89">
        <v>0</v>
      </c>
      <c r="Y3960" s="89">
        <v>0</v>
      </c>
    </row>
    <row r="3961" spans="1:25">
      <c r="A3961" s="88" t="s">
        <v>4070</v>
      </c>
      <c r="B3961" s="89">
        <v>0</v>
      </c>
      <c r="C3961" s="89">
        <v>0</v>
      </c>
      <c r="D3961" s="89">
        <v>0</v>
      </c>
      <c r="E3961" s="89">
        <v>0</v>
      </c>
      <c r="F3961" s="89">
        <v>0</v>
      </c>
      <c r="G3961" s="89">
        <v>0</v>
      </c>
      <c r="H3961" s="89">
        <v>0</v>
      </c>
      <c r="I3961" s="89">
        <v>0</v>
      </c>
      <c r="J3961" s="89">
        <v>0</v>
      </c>
      <c r="K3961" s="89">
        <v>0</v>
      </c>
      <c r="L3961" s="89">
        <v>0</v>
      </c>
      <c r="M3961" s="89">
        <v>0</v>
      </c>
      <c r="N3961" s="89">
        <v>0</v>
      </c>
      <c r="O3961" s="89">
        <v>0</v>
      </c>
      <c r="P3961" s="89">
        <v>0</v>
      </c>
      <c r="Q3961" s="89">
        <v>0</v>
      </c>
      <c r="R3961" s="89">
        <v>0</v>
      </c>
      <c r="S3961" s="89">
        <v>0</v>
      </c>
      <c r="T3961" s="89">
        <v>0</v>
      </c>
      <c r="U3961" s="89">
        <v>0</v>
      </c>
      <c r="V3961" s="89">
        <v>0</v>
      </c>
      <c r="W3961" s="89">
        <v>0</v>
      </c>
      <c r="X3961" s="89">
        <v>0</v>
      </c>
      <c r="Y3961" s="89">
        <v>0</v>
      </c>
    </row>
    <row r="3962" spans="1:25">
      <c r="A3962" s="88" t="s">
        <v>4071</v>
      </c>
      <c r="B3962" s="89">
        <v>0</v>
      </c>
      <c r="C3962" s="89">
        <v>0</v>
      </c>
      <c r="D3962" s="89">
        <v>0</v>
      </c>
      <c r="E3962" s="89">
        <v>0</v>
      </c>
      <c r="F3962" s="89">
        <v>0</v>
      </c>
      <c r="G3962" s="89">
        <v>0</v>
      </c>
      <c r="H3962" s="89">
        <v>0</v>
      </c>
      <c r="I3962" s="89">
        <v>0</v>
      </c>
      <c r="J3962" s="89">
        <v>0</v>
      </c>
      <c r="K3962" s="89">
        <v>0</v>
      </c>
      <c r="L3962" s="89">
        <v>0</v>
      </c>
      <c r="M3962" s="89">
        <v>0</v>
      </c>
      <c r="N3962" s="89">
        <v>0</v>
      </c>
      <c r="O3962" s="89">
        <v>0</v>
      </c>
      <c r="P3962" s="89">
        <v>0</v>
      </c>
      <c r="Q3962" s="89">
        <v>0</v>
      </c>
      <c r="R3962" s="89">
        <v>0</v>
      </c>
      <c r="S3962" s="89">
        <v>0</v>
      </c>
      <c r="T3962" s="89">
        <v>0</v>
      </c>
      <c r="U3962" s="89">
        <v>0</v>
      </c>
      <c r="V3962" s="89">
        <v>0</v>
      </c>
      <c r="W3962" s="89">
        <v>0</v>
      </c>
      <c r="X3962" s="89">
        <v>0</v>
      </c>
      <c r="Y3962" s="89">
        <v>0</v>
      </c>
    </row>
    <row r="3963" spans="1:25">
      <c r="A3963" s="88" t="s">
        <v>4072</v>
      </c>
      <c r="B3963" s="89">
        <v>0</v>
      </c>
      <c r="C3963" s="89">
        <v>0</v>
      </c>
      <c r="D3963" s="89">
        <v>0</v>
      </c>
      <c r="E3963" s="89">
        <v>0</v>
      </c>
      <c r="F3963" s="89">
        <v>0</v>
      </c>
      <c r="G3963" s="89">
        <v>0</v>
      </c>
      <c r="H3963" s="89">
        <v>0</v>
      </c>
      <c r="I3963" s="89">
        <v>0</v>
      </c>
      <c r="J3963" s="89">
        <v>0</v>
      </c>
      <c r="K3963" s="89">
        <v>0</v>
      </c>
      <c r="L3963" s="89">
        <v>0</v>
      </c>
      <c r="M3963" s="89">
        <v>0</v>
      </c>
      <c r="N3963" s="89">
        <v>0</v>
      </c>
      <c r="O3963" s="89">
        <v>0</v>
      </c>
      <c r="P3963" s="89">
        <v>0</v>
      </c>
      <c r="Q3963" s="89">
        <v>0</v>
      </c>
      <c r="R3963" s="89">
        <v>0</v>
      </c>
      <c r="S3963" s="89">
        <v>0</v>
      </c>
      <c r="T3963" s="89">
        <v>0</v>
      </c>
      <c r="U3963" s="89">
        <v>0</v>
      </c>
      <c r="V3963" s="89">
        <v>0</v>
      </c>
      <c r="W3963" s="89">
        <v>0</v>
      </c>
      <c r="X3963" s="89">
        <v>0</v>
      </c>
      <c r="Y3963" s="89">
        <v>0</v>
      </c>
    </row>
    <row r="3964" spans="1:25">
      <c r="A3964" s="88" t="s">
        <v>4073</v>
      </c>
      <c r="B3964" s="89">
        <v>0</v>
      </c>
      <c r="C3964" s="89">
        <v>0</v>
      </c>
      <c r="D3964" s="89">
        <v>0</v>
      </c>
      <c r="E3964" s="89">
        <v>0</v>
      </c>
      <c r="F3964" s="89">
        <v>0</v>
      </c>
      <c r="G3964" s="89">
        <v>0</v>
      </c>
      <c r="H3964" s="89">
        <v>0</v>
      </c>
      <c r="I3964" s="89">
        <v>0</v>
      </c>
      <c r="J3964" s="89">
        <v>0</v>
      </c>
      <c r="K3964" s="89">
        <v>0</v>
      </c>
      <c r="L3964" s="89">
        <v>0</v>
      </c>
      <c r="M3964" s="89">
        <v>0</v>
      </c>
      <c r="N3964" s="89">
        <v>0</v>
      </c>
      <c r="O3964" s="89">
        <v>0</v>
      </c>
      <c r="P3964" s="89">
        <v>0</v>
      </c>
      <c r="Q3964" s="89">
        <v>0</v>
      </c>
      <c r="R3964" s="89">
        <v>0</v>
      </c>
      <c r="S3964" s="89">
        <v>0</v>
      </c>
      <c r="T3964" s="89">
        <v>0</v>
      </c>
      <c r="U3964" s="89">
        <v>0</v>
      </c>
      <c r="V3964" s="89">
        <v>0</v>
      </c>
      <c r="W3964" s="89">
        <v>0</v>
      </c>
      <c r="X3964" s="89">
        <v>0</v>
      </c>
      <c r="Y3964" s="89">
        <v>0</v>
      </c>
    </row>
    <row r="3965" spans="1:25">
      <c r="A3965" s="88" t="s">
        <v>4074</v>
      </c>
      <c r="B3965" s="89">
        <v>0</v>
      </c>
      <c r="C3965" s="89">
        <v>0</v>
      </c>
      <c r="D3965" s="89">
        <v>0</v>
      </c>
      <c r="E3965" s="89">
        <v>0</v>
      </c>
      <c r="F3965" s="89">
        <v>0</v>
      </c>
      <c r="G3965" s="89">
        <v>0</v>
      </c>
      <c r="H3965" s="89">
        <v>0</v>
      </c>
      <c r="I3965" s="89">
        <v>0</v>
      </c>
      <c r="J3965" s="89">
        <v>0</v>
      </c>
      <c r="K3965" s="89">
        <v>0</v>
      </c>
      <c r="L3965" s="89">
        <v>0</v>
      </c>
      <c r="M3965" s="89">
        <v>0</v>
      </c>
      <c r="N3965" s="89">
        <v>0</v>
      </c>
      <c r="O3965" s="89">
        <v>0</v>
      </c>
      <c r="P3965" s="89">
        <v>0</v>
      </c>
      <c r="Q3965" s="89">
        <v>0</v>
      </c>
      <c r="R3965" s="89">
        <v>0</v>
      </c>
      <c r="S3965" s="89">
        <v>0</v>
      </c>
      <c r="T3965" s="89">
        <v>0</v>
      </c>
      <c r="U3965" s="89">
        <v>0</v>
      </c>
      <c r="V3965" s="89">
        <v>0</v>
      </c>
      <c r="W3965" s="89">
        <v>0</v>
      </c>
      <c r="X3965" s="89">
        <v>0</v>
      </c>
      <c r="Y3965" s="89">
        <v>0</v>
      </c>
    </row>
    <row r="3966" spans="1:25">
      <c r="A3966" s="88" t="s">
        <v>4075</v>
      </c>
      <c r="B3966" s="89">
        <v>0</v>
      </c>
      <c r="C3966" s="89">
        <v>0</v>
      </c>
      <c r="D3966" s="89">
        <v>0</v>
      </c>
      <c r="E3966" s="89">
        <v>0</v>
      </c>
      <c r="F3966" s="89">
        <v>0</v>
      </c>
      <c r="G3966" s="89">
        <v>0</v>
      </c>
      <c r="H3966" s="89">
        <v>0</v>
      </c>
      <c r="I3966" s="89">
        <v>0</v>
      </c>
      <c r="J3966" s="89">
        <v>0</v>
      </c>
      <c r="K3966" s="89">
        <v>0</v>
      </c>
      <c r="L3966" s="89">
        <v>0</v>
      </c>
      <c r="M3966" s="89">
        <v>0</v>
      </c>
      <c r="N3966" s="89">
        <v>0</v>
      </c>
      <c r="O3966" s="89">
        <v>0</v>
      </c>
      <c r="P3966" s="89">
        <v>0</v>
      </c>
      <c r="Q3966" s="89">
        <v>0</v>
      </c>
      <c r="R3966" s="89">
        <v>0</v>
      </c>
      <c r="S3966" s="89">
        <v>0</v>
      </c>
      <c r="T3966" s="89">
        <v>0</v>
      </c>
      <c r="U3966" s="89">
        <v>0</v>
      </c>
      <c r="V3966" s="89">
        <v>0</v>
      </c>
      <c r="W3966" s="89">
        <v>0</v>
      </c>
      <c r="X3966" s="89">
        <v>0</v>
      </c>
      <c r="Y3966" s="89">
        <v>0</v>
      </c>
    </row>
    <row r="3967" spans="1:25">
      <c r="A3967" s="88" t="s">
        <v>4076</v>
      </c>
      <c r="B3967" s="89">
        <v>0</v>
      </c>
      <c r="C3967" s="89">
        <v>0</v>
      </c>
      <c r="D3967" s="89">
        <v>0</v>
      </c>
      <c r="E3967" s="89">
        <v>0</v>
      </c>
      <c r="F3967" s="89">
        <v>0</v>
      </c>
      <c r="G3967" s="89">
        <v>0</v>
      </c>
      <c r="H3967" s="89">
        <v>0</v>
      </c>
      <c r="I3967" s="89">
        <v>0</v>
      </c>
      <c r="J3967" s="89">
        <v>0</v>
      </c>
      <c r="K3967" s="89">
        <v>0</v>
      </c>
      <c r="L3967" s="89">
        <v>0</v>
      </c>
      <c r="M3967" s="89">
        <v>0</v>
      </c>
      <c r="N3967" s="89">
        <v>0</v>
      </c>
      <c r="O3967" s="89">
        <v>0</v>
      </c>
      <c r="P3967" s="89">
        <v>0</v>
      </c>
      <c r="Q3967" s="89">
        <v>0</v>
      </c>
      <c r="R3967" s="89">
        <v>0</v>
      </c>
      <c r="S3967" s="89">
        <v>0</v>
      </c>
      <c r="T3967" s="89">
        <v>0</v>
      </c>
      <c r="U3967" s="89">
        <v>0</v>
      </c>
      <c r="V3967" s="89">
        <v>0</v>
      </c>
      <c r="W3967" s="89">
        <v>0</v>
      </c>
      <c r="X3967" s="89">
        <v>0</v>
      </c>
      <c r="Y3967" s="89">
        <v>0</v>
      </c>
    </row>
    <row r="3968" spans="1:25">
      <c r="A3968" s="88" t="s">
        <v>4077</v>
      </c>
      <c r="B3968" s="89">
        <v>0</v>
      </c>
      <c r="C3968" s="89">
        <v>0</v>
      </c>
      <c r="D3968" s="89">
        <v>0</v>
      </c>
      <c r="E3968" s="89">
        <v>0</v>
      </c>
      <c r="F3968" s="89">
        <v>0</v>
      </c>
      <c r="G3968" s="89">
        <v>0</v>
      </c>
      <c r="H3968" s="89">
        <v>0</v>
      </c>
      <c r="I3968" s="89">
        <v>0</v>
      </c>
      <c r="J3968" s="89">
        <v>0</v>
      </c>
      <c r="K3968" s="89">
        <v>0</v>
      </c>
      <c r="L3968" s="89">
        <v>0</v>
      </c>
      <c r="M3968" s="89">
        <v>0</v>
      </c>
      <c r="N3968" s="89">
        <v>0</v>
      </c>
      <c r="O3968" s="89">
        <v>0</v>
      </c>
      <c r="P3968" s="89">
        <v>0</v>
      </c>
      <c r="Q3968" s="89">
        <v>0</v>
      </c>
      <c r="R3968" s="89">
        <v>0</v>
      </c>
      <c r="S3968" s="89">
        <v>0</v>
      </c>
      <c r="T3968" s="89">
        <v>0</v>
      </c>
      <c r="U3968" s="89">
        <v>0</v>
      </c>
      <c r="V3968" s="89">
        <v>0</v>
      </c>
      <c r="W3968" s="89">
        <v>0</v>
      </c>
      <c r="X3968" s="89">
        <v>0</v>
      </c>
      <c r="Y3968" s="89">
        <v>0</v>
      </c>
    </row>
    <row r="3969" spans="1:25">
      <c r="A3969" s="88" t="s">
        <v>4078</v>
      </c>
      <c r="B3969" s="89">
        <v>0</v>
      </c>
      <c r="C3969" s="89">
        <v>0</v>
      </c>
      <c r="D3969" s="89">
        <v>0</v>
      </c>
      <c r="E3969" s="89">
        <v>0</v>
      </c>
      <c r="F3969" s="89">
        <v>0</v>
      </c>
      <c r="G3969" s="89">
        <v>0</v>
      </c>
      <c r="H3969" s="89">
        <v>0</v>
      </c>
      <c r="I3969" s="89">
        <v>0</v>
      </c>
      <c r="J3969" s="89">
        <v>0</v>
      </c>
      <c r="K3969" s="89">
        <v>0</v>
      </c>
      <c r="L3969" s="89">
        <v>0</v>
      </c>
      <c r="M3969" s="89">
        <v>0</v>
      </c>
      <c r="N3969" s="89">
        <v>0</v>
      </c>
      <c r="O3969" s="89">
        <v>0</v>
      </c>
      <c r="P3969" s="89">
        <v>0</v>
      </c>
      <c r="Q3969" s="89">
        <v>0</v>
      </c>
      <c r="R3969" s="89">
        <v>0</v>
      </c>
      <c r="S3969" s="89">
        <v>0</v>
      </c>
      <c r="T3969" s="89">
        <v>0</v>
      </c>
      <c r="U3969" s="89">
        <v>0</v>
      </c>
      <c r="V3969" s="89">
        <v>0</v>
      </c>
      <c r="W3969" s="89">
        <v>0</v>
      </c>
      <c r="X3969" s="89">
        <v>0</v>
      </c>
      <c r="Y3969" s="89">
        <v>0</v>
      </c>
    </row>
    <row r="3970" spans="1:25">
      <c r="A3970" s="88" t="s">
        <v>4079</v>
      </c>
      <c r="B3970" s="89">
        <v>0</v>
      </c>
      <c r="C3970" s="89">
        <v>0</v>
      </c>
      <c r="D3970" s="89">
        <v>0</v>
      </c>
      <c r="E3970" s="89">
        <v>0</v>
      </c>
      <c r="F3970" s="89">
        <v>0</v>
      </c>
      <c r="G3970" s="89">
        <v>0</v>
      </c>
      <c r="H3970" s="89">
        <v>0</v>
      </c>
      <c r="I3970" s="89">
        <v>0</v>
      </c>
      <c r="J3970" s="89">
        <v>0</v>
      </c>
      <c r="K3970" s="89">
        <v>0</v>
      </c>
      <c r="L3970" s="89">
        <v>0</v>
      </c>
      <c r="M3970" s="89">
        <v>0</v>
      </c>
      <c r="N3970" s="89">
        <v>0</v>
      </c>
      <c r="O3970" s="89">
        <v>0</v>
      </c>
      <c r="P3970" s="89">
        <v>0</v>
      </c>
      <c r="Q3970" s="89">
        <v>0</v>
      </c>
      <c r="R3970" s="89">
        <v>0</v>
      </c>
      <c r="S3970" s="89">
        <v>0</v>
      </c>
      <c r="T3970" s="89">
        <v>0</v>
      </c>
      <c r="U3970" s="89">
        <v>0</v>
      </c>
      <c r="V3970" s="89">
        <v>0</v>
      </c>
      <c r="W3970" s="89">
        <v>0</v>
      </c>
      <c r="X3970" s="89">
        <v>0</v>
      </c>
      <c r="Y3970" s="89">
        <v>0</v>
      </c>
    </row>
    <row r="3971" spans="1:25">
      <c r="A3971" s="88" t="s">
        <v>4080</v>
      </c>
      <c r="B3971" s="89">
        <v>0</v>
      </c>
      <c r="C3971" s="89">
        <v>0</v>
      </c>
      <c r="D3971" s="89">
        <v>0</v>
      </c>
      <c r="E3971" s="89">
        <v>0</v>
      </c>
      <c r="F3971" s="89">
        <v>0</v>
      </c>
      <c r="G3971" s="89">
        <v>0</v>
      </c>
      <c r="H3971" s="89">
        <v>0</v>
      </c>
      <c r="I3971" s="89">
        <v>0</v>
      </c>
      <c r="J3971" s="89">
        <v>0</v>
      </c>
      <c r="K3971" s="89">
        <v>0</v>
      </c>
      <c r="L3971" s="89">
        <v>0</v>
      </c>
      <c r="M3971" s="89">
        <v>0</v>
      </c>
      <c r="N3971" s="89">
        <v>0</v>
      </c>
      <c r="O3971" s="89">
        <v>0</v>
      </c>
      <c r="P3971" s="89">
        <v>0</v>
      </c>
      <c r="Q3971" s="89">
        <v>0</v>
      </c>
      <c r="R3971" s="89">
        <v>0</v>
      </c>
      <c r="S3971" s="89">
        <v>0</v>
      </c>
      <c r="T3971" s="89">
        <v>0</v>
      </c>
      <c r="U3971" s="89">
        <v>0</v>
      </c>
      <c r="V3971" s="89">
        <v>0</v>
      </c>
      <c r="W3971" s="89">
        <v>0</v>
      </c>
      <c r="X3971" s="89">
        <v>0</v>
      </c>
      <c r="Y3971" s="89">
        <v>0</v>
      </c>
    </row>
    <row r="3972" spans="1:25">
      <c r="A3972" s="88" t="s">
        <v>4081</v>
      </c>
      <c r="B3972" s="89">
        <v>0</v>
      </c>
      <c r="C3972" s="89">
        <v>0</v>
      </c>
      <c r="D3972" s="89">
        <v>0</v>
      </c>
      <c r="E3972" s="89">
        <v>0</v>
      </c>
      <c r="F3972" s="89">
        <v>0</v>
      </c>
      <c r="G3972" s="89">
        <v>0</v>
      </c>
      <c r="H3972" s="89">
        <v>0</v>
      </c>
      <c r="I3972" s="89">
        <v>0</v>
      </c>
      <c r="J3972" s="89">
        <v>0</v>
      </c>
      <c r="K3972" s="89">
        <v>0</v>
      </c>
      <c r="L3972" s="89">
        <v>0</v>
      </c>
      <c r="M3972" s="89">
        <v>0</v>
      </c>
      <c r="N3972" s="89">
        <v>0</v>
      </c>
      <c r="O3972" s="89">
        <v>0</v>
      </c>
      <c r="P3972" s="89">
        <v>0</v>
      </c>
      <c r="Q3972" s="89">
        <v>0</v>
      </c>
      <c r="R3972" s="89">
        <v>0</v>
      </c>
      <c r="S3972" s="89">
        <v>0</v>
      </c>
      <c r="T3972" s="89">
        <v>0</v>
      </c>
      <c r="U3972" s="89">
        <v>0</v>
      </c>
      <c r="V3972" s="89">
        <v>0</v>
      </c>
      <c r="W3972" s="89">
        <v>0</v>
      </c>
      <c r="X3972" s="89">
        <v>0</v>
      </c>
      <c r="Y3972" s="89">
        <v>0</v>
      </c>
    </row>
    <row r="3973" spans="1:25">
      <c r="A3973" s="88" t="s">
        <v>4082</v>
      </c>
      <c r="B3973" s="89">
        <v>0</v>
      </c>
      <c r="C3973" s="89">
        <v>0</v>
      </c>
      <c r="D3973" s="89">
        <v>0</v>
      </c>
      <c r="E3973" s="89">
        <v>0</v>
      </c>
      <c r="F3973" s="89">
        <v>0</v>
      </c>
      <c r="G3973" s="89">
        <v>0</v>
      </c>
      <c r="H3973" s="89">
        <v>0</v>
      </c>
      <c r="I3973" s="89">
        <v>0</v>
      </c>
      <c r="J3973" s="89">
        <v>0</v>
      </c>
      <c r="K3973" s="89">
        <v>0</v>
      </c>
      <c r="L3973" s="89">
        <v>0</v>
      </c>
      <c r="M3973" s="89">
        <v>0</v>
      </c>
      <c r="N3973" s="89">
        <v>0</v>
      </c>
      <c r="O3973" s="89">
        <v>0</v>
      </c>
      <c r="P3973" s="89">
        <v>0</v>
      </c>
      <c r="Q3973" s="89">
        <v>0</v>
      </c>
      <c r="R3973" s="89">
        <v>0</v>
      </c>
      <c r="S3973" s="89">
        <v>0</v>
      </c>
      <c r="T3973" s="89">
        <v>0</v>
      </c>
      <c r="U3973" s="89">
        <v>0</v>
      </c>
      <c r="V3973" s="89">
        <v>0</v>
      </c>
      <c r="W3973" s="89">
        <v>0</v>
      </c>
      <c r="X3973" s="89">
        <v>0</v>
      </c>
      <c r="Y3973" s="89">
        <v>0</v>
      </c>
    </row>
    <row r="3974" spans="1:25">
      <c r="A3974" s="88" t="s">
        <v>4083</v>
      </c>
      <c r="B3974" s="89">
        <v>0</v>
      </c>
      <c r="C3974" s="89">
        <v>0</v>
      </c>
      <c r="D3974" s="89">
        <v>0</v>
      </c>
      <c r="E3974" s="89">
        <v>0</v>
      </c>
      <c r="F3974" s="89">
        <v>0</v>
      </c>
      <c r="G3974" s="89">
        <v>0</v>
      </c>
      <c r="H3974" s="89">
        <v>0</v>
      </c>
      <c r="I3974" s="89">
        <v>0</v>
      </c>
      <c r="J3974" s="89">
        <v>0</v>
      </c>
      <c r="K3974" s="89">
        <v>0</v>
      </c>
      <c r="L3974" s="89">
        <v>0</v>
      </c>
      <c r="M3974" s="89">
        <v>0</v>
      </c>
      <c r="N3974" s="89">
        <v>0</v>
      </c>
      <c r="O3974" s="89">
        <v>0</v>
      </c>
      <c r="P3974" s="89">
        <v>0</v>
      </c>
      <c r="Q3974" s="89">
        <v>0</v>
      </c>
      <c r="R3974" s="89">
        <v>0</v>
      </c>
      <c r="S3974" s="89">
        <v>0</v>
      </c>
      <c r="T3974" s="89">
        <v>0</v>
      </c>
      <c r="U3974" s="89">
        <v>0</v>
      </c>
      <c r="V3974" s="89">
        <v>0</v>
      </c>
      <c r="W3974" s="89">
        <v>0</v>
      </c>
      <c r="X3974" s="89">
        <v>0</v>
      </c>
      <c r="Y3974" s="89">
        <v>0</v>
      </c>
    </row>
    <row r="3975" spans="1:25">
      <c r="A3975" s="88" t="s">
        <v>4084</v>
      </c>
      <c r="B3975" s="89">
        <v>0</v>
      </c>
      <c r="C3975" s="89">
        <v>0</v>
      </c>
      <c r="D3975" s="89">
        <v>0</v>
      </c>
      <c r="E3975" s="89">
        <v>0</v>
      </c>
      <c r="F3975" s="89">
        <v>0</v>
      </c>
      <c r="G3975" s="89">
        <v>0</v>
      </c>
      <c r="H3975" s="89">
        <v>0</v>
      </c>
      <c r="I3975" s="89">
        <v>0</v>
      </c>
      <c r="J3975" s="89">
        <v>0</v>
      </c>
      <c r="K3975" s="89">
        <v>0</v>
      </c>
      <c r="L3975" s="89">
        <v>0</v>
      </c>
      <c r="M3975" s="89">
        <v>0</v>
      </c>
      <c r="N3975" s="89">
        <v>0</v>
      </c>
      <c r="O3975" s="89">
        <v>0</v>
      </c>
      <c r="P3975" s="89">
        <v>0</v>
      </c>
      <c r="Q3975" s="89">
        <v>0</v>
      </c>
      <c r="R3975" s="89">
        <v>0</v>
      </c>
      <c r="S3975" s="89">
        <v>0</v>
      </c>
      <c r="T3975" s="89">
        <v>0</v>
      </c>
      <c r="U3975" s="89">
        <v>0</v>
      </c>
      <c r="V3975" s="89">
        <v>0</v>
      </c>
      <c r="W3975" s="89">
        <v>0</v>
      </c>
      <c r="X3975" s="89">
        <v>0</v>
      </c>
      <c r="Y3975" s="89">
        <v>0</v>
      </c>
    </row>
    <row r="3976" spans="1:25">
      <c r="A3976" s="88" t="s">
        <v>4085</v>
      </c>
      <c r="B3976" s="89">
        <v>0</v>
      </c>
      <c r="C3976" s="89">
        <v>0</v>
      </c>
      <c r="D3976" s="89">
        <v>0</v>
      </c>
      <c r="E3976" s="89">
        <v>0</v>
      </c>
      <c r="F3976" s="89">
        <v>0</v>
      </c>
      <c r="G3976" s="89">
        <v>0</v>
      </c>
      <c r="H3976" s="89">
        <v>0</v>
      </c>
      <c r="I3976" s="89">
        <v>0</v>
      </c>
      <c r="J3976" s="89">
        <v>0</v>
      </c>
      <c r="K3976" s="89">
        <v>0</v>
      </c>
      <c r="L3976" s="89">
        <v>0</v>
      </c>
      <c r="M3976" s="89">
        <v>0</v>
      </c>
      <c r="N3976" s="89">
        <v>0</v>
      </c>
      <c r="O3976" s="89">
        <v>0</v>
      </c>
      <c r="P3976" s="89">
        <v>0</v>
      </c>
      <c r="Q3976" s="89">
        <v>0</v>
      </c>
      <c r="R3976" s="89">
        <v>0</v>
      </c>
      <c r="S3976" s="89">
        <v>0</v>
      </c>
      <c r="T3976" s="89">
        <v>0</v>
      </c>
      <c r="U3976" s="89">
        <v>0</v>
      </c>
      <c r="V3976" s="89">
        <v>0</v>
      </c>
      <c r="W3976" s="89">
        <v>0</v>
      </c>
      <c r="X3976" s="89">
        <v>0</v>
      </c>
      <c r="Y3976" s="89">
        <v>0</v>
      </c>
    </row>
    <row r="3977" spans="1:25">
      <c r="A3977" s="88" t="s">
        <v>4086</v>
      </c>
      <c r="B3977" s="89">
        <v>0</v>
      </c>
      <c r="C3977" s="89">
        <v>0</v>
      </c>
      <c r="D3977" s="89">
        <v>0</v>
      </c>
      <c r="E3977" s="89">
        <v>0</v>
      </c>
      <c r="F3977" s="89">
        <v>0</v>
      </c>
      <c r="G3977" s="89">
        <v>0</v>
      </c>
      <c r="H3977" s="89">
        <v>0</v>
      </c>
      <c r="I3977" s="89">
        <v>0</v>
      </c>
      <c r="J3977" s="89">
        <v>0</v>
      </c>
      <c r="K3977" s="89">
        <v>0</v>
      </c>
      <c r="L3977" s="89">
        <v>0</v>
      </c>
      <c r="M3977" s="89">
        <v>0</v>
      </c>
      <c r="N3977" s="89">
        <v>0</v>
      </c>
      <c r="O3977" s="89">
        <v>0</v>
      </c>
      <c r="P3977" s="89">
        <v>0</v>
      </c>
      <c r="Q3977" s="89">
        <v>0</v>
      </c>
      <c r="R3977" s="89">
        <v>0</v>
      </c>
      <c r="S3977" s="89">
        <v>0</v>
      </c>
      <c r="T3977" s="89">
        <v>0</v>
      </c>
      <c r="U3977" s="89">
        <v>0</v>
      </c>
      <c r="V3977" s="89">
        <v>0</v>
      </c>
      <c r="W3977" s="89">
        <v>0</v>
      </c>
      <c r="X3977" s="89">
        <v>0</v>
      </c>
      <c r="Y3977" s="89">
        <v>0</v>
      </c>
    </row>
    <row r="3978" spans="1:25">
      <c r="A3978" s="88" t="s">
        <v>4087</v>
      </c>
      <c r="B3978" s="89">
        <v>0</v>
      </c>
      <c r="C3978" s="89">
        <v>0</v>
      </c>
      <c r="D3978" s="89">
        <v>0</v>
      </c>
      <c r="E3978" s="89">
        <v>0</v>
      </c>
      <c r="F3978" s="89">
        <v>0</v>
      </c>
      <c r="G3978" s="89">
        <v>0</v>
      </c>
      <c r="H3978" s="89">
        <v>0</v>
      </c>
      <c r="I3978" s="89">
        <v>0</v>
      </c>
      <c r="J3978" s="89">
        <v>0</v>
      </c>
      <c r="K3978" s="89">
        <v>0</v>
      </c>
      <c r="L3978" s="89">
        <v>0</v>
      </c>
      <c r="M3978" s="89">
        <v>0</v>
      </c>
      <c r="N3978" s="89">
        <v>0</v>
      </c>
      <c r="O3978" s="89">
        <v>0</v>
      </c>
      <c r="P3978" s="89">
        <v>0</v>
      </c>
      <c r="Q3978" s="89">
        <v>0</v>
      </c>
      <c r="R3978" s="89">
        <v>0</v>
      </c>
      <c r="S3978" s="89">
        <v>0</v>
      </c>
      <c r="T3978" s="89">
        <v>0</v>
      </c>
      <c r="U3978" s="89">
        <v>0</v>
      </c>
      <c r="V3978" s="89">
        <v>0</v>
      </c>
      <c r="W3978" s="89">
        <v>0</v>
      </c>
      <c r="X3978" s="89">
        <v>0</v>
      </c>
      <c r="Y3978" s="89">
        <v>0</v>
      </c>
    </row>
    <row r="3979" spans="1:25">
      <c r="A3979" s="88" t="s">
        <v>4088</v>
      </c>
      <c r="B3979" s="89">
        <v>0</v>
      </c>
      <c r="C3979" s="89">
        <v>0</v>
      </c>
      <c r="D3979" s="89">
        <v>0</v>
      </c>
      <c r="E3979" s="89">
        <v>0</v>
      </c>
      <c r="F3979" s="89">
        <v>0</v>
      </c>
      <c r="G3979" s="89">
        <v>0</v>
      </c>
      <c r="H3979" s="89">
        <v>0</v>
      </c>
      <c r="I3979" s="89">
        <v>0</v>
      </c>
      <c r="J3979" s="89">
        <v>0</v>
      </c>
      <c r="K3979" s="89">
        <v>0</v>
      </c>
      <c r="L3979" s="89">
        <v>0</v>
      </c>
      <c r="M3979" s="89">
        <v>0</v>
      </c>
      <c r="N3979" s="89">
        <v>0</v>
      </c>
      <c r="O3979" s="89">
        <v>0</v>
      </c>
      <c r="P3979" s="89">
        <v>0</v>
      </c>
      <c r="Q3979" s="89">
        <v>0</v>
      </c>
      <c r="R3979" s="89">
        <v>0</v>
      </c>
      <c r="S3979" s="89">
        <v>0</v>
      </c>
      <c r="T3979" s="89">
        <v>0</v>
      </c>
      <c r="U3979" s="89">
        <v>0</v>
      </c>
      <c r="V3979" s="89">
        <v>0</v>
      </c>
      <c r="W3979" s="89">
        <v>0</v>
      </c>
      <c r="X3979" s="89">
        <v>0</v>
      </c>
      <c r="Y3979" s="89">
        <v>0</v>
      </c>
    </row>
    <row r="3980" spans="1:25">
      <c r="A3980" s="88" t="s">
        <v>4089</v>
      </c>
      <c r="B3980" s="89">
        <v>0</v>
      </c>
      <c r="C3980" s="89">
        <v>0</v>
      </c>
      <c r="D3980" s="89">
        <v>0</v>
      </c>
      <c r="E3980" s="89">
        <v>0</v>
      </c>
      <c r="F3980" s="89">
        <v>0</v>
      </c>
      <c r="G3980" s="89">
        <v>0</v>
      </c>
      <c r="H3980" s="89">
        <v>0</v>
      </c>
      <c r="I3980" s="89">
        <v>0</v>
      </c>
      <c r="J3980" s="89">
        <v>0</v>
      </c>
      <c r="K3980" s="89">
        <v>0</v>
      </c>
      <c r="L3980" s="89">
        <v>0</v>
      </c>
      <c r="M3980" s="89">
        <v>0</v>
      </c>
      <c r="N3980" s="89">
        <v>0</v>
      </c>
      <c r="O3980" s="89">
        <v>0</v>
      </c>
      <c r="P3980" s="89">
        <v>0</v>
      </c>
      <c r="Q3980" s="89">
        <v>0</v>
      </c>
      <c r="R3980" s="89">
        <v>0</v>
      </c>
      <c r="S3980" s="89">
        <v>0</v>
      </c>
      <c r="T3980" s="89">
        <v>0</v>
      </c>
      <c r="U3980" s="89">
        <v>0</v>
      </c>
      <c r="V3980" s="89">
        <v>0</v>
      </c>
      <c r="W3980" s="89">
        <v>0</v>
      </c>
      <c r="X3980" s="89">
        <v>0</v>
      </c>
      <c r="Y3980" s="89">
        <v>0</v>
      </c>
    </row>
    <row r="3981" spans="1:25">
      <c r="A3981" s="88" t="s">
        <v>4090</v>
      </c>
      <c r="B3981" s="89">
        <v>0</v>
      </c>
      <c r="C3981" s="89">
        <v>0</v>
      </c>
      <c r="D3981" s="89">
        <v>0</v>
      </c>
      <c r="E3981" s="89">
        <v>0</v>
      </c>
      <c r="F3981" s="89">
        <v>0</v>
      </c>
      <c r="G3981" s="89">
        <v>0</v>
      </c>
      <c r="H3981" s="89">
        <v>0</v>
      </c>
      <c r="I3981" s="89">
        <v>0</v>
      </c>
      <c r="J3981" s="89">
        <v>0</v>
      </c>
      <c r="K3981" s="89">
        <v>0</v>
      </c>
      <c r="L3981" s="89">
        <v>0</v>
      </c>
      <c r="M3981" s="89">
        <v>0</v>
      </c>
      <c r="N3981" s="89">
        <v>0</v>
      </c>
      <c r="O3981" s="89">
        <v>0</v>
      </c>
      <c r="P3981" s="89">
        <v>0</v>
      </c>
      <c r="Q3981" s="89">
        <v>0</v>
      </c>
      <c r="R3981" s="89">
        <v>0</v>
      </c>
      <c r="S3981" s="89">
        <v>0</v>
      </c>
      <c r="T3981" s="89">
        <v>0</v>
      </c>
      <c r="U3981" s="89">
        <v>0</v>
      </c>
      <c r="V3981" s="89">
        <v>0</v>
      </c>
      <c r="W3981" s="89">
        <v>0</v>
      </c>
      <c r="X3981" s="89">
        <v>0</v>
      </c>
      <c r="Y3981" s="89">
        <v>0</v>
      </c>
    </row>
    <row r="3982" spans="1:25">
      <c r="A3982" s="88" t="s">
        <v>4091</v>
      </c>
      <c r="B3982" s="89">
        <v>0</v>
      </c>
      <c r="C3982" s="89">
        <v>0</v>
      </c>
      <c r="D3982" s="89">
        <v>0</v>
      </c>
      <c r="E3982" s="89">
        <v>0</v>
      </c>
      <c r="F3982" s="89">
        <v>0</v>
      </c>
      <c r="G3982" s="89">
        <v>0</v>
      </c>
      <c r="H3982" s="89">
        <v>0</v>
      </c>
      <c r="I3982" s="89">
        <v>0</v>
      </c>
      <c r="J3982" s="89">
        <v>0</v>
      </c>
      <c r="K3982" s="89">
        <v>0</v>
      </c>
      <c r="L3982" s="89">
        <v>0</v>
      </c>
      <c r="M3982" s="89">
        <v>0</v>
      </c>
      <c r="N3982" s="89">
        <v>0</v>
      </c>
      <c r="O3982" s="89">
        <v>0</v>
      </c>
      <c r="P3982" s="89">
        <v>0</v>
      </c>
      <c r="Q3982" s="89">
        <v>0</v>
      </c>
      <c r="R3982" s="89">
        <v>0</v>
      </c>
      <c r="S3982" s="89">
        <v>0</v>
      </c>
      <c r="T3982" s="89">
        <v>0</v>
      </c>
      <c r="U3982" s="89">
        <v>0</v>
      </c>
      <c r="V3982" s="89">
        <v>0</v>
      </c>
      <c r="W3982" s="89">
        <v>0</v>
      </c>
      <c r="X3982" s="89">
        <v>0</v>
      </c>
      <c r="Y3982" s="89">
        <v>0</v>
      </c>
    </row>
    <row r="3983" spans="1:25">
      <c r="A3983" s="88" t="s">
        <v>4092</v>
      </c>
      <c r="B3983" s="89">
        <v>0</v>
      </c>
      <c r="C3983" s="89">
        <v>0</v>
      </c>
      <c r="D3983" s="89">
        <v>0</v>
      </c>
      <c r="E3983" s="89">
        <v>0</v>
      </c>
      <c r="F3983" s="89">
        <v>0</v>
      </c>
      <c r="G3983" s="89">
        <v>0</v>
      </c>
      <c r="H3983" s="89">
        <v>0</v>
      </c>
      <c r="I3983" s="89">
        <v>0</v>
      </c>
      <c r="J3983" s="89">
        <v>0</v>
      </c>
      <c r="K3983" s="89">
        <v>0</v>
      </c>
      <c r="L3983" s="89">
        <v>0</v>
      </c>
      <c r="M3983" s="89">
        <v>0</v>
      </c>
      <c r="N3983" s="89">
        <v>0</v>
      </c>
      <c r="O3983" s="89">
        <v>0</v>
      </c>
      <c r="P3983" s="89">
        <v>0</v>
      </c>
      <c r="Q3983" s="89">
        <v>0</v>
      </c>
      <c r="R3983" s="89">
        <v>0</v>
      </c>
      <c r="S3983" s="89">
        <v>0</v>
      </c>
      <c r="T3983" s="89">
        <v>0</v>
      </c>
      <c r="U3983" s="89">
        <v>0</v>
      </c>
      <c r="V3983" s="89">
        <v>0</v>
      </c>
      <c r="W3983" s="89">
        <v>0</v>
      </c>
      <c r="X3983" s="89">
        <v>0</v>
      </c>
      <c r="Y3983" s="89">
        <v>0</v>
      </c>
    </row>
    <row r="3984" spans="1:25">
      <c r="A3984" s="88" t="s">
        <v>4093</v>
      </c>
      <c r="B3984" s="89">
        <v>0</v>
      </c>
      <c r="C3984" s="89">
        <v>0</v>
      </c>
      <c r="D3984" s="89">
        <v>0</v>
      </c>
      <c r="E3984" s="89">
        <v>0</v>
      </c>
      <c r="F3984" s="89">
        <v>0</v>
      </c>
      <c r="G3984" s="89">
        <v>0</v>
      </c>
      <c r="H3984" s="89">
        <v>0</v>
      </c>
      <c r="I3984" s="89">
        <v>0</v>
      </c>
      <c r="J3984" s="89">
        <v>0</v>
      </c>
      <c r="K3984" s="89">
        <v>0</v>
      </c>
      <c r="L3984" s="89">
        <v>0</v>
      </c>
      <c r="M3984" s="89">
        <v>0</v>
      </c>
      <c r="N3984" s="89">
        <v>0</v>
      </c>
      <c r="O3984" s="89">
        <v>0</v>
      </c>
      <c r="P3984" s="89">
        <v>0</v>
      </c>
      <c r="Q3984" s="89">
        <v>0</v>
      </c>
      <c r="R3984" s="89">
        <v>0</v>
      </c>
      <c r="S3984" s="89">
        <v>0</v>
      </c>
      <c r="T3984" s="89">
        <v>0</v>
      </c>
      <c r="U3984" s="89">
        <v>0</v>
      </c>
      <c r="V3984" s="89">
        <v>0</v>
      </c>
      <c r="W3984" s="89">
        <v>0</v>
      </c>
      <c r="X3984" s="89">
        <v>0</v>
      </c>
      <c r="Y3984" s="89">
        <v>0</v>
      </c>
    </row>
    <row r="3985" spans="1:25">
      <c r="A3985" s="88" t="s">
        <v>4094</v>
      </c>
      <c r="B3985" s="89">
        <v>0</v>
      </c>
      <c r="C3985" s="89">
        <v>0</v>
      </c>
      <c r="D3985" s="89">
        <v>0</v>
      </c>
      <c r="E3985" s="89">
        <v>0</v>
      </c>
      <c r="F3985" s="89">
        <v>0</v>
      </c>
      <c r="G3985" s="89">
        <v>0</v>
      </c>
      <c r="H3985" s="89">
        <v>0</v>
      </c>
      <c r="I3985" s="89">
        <v>0</v>
      </c>
      <c r="J3985" s="89">
        <v>0</v>
      </c>
      <c r="K3985" s="89">
        <v>0</v>
      </c>
      <c r="L3985" s="89">
        <v>0</v>
      </c>
      <c r="M3985" s="89">
        <v>0</v>
      </c>
      <c r="N3985" s="89">
        <v>0</v>
      </c>
      <c r="O3985" s="89">
        <v>0</v>
      </c>
      <c r="P3985" s="89">
        <v>0</v>
      </c>
      <c r="Q3985" s="89">
        <v>0</v>
      </c>
      <c r="R3985" s="89">
        <v>0</v>
      </c>
      <c r="S3985" s="89">
        <v>0</v>
      </c>
      <c r="T3985" s="89">
        <v>0</v>
      </c>
      <c r="U3985" s="89">
        <v>0</v>
      </c>
      <c r="V3985" s="89">
        <v>0</v>
      </c>
      <c r="W3985" s="89">
        <v>0</v>
      </c>
      <c r="X3985" s="89">
        <v>0</v>
      </c>
      <c r="Y3985" s="89">
        <v>0</v>
      </c>
    </row>
    <row r="3986" spans="1:25">
      <c r="A3986" s="88" t="s">
        <v>4095</v>
      </c>
      <c r="B3986" s="89">
        <v>0</v>
      </c>
      <c r="C3986" s="89">
        <v>0</v>
      </c>
      <c r="D3986" s="89">
        <v>0</v>
      </c>
      <c r="E3986" s="89">
        <v>0</v>
      </c>
      <c r="F3986" s="89">
        <v>0</v>
      </c>
      <c r="G3986" s="89">
        <v>0</v>
      </c>
      <c r="H3986" s="89">
        <v>0</v>
      </c>
      <c r="I3986" s="89">
        <v>0</v>
      </c>
      <c r="J3986" s="89">
        <v>0</v>
      </c>
      <c r="K3986" s="89">
        <v>0</v>
      </c>
      <c r="L3986" s="89">
        <v>0</v>
      </c>
      <c r="M3986" s="89">
        <v>0</v>
      </c>
      <c r="N3986" s="89">
        <v>0</v>
      </c>
      <c r="O3986" s="89">
        <v>0</v>
      </c>
      <c r="P3986" s="89">
        <v>0</v>
      </c>
      <c r="Q3986" s="89">
        <v>0</v>
      </c>
      <c r="R3986" s="89">
        <v>0</v>
      </c>
      <c r="S3986" s="89">
        <v>0</v>
      </c>
      <c r="T3986" s="89">
        <v>0</v>
      </c>
      <c r="U3986" s="89">
        <v>0</v>
      </c>
      <c r="V3986" s="89">
        <v>0</v>
      </c>
      <c r="W3986" s="89">
        <v>0</v>
      </c>
      <c r="X3986" s="89">
        <v>0</v>
      </c>
      <c r="Y3986" s="89">
        <v>0</v>
      </c>
    </row>
    <row r="3987" spans="1:25">
      <c r="A3987" s="88" t="s">
        <v>4096</v>
      </c>
      <c r="B3987" s="89">
        <v>0</v>
      </c>
      <c r="C3987" s="89">
        <v>0</v>
      </c>
      <c r="D3987" s="89">
        <v>0</v>
      </c>
      <c r="E3987" s="89">
        <v>0</v>
      </c>
      <c r="F3987" s="89">
        <v>0</v>
      </c>
      <c r="G3987" s="89">
        <v>0</v>
      </c>
      <c r="H3987" s="89">
        <v>0</v>
      </c>
      <c r="I3987" s="89">
        <v>0</v>
      </c>
      <c r="J3987" s="89">
        <v>0</v>
      </c>
      <c r="K3987" s="89">
        <v>0</v>
      </c>
      <c r="L3987" s="89">
        <v>0</v>
      </c>
      <c r="M3987" s="89">
        <v>0</v>
      </c>
      <c r="N3987" s="89">
        <v>0</v>
      </c>
      <c r="O3987" s="89">
        <v>0</v>
      </c>
      <c r="P3987" s="89">
        <v>0</v>
      </c>
      <c r="Q3987" s="89">
        <v>0</v>
      </c>
      <c r="R3987" s="89">
        <v>0</v>
      </c>
      <c r="S3987" s="89">
        <v>0</v>
      </c>
      <c r="T3987" s="89">
        <v>0</v>
      </c>
      <c r="U3987" s="89">
        <v>0</v>
      </c>
      <c r="V3987" s="89">
        <v>0</v>
      </c>
      <c r="W3987" s="89">
        <v>0</v>
      </c>
      <c r="X3987" s="89">
        <v>0</v>
      </c>
      <c r="Y3987" s="89">
        <v>0</v>
      </c>
    </row>
    <row r="3988" spans="1:25">
      <c r="A3988" s="88" t="s">
        <v>4097</v>
      </c>
      <c r="B3988" s="89">
        <v>0</v>
      </c>
      <c r="C3988" s="89">
        <v>0</v>
      </c>
      <c r="D3988" s="89">
        <v>0</v>
      </c>
      <c r="E3988" s="89">
        <v>0</v>
      </c>
      <c r="F3988" s="89">
        <v>0</v>
      </c>
      <c r="G3988" s="89">
        <v>0</v>
      </c>
      <c r="H3988" s="89">
        <v>0</v>
      </c>
      <c r="I3988" s="89">
        <v>0</v>
      </c>
      <c r="J3988" s="89">
        <v>0</v>
      </c>
      <c r="K3988" s="89">
        <v>0</v>
      </c>
      <c r="L3988" s="89">
        <v>0</v>
      </c>
      <c r="M3988" s="89">
        <v>0</v>
      </c>
      <c r="N3988" s="89">
        <v>0</v>
      </c>
      <c r="O3988" s="89">
        <v>0</v>
      </c>
      <c r="P3988" s="89">
        <v>0</v>
      </c>
      <c r="Q3988" s="89">
        <v>0</v>
      </c>
      <c r="R3988" s="89">
        <v>0</v>
      </c>
      <c r="S3988" s="89">
        <v>0</v>
      </c>
      <c r="T3988" s="89">
        <v>0</v>
      </c>
      <c r="U3988" s="89">
        <v>0</v>
      </c>
      <c r="V3988" s="89">
        <v>0</v>
      </c>
      <c r="W3988" s="89">
        <v>0</v>
      </c>
      <c r="X3988" s="89">
        <v>0</v>
      </c>
      <c r="Y3988" s="89">
        <v>0</v>
      </c>
    </row>
    <row r="3989" spans="1:25">
      <c r="A3989" s="88" t="s">
        <v>4098</v>
      </c>
      <c r="B3989" s="89">
        <v>0</v>
      </c>
      <c r="C3989" s="89">
        <v>0</v>
      </c>
      <c r="D3989" s="89">
        <v>0</v>
      </c>
      <c r="E3989" s="89">
        <v>0</v>
      </c>
      <c r="F3989" s="89">
        <v>0</v>
      </c>
      <c r="G3989" s="89">
        <v>0</v>
      </c>
      <c r="H3989" s="89">
        <v>0</v>
      </c>
      <c r="I3989" s="89">
        <v>0</v>
      </c>
      <c r="J3989" s="89">
        <v>0</v>
      </c>
      <c r="K3989" s="89">
        <v>0</v>
      </c>
      <c r="L3989" s="89">
        <v>0</v>
      </c>
      <c r="M3989" s="89">
        <v>0</v>
      </c>
      <c r="N3989" s="89">
        <v>0</v>
      </c>
      <c r="O3989" s="89">
        <v>0</v>
      </c>
      <c r="P3989" s="89">
        <v>0</v>
      </c>
      <c r="Q3989" s="89">
        <v>0</v>
      </c>
      <c r="R3989" s="89">
        <v>0</v>
      </c>
      <c r="S3989" s="89">
        <v>0</v>
      </c>
      <c r="T3989" s="89">
        <v>0</v>
      </c>
      <c r="U3989" s="89">
        <v>0</v>
      </c>
      <c r="V3989" s="89">
        <v>0</v>
      </c>
      <c r="W3989" s="89">
        <v>0</v>
      </c>
      <c r="X3989" s="89">
        <v>0</v>
      </c>
      <c r="Y3989" s="89">
        <v>0</v>
      </c>
    </row>
    <row r="3990" spans="1:25">
      <c r="A3990" s="88" t="s">
        <v>4099</v>
      </c>
      <c r="B3990" s="89">
        <v>0</v>
      </c>
      <c r="C3990" s="89">
        <v>0</v>
      </c>
      <c r="D3990" s="89">
        <v>0</v>
      </c>
      <c r="E3990" s="89">
        <v>0</v>
      </c>
      <c r="F3990" s="89">
        <v>0</v>
      </c>
      <c r="G3990" s="89">
        <v>0</v>
      </c>
      <c r="H3990" s="89">
        <v>0</v>
      </c>
      <c r="I3990" s="89">
        <v>0</v>
      </c>
      <c r="J3990" s="89">
        <v>0</v>
      </c>
      <c r="K3990" s="89">
        <v>0</v>
      </c>
      <c r="L3990" s="89">
        <v>0</v>
      </c>
      <c r="M3990" s="89">
        <v>0</v>
      </c>
      <c r="N3990" s="89">
        <v>0</v>
      </c>
      <c r="O3990" s="89">
        <v>0</v>
      </c>
      <c r="P3990" s="89">
        <v>0</v>
      </c>
      <c r="Q3990" s="89">
        <v>0</v>
      </c>
      <c r="R3990" s="89">
        <v>0</v>
      </c>
      <c r="S3990" s="89">
        <v>0</v>
      </c>
      <c r="T3990" s="89">
        <v>0</v>
      </c>
      <c r="U3990" s="89">
        <v>0</v>
      </c>
      <c r="V3990" s="89">
        <v>0</v>
      </c>
      <c r="W3990" s="89">
        <v>0</v>
      </c>
      <c r="X3990" s="89">
        <v>0</v>
      </c>
      <c r="Y3990" s="89">
        <v>0</v>
      </c>
    </row>
    <row r="3991" spans="1:25">
      <c r="A3991" s="88" t="s">
        <v>4100</v>
      </c>
      <c r="B3991" s="89">
        <v>0</v>
      </c>
      <c r="C3991" s="89">
        <v>0</v>
      </c>
      <c r="D3991" s="89">
        <v>0</v>
      </c>
      <c r="E3991" s="89">
        <v>0</v>
      </c>
      <c r="F3991" s="89">
        <v>0</v>
      </c>
      <c r="G3991" s="89">
        <v>0</v>
      </c>
      <c r="H3991" s="89">
        <v>0</v>
      </c>
      <c r="I3991" s="89">
        <v>0</v>
      </c>
      <c r="J3991" s="89">
        <v>0</v>
      </c>
      <c r="K3991" s="89">
        <v>0</v>
      </c>
      <c r="L3991" s="89">
        <v>0</v>
      </c>
      <c r="M3991" s="89">
        <v>0</v>
      </c>
      <c r="N3991" s="89">
        <v>0</v>
      </c>
      <c r="O3991" s="89">
        <v>0</v>
      </c>
      <c r="P3991" s="89">
        <v>0</v>
      </c>
      <c r="Q3991" s="89">
        <v>0</v>
      </c>
      <c r="R3991" s="89">
        <v>0</v>
      </c>
      <c r="S3991" s="89">
        <v>0</v>
      </c>
      <c r="T3991" s="89">
        <v>0</v>
      </c>
      <c r="U3991" s="89">
        <v>0</v>
      </c>
      <c r="V3991" s="89">
        <v>0</v>
      </c>
      <c r="W3991" s="89">
        <v>0</v>
      </c>
      <c r="X3991" s="89">
        <v>0</v>
      </c>
      <c r="Y3991" s="89">
        <v>0</v>
      </c>
    </row>
    <row r="3992" spans="1:25">
      <c r="A3992" s="88" t="s">
        <v>4101</v>
      </c>
      <c r="B3992" s="89">
        <v>0</v>
      </c>
      <c r="C3992" s="89">
        <v>0</v>
      </c>
      <c r="D3992" s="89">
        <v>0</v>
      </c>
      <c r="E3992" s="89">
        <v>0</v>
      </c>
      <c r="F3992" s="89">
        <v>0</v>
      </c>
      <c r="G3992" s="89">
        <v>0</v>
      </c>
      <c r="H3992" s="89">
        <v>0</v>
      </c>
      <c r="I3992" s="89">
        <v>0</v>
      </c>
      <c r="J3992" s="89">
        <v>0</v>
      </c>
      <c r="K3992" s="89">
        <v>0</v>
      </c>
      <c r="L3992" s="89">
        <v>0</v>
      </c>
      <c r="M3992" s="89">
        <v>0</v>
      </c>
      <c r="N3992" s="89">
        <v>0</v>
      </c>
      <c r="O3992" s="89">
        <v>0</v>
      </c>
      <c r="P3992" s="89">
        <v>0</v>
      </c>
      <c r="Q3992" s="89">
        <v>0</v>
      </c>
      <c r="R3992" s="89">
        <v>0</v>
      </c>
      <c r="S3992" s="89">
        <v>0</v>
      </c>
      <c r="T3992" s="89">
        <v>0</v>
      </c>
      <c r="U3992" s="89">
        <v>0</v>
      </c>
      <c r="V3992" s="89">
        <v>0</v>
      </c>
      <c r="W3992" s="89">
        <v>0</v>
      </c>
      <c r="X3992" s="89">
        <v>0</v>
      </c>
      <c r="Y3992" s="89">
        <v>0</v>
      </c>
    </row>
    <row r="3993" spans="1:25">
      <c r="A3993" s="88" t="s">
        <v>4102</v>
      </c>
      <c r="B3993" s="89">
        <v>0</v>
      </c>
      <c r="C3993" s="89">
        <v>0</v>
      </c>
      <c r="D3993" s="89">
        <v>0</v>
      </c>
      <c r="E3993" s="89">
        <v>0</v>
      </c>
      <c r="F3993" s="89">
        <v>0</v>
      </c>
      <c r="G3993" s="89">
        <v>0</v>
      </c>
      <c r="H3993" s="89">
        <v>0</v>
      </c>
      <c r="I3993" s="89">
        <v>0</v>
      </c>
      <c r="J3993" s="89">
        <v>0</v>
      </c>
      <c r="K3993" s="89">
        <v>0</v>
      </c>
      <c r="L3993" s="89">
        <v>0</v>
      </c>
      <c r="M3993" s="89">
        <v>0</v>
      </c>
      <c r="N3993" s="89">
        <v>0</v>
      </c>
      <c r="O3993" s="89">
        <v>0</v>
      </c>
      <c r="P3993" s="89">
        <v>0</v>
      </c>
      <c r="Q3993" s="89">
        <v>0</v>
      </c>
      <c r="R3993" s="89">
        <v>0</v>
      </c>
      <c r="S3993" s="89">
        <v>0</v>
      </c>
      <c r="T3993" s="89">
        <v>0</v>
      </c>
      <c r="U3993" s="89">
        <v>0</v>
      </c>
      <c r="V3993" s="89">
        <v>0</v>
      </c>
      <c r="W3993" s="89">
        <v>0</v>
      </c>
      <c r="X3993" s="89">
        <v>0</v>
      </c>
      <c r="Y3993" s="89">
        <v>0</v>
      </c>
    </row>
    <row r="3994" spans="1:25">
      <c r="A3994" s="88" t="s">
        <v>4103</v>
      </c>
      <c r="B3994" s="89">
        <v>0</v>
      </c>
      <c r="C3994" s="89">
        <v>0</v>
      </c>
      <c r="D3994" s="89">
        <v>0</v>
      </c>
      <c r="E3994" s="89">
        <v>0</v>
      </c>
      <c r="F3994" s="89">
        <v>0</v>
      </c>
      <c r="G3994" s="89">
        <v>0</v>
      </c>
      <c r="H3994" s="89">
        <v>0</v>
      </c>
      <c r="I3994" s="89">
        <v>0</v>
      </c>
      <c r="J3994" s="89">
        <v>0</v>
      </c>
      <c r="K3994" s="89">
        <v>0</v>
      </c>
      <c r="L3994" s="89">
        <v>0</v>
      </c>
      <c r="M3994" s="89">
        <v>0</v>
      </c>
      <c r="N3994" s="89">
        <v>0</v>
      </c>
      <c r="O3994" s="89">
        <v>0</v>
      </c>
      <c r="P3994" s="89">
        <v>0</v>
      </c>
      <c r="Q3994" s="89">
        <v>0</v>
      </c>
      <c r="R3994" s="89">
        <v>0</v>
      </c>
      <c r="S3994" s="89">
        <v>0</v>
      </c>
      <c r="T3994" s="89">
        <v>0</v>
      </c>
      <c r="U3994" s="89">
        <v>0</v>
      </c>
      <c r="V3994" s="89">
        <v>0</v>
      </c>
      <c r="W3994" s="89">
        <v>0</v>
      </c>
      <c r="X3994" s="89">
        <v>0</v>
      </c>
      <c r="Y3994" s="89">
        <v>0</v>
      </c>
    </row>
    <row r="3995" spans="1:25">
      <c r="A3995" s="88" t="s">
        <v>4104</v>
      </c>
      <c r="B3995" s="89">
        <v>0</v>
      </c>
      <c r="C3995" s="89">
        <v>0</v>
      </c>
      <c r="D3995" s="89">
        <v>0</v>
      </c>
      <c r="E3995" s="89">
        <v>0</v>
      </c>
      <c r="F3995" s="89">
        <v>0</v>
      </c>
      <c r="G3995" s="89">
        <v>0</v>
      </c>
      <c r="H3995" s="89">
        <v>0</v>
      </c>
      <c r="I3995" s="89">
        <v>0</v>
      </c>
      <c r="J3995" s="89">
        <v>0</v>
      </c>
      <c r="K3995" s="89">
        <v>0</v>
      </c>
      <c r="L3995" s="89">
        <v>0</v>
      </c>
      <c r="M3995" s="89">
        <v>0</v>
      </c>
      <c r="N3995" s="89">
        <v>0</v>
      </c>
      <c r="O3995" s="89">
        <v>0</v>
      </c>
      <c r="P3995" s="89">
        <v>0</v>
      </c>
      <c r="Q3995" s="89">
        <v>0</v>
      </c>
      <c r="R3995" s="89">
        <v>0</v>
      </c>
      <c r="S3995" s="89">
        <v>0</v>
      </c>
      <c r="T3995" s="89">
        <v>0</v>
      </c>
      <c r="U3995" s="89">
        <v>0</v>
      </c>
      <c r="V3995" s="89">
        <v>0</v>
      </c>
      <c r="W3995" s="89">
        <v>0</v>
      </c>
      <c r="X3995" s="89">
        <v>0</v>
      </c>
      <c r="Y3995" s="89">
        <v>0</v>
      </c>
    </row>
    <row r="3996" spans="1:25">
      <c r="A3996" s="88" t="s">
        <v>4105</v>
      </c>
      <c r="B3996" s="89">
        <v>0</v>
      </c>
      <c r="C3996" s="89">
        <v>0</v>
      </c>
      <c r="D3996" s="89">
        <v>0</v>
      </c>
      <c r="E3996" s="89">
        <v>0</v>
      </c>
      <c r="F3996" s="89">
        <v>0</v>
      </c>
      <c r="G3996" s="89">
        <v>0</v>
      </c>
      <c r="H3996" s="89">
        <v>0</v>
      </c>
      <c r="I3996" s="89">
        <v>0</v>
      </c>
      <c r="J3996" s="89">
        <v>0</v>
      </c>
      <c r="K3996" s="89">
        <v>0</v>
      </c>
      <c r="L3996" s="89">
        <v>0</v>
      </c>
      <c r="M3996" s="89">
        <v>0</v>
      </c>
      <c r="N3996" s="89">
        <v>0</v>
      </c>
      <c r="O3996" s="89">
        <v>0</v>
      </c>
      <c r="P3996" s="89">
        <v>0</v>
      </c>
      <c r="Q3996" s="89">
        <v>0</v>
      </c>
      <c r="R3996" s="89">
        <v>0</v>
      </c>
      <c r="S3996" s="89">
        <v>0</v>
      </c>
      <c r="T3996" s="89">
        <v>0</v>
      </c>
      <c r="U3996" s="89">
        <v>0</v>
      </c>
      <c r="V3996" s="89">
        <v>0</v>
      </c>
      <c r="W3996" s="89">
        <v>0</v>
      </c>
      <c r="X3996" s="89">
        <v>0</v>
      </c>
      <c r="Y3996" s="89">
        <v>0</v>
      </c>
    </row>
    <row r="3997" spans="1:25">
      <c r="A3997" s="88" t="s">
        <v>4106</v>
      </c>
      <c r="B3997" s="89">
        <v>0</v>
      </c>
      <c r="C3997" s="89">
        <v>0</v>
      </c>
      <c r="D3997" s="89">
        <v>0</v>
      </c>
      <c r="E3997" s="89">
        <v>0</v>
      </c>
      <c r="F3997" s="89">
        <v>0</v>
      </c>
      <c r="G3997" s="89">
        <v>0</v>
      </c>
      <c r="H3997" s="89">
        <v>0</v>
      </c>
      <c r="I3997" s="89">
        <v>0</v>
      </c>
      <c r="J3997" s="89">
        <v>0</v>
      </c>
      <c r="K3997" s="89">
        <v>0</v>
      </c>
      <c r="L3997" s="89">
        <v>0</v>
      </c>
      <c r="M3997" s="89">
        <v>0</v>
      </c>
      <c r="N3997" s="89">
        <v>0</v>
      </c>
      <c r="O3997" s="89">
        <v>0</v>
      </c>
      <c r="P3997" s="89">
        <v>0</v>
      </c>
      <c r="Q3997" s="89">
        <v>0</v>
      </c>
      <c r="R3997" s="89">
        <v>0</v>
      </c>
      <c r="S3997" s="89">
        <v>0</v>
      </c>
      <c r="T3997" s="89">
        <v>0</v>
      </c>
      <c r="U3997" s="89">
        <v>0</v>
      </c>
      <c r="V3997" s="89">
        <v>0</v>
      </c>
      <c r="W3997" s="89">
        <v>0</v>
      </c>
      <c r="X3997" s="89">
        <v>0</v>
      </c>
      <c r="Y3997" s="89">
        <v>0</v>
      </c>
    </row>
    <row r="3998" spans="1:25">
      <c r="A3998" s="88" t="s">
        <v>4107</v>
      </c>
      <c r="B3998" s="89">
        <v>0</v>
      </c>
      <c r="C3998" s="89">
        <v>0</v>
      </c>
      <c r="D3998" s="89">
        <v>0</v>
      </c>
      <c r="E3998" s="89">
        <v>0</v>
      </c>
      <c r="F3998" s="89">
        <v>0</v>
      </c>
      <c r="G3998" s="89">
        <v>0</v>
      </c>
      <c r="H3998" s="89">
        <v>0</v>
      </c>
      <c r="I3998" s="89">
        <v>0</v>
      </c>
      <c r="J3998" s="89">
        <v>0</v>
      </c>
      <c r="K3998" s="89">
        <v>0</v>
      </c>
      <c r="L3998" s="89">
        <v>0</v>
      </c>
      <c r="M3998" s="89">
        <v>0</v>
      </c>
      <c r="N3998" s="89">
        <v>0</v>
      </c>
      <c r="O3998" s="89">
        <v>0</v>
      </c>
      <c r="P3998" s="89">
        <v>0</v>
      </c>
      <c r="Q3998" s="89">
        <v>0</v>
      </c>
      <c r="R3998" s="89">
        <v>0</v>
      </c>
      <c r="S3998" s="89">
        <v>0</v>
      </c>
      <c r="T3998" s="89">
        <v>0</v>
      </c>
      <c r="U3998" s="89">
        <v>0</v>
      </c>
      <c r="V3998" s="89">
        <v>0</v>
      </c>
      <c r="W3998" s="89">
        <v>0</v>
      </c>
      <c r="X3998" s="89">
        <v>0</v>
      </c>
      <c r="Y3998" s="89">
        <v>0</v>
      </c>
    </row>
    <row r="3999" spans="1:25">
      <c r="A3999" s="88" t="s">
        <v>4108</v>
      </c>
      <c r="B3999" s="89">
        <v>0</v>
      </c>
      <c r="C3999" s="89">
        <v>0</v>
      </c>
      <c r="D3999" s="89">
        <v>0</v>
      </c>
      <c r="E3999" s="89">
        <v>0</v>
      </c>
      <c r="F3999" s="89">
        <v>0</v>
      </c>
      <c r="G3999" s="89">
        <v>0</v>
      </c>
      <c r="H3999" s="89">
        <v>0</v>
      </c>
      <c r="I3999" s="89">
        <v>0</v>
      </c>
      <c r="J3999" s="89">
        <v>0</v>
      </c>
      <c r="K3999" s="89">
        <v>0</v>
      </c>
      <c r="L3999" s="89">
        <v>0</v>
      </c>
      <c r="M3999" s="89">
        <v>0</v>
      </c>
      <c r="N3999" s="89">
        <v>0</v>
      </c>
      <c r="O3999" s="89">
        <v>0</v>
      </c>
      <c r="P3999" s="89">
        <v>0</v>
      </c>
      <c r="Q3999" s="89">
        <v>0</v>
      </c>
      <c r="R3999" s="89">
        <v>0</v>
      </c>
      <c r="S3999" s="89">
        <v>0</v>
      </c>
      <c r="T3999" s="89">
        <v>0</v>
      </c>
      <c r="U3999" s="89">
        <v>0</v>
      </c>
      <c r="V3999" s="89">
        <v>0</v>
      </c>
      <c r="W3999" s="89">
        <v>0</v>
      </c>
      <c r="X3999" s="89">
        <v>0</v>
      </c>
      <c r="Y3999" s="89">
        <v>0</v>
      </c>
    </row>
    <row r="4000" spans="1:25">
      <c r="A4000" s="88" t="s">
        <v>4109</v>
      </c>
      <c r="B4000" s="89">
        <v>0</v>
      </c>
      <c r="C4000" s="89">
        <v>0</v>
      </c>
      <c r="D4000" s="89">
        <v>0</v>
      </c>
      <c r="E4000" s="89">
        <v>0</v>
      </c>
      <c r="F4000" s="89">
        <v>0</v>
      </c>
      <c r="G4000" s="89">
        <v>0</v>
      </c>
      <c r="H4000" s="89">
        <v>0</v>
      </c>
      <c r="I4000" s="89">
        <v>0</v>
      </c>
      <c r="J4000" s="89">
        <v>0</v>
      </c>
      <c r="K4000" s="89">
        <v>0</v>
      </c>
      <c r="L4000" s="89">
        <v>0</v>
      </c>
      <c r="M4000" s="89">
        <v>0</v>
      </c>
      <c r="N4000" s="89">
        <v>0</v>
      </c>
      <c r="O4000" s="89">
        <v>0</v>
      </c>
      <c r="P4000" s="89">
        <v>0</v>
      </c>
      <c r="Q4000" s="89">
        <v>0</v>
      </c>
      <c r="R4000" s="89">
        <v>0</v>
      </c>
      <c r="S4000" s="89">
        <v>0</v>
      </c>
      <c r="T4000" s="89">
        <v>0</v>
      </c>
      <c r="U4000" s="89">
        <v>0</v>
      </c>
      <c r="V4000" s="89">
        <v>0</v>
      </c>
      <c r="W4000" s="89">
        <v>0</v>
      </c>
      <c r="X4000" s="89">
        <v>0</v>
      </c>
      <c r="Y4000" s="89">
        <v>0</v>
      </c>
    </row>
    <row r="4001" spans="1:25">
      <c r="A4001" s="88" t="s">
        <v>4110</v>
      </c>
      <c r="B4001" s="89">
        <v>0</v>
      </c>
      <c r="C4001" s="89">
        <v>0</v>
      </c>
      <c r="D4001" s="89">
        <v>0</v>
      </c>
      <c r="E4001" s="89">
        <v>0</v>
      </c>
      <c r="F4001" s="89">
        <v>0</v>
      </c>
      <c r="G4001" s="89">
        <v>0</v>
      </c>
      <c r="H4001" s="89">
        <v>0</v>
      </c>
      <c r="I4001" s="89">
        <v>0</v>
      </c>
      <c r="J4001" s="89">
        <v>0</v>
      </c>
      <c r="K4001" s="89">
        <v>0</v>
      </c>
      <c r="L4001" s="89">
        <v>0</v>
      </c>
      <c r="M4001" s="89">
        <v>0</v>
      </c>
      <c r="N4001" s="89">
        <v>0</v>
      </c>
      <c r="O4001" s="89">
        <v>0</v>
      </c>
      <c r="P4001" s="89">
        <v>0</v>
      </c>
      <c r="Q4001" s="89">
        <v>0</v>
      </c>
      <c r="R4001" s="89">
        <v>0</v>
      </c>
      <c r="S4001" s="89">
        <v>0</v>
      </c>
      <c r="T4001" s="89">
        <v>0</v>
      </c>
      <c r="U4001" s="89">
        <v>0</v>
      </c>
      <c r="V4001" s="89">
        <v>0</v>
      </c>
      <c r="W4001" s="89">
        <v>0</v>
      </c>
      <c r="X4001" s="89">
        <v>0</v>
      </c>
      <c r="Y4001" s="89">
        <v>0</v>
      </c>
    </row>
    <row r="4002" spans="1:25">
      <c r="A4002" s="88" t="s">
        <v>4111</v>
      </c>
      <c r="B4002" s="89">
        <v>0</v>
      </c>
      <c r="C4002" s="89">
        <v>0</v>
      </c>
      <c r="D4002" s="89">
        <v>0</v>
      </c>
      <c r="E4002" s="89">
        <v>0</v>
      </c>
      <c r="F4002" s="89">
        <v>0</v>
      </c>
      <c r="G4002" s="89">
        <v>0</v>
      </c>
      <c r="H4002" s="89">
        <v>0</v>
      </c>
      <c r="I4002" s="89">
        <v>0</v>
      </c>
      <c r="J4002" s="89">
        <v>0</v>
      </c>
      <c r="K4002" s="89">
        <v>0</v>
      </c>
      <c r="L4002" s="89">
        <v>0</v>
      </c>
      <c r="M4002" s="89">
        <v>0</v>
      </c>
      <c r="N4002" s="89">
        <v>0</v>
      </c>
      <c r="O4002" s="89">
        <v>0</v>
      </c>
      <c r="P4002" s="89">
        <v>0</v>
      </c>
      <c r="Q4002" s="89">
        <v>0</v>
      </c>
      <c r="R4002" s="89">
        <v>0</v>
      </c>
      <c r="S4002" s="89">
        <v>0</v>
      </c>
      <c r="T4002" s="89">
        <v>0</v>
      </c>
      <c r="U4002" s="89">
        <v>0</v>
      </c>
      <c r="V4002" s="89">
        <v>0</v>
      </c>
      <c r="W4002" s="89">
        <v>0</v>
      </c>
      <c r="X4002" s="89">
        <v>0</v>
      </c>
      <c r="Y4002" s="89">
        <v>0</v>
      </c>
    </row>
    <row r="4003" spans="1:25">
      <c r="A4003" s="88" t="s">
        <v>4112</v>
      </c>
      <c r="B4003" s="89">
        <v>0</v>
      </c>
      <c r="C4003" s="89">
        <v>0</v>
      </c>
      <c r="D4003" s="89">
        <v>0</v>
      </c>
      <c r="E4003" s="89">
        <v>0</v>
      </c>
      <c r="F4003" s="89">
        <v>0</v>
      </c>
      <c r="G4003" s="89">
        <v>0</v>
      </c>
      <c r="H4003" s="89">
        <v>0</v>
      </c>
      <c r="I4003" s="89">
        <v>0</v>
      </c>
      <c r="J4003" s="89">
        <v>0</v>
      </c>
      <c r="K4003" s="89">
        <v>0</v>
      </c>
      <c r="L4003" s="89">
        <v>0</v>
      </c>
      <c r="M4003" s="89">
        <v>0</v>
      </c>
      <c r="N4003" s="89">
        <v>0</v>
      </c>
      <c r="O4003" s="89">
        <v>0</v>
      </c>
      <c r="P4003" s="89">
        <v>0</v>
      </c>
      <c r="Q4003" s="89">
        <v>0</v>
      </c>
      <c r="R4003" s="89">
        <v>0</v>
      </c>
      <c r="S4003" s="89">
        <v>0</v>
      </c>
      <c r="T4003" s="89">
        <v>0</v>
      </c>
      <c r="U4003" s="89">
        <v>0</v>
      </c>
      <c r="V4003" s="89">
        <v>0</v>
      </c>
      <c r="W4003" s="89">
        <v>0</v>
      </c>
      <c r="X4003" s="89">
        <v>0</v>
      </c>
      <c r="Y4003" s="89">
        <v>0</v>
      </c>
    </row>
    <row r="4004" spans="1:25">
      <c r="A4004" s="88" t="s">
        <v>4113</v>
      </c>
      <c r="B4004" s="89">
        <v>0</v>
      </c>
      <c r="C4004" s="89">
        <v>0</v>
      </c>
      <c r="D4004" s="89">
        <v>0</v>
      </c>
      <c r="E4004" s="89">
        <v>0</v>
      </c>
      <c r="F4004" s="89">
        <v>0</v>
      </c>
      <c r="G4004" s="89">
        <v>0</v>
      </c>
      <c r="H4004" s="89">
        <v>0</v>
      </c>
      <c r="I4004" s="89">
        <v>0</v>
      </c>
      <c r="J4004" s="89">
        <v>0</v>
      </c>
      <c r="K4004" s="89">
        <v>0</v>
      </c>
      <c r="L4004" s="89">
        <v>0</v>
      </c>
      <c r="M4004" s="89">
        <v>0</v>
      </c>
      <c r="N4004" s="89">
        <v>0</v>
      </c>
      <c r="O4004" s="89">
        <v>0</v>
      </c>
      <c r="P4004" s="89">
        <v>0</v>
      </c>
      <c r="Q4004" s="89">
        <v>0</v>
      </c>
      <c r="R4004" s="89">
        <v>0</v>
      </c>
      <c r="S4004" s="89">
        <v>0</v>
      </c>
      <c r="T4004" s="89">
        <v>0</v>
      </c>
      <c r="U4004" s="89">
        <v>0</v>
      </c>
      <c r="V4004" s="89">
        <v>0</v>
      </c>
      <c r="W4004" s="89">
        <v>0</v>
      </c>
      <c r="X4004" s="89">
        <v>0</v>
      </c>
      <c r="Y4004" s="89">
        <v>0</v>
      </c>
    </row>
    <row r="4005" spans="1:25">
      <c r="A4005" s="88" t="s">
        <v>4114</v>
      </c>
      <c r="B4005" s="89">
        <v>0</v>
      </c>
      <c r="C4005" s="89">
        <v>0</v>
      </c>
      <c r="D4005" s="89">
        <v>0</v>
      </c>
      <c r="E4005" s="89">
        <v>0</v>
      </c>
      <c r="F4005" s="89">
        <v>0</v>
      </c>
      <c r="G4005" s="89">
        <v>0</v>
      </c>
      <c r="H4005" s="89">
        <v>0</v>
      </c>
      <c r="I4005" s="89">
        <v>0</v>
      </c>
      <c r="J4005" s="89">
        <v>0</v>
      </c>
      <c r="K4005" s="89">
        <v>0</v>
      </c>
      <c r="L4005" s="89">
        <v>0</v>
      </c>
      <c r="M4005" s="89">
        <v>0</v>
      </c>
      <c r="N4005" s="89">
        <v>0</v>
      </c>
      <c r="O4005" s="89">
        <v>0</v>
      </c>
      <c r="P4005" s="89">
        <v>0</v>
      </c>
      <c r="Q4005" s="89">
        <v>0</v>
      </c>
      <c r="R4005" s="89">
        <v>0</v>
      </c>
      <c r="S4005" s="89">
        <v>0</v>
      </c>
      <c r="T4005" s="89">
        <v>0</v>
      </c>
      <c r="U4005" s="89">
        <v>0</v>
      </c>
      <c r="V4005" s="89">
        <v>0</v>
      </c>
      <c r="W4005" s="89">
        <v>0</v>
      </c>
      <c r="X4005" s="89">
        <v>0</v>
      </c>
      <c r="Y4005" s="89">
        <v>0</v>
      </c>
    </row>
    <row r="4006" spans="1:25">
      <c r="A4006" s="88" t="s">
        <v>4115</v>
      </c>
      <c r="B4006" s="89">
        <v>0</v>
      </c>
      <c r="C4006" s="89">
        <v>0</v>
      </c>
      <c r="D4006" s="89">
        <v>0</v>
      </c>
      <c r="E4006" s="89">
        <v>0</v>
      </c>
      <c r="F4006" s="89">
        <v>0</v>
      </c>
      <c r="G4006" s="89">
        <v>0</v>
      </c>
      <c r="H4006" s="89">
        <v>0</v>
      </c>
      <c r="I4006" s="89">
        <v>0</v>
      </c>
      <c r="J4006" s="89">
        <v>0</v>
      </c>
      <c r="K4006" s="89">
        <v>0</v>
      </c>
      <c r="L4006" s="89">
        <v>0</v>
      </c>
      <c r="M4006" s="89">
        <v>0</v>
      </c>
      <c r="N4006" s="89">
        <v>0</v>
      </c>
      <c r="O4006" s="89">
        <v>0</v>
      </c>
      <c r="P4006" s="89">
        <v>0</v>
      </c>
      <c r="Q4006" s="89">
        <v>0</v>
      </c>
      <c r="R4006" s="89">
        <v>0</v>
      </c>
      <c r="S4006" s="89">
        <v>0</v>
      </c>
      <c r="T4006" s="89">
        <v>0</v>
      </c>
      <c r="U4006" s="89">
        <v>0</v>
      </c>
      <c r="V4006" s="89">
        <v>0</v>
      </c>
      <c r="W4006" s="89">
        <v>0</v>
      </c>
      <c r="X4006" s="89">
        <v>0</v>
      </c>
      <c r="Y4006" s="89">
        <v>0</v>
      </c>
    </row>
    <row r="4007" spans="1:25">
      <c r="A4007" s="88" t="s">
        <v>4116</v>
      </c>
      <c r="B4007" s="89">
        <v>0</v>
      </c>
      <c r="C4007" s="89">
        <v>0</v>
      </c>
      <c r="D4007" s="89">
        <v>0</v>
      </c>
      <c r="E4007" s="89">
        <v>0</v>
      </c>
      <c r="F4007" s="89">
        <v>0</v>
      </c>
      <c r="G4007" s="89">
        <v>0</v>
      </c>
      <c r="H4007" s="89">
        <v>0</v>
      </c>
      <c r="I4007" s="89">
        <v>0</v>
      </c>
      <c r="J4007" s="89">
        <v>0</v>
      </c>
      <c r="K4007" s="89">
        <v>0</v>
      </c>
      <c r="L4007" s="89">
        <v>0</v>
      </c>
      <c r="M4007" s="89">
        <v>0</v>
      </c>
      <c r="N4007" s="89">
        <v>0</v>
      </c>
      <c r="O4007" s="89">
        <v>0</v>
      </c>
      <c r="P4007" s="89">
        <v>0</v>
      </c>
      <c r="Q4007" s="89">
        <v>0</v>
      </c>
      <c r="R4007" s="89">
        <v>0</v>
      </c>
      <c r="S4007" s="89">
        <v>0</v>
      </c>
      <c r="T4007" s="89">
        <v>0</v>
      </c>
      <c r="U4007" s="89">
        <v>0</v>
      </c>
      <c r="V4007" s="89">
        <v>0</v>
      </c>
      <c r="W4007" s="89">
        <v>0</v>
      </c>
      <c r="X4007" s="89">
        <v>0</v>
      </c>
      <c r="Y4007" s="89">
        <v>0</v>
      </c>
    </row>
    <row r="4008" spans="1:25">
      <c r="A4008" s="88" t="s">
        <v>4117</v>
      </c>
      <c r="B4008" s="89">
        <v>0</v>
      </c>
      <c r="C4008" s="89">
        <v>0</v>
      </c>
      <c r="D4008" s="89">
        <v>0</v>
      </c>
      <c r="E4008" s="89">
        <v>0</v>
      </c>
      <c r="F4008" s="89">
        <v>0</v>
      </c>
      <c r="G4008" s="89">
        <v>0</v>
      </c>
      <c r="H4008" s="89">
        <v>0</v>
      </c>
      <c r="I4008" s="89">
        <v>0</v>
      </c>
      <c r="J4008" s="89">
        <v>0</v>
      </c>
      <c r="K4008" s="89">
        <v>0</v>
      </c>
      <c r="L4008" s="89">
        <v>0</v>
      </c>
      <c r="M4008" s="89">
        <v>0</v>
      </c>
      <c r="N4008" s="89">
        <v>0</v>
      </c>
      <c r="O4008" s="89">
        <v>0</v>
      </c>
      <c r="P4008" s="89">
        <v>0</v>
      </c>
      <c r="Q4008" s="89">
        <v>0</v>
      </c>
      <c r="R4008" s="89">
        <v>0</v>
      </c>
      <c r="S4008" s="89">
        <v>0</v>
      </c>
      <c r="T4008" s="89">
        <v>0</v>
      </c>
      <c r="U4008" s="89">
        <v>0</v>
      </c>
      <c r="V4008" s="89">
        <v>0</v>
      </c>
      <c r="W4008" s="89">
        <v>0</v>
      </c>
      <c r="X4008" s="89">
        <v>0</v>
      </c>
      <c r="Y4008" s="89">
        <v>0</v>
      </c>
    </row>
    <row r="4009" spans="1:25">
      <c r="A4009" s="88" t="s">
        <v>4118</v>
      </c>
      <c r="B4009" s="89">
        <v>0</v>
      </c>
      <c r="C4009" s="89">
        <v>0</v>
      </c>
      <c r="D4009" s="89">
        <v>0</v>
      </c>
      <c r="E4009" s="89">
        <v>0</v>
      </c>
      <c r="F4009" s="89">
        <v>0</v>
      </c>
      <c r="G4009" s="89">
        <v>0</v>
      </c>
      <c r="H4009" s="89">
        <v>0</v>
      </c>
      <c r="I4009" s="89">
        <v>0</v>
      </c>
      <c r="J4009" s="89">
        <v>0</v>
      </c>
      <c r="K4009" s="89">
        <v>0</v>
      </c>
      <c r="L4009" s="89">
        <v>0</v>
      </c>
      <c r="M4009" s="89">
        <v>0</v>
      </c>
      <c r="N4009" s="89">
        <v>0</v>
      </c>
      <c r="O4009" s="89">
        <v>0</v>
      </c>
      <c r="P4009" s="89">
        <v>0</v>
      </c>
      <c r="Q4009" s="89">
        <v>0</v>
      </c>
      <c r="R4009" s="89">
        <v>0</v>
      </c>
      <c r="S4009" s="89">
        <v>0</v>
      </c>
      <c r="T4009" s="89">
        <v>0</v>
      </c>
      <c r="U4009" s="89">
        <v>0</v>
      </c>
      <c r="V4009" s="89">
        <v>0</v>
      </c>
      <c r="W4009" s="89">
        <v>0</v>
      </c>
      <c r="X4009" s="89">
        <v>0</v>
      </c>
      <c r="Y4009" s="89">
        <v>0</v>
      </c>
    </row>
    <row r="4010" spans="1:25">
      <c r="A4010" s="88" t="s">
        <v>4119</v>
      </c>
      <c r="B4010" s="89">
        <v>0</v>
      </c>
      <c r="C4010" s="89">
        <v>0</v>
      </c>
      <c r="D4010" s="89">
        <v>0</v>
      </c>
      <c r="E4010" s="89">
        <v>0</v>
      </c>
      <c r="F4010" s="89">
        <v>0</v>
      </c>
      <c r="G4010" s="89">
        <v>0</v>
      </c>
      <c r="H4010" s="89">
        <v>0</v>
      </c>
      <c r="I4010" s="89">
        <v>0</v>
      </c>
      <c r="J4010" s="89">
        <v>0</v>
      </c>
      <c r="K4010" s="89">
        <v>0</v>
      </c>
      <c r="L4010" s="89">
        <v>0</v>
      </c>
      <c r="M4010" s="89">
        <v>0</v>
      </c>
      <c r="N4010" s="89">
        <v>0</v>
      </c>
      <c r="O4010" s="89">
        <v>0</v>
      </c>
      <c r="P4010" s="89">
        <v>0</v>
      </c>
      <c r="Q4010" s="89">
        <v>0</v>
      </c>
      <c r="R4010" s="89">
        <v>0</v>
      </c>
      <c r="S4010" s="89">
        <v>0</v>
      </c>
      <c r="T4010" s="89">
        <v>0</v>
      </c>
      <c r="U4010" s="89">
        <v>0</v>
      </c>
      <c r="V4010" s="89">
        <v>0</v>
      </c>
      <c r="W4010" s="89">
        <v>0</v>
      </c>
      <c r="X4010" s="89">
        <v>0</v>
      </c>
      <c r="Y4010" s="89">
        <v>0</v>
      </c>
    </row>
    <row r="4011" spans="1:25">
      <c r="A4011" s="88" t="s">
        <v>4120</v>
      </c>
      <c r="B4011" s="89">
        <v>0</v>
      </c>
      <c r="C4011" s="89">
        <v>0</v>
      </c>
      <c r="D4011" s="89">
        <v>0</v>
      </c>
      <c r="E4011" s="89">
        <v>0</v>
      </c>
      <c r="F4011" s="89">
        <v>0</v>
      </c>
      <c r="G4011" s="89">
        <v>0</v>
      </c>
      <c r="H4011" s="89">
        <v>0</v>
      </c>
      <c r="I4011" s="89">
        <v>0</v>
      </c>
      <c r="J4011" s="89">
        <v>0</v>
      </c>
      <c r="K4011" s="89">
        <v>0</v>
      </c>
      <c r="L4011" s="89">
        <v>0</v>
      </c>
      <c r="M4011" s="89">
        <v>0</v>
      </c>
      <c r="N4011" s="89">
        <v>0</v>
      </c>
      <c r="O4011" s="89">
        <v>0</v>
      </c>
      <c r="P4011" s="89">
        <v>0</v>
      </c>
      <c r="Q4011" s="89">
        <v>0</v>
      </c>
      <c r="R4011" s="89">
        <v>0</v>
      </c>
      <c r="S4011" s="89">
        <v>0</v>
      </c>
      <c r="T4011" s="89">
        <v>0</v>
      </c>
      <c r="U4011" s="89">
        <v>0</v>
      </c>
      <c r="V4011" s="89">
        <v>0</v>
      </c>
      <c r="W4011" s="89">
        <v>0</v>
      </c>
      <c r="X4011" s="89">
        <v>0</v>
      </c>
      <c r="Y4011" s="89">
        <v>0</v>
      </c>
    </row>
    <row r="4012" spans="1:25">
      <c r="A4012" s="88" t="s">
        <v>4121</v>
      </c>
      <c r="B4012" s="89">
        <v>0</v>
      </c>
      <c r="C4012" s="89">
        <v>0</v>
      </c>
      <c r="D4012" s="89">
        <v>0</v>
      </c>
      <c r="E4012" s="89">
        <v>0</v>
      </c>
      <c r="F4012" s="89">
        <v>0</v>
      </c>
      <c r="G4012" s="89">
        <v>0</v>
      </c>
      <c r="H4012" s="89">
        <v>0</v>
      </c>
      <c r="I4012" s="89">
        <v>0</v>
      </c>
      <c r="J4012" s="89">
        <v>0</v>
      </c>
      <c r="K4012" s="89">
        <v>0</v>
      </c>
      <c r="L4012" s="89">
        <v>0</v>
      </c>
      <c r="M4012" s="89">
        <v>0</v>
      </c>
      <c r="N4012" s="89">
        <v>0</v>
      </c>
      <c r="O4012" s="89">
        <v>0</v>
      </c>
      <c r="P4012" s="89">
        <v>0</v>
      </c>
      <c r="Q4012" s="89">
        <v>0</v>
      </c>
      <c r="R4012" s="89">
        <v>0</v>
      </c>
      <c r="S4012" s="89">
        <v>0</v>
      </c>
      <c r="T4012" s="89">
        <v>0</v>
      </c>
      <c r="U4012" s="89">
        <v>0</v>
      </c>
      <c r="V4012" s="89">
        <v>0</v>
      </c>
      <c r="W4012" s="89">
        <v>0</v>
      </c>
      <c r="X4012" s="89">
        <v>0</v>
      </c>
      <c r="Y4012" s="89">
        <v>0</v>
      </c>
    </row>
    <row r="4013" spans="1:25">
      <c r="A4013" s="88" t="s">
        <v>4122</v>
      </c>
      <c r="B4013" s="89">
        <v>0</v>
      </c>
      <c r="C4013" s="89">
        <v>0</v>
      </c>
      <c r="D4013" s="89">
        <v>0</v>
      </c>
      <c r="E4013" s="89">
        <v>0</v>
      </c>
      <c r="F4013" s="89">
        <v>0</v>
      </c>
      <c r="G4013" s="89">
        <v>0</v>
      </c>
      <c r="H4013" s="89">
        <v>0</v>
      </c>
      <c r="I4013" s="89">
        <v>0</v>
      </c>
      <c r="J4013" s="89">
        <v>0</v>
      </c>
      <c r="K4013" s="89">
        <v>0</v>
      </c>
      <c r="L4013" s="89">
        <v>0</v>
      </c>
      <c r="M4013" s="89">
        <v>0</v>
      </c>
      <c r="N4013" s="89">
        <v>0</v>
      </c>
      <c r="O4013" s="89">
        <v>0</v>
      </c>
      <c r="P4013" s="89">
        <v>0</v>
      </c>
      <c r="Q4013" s="89">
        <v>0</v>
      </c>
      <c r="R4013" s="89">
        <v>0</v>
      </c>
      <c r="S4013" s="89">
        <v>0</v>
      </c>
      <c r="T4013" s="89">
        <v>0</v>
      </c>
      <c r="U4013" s="89">
        <v>0</v>
      </c>
      <c r="V4013" s="89">
        <v>0</v>
      </c>
      <c r="W4013" s="89">
        <v>0</v>
      </c>
      <c r="X4013" s="89">
        <v>0</v>
      </c>
      <c r="Y4013" s="89">
        <v>0</v>
      </c>
    </row>
    <row r="4014" spans="1:25">
      <c r="A4014" s="88" t="s">
        <v>4123</v>
      </c>
      <c r="B4014" s="89">
        <v>0</v>
      </c>
      <c r="C4014" s="89">
        <v>0</v>
      </c>
      <c r="D4014" s="89">
        <v>0</v>
      </c>
      <c r="E4014" s="89">
        <v>0</v>
      </c>
      <c r="F4014" s="89">
        <v>0</v>
      </c>
      <c r="G4014" s="89">
        <v>0</v>
      </c>
      <c r="H4014" s="89">
        <v>0</v>
      </c>
      <c r="I4014" s="89">
        <v>0</v>
      </c>
      <c r="J4014" s="89">
        <v>0</v>
      </c>
      <c r="K4014" s="89">
        <v>0</v>
      </c>
      <c r="L4014" s="89">
        <v>0</v>
      </c>
      <c r="M4014" s="89">
        <v>0</v>
      </c>
      <c r="N4014" s="89">
        <v>0</v>
      </c>
      <c r="O4014" s="89">
        <v>0</v>
      </c>
      <c r="P4014" s="89">
        <v>0</v>
      </c>
      <c r="Q4014" s="89">
        <v>0</v>
      </c>
      <c r="R4014" s="89">
        <v>0</v>
      </c>
      <c r="S4014" s="89">
        <v>0</v>
      </c>
      <c r="T4014" s="89">
        <v>0</v>
      </c>
      <c r="U4014" s="89">
        <v>0</v>
      </c>
      <c r="V4014" s="89">
        <v>0</v>
      </c>
      <c r="W4014" s="89">
        <v>0</v>
      </c>
      <c r="X4014" s="89">
        <v>0</v>
      </c>
      <c r="Y4014" s="89">
        <v>0</v>
      </c>
    </row>
    <row r="4015" spans="1:25">
      <c r="A4015" s="88" t="s">
        <v>4124</v>
      </c>
      <c r="B4015" s="89">
        <v>0</v>
      </c>
      <c r="C4015" s="89">
        <v>0</v>
      </c>
      <c r="D4015" s="89">
        <v>0</v>
      </c>
      <c r="E4015" s="89">
        <v>0</v>
      </c>
      <c r="F4015" s="89">
        <v>0</v>
      </c>
      <c r="G4015" s="89">
        <v>0</v>
      </c>
      <c r="H4015" s="89">
        <v>0</v>
      </c>
      <c r="I4015" s="89">
        <v>0</v>
      </c>
      <c r="J4015" s="89">
        <v>0</v>
      </c>
      <c r="K4015" s="89">
        <v>0</v>
      </c>
      <c r="L4015" s="89">
        <v>0</v>
      </c>
      <c r="M4015" s="89">
        <v>0</v>
      </c>
      <c r="N4015" s="89">
        <v>0</v>
      </c>
      <c r="O4015" s="89">
        <v>0</v>
      </c>
      <c r="P4015" s="89">
        <v>0</v>
      </c>
      <c r="Q4015" s="89">
        <v>0</v>
      </c>
      <c r="R4015" s="89">
        <v>0</v>
      </c>
      <c r="S4015" s="89">
        <v>0</v>
      </c>
      <c r="T4015" s="89">
        <v>0</v>
      </c>
      <c r="U4015" s="89">
        <v>0</v>
      </c>
      <c r="V4015" s="89">
        <v>0</v>
      </c>
      <c r="W4015" s="89">
        <v>0</v>
      </c>
      <c r="X4015" s="89">
        <v>0</v>
      </c>
      <c r="Y4015" s="89">
        <v>0</v>
      </c>
    </row>
    <row r="4016" spans="1:25">
      <c r="A4016" s="88" t="s">
        <v>4125</v>
      </c>
      <c r="B4016" s="89">
        <v>0</v>
      </c>
      <c r="C4016" s="89">
        <v>0</v>
      </c>
      <c r="D4016" s="89">
        <v>0</v>
      </c>
      <c r="E4016" s="89">
        <v>0</v>
      </c>
      <c r="F4016" s="89">
        <v>0</v>
      </c>
      <c r="G4016" s="89">
        <v>0</v>
      </c>
      <c r="H4016" s="89">
        <v>0</v>
      </c>
      <c r="I4016" s="89">
        <v>0</v>
      </c>
      <c r="J4016" s="89">
        <v>0</v>
      </c>
      <c r="K4016" s="89">
        <v>0</v>
      </c>
      <c r="L4016" s="89">
        <v>0</v>
      </c>
      <c r="M4016" s="89">
        <v>0</v>
      </c>
      <c r="N4016" s="89">
        <v>0</v>
      </c>
      <c r="O4016" s="89">
        <v>0</v>
      </c>
      <c r="P4016" s="89">
        <v>0</v>
      </c>
      <c r="Q4016" s="89">
        <v>0</v>
      </c>
      <c r="R4016" s="89">
        <v>0</v>
      </c>
      <c r="S4016" s="89">
        <v>0</v>
      </c>
      <c r="T4016" s="89">
        <v>0</v>
      </c>
      <c r="U4016" s="89">
        <v>0</v>
      </c>
      <c r="V4016" s="89">
        <v>0</v>
      </c>
      <c r="W4016" s="89">
        <v>0</v>
      </c>
      <c r="X4016" s="89">
        <v>0</v>
      </c>
      <c r="Y4016" s="89">
        <v>0</v>
      </c>
    </row>
    <row r="4017" spans="1:25">
      <c r="A4017" s="88" t="s">
        <v>4126</v>
      </c>
      <c r="B4017" s="89">
        <v>0</v>
      </c>
      <c r="C4017" s="89">
        <v>0</v>
      </c>
      <c r="D4017" s="89">
        <v>0</v>
      </c>
      <c r="E4017" s="89">
        <v>0</v>
      </c>
      <c r="F4017" s="89">
        <v>0</v>
      </c>
      <c r="G4017" s="89">
        <v>0</v>
      </c>
      <c r="H4017" s="89">
        <v>0</v>
      </c>
      <c r="I4017" s="89">
        <v>0</v>
      </c>
      <c r="J4017" s="89">
        <v>0</v>
      </c>
      <c r="K4017" s="89">
        <v>0</v>
      </c>
      <c r="L4017" s="89">
        <v>0</v>
      </c>
      <c r="M4017" s="89">
        <v>0</v>
      </c>
      <c r="N4017" s="89">
        <v>0</v>
      </c>
      <c r="O4017" s="89">
        <v>0</v>
      </c>
      <c r="P4017" s="89">
        <v>0</v>
      </c>
      <c r="Q4017" s="89">
        <v>0</v>
      </c>
      <c r="R4017" s="89">
        <v>0</v>
      </c>
      <c r="S4017" s="89">
        <v>0</v>
      </c>
      <c r="T4017" s="89">
        <v>0</v>
      </c>
      <c r="U4017" s="89">
        <v>0</v>
      </c>
      <c r="V4017" s="89">
        <v>0</v>
      </c>
      <c r="W4017" s="89">
        <v>0</v>
      </c>
      <c r="X4017" s="89">
        <v>0</v>
      </c>
      <c r="Y4017" s="89">
        <v>0</v>
      </c>
    </row>
    <row r="4018" spans="1:25">
      <c r="A4018" s="88" t="s">
        <v>4127</v>
      </c>
      <c r="B4018" s="89">
        <v>0</v>
      </c>
      <c r="C4018" s="89">
        <v>0</v>
      </c>
      <c r="D4018" s="89">
        <v>0</v>
      </c>
      <c r="E4018" s="89">
        <v>0</v>
      </c>
      <c r="F4018" s="89">
        <v>0</v>
      </c>
      <c r="G4018" s="89">
        <v>0</v>
      </c>
      <c r="H4018" s="89">
        <v>0</v>
      </c>
      <c r="I4018" s="89">
        <v>0</v>
      </c>
      <c r="J4018" s="89">
        <v>0</v>
      </c>
      <c r="K4018" s="89">
        <v>0</v>
      </c>
      <c r="L4018" s="89">
        <v>0</v>
      </c>
      <c r="M4018" s="89">
        <v>0</v>
      </c>
      <c r="N4018" s="89">
        <v>0</v>
      </c>
      <c r="O4018" s="89">
        <v>0</v>
      </c>
      <c r="P4018" s="89">
        <v>0</v>
      </c>
      <c r="Q4018" s="89">
        <v>0</v>
      </c>
      <c r="R4018" s="89">
        <v>0</v>
      </c>
      <c r="S4018" s="89">
        <v>0</v>
      </c>
      <c r="T4018" s="89">
        <v>0</v>
      </c>
      <c r="U4018" s="89">
        <v>0</v>
      </c>
      <c r="V4018" s="89">
        <v>0</v>
      </c>
      <c r="W4018" s="89">
        <v>0</v>
      </c>
      <c r="X4018" s="89">
        <v>0</v>
      </c>
      <c r="Y4018" s="89">
        <v>0</v>
      </c>
    </row>
    <row r="4019" spans="1:25">
      <c r="A4019" s="88" t="s">
        <v>4128</v>
      </c>
      <c r="B4019" s="89">
        <v>0</v>
      </c>
      <c r="C4019" s="89">
        <v>0</v>
      </c>
      <c r="D4019" s="89">
        <v>0</v>
      </c>
      <c r="E4019" s="89">
        <v>0</v>
      </c>
      <c r="F4019" s="89">
        <v>0</v>
      </c>
      <c r="G4019" s="89">
        <v>0</v>
      </c>
      <c r="H4019" s="89">
        <v>0</v>
      </c>
      <c r="I4019" s="89">
        <v>0</v>
      </c>
      <c r="J4019" s="89">
        <v>0</v>
      </c>
      <c r="K4019" s="89">
        <v>0</v>
      </c>
      <c r="L4019" s="89">
        <v>0</v>
      </c>
      <c r="M4019" s="89">
        <v>0</v>
      </c>
      <c r="N4019" s="89">
        <v>0</v>
      </c>
      <c r="O4019" s="89">
        <v>0</v>
      </c>
      <c r="P4019" s="89">
        <v>0</v>
      </c>
      <c r="Q4019" s="89">
        <v>0</v>
      </c>
      <c r="R4019" s="89">
        <v>0</v>
      </c>
      <c r="S4019" s="89">
        <v>0</v>
      </c>
      <c r="T4019" s="89">
        <v>0</v>
      </c>
      <c r="U4019" s="89">
        <v>0</v>
      </c>
      <c r="V4019" s="89">
        <v>0</v>
      </c>
      <c r="W4019" s="89">
        <v>0</v>
      </c>
      <c r="X4019" s="89">
        <v>0</v>
      </c>
      <c r="Y4019" s="89">
        <v>0</v>
      </c>
    </row>
    <row r="4020" spans="1:25">
      <c r="A4020" s="88" t="s">
        <v>4129</v>
      </c>
      <c r="B4020" s="89">
        <v>0</v>
      </c>
      <c r="C4020" s="89">
        <v>0</v>
      </c>
      <c r="D4020" s="89">
        <v>0</v>
      </c>
      <c r="E4020" s="89">
        <v>0</v>
      </c>
      <c r="F4020" s="89">
        <v>0</v>
      </c>
      <c r="G4020" s="89">
        <v>0</v>
      </c>
      <c r="H4020" s="89">
        <v>0</v>
      </c>
      <c r="I4020" s="89">
        <v>0</v>
      </c>
      <c r="J4020" s="89">
        <v>0</v>
      </c>
      <c r="K4020" s="89">
        <v>0</v>
      </c>
      <c r="L4020" s="89">
        <v>0</v>
      </c>
      <c r="M4020" s="89">
        <v>0</v>
      </c>
      <c r="N4020" s="89">
        <v>0</v>
      </c>
      <c r="O4020" s="89">
        <v>0</v>
      </c>
      <c r="P4020" s="89">
        <v>0</v>
      </c>
      <c r="Q4020" s="89">
        <v>0</v>
      </c>
      <c r="R4020" s="89">
        <v>0</v>
      </c>
      <c r="S4020" s="89">
        <v>0</v>
      </c>
      <c r="T4020" s="89">
        <v>0</v>
      </c>
      <c r="U4020" s="89">
        <v>0</v>
      </c>
      <c r="V4020" s="89">
        <v>0</v>
      </c>
      <c r="W4020" s="89">
        <v>0</v>
      </c>
      <c r="X4020" s="89">
        <v>0</v>
      </c>
      <c r="Y4020" s="89">
        <v>0</v>
      </c>
    </row>
    <row r="4021" spans="1:25">
      <c r="A4021" s="88" t="s">
        <v>4130</v>
      </c>
      <c r="B4021" s="89">
        <v>0</v>
      </c>
      <c r="C4021" s="89">
        <v>0</v>
      </c>
      <c r="D4021" s="89">
        <v>0</v>
      </c>
      <c r="E4021" s="89">
        <v>0</v>
      </c>
      <c r="F4021" s="89">
        <v>0</v>
      </c>
      <c r="G4021" s="89">
        <v>0</v>
      </c>
      <c r="H4021" s="89">
        <v>0</v>
      </c>
      <c r="I4021" s="89">
        <v>0</v>
      </c>
      <c r="J4021" s="89">
        <v>0</v>
      </c>
      <c r="K4021" s="89">
        <v>0</v>
      </c>
      <c r="L4021" s="89">
        <v>0</v>
      </c>
      <c r="M4021" s="89">
        <v>0</v>
      </c>
      <c r="N4021" s="89">
        <v>0</v>
      </c>
      <c r="O4021" s="89">
        <v>0</v>
      </c>
      <c r="P4021" s="89">
        <v>0</v>
      </c>
      <c r="Q4021" s="89">
        <v>0</v>
      </c>
      <c r="R4021" s="89">
        <v>0</v>
      </c>
      <c r="S4021" s="89">
        <v>0</v>
      </c>
      <c r="T4021" s="89">
        <v>0</v>
      </c>
      <c r="U4021" s="89">
        <v>0</v>
      </c>
      <c r="V4021" s="89">
        <v>0</v>
      </c>
      <c r="W4021" s="89">
        <v>0</v>
      </c>
      <c r="X4021" s="89">
        <v>0</v>
      </c>
      <c r="Y4021" s="89">
        <v>0</v>
      </c>
    </row>
    <row r="4022" spans="1:25">
      <c r="A4022" s="88" t="s">
        <v>4131</v>
      </c>
      <c r="B4022" s="89">
        <v>0</v>
      </c>
      <c r="C4022" s="89">
        <v>0</v>
      </c>
      <c r="D4022" s="89">
        <v>0</v>
      </c>
      <c r="E4022" s="89">
        <v>0</v>
      </c>
      <c r="F4022" s="89">
        <v>0</v>
      </c>
      <c r="G4022" s="89">
        <v>0</v>
      </c>
      <c r="H4022" s="89">
        <v>0</v>
      </c>
      <c r="I4022" s="89">
        <v>0</v>
      </c>
      <c r="J4022" s="89">
        <v>0</v>
      </c>
      <c r="K4022" s="89">
        <v>0</v>
      </c>
      <c r="L4022" s="89">
        <v>0</v>
      </c>
      <c r="M4022" s="89">
        <v>0</v>
      </c>
      <c r="N4022" s="89">
        <v>0</v>
      </c>
      <c r="O4022" s="89">
        <v>0</v>
      </c>
      <c r="P4022" s="89">
        <v>0</v>
      </c>
      <c r="Q4022" s="89">
        <v>0</v>
      </c>
      <c r="R4022" s="89">
        <v>0</v>
      </c>
      <c r="S4022" s="89">
        <v>0</v>
      </c>
      <c r="T4022" s="89">
        <v>0</v>
      </c>
      <c r="U4022" s="89">
        <v>0</v>
      </c>
      <c r="V4022" s="89">
        <v>0</v>
      </c>
      <c r="W4022" s="89">
        <v>0</v>
      </c>
      <c r="X4022" s="89">
        <v>0</v>
      </c>
      <c r="Y4022" s="89">
        <v>0</v>
      </c>
    </row>
    <row r="4023" spans="1:25">
      <c r="A4023" s="88" t="s">
        <v>4132</v>
      </c>
      <c r="B4023" s="89">
        <v>0</v>
      </c>
      <c r="C4023" s="89">
        <v>0</v>
      </c>
      <c r="D4023" s="89">
        <v>0</v>
      </c>
      <c r="E4023" s="89">
        <v>0</v>
      </c>
      <c r="F4023" s="89">
        <v>0</v>
      </c>
      <c r="G4023" s="89">
        <v>0</v>
      </c>
      <c r="H4023" s="89">
        <v>0</v>
      </c>
      <c r="I4023" s="89">
        <v>0</v>
      </c>
      <c r="J4023" s="89">
        <v>0</v>
      </c>
      <c r="K4023" s="89">
        <v>0</v>
      </c>
      <c r="L4023" s="89">
        <v>0</v>
      </c>
      <c r="M4023" s="89">
        <v>0</v>
      </c>
      <c r="N4023" s="89">
        <v>0</v>
      </c>
      <c r="O4023" s="89">
        <v>0</v>
      </c>
      <c r="P4023" s="89">
        <v>0</v>
      </c>
      <c r="Q4023" s="89">
        <v>0</v>
      </c>
      <c r="R4023" s="89">
        <v>0</v>
      </c>
      <c r="S4023" s="89">
        <v>0</v>
      </c>
      <c r="T4023" s="89">
        <v>0</v>
      </c>
      <c r="U4023" s="89">
        <v>0</v>
      </c>
      <c r="V4023" s="89">
        <v>0</v>
      </c>
      <c r="W4023" s="89">
        <v>0</v>
      </c>
      <c r="X4023" s="89">
        <v>0</v>
      </c>
      <c r="Y4023" s="89">
        <v>0</v>
      </c>
    </row>
    <row r="4024" spans="1:25">
      <c r="A4024" s="88" t="s">
        <v>4133</v>
      </c>
      <c r="B4024" s="89">
        <v>0</v>
      </c>
      <c r="C4024" s="89">
        <v>0</v>
      </c>
      <c r="D4024" s="89">
        <v>0</v>
      </c>
      <c r="E4024" s="89">
        <v>0</v>
      </c>
      <c r="F4024" s="89">
        <v>0</v>
      </c>
      <c r="G4024" s="89">
        <v>0</v>
      </c>
      <c r="H4024" s="89">
        <v>0</v>
      </c>
      <c r="I4024" s="89">
        <v>0</v>
      </c>
      <c r="J4024" s="89">
        <v>0</v>
      </c>
      <c r="K4024" s="89">
        <v>0</v>
      </c>
      <c r="L4024" s="89">
        <v>0</v>
      </c>
      <c r="M4024" s="89">
        <v>0</v>
      </c>
      <c r="N4024" s="89">
        <v>0</v>
      </c>
      <c r="O4024" s="89">
        <v>0</v>
      </c>
      <c r="P4024" s="89">
        <v>0</v>
      </c>
      <c r="Q4024" s="89">
        <v>0</v>
      </c>
      <c r="R4024" s="89">
        <v>0</v>
      </c>
      <c r="S4024" s="89">
        <v>0</v>
      </c>
      <c r="T4024" s="89">
        <v>0</v>
      </c>
      <c r="U4024" s="89">
        <v>0</v>
      </c>
      <c r="V4024" s="89">
        <v>0</v>
      </c>
      <c r="W4024" s="89">
        <v>0</v>
      </c>
      <c r="X4024" s="89">
        <v>0</v>
      </c>
      <c r="Y4024" s="89">
        <v>0</v>
      </c>
    </row>
    <row r="4025" spans="1:25">
      <c r="A4025" s="88" t="s">
        <v>4134</v>
      </c>
      <c r="B4025" s="89">
        <v>0</v>
      </c>
      <c r="C4025" s="89">
        <v>0</v>
      </c>
      <c r="D4025" s="89">
        <v>0</v>
      </c>
      <c r="E4025" s="89">
        <v>0</v>
      </c>
      <c r="F4025" s="89">
        <v>0</v>
      </c>
      <c r="G4025" s="89">
        <v>0</v>
      </c>
      <c r="H4025" s="89">
        <v>0</v>
      </c>
      <c r="I4025" s="89">
        <v>0</v>
      </c>
      <c r="J4025" s="89">
        <v>0</v>
      </c>
      <c r="K4025" s="89">
        <v>0</v>
      </c>
      <c r="L4025" s="89">
        <v>0</v>
      </c>
      <c r="M4025" s="89">
        <v>0</v>
      </c>
      <c r="N4025" s="89">
        <v>0</v>
      </c>
      <c r="O4025" s="89">
        <v>0</v>
      </c>
      <c r="P4025" s="89">
        <v>0</v>
      </c>
      <c r="Q4025" s="89">
        <v>0</v>
      </c>
      <c r="R4025" s="89">
        <v>0</v>
      </c>
      <c r="S4025" s="89">
        <v>0</v>
      </c>
      <c r="T4025" s="89">
        <v>0</v>
      </c>
      <c r="U4025" s="89">
        <v>0</v>
      </c>
      <c r="V4025" s="89">
        <v>0</v>
      </c>
      <c r="W4025" s="89">
        <v>0</v>
      </c>
      <c r="X4025" s="89">
        <v>0</v>
      </c>
      <c r="Y4025" s="89">
        <v>0</v>
      </c>
    </row>
    <row r="4026" spans="1:25">
      <c r="A4026" s="88" t="s">
        <v>4135</v>
      </c>
      <c r="B4026" s="89">
        <v>0</v>
      </c>
      <c r="C4026" s="89">
        <v>0</v>
      </c>
      <c r="D4026" s="89">
        <v>0</v>
      </c>
      <c r="E4026" s="89">
        <v>0</v>
      </c>
      <c r="F4026" s="89">
        <v>0</v>
      </c>
      <c r="G4026" s="89">
        <v>0</v>
      </c>
      <c r="H4026" s="89">
        <v>0</v>
      </c>
      <c r="I4026" s="89">
        <v>0</v>
      </c>
      <c r="J4026" s="89">
        <v>0</v>
      </c>
      <c r="K4026" s="89">
        <v>0</v>
      </c>
      <c r="L4026" s="89">
        <v>0</v>
      </c>
      <c r="M4026" s="89">
        <v>0</v>
      </c>
      <c r="N4026" s="89">
        <v>0</v>
      </c>
      <c r="O4026" s="89">
        <v>0</v>
      </c>
      <c r="P4026" s="89">
        <v>0</v>
      </c>
      <c r="Q4026" s="89">
        <v>0</v>
      </c>
      <c r="R4026" s="89">
        <v>0</v>
      </c>
      <c r="S4026" s="89">
        <v>0</v>
      </c>
      <c r="T4026" s="89">
        <v>0</v>
      </c>
      <c r="U4026" s="89">
        <v>0</v>
      </c>
      <c r="V4026" s="89">
        <v>0</v>
      </c>
      <c r="W4026" s="89">
        <v>0</v>
      </c>
      <c r="X4026" s="89">
        <v>0</v>
      </c>
      <c r="Y4026" s="89">
        <v>0</v>
      </c>
    </row>
    <row r="4027" spans="1:25">
      <c r="A4027" s="88" t="s">
        <v>4136</v>
      </c>
      <c r="B4027" s="89">
        <v>0</v>
      </c>
      <c r="C4027" s="89">
        <v>0</v>
      </c>
      <c r="D4027" s="89">
        <v>0</v>
      </c>
      <c r="E4027" s="89">
        <v>0</v>
      </c>
      <c r="F4027" s="89">
        <v>0</v>
      </c>
      <c r="G4027" s="89">
        <v>0</v>
      </c>
      <c r="H4027" s="89">
        <v>0</v>
      </c>
      <c r="I4027" s="89">
        <v>0</v>
      </c>
      <c r="J4027" s="89">
        <v>0</v>
      </c>
      <c r="K4027" s="89">
        <v>0</v>
      </c>
      <c r="L4027" s="89">
        <v>0</v>
      </c>
      <c r="M4027" s="89">
        <v>0</v>
      </c>
      <c r="N4027" s="89">
        <v>0</v>
      </c>
      <c r="O4027" s="89">
        <v>0</v>
      </c>
      <c r="P4027" s="89">
        <v>0</v>
      </c>
      <c r="Q4027" s="89">
        <v>0</v>
      </c>
      <c r="R4027" s="89">
        <v>0</v>
      </c>
      <c r="S4027" s="89">
        <v>0</v>
      </c>
      <c r="T4027" s="89">
        <v>0</v>
      </c>
      <c r="U4027" s="89">
        <v>0</v>
      </c>
      <c r="V4027" s="89">
        <v>0</v>
      </c>
      <c r="W4027" s="89">
        <v>0</v>
      </c>
      <c r="X4027" s="89">
        <v>0</v>
      </c>
      <c r="Y4027" s="89">
        <v>0</v>
      </c>
    </row>
    <row r="4028" spans="1:25">
      <c r="A4028" s="88" t="s">
        <v>4137</v>
      </c>
      <c r="B4028" s="89">
        <v>0</v>
      </c>
      <c r="C4028" s="89">
        <v>0</v>
      </c>
      <c r="D4028" s="89">
        <v>0</v>
      </c>
      <c r="E4028" s="89">
        <v>0</v>
      </c>
      <c r="F4028" s="89">
        <v>0</v>
      </c>
      <c r="G4028" s="89">
        <v>0</v>
      </c>
      <c r="H4028" s="89">
        <v>0</v>
      </c>
      <c r="I4028" s="89">
        <v>0</v>
      </c>
      <c r="J4028" s="89">
        <v>0</v>
      </c>
      <c r="K4028" s="89">
        <v>0</v>
      </c>
      <c r="L4028" s="89">
        <v>0</v>
      </c>
      <c r="M4028" s="89">
        <v>0</v>
      </c>
      <c r="N4028" s="89">
        <v>0</v>
      </c>
      <c r="O4028" s="89">
        <v>0</v>
      </c>
      <c r="P4028" s="89">
        <v>0</v>
      </c>
      <c r="Q4028" s="89">
        <v>0</v>
      </c>
      <c r="R4028" s="89">
        <v>0</v>
      </c>
      <c r="S4028" s="89">
        <v>0</v>
      </c>
      <c r="T4028" s="89">
        <v>0</v>
      </c>
      <c r="U4028" s="89">
        <v>0</v>
      </c>
      <c r="V4028" s="89">
        <v>0</v>
      </c>
      <c r="W4028" s="89">
        <v>0</v>
      </c>
      <c r="X4028" s="89">
        <v>0</v>
      </c>
      <c r="Y4028" s="89">
        <v>0</v>
      </c>
    </row>
    <row r="4029" spans="1:25">
      <c r="A4029" s="88" t="s">
        <v>4138</v>
      </c>
      <c r="B4029" s="89">
        <v>0</v>
      </c>
      <c r="C4029" s="89">
        <v>0</v>
      </c>
      <c r="D4029" s="89">
        <v>0</v>
      </c>
      <c r="E4029" s="89">
        <v>0</v>
      </c>
      <c r="F4029" s="89">
        <v>0</v>
      </c>
      <c r="G4029" s="89">
        <v>0</v>
      </c>
      <c r="H4029" s="89">
        <v>0</v>
      </c>
      <c r="I4029" s="89">
        <v>0</v>
      </c>
      <c r="J4029" s="89">
        <v>0</v>
      </c>
      <c r="K4029" s="89">
        <v>0</v>
      </c>
      <c r="L4029" s="89">
        <v>0</v>
      </c>
      <c r="M4029" s="89">
        <v>0</v>
      </c>
      <c r="N4029" s="89">
        <v>0</v>
      </c>
      <c r="O4029" s="89">
        <v>0</v>
      </c>
      <c r="P4029" s="89">
        <v>0</v>
      </c>
      <c r="Q4029" s="89">
        <v>0</v>
      </c>
      <c r="R4029" s="89">
        <v>0</v>
      </c>
      <c r="S4029" s="89">
        <v>0</v>
      </c>
      <c r="T4029" s="89">
        <v>0</v>
      </c>
      <c r="U4029" s="89">
        <v>0</v>
      </c>
      <c r="V4029" s="89">
        <v>0</v>
      </c>
      <c r="W4029" s="89">
        <v>0</v>
      </c>
      <c r="X4029" s="89">
        <v>0</v>
      </c>
      <c r="Y4029" s="89">
        <v>0</v>
      </c>
    </row>
    <row r="4030" spans="1:25">
      <c r="A4030" s="88" t="s">
        <v>4139</v>
      </c>
      <c r="B4030" s="89">
        <v>0</v>
      </c>
      <c r="C4030" s="89">
        <v>0</v>
      </c>
      <c r="D4030" s="89">
        <v>0</v>
      </c>
      <c r="E4030" s="89">
        <v>0</v>
      </c>
      <c r="F4030" s="89">
        <v>0</v>
      </c>
      <c r="G4030" s="89">
        <v>0</v>
      </c>
      <c r="H4030" s="89">
        <v>0</v>
      </c>
      <c r="I4030" s="89">
        <v>0</v>
      </c>
      <c r="J4030" s="89">
        <v>0</v>
      </c>
      <c r="K4030" s="89">
        <v>0</v>
      </c>
      <c r="L4030" s="89">
        <v>0</v>
      </c>
      <c r="M4030" s="89">
        <v>0</v>
      </c>
      <c r="N4030" s="89">
        <v>0</v>
      </c>
      <c r="O4030" s="89">
        <v>0</v>
      </c>
      <c r="P4030" s="89">
        <v>0</v>
      </c>
      <c r="Q4030" s="89">
        <v>0</v>
      </c>
      <c r="R4030" s="89">
        <v>0</v>
      </c>
      <c r="S4030" s="89">
        <v>0</v>
      </c>
      <c r="T4030" s="89">
        <v>0</v>
      </c>
      <c r="U4030" s="89">
        <v>0</v>
      </c>
      <c r="V4030" s="89">
        <v>0</v>
      </c>
      <c r="W4030" s="89">
        <v>0</v>
      </c>
      <c r="X4030" s="89">
        <v>0</v>
      </c>
      <c r="Y4030" s="89">
        <v>0</v>
      </c>
    </row>
    <row r="4031" spans="1:25">
      <c r="A4031" s="88" t="s">
        <v>4140</v>
      </c>
      <c r="B4031" s="89">
        <v>0</v>
      </c>
      <c r="C4031" s="89">
        <v>0</v>
      </c>
      <c r="D4031" s="89">
        <v>0</v>
      </c>
      <c r="E4031" s="89">
        <v>0</v>
      </c>
      <c r="F4031" s="89">
        <v>0</v>
      </c>
      <c r="G4031" s="89">
        <v>0</v>
      </c>
      <c r="H4031" s="89">
        <v>0</v>
      </c>
      <c r="I4031" s="89">
        <v>0</v>
      </c>
      <c r="J4031" s="89">
        <v>0</v>
      </c>
      <c r="K4031" s="89">
        <v>0</v>
      </c>
      <c r="L4031" s="89">
        <v>0</v>
      </c>
      <c r="M4031" s="89">
        <v>0</v>
      </c>
      <c r="N4031" s="89">
        <v>0</v>
      </c>
      <c r="O4031" s="89">
        <v>0</v>
      </c>
      <c r="P4031" s="89">
        <v>0</v>
      </c>
      <c r="Q4031" s="89">
        <v>0</v>
      </c>
      <c r="R4031" s="89">
        <v>0</v>
      </c>
      <c r="S4031" s="89">
        <v>0</v>
      </c>
      <c r="T4031" s="89">
        <v>0</v>
      </c>
      <c r="U4031" s="89">
        <v>0</v>
      </c>
      <c r="V4031" s="89">
        <v>0</v>
      </c>
      <c r="W4031" s="89">
        <v>0</v>
      </c>
      <c r="X4031" s="89">
        <v>0</v>
      </c>
      <c r="Y4031" s="89">
        <v>0</v>
      </c>
    </row>
    <row r="4032" spans="1:25">
      <c r="A4032" s="88" t="s">
        <v>4141</v>
      </c>
      <c r="B4032" s="89">
        <v>0</v>
      </c>
      <c r="C4032" s="89">
        <v>0</v>
      </c>
      <c r="D4032" s="89">
        <v>0</v>
      </c>
      <c r="E4032" s="89">
        <v>0</v>
      </c>
      <c r="F4032" s="89">
        <v>0</v>
      </c>
      <c r="G4032" s="89">
        <v>0</v>
      </c>
      <c r="H4032" s="89">
        <v>0</v>
      </c>
      <c r="I4032" s="89">
        <v>0</v>
      </c>
      <c r="J4032" s="89">
        <v>0</v>
      </c>
      <c r="K4032" s="89">
        <v>0</v>
      </c>
      <c r="L4032" s="89">
        <v>0</v>
      </c>
      <c r="M4032" s="89">
        <v>0</v>
      </c>
      <c r="N4032" s="89">
        <v>0</v>
      </c>
      <c r="O4032" s="89">
        <v>0</v>
      </c>
      <c r="P4032" s="89">
        <v>0</v>
      </c>
      <c r="Q4032" s="89">
        <v>0</v>
      </c>
      <c r="R4032" s="89">
        <v>0</v>
      </c>
      <c r="S4032" s="89">
        <v>0</v>
      </c>
      <c r="T4032" s="89">
        <v>0</v>
      </c>
      <c r="U4032" s="89">
        <v>0</v>
      </c>
      <c r="V4032" s="89">
        <v>0</v>
      </c>
      <c r="W4032" s="89">
        <v>0</v>
      </c>
      <c r="X4032" s="89">
        <v>0</v>
      </c>
      <c r="Y4032" s="89">
        <v>0</v>
      </c>
    </row>
    <row r="4033" spans="1:25">
      <c r="A4033" s="88" t="s">
        <v>4142</v>
      </c>
      <c r="B4033" s="89">
        <v>0</v>
      </c>
      <c r="C4033" s="89">
        <v>0</v>
      </c>
      <c r="D4033" s="89">
        <v>0</v>
      </c>
      <c r="E4033" s="89">
        <v>0</v>
      </c>
      <c r="F4033" s="89">
        <v>0</v>
      </c>
      <c r="G4033" s="89">
        <v>0</v>
      </c>
      <c r="H4033" s="89">
        <v>0</v>
      </c>
      <c r="I4033" s="89">
        <v>0</v>
      </c>
      <c r="J4033" s="89">
        <v>0</v>
      </c>
      <c r="K4033" s="89">
        <v>0</v>
      </c>
      <c r="L4033" s="89">
        <v>0</v>
      </c>
      <c r="M4033" s="89">
        <v>0</v>
      </c>
      <c r="N4033" s="89">
        <v>0</v>
      </c>
      <c r="O4033" s="89">
        <v>0</v>
      </c>
      <c r="P4033" s="89">
        <v>0</v>
      </c>
      <c r="Q4033" s="89">
        <v>0</v>
      </c>
      <c r="R4033" s="89">
        <v>0</v>
      </c>
      <c r="S4033" s="89">
        <v>0</v>
      </c>
      <c r="T4033" s="89">
        <v>0</v>
      </c>
      <c r="U4033" s="89">
        <v>0</v>
      </c>
      <c r="V4033" s="89">
        <v>0</v>
      </c>
      <c r="W4033" s="89">
        <v>0</v>
      </c>
      <c r="X4033" s="89">
        <v>0</v>
      </c>
      <c r="Y4033" s="89">
        <v>0</v>
      </c>
    </row>
    <row r="4034" spans="1:25">
      <c r="A4034" s="88" t="s">
        <v>4143</v>
      </c>
      <c r="B4034" s="89">
        <v>0</v>
      </c>
      <c r="C4034" s="89">
        <v>0</v>
      </c>
      <c r="D4034" s="89">
        <v>0</v>
      </c>
      <c r="E4034" s="89">
        <v>0</v>
      </c>
      <c r="F4034" s="89">
        <v>0</v>
      </c>
      <c r="G4034" s="89">
        <v>0</v>
      </c>
      <c r="H4034" s="89">
        <v>0</v>
      </c>
      <c r="I4034" s="89">
        <v>0</v>
      </c>
      <c r="J4034" s="89">
        <v>0</v>
      </c>
      <c r="K4034" s="89">
        <v>0</v>
      </c>
      <c r="L4034" s="89">
        <v>0</v>
      </c>
      <c r="M4034" s="89">
        <v>0</v>
      </c>
      <c r="N4034" s="89">
        <v>0</v>
      </c>
      <c r="O4034" s="89">
        <v>0</v>
      </c>
      <c r="P4034" s="89">
        <v>0</v>
      </c>
      <c r="Q4034" s="89">
        <v>0</v>
      </c>
      <c r="R4034" s="89">
        <v>0</v>
      </c>
      <c r="S4034" s="89">
        <v>0</v>
      </c>
      <c r="T4034" s="89">
        <v>0</v>
      </c>
      <c r="U4034" s="89">
        <v>0</v>
      </c>
      <c r="V4034" s="89">
        <v>0</v>
      </c>
      <c r="W4034" s="89">
        <v>0</v>
      </c>
      <c r="X4034" s="89">
        <v>0</v>
      </c>
      <c r="Y4034" s="89">
        <v>0</v>
      </c>
    </row>
    <row r="4035" spans="1:25">
      <c r="A4035" s="88" t="s">
        <v>4144</v>
      </c>
      <c r="B4035" s="89">
        <v>0</v>
      </c>
      <c r="C4035" s="89">
        <v>0</v>
      </c>
      <c r="D4035" s="89">
        <v>0</v>
      </c>
      <c r="E4035" s="89">
        <v>0</v>
      </c>
      <c r="F4035" s="89">
        <v>0</v>
      </c>
      <c r="G4035" s="89">
        <v>0</v>
      </c>
      <c r="H4035" s="89">
        <v>0</v>
      </c>
      <c r="I4035" s="89">
        <v>0</v>
      </c>
      <c r="J4035" s="89">
        <v>0</v>
      </c>
      <c r="K4035" s="89">
        <v>0</v>
      </c>
      <c r="L4035" s="89">
        <v>0</v>
      </c>
      <c r="M4035" s="89">
        <v>0</v>
      </c>
      <c r="N4035" s="89">
        <v>0</v>
      </c>
      <c r="O4035" s="89">
        <v>0</v>
      </c>
      <c r="P4035" s="89">
        <v>0</v>
      </c>
      <c r="Q4035" s="89">
        <v>0</v>
      </c>
      <c r="R4035" s="89">
        <v>0</v>
      </c>
      <c r="S4035" s="89">
        <v>0</v>
      </c>
      <c r="T4035" s="89">
        <v>0</v>
      </c>
      <c r="U4035" s="89">
        <v>0</v>
      </c>
      <c r="V4035" s="89">
        <v>0</v>
      </c>
      <c r="W4035" s="89">
        <v>0</v>
      </c>
      <c r="X4035" s="89">
        <v>0</v>
      </c>
      <c r="Y4035" s="89">
        <v>0</v>
      </c>
    </row>
    <row r="4036" spans="1:25">
      <c r="A4036" s="88" t="s">
        <v>4145</v>
      </c>
      <c r="B4036" s="89">
        <v>0</v>
      </c>
      <c r="C4036" s="89">
        <v>0</v>
      </c>
      <c r="D4036" s="89">
        <v>0</v>
      </c>
      <c r="E4036" s="89">
        <v>0</v>
      </c>
      <c r="F4036" s="89">
        <v>0</v>
      </c>
      <c r="G4036" s="89">
        <v>0</v>
      </c>
      <c r="H4036" s="89">
        <v>0</v>
      </c>
      <c r="I4036" s="89">
        <v>0</v>
      </c>
      <c r="J4036" s="89">
        <v>0</v>
      </c>
      <c r="K4036" s="89">
        <v>0</v>
      </c>
      <c r="L4036" s="89">
        <v>0</v>
      </c>
      <c r="M4036" s="89">
        <v>0</v>
      </c>
      <c r="N4036" s="89">
        <v>0</v>
      </c>
      <c r="O4036" s="89">
        <v>0</v>
      </c>
      <c r="P4036" s="89">
        <v>0</v>
      </c>
      <c r="Q4036" s="89">
        <v>0</v>
      </c>
      <c r="R4036" s="89">
        <v>0</v>
      </c>
      <c r="S4036" s="89">
        <v>0</v>
      </c>
      <c r="T4036" s="89">
        <v>0</v>
      </c>
      <c r="U4036" s="89">
        <v>0</v>
      </c>
      <c r="V4036" s="89">
        <v>0</v>
      </c>
      <c r="W4036" s="89">
        <v>0</v>
      </c>
      <c r="X4036" s="89">
        <v>0</v>
      </c>
      <c r="Y4036" s="89">
        <v>0</v>
      </c>
    </row>
    <row r="4037" spans="1:25">
      <c r="A4037" s="88" t="s">
        <v>4146</v>
      </c>
      <c r="B4037" s="89">
        <v>0</v>
      </c>
      <c r="C4037" s="89">
        <v>0</v>
      </c>
      <c r="D4037" s="89">
        <v>0</v>
      </c>
      <c r="E4037" s="89">
        <v>0</v>
      </c>
      <c r="F4037" s="89">
        <v>0</v>
      </c>
      <c r="G4037" s="89">
        <v>0</v>
      </c>
      <c r="H4037" s="89">
        <v>0</v>
      </c>
      <c r="I4037" s="89">
        <v>0</v>
      </c>
      <c r="J4037" s="89">
        <v>0</v>
      </c>
      <c r="K4037" s="89">
        <v>0</v>
      </c>
      <c r="L4037" s="89">
        <v>0</v>
      </c>
      <c r="M4037" s="89">
        <v>0</v>
      </c>
      <c r="N4037" s="89">
        <v>0</v>
      </c>
      <c r="O4037" s="89">
        <v>0</v>
      </c>
      <c r="P4037" s="89">
        <v>0</v>
      </c>
      <c r="Q4037" s="89">
        <v>0</v>
      </c>
      <c r="R4037" s="89">
        <v>0</v>
      </c>
      <c r="S4037" s="89">
        <v>0</v>
      </c>
      <c r="T4037" s="89">
        <v>0</v>
      </c>
      <c r="U4037" s="89">
        <v>0</v>
      </c>
      <c r="V4037" s="89">
        <v>0</v>
      </c>
      <c r="W4037" s="89">
        <v>0</v>
      </c>
      <c r="X4037" s="89">
        <v>0</v>
      </c>
      <c r="Y4037" s="89">
        <v>0</v>
      </c>
    </row>
    <row r="4038" spans="1:25">
      <c r="A4038" s="88" t="s">
        <v>4147</v>
      </c>
      <c r="B4038" s="89">
        <v>0</v>
      </c>
      <c r="C4038" s="89">
        <v>0</v>
      </c>
      <c r="D4038" s="89">
        <v>0</v>
      </c>
      <c r="E4038" s="89">
        <v>0</v>
      </c>
      <c r="F4038" s="89">
        <v>0</v>
      </c>
      <c r="G4038" s="89">
        <v>0</v>
      </c>
      <c r="H4038" s="89">
        <v>0</v>
      </c>
      <c r="I4038" s="89">
        <v>0</v>
      </c>
      <c r="J4038" s="89">
        <v>0</v>
      </c>
      <c r="K4038" s="89">
        <v>0</v>
      </c>
      <c r="L4038" s="89">
        <v>0</v>
      </c>
      <c r="M4038" s="89">
        <v>0</v>
      </c>
      <c r="N4038" s="89">
        <v>0</v>
      </c>
      <c r="O4038" s="89">
        <v>0</v>
      </c>
      <c r="P4038" s="89">
        <v>0</v>
      </c>
      <c r="Q4038" s="89">
        <v>0</v>
      </c>
      <c r="R4038" s="89">
        <v>0</v>
      </c>
      <c r="S4038" s="89">
        <v>0</v>
      </c>
      <c r="T4038" s="89">
        <v>0</v>
      </c>
      <c r="U4038" s="89">
        <v>0</v>
      </c>
      <c r="V4038" s="89">
        <v>0</v>
      </c>
      <c r="W4038" s="89">
        <v>0</v>
      </c>
      <c r="X4038" s="89">
        <v>0</v>
      </c>
      <c r="Y4038" s="89">
        <v>0</v>
      </c>
    </row>
    <row r="4039" spans="1:25">
      <c r="A4039" s="88" t="s">
        <v>4148</v>
      </c>
      <c r="B4039" s="89">
        <v>0</v>
      </c>
      <c r="C4039" s="89">
        <v>0</v>
      </c>
      <c r="D4039" s="89">
        <v>0</v>
      </c>
      <c r="E4039" s="89">
        <v>0</v>
      </c>
      <c r="F4039" s="89">
        <v>0</v>
      </c>
      <c r="G4039" s="89">
        <v>0</v>
      </c>
      <c r="H4039" s="89">
        <v>0</v>
      </c>
      <c r="I4039" s="89">
        <v>0</v>
      </c>
      <c r="J4039" s="89">
        <v>0</v>
      </c>
      <c r="K4039" s="89">
        <v>0</v>
      </c>
      <c r="L4039" s="89">
        <v>0</v>
      </c>
      <c r="M4039" s="89">
        <v>0</v>
      </c>
      <c r="N4039" s="89">
        <v>0</v>
      </c>
      <c r="O4039" s="89">
        <v>0</v>
      </c>
      <c r="P4039" s="89">
        <v>0</v>
      </c>
      <c r="Q4039" s="89">
        <v>0</v>
      </c>
      <c r="R4039" s="89">
        <v>0</v>
      </c>
      <c r="S4039" s="89">
        <v>0</v>
      </c>
      <c r="T4039" s="89">
        <v>0</v>
      </c>
      <c r="U4039" s="89">
        <v>0</v>
      </c>
      <c r="V4039" s="89">
        <v>0</v>
      </c>
      <c r="W4039" s="89">
        <v>0</v>
      </c>
      <c r="X4039" s="89">
        <v>0</v>
      </c>
      <c r="Y4039" s="89">
        <v>0</v>
      </c>
    </row>
    <row r="4040" spans="1:25">
      <c r="A4040" s="88" t="s">
        <v>4149</v>
      </c>
      <c r="B4040" s="89">
        <v>0</v>
      </c>
      <c r="C4040" s="89">
        <v>0</v>
      </c>
      <c r="D4040" s="89">
        <v>0</v>
      </c>
      <c r="E4040" s="89">
        <v>0</v>
      </c>
      <c r="F4040" s="89">
        <v>0</v>
      </c>
      <c r="G4040" s="89">
        <v>0</v>
      </c>
      <c r="H4040" s="89">
        <v>0</v>
      </c>
      <c r="I4040" s="89">
        <v>0</v>
      </c>
      <c r="J4040" s="89">
        <v>0</v>
      </c>
      <c r="K4040" s="89">
        <v>0</v>
      </c>
      <c r="L4040" s="89">
        <v>0</v>
      </c>
      <c r="M4040" s="89">
        <v>0</v>
      </c>
      <c r="N4040" s="89">
        <v>0</v>
      </c>
      <c r="O4040" s="89">
        <v>0</v>
      </c>
      <c r="P4040" s="89">
        <v>0</v>
      </c>
      <c r="Q4040" s="89">
        <v>0</v>
      </c>
      <c r="R4040" s="89">
        <v>0</v>
      </c>
      <c r="S4040" s="89">
        <v>0</v>
      </c>
      <c r="T4040" s="89">
        <v>0</v>
      </c>
      <c r="U4040" s="89">
        <v>0</v>
      </c>
      <c r="V4040" s="89">
        <v>0</v>
      </c>
      <c r="W4040" s="89">
        <v>0</v>
      </c>
      <c r="X4040" s="89">
        <v>0</v>
      </c>
      <c r="Y4040" s="89">
        <v>0</v>
      </c>
    </row>
    <row r="4041" spans="1:25">
      <c r="A4041" s="88" t="s">
        <v>4150</v>
      </c>
      <c r="B4041" s="89">
        <v>0</v>
      </c>
      <c r="C4041" s="89">
        <v>0</v>
      </c>
      <c r="D4041" s="89">
        <v>0</v>
      </c>
      <c r="E4041" s="89">
        <v>0</v>
      </c>
      <c r="F4041" s="89">
        <v>0</v>
      </c>
      <c r="G4041" s="89">
        <v>0</v>
      </c>
      <c r="H4041" s="89">
        <v>0</v>
      </c>
      <c r="I4041" s="89">
        <v>0</v>
      </c>
      <c r="J4041" s="89">
        <v>0</v>
      </c>
      <c r="K4041" s="89">
        <v>0</v>
      </c>
      <c r="L4041" s="89">
        <v>0</v>
      </c>
      <c r="M4041" s="89">
        <v>0</v>
      </c>
      <c r="N4041" s="89">
        <v>0</v>
      </c>
      <c r="O4041" s="89">
        <v>0</v>
      </c>
      <c r="P4041" s="89">
        <v>0</v>
      </c>
      <c r="Q4041" s="89">
        <v>0</v>
      </c>
      <c r="R4041" s="89">
        <v>0</v>
      </c>
      <c r="S4041" s="89">
        <v>0</v>
      </c>
      <c r="T4041" s="89">
        <v>0</v>
      </c>
      <c r="U4041" s="89">
        <v>0</v>
      </c>
      <c r="V4041" s="89">
        <v>0</v>
      </c>
      <c r="W4041" s="89">
        <v>0</v>
      </c>
      <c r="X4041" s="89">
        <v>0</v>
      </c>
      <c r="Y4041" s="89">
        <v>0</v>
      </c>
    </row>
    <row r="4042" spans="1:25">
      <c r="A4042" s="88" t="s">
        <v>4151</v>
      </c>
      <c r="B4042" s="89">
        <v>0</v>
      </c>
      <c r="C4042" s="89">
        <v>0</v>
      </c>
      <c r="D4042" s="89">
        <v>0</v>
      </c>
      <c r="E4042" s="89">
        <v>0</v>
      </c>
      <c r="F4042" s="89">
        <v>0</v>
      </c>
      <c r="G4042" s="89">
        <v>0</v>
      </c>
      <c r="H4042" s="89">
        <v>0</v>
      </c>
      <c r="I4042" s="89">
        <v>0</v>
      </c>
      <c r="J4042" s="89">
        <v>0</v>
      </c>
      <c r="K4042" s="89">
        <v>0</v>
      </c>
      <c r="L4042" s="89">
        <v>0</v>
      </c>
      <c r="M4042" s="89">
        <v>0</v>
      </c>
      <c r="N4042" s="89">
        <v>0</v>
      </c>
      <c r="O4042" s="89">
        <v>0</v>
      </c>
      <c r="P4042" s="89">
        <v>0</v>
      </c>
      <c r="Q4042" s="89">
        <v>0</v>
      </c>
      <c r="R4042" s="89">
        <v>0</v>
      </c>
      <c r="S4042" s="89">
        <v>0</v>
      </c>
      <c r="T4042" s="89">
        <v>0</v>
      </c>
      <c r="U4042" s="89">
        <v>0</v>
      </c>
      <c r="V4042" s="89">
        <v>0</v>
      </c>
      <c r="W4042" s="89">
        <v>0</v>
      </c>
      <c r="X4042" s="89">
        <v>0</v>
      </c>
      <c r="Y4042" s="89">
        <v>0</v>
      </c>
    </row>
    <row r="4043" spans="1:25">
      <c r="A4043" s="88" t="s">
        <v>4152</v>
      </c>
      <c r="B4043" s="89">
        <v>0</v>
      </c>
      <c r="C4043" s="89">
        <v>0</v>
      </c>
      <c r="D4043" s="89">
        <v>0</v>
      </c>
      <c r="E4043" s="89">
        <v>0</v>
      </c>
      <c r="F4043" s="89">
        <v>0</v>
      </c>
      <c r="G4043" s="89">
        <v>0</v>
      </c>
      <c r="H4043" s="89">
        <v>0</v>
      </c>
      <c r="I4043" s="89">
        <v>0</v>
      </c>
      <c r="J4043" s="89">
        <v>0</v>
      </c>
      <c r="K4043" s="89">
        <v>0</v>
      </c>
      <c r="L4043" s="89">
        <v>0</v>
      </c>
      <c r="M4043" s="89">
        <v>0</v>
      </c>
      <c r="N4043" s="89">
        <v>0</v>
      </c>
      <c r="O4043" s="89">
        <v>0</v>
      </c>
      <c r="P4043" s="89">
        <v>0</v>
      </c>
      <c r="Q4043" s="89">
        <v>0</v>
      </c>
      <c r="R4043" s="89">
        <v>0</v>
      </c>
      <c r="S4043" s="89">
        <v>0</v>
      </c>
      <c r="T4043" s="89">
        <v>0</v>
      </c>
      <c r="U4043" s="89">
        <v>0</v>
      </c>
      <c r="V4043" s="89">
        <v>0</v>
      </c>
      <c r="W4043" s="89">
        <v>0</v>
      </c>
      <c r="X4043" s="89">
        <v>0</v>
      </c>
      <c r="Y4043" s="89">
        <v>0</v>
      </c>
    </row>
    <row r="4044" spans="1:25">
      <c r="A4044" s="88" t="s">
        <v>4153</v>
      </c>
      <c r="B4044" s="89">
        <v>0</v>
      </c>
      <c r="C4044" s="89">
        <v>0</v>
      </c>
      <c r="D4044" s="89">
        <v>0</v>
      </c>
      <c r="E4044" s="89">
        <v>0</v>
      </c>
      <c r="F4044" s="89">
        <v>0</v>
      </c>
      <c r="G4044" s="89">
        <v>0</v>
      </c>
      <c r="H4044" s="89">
        <v>0</v>
      </c>
      <c r="I4044" s="89">
        <v>0</v>
      </c>
      <c r="J4044" s="89">
        <v>0</v>
      </c>
      <c r="K4044" s="89">
        <v>0</v>
      </c>
      <c r="L4044" s="89">
        <v>0</v>
      </c>
      <c r="M4044" s="89">
        <v>0</v>
      </c>
      <c r="N4044" s="89">
        <v>0</v>
      </c>
      <c r="O4044" s="89">
        <v>0</v>
      </c>
      <c r="P4044" s="89">
        <v>0</v>
      </c>
      <c r="Q4044" s="89">
        <v>0</v>
      </c>
      <c r="R4044" s="89">
        <v>0</v>
      </c>
      <c r="S4044" s="89">
        <v>0</v>
      </c>
      <c r="T4044" s="89">
        <v>0</v>
      </c>
      <c r="U4044" s="89">
        <v>0</v>
      </c>
      <c r="V4044" s="89">
        <v>0</v>
      </c>
      <c r="W4044" s="89">
        <v>0</v>
      </c>
      <c r="X4044" s="89">
        <v>0</v>
      </c>
      <c r="Y4044" s="89">
        <v>0</v>
      </c>
    </row>
    <row r="4045" spans="1:25">
      <c r="A4045" s="88" t="s">
        <v>4154</v>
      </c>
      <c r="B4045" s="89">
        <v>0</v>
      </c>
      <c r="C4045" s="89">
        <v>0</v>
      </c>
      <c r="D4045" s="89">
        <v>0</v>
      </c>
      <c r="E4045" s="89">
        <v>0</v>
      </c>
      <c r="F4045" s="89">
        <v>0</v>
      </c>
      <c r="G4045" s="89">
        <v>0</v>
      </c>
      <c r="H4045" s="89">
        <v>0</v>
      </c>
      <c r="I4045" s="89">
        <v>0</v>
      </c>
      <c r="J4045" s="89">
        <v>0</v>
      </c>
      <c r="K4045" s="89">
        <v>0</v>
      </c>
      <c r="L4045" s="89">
        <v>0</v>
      </c>
      <c r="M4045" s="89">
        <v>0</v>
      </c>
      <c r="N4045" s="89">
        <v>0</v>
      </c>
      <c r="O4045" s="89">
        <v>0</v>
      </c>
      <c r="P4045" s="89">
        <v>0</v>
      </c>
      <c r="Q4045" s="89">
        <v>0</v>
      </c>
      <c r="R4045" s="89">
        <v>0</v>
      </c>
      <c r="S4045" s="89">
        <v>0</v>
      </c>
      <c r="T4045" s="89">
        <v>0</v>
      </c>
      <c r="U4045" s="89">
        <v>0</v>
      </c>
      <c r="V4045" s="89">
        <v>0</v>
      </c>
      <c r="W4045" s="89">
        <v>0</v>
      </c>
      <c r="X4045" s="89">
        <v>0</v>
      </c>
      <c r="Y4045" s="89">
        <v>0</v>
      </c>
    </row>
    <row r="4046" spans="1:25">
      <c r="A4046" s="88" t="s">
        <v>4155</v>
      </c>
      <c r="B4046" s="89">
        <v>0</v>
      </c>
      <c r="C4046" s="89">
        <v>0</v>
      </c>
      <c r="D4046" s="89">
        <v>0</v>
      </c>
      <c r="E4046" s="89">
        <v>0</v>
      </c>
      <c r="F4046" s="89">
        <v>0</v>
      </c>
      <c r="G4046" s="89">
        <v>0</v>
      </c>
      <c r="H4046" s="89">
        <v>0</v>
      </c>
      <c r="I4046" s="89">
        <v>0</v>
      </c>
      <c r="J4046" s="89">
        <v>0</v>
      </c>
      <c r="K4046" s="89">
        <v>0</v>
      </c>
      <c r="L4046" s="89">
        <v>0</v>
      </c>
      <c r="M4046" s="89">
        <v>0</v>
      </c>
      <c r="N4046" s="89">
        <v>0</v>
      </c>
      <c r="O4046" s="89">
        <v>0</v>
      </c>
      <c r="P4046" s="89">
        <v>0</v>
      </c>
      <c r="Q4046" s="89">
        <v>0</v>
      </c>
      <c r="R4046" s="89">
        <v>0</v>
      </c>
      <c r="S4046" s="89">
        <v>0</v>
      </c>
      <c r="T4046" s="89">
        <v>0</v>
      </c>
      <c r="U4046" s="89">
        <v>0</v>
      </c>
      <c r="V4046" s="89">
        <v>0</v>
      </c>
      <c r="W4046" s="89">
        <v>0</v>
      </c>
      <c r="X4046" s="89">
        <v>0</v>
      </c>
      <c r="Y4046" s="89">
        <v>0</v>
      </c>
    </row>
    <row r="4047" spans="1:25">
      <c r="A4047" s="88" t="s">
        <v>4156</v>
      </c>
      <c r="B4047" s="89">
        <v>0</v>
      </c>
      <c r="C4047" s="89">
        <v>0</v>
      </c>
      <c r="D4047" s="89">
        <v>0</v>
      </c>
      <c r="E4047" s="89">
        <v>0</v>
      </c>
      <c r="F4047" s="89">
        <v>0</v>
      </c>
      <c r="G4047" s="89">
        <v>0</v>
      </c>
      <c r="H4047" s="89">
        <v>0</v>
      </c>
      <c r="I4047" s="89">
        <v>0</v>
      </c>
      <c r="J4047" s="89">
        <v>0</v>
      </c>
      <c r="K4047" s="89">
        <v>0</v>
      </c>
      <c r="L4047" s="89">
        <v>0</v>
      </c>
      <c r="M4047" s="89">
        <v>0</v>
      </c>
      <c r="N4047" s="89">
        <v>0</v>
      </c>
      <c r="O4047" s="89">
        <v>0</v>
      </c>
      <c r="P4047" s="89">
        <v>0</v>
      </c>
      <c r="Q4047" s="89">
        <v>0</v>
      </c>
      <c r="R4047" s="89">
        <v>0</v>
      </c>
      <c r="S4047" s="89">
        <v>0</v>
      </c>
      <c r="T4047" s="89">
        <v>0</v>
      </c>
      <c r="U4047" s="89">
        <v>0</v>
      </c>
      <c r="V4047" s="89">
        <v>0</v>
      </c>
      <c r="W4047" s="89">
        <v>0</v>
      </c>
      <c r="X4047" s="89">
        <v>0</v>
      </c>
      <c r="Y4047" s="89">
        <v>0</v>
      </c>
    </row>
    <row r="4048" spans="1:25">
      <c r="A4048" s="88" t="s">
        <v>4157</v>
      </c>
      <c r="B4048" s="89">
        <v>0</v>
      </c>
      <c r="C4048" s="89">
        <v>0</v>
      </c>
      <c r="D4048" s="89">
        <v>0</v>
      </c>
      <c r="E4048" s="89">
        <v>0</v>
      </c>
      <c r="F4048" s="89">
        <v>0</v>
      </c>
      <c r="G4048" s="89">
        <v>0</v>
      </c>
      <c r="H4048" s="89">
        <v>0</v>
      </c>
      <c r="I4048" s="89">
        <v>0</v>
      </c>
      <c r="J4048" s="89">
        <v>0</v>
      </c>
      <c r="K4048" s="89">
        <v>0</v>
      </c>
      <c r="L4048" s="89">
        <v>0</v>
      </c>
      <c r="M4048" s="89">
        <v>0</v>
      </c>
      <c r="N4048" s="89">
        <v>0</v>
      </c>
      <c r="O4048" s="89">
        <v>0</v>
      </c>
      <c r="P4048" s="89">
        <v>0</v>
      </c>
      <c r="Q4048" s="89">
        <v>0</v>
      </c>
      <c r="R4048" s="89">
        <v>0</v>
      </c>
      <c r="S4048" s="89">
        <v>0</v>
      </c>
      <c r="T4048" s="89">
        <v>0</v>
      </c>
      <c r="U4048" s="89">
        <v>0</v>
      </c>
      <c r="V4048" s="89">
        <v>0</v>
      </c>
      <c r="W4048" s="89">
        <v>0</v>
      </c>
      <c r="X4048" s="89">
        <v>0</v>
      </c>
      <c r="Y4048" s="89">
        <v>0</v>
      </c>
    </row>
    <row r="4049" spans="1:25">
      <c r="A4049" s="88" t="s">
        <v>4158</v>
      </c>
      <c r="B4049" s="89">
        <v>0</v>
      </c>
      <c r="C4049" s="89">
        <v>0</v>
      </c>
      <c r="D4049" s="89">
        <v>0</v>
      </c>
      <c r="E4049" s="89">
        <v>0</v>
      </c>
      <c r="F4049" s="89">
        <v>0</v>
      </c>
      <c r="G4049" s="89">
        <v>0</v>
      </c>
      <c r="H4049" s="89">
        <v>0</v>
      </c>
      <c r="I4049" s="89">
        <v>0</v>
      </c>
      <c r="J4049" s="89">
        <v>0</v>
      </c>
      <c r="K4049" s="89">
        <v>0</v>
      </c>
      <c r="L4049" s="89">
        <v>0</v>
      </c>
      <c r="M4049" s="89">
        <v>0</v>
      </c>
      <c r="N4049" s="89">
        <v>0</v>
      </c>
      <c r="O4049" s="89">
        <v>0</v>
      </c>
      <c r="P4049" s="89">
        <v>0</v>
      </c>
      <c r="Q4049" s="89">
        <v>0</v>
      </c>
      <c r="R4049" s="89">
        <v>0</v>
      </c>
      <c r="S4049" s="89">
        <v>0</v>
      </c>
      <c r="T4049" s="89">
        <v>0</v>
      </c>
      <c r="U4049" s="89">
        <v>0</v>
      </c>
      <c r="V4049" s="89">
        <v>0</v>
      </c>
      <c r="W4049" s="89">
        <v>0</v>
      </c>
      <c r="X4049" s="89">
        <v>0</v>
      </c>
      <c r="Y4049" s="89">
        <v>0</v>
      </c>
    </row>
    <row r="4050" spans="1:25">
      <c r="A4050" s="88" t="s">
        <v>4159</v>
      </c>
      <c r="B4050" s="89">
        <v>0</v>
      </c>
      <c r="C4050" s="89">
        <v>0</v>
      </c>
      <c r="D4050" s="89">
        <v>0</v>
      </c>
      <c r="E4050" s="89">
        <v>0</v>
      </c>
      <c r="F4050" s="89">
        <v>0</v>
      </c>
      <c r="G4050" s="89">
        <v>0</v>
      </c>
      <c r="H4050" s="89">
        <v>0</v>
      </c>
      <c r="I4050" s="89">
        <v>0</v>
      </c>
      <c r="J4050" s="89">
        <v>0</v>
      </c>
      <c r="K4050" s="89">
        <v>0</v>
      </c>
      <c r="L4050" s="89">
        <v>0</v>
      </c>
      <c r="M4050" s="89">
        <v>0</v>
      </c>
      <c r="N4050" s="89">
        <v>0</v>
      </c>
      <c r="O4050" s="89">
        <v>0</v>
      </c>
      <c r="P4050" s="89">
        <v>0</v>
      </c>
      <c r="Q4050" s="89">
        <v>0</v>
      </c>
      <c r="R4050" s="89">
        <v>0</v>
      </c>
      <c r="S4050" s="89">
        <v>0</v>
      </c>
      <c r="T4050" s="89">
        <v>0</v>
      </c>
      <c r="U4050" s="89">
        <v>0</v>
      </c>
      <c r="V4050" s="89">
        <v>0</v>
      </c>
      <c r="W4050" s="89">
        <v>0</v>
      </c>
      <c r="X4050" s="89">
        <v>0</v>
      </c>
      <c r="Y4050" s="89">
        <v>0</v>
      </c>
    </row>
    <row r="4051" spans="1:25">
      <c r="A4051" s="88" t="s">
        <v>4160</v>
      </c>
      <c r="B4051" s="89">
        <v>0</v>
      </c>
      <c r="C4051" s="89">
        <v>0</v>
      </c>
      <c r="D4051" s="89">
        <v>0</v>
      </c>
      <c r="E4051" s="89">
        <v>0</v>
      </c>
      <c r="F4051" s="89">
        <v>0</v>
      </c>
      <c r="G4051" s="89">
        <v>0</v>
      </c>
      <c r="H4051" s="89">
        <v>0</v>
      </c>
      <c r="I4051" s="89">
        <v>0</v>
      </c>
      <c r="J4051" s="89">
        <v>0</v>
      </c>
      <c r="K4051" s="89">
        <v>0</v>
      </c>
      <c r="L4051" s="89">
        <v>0</v>
      </c>
      <c r="M4051" s="89">
        <v>0</v>
      </c>
      <c r="N4051" s="89">
        <v>0</v>
      </c>
      <c r="O4051" s="89">
        <v>0</v>
      </c>
      <c r="P4051" s="89">
        <v>0</v>
      </c>
      <c r="Q4051" s="89">
        <v>0</v>
      </c>
      <c r="R4051" s="89">
        <v>0</v>
      </c>
      <c r="S4051" s="89">
        <v>0</v>
      </c>
      <c r="T4051" s="89">
        <v>0</v>
      </c>
      <c r="U4051" s="89">
        <v>0</v>
      </c>
      <c r="V4051" s="89">
        <v>0</v>
      </c>
      <c r="W4051" s="89">
        <v>0</v>
      </c>
      <c r="X4051" s="89">
        <v>0</v>
      </c>
      <c r="Y4051" s="89">
        <v>0</v>
      </c>
    </row>
    <row r="4052" spans="1:25">
      <c r="A4052" s="88" t="s">
        <v>4161</v>
      </c>
      <c r="B4052" s="89">
        <v>0</v>
      </c>
      <c r="C4052" s="89">
        <v>0</v>
      </c>
      <c r="D4052" s="89">
        <v>0</v>
      </c>
      <c r="E4052" s="89">
        <v>0</v>
      </c>
      <c r="F4052" s="89">
        <v>0</v>
      </c>
      <c r="G4052" s="89">
        <v>0</v>
      </c>
      <c r="H4052" s="89">
        <v>0</v>
      </c>
      <c r="I4052" s="89">
        <v>0</v>
      </c>
      <c r="J4052" s="89">
        <v>0</v>
      </c>
      <c r="K4052" s="89">
        <v>0</v>
      </c>
      <c r="L4052" s="89">
        <v>0</v>
      </c>
      <c r="M4052" s="89">
        <v>0</v>
      </c>
      <c r="N4052" s="89">
        <v>0</v>
      </c>
      <c r="O4052" s="89">
        <v>0</v>
      </c>
      <c r="P4052" s="89">
        <v>0</v>
      </c>
      <c r="Q4052" s="89">
        <v>0</v>
      </c>
      <c r="R4052" s="89">
        <v>0</v>
      </c>
      <c r="S4052" s="89">
        <v>0</v>
      </c>
      <c r="T4052" s="89">
        <v>0</v>
      </c>
      <c r="U4052" s="89">
        <v>0</v>
      </c>
      <c r="V4052" s="89">
        <v>0</v>
      </c>
      <c r="W4052" s="89">
        <v>0</v>
      </c>
      <c r="X4052" s="89">
        <v>0</v>
      </c>
      <c r="Y4052" s="89">
        <v>0</v>
      </c>
    </row>
    <row r="4053" spans="1:25">
      <c r="A4053" s="88" t="s">
        <v>4162</v>
      </c>
      <c r="B4053" s="89">
        <v>0</v>
      </c>
      <c r="C4053" s="89">
        <v>0</v>
      </c>
      <c r="D4053" s="89">
        <v>0</v>
      </c>
      <c r="E4053" s="89">
        <v>0</v>
      </c>
      <c r="F4053" s="89">
        <v>0</v>
      </c>
      <c r="G4053" s="89">
        <v>0</v>
      </c>
      <c r="H4053" s="89">
        <v>0</v>
      </c>
      <c r="I4053" s="89">
        <v>0</v>
      </c>
      <c r="J4053" s="89">
        <v>0</v>
      </c>
      <c r="K4053" s="89">
        <v>0</v>
      </c>
      <c r="L4053" s="89">
        <v>0</v>
      </c>
      <c r="M4053" s="89">
        <v>0</v>
      </c>
      <c r="N4053" s="89">
        <v>0</v>
      </c>
      <c r="O4053" s="89">
        <v>0</v>
      </c>
      <c r="P4053" s="89">
        <v>0</v>
      </c>
      <c r="Q4053" s="89">
        <v>0</v>
      </c>
      <c r="R4053" s="89">
        <v>0</v>
      </c>
      <c r="S4053" s="89">
        <v>0</v>
      </c>
      <c r="T4053" s="89">
        <v>0</v>
      </c>
      <c r="U4053" s="89">
        <v>0</v>
      </c>
      <c r="V4053" s="89">
        <v>0</v>
      </c>
      <c r="W4053" s="89">
        <v>0</v>
      </c>
      <c r="X4053" s="89">
        <v>0</v>
      </c>
      <c r="Y4053" s="89">
        <v>0</v>
      </c>
    </row>
    <row r="4054" spans="1:25">
      <c r="A4054" s="88" t="s">
        <v>4163</v>
      </c>
      <c r="B4054" s="89">
        <v>0</v>
      </c>
      <c r="C4054" s="89">
        <v>0</v>
      </c>
      <c r="D4054" s="89">
        <v>0</v>
      </c>
      <c r="E4054" s="89">
        <v>0</v>
      </c>
      <c r="F4054" s="89">
        <v>0</v>
      </c>
      <c r="G4054" s="89">
        <v>0</v>
      </c>
      <c r="H4054" s="89">
        <v>0</v>
      </c>
      <c r="I4054" s="89">
        <v>0</v>
      </c>
      <c r="J4054" s="89">
        <v>0</v>
      </c>
      <c r="K4054" s="89">
        <v>0</v>
      </c>
      <c r="L4054" s="89">
        <v>0</v>
      </c>
      <c r="M4054" s="89">
        <v>0</v>
      </c>
      <c r="N4054" s="89">
        <v>0</v>
      </c>
      <c r="O4054" s="89">
        <v>0</v>
      </c>
      <c r="P4054" s="89">
        <v>0</v>
      </c>
      <c r="Q4054" s="89">
        <v>0</v>
      </c>
      <c r="R4054" s="89">
        <v>0</v>
      </c>
      <c r="S4054" s="89">
        <v>0</v>
      </c>
      <c r="T4054" s="89">
        <v>0</v>
      </c>
      <c r="U4054" s="89">
        <v>0</v>
      </c>
      <c r="V4054" s="89">
        <v>0</v>
      </c>
      <c r="W4054" s="89">
        <v>0</v>
      </c>
      <c r="X4054" s="89">
        <v>0</v>
      </c>
      <c r="Y4054" s="89">
        <v>0</v>
      </c>
    </row>
    <row r="4055" spans="1:25">
      <c r="A4055" s="88" t="s">
        <v>4164</v>
      </c>
      <c r="B4055" s="89">
        <v>0</v>
      </c>
      <c r="C4055" s="89">
        <v>0</v>
      </c>
      <c r="D4055" s="89">
        <v>0</v>
      </c>
      <c r="E4055" s="89">
        <v>0</v>
      </c>
      <c r="F4055" s="89">
        <v>0</v>
      </c>
      <c r="G4055" s="89">
        <v>0</v>
      </c>
      <c r="H4055" s="89">
        <v>0</v>
      </c>
      <c r="I4055" s="89">
        <v>0</v>
      </c>
      <c r="J4055" s="89">
        <v>0</v>
      </c>
      <c r="K4055" s="89">
        <v>0</v>
      </c>
      <c r="L4055" s="89">
        <v>0</v>
      </c>
      <c r="M4055" s="89">
        <v>0</v>
      </c>
      <c r="N4055" s="89">
        <v>0</v>
      </c>
      <c r="O4055" s="89">
        <v>0</v>
      </c>
      <c r="P4055" s="89">
        <v>0</v>
      </c>
      <c r="Q4055" s="89">
        <v>0</v>
      </c>
      <c r="R4055" s="89">
        <v>0</v>
      </c>
      <c r="S4055" s="89">
        <v>0</v>
      </c>
      <c r="T4055" s="89">
        <v>0</v>
      </c>
      <c r="U4055" s="89">
        <v>0</v>
      </c>
      <c r="V4055" s="89">
        <v>0</v>
      </c>
      <c r="W4055" s="89">
        <v>0</v>
      </c>
      <c r="X4055" s="89">
        <v>0</v>
      </c>
      <c r="Y4055" s="89">
        <v>0</v>
      </c>
    </row>
    <row r="4056" spans="1:25">
      <c r="A4056" s="88" t="s">
        <v>4165</v>
      </c>
      <c r="B4056" s="89">
        <v>0</v>
      </c>
      <c r="C4056" s="89">
        <v>0</v>
      </c>
      <c r="D4056" s="89">
        <v>0</v>
      </c>
      <c r="E4056" s="89">
        <v>0</v>
      </c>
      <c r="F4056" s="89">
        <v>0</v>
      </c>
      <c r="G4056" s="89">
        <v>0</v>
      </c>
      <c r="H4056" s="89">
        <v>0</v>
      </c>
      <c r="I4056" s="89">
        <v>0</v>
      </c>
      <c r="J4056" s="89">
        <v>0</v>
      </c>
      <c r="K4056" s="89">
        <v>0</v>
      </c>
      <c r="L4056" s="89">
        <v>0</v>
      </c>
      <c r="M4056" s="89">
        <v>0</v>
      </c>
      <c r="N4056" s="89">
        <v>0</v>
      </c>
      <c r="O4056" s="89">
        <v>0</v>
      </c>
      <c r="P4056" s="89">
        <v>0</v>
      </c>
      <c r="Q4056" s="89">
        <v>0</v>
      </c>
      <c r="R4056" s="89">
        <v>0</v>
      </c>
      <c r="S4056" s="89">
        <v>0</v>
      </c>
      <c r="T4056" s="89">
        <v>0</v>
      </c>
      <c r="U4056" s="89">
        <v>0</v>
      </c>
      <c r="V4056" s="89">
        <v>0</v>
      </c>
      <c r="W4056" s="89">
        <v>0</v>
      </c>
      <c r="X4056" s="89">
        <v>0</v>
      </c>
      <c r="Y4056" s="89">
        <v>0</v>
      </c>
    </row>
    <row r="4057" spans="1:25">
      <c r="A4057" s="88" t="s">
        <v>4166</v>
      </c>
      <c r="B4057" s="89">
        <v>0</v>
      </c>
      <c r="C4057" s="89">
        <v>0</v>
      </c>
      <c r="D4057" s="89">
        <v>0</v>
      </c>
      <c r="E4057" s="89">
        <v>0</v>
      </c>
      <c r="F4057" s="89">
        <v>0</v>
      </c>
      <c r="G4057" s="89">
        <v>0</v>
      </c>
      <c r="H4057" s="89">
        <v>0</v>
      </c>
      <c r="I4057" s="89">
        <v>0</v>
      </c>
      <c r="J4057" s="89">
        <v>0</v>
      </c>
      <c r="K4057" s="89">
        <v>0</v>
      </c>
      <c r="L4057" s="89">
        <v>0</v>
      </c>
      <c r="M4057" s="89">
        <v>0</v>
      </c>
      <c r="N4057" s="89">
        <v>0</v>
      </c>
      <c r="O4057" s="89">
        <v>0</v>
      </c>
      <c r="P4057" s="89">
        <v>0</v>
      </c>
      <c r="Q4057" s="89">
        <v>0</v>
      </c>
      <c r="R4057" s="89">
        <v>0</v>
      </c>
      <c r="S4057" s="89">
        <v>0</v>
      </c>
      <c r="T4057" s="89">
        <v>0</v>
      </c>
      <c r="U4057" s="89">
        <v>0</v>
      </c>
      <c r="V4057" s="89">
        <v>0</v>
      </c>
      <c r="W4057" s="89">
        <v>0</v>
      </c>
      <c r="X4057" s="89">
        <v>0</v>
      </c>
      <c r="Y4057" s="89">
        <v>0</v>
      </c>
    </row>
    <row r="4058" spans="1:25">
      <c r="A4058" s="88" t="s">
        <v>4167</v>
      </c>
      <c r="B4058" s="89">
        <v>0</v>
      </c>
      <c r="C4058" s="89">
        <v>0</v>
      </c>
      <c r="D4058" s="89">
        <v>0</v>
      </c>
      <c r="E4058" s="89">
        <v>0</v>
      </c>
      <c r="F4058" s="89">
        <v>0</v>
      </c>
      <c r="G4058" s="89">
        <v>0</v>
      </c>
      <c r="H4058" s="89">
        <v>0</v>
      </c>
      <c r="I4058" s="89">
        <v>0</v>
      </c>
      <c r="J4058" s="89">
        <v>0</v>
      </c>
      <c r="K4058" s="89">
        <v>0</v>
      </c>
      <c r="L4058" s="89">
        <v>0</v>
      </c>
      <c r="M4058" s="89">
        <v>0</v>
      </c>
      <c r="N4058" s="89">
        <v>0</v>
      </c>
      <c r="O4058" s="89">
        <v>0</v>
      </c>
      <c r="P4058" s="89">
        <v>0</v>
      </c>
      <c r="Q4058" s="89">
        <v>0</v>
      </c>
      <c r="R4058" s="89">
        <v>0</v>
      </c>
      <c r="S4058" s="89">
        <v>0</v>
      </c>
      <c r="T4058" s="89">
        <v>0</v>
      </c>
      <c r="U4058" s="89">
        <v>0</v>
      </c>
      <c r="V4058" s="89">
        <v>0</v>
      </c>
      <c r="W4058" s="89">
        <v>0</v>
      </c>
      <c r="X4058" s="89">
        <v>0</v>
      </c>
      <c r="Y4058" s="89">
        <v>0</v>
      </c>
    </row>
    <row r="4059" spans="1:25">
      <c r="A4059" s="88" t="s">
        <v>4168</v>
      </c>
      <c r="B4059" s="89">
        <v>0</v>
      </c>
      <c r="C4059" s="89">
        <v>0</v>
      </c>
      <c r="D4059" s="89">
        <v>0</v>
      </c>
      <c r="E4059" s="89">
        <v>0</v>
      </c>
      <c r="F4059" s="89">
        <v>0</v>
      </c>
      <c r="G4059" s="89">
        <v>0</v>
      </c>
      <c r="H4059" s="89">
        <v>0</v>
      </c>
      <c r="I4059" s="89">
        <v>0</v>
      </c>
      <c r="J4059" s="89">
        <v>0</v>
      </c>
      <c r="K4059" s="89">
        <v>0</v>
      </c>
      <c r="L4059" s="89">
        <v>0</v>
      </c>
      <c r="M4059" s="89">
        <v>0</v>
      </c>
      <c r="N4059" s="89">
        <v>0</v>
      </c>
      <c r="O4059" s="89">
        <v>0</v>
      </c>
      <c r="P4059" s="89">
        <v>0</v>
      </c>
      <c r="Q4059" s="89">
        <v>0</v>
      </c>
      <c r="R4059" s="89">
        <v>0</v>
      </c>
      <c r="S4059" s="89">
        <v>0</v>
      </c>
      <c r="T4059" s="89">
        <v>0</v>
      </c>
      <c r="U4059" s="89">
        <v>0</v>
      </c>
      <c r="V4059" s="89">
        <v>0</v>
      </c>
      <c r="W4059" s="89">
        <v>0</v>
      </c>
      <c r="X4059" s="89">
        <v>0</v>
      </c>
      <c r="Y4059" s="89">
        <v>0</v>
      </c>
    </row>
    <row r="4060" spans="1:25">
      <c r="A4060" s="88" t="s">
        <v>4169</v>
      </c>
      <c r="B4060" s="89">
        <v>0</v>
      </c>
      <c r="C4060" s="89">
        <v>0</v>
      </c>
      <c r="D4060" s="89">
        <v>0</v>
      </c>
      <c r="E4060" s="89">
        <v>0</v>
      </c>
      <c r="F4060" s="89">
        <v>0</v>
      </c>
      <c r="G4060" s="89">
        <v>0</v>
      </c>
      <c r="H4060" s="89">
        <v>0</v>
      </c>
      <c r="I4060" s="89">
        <v>0</v>
      </c>
      <c r="J4060" s="89">
        <v>0</v>
      </c>
      <c r="K4060" s="89">
        <v>0</v>
      </c>
      <c r="L4060" s="89">
        <v>0</v>
      </c>
      <c r="M4060" s="89">
        <v>0</v>
      </c>
      <c r="N4060" s="89">
        <v>0</v>
      </c>
      <c r="O4060" s="89">
        <v>0</v>
      </c>
      <c r="P4060" s="89">
        <v>0</v>
      </c>
      <c r="Q4060" s="89">
        <v>0</v>
      </c>
      <c r="R4060" s="89">
        <v>0</v>
      </c>
      <c r="S4060" s="89">
        <v>0</v>
      </c>
      <c r="T4060" s="89">
        <v>0</v>
      </c>
      <c r="U4060" s="89">
        <v>0</v>
      </c>
      <c r="V4060" s="89">
        <v>0</v>
      </c>
      <c r="W4060" s="89">
        <v>0</v>
      </c>
      <c r="X4060" s="89">
        <v>0</v>
      </c>
      <c r="Y4060" s="89">
        <v>0</v>
      </c>
    </row>
    <row r="4061" spans="1:25">
      <c r="A4061" s="88" t="s">
        <v>4170</v>
      </c>
      <c r="B4061" s="89">
        <v>0</v>
      </c>
      <c r="C4061" s="89">
        <v>0</v>
      </c>
      <c r="D4061" s="89">
        <v>0</v>
      </c>
      <c r="E4061" s="89">
        <v>0</v>
      </c>
      <c r="F4061" s="89">
        <v>0</v>
      </c>
      <c r="G4061" s="89">
        <v>0</v>
      </c>
      <c r="H4061" s="89">
        <v>0</v>
      </c>
      <c r="I4061" s="89">
        <v>0</v>
      </c>
      <c r="J4061" s="89">
        <v>0</v>
      </c>
      <c r="K4061" s="89">
        <v>0</v>
      </c>
      <c r="L4061" s="89">
        <v>0</v>
      </c>
      <c r="M4061" s="89">
        <v>0</v>
      </c>
      <c r="N4061" s="89">
        <v>0</v>
      </c>
      <c r="O4061" s="89">
        <v>0</v>
      </c>
      <c r="P4061" s="89">
        <v>0</v>
      </c>
      <c r="Q4061" s="89">
        <v>0</v>
      </c>
      <c r="R4061" s="89">
        <v>0</v>
      </c>
      <c r="S4061" s="89">
        <v>0</v>
      </c>
      <c r="T4061" s="89">
        <v>0</v>
      </c>
      <c r="U4061" s="89">
        <v>0</v>
      </c>
      <c r="V4061" s="89">
        <v>0</v>
      </c>
      <c r="W4061" s="89">
        <v>0</v>
      </c>
      <c r="X4061" s="89">
        <v>0</v>
      </c>
      <c r="Y4061" s="89">
        <v>0</v>
      </c>
    </row>
    <row r="4062" spans="1:25">
      <c r="A4062" s="88" t="s">
        <v>4171</v>
      </c>
      <c r="B4062" s="89">
        <v>0</v>
      </c>
      <c r="C4062" s="89">
        <v>0</v>
      </c>
      <c r="D4062" s="89">
        <v>0</v>
      </c>
      <c r="E4062" s="89">
        <v>0</v>
      </c>
      <c r="F4062" s="89">
        <v>0</v>
      </c>
      <c r="G4062" s="89">
        <v>0</v>
      </c>
      <c r="H4062" s="89">
        <v>0</v>
      </c>
      <c r="I4062" s="89">
        <v>0</v>
      </c>
      <c r="J4062" s="89">
        <v>0</v>
      </c>
      <c r="K4062" s="89">
        <v>0</v>
      </c>
      <c r="L4062" s="89">
        <v>0</v>
      </c>
      <c r="M4062" s="89">
        <v>0</v>
      </c>
      <c r="N4062" s="89">
        <v>0</v>
      </c>
      <c r="O4062" s="89">
        <v>0</v>
      </c>
      <c r="P4062" s="89">
        <v>0</v>
      </c>
      <c r="Q4062" s="89">
        <v>0</v>
      </c>
      <c r="R4062" s="89">
        <v>0</v>
      </c>
      <c r="S4062" s="89">
        <v>0</v>
      </c>
      <c r="T4062" s="89">
        <v>0</v>
      </c>
      <c r="U4062" s="89">
        <v>0</v>
      </c>
      <c r="V4062" s="89">
        <v>0</v>
      </c>
      <c r="W4062" s="89">
        <v>0</v>
      </c>
      <c r="X4062" s="89">
        <v>0</v>
      </c>
      <c r="Y4062" s="89">
        <v>0</v>
      </c>
    </row>
    <row r="4063" spans="1:25">
      <c r="A4063" s="88" t="s">
        <v>4172</v>
      </c>
      <c r="B4063" s="89">
        <v>0</v>
      </c>
      <c r="C4063" s="89">
        <v>0</v>
      </c>
      <c r="D4063" s="89">
        <v>0</v>
      </c>
      <c r="E4063" s="89">
        <v>0</v>
      </c>
      <c r="F4063" s="89">
        <v>0</v>
      </c>
      <c r="G4063" s="89">
        <v>0</v>
      </c>
      <c r="H4063" s="89">
        <v>0</v>
      </c>
      <c r="I4063" s="89">
        <v>0</v>
      </c>
      <c r="J4063" s="89">
        <v>0</v>
      </c>
      <c r="K4063" s="89">
        <v>0</v>
      </c>
      <c r="L4063" s="89">
        <v>0</v>
      </c>
      <c r="M4063" s="89">
        <v>0</v>
      </c>
      <c r="N4063" s="89">
        <v>0</v>
      </c>
      <c r="O4063" s="89">
        <v>0</v>
      </c>
      <c r="P4063" s="89">
        <v>0</v>
      </c>
      <c r="Q4063" s="89">
        <v>0</v>
      </c>
      <c r="R4063" s="89">
        <v>0</v>
      </c>
      <c r="S4063" s="89">
        <v>0</v>
      </c>
      <c r="T4063" s="89">
        <v>0</v>
      </c>
      <c r="U4063" s="89">
        <v>0</v>
      </c>
      <c r="V4063" s="89">
        <v>0</v>
      </c>
      <c r="W4063" s="89">
        <v>0</v>
      </c>
      <c r="X4063" s="89">
        <v>0</v>
      </c>
      <c r="Y4063" s="89">
        <v>0</v>
      </c>
    </row>
    <row r="4064" spans="1:25">
      <c r="A4064" s="88" t="s">
        <v>4173</v>
      </c>
      <c r="B4064" s="89">
        <v>0</v>
      </c>
      <c r="C4064" s="89">
        <v>0</v>
      </c>
      <c r="D4064" s="89">
        <v>0</v>
      </c>
      <c r="E4064" s="89">
        <v>0</v>
      </c>
      <c r="F4064" s="89">
        <v>0</v>
      </c>
      <c r="G4064" s="89">
        <v>0</v>
      </c>
      <c r="H4064" s="89">
        <v>0</v>
      </c>
      <c r="I4064" s="89">
        <v>0</v>
      </c>
      <c r="J4064" s="89">
        <v>0</v>
      </c>
      <c r="K4064" s="89">
        <v>0</v>
      </c>
      <c r="L4064" s="89">
        <v>0</v>
      </c>
      <c r="M4064" s="89">
        <v>0</v>
      </c>
      <c r="N4064" s="89">
        <v>0</v>
      </c>
      <c r="O4064" s="89">
        <v>0</v>
      </c>
      <c r="P4064" s="89">
        <v>0</v>
      </c>
      <c r="Q4064" s="89">
        <v>0</v>
      </c>
      <c r="R4064" s="89">
        <v>0</v>
      </c>
      <c r="S4064" s="89">
        <v>0</v>
      </c>
      <c r="T4064" s="89">
        <v>0</v>
      </c>
      <c r="U4064" s="89">
        <v>0</v>
      </c>
      <c r="V4064" s="89">
        <v>0</v>
      </c>
      <c r="W4064" s="89">
        <v>0</v>
      </c>
      <c r="X4064" s="89">
        <v>0</v>
      </c>
      <c r="Y4064" s="89">
        <v>0</v>
      </c>
    </row>
    <row r="4065" spans="1:25">
      <c r="A4065" s="88" t="s">
        <v>4174</v>
      </c>
      <c r="B4065" s="89">
        <v>0</v>
      </c>
      <c r="C4065" s="89">
        <v>0</v>
      </c>
      <c r="D4065" s="89">
        <v>0</v>
      </c>
      <c r="E4065" s="89">
        <v>0</v>
      </c>
      <c r="F4065" s="89">
        <v>0</v>
      </c>
      <c r="G4065" s="89">
        <v>0</v>
      </c>
      <c r="H4065" s="89">
        <v>0</v>
      </c>
      <c r="I4065" s="89">
        <v>0</v>
      </c>
      <c r="J4065" s="89">
        <v>0</v>
      </c>
      <c r="K4065" s="89">
        <v>0</v>
      </c>
      <c r="L4065" s="89">
        <v>0</v>
      </c>
      <c r="M4065" s="89">
        <v>0</v>
      </c>
      <c r="N4065" s="89">
        <v>0</v>
      </c>
      <c r="O4065" s="89">
        <v>0</v>
      </c>
      <c r="P4065" s="89">
        <v>0</v>
      </c>
      <c r="Q4065" s="89">
        <v>0</v>
      </c>
      <c r="R4065" s="89">
        <v>0</v>
      </c>
      <c r="S4065" s="89">
        <v>0</v>
      </c>
      <c r="T4065" s="89">
        <v>0</v>
      </c>
      <c r="U4065" s="89">
        <v>0</v>
      </c>
      <c r="V4065" s="89">
        <v>0</v>
      </c>
      <c r="W4065" s="89">
        <v>0</v>
      </c>
      <c r="X4065" s="89">
        <v>0</v>
      </c>
      <c r="Y4065" s="89">
        <v>0</v>
      </c>
    </row>
    <row r="4066" spans="1:25">
      <c r="A4066" s="88" t="s">
        <v>4175</v>
      </c>
      <c r="B4066" s="89">
        <v>0</v>
      </c>
      <c r="C4066" s="89">
        <v>0</v>
      </c>
      <c r="D4066" s="89">
        <v>0</v>
      </c>
      <c r="E4066" s="89">
        <v>0</v>
      </c>
      <c r="F4066" s="89">
        <v>0</v>
      </c>
      <c r="G4066" s="89">
        <v>0</v>
      </c>
      <c r="H4066" s="89">
        <v>0</v>
      </c>
      <c r="I4066" s="89">
        <v>0</v>
      </c>
      <c r="J4066" s="89">
        <v>0</v>
      </c>
      <c r="K4066" s="89">
        <v>0</v>
      </c>
      <c r="L4066" s="89">
        <v>0</v>
      </c>
      <c r="M4066" s="89">
        <v>0</v>
      </c>
      <c r="N4066" s="89">
        <v>0</v>
      </c>
      <c r="O4066" s="89">
        <v>0</v>
      </c>
      <c r="P4066" s="89">
        <v>0</v>
      </c>
      <c r="Q4066" s="89">
        <v>0</v>
      </c>
      <c r="R4066" s="89">
        <v>0</v>
      </c>
      <c r="S4066" s="89">
        <v>0</v>
      </c>
      <c r="T4066" s="89">
        <v>0</v>
      </c>
      <c r="U4066" s="89">
        <v>0</v>
      </c>
      <c r="V4066" s="89">
        <v>0</v>
      </c>
      <c r="W4066" s="89">
        <v>0</v>
      </c>
      <c r="X4066" s="89">
        <v>0</v>
      </c>
      <c r="Y4066" s="89">
        <v>0</v>
      </c>
    </row>
    <row r="4067" spans="1:25">
      <c r="A4067" s="88" t="s">
        <v>4176</v>
      </c>
      <c r="B4067" s="89">
        <v>0</v>
      </c>
      <c r="C4067" s="89">
        <v>0</v>
      </c>
      <c r="D4067" s="89">
        <v>0</v>
      </c>
      <c r="E4067" s="89">
        <v>0</v>
      </c>
      <c r="F4067" s="89">
        <v>0</v>
      </c>
      <c r="G4067" s="89">
        <v>0</v>
      </c>
      <c r="H4067" s="89">
        <v>0</v>
      </c>
      <c r="I4067" s="89">
        <v>0</v>
      </c>
      <c r="J4067" s="89">
        <v>0</v>
      </c>
      <c r="K4067" s="89">
        <v>0</v>
      </c>
      <c r="L4067" s="89">
        <v>0</v>
      </c>
      <c r="M4067" s="89">
        <v>0</v>
      </c>
      <c r="N4067" s="89">
        <v>0</v>
      </c>
      <c r="O4067" s="89">
        <v>0</v>
      </c>
      <c r="P4067" s="89">
        <v>0</v>
      </c>
      <c r="Q4067" s="89">
        <v>0</v>
      </c>
      <c r="R4067" s="89">
        <v>0</v>
      </c>
      <c r="S4067" s="89">
        <v>0</v>
      </c>
      <c r="T4067" s="89">
        <v>0</v>
      </c>
      <c r="U4067" s="89">
        <v>0</v>
      </c>
      <c r="V4067" s="89">
        <v>0</v>
      </c>
      <c r="W4067" s="89">
        <v>0</v>
      </c>
      <c r="X4067" s="89">
        <v>0</v>
      </c>
      <c r="Y4067" s="89">
        <v>0</v>
      </c>
    </row>
    <row r="4068" spans="1:25">
      <c r="A4068" s="88" t="s">
        <v>4177</v>
      </c>
      <c r="B4068" s="89">
        <v>0</v>
      </c>
      <c r="C4068" s="89">
        <v>0</v>
      </c>
      <c r="D4068" s="89">
        <v>0</v>
      </c>
      <c r="E4068" s="89">
        <v>0</v>
      </c>
      <c r="F4068" s="89">
        <v>0</v>
      </c>
      <c r="G4068" s="89">
        <v>0</v>
      </c>
      <c r="H4068" s="89">
        <v>0</v>
      </c>
      <c r="I4068" s="89">
        <v>0</v>
      </c>
      <c r="J4068" s="89">
        <v>0</v>
      </c>
      <c r="K4068" s="89">
        <v>0</v>
      </c>
      <c r="L4068" s="89">
        <v>0</v>
      </c>
      <c r="M4068" s="89">
        <v>0</v>
      </c>
      <c r="N4068" s="89">
        <v>0</v>
      </c>
      <c r="O4068" s="89">
        <v>0</v>
      </c>
      <c r="P4068" s="89">
        <v>0</v>
      </c>
      <c r="Q4068" s="89">
        <v>0</v>
      </c>
      <c r="R4068" s="89">
        <v>0</v>
      </c>
      <c r="S4068" s="89">
        <v>0</v>
      </c>
      <c r="T4068" s="89">
        <v>0</v>
      </c>
      <c r="U4068" s="89">
        <v>0</v>
      </c>
      <c r="V4068" s="89">
        <v>0</v>
      </c>
      <c r="W4068" s="89">
        <v>0</v>
      </c>
      <c r="X4068" s="89">
        <v>0</v>
      </c>
      <c r="Y4068" s="89">
        <v>0</v>
      </c>
    </row>
    <row r="4069" spans="1:25">
      <c r="A4069" s="88" t="s">
        <v>4178</v>
      </c>
      <c r="B4069" s="89">
        <v>0</v>
      </c>
      <c r="C4069" s="89">
        <v>0</v>
      </c>
      <c r="D4069" s="89">
        <v>0</v>
      </c>
      <c r="E4069" s="89">
        <v>0</v>
      </c>
      <c r="F4069" s="89">
        <v>0</v>
      </c>
      <c r="G4069" s="89">
        <v>0</v>
      </c>
      <c r="H4069" s="89">
        <v>0</v>
      </c>
      <c r="I4069" s="89">
        <v>0</v>
      </c>
      <c r="J4069" s="89">
        <v>0</v>
      </c>
      <c r="K4069" s="89">
        <v>0</v>
      </c>
      <c r="L4069" s="89">
        <v>0</v>
      </c>
      <c r="M4069" s="89">
        <v>0</v>
      </c>
      <c r="N4069" s="89">
        <v>0</v>
      </c>
      <c r="O4069" s="89">
        <v>0</v>
      </c>
      <c r="P4069" s="89">
        <v>0</v>
      </c>
      <c r="Q4069" s="89">
        <v>0</v>
      </c>
      <c r="R4069" s="89">
        <v>0</v>
      </c>
      <c r="S4069" s="89">
        <v>0</v>
      </c>
      <c r="T4069" s="89">
        <v>0</v>
      </c>
      <c r="U4069" s="89">
        <v>0</v>
      </c>
      <c r="V4069" s="89">
        <v>0</v>
      </c>
      <c r="W4069" s="89">
        <v>0</v>
      </c>
      <c r="X4069" s="89">
        <v>0</v>
      </c>
      <c r="Y4069" s="89">
        <v>0</v>
      </c>
    </row>
    <row r="4070" spans="1:25">
      <c r="A4070" s="88" t="s">
        <v>4179</v>
      </c>
      <c r="B4070" s="89">
        <v>0</v>
      </c>
      <c r="C4070" s="89">
        <v>0</v>
      </c>
      <c r="D4070" s="89">
        <v>0</v>
      </c>
      <c r="E4070" s="89">
        <v>0</v>
      </c>
      <c r="F4070" s="89">
        <v>0</v>
      </c>
      <c r="G4070" s="89">
        <v>0</v>
      </c>
      <c r="H4070" s="89">
        <v>0</v>
      </c>
      <c r="I4070" s="89">
        <v>0</v>
      </c>
      <c r="J4070" s="89">
        <v>0</v>
      </c>
      <c r="K4070" s="89">
        <v>0</v>
      </c>
      <c r="L4070" s="89">
        <v>0</v>
      </c>
      <c r="M4070" s="89">
        <v>0</v>
      </c>
      <c r="N4070" s="89">
        <v>0</v>
      </c>
      <c r="O4070" s="89">
        <v>0</v>
      </c>
      <c r="P4070" s="89">
        <v>0</v>
      </c>
      <c r="Q4070" s="89">
        <v>0</v>
      </c>
      <c r="R4070" s="89">
        <v>0</v>
      </c>
      <c r="S4070" s="89">
        <v>0</v>
      </c>
      <c r="T4070" s="89">
        <v>0</v>
      </c>
      <c r="U4070" s="89">
        <v>0</v>
      </c>
      <c r="V4070" s="89">
        <v>0</v>
      </c>
      <c r="W4070" s="89">
        <v>0</v>
      </c>
      <c r="X4070" s="89">
        <v>0</v>
      </c>
      <c r="Y4070" s="89">
        <v>0</v>
      </c>
    </row>
    <row r="4071" spans="1:25">
      <c r="A4071" s="88" t="s">
        <v>4180</v>
      </c>
      <c r="B4071" s="89">
        <v>0</v>
      </c>
      <c r="C4071" s="89">
        <v>0</v>
      </c>
      <c r="D4071" s="89">
        <v>0</v>
      </c>
      <c r="E4071" s="89">
        <v>0</v>
      </c>
      <c r="F4071" s="89">
        <v>0</v>
      </c>
      <c r="G4071" s="89">
        <v>0</v>
      </c>
      <c r="H4071" s="89">
        <v>0</v>
      </c>
      <c r="I4071" s="89">
        <v>0</v>
      </c>
      <c r="J4071" s="89">
        <v>0</v>
      </c>
      <c r="K4071" s="89">
        <v>0</v>
      </c>
      <c r="L4071" s="89">
        <v>0</v>
      </c>
      <c r="M4071" s="89">
        <v>0</v>
      </c>
      <c r="N4071" s="89">
        <v>0</v>
      </c>
      <c r="O4071" s="89">
        <v>0</v>
      </c>
      <c r="P4071" s="89">
        <v>0</v>
      </c>
      <c r="Q4071" s="89">
        <v>0</v>
      </c>
      <c r="R4071" s="89">
        <v>0</v>
      </c>
      <c r="S4071" s="89">
        <v>0</v>
      </c>
      <c r="T4071" s="89">
        <v>0</v>
      </c>
      <c r="U4071" s="89">
        <v>0</v>
      </c>
      <c r="V4071" s="89">
        <v>0</v>
      </c>
      <c r="W4071" s="89">
        <v>0</v>
      </c>
      <c r="X4071" s="89">
        <v>0</v>
      </c>
      <c r="Y4071" s="89">
        <v>0</v>
      </c>
    </row>
    <row r="4072" spans="1:25">
      <c r="A4072" s="88" t="s">
        <v>4181</v>
      </c>
      <c r="B4072" s="89">
        <v>0</v>
      </c>
      <c r="C4072" s="89">
        <v>0</v>
      </c>
      <c r="D4072" s="89">
        <v>0</v>
      </c>
      <c r="E4072" s="89">
        <v>0</v>
      </c>
      <c r="F4072" s="89">
        <v>0</v>
      </c>
      <c r="G4072" s="89">
        <v>0</v>
      </c>
      <c r="H4072" s="89">
        <v>0</v>
      </c>
      <c r="I4072" s="89">
        <v>0</v>
      </c>
      <c r="J4072" s="89">
        <v>0</v>
      </c>
      <c r="K4072" s="89">
        <v>0</v>
      </c>
      <c r="L4072" s="89">
        <v>0</v>
      </c>
      <c r="M4072" s="89">
        <v>0</v>
      </c>
      <c r="N4072" s="89">
        <v>0</v>
      </c>
      <c r="O4072" s="89">
        <v>0</v>
      </c>
      <c r="P4072" s="89">
        <v>0</v>
      </c>
      <c r="Q4072" s="89">
        <v>0</v>
      </c>
      <c r="R4072" s="89">
        <v>0</v>
      </c>
      <c r="S4072" s="89">
        <v>0</v>
      </c>
      <c r="T4072" s="89">
        <v>0</v>
      </c>
      <c r="U4072" s="89">
        <v>0</v>
      </c>
      <c r="V4072" s="89">
        <v>0</v>
      </c>
      <c r="W4072" s="89">
        <v>0</v>
      </c>
      <c r="X4072" s="89">
        <v>0</v>
      </c>
      <c r="Y4072" s="89">
        <v>0</v>
      </c>
    </row>
    <row r="4073" spans="1:25">
      <c r="A4073" s="88" t="s">
        <v>4182</v>
      </c>
      <c r="B4073" s="89">
        <v>0</v>
      </c>
      <c r="C4073" s="89">
        <v>0</v>
      </c>
      <c r="D4073" s="89">
        <v>0</v>
      </c>
      <c r="E4073" s="89">
        <v>0</v>
      </c>
      <c r="F4073" s="89">
        <v>0</v>
      </c>
      <c r="G4073" s="89">
        <v>0</v>
      </c>
      <c r="H4073" s="89">
        <v>0</v>
      </c>
      <c r="I4073" s="89">
        <v>0</v>
      </c>
      <c r="J4073" s="89">
        <v>0</v>
      </c>
      <c r="K4073" s="89">
        <v>0</v>
      </c>
      <c r="L4073" s="89">
        <v>0</v>
      </c>
      <c r="M4073" s="89">
        <v>0</v>
      </c>
      <c r="N4073" s="89">
        <v>0</v>
      </c>
      <c r="O4073" s="89">
        <v>0</v>
      </c>
      <c r="P4073" s="89">
        <v>0</v>
      </c>
      <c r="Q4073" s="89">
        <v>0</v>
      </c>
      <c r="R4073" s="89">
        <v>0</v>
      </c>
      <c r="S4073" s="89">
        <v>0</v>
      </c>
      <c r="T4073" s="89">
        <v>0</v>
      </c>
      <c r="U4073" s="89">
        <v>0</v>
      </c>
      <c r="V4073" s="89">
        <v>0</v>
      </c>
      <c r="W4073" s="89">
        <v>0</v>
      </c>
      <c r="X4073" s="89">
        <v>0</v>
      </c>
      <c r="Y4073" s="89">
        <v>0</v>
      </c>
    </row>
    <row r="4074" spans="1:25">
      <c r="A4074" s="88" t="s">
        <v>4183</v>
      </c>
      <c r="B4074" s="89">
        <v>0</v>
      </c>
      <c r="C4074" s="89">
        <v>0</v>
      </c>
      <c r="D4074" s="89">
        <v>0</v>
      </c>
      <c r="E4074" s="89">
        <v>0</v>
      </c>
      <c r="F4074" s="89">
        <v>0</v>
      </c>
      <c r="G4074" s="89">
        <v>0</v>
      </c>
      <c r="H4074" s="89">
        <v>0</v>
      </c>
      <c r="I4074" s="89">
        <v>0</v>
      </c>
      <c r="J4074" s="89">
        <v>0</v>
      </c>
      <c r="K4074" s="89">
        <v>0</v>
      </c>
      <c r="L4074" s="89">
        <v>0</v>
      </c>
      <c r="M4074" s="89">
        <v>0</v>
      </c>
      <c r="N4074" s="89">
        <v>0</v>
      </c>
      <c r="O4074" s="89">
        <v>0</v>
      </c>
      <c r="P4074" s="89">
        <v>0</v>
      </c>
      <c r="Q4074" s="89">
        <v>0</v>
      </c>
      <c r="R4074" s="89">
        <v>0</v>
      </c>
      <c r="S4074" s="89">
        <v>0</v>
      </c>
      <c r="T4074" s="89">
        <v>0</v>
      </c>
      <c r="U4074" s="89">
        <v>0</v>
      </c>
      <c r="V4074" s="89">
        <v>0</v>
      </c>
      <c r="W4074" s="89">
        <v>0</v>
      </c>
      <c r="X4074" s="89">
        <v>0</v>
      </c>
      <c r="Y4074" s="89">
        <v>0</v>
      </c>
    </row>
    <row r="4075" spans="1:25">
      <c r="A4075" s="88" t="s">
        <v>4184</v>
      </c>
      <c r="B4075" s="89">
        <v>0</v>
      </c>
      <c r="C4075" s="89">
        <v>0</v>
      </c>
      <c r="D4075" s="89">
        <v>0</v>
      </c>
      <c r="E4075" s="89">
        <v>0</v>
      </c>
      <c r="F4075" s="89">
        <v>0</v>
      </c>
      <c r="G4075" s="89">
        <v>0</v>
      </c>
      <c r="H4075" s="89">
        <v>0</v>
      </c>
      <c r="I4075" s="89">
        <v>0</v>
      </c>
      <c r="J4075" s="89">
        <v>0</v>
      </c>
      <c r="K4075" s="89">
        <v>0</v>
      </c>
      <c r="L4075" s="89">
        <v>0</v>
      </c>
      <c r="M4075" s="89">
        <v>0</v>
      </c>
      <c r="N4075" s="89">
        <v>0</v>
      </c>
      <c r="O4075" s="89">
        <v>0</v>
      </c>
      <c r="P4075" s="89">
        <v>0</v>
      </c>
      <c r="Q4075" s="89">
        <v>0</v>
      </c>
      <c r="R4075" s="89">
        <v>0</v>
      </c>
      <c r="S4075" s="89">
        <v>0</v>
      </c>
      <c r="T4075" s="89">
        <v>0</v>
      </c>
      <c r="U4075" s="89">
        <v>0</v>
      </c>
      <c r="V4075" s="89">
        <v>0</v>
      </c>
      <c r="W4075" s="89">
        <v>0</v>
      </c>
      <c r="X4075" s="89">
        <v>0</v>
      </c>
      <c r="Y4075" s="89">
        <v>0</v>
      </c>
    </row>
    <row r="4076" spans="1:25">
      <c r="A4076" s="88" t="s">
        <v>4185</v>
      </c>
      <c r="B4076" s="89">
        <v>0</v>
      </c>
      <c r="C4076" s="89">
        <v>0</v>
      </c>
      <c r="D4076" s="89">
        <v>0</v>
      </c>
      <c r="E4076" s="89">
        <v>0</v>
      </c>
      <c r="F4076" s="89">
        <v>0</v>
      </c>
      <c r="G4076" s="89">
        <v>0</v>
      </c>
      <c r="H4076" s="89">
        <v>0</v>
      </c>
      <c r="I4076" s="89">
        <v>0</v>
      </c>
      <c r="J4076" s="89">
        <v>0</v>
      </c>
      <c r="K4076" s="89">
        <v>0</v>
      </c>
      <c r="L4076" s="89">
        <v>0</v>
      </c>
      <c r="M4076" s="89">
        <v>0</v>
      </c>
      <c r="N4076" s="89">
        <v>0</v>
      </c>
      <c r="O4076" s="89">
        <v>0</v>
      </c>
      <c r="P4076" s="89">
        <v>0</v>
      </c>
      <c r="Q4076" s="89">
        <v>0</v>
      </c>
      <c r="R4076" s="89">
        <v>0</v>
      </c>
      <c r="S4076" s="89">
        <v>0</v>
      </c>
      <c r="T4076" s="89">
        <v>0</v>
      </c>
      <c r="U4076" s="89">
        <v>0</v>
      </c>
      <c r="V4076" s="89">
        <v>0</v>
      </c>
      <c r="W4076" s="89">
        <v>0</v>
      </c>
      <c r="X4076" s="89">
        <v>0</v>
      </c>
      <c r="Y4076" s="89">
        <v>0</v>
      </c>
    </row>
    <row r="4077" spans="1:25">
      <c r="A4077" s="88" t="s">
        <v>4186</v>
      </c>
      <c r="B4077" s="89">
        <v>0</v>
      </c>
      <c r="C4077" s="89">
        <v>0</v>
      </c>
      <c r="D4077" s="89">
        <v>0</v>
      </c>
      <c r="E4077" s="89">
        <v>0</v>
      </c>
      <c r="F4077" s="89">
        <v>0</v>
      </c>
      <c r="G4077" s="89">
        <v>0</v>
      </c>
      <c r="H4077" s="89">
        <v>0</v>
      </c>
      <c r="I4077" s="89">
        <v>0</v>
      </c>
      <c r="J4077" s="89">
        <v>0</v>
      </c>
      <c r="K4077" s="89">
        <v>0</v>
      </c>
      <c r="L4077" s="89">
        <v>0</v>
      </c>
      <c r="M4077" s="89">
        <v>0</v>
      </c>
      <c r="N4077" s="89">
        <v>0</v>
      </c>
      <c r="O4077" s="89">
        <v>0</v>
      </c>
      <c r="P4077" s="89">
        <v>0</v>
      </c>
      <c r="Q4077" s="89">
        <v>0</v>
      </c>
      <c r="R4077" s="89">
        <v>0</v>
      </c>
      <c r="S4077" s="89">
        <v>0</v>
      </c>
      <c r="T4077" s="89">
        <v>0</v>
      </c>
      <c r="U4077" s="89">
        <v>0</v>
      </c>
      <c r="V4077" s="89">
        <v>0</v>
      </c>
      <c r="W4077" s="89">
        <v>0</v>
      </c>
      <c r="X4077" s="89">
        <v>0</v>
      </c>
      <c r="Y4077" s="89">
        <v>0</v>
      </c>
    </row>
    <row r="4078" spans="1:25">
      <c r="A4078" s="88" t="s">
        <v>4187</v>
      </c>
      <c r="B4078" s="89">
        <v>0</v>
      </c>
      <c r="C4078" s="89">
        <v>0</v>
      </c>
      <c r="D4078" s="89">
        <v>0</v>
      </c>
      <c r="E4078" s="89">
        <v>0</v>
      </c>
      <c r="F4078" s="89">
        <v>0</v>
      </c>
      <c r="G4078" s="89">
        <v>0</v>
      </c>
      <c r="H4078" s="89">
        <v>0</v>
      </c>
      <c r="I4078" s="89">
        <v>0</v>
      </c>
      <c r="J4078" s="89">
        <v>0</v>
      </c>
      <c r="K4078" s="89">
        <v>0</v>
      </c>
      <c r="L4078" s="89">
        <v>0</v>
      </c>
      <c r="M4078" s="89">
        <v>0</v>
      </c>
      <c r="N4078" s="89">
        <v>0</v>
      </c>
      <c r="O4078" s="89">
        <v>0</v>
      </c>
      <c r="P4078" s="89">
        <v>0</v>
      </c>
      <c r="Q4078" s="89">
        <v>0</v>
      </c>
      <c r="R4078" s="89">
        <v>0</v>
      </c>
      <c r="S4078" s="89">
        <v>0</v>
      </c>
      <c r="T4078" s="89">
        <v>0</v>
      </c>
      <c r="U4078" s="89">
        <v>0</v>
      </c>
      <c r="V4078" s="89">
        <v>0</v>
      </c>
      <c r="W4078" s="89">
        <v>0</v>
      </c>
      <c r="X4078" s="89">
        <v>0</v>
      </c>
      <c r="Y4078" s="89">
        <v>0</v>
      </c>
    </row>
    <row r="4079" spans="1:25">
      <c r="A4079" s="88" t="s">
        <v>4188</v>
      </c>
      <c r="B4079" s="89">
        <v>0</v>
      </c>
      <c r="C4079" s="89">
        <v>0</v>
      </c>
      <c r="D4079" s="89">
        <v>0</v>
      </c>
      <c r="E4079" s="89">
        <v>0</v>
      </c>
      <c r="F4079" s="89">
        <v>0</v>
      </c>
      <c r="G4079" s="89">
        <v>0</v>
      </c>
      <c r="H4079" s="89">
        <v>0</v>
      </c>
      <c r="I4079" s="89">
        <v>0</v>
      </c>
      <c r="J4079" s="89">
        <v>0</v>
      </c>
      <c r="K4079" s="89">
        <v>0</v>
      </c>
      <c r="L4079" s="89">
        <v>0</v>
      </c>
      <c r="M4079" s="89">
        <v>0</v>
      </c>
      <c r="N4079" s="89">
        <v>0</v>
      </c>
      <c r="O4079" s="89">
        <v>0</v>
      </c>
      <c r="P4079" s="89">
        <v>0</v>
      </c>
      <c r="Q4079" s="89">
        <v>0</v>
      </c>
      <c r="R4079" s="89">
        <v>0</v>
      </c>
      <c r="S4079" s="89">
        <v>0</v>
      </c>
      <c r="T4079" s="89">
        <v>0</v>
      </c>
      <c r="U4079" s="89">
        <v>0</v>
      </c>
      <c r="V4079" s="89">
        <v>0</v>
      </c>
      <c r="W4079" s="89">
        <v>0</v>
      </c>
      <c r="X4079" s="89">
        <v>0</v>
      </c>
      <c r="Y4079" s="89">
        <v>0</v>
      </c>
    </row>
    <row r="4080" spans="1:25">
      <c r="A4080" s="88" t="s">
        <v>4189</v>
      </c>
      <c r="B4080" s="89">
        <v>0</v>
      </c>
      <c r="C4080" s="89">
        <v>0</v>
      </c>
      <c r="D4080" s="89">
        <v>0</v>
      </c>
      <c r="E4080" s="89">
        <v>0</v>
      </c>
      <c r="F4080" s="89">
        <v>0</v>
      </c>
      <c r="G4080" s="89">
        <v>0</v>
      </c>
      <c r="H4080" s="89">
        <v>0</v>
      </c>
      <c r="I4080" s="89">
        <v>0</v>
      </c>
      <c r="J4080" s="89">
        <v>0</v>
      </c>
      <c r="K4080" s="89">
        <v>0</v>
      </c>
      <c r="L4080" s="89">
        <v>0</v>
      </c>
      <c r="M4080" s="89">
        <v>0</v>
      </c>
      <c r="N4080" s="89">
        <v>0</v>
      </c>
      <c r="O4080" s="89">
        <v>0</v>
      </c>
      <c r="P4080" s="89">
        <v>0</v>
      </c>
      <c r="Q4080" s="89">
        <v>0</v>
      </c>
      <c r="R4080" s="89">
        <v>0</v>
      </c>
      <c r="S4080" s="89">
        <v>0</v>
      </c>
      <c r="T4080" s="89">
        <v>0</v>
      </c>
      <c r="U4080" s="89">
        <v>0</v>
      </c>
      <c r="V4080" s="89">
        <v>0</v>
      </c>
      <c r="W4080" s="89">
        <v>0</v>
      </c>
      <c r="X4080" s="89">
        <v>0</v>
      </c>
      <c r="Y4080" s="89">
        <v>0</v>
      </c>
    </row>
    <row r="4081" spans="1:25">
      <c r="A4081" s="88" t="s">
        <v>4190</v>
      </c>
      <c r="B4081" s="89">
        <v>0</v>
      </c>
      <c r="C4081" s="89">
        <v>0</v>
      </c>
      <c r="D4081" s="89">
        <v>0</v>
      </c>
      <c r="E4081" s="89">
        <v>0</v>
      </c>
      <c r="F4081" s="89">
        <v>0</v>
      </c>
      <c r="G4081" s="89">
        <v>0</v>
      </c>
      <c r="H4081" s="89">
        <v>0</v>
      </c>
      <c r="I4081" s="89">
        <v>0</v>
      </c>
      <c r="J4081" s="89">
        <v>0</v>
      </c>
      <c r="K4081" s="89">
        <v>0</v>
      </c>
      <c r="L4081" s="89">
        <v>0</v>
      </c>
      <c r="M4081" s="89">
        <v>0</v>
      </c>
      <c r="N4081" s="89">
        <v>0</v>
      </c>
      <c r="O4081" s="89">
        <v>0</v>
      </c>
      <c r="P4081" s="89">
        <v>0</v>
      </c>
      <c r="Q4081" s="89">
        <v>0</v>
      </c>
      <c r="R4081" s="89">
        <v>0</v>
      </c>
      <c r="S4081" s="89">
        <v>0</v>
      </c>
      <c r="T4081" s="89">
        <v>0</v>
      </c>
      <c r="U4081" s="89">
        <v>0</v>
      </c>
      <c r="V4081" s="89">
        <v>0</v>
      </c>
      <c r="W4081" s="89">
        <v>0</v>
      </c>
      <c r="X4081" s="89">
        <v>0</v>
      </c>
      <c r="Y4081" s="89">
        <v>0</v>
      </c>
    </row>
    <row r="4082" spans="1:25">
      <c r="A4082" s="88" t="s">
        <v>4191</v>
      </c>
      <c r="B4082" s="89">
        <v>0</v>
      </c>
      <c r="C4082" s="89">
        <v>0</v>
      </c>
      <c r="D4082" s="89">
        <v>0</v>
      </c>
      <c r="E4082" s="89">
        <v>0</v>
      </c>
      <c r="F4082" s="89">
        <v>0</v>
      </c>
      <c r="G4082" s="89">
        <v>0</v>
      </c>
      <c r="H4082" s="89">
        <v>0</v>
      </c>
      <c r="I4082" s="89">
        <v>0</v>
      </c>
      <c r="J4082" s="89">
        <v>0</v>
      </c>
      <c r="K4082" s="89">
        <v>0</v>
      </c>
      <c r="L4082" s="89">
        <v>0</v>
      </c>
      <c r="M4082" s="89">
        <v>0</v>
      </c>
      <c r="N4082" s="89">
        <v>0</v>
      </c>
      <c r="O4082" s="89">
        <v>0</v>
      </c>
      <c r="P4082" s="89">
        <v>0</v>
      </c>
      <c r="Q4082" s="89">
        <v>0</v>
      </c>
      <c r="R4082" s="89">
        <v>0</v>
      </c>
      <c r="S4082" s="89">
        <v>0</v>
      </c>
      <c r="T4082" s="89">
        <v>0</v>
      </c>
      <c r="U4082" s="89">
        <v>0</v>
      </c>
      <c r="V4082" s="89">
        <v>0</v>
      </c>
      <c r="W4082" s="89">
        <v>0</v>
      </c>
      <c r="X4082" s="89">
        <v>0</v>
      </c>
      <c r="Y4082" s="89">
        <v>0</v>
      </c>
    </row>
    <row r="4083" spans="1:25">
      <c r="A4083" s="88" t="s">
        <v>4192</v>
      </c>
      <c r="B4083" s="89">
        <v>0</v>
      </c>
      <c r="C4083" s="89">
        <v>0</v>
      </c>
      <c r="D4083" s="89">
        <v>0</v>
      </c>
      <c r="E4083" s="89">
        <v>0</v>
      </c>
      <c r="F4083" s="89">
        <v>0</v>
      </c>
      <c r="G4083" s="89">
        <v>0</v>
      </c>
      <c r="H4083" s="89">
        <v>0</v>
      </c>
      <c r="I4083" s="89">
        <v>0</v>
      </c>
      <c r="J4083" s="89">
        <v>0</v>
      </c>
      <c r="K4083" s="89">
        <v>0</v>
      </c>
      <c r="L4083" s="89">
        <v>0</v>
      </c>
      <c r="M4083" s="89">
        <v>0</v>
      </c>
      <c r="N4083" s="89">
        <v>0</v>
      </c>
      <c r="O4083" s="89">
        <v>0</v>
      </c>
      <c r="P4083" s="89">
        <v>0</v>
      </c>
      <c r="Q4083" s="89">
        <v>0</v>
      </c>
      <c r="R4083" s="89">
        <v>0</v>
      </c>
      <c r="S4083" s="89">
        <v>0</v>
      </c>
      <c r="T4083" s="89">
        <v>0</v>
      </c>
      <c r="U4083" s="89">
        <v>0</v>
      </c>
      <c r="V4083" s="89">
        <v>0</v>
      </c>
      <c r="W4083" s="89">
        <v>0</v>
      </c>
      <c r="X4083" s="89">
        <v>0</v>
      </c>
      <c r="Y4083" s="89">
        <v>0</v>
      </c>
    </row>
    <row r="4084" spans="1:25">
      <c r="A4084" s="88" t="s">
        <v>4193</v>
      </c>
      <c r="B4084" s="89">
        <v>0</v>
      </c>
      <c r="C4084" s="89">
        <v>0</v>
      </c>
      <c r="D4084" s="89">
        <v>0</v>
      </c>
      <c r="E4084" s="89">
        <v>0</v>
      </c>
      <c r="F4084" s="89">
        <v>0</v>
      </c>
      <c r="G4084" s="89">
        <v>0</v>
      </c>
      <c r="H4084" s="89">
        <v>0</v>
      </c>
      <c r="I4084" s="89">
        <v>0</v>
      </c>
      <c r="J4084" s="89">
        <v>0</v>
      </c>
      <c r="K4084" s="89">
        <v>0</v>
      </c>
      <c r="L4084" s="89">
        <v>0</v>
      </c>
      <c r="M4084" s="89">
        <v>0</v>
      </c>
      <c r="N4084" s="89">
        <v>0</v>
      </c>
      <c r="O4084" s="89">
        <v>0</v>
      </c>
      <c r="P4084" s="89">
        <v>0</v>
      </c>
      <c r="Q4084" s="89">
        <v>0</v>
      </c>
      <c r="R4084" s="89">
        <v>0</v>
      </c>
      <c r="S4084" s="89">
        <v>0</v>
      </c>
      <c r="T4084" s="89">
        <v>0</v>
      </c>
      <c r="U4084" s="89">
        <v>0</v>
      </c>
      <c r="V4084" s="89">
        <v>0</v>
      </c>
      <c r="W4084" s="89">
        <v>0</v>
      </c>
      <c r="X4084" s="89">
        <v>0</v>
      </c>
      <c r="Y4084" s="89">
        <v>0</v>
      </c>
    </row>
    <row r="4085" spans="1:25">
      <c r="A4085" s="88" t="s">
        <v>4194</v>
      </c>
      <c r="B4085" s="89">
        <v>0</v>
      </c>
      <c r="C4085" s="89">
        <v>0</v>
      </c>
      <c r="D4085" s="89">
        <v>0</v>
      </c>
      <c r="E4085" s="89">
        <v>0</v>
      </c>
      <c r="F4085" s="89">
        <v>0</v>
      </c>
      <c r="G4085" s="89">
        <v>0</v>
      </c>
      <c r="H4085" s="89">
        <v>0</v>
      </c>
      <c r="I4085" s="89">
        <v>0</v>
      </c>
      <c r="J4085" s="89">
        <v>0</v>
      </c>
      <c r="K4085" s="89">
        <v>0</v>
      </c>
      <c r="L4085" s="89">
        <v>0</v>
      </c>
      <c r="M4085" s="89">
        <v>0</v>
      </c>
      <c r="N4085" s="89">
        <v>0</v>
      </c>
      <c r="O4085" s="89">
        <v>0</v>
      </c>
      <c r="P4085" s="89">
        <v>0</v>
      </c>
      <c r="Q4085" s="89">
        <v>0</v>
      </c>
      <c r="R4085" s="89">
        <v>0</v>
      </c>
      <c r="S4085" s="89">
        <v>0</v>
      </c>
      <c r="T4085" s="89">
        <v>0</v>
      </c>
      <c r="U4085" s="89">
        <v>0</v>
      </c>
      <c r="V4085" s="89">
        <v>0</v>
      </c>
      <c r="W4085" s="89">
        <v>0</v>
      </c>
      <c r="X4085" s="89">
        <v>0</v>
      </c>
      <c r="Y4085" s="89">
        <v>0</v>
      </c>
    </row>
    <row r="4086" spans="1:25">
      <c r="A4086" s="88" t="s">
        <v>4195</v>
      </c>
      <c r="B4086" s="89">
        <v>0</v>
      </c>
      <c r="C4086" s="89">
        <v>0</v>
      </c>
      <c r="D4086" s="89">
        <v>0</v>
      </c>
      <c r="E4086" s="89">
        <v>0</v>
      </c>
      <c r="F4086" s="89">
        <v>0</v>
      </c>
      <c r="G4086" s="89">
        <v>0</v>
      </c>
      <c r="H4086" s="89">
        <v>0</v>
      </c>
      <c r="I4086" s="89">
        <v>0</v>
      </c>
      <c r="J4086" s="89">
        <v>0</v>
      </c>
      <c r="K4086" s="89">
        <v>0</v>
      </c>
      <c r="L4086" s="89">
        <v>0</v>
      </c>
      <c r="M4086" s="89">
        <v>0</v>
      </c>
      <c r="N4086" s="89">
        <v>0</v>
      </c>
      <c r="O4086" s="89">
        <v>0</v>
      </c>
      <c r="P4086" s="89">
        <v>0</v>
      </c>
      <c r="Q4086" s="89">
        <v>0</v>
      </c>
      <c r="R4086" s="89">
        <v>0</v>
      </c>
      <c r="S4086" s="89">
        <v>0</v>
      </c>
      <c r="T4086" s="89">
        <v>0</v>
      </c>
      <c r="U4086" s="89">
        <v>0</v>
      </c>
      <c r="V4086" s="89">
        <v>0</v>
      </c>
      <c r="W4086" s="89">
        <v>0</v>
      </c>
      <c r="X4086" s="89">
        <v>0</v>
      </c>
      <c r="Y4086" s="89">
        <v>0</v>
      </c>
    </row>
    <row r="4087" spans="1:25">
      <c r="A4087" s="88" t="s">
        <v>4196</v>
      </c>
      <c r="B4087" s="89">
        <v>0</v>
      </c>
      <c r="C4087" s="89">
        <v>0</v>
      </c>
      <c r="D4087" s="89">
        <v>0</v>
      </c>
      <c r="E4087" s="89">
        <v>0</v>
      </c>
      <c r="F4087" s="89">
        <v>0</v>
      </c>
      <c r="G4087" s="89">
        <v>0</v>
      </c>
      <c r="H4087" s="89">
        <v>0</v>
      </c>
      <c r="I4087" s="89">
        <v>0</v>
      </c>
      <c r="J4087" s="89">
        <v>0</v>
      </c>
      <c r="K4087" s="89">
        <v>0</v>
      </c>
      <c r="L4087" s="89">
        <v>0</v>
      </c>
      <c r="M4087" s="89">
        <v>0</v>
      </c>
      <c r="N4087" s="89">
        <v>0</v>
      </c>
      <c r="O4087" s="89">
        <v>0</v>
      </c>
      <c r="P4087" s="89">
        <v>0</v>
      </c>
      <c r="Q4087" s="89">
        <v>0</v>
      </c>
      <c r="R4087" s="89">
        <v>0</v>
      </c>
      <c r="S4087" s="89">
        <v>0</v>
      </c>
      <c r="T4087" s="89">
        <v>0</v>
      </c>
      <c r="U4087" s="89">
        <v>0</v>
      </c>
      <c r="V4087" s="89">
        <v>0</v>
      </c>
      <c r="W4087" s="89">
        <v>0</v>
      </c>
      <c r="X4087" s="89">
        <v>0</v>
      </c>
      <c r="Y4087" s="89">
        <v>0</v>
      </c>
    </row>
    <row r="4088" spans="1:25">
      <c r="A4088" s="88" t="s">
        <v>4197</v>
      </c>
      <c r="B4088" s="89">
        <v>0</v>
      </c>
      <c r="C4088" s="89">
        <v>0</v>
      </c>
      <c r="D4088" s="89">
        <v>0</v>
      </c>
      <c r="E4088" s="89">
        <v>0</v>
      </c>
      <c r="F4088" s="89">
        <v>0</v>
      </c>
      <c r="G4088" s="89">
        <v>0</v>
      </c>
      <c r="H4088" s="89">
        <v>0</v>
      </c>
      <c r="I4088" s="89">
        <v>0</v>
      </c>
      <c r="J4088" s="89">
        <v>0</v>
      </c>
      <c r="K4088" s="89">
        <v>0</v>
      </c>
      <c r="L4088" s="89">
        <v>0</v>
      </c>
      <c r="M4088" s="89">
        <v>0</v>
      </c>
      <c r="N4088" s="89">
        <v>0</v>
      </c>
      <c r="O4088" s="89">
        <v>0</v>
      </c>
      <c r="P4088" s="89">
        <v>0</v>
      </c>
      <c r="Q4088" s="89">
        <v>0</v>
      </c>
      <c r="R4088" s="89">
        <v>0</v>
      </c>
      <c r="S4088" s="89">
        <v>0</v>
      </c>
      <c r="T4088" s="89">
        <v>0</v>
      </c>
      <c r="U4088" s="89">
        <v>0</v>
      </c>
      <c r="V4088" s="89">
        <v>0</v>
      </c>
      <c r="W4088" s="89">
        <v>0</v>
      </c>
      <c r="X4088" s="89">
        <v>0</v>
      </c>
      <c r="Y4088" s="89">
        <v>0</v>
      </c>
    </row>
    <row r="4089" spans="1:25">
      <c r="A4089" s="88" t="s">
        <v>4198</v>
      </c>
      <c r="B4089" s="89">
        <v>0</v>
      </c>
      <c r="C4089" s="89">
        <v>0</v>
      </c>
      <c r="D4089" s="89">
        <v>0</v>
      </c>
      <c r="E4089" s="89">
        <v>0</v>
      </c>
      <c r="F4089" s="89">
        <v>0</v>
      </c>
      <c r="G4089" s="89">
        <v>0</v>
      </c>
      <c r="H4089" s="89">
        <v>0</v>
      </c>
      <c r="I4089" s="89">
        <v>0</v>
      </c>
      <c r="J4089" s="89">
        <v>0</v>
      </c>
      <c r="K4089" s="89">
        <v>0</v>
      </c>
      <c r="L4089" s="89">
        <v>0</v>
      </c>
      <c r="M4089" s="89">
        <v>0</v>
      </c>
      <c r="N4089" s="89">
        <v>0</v>
      </c>
      <c r="O4089" s="89">
        <v>0</v>
      </c>
      <c r="P4089" s="89">
        <v>0</v>
      </c>
      <c r="Q4089" s="89">
        <v>0</v>
      </c>
      <c r="R4089" s="89">
        <v>0</v>
      </c>
      <c r="S4089" s="89">
        <v>0</v>
      </c>
      <c r="T4089" s="89">
        <v>0</v>
      </c>
      <c r="U4089" s="89">
        <v>0</v>
      </c>
      <c r="V4089" s="89">
        <v>0</v>
      </c>
      <c r="W4089" s="89">
        <v>0</v>
      </c>
      <c r="X4089" s="89">
        <v>0</v>
      </c>
      <c r="Y4089" s="89">
        <v>0</v>
      </c>
    </row>
    <row r="4090" spans="1:25">
      <c r="A4090" s="88" t="s">
        <v>4199</v>
      </c>
      <c r="B4090" s="89">
        <v>0</v>
      </c>
      <c r="C4090" s="89">
        <v>0</v>
      </c>
      <c r="D4090" s="89">
        <v>0</v>
      </c>
      <c r="E4090" s="89">
        <v>0</v>
      </c>
      <c r="F4090" s="89">
        <v>0</v>
      </c>
      <c r="G4090" s="89">
        <v>0</v>
      </c>
      <c r="H4090" s="89">
        <v>0</v>
      </c>
      <c r="I4090" s="89">
        <v>0</v>
      </c>
      <c r="J4090" s="89">
        <v>0</v>
      </c>
      <c r="K4090" s="89">
        <v>0</v>
      </c>
      <c r="L4090" s="89">
        <v>0</v>
      </c>
      <c r="M4090" s="89">
        <v>0</v>
      </c>
      <c r="N4090" s="89">
        <v>0</v>
      </c>
      <c r="O4090" s="89">
        <v>0</v>
      </c>
      <c r="P4090" s="89">
        <v>0</v>
      </c>
      <c r="Q4090" s="89">
        <v>0</v>
      </c>
      <c r="R4090" s="89">
        <v>0</v>
      </c>
      <c r="S4090" s="89">
        <v>0</v>
      </c>
      <c r="T4090" s="89">
        <v>0</v>
      </c>
      <c r="U4090" s="89">
        <v>0</v>
      </c>
      <c r="V4090" s="89">
        <v>0</v>
      </c>
      <c r="W4090" s="89">
        <v>0</v>
      </c>
      <c r="X4090" s="89">
        <v>0</v>
      </c>
      <c r="Y4090" s="89">
        <v>0</v>
      </c>
    </row>
    <row r="4091" spans="1:25">
      <c r="A4091" s="88" t="s">
        <v>4200</v>
      </c>
      <c r="B4091" s="89">
        <v>0</v>
      </c>
      <c r="C4091" s="89">
        <v>0</v>
      </c>
      <c r="D4091" s="89">
        <v>0</v>
      </c>
      <c r="E4091" s="89">
        <v>0</v>
      </c>
      <c r="F4091" s="89">
        <v>0</v>
      </c>
      <c r="G4091" s="89">
        <v>0</v>
      </c>
      <c r="H4091" s="89">
        <v>0</v>
      </c>
      <c r="I4091" s="89">
        <v>0</v>
      </c>
      <c r="J4091" s="89">
        <v>0</v>
      </c>
      <c r="K4091" s="89">
        <v>0</v>
      </c>
      <c r="L4091" s="89">
        <v>0</v>
      </c>
      <c r="M4091" s="89">
        <v>0</v>
      </c>
      <c r="N4091" s="89">
        <v>0</v>
      </c>
      <c r="O4091" s="89">
        <v>0</v>
      </c>
      <c r="P4091" s="89">
        <v>0</v>
      </c>
      <c r="Q4091" s="89">
        <v>0</v>
      </c>
      <c r="R4091" s="89">
        <v>0</v>
      </c>
      <c r="S4091" s="89">
        <v>0</v>
      </c>
      <c r="T4091" s="89">
        <v>0</v>
      </c>
      <c r="U4091" s="89">
        <v>0</v>
      </c>
      <c r="V4091" s="89">
        <v>0</v>
      </c>
      <c r="W4091" s="89">
        <v>0</v>
      </c>
      <c r="X4091" s="89">
        <v>0</v>
      </c>
      <c r="Y4091" s="89">
        <v>0</v>
      </c>
    </row>
    <row r="4092" spans="1:25">
      <c r="A4092" s="88" t="s">
        <v>4201</v>
      </c>
      <c r="B4092" s="89">
        <v>0</v>
      </c>
      <c r="C4092" s="89">
        <v>0</v>
      </c>
      <c r="D4092" s="89">
        <v>0</v>
      </c>
      <c r="E4092" s="89">
        <v>0</v>
      </c>
      <c r="F4092" s="89">
        <v>0</v>
      </c>
      <c r="G4092" s="89">
        <v>0</v>
      </c>
      <c r="H4092" s="89">
        <v>0</v>
      </c>
      <c r="I4092" s="89">
        <v>0</v>
      </c>
      <c r="J4092" s="89">
        <v>0</v>
      </c>
      <c r="K4092" s="89">
        <v>0</v>
      </c>
      <c r="L4092" s="89">
        <v>0</v>
      </c>
      <c r="M4092" s="89">
        <v>0</v>
      </c>
      <c r="N4092" s="89">
        <v>0</v>
      </c>
      <c r="O4092" s="89">
        <v>0</v>
      </c>
      <c r="P4092" s="89">
        <v>0</v>
      </c>
      <c r="Q4092" s="89">
        <v>0</v>
      </c>
      <c r="R4092" s="89">
        <v>0</v>
      </c>
      <c r="S4092" s="89">
        <v>0</v>
      </c>
      <c r="T4092" s="89">
        <v>0</v>
      </c>
      <c r="U4092" s="89">
        <v>0</v>
      </c>
      <c r="V4092" s="89">
        <v>0</v>
      </c>
      <c r="W4092" s="89">
        <v>0</v>
      </c>
      <c r="X4092" s="89">
        <v>0</v>
      </c>
      <c r="Y4092" s="89">
        <v>0</v>
      </c>
    </row>
    <row r="4093" spans="1:25">
      <c r="A4093" s="88" t="s">
        <v>4202</v>
      </c>
      <c r="B4093" s="89">
        <v>0</v>
      </c>
      <c r="C4093" s="89">
        <v>0</v>
      </c>
      <c r="D4093" s="89">
        <v>0</v>
      </c>
      <c r="E4093" s="89">
        <v>0</v>
      </c>
      <c r="F4093" s="89">
        <v>0</v>
      </c>
      <c r="G4093" s="89">
        <v>0</v>
      </c>
      <c r="H4093" s="89">
        <v>0</v>
      </c>
      <c r="I4093" s="89">
        <v>0</v>
      </c>
      <c r="J4093" s="89">
        <v>0</v>
      </c>
      <c r="K4093" s="89">
        <v>0</v>
      </c>
      <c r="L4093" s="89">
        <v>0</v>
      </c>
      <c r="M4093" s="89">
        <v>0</v>
      </c>
      <c r="N4093" s="89">
        <v>0</v>
      </c>
      <c r="O4093" s="89">
        <v>0</v>
      </c>
      <c r="P4093" s="89">
        <v>0</v>
      </c>
      <c r="Q4093" s="89">
        <v>0</v>
      </c>
      <c r="R4093" s="89">
        <v>0</v>
      </c>
      <c r="S4093" s="89">
        <v>0</v>
      </c>
      <c r="T4093" s="89">
        <v>0</v>
      </c>
      <c r="U4093" s="89">
        <v>0</v>
      </c>
      <c r="V4093" s="89">
        <v>0</v>
      </c>
      <c r="W4093" s="89">
        <v>0</v>
      </c>
      <c r="X4093" s="89">
        <v>0</v>
      </c>
      <c r="Y4093" s="89">
        <v>0</v>
      </c>
    </row>
    <row r="4094" spans="1:25">
      <c r="A4094" s="88" t="s">
        <v>4203</v>
      </c>
      <c r="B4094" s="89">
        <v>0</v>
      </c>
      <c r="C4094" s="89">
        <v>0</v>
      </c>
      <c r="D4094" s="89">
        <v>0</v>
      </c>
      <c r="E4094" s="89">
        <v>0</v>
      </c>
      <c r="F4094" s="89">
        <v>0</v>
      </c>
      <c r="G4094" s="89">
        <v>0</v>
      </c>
      <c r="H4094" s="89">
        <v>0</v>
      </c>
      <c r="I4094" s="89">
        <v>0</v>
      </c>
      <c r="J4094" s="89">
        <v>0</v>
      </c>
      <c r="K4094" s="89">
        <v>0</v>
      </c>
      <c r="L4094" s="89">
        <v>0</v>
      </c>
      <c r="M4094" s="89">
        <v>0</v>
      </c>
      <c r="N4094" s="89">
        <v>0</v>
      </c>
      <c r="O4094" s="89">
        <v>0</v>
      </c>
      <c r="P4094" s="89">
        <v>0</v>
      </c>
      <c r="Q4094" s="89">
        <v>0</v>
      </c>
      <c r="R4094" s="89">
        <v>0</v>
      </c>
      <c r="S4094" s="89">
        <v>0</v>
      </c>
      <c r="T4094" s="89">
        <v>0</v>
      </c>
      <c r="U4094" s="89">
        <v>0</v>
      </c>
      <c r="V4094" s="89">
        <v>0</v>
      </c>
      <c r="W4094" s="89">
        <v>0</v>
      </c>
      <c r="X4094" s="89">
        <v>0</v>
      </c>
      <c r="Y4094" s="89">
        <v>0</v>
      </c>
    </row>
    <row r="4095" spans="1:25">
      <c r="A4095" s="88" t="s">
        <v>4204</v>
      </c>
      <c r="B4095" s="89">
        <v>0</v>
      </c>
      <c r="C4095" s="89">
        <v>0</v>
      </c>
      <c r="D4095" s="89">
        <v>0</v>
      </c>
      <c r="E4095" s="89">
        <v>0</v>
      </c>
      <c r="F4095" s="89">
        <v>0</v>
      </c>
      <c r="G4095" s="89">
        <v>0</v>
      </c>
      <c r="H4095" s="89">
        <v>0</v>
      </c>
      <c r="I4095" s="89">
        <v>0</v>
      </c>
      <c r="J4095" s="89">
        <v>0</v>
      </c>
      <c r="K4095" s="89">
        <v>0</v>
      </c>
      <c r="L4095" s="89">
        <v>0</v>
      </c>
      <c r="M4095" s="89">
        <v>0</v>
      </c>
      <c r="N4095" s="89">
        <v>0</v>
      </c>
      <c r="O4095" s="89">
        <v>0</v>
      </c>
      <c r="P4095" s="89">
        <v>0</v>
      </c>
      <c r="Q4095" s="89">
        <v>0</v>
      </c>
      <c r="R4095" s="89">
        <v>0</v>
      </c>
      <c r="S4095" s="89">
        <v>0</v>
      </c>
      <c r="T4095" s="89">
        <v>0</v>
      </c>
      <c r="U4095" s="89">
        <v>0</v>
      </c>
      <c r="V4095" s="89">
        <v>0</v>
      </c>
      <c r="W4095" s="89">
        <v>0</v>
      </c>
      <c r="X4095" s="89">
        <v>0</v>
      </c>
      <c r="Y4095" s="89">
        <v>0</v>
      </c>
    </row>
    <row r="4096" spans="1:25">
      <c r="A4096" s="88" t="s">
        <v>4205</v>
      </c>
      <c r="B4096" s="89">
        <v>0</v>
      </c>
      <c r="C4096" s="89">
        <v>0</v>
      </c>
      <c r="D4096" s="89">
        <v>0</v>
      </c>
      <c r="E4096" s="89">
        <v>0</v>
      </c>
      <c r="F4096" s="89">
        <v>0</v>
      </c>
      <c r="G4096" s="89">
        <v>0</v>
      </c>
      <c r="H4096" s="89">
        <v>0</v>
      </c>
      <c r="I4096" s="89">
        <v>0</v>
      </c>
      <c r="J4096" s="89">
        <v>0</v>
      </c>
      <c r="K4096" s="89">
        <v>0</v>
      </c>
      <c r="L4096" s="89">
        <v>0</v>
      </c>
      <c r="M4096" s="89">
        <v>0</v>
      </c>
      <c r="N4096" s="89">
        <v>0</v>
      </c>
      <c r="O4096" s="89">
        <v>0</v>
      </c>
      <c r="P4096" s="89">
        <v>0</v>
      </c>
      <c r="Q4096" s="89">
        <v>0</v>
      </c>
      <c r="R4096" s="89">
        <v>0</v>
      </c>
      <c r="S4096" s="89">
        <v>0</v>
      </c>
      <c r="T4096" s="89">
        <v>0</v>
      </c>
      <c r="U4096" s="89">
        <v>0</v>
      </c>
      <c r="V4096" s="89">
        <v>0</v>
      </c>
      <c r="W4096" s="89">
        <v>0</v>
      </c>
      <c r="X4096" s="89">
        <v>0</v>
      </c>
      <c r="Y4096" s="89">
        <v>0</v>
      </c>
    </row>
    <row r="4097" spans="1:25">
      <c r="A4097" s="88" t="s">
        <v>4206</v>
      </c>
      <c r="B4097" s="89">
        <v>0</v>
      </c>
      <c r="C4097" s="89">
        <v>0</v>
      </c>
      <c r="D4097" s="89">
        <v>0</v>
      </c>
      <c r="E4097" s="89">
        <v>0</v>
      </c>
      <c r="F4097" s="89">
        <v>0</v>
      </c>
      <c r="G4097" s="89">
        <v>0</v>
      </c>
      <c r="H4097" s="89">
        <v>0</v>
      </c>
      <c r="I4097" s="89">
        <v>0</v>
      </c>
      <c r="J4097" s="89">
        <v>0</v>
      </c>
      <c r="K4097" s="89">
        <v>0</v>
      </c>
      <c r="L4097" s="89">
        <v>0</v>
      </c>
      <c r="M4097" s="89">
        <v>0</v>
      </c>
      <c r="N4097" s="89">
        <v>0</v>
      </c>
      <c r="O4097" s="89">
        <v>0</v>
      </c>
      <c r="P4097" s="89">
        <v>0</v>
      </c>
      <c r="Q4097" s="89">
        <v>0</v>
      </c>
      <c r="R4097" s="89">
        <v>0</v>
      </c>
      <c r="S4097" s="89">
        <v>0</v>
      </c>
      <c r="T4097" s="89">
        <v>0</v>
      </c>
      <c r="U4097" s="89">
        <v>0</v>
      </c>
      <c r="V4097" s="89">
        <v>0</v>
      </c>
      <c r="W4097" s="89">
        <v>0</v>
      </c>
      <c r="X4097" s="89">
        <v>0</v>
      </c>
      <c r="Y4097" s="89">
        <v>0</v>
      </c>
    </row>
    <row r="4098" spans="1:25">
      <c r="A4098" s="88" t="s">
        <v>4207</v>
      </c>
      <c r="B4098" s="89">
        <v>0</v>
      </c>
      <c r="C4098" s="89">
        <v>0</v>
      </c>
      <c r="D4098" s="89">
        <v>0</v>
      </c>
      <c r="E4098" s="89">
        <v>0</v>
      </c>
      <c r="F4098" s="89">
        <v>0</v>
      </c>
      <c r="G4098" s="89">
        <v>0</v>
      </c>
      <c r="H4098" s="89">
        <v>0</v>
      </c>
      <c r="I4098" s="89">
        <v>0</v>
      </c>
      <c r="J4098" s="89">
        <v>0</v>
      </c>
      <c r="K4098" s="89">
        <v>0</v>
      </c>
      <c r="L4098" s="89">
        <v>0</v>
      </c>
      <c r="M4098" s="89">
        <v>0</v>
      </c>
      <c r="N4098" s="89">
        <v>0</v>
      </c>
      <c r="O4098" s="89">
        <v>0</v>
      </c>
      <c r="P4098" s="89">
        <v>0</v>
      </c>
      <c r="Q4098" s="89">
        <v>0</v>
      </c>
      <c r="R4098" s="89">
        <v>0</v>
      </c>
      <c r="S4098" s="89">
        <v>0</v>
      </c>
      <c r="T4098" s="89">
        <v>0</v>
      </c>
      <c r="U4098" s="89">
        <v>0</v>
      </c>
      <c r="V4098" s="89">
        <v>0</v>
      </c>
      <c r="W4098" s="89">
        <v>0</v>
      </c>
      <c r="X4098" s="89">
        <v>0</v>
      </c>
      <c r="Y4098" s="89">
        <v>0</v>
      </c>
    </row>
    <row r="4099" spans="1:25">
      <c r="A4099" s="88" t="s">
        <v>4208</v>
      </c>
      <c r="B4099" s="89">
        <v>0</v>
      </c>
      <c r="C4099" s="89">
        <v>0</v>
      </c>
      <c r="D4099" s="89">
        <v>0</v>
      </c>
      <c r="E4099" s="89">
        <v>0</v>
      </c>
      <c r="F4099" s="89">
        <v>0</v>
      </c>
      <c r="G4099" s="89">
        <v>0</v>
      </c>
      <c r="H4099" s="89">
        <v>0</v>
      </c>
      <c r="I4099" s="89">
        <v>0</v>
      </c>
      <c r="J4099" s="89">
        <v>0</v>
      </c>
      <c r="K4099" s="89">
        <v>0</v>
      </c>
      <c r="L4099" s="89">
        <v>0</v>
      </c>
      <c r="M4099" s="89">
        <v>0</v>
      </c>
      <c r="N4099" s="89">
        <v>0</v>
      </c>
      <c r="O4099" s="89">
        <v>0</v>
      </c>
      <c r="P4099" s="89">
        <v>0</v>
      </c>
      <c r="Q4099" s="89">
        <v>0</v>
      </c>
      <c r="R4099" s="89">
        <v>0</v>
      </c>
      <c r="S4099" s="89">
        <v>0</v>
      </c>
      <c r="T4099" s="89">
        <v>0</v>
      </c>
      <c r="U4099" s="89">
        <v>0</v>
      </c>
      <c r="V4099" s="89">
        <v>0</v>
      </c>
      <c r="W4099" s="89">
        <v>0</v>
      </c>
      <c r="X4099" s="89">
        <v>0</v>
      </c>
      <c r="Y4099" s="89">
        <v>0</v>
      </c>
    </row>
    <row r="4100" spans="1:25">
      <c r="A4100" s="88" t="s">
        <v>4209</v>
      </c>
      <c r="B4100" s="89">
        <v>0</v>
      </c>
      <c r="C4100" s="89">
        <v>0</v>
      </c>
      <c r="D4100" s="89">
        <v>0</v>
      </c>
      <c r="E4100" s="89">
        <v>0</v>
      </c>
      <c r="F4100" s="89">
        <v>0</v>
      </c>
      <c r="G4100" s="89">
        <v>0</v>
      </c>
      <c r="H4100" s="89">
        <v>0</v>
      </c>
      <c r="I4100" s="89">
        <v>0</v>
      </c>
      <c r="J4100" s="89">
        <v>0</v>
      </c>
      <c r="K4100" s="89">
        <v>0</v>
      </c>
      <c r="L4100" s="89">
        <v>0</v>
      </c>
      <c r="M4100" s="89">
        <v>0</v>
      </c>
      <c r="N4100" s="89">
        <v>0</v>
      </c>
      <c r="O4100" s="89">
        <v>0</v>
      </c>
      <c r="P4100" s="89">
        <v>0</v>
      </c>
      <c r="Q4100" s="89">
        <v>0</v>
      </c>
      <c r="R4100" s="89">
        <v>0</v>
      </c>
      <c r="S4100" s="89">
        <v>0</v>
      </c>
      <c r="T4100" s="89">
        <v>0</v>
      </c>
      <c r="U4100" s="89">
        <v>0</v>
      </c>
      <c r="V4100" s="89">
        <v>0</v>
      </c>
      <c r="W4100" s="89">
        <v>0</v>
      </c>
      <c r="X4100" s="89">
        <v>0</v>
      </c>
      <c r="Y4100" s="89">
        <v>0</v>
      </c>
    </row>
    <row r="4101" spans="1:25">
      <c r="A4101" s="88" t="s">
        <v>4210</v>
      </c>
      <c r="B4101" s="89">
        <v>0</v>
      </c>
      <c r="C4101" s="89">
        <v>0</v>
      </c>
      <c r="D4101" s="89">
        <v>0</v>
      </c>
      <c r="E4101" s="89">
        <v>0</v>
      </c>
      <c r="F4101" s="89">
        <v>0</v>
      </c>
      <c r="G4101" s="89">
        <v>0</v>
      </c>
      <c r="H4101" s="89">
        <v>0</v>
      </c>
      <c r="I4101" s="89">
        <v>0</v>
      </c>
      <c r="J4101" s="89">
        <v>0</v>
      </c>
      <c r="K4101" s="89">
        <v>0</v>
      </c>
      <c r="L4101" s="89">
        <v>0</v>
      </c>
      <c r="M4101" s="89">
        <v>0</v>
      </c>
      <c r="N4101" s="89">
        <v>0</v>
      </c>
      <c r="O4101" s="89">
        <v>0</v>
      </c>
      <c r="P4101" s="89">
        <v>0</v>
      </c>
      <c r="Q4101" s="89">
        <v>0</v>
      </c>
      <c r="R4101" s="89">
        <v>0</v>
      </c>
      <c r="S4101" s="89">
        <v>0</v>
      </c>
      <c r="T4101" s="89">
        <v>0</v>
      </c>
      <c r="U4101" s="89">
        <v>0</v>
      </c>
      <c r="V4101" s="89">
        <v>0</v>
      </c>
      <c r="W4101" s="89">
        <v>0</v>
      </c>
      <c r="X4101" s="89">
        <v>0</v>
      </c>
      <c r="Y4101" s="89">
        <v>0</v>
      </c>
    </row>
    <row r="4102" spans="1:25">
      <c r="A4102" s="88" t="s">
        <v>4211</v>
      </c>
      <c r="B4102" s="89">
        <v>0</v>
      </c>
      <c r="C4102" s="89">
        <v>0</v>
      </c>
      <c r="D4102" s="89">
        <v>0</v>
      </c>
      <c r="E4102" s="89">
        <v>0</v>
      </c>
      <c r="F4102" s="89">
        <v>0</v>
      </c>
      <c r="G4102" s="89">
        <v>0</v>
      </c>
      <c r="H4102" s="89">
        <v>0</v>
      </c>
      <c r="I4102" s="89">
        <v>0</v>
      </c>
      <c r="J4102" s="89">
        <v>0</v>
      </c>
      <c r="K4102" s="89">
        <v>0</v>
      </c>
      <c r="L4102" s="89">
        <v>0</v>
      </c>
      <c r="M4102" s="89">
        <v>0</v>
      </c>
      <c r="N4102" s="89">
        <v>0</v>
      </c>
      <c r="O4102" s="89">
        <v>0</v>
      </c>
      <c r="P4102" s="89">
        <v>0</v>
      </c>
      <c r="Q4102" s="89">
        <v>0</v>
      </c>
      <c r="R4102" s="89">
        <v>0</v>
      </c>
      <c r="S4102" s="89">
        <v>0</v>
      </c>
      <c r="T4102" s="89">
        <v>0</v>
      </c>
      <c r="U4102" s="89">
        <v>0</v>
      </c>
      <c r="V4102" s="89">
        <v>0</v>
      </c>
      <c r="W4102" s="89">
        <v>0</v>
      </c>
      <c r="X4102" s="89">
        <v>0</v>
      </c>
      <c r="Y4102" s="89">
        <v>0</v>
      </c>
    </row>
    <row r="4103" spans="1:25">
      <c r="A4103" s="88" t="s">
        <v>4212</v>
      </c>
      <c r="B4103" s="89">
        <v>0</v>
      </c>
      <c r="C4103" s="89">
        <v>0</v>
      </c>
      <c r="D4103" s="89">
        <v>0</v>
      </c>
      <c r="E4103" s="89">
        <v>0</v>
      </c>
      <c r="F4103" s="89">
        <v>0</v>
      </c>
      <c r="G4103" s="89">
        <v>0</v>
      </c>
      <c r="H4103" s="89">
        <v>0</v>
      </c>
      <c r="I4103" s="89">
        <v>0</v>
      </c>
      <c r="J4103" s="89">
        <v>0</v>
      </c>
      <c r="K4103" s="89">
        <v>0</v>
      </c>
      <c r="L4103" s="89">
        <v>0</v>
      </c>
      <c r="M4103" s="89">
        <v>0</v>
      </c>
      <c r="N4103" s="89">
        <v>0</v>
      </c>
      <c r="O4103" s="89">
        <v>0</v>
      </c>
      <c r="P4103" s="89">
        <v>0</v>
      </c>
      <c r="Q4103" s="89">
        <v>0</v>
      </c>
      <c r="R4103" s="89">
        <v>0</v>
      </c>
      <c r="S4103" s="89">
        <v>0</v>
      </c>
      <c r="T4103" s="89">
        <v>0</v>
      </c>
      <c r="U4103" s="89">
        <v>0</v>
      </c>
      <c r="V4103" s="89">
        <v>0</v>
      </c>
      <c r="W4103" s="89">
        <v>0</v>
      </c>
      <c r="X4103" s="89">
        <v>0</v>
      </c>
      <c r="Y4103" s="89">
        <v>0</v>
      </c>
    </row>
    <row r="4104" spans="1:25">
      <c r="A4104" s="88" t="s">
        <v>4213</v>
      </c>
      <c r="B4104" s="89">
        <v>0</v>
      </c>
      <c r="C4104" s="89">
        <v>0</v>
      </c>
      <c r="D4104" s="89">
        <v>0</v>
      </c>
      <c r="E4104" s="89">
        <v>0</v>
      </c>
      <c r="F4104" s="89">
        <v>0</v>
      </c>
      <c r="G4104" s="89">
        <v>0</v>
      </c>
      <c r="H4104" s="89">
        <v>0</v>
      </c>
      <c r="I4104" s="89">
        <v>0</v>
      </c>
      <c r="J4104" s="89">
        <v>0</v>
      </c>
      <c r="K4104" s="89">
        <v>0</v>
      </c>
      <c r="L4104" s="89">
        <v>0</v>
      </c>
      <c r="M4104" s="89">
        <v>0</v>
      </c>
      <c r="N4104" s="89">
        <v>0</v>
      </c>
      <c r="O4104" s="89">
        <v>0</v>
      </c>
      <c r="P4104" s="89">
        <v>0</v>
      </c>
      <c r="Q4104" s="89">
        <v>0</v>
      </c>
      <c r="R4104" s="89">
        <v>0</v>
      </c>
      <c r="S4104" s="89">
        <v>0</v>
      </c>
      <c r="T4104" s="89">
        <v>0</v>
      </c>
      <c r="U4104" s="89">
        <v>0</v>
      </c>
      <c r="V4104" s="89">
        <v>0</v>
      </c>
      <c r="W4104" s="89">
        <v>0</v>
      </c>
      <c r="X4104" s="89">
        <v>0</v>
      </c>
      <c r="Y4104" s="89">
        <v>0</v>
      </c>
    </row>
    <row r="4105" spans="1:25">
      <c r="A4105" s="88" t="s">
        <v>4214</v>
      </c>
      <c r="B4105" s="89">
        <v>0</v>
      </c>
      <c r="C4105" s="89">
        <v>0</v>
      </c>
      <c r="D4105" s="89">
        <v>0</v>
      </c>
      <c r="E4105" s="89">
        <v>0</v>
      </c>
      <c r="F4105" s="89">
        <v>0</v>
      </c>
      <c r="G4105" s="89">
        <v>0</v>
      </c>
      <c r="H4105" s="89">
        <v>0</v>
      </c>
      <c r="I4105" s="89">
        <v>0</v>
      </c>
      <c r="J4105" s="89">
        <v>0</v>
      </c>
      <c r="K4105" s="89">
        <v>0</v>
      </c>
      <c r="L4105" s="89">
        <v>0</v>
      </c>
      <c r="M4105" s="89">
        <v>0</v>
      </c>
      <c r="N4105" s="89">
        <v>0</v>
      </c>
      <c r="O4105" s="89">
        <v>0</v>
      </c>
      <c r="P4105" s="89">
        <v>0</v>
      </c>
      <c r="Q4105" s="89">
        <v>0</v>
      </c>
      <c r="R4105" s="89">
        <v>0</v>
      </c>
      <c r="S4105" s="89">
        <v>0</v>
      </c>
      <c r="T4105" s="89">
        <v>0</v>
      </c>
      <c r="U4105" s="89">
        <v>0</v>
      </c>
      <c r="V4105" s="89">
        <v>0</v>
      </c>
      <c r="W4105" s="89">
        <v>0</v>
      </c>
      <c r="X4105" s="89">
        <v>0</v>
      </c>
      <c r="Y4105" s="89">
        <v>0</v>
      </c>
    </row>
    <row r="4106" spans="1:25">
      <c r="A4106" s="88" t="s">
        <v>4215</v>
      </c>
      <c r="B4106" s="89">
        <v>0</v>
      </c>
      <c r="C4106" s="89">
        <v>0</v>
      </c>
      <c r="D4106" s="89">
        <v>0</v>
      </c>
      <c r="E4106" s="89">
        <v>0</v>
      </c>
      <c r="F4106" s="89">
        <v>0</v>
      </c>
      <c r="G4106" s="89">
        <v>0</v>
      </c>
      <c r="H4106" s="89">
        <v>0</v>
      </c>
      <c r="I4106" s="89">
        <v>0</v>
      </c>
      <c r="J4106" s="89">
        <v>0</v>
      </c>
      <c r="K4106" s="89">
        <v>0</v>
      </c>
      <c r="L4106" s="89">
        <v>0</v>
      </c>
      <c r="M4106" s="89">
        <v>0</v>
      </c>
      <c r="N4106" s="89">
        <v>0</v>
      </c>
      <c r="O4106" s="89">
        <v>0</v>
      </c>
      <c r="P4106" s="89">
        <v>0</v>
      </c>
      <c r="Q4106" s="89">
        <v>0</v>
      </c>
      <c r="R4106" s="89">
        <v>0</v>
      </c>
      <c r="S4106" s="89">
        <v>0</v>
      </c>
      <c r="T4106" s="89">
        <v>0</v>
      </c>
      <c r="U4106" s="89">
        <v>0</v>
      </c>
      <c r="V4106" s="89">
        <v>0</v>
      </c>
      <c r="W4106" s="89">
        <v>0</v>
      </c>
      <c r="X4106" s="89">
        <v>0</v>
      </c>
      <c r="Y4106" s="89">
        <v>0</v>
      </c>
    </row>
    <row r="4107" spans="1:25">
      <c r="A4107" s="88" t="s">
        <v>4216</v>
      </c>
      <c r="B4107" s="89">
        <v>0</v>
      </c>
      <c r="C4107" s="89">
        <v>0</v>
      </c>
      <c r="D4107" s="89">
        <v>0</v>
      </c>
      <c r="E4107" s="89">
        <v>0</v>
      </c>
      <c r="F4107" s="89">
        <v>0</v>
      </c>
      <c r="G4107" s="89">
        <v>0</v>
      </c>
      <c r="H4107" s="89">
        <v>0</v>
      </c>
      <c r="I4107" s="89">
        <v>0</v>
      </c>
      <c r="J4107" s="89">
        <v>0</v>
      </c>
      <c r="K4107" s="89">
        <v>0</v>
      </c>
      <c r="L4107" s="89">
        <v>0</v>
      </c>
      <c r="M4107" s="89">
        <v>0</v>
      </c>
      <c r="N4107" s="89">
        <v>0</v>
      </c>
      <c r="O4107" s="89">
        <v>0</v>
      </c>
      <c r="P4107" s="89">
        <v>0</v>
      </c>
      <c r="Q4107" s="89">
        <v>0</v>
      </c>
      <c r="R4107" s="89">
        <v>0</v>
      </c>
      <c r="S4107" s="89">
        <v>0</v>
      </c>
      <c r="T4107" s="89">
        <v>0</v>
      </c>
      <c r="U4107" s="89">
        <v>0</v>
      </c>
      <c r="V4107" s="89">
        <v>0</v>
      </c>
      <c r="W4107" s="89">
        <v>0</v>
      </c>
      <c r="X4107" s="89">
        <v>0</v>
      </c>
      <c r="Y4107" s="89">
        <v>0</v>
      </c>
    </row>
    <row r="4108" spans="1:25">
      <c r="A4108" s="88" t="s">
        <v>4217</v>
      </c>
      <c r="B4108" s="89">
        <v>0</v>
      </c>
      <c r="C4108" s="89">
        <v>0</v>
      </c>
      <c r="D4108" s="89">
        <v>0</v>
      </c>
      <c r="E4108" s="89">
        <v>0</v>
      </c>
      <c r="F4108" s="89">
        <v>0</v>
      </c>
      <c r="G4108" s="89">
        <v>0</v>
      </c>
      <c r="H4108" s="89">
        <v>0</v>
      </c>
      <c r="I4108" s="89">
        <v>0</v>
      </c>
      <c r="J4108" s="89">
        <v>0</v>
      </c>
      <c r="K4108" s="89">
        <v>0</v>
      </c>
      <c r="L4108" s="89">
        <v>0</v>
      </c>
      <c r="M4108" s="89">
        <v>0</v>
      </c>
      <c r="N4108" s="89">
        <v>0</v>
      </c>
      <c r="O4108" s="89">
        <v>0</v>
      </c>
      <c r="P4108" s="89">
        <v>0</v>
      </c>
      <c r="Q4108" s="89">
        <v>0</v>
      </c>
      <c r="R4108" s="89">
        <v>0</v>
      </c>
      <c r="S4108" s="89">
        <v>0</v>
      </c>
      <c r="T4108" s="89">
        <v>0</v>
      </c>
      <c r="U4108" s="89">
        <v>0</v>
      </c>
      <c r="V4108" s="89">
        <v>0</v>
      </c>
      <c r="W4108" s="89">
        <v>0</v>
      </c>
      <c r="X4108" s="89">
        <v>0</v>
      </c>
      <c r="Y4108" s="89">
        <v>0</v>
      </c>
    </row>
    <row r="4109" spans="1:25">
      <c r="A4109" s="88" t="s">
        <v>4218</v>
      </c>
      <c r="B4109" s="89">
        <v>0</v>
      </c>
      <c r="C4109" s="89">
        <v>0</v>
      </c>
      <c r="D4109" s="89">
        <v>0</v>
      </c>
      <c r="E4109" s="89">
        <v>0</v>
      </c>
      <c r="F4109" s="89">
        <v>0</v>
      </c>
      <c r="G4109" s="89">
        <v>0</v>
      </c>
      <c r="H4109" s="89">
        <v>0</v>
      </c>
      <c r="I4109" s="89">
        <v>0</v>
      </c>
      <c r="J4109" s="89">
        <v>0</v>
      </c>
      <c r="K4109" s="89">
        <v>0</v>
      </c>
      <c r="L4109" s="89">
        <v>0</v>
      </c>
      <c r="M4109" s="89">
        <v>0</v>
      </c>
      <c r="N4109" s="89">
        <v>0</v>
      </c>
      <c r="O4109" s="89">
        <v>0</v>
      </c>
      <c r="P4109" s="89">
        <v>0</v>
      </c>
      <c r="Q4109" s="89">
        <v>0</v>
      </c>
      <c r="R4109" s="89">
        <v>0</v>
      </c>
      <c r="S4109" s="89">
        <v>0</v>
      </c>
      <c r="T4109" s="89">
        <v>0</v>
      </c>
      <c r="U4109" s="89">
        <v>0</v>
      </c>
      <c r="V4109" s="89">
        <v>0</v>
      </c>
      <c r="W4109" s="89">
        <v>0</v>
      </c>
      <c r="X4109" s="89">
        <v>0</v>
      </c>
      <c r="Y4109" s="89">
        <v>0</v>
      </c>
    </row>
    <row r="4110" spans="1:25">
      <c r="A4110" s="88" t="s">
        <v>4219</v>
      </c>
      <c r="B4110" s="89">
        <v>0</v>
      </c>
      <c r="C4110" s="89">
        <v>0</v>
      </c>
      <c r="D4110" s="89">
        <v>0</v>
      </c>
      <c r="E4110" s="89">
        <v>0</v>
      </c>
      <c r="F4110" s="89">
        <v>0</v>
      </c>
      <c r="G4110" s="89">
        <v>0</v>
      </c>
      <c r="H4110" s="89">
        <v>0</v>
      </c>
      <c r="I4110" s="89">
        <v>0</v>
      </c>
      <c r="J4110" s="89">
        <v>0</v>
      </c>
      <c r="K4110" s="89">
        <v>0</v>
      </c>
      <c r="L4110" s="89">
        <v>0</v>
      </c>
      <c r="M4110" s="89">
        <v>0</v>
      </c>
      <c r="N4110" s="89">
        <v>0</v>
      </c>
      <c r="O4110" s="89">
        <v>0</v>
      </c>
      <c r="P4110" s="89">
        <v>0</v>
      </c>
      <c r="Q4110" s="89">
        <v>0</v>
      </c>
      <c r="R4110" s="89">
        <v>0</v>
      </c>
      <c r="S4110" s="89">
        <v>0</v>
      </c>
      <c r="T4110" s="89">
        <v>0</v>
      </c>
      <c r="U4110" s="89">
        <v>0</v>
      </c>
      <c r="V4110" s="89">
        <v>0</v>
      </c>
      <c r="W4110" s="89">
        <v>0</v>
      </c>
      <c r="X4110" s="89">
        <v>0</v>
      </c>
      <c r="Y4110" s="89">
        <v>0</v>
      </c>
    </row>
    <row r="4111" spans="1:25">
      <c r="A4111" s="88" t="s">
        <v>4220</v>
      </c>
      <c r="B4111" s="89">
        <v>0</v>
      </c>
      <c r="C4111" s="89">
        <v>0</v>
      </c>
      <c r="D4111" s="89">
        <v>0</v>
      </c>
      <c r="E4111" s="89">
        <v>0</v>
      </c>
      <c r="F4111" s="89">
        <v>0</v>
      </c>
      <c r="G4111" s="89">
        <v>0</v>
      </c>
      <c r="H4111" s="89">
        <v>0</v>
      </c>
      <c r="I4111" s="89">
        <v>0</v>
      </c>
      <c r="J4111" s="89">
        <v>0</v>
      </c>
      <c r="K4111" s="89">
        <v>0</v>
      </c>
      <c r="L4111" s="89">
        <v>0</v>
      </c>
      <c r="M4111" s="89">
        <v>0</v>
      </c>
      <c r="N4111" s="89">
        <v>0</v>
      </c>
      <c r="O4111" s="89">
        <v>0</v>
      </c>
      <c r="P4111" s="89">
        <v>0</v>
      </c>
      <c r="Q4111" s="89">
        <v>0</v>
      </c>
      <c r="R4111" s="89">
        <v>0</v>
      </c>
      <c r="S4111" s="89">
        <v>0</v>
      </c>
      <c r="T4111" s="89">
        <v>0</v>
      </c>
      <c r="U4111" s="89">
        <v>0</v>
      </c>
      <c r="V4111" s="89">
        <v>0</v>
      </c>
      <c r="W4111" s="89">
        <v>0</v>
      </c>
      <c r="X4111" s="89">
        <v>0</v>
      </c>
      <c r="Y4111" s="89">
        <v>0</v>
      </c>
    </row>
    <row r="4112" spans="1:25">
      <c r="A4112" s="88" t="s">
        <v>4221</v>
      </c>
      <c r="B4112" s="89">
        <v>0</v>
      </c>
      <c r="C4112" s="89">
        <v>0</v>
      </c>
      <c r="D4112" s="89">
        <v>0</v>
      </c>
      <c r="E4112" s="89">
        <v>0</v>
      </c>
      <c r="F4112" s="89">
        <v>0</v>
      </c>
      <c r="G4112" s="89">
        <v>0</v>
      </c>
      <c r="H4112" s="89">
        <v>0</v>
      </c>
      <c r="I4112" s="89">
        <v>0</v>
      </c>
      <c r="J4112" s="89">
        <v>0</v>
      </c>
      <c r="K4112" s="89">
        <v>0</v>
      </c>
      <c r="L4112" s="89">
        <v>0</v>
      </c>
      <c r="M4112" s="89">
        <v>0</v>
      </c>
      <c r="N4112" s="89">
        <v>0</v>
      </c>
      <c r="O4112" s="89">
        <v>0</v>
      </c>
      <c r="P4112" s="89">
        <v>0</v>
      </c>
      <c r="Q4112" s="89">
        <v>0</v>
      </c>
      <c r="R4112" s="89">
        <v>0</v>
      </c>
      <c r="S4112" s="89">
        <v>0</v>
      </c>
      <c r="T4112" s="89">
        <v>0</v>
      </c>
      <c r="U4112" s="89">
        <v>0</v>
      </c>
      <c r="V4112" s="89">
        <v>0</v>
      </c>
      <c r="W4112" s="89">
        <v>0</v>
      </c>
      <c r="X4112" s="89">
        <v>0</v>
      </c>
      <c r="Y4112" s="89">
        <v>0</v>
      </c>
    </row>
    <row r="4113" spans="1:25">
      <c r="A4113" s="88" t="s">
        <v>4222</v>
      </c>
      <c r="B4113" s="89">
        <v>0</v>
      </c>
      <c r="C4113" s="89">
        <v>0</v>
      </c>
      <c r="D4113" s="89">
        <v>0</v>
      </c>
      <c r="E4113" s="89">
        <v>0</v>
      </c>
      <c r="F4113" s="89">
        <v>0</v>
      </c>
      <c r="G4113" s="89">
        <v>0</v>
      </c>
      <c r="H4113" s="89">
        <v>0</v>
      </c>
      <c r="I4113" s="89">
        <v>0</v>
      </c>
      <c r="J4113" s="89">
        <v>0</v>
      </c>
      <c r="K4113" s="89">
        <v>0</v>
      </c>
      <c r="L4113" s="89">
        <v>0</v>
      </c>
      <c r="M4113" s="89">
        <v>0</v>
      </c>
      <c r="N4113" s="89">
        <v>0</v>
      </c>
      <c r="O4113" s="89">
        <v>0</v>
      </c>
      <c r="P4113" s="89">
        <v>0</v>
      </c>
      <c r="Q4113" s="89">
        <v>0</v>
      </c>
      <c r="R4113" s="89">
        <v>0</v>
      </c>
      <c r="S4113" s="89">
        <v>0</v>
      </c>
      <c r="T4113" s="89">
        <v>0</v>
      </c>
      <c r="U4113" s="89">
        <v>0</v>
      </c>
      <c r="V4113" s="89">
        <v>0</v>
      </c>
      <c r="W4113" s="89">
        <v>0</v>
      </c>
      <c r="X4113" s="89">
        <v>0</v>
      </c>
      <c r="Y4113" s="89">
        <v>0</v>
      </c>
    </row>
    <row r="4114" spans="1:25">
      <c r="A4114" s="88" t="s">
        <v>4223</v>
      </c>
      <c r="B4114" s="89">
        <v>0</v>
      </c>
      <c r="C4114" s="89">
        <v>0</v>
      </c>
      <c r="D4114" s="89">
        <v>0</v>
      </c>
      <c r="E4114" s="89">
        <v>0</v>
      </c>
      <c r="F4114" s="89">
        <v>0</v>
      </c>
      <c r="G4114" s="89">
        <v>0</v>
      </c>
      <c r="H4114" s="89">
        <v>0</v>
      </c>
      <c r="I4114" s="89">
        <v>0</v>
      </c>
      <c r="J4114" s="89">
        <v>0</v>
      </c>
      <c r="K4114" s="89">
        <v>0</v>
      </c>
      <c r="L4114" s="89">
        <v>0</v>
      </c>
      <c r="M4114" s="89">
        <v>0</v>
      </c>
      <c r="N4114" s="89">
        <v>0</v>
      </c>
      <c r="O4114" s="89">
        <v>0</v>
      </c>
      <c r="P4114" s="89">
        <v>0</v>
      </c>
      <c r="Q4114" s="89">
        <v>0</v>
      </c>
      <c r="R4114" s="89">
        <v>0</v>
      </c>
      <c r="S4114" s="89">
        <v>0</v>
      </c>
      <c r="T4114" s="89">
        <v>0</v>
      </c>
      <c r="U4114" s="89">
        <v>0</v>
      </c>
      <c r="V4114" s="89">
        <v>0</v>
      </c>
      <c r="W4114" s="89">
        <v>0</v>
      </c>
      <c r="X4114" s="89">
        <v>0</v>
      </c>
      <c r="Y4114" s="89">
        <v>0</v>
      </c>
    </row>
    <row r="4115" spans="1:25">
      <c r="A4115" s="88" t="s">
        <v>4224</v>
      </c>
      <c r="B4115" s="89">
        <v>0</v>
      </c>
      <c r="C4115" s="89">
        <v>0</v>
      </c>
      <c r="D4115" s="89">
        <v>0</v>
      </c>
      <c r="E4115" s="89">
        <v>0</v>
      </c>
      <c r="F4115" s="89">
        <v>0</v>
      </c>
      <c r="G4115" s="89">
        <v>0</v>
      </c>
      <c r="H4115" s="89">
        <v>0</v>
      </c>
      <c r="I4115" s="89">
        <v>0</v>
      </c>
      <c r="J4115" s="89">
        <v>0</v>
      </c>
      <c r="K4115" s="89">
        <v>0</v>
      </c>
      <c r="L4115" s="89">
        <v>0</v>
      </c>
      <c r="M4115" s="89">
        <v>0</v>
      </c>
      <c r="N4115" s="89">
        <v>0</v>
      </c>
      <c r="O4115" s="89">
        <v>0</v>
      </c>
      <c r="P4115" s="89">
        <v>0</v>
      </c>
      <c r="Q4115" s="89">
        <v>0</v>
      </c>
      <c r="R4115" s="89">
        <v>0</v>
      </c>
      <c r="S4115" s="89">
        <v>0</v>
      </c>
      <c r="T4115" s="89">
        <v>0</v>
      </c>
      <c r="U4115" s="89">
        <v>0</v>
      </c>
      <c r="V4115" s="89">
        <v>0</v>
      </c>
      <c r="W4115" s="89">
        <v>0</v>
      </c>
      <c r="X4115" s="89">
        <v>0</v>
      </c>
      <c r="Y4115" s="89">
        <v>0</v>
      </c>
    </row>
    <row r="4116" spans="1:25">
      <c r="A4116" s="88" t="s">
        <v>4225</v>
      </c>
      <c r="B4116" s="89">
        <v>0</v>
      </c>
      <c r="C4116" s="89">
        <v>0</v>
      </c>
      <c r="D4116" s="89">
        <v>0</v>
      </c>
      <c r="E4116" s="89">
        <v>0</v>
      </c>
      <c r="F4116" s="89">
        <v>0</v>
      </c>
      <c r="G4116" s="89">
        <v>0</v>
      </c>
      <c r="H4116" s="89">
        <v>0</v>
      </c>
      <c r="I4116" s="89">
        <v>0</v>
      </c>
      <c r="J4116" s="89">
        <v>0</v>
      </c>
      <c r="K4116" s="89">
        <v>0</v>
      </c>
      <c r="L4116" s="89">
        <v>0</v>
      </c>
      <c r="M4116" s="89">
        <v>0</v>
      </c>
      <c r="N4116" s="89">
        <v>0</v>
      </c>
      <c r="O4116" s="89">
        <v>0</v>
      </c>
      <c r="P4116" s="89">
        <v>0</v>
      </c>
      <c r="Q4116" s="89">
        <v>0</v>
      </c>
      <c r="R4116" s="89">
        <v>0</v>
      </c>
      <c r="S4116" s="89">
        <v>0</v>
      </c>
      <c r="T4116" s="89">
        <v>0</v>
      </c>
      <c r="U4116" s="89">
        <v>0</v>
      </c>
      <c r="V4116" s="89">
        <v>0</v>
      </c>
      <c r="W4116" s="89">
        <v>0</v>
      </c>
      <c r="X4116" s="89">
        <v>0</v>
      </c>
      <c r="Y4116" s="89">
        <v>0</v>
      </c>
    </row>
    <row r="4117" spans="1:25">
      <c r="A4117" s="88" t="s">
        <v>4226</v>
      </c>
      <c r="B4117" s="89">
        <v>0</v>
      </c>
      <c r="C4117" s="89">
        <v>0</v>
      </c>
      <c r="D4117" s="89">
        <v>0</v>
      </c>
      <c r="E4117" s="89">
        <v>0</v>
      </c>
      <c r="F4117" s="89">
        <v>0</v>
      </c>
      <c r="G4117" s="89">
        <v>0</v>
      </c>
      <c r="H4117" s="89">
        <v>0</v>
      </c>
      <c r="I4117" s="89">
        <v>0</v>
      </c>
      <c r="J4117" s="89">
        <v>0</v>
      </c>
      <c r="K4117" s="89">
        <v>0</v>
      </c>
      <c r="L4117" s="89">
        <v>0</v>
      </c>
      <c r="M4117" s="89">
        <v>0</v>
      </c>
      <c r="N4117" s="89">
        <v>0</v>
      </c>
      <c r="O4117" s="89">
        <v>0</v>
      </c>
      <c r="P4117" s="89">
        <v>0</v>
      </c>
      <c r="Q4117" s="89">
        <v>0</v>
      </c>
      <c r="R4117" s="89">
        <v>0</v>
      </c>
      <c r="S4117" s="89">
        <v>0</v>
      </c>
      <c r="T4117" s="89">
        <v>0</v>
      </c>
      <c r="U4117" s="89">
        <v>0</v>
      </c>
      <c r="V4117" s="89">
        <v>0</v>
      </c>
      <c r="W4117" s="89">
        <v>0</v>
      </c>
      <c r="X4117" s="89">
        <v>0</v>
      </c>
      <c r="Y4117" s="89">
        <v>0</v>
      </c>
    </row>
    <row r="4118" spans="1:25">
      <c r="A4118" s="88" t="s">
        <v>4227</v>
      </c>
      <c r="B4118" s="89">
        <v>0</v>
      </c>
      <c r="C4118" s="89">
        <v>0</v>
      </c>
      <c r="D4118" s="89">
        <v>0</v>
      </c>
      <c r="E4118" s="89">
        <v>0</v>
      </c>
      <c r="F4118" s="89">
        <v>0</v>
      </c>
      <c r="G4118" s="89">
        <v>0</v>
      </c>
      <c r="H4118" s="89">
        <v>0</v>
      </c>
      <c r="I4118" s="89">
        <v>0</v>
      </c>
      <c r="J4118" s="89">
        <v>0</v>
      </c>
      <c r="K4118" s="89">
        <v>0</v>
      </c>
      <c r="L4118" s="89">
        <v>0</v>
      </c>
      <c r="M4118" s="89">
        <v>0</v>
      </c>
      <c r="N4118" s="89">
        <v>0</v>
      </c>
      <c r="O4118" s="89">
        <v>0</v>
      </c>
      <c r="P4118" s="89">
        <v>0</v>
      </c>
      <c r="Q4118" s="89">
        <v>0</v>
      </c>
      <c r="R4118" s="89">
        <v>0</v>
      </c>
      <c r="S4118" s="89">
        <v>0</v>
      </c>
      <c r="T4118" s="89">
        <v>0</v>
      </c>
      <c r="U4118" s="89">
        <v>0</v>
      </c>
      <c r="V4118" s="89">
        <v>0</v>
      </c>
      <c r="W4118" s="89">
        <v>0</v>
      </c>
      <c r="X4118" s="89">
        <v>0</v>
      </c>
      <c r="Y4118" s="89">
        <v>0</v>
      </c>
    </row>
    <row r="4119" spans="1:25">
      <c r="A4119" s="88" t="s">
        <v>4228</v>
      </c>
      <c r="B4119" s="89">
        <v>0</v>
      </c>
      <c r="C4119" s="89">
        <v>0</v>
      </c>
      <c r="D4119" s="89">
        <v>0</v>
      </c>
      <c r="E4119" s="89">
        <v>0</v>
      </c>
      <c r="F4119" s="89">
        <v>0</v>
      </c>
      <c r="G4119" s="89">
        <v>0</v>
      </c>
      <c r="H4119" s="89">
        <v>0</v>
      </c>
      <c r="I4119" s="89">
        <v>0</v>
      </c>
      <c r="J4119" s="89">
        <v>0</v>
      </c>
      <c r="K4119" s="89">
        <v>0</v>
      </c>
      <c r="L4119" s="89">
        <v>0</v>
      </c>
      <c r="M4119" s="89">
        <v>0</v>
      </c>
      <c r="N4119" s="89">
        <v>0</v>
      </c>
      <c r="O4119" s="89">
        <v>0</v>
      </c>
      <c r="P4119" s="89">
        <v>0</v>
      </c>
      <c r="Q4119" s="89">
        <v>0</v>
      </c>
      <c r="R4119" s="89">
        <v>0</v>
      </c>
      <c r="S4119" s="89">
        <v>0</v>
      </c>
      <c r="T4119" s="89">
        <v>0</v>
      </c>
      <c r="U4119" s="89">
        <v>0</v>
      </c>
      <c r="V4119" s="89">
        <v>0</v>
      </c>
      <c r="W4119" s="89">
        <v>0</v>
      </c>
      <c r="X4119" s="89">
        <v>0</v>
      </c>
      <c r="Y4119" s="89">
        <v>0</v>
      </c>
    </row>
    <row r="4120" spans="1:25">
      <c r="A4120" s="88" t="s">
        <v>4229</v>
      </c>
      <c r="B4120" s="89">
        <v>0</v>
      </c>
      <c r="C4120" s="89">
        <v>0</v>
      </c>
      <c r="D4120" s="89">
        <v>0</v>
      </c>
      <c r="E4120" s="89">
        <v>0</v>
      </c>
      <c r="F4120" s="89">
        <v>0</v>
      </c>
      <c r="G4120" s="89">
        <v>0</v>
      </c>
      <c r="H4120" s="89">
        <v>0</v>
      </c>
      <c r="I4120" s="89">
        <v>0</v>
      </c>
      <c r="J4120" s="89">
        <v>0</v>
      </c>
      <c r="K4120" s="89">
        <v>0</v>
      </c>
      <c r="L4120" s="89">
        <v>0</v>
      </c>
      <c r="M4120" s="89">
        <v>0</v>
      </c>
      <c r="N4120" s="89">
        <v>0</v>
      </c>
      <c r="O4120" s="89">
        <v>0</v>
      </c>
      <c r="P4120" s="89">
        <v>0</v>
      </c>
      <c r="Q4120" s="89">
        <v>0</v>
      </c>
      <c r="R4120" s="89">
        <v>0</v>
      </c>
      <c r="S4120" s="89">
        <v>0</v>
      </c>
      <c r="T4120" s="89">
        <v>0</v>
      </c>
      <c r="U4120" s="89">
        <v>0</v>
      </c>
      <c r="V4120" s="89">
        <v>0</v>
      </c>
      <c r="W4120" s="89">
        <v>0</v>
      </c>
      <c r="X4120" s="89">
        <v>0</v>
      </c>
      <c r="Y4120" s="89">
        <v>0</v>
      </c>
    </row>
    <row r="4121" spans="1:25">
      <c r="A4121" s="88" t="s">
        <v>4230</v>
      </c>
      <c r="B4121" s="89">
        <v>0</v>
      </c>
      <c r="C4121" s="89">
        <v>0</v>
      </c>
      <c r="D4121" s="89">
        <v>0</v>
      </c>
      <c r="E4121" s="89">
        <v>0</v>
      </c>
      <c r="F4121" s="89">
        <v>0</v>
      </c>
      <c r="G4121" s="89">
        <v>0</v>
      </c>
      <c r="H4121" s="89">
        <v>0</v>
      </c>
      <c r="I4121" s="89">
        <v>0</v>
      </c>
      <c r="J4121" s="89">
        <v>0</v>
      </c>
      <c r="K4121" s="89">
        <v>0</v>
      </c>
      <c r="L4121" s="89">
        <v>0</v>
      </c>
      <c r="M4121" s="89">
        <v>0</v>
      </c>
      <c r="N4121" s="89">
        <v>0</v>
      </c>
      <c r="O4121" s="89">
        <v>0</v>
      </c>
      <c r="P4121" s="89">
        <v>0</v>
      </c>
      <c r="Q4121" s="89">
        <v>0</v>
      </c>
      <c r="R4121" s="89">
        <v>0</v>
      </c>
      <c r="S4121" s="89">
        <v>0</v>
      </c>
      <c r="T4121" s="89">
        <v>0</v>
      </c>
      <c r="U4121" s="89">
        <v>0</v>
      </c>
      <c r="V4121" s="89">
        <v>0</v>
      </c>
      <c r="W4121" s="89">
        <v>0</v>
      </c>
      <c r="X4121" s="89">
        <v>0</v>
      </c>
      <c r="Y4121" s="89">
        <v>0</v>
      </c>
    </row>
    <row r="4122" spans="1:25">
      <c r="A4122" s="88" t="s">
        <v>4231</v>
      </c>
      <c r="B4122" s="89">
        <v>0</v>
      </c>
      <c r="C4122" s="89">
        <v>0</v>
      </c>
      <c r="D4122" s="89">
        <v>0</v>
      </c>
      <c r="E4122" s="89">
        <v>0</v>
      </c>
      <c r="F4122" s="89">
        <v>0</v>
      </c>
      <c r="G4122" s="89">
        <v>0</v>
      </c>
      <c r="H4122" s="89">
        <v>0</v>
      </c>
      <c r="I4122" s="89">
        <v>0</v>
      </c>
      <c r="J4122" s="89">
        <v>0</v>
      </c>
      <c r="K4122" s="89">
        <v>0</v>
      </c>
      <c r="L4122" s="89">
        <v>0</v>
      </c>
      <c r="M4122" s="89">
        <v>0</v>
      </c>
      <c r="N4122" s="89">
        <v>0</v>
      </c>
      <c r="O4122" s="89">
        <v>0</v>
      </c>
      <c r="P4122" s="89">
        <v>0</v>
      </c>
      <c r="Q4122" s="89">
        <v>0</v>
      </c>
      <c r="R4122" s="89">
        <v>0</v>
      </c>
      <c r="S4122" s="89">
        <v>0</v>
      </c>
      <c r="T4122" s="89">
        <v>0</v>
      </c>
      <c r="U4122" s="89">
        <v>0</v>
      </c>
      <c r="V4122" s="89">
        <v>0</v>
      </c>
      <c r="W4122" s="89">
        <v>0</v>
      </c>
      <c r="X4122" s="89">
        <v>0</v>
      </c>
      <c r="Y4122" s="89">
        <v>0</v>
      </c>
    </row>
    <row r="4123" spans="1:25">
      <c r="A4123" s="88" t="s">
        <v>4232</v>
      </c>
      <c r="B4123" s="89">
        <v>0</v>
      </c>
      <c r="C4123" s="89">
        <v>0</v>
      </c>
      <c r="D4123" s="89">
        <v>0</v>
      </c>
      <c r="E4123" s="89">
        <v>0</v>
      </c>
      <c r="F4123" s="89">
        <v>0</v>
      </c>
      <c r="G4123" s="89">
        <v>0</v>
      </c>
      <c r="H4123" s="89">
        <v>0</v>
      </c>
      <c r="I4123" s="89">
        <v>0</v>
      </c>
      <c r="J4123" s="89">
        <v>0</v>
      </c>
      <c r="K4123" s="89">
        <v>0</v>
      </c>
      <c r="L4123" s="89">
        <v>0</v>
      </c>
      <c r="M4123" s="89">
        <v>0</v>
      </c>
      <c r="N4123" s="89">
        <v>0</v>
      </c>
      <c r="O4123" s="89">
        <v>0</v>
      </c>
      <c r="P4123" s="89">
        <v>0</v>
      </c>
      <c r="Q4123" s="89">
        <v>0</v>
      </c>
      <c r="R4123" s="89">
        <v>0</v>
      </c>
      <c r="S4123" s="89">
        <v>0</v>
      </c>
      <c r="T4123" s="89">
        <v>0</v>
      </c>
      <c r="U4123" s="89">
        <v>0</v>
      </c>
      <c r="V4123" s="89">
        <v>0</v>
      </c>
      <c r="W4123" s="89">
        <v>0</v>
      </c>
      <c r="X4123" s="89">
        <v>0</v>
      </c>
      <c r="Y4123" s="89">
        <v>0</v>
      </c>
    </row>
    <row r="4124" spans="1:25">
      <c r="A4124" s="88" t="s">
        <v>4233</v>
      </c>
      <c r="B4124" s="89">
        <v>0</v>
      </c>
      <c r="C4124" s="89">
        <v>0</v>
      </c>
      <c r="D4124" s="89">
        <v>0</v>
      </c>
      <c r="E4124" s="89">
        <v>0</v>
      </c>
      <c r="F4124" s="89">
        <v>0</v>
      </c>
      <c r="G4124" s="89">
        <v>0</v>
      </c>
      <c r="H4124" s="89">
        <v>0</v>
      </c>
      <c r="I4124" s="89">
        <v>0</v>
      </c>
      <c r="J4124" s="89">
        <v>0</v>
      </c>
      <c r="K4124" s="89">
        <v>0</v>
      </c>
      <c r="L4124" s="89">
        <v>0</v>
      </c>
      <c r="M4124" s="89">
        <v>0</v>
      </c>
      <c r="N4124" s="89">
        <v>0</v>
      </c>
      <c r="O4124" s="89">
        <v>0</v>
      </c>
      <c r="P4124" s="89">
        <v>0</v>
      </c>
      <c r="Q4124" s="89">
        <v>0</v>
      </c>
      <c r="R4124" s="89">
        <v>0</v>
      </c>
      <c r="S4124" s="89">
        <v>0</v>
      </c>
      <c r="T4124" s="89">
        <v>0</v>
      </c>
      <c r="U4124" s="89">
        <v>0</v>
      </c>
      <c r="V4124" s="89">
        <v>0</v>
      </c>
      <c r="W4124" s="89">
        <v>0</v>
      </c>
      <c r="X4124" s="89">
        <v>0</v>
      </c>
      <c r="Y4124" s="89">
        <v>0</v>
      </c>
    </row>
    <row r="4125" spans="1:25">
      <c r="A4125" s="88" t="s">
        <v>4234</v>
      </c>
      <c r="B4125" s="89">
        <v>0</v>
      </c>
      <c r="C4125" s="89">
        <v>0</v>
      </c>
      <c r="D4125" s="89">
        <v>0</v>
      </c>
      <c r="E4125" s="89">
        <v>0</v>
      </c>
      <c r="F4125" s="89">
        <v>0</v>
      </c>
      <c r="G4125" s="89">
        <v>0</v>
      </c>
      <c r="H4125" s="89">
        <v>0</v>
      </c>
      <c r="I4125" s="89">
        <v>0</v>
      </c>
      <c r="J4125" s="89">
        <v>0</v>
      </c>
      <c r="K4125" s="89">
        <v>0</v>
      </c>
      <c r="L4125" s="89">
        <v>0</v>
      </c>
      <c r="M4125" s="89">
        <v>0</v>
      </c>
      <c r="N4125" s="89">
        <v>0</v>
      </c>
      <c r="O4125" s="89">
        <v>0</v>
      </c>
      <c r="P4125" s="89">
        <v>0</v>
      </c>
      <c r="Q4125" s="89">
        <v>0</v>
      </c>
      <c r="R4125" s="89">
        <v>0</v>
      </c>
      <c r="S4125" s="89">
        <v>0</v>
      </c>
      <c r="T4125" s="89">
        <v>0</v>
      </c>
      <c r="U4125" s="89">
        <v>0</v>
      </c>
      <c r="V4125" s="89">
        <v>0</v>
      </c>
      <c r="W4125" s="89">
        <v>0</v>
      </c>
      <c r="X4125" s="89">
        <v>0</v>
      </c>
      <c r="Y4125" s="89">
        <v>0</v>
      </c>
    </row>
    <row r="4126" spans="1:25">
      <c r="A4126" s="88" t="s">
        <v>4235</v>
      </c>
      <c r="B4126" s="89">
        <v>0</v>
      </c>
      <c r="C4126" s="89">
        <v>0</v>
      </c>
      <c r="D4126" s="89">
        <v>0</v>
      </c>
      <c r="E4126" s="89">
        <v>0</v>
      </c>
      <c r="F4126" s="89">
        <v>0</v>
      </c>
      <c r="G4126" s="89">
        <v>0</v>
      </c>
      <c r="H4126" s="89">
        <v>0</v>
      </c>
      <c r="I4126" s="89">
        <v>0</v>
      </c>
      <c r="J4126" s="89">
        <v>0</v>
      </c>
      <c r="K4126" s="89">
        <v>0</v>
      </c>
      <c r="L4126" s="89">
        <v>0</v>
      </c>
      <c r="M4126" s="89">
        <v>0</v>
      </c>
      <c r="N4126" s="89">
        <v>0</v>
      </c>
      <c r="O4126" s="89">
        <v>0</v>
      </c>
      <c r="P4126" s="89">
        <v>0</v>
      </c>
      <c r="Q4126" s="89">
        <v>0</v>
      </c>
      <c r="R4126" s="89">
        <v>0</v>
      </c>
      <c r="S4126" s="89">
        <v>0</v>
      </c>
      <c r="T4126" s="89">
        <v>0</v>
      </c>
      <c r="U4126" s="89">
        <v>0</v>
      </c>
      <c r="V4126" s="89">
        <v>0</v>
      </c>
      <c r="W4126" s="89">
        <v>0</v>
      </c>
      <c r="X4126" s="89">
        <v>0</v>
      </c>
      <c r="Y4126" s="89">
        <v>0</v>
      </c>
    </row>
    <row r="4127" spans="1:25">
      <c r="A4127" s="88" t="s">
        <v>4236</v>
      </c>
      <c r="B4127" s="89">
        <v>0</v>
      </c>
      <c r="C4127" s="89">
        <v>0</v>
      </c>
      <c r="D4127" s="89">
        <v>0</v>
      </c>
      <c r="E4127" s="89">
        <v>0</v>
      </c>
      <c r="F4127" s="89">
        <v>0</v>
      </c>
      <c r="G4127" s="89">
        <v>0</v>
      </c>
      <c r="H4127" s="89">
        <v>0</v>
      </c>
      <c r="I4127" s="89">
        <v>0</v>
      </c>
      <c r="J4127" s="89">
        <v>0</v>
      </c>
      <c r="K4127" s="89">
        <v>0</v>
      </c>
      <c r="L4127" s="89">
        <v>0</v>
      </c>
      <c r="M4127" s="89">
        <v>0</v>
      </c>
      <c r="N4127" s="89">
        <v>0</v>
      </c>
      <c r="O4127" s="89">
        <v>0</v>
      </c>
      <c r="P4127" s="89">
        <v>0</v>
      </c>
      <c r="Q4127" s="89">
        <v>0</v>
      </c>
      <c r="R4127" s="89">
        <v>0</v>
      </c>
      <c r="S4127" s="89">
        <v>0</v>
      </c>
      <c r="T4127" s="89">
        <v>0</v>
      </c>
      <c r="U4127" s="89">
        <v>0</v>
      </c>
      <c r="V4127" s="89">
        <v>0</v>
      </c>
      <c r="W4127" s="89">
        <v>0</v>
      </c>
      <c r="X4127" s="89">
        <v>0</v>
      </c>
      <c r="Y4127" s="89">
        <v>0</v>
      </c>
    </row>
    <row r="4128" spans="1:25">
      <c r="A4128" s="88" t="s">
        <v>4237</v>
      </c>
      <c r="B4128" s="89">
        <v>0</v>
      </c>
      <c r="C4128" s="89">
        <v>0</v>
      </c>
      <c r="D4128" s="89">
        <v>0</v>
      </c>
      <c r="E4128" s="89">
        <v>0</v>
      </c>
      <c r="F4128" s="89">
        <v>0</v>
      </c>
      <c r="G4128" s="89">
        <v>0</v>
      </c>
      <c r="H4128" s="89">
        <v>0</v>
      </c>
      <c r="I4128" s="89">
        <v>0</v>
      </c>
      <c r="J4128" s="89">
        <v>0</v>
      </c>
      <c r="K4128" s="89">
        <v>0</v>
      </c>
      <c r="L4128" s="89">
        <v>0</v>
      </c>
      <c r="M4128" s="89">
        <v>0</v>
      </c>
      <c r="N4128" s="89">
        <v>0</v>
      </c>
      <c r="O4128" s="89">
        <v>0</v>
      </c>
      <c r="P4128" s="89">
        <v>0</v>
      </c>
      <c r="Q4128" s="89">
        <v>0</v>
      </c>
      <c r="R4128" s="89">
        <v>0</v>
      </c>
      <c r="S4128" s="89">
        <v>0</v>
      </c>
      <c r="T4128" s="89">
        <v>0</v>
      </c>
      <c r="U4128" s="89">
        <v>0</v>
      </c>
      <c r="V4128" s="89">
        <v>0</v>
      </c>
      <c r="W4128" s="89">
        <v>0</v>
      </c>
      <c r="X4128" s="89">
        <v>0</v>
      </c>
      <c r="Y4128" s="89">
        <v>0</v>
      </c>
    </row>
    <row r="4129" spans="1:25">
      <c r="A4129" s="88" t="s">
        <v>4238</v>
      </c>
      <c r="B4129" s="89">
        <v>0</v>
      </c>
      <c r="C4129" s="89">
        <v>0</v>
      </c>
      <c r="D4129" s="89">
        <v>0</v>
      </c>
      <c r="E4129" s="89">
        <v>0</v>
      </c>
      <c r="F4129" s="89">
        <v>0</v>
      </c>
      <c r="G4129" s="89">
        <v>0</v>
      </c>
      <c r="H4129" s="89">
        <v>0</v>
      </c>
      <c r="I4129" s="89">
        <v>0</v>
      </c>
      <c r="J4129" s="89">
        <v>0</v>
      </c>
      <c r="K4129" s="89">
        <v>0</v>
      </c>
      <c r="L4129" s="89">
        <v>0</v>
      </c>
      <c r="M4129" s="89">
        <v>0</v>
      </c>
      <c r="N4129" s="89">
        <v>0</v>
      </c>
      <c r="O4129" s="89">
        <v>0</v>
      </c>
      <c r="P4129" s="89">
        <v>0</v>
      </c>
      <c r="Q4129" s="89">
        <v>0</v>
      </c>
      <c r="R4129" s="89">
        <v>0</v>
      </c>
      <c r="S4129" s="89">
        <v>0</v>
      </c>
      <c r="T4129" s="89">
        <v>0</v>
      </c>
      <c r="U4129" s="89">
        <v>0</v>
      </c>
      <c r="V4129" s="89">
        <v>0</v>
      </c>
      <c r="W4129" s="89">
        <v>0</v>
      </c>
      <c r="X4129" s="89">
        <v>0</v>
      </c>
      <c r="Y4129" s="89">
        <v>0</v>
      </c>
    </row>
    <row r="4130" spans="1:25">
      <c r="A4130" s="88" t="s">
        <v>4239</v>
      </c>
      <c r="B4130" s="89">
        <v>0</v>
      </c>
      <c r="C4130" s="89">
        <v>0</v>
      </c>
      <c r="D4130" s="89">
        <v>0</v>
      </c>
      <c r="E4130" s="89">
        <v>0</v>
      </c>
      <c r="F4130" s="89">
        <v>0</v>
      </c>
      <c r="G4130" s="89">
        <v>0</v>
      </c>
      <c r="H4130" s="89">
        <v>0</v>
      </c>
      <c r="I4130" s="89">
        <v>0</v>
      </c>
      <c r="J4130" s="89">
        <v>0</v>
      </c>
      <c r="K4130" s="89">
        <v>0</v>
      </c>
      <c r="L4130" s="89">
        <v>0</v>
      </c>
      <c r="M4130" s="89">
        <v>0</v>
      </c>
      <c r="N4130" s="89">
        <v>0</v>
      </c>
      <c r="O4130" s="89">
        <v>0</v>
      </c>
      <c r="P4130" s="89">
        <v>0</v>
      </c>
      <c r="Q4130" s="89">
        <v>0</v>
      </c>
      <c r="R4130" s="89">
        <v>0</v>
      </c>
      <c r="S4130" s="89">
        <v>0</v>
      </c>
      <c r="T4130" s="89">
        <v>0</v>
      </c>
      <c r="U4130" s="89">
        <v>0</v>
      </c>
      <c r="V4130" s="89">
        <v>0</v>
      </c>
      <c r="W4130" s="89">
        <v>0</v>
      </c>
      <c r="X4130" s="89">
        <v>0</v>
      </c>
      <c r="Y4130" s="89">
        <v>0</v>
      </c>
    </row>
    <row r="4131" spans="1:25">
      <c r="A4131" s="88" t="s">
        <v>4240</v>
      </c>
      <c r="B4131" s="89">
        <v>0</v>
      </c>
      <c r="C4131" s="89">
        <v>0</v>
      </c>
      <c r="D4131" s="89">
        <v>0</v>
      </c>
      <c r="E4131" s="89">
        <v>0</v>
      </c>
      <c r="F4131" s="89">
        <v>0</v>
      </c>
      <c r="G4131" s="89">
        <v>0</v>
      </c>
      <c r="H4131" s="89">
        <v>0</v>
      </c>
      <c r="I4131" s="89">
        <v>0</v>
      </c>
      <c r="J4131" s="89">
        <v>0</v>
      </c>
      <c r="K4131" s="89">
        <v>0</v>
      </c>
      <c r="L4131" s="89">
        <v>0</v>
      </c>
      <c r="M4131" s="89">
        <v>0</v>
      </c>
      <c r="N4131" s="89">
        <v>0</v>
      </c>
      <c r="O4131" s="89">
        <v>0</v>
      </c>
      <c r="P4131" s="89">
        <v>0</v>
      </c>
      <c r="Q4131" s="89">
        <v>0</v>
      </c>
      <c r="R4131" s="89">
        <v>0</v>
      </c>
      <c r="S4131" s="89">
        <v>0</v>
      </c>
      <c r="T4131" s="89">
        <v>0</v>
      </c>
      <c r="U4131" s="89">
        <v>0</v>
      </c>
      <c r="V4131" s="89">
        <v>0</v>
      </c>
      <c r="W4131" s="89">
        <v>0</v>
      </c>
      <c r="X4131" s="89">
        <v>0</v>
      </c>
      <c r="Y4131" s="89">
        <v>0</v>
      </c>
    </row>
    <row r="4132" spans="1:25">
      <c r="A4132" s="88" t="s">
        <v>4241</v>
      </c>
      <c r="B4132" s="89">
        <v>0</v>
      </c>
      <c r="C4132" s="89">
        <v>0</v>
      </c>
      <c r="D4132" s="89">
        <v>0</v>
      </c>
      <c r="E4132" s="89">
        <v>0</v>
      </c>
      <c r="F4132" s="89">
        <v>0</v>
      </c>
      <c r="G4132" s="89">
        <v>0</v>
      </c>
      <c r="H4132" s="89">
        <v>0</v>
      </c>
      <c r="I4132" s="89">
        <v>0</v>
      </c>
      <c r="J4132" s="89">
        <v>0</v>
      </c>
      <c r="K4132" s="89">
        <v>0</v>
      </c>
      <c r="L4132" s="89">
        <v>0</v>
      </c>
      <c r="M4132" s="89">
        <v>0</v>
      </c>
      <c r="N4132" s="89">
        <v>0</v>
      </c>
      <c r="O4132" s="89">
        <v>0</v>
      </c>
      <c r="P4132" s="89">
        <v>0</v>
      </c>
      <c r="Q4132" s="89">
        <v>0</v>
      </c>
      <c r="R4132" s="89">
        <v>0</v>
      </c>
      <c r="S4132" s="89">
        <v>0</v>
      </c>
      <c r="T4132" s="89">
        <v>0</v>
      </c>
      <c r="U4132" s="89">
        <v>0</v>
      </c>
      <c r="V4132" s="89">
        <v>0</v>
      </c>
      <c r="W4132" s="89">
        <v>0</v>
      </c>
      <c r="X4132" s="89">
        <v>0</v>
      </c>
      <c r="Y4132" s="89">
        <v>0</v>
      </c>
    </row>
    <row r="4133" spans="1:25">
      <c r="A4133" s="88" t="s">
        <v>4242</v>
      </c>
      <c r="B4133" s="89">
        <v>0</v>
      </c>
      <c r="C4133" s="89">
        <v>0</v>
      </c>
      <c r="D4133" s="89">
        <v>0</v>
      </c>
      <c r="E4133" s="89">
        <v>0</v>
      </c>
      <c r="F4133" s="89">
        <v>0</v>
      </c>
      <c r="G4133" s="89">
        <v>0</v>
      </c>
      <c r="H4133" s="89">
        <v>0</v>
      </c>
      <c r="I4133" s="89">
        <v>0</v>
      </c>
      <c r="J4133" s="89">
        <v>0</v>
      </c>
      <c r="K4133" s="89">
        <v>0</v>
      </c>
      <c r="L4133" s="89">
        <v>0</v>
      </c>
      <c r="M4133" s="89">
        <v>0</v>
      </c>
      <c r="N4133" s="89">
        <v>0</v>
      </c>
      <c r="O4133" s="89">
        <v>0</v>
      </c>
      <c r="P4133" s="89">
        <v>0</v>
      </c>
      <c r="Q4133" s="89">
        <v>0</v>
      </c>
      <c r="R4133" s="89">
        <v>0</v>
      </c>
      <c r="S4133" s="89">
        <v>0</v>
      </c>
      <c r="T4133" s="89">
        <v>0</v>
      </c>
      <c r="U4133" s="89">
        <v>0</v>
      </c>
      <c r="V4133" s="89">
        <v>0</v>
      </c>
      <c r="W4133" s="89">
        <v>0</v>
      </c>
      <c r="X4133" s="89">
        <v>0</v>
      </c>
      <c r="Y4133" s="89">
        <v>0</v>
      </c>
    </row>
    <row r="4134" spans="1:25">
      <c r="A4134" s="88" t="s">
        <v>4243</v>
      </c>
      <c r="B4134" s="89">
        <v>0</v>
      </c>
      <c r="C4134" s="89">
        <v>0</v>
      </c>
      <c r="D4134" s="89">
        <v>0</v>
      </c>
      <c r="E4134" s="89">
        <v>0</v>
      </c>
      <c r="F4134" s="89">
        <v>0</v>
      </c>
      <c r="G4134" s="89">
        <v>0</v>
      </c>
      <c r="H4134" s="89">
        <v>0</v>
      </c>
      <c r="I4134" s="89">
        <v>0</v>
      </c>
      <c r="J4134" s="89">
        <v>0</v>
      </c>
      <c r="K4134" s="89">
        <v>0</v>
      </c>
      <c r="L4134" s="89">
        <v>0</v>
      </c>
      <c r="M4134" s="89">
        <v>0</v>
      </c>
      <c r="N4134" s="89">
        <v>0</v>
      </c>
      <c r="O4134" s="89">
        <v>0</v>
      </c>
      <c r="P4134" s="89">
        <v>0</v>
      </c>
      <c r="Q4134" s="89">
        <v>0</v>
      </c>
      <c r="R4134" s="89">
        <v>0</v>
      </c>
      <c r="S4134" s="89">
        <v>0</v>
      </c>
      <c r="T4134" s="89">
        <v>0</v>
      </c>
      <c r="U4134" s="89">
        <v>0</v>
      </c>
      <c r="V4134" s="89">
        <v>0</v>
      </c>
      <c r="W4134" s="89">
        <v>0</v>
      </c>
      <c r="X4134" s="89">
        <v>0</v>
      </c>
      <c r="Y4134" s="89">
        <v>0</v>
      </c>
    </row>
    <row r="4135" spans="1:25">
      <c r="A4135" s="88" t="s">
        <v>4244</v>
      </c>
      <c r="B4135" s="89">
        <v>0</v>
      </c>
      <c r="C4135" s="89">
        <v>0</v>
      </c>
      <c r="D4135" s="89">
        <v>0</v>
      </c>
      <c r="E4135" s="89">
        <v>0</v>
      </c>
      <c r="F4135" s="89">
        <v>0</v>
      </c>
      <c r="G4135" s="89">
        <v>0</v>
      </c>
      <c r="H4135" s="89">
        <v>0</v>
      </c>
      <c r="I4135" s="89">
        <v>0</v>
      </c>
      <c r="J4135" s="89">
        <v>0</v>
      </c>
      <c r="K4135" s="89">
        <v>0</v>
      </c>
      <c r="L4135" s="89">
        <v>0</v>
      </c>
      <c r="M4135" s="89">
        <v>0</v>
      </c>
      <c r="N4135" s="89">
        <v>0</v>
      </c>
      <c r="O4135" s="89">
        <v>0</v>
      </c>
      <c r="P4135" s="89">
        <v>0</v>
      </c>
      <c r="Q4135" s="89">
        <v>0</v>
      </c>
      <c r="R4135" s="89">
        <v>0</v>
      </c>
      <c r="S4135" s="89">
        <v>0</v>
      </c>
      <c r="T4135" s="89">
        <v>0</v>
      </c>
      <c r="U4135" s="89">
        <v>0</v>
      </c>
      <c r="V4135" s="89">
        <v>0</v>
      </c>
      <c r="W4135" s="89">
        <v>0</v>
      </c>
      <c r="X4135" s="89">
        <v>0</v>
      </c>
      <c r="Y4135" s="89">
        <v>0</v>
      </c>
    </row>
    <row r="4136" spans="1:25">
      <c r="A4136" s="88" t="s">
        <v>4245</v>
      </c>
      <c r="B4136" s="89">
        <v>0</v>
      </c>
      <c r="C4136" s="89">
        <v>0</v>
      </c>
      <c r="D4136" s="89">
        <v>0</v>
      </c>
      <c r="E4136" s="89">
        <v>0</v>
      </c>
      <c r="F4136" s="89">
        <v>0</v>
      </c>
      <c r="G4136" s="89">
        <v>0</v>
      </c>
      <c r="H4136" s="89">
        <v>0</v>
      </c>
      <c r="I4136" s="89">
        <v>0</v>
      </c>
      <c r="J4136" s="89">
        <v>0</v>
      </c>
      <c r="K4136" s="89">
        <v>0</v>
      </c>
      <c r="L4136" s="89">
        <v>0</v>
      </c>
      <c r="M4136" s="89">
        <v>0</v>
      </c>
      <c r="N4136" s="89">
        <v>0</v>
      </c>
      <c r="O4136" s="89">
        <v>0</v>
      </c>
      <c r="P4136" s="89">
        <v>0</v>
      </c>
      <c r="Q4136" s="89">
        <v>0</v>
      </c>
      <c r="R4136" s="89">
        <v>0</v>
      </c>
      <c r="S4136" s="89">
        <v>0</v>
      </c>
      <c r="T4136" s="89">
        <v>0</v>
      </c>
      <c r="U4136" s="89">
        <v>0</v>
      </c>
      <c r="V4136" s="89">
        <v>0</v>
      </c>
      <c r="W4136" s="89">
        <v>0</v>
      </c>
      <c r="X4136" s="89">
        <v>0</v>
      </c>
      <c r="Y4136" s="89">
        <v>0</v>
      </c>
    </row>
    <row r="4137" spans="1:25">
      <c r="A4137" s="88" t="s">
        <v>4246</v>
      </c>
      <c r="B4137" s="89">
        <v>0</v>
      </c>
      <c r="C4137" s="89">
        <v>0</v>
      </c>
      <c r="D4137" s="89">
        <v>0</v>
      </c>
      <c r="E4137" s="89">
        <v>0</v>
      </c>
      <c r="F4137" s="89">
        <v>0</v>
      </c>
      <c r="G4137" s="89">
        <v>0</v>
      </c>
      <c r="H4137" s="89">
        <v>0</v>
      </c>
      <c r="I4137" s="89">
        <v>0</v>
      </c>
      <c r="J4137" s="89">
        <v>0</v>
      </c>
      <c r="K4137" s="89">
        <v>0</v>
      </c>
      <c r="L4137" s="89">
        <v>0</v>
      </c>
      <c r="M4137" s="89">
        <v>0</v>
      </c>
      <c r="N4137" s="89">
        <v>0</v>
      </c>
      <c r="O4137" s="89">
        <v>0</v>
      </c>
      <c r="P4137" s="89">
        <v>0</v>
      </c>
      <c r="Q4137" s="89">
        <v>0</v>
      </c>
      <c r="R4137" s="89">
        <v>0</v>
      </c>
      <c r="S4137" s="89">
        <v>0</v>
      </c>
      <c r="T4137" s="89">
        <v>0</v>
      </c>
      <c r="U4137" s="89">
        <v>0</v>
      </c>
      <c r="V4137" s="89">
        <v>0</v>
      </c>
      <c r="W4137" s="89">
        <v>0</v>
      </c>
      <c r="X4137" s="89">
        <v>0</v>
      </c>
      <c r="Y4137" s="89">
        <v>0</v>
      </c>
    </row>
    <row r="4138" spans="1:25">
      <c r="A4138" s="88" t="s">
        <v>4247</v>
      </c>
      <c r="B4138" s="89">
        <v>0</v>
      </c>
      <c r="C4138" s="89">
        <v>0</v>
      </c>
      <c r="D4138" s="89">
        <v>0</v>
      </c>
      <c r="E4138" s="89">
        <v>0</v>
      </c>
      <c r="F4138" s="89">
        <v>0</v>
      </c>
      <c r="G4138" s="89">
        <v>0</v>
      </c>
      <c r="H4138" s="89">
        <v>0</v>
      </c>
      <c r="I4138" s="89">
        <v>0</v>
      </c>
      <c r="J4138" s="89">
        <v>0</v>
      </c>
      <c r="K4138" s="89">
        <v>0</v>
      </c>
      <c r="L4138" s="89">
        <v>0</v>
      </c>
      <c r="M4138" s="89">
        <v>0</v>
      </c>
      <c r="N4138" s="89">
        <v>0</v>
      </c>
      <c r="O4138" s="89">
        <v>0</v>
      </c>
      <c r="P4138" s="89">
        <v>0</v>
      </c>
      <c r="Q4138" s="89">
        <v>0</v>
      </c>
      <c r="R4138" s="89">
        <v>0</v>
      </c>
      <c r="S4138" s="89">
        <v>0</v>
      </c>
      <c r="T4138" s="89">
        <v>0</v>
      </c>
      <c r="U4138" s="89">
        <v>0</v>
      </c>
      <c r="V4138" s="89">
        <v>0</v>
      </c>
      <c r="W4138" s="89">
        <v>0</v>
      </c>
      <c r="X4138" s="89">
        <v>0</v>
      </c>
      <c r="Y4138" s="89">
        <v>0</v>
      </c>
    </row>
    <row r="4139" spans="1:25">
      <c r="A4139" s="88" t="s">
        <v>4248</v>
      </c>
      <c r="B4139" s="89">
        <v>0</v>
      </c>
      <c r="C4139" s="89">
        <v>0</v>
      </c>
      <c r="D4139" s="89">
        <v>0</v>
      </c>
      <c r="E4139" s="89">
        <v>0</v>
      </c>
      <c r="F4139" s="89">
        <v>0</v>
      </c>
      <c r="G4139" s="89">
        <v>0</v>
      </c>
      <c r="H4139" s="89">
        <v>0</v>
      </c>
      <c r="I4139" s="89">
        <v>0</v>
      </c>
      <c r="J4139" s="89">
        <v>0</v>
      </c>
      <c r="K4139" s="89">
        <v>0</v>
      </c>
      <c r="L4139" s="89">
        <v>0</v>
      </c>
      <c r="M4139" s="89">
        <v>0</v>
      </c>
      <c r="N4139" s="89">
        <v>0</v>
      </c>
      <c r="O4139" s="89">
        <v>0</v>
      </c>
      <c r="P4139" s="89">
        <v>0</v>
      </c>
      <c r="Q4139" s="89">
        <v>0</v>
      </c>
      <c r="R4139" s="89">
        <v>0</v>
      </c>
      <c r="S4139" s="89">
        <v>0</v>
      </c>
      <c r="T4139" s="89">
        <v>0</v>
      </c>
      <c r="U4139" s="89">
        <v>0</v>
      </c>
      <c r="V4139" s="89">
        <v>0</v>
      </c>
      <c r="W4139" s="89">
        <v>0</v>
      </c>
      <c r="X4139" s="89">
        <v>0</v>
      </c>
      <c r="Y4139" s="89">
        <v>0</v>
      </c>
    </row>
    <row r="4140" spans="1:25">
      <c r="A4140" s="88" t="s">
        <v>4249</v>
      </c>
      <c r="B4140" s="89">
        <v>0</v>
      </c>
      <c r="C4140" s="89">
        <v>0</v>
      </c>
      <c r="D4140" s="89">
        <v>0</v>
      </c>
      <c r="E4140" s="89">
        <v>0</v>
      </c>
      <c r="F4140" s="89">
        <v>0</v>
      </c>
      <c r="G4140" s="89">
        <v>0</v>
      </c>
      <c r="H4140" s="89">
        <v>0</v>
      </c>
      <c r="I4140" s="89">
        <v>0</v>
      </c>
      <c r="J4140" s="89">
        <v>0</v>
      </c>
      <c r="K4140" s="89">
        <v>0</v>
      </c>
      <c r="L4140" s="89">
        <v>0</v>
      </c>
      <c r="M4140" s="89">
        <v>0</v>
      </c>
      <c r="N4140" s="89">
        <v>0</v>
      </c>
      <c r="O4140" s="89">
        <v>0</v>
      </c>
      <c r="P4140" s="89">
        <v>0</v>
      </c>
      <c r="Q4140" s="89">
        <v>0</v>
      </c>
      <c r="R4140" s="89">
        <v>0</v>
      </c>
      <c r="S4140" s="89">
        <v>0</v>
      </c>
      <c r="T4140" s="89">
        <v>0</v>
      </c>
      <c r="U4140" s="89">
        <v>0</v>
      </c>
      <c r="V4140" s="89">
        <v>0</v>
      </c>
      <c r="W4140" s="89">
        <v>0</v>
      </c>
      <c r="X4140" s="89">
        <v>0</v>
      </c>
      <c r="Y4140" s="89">
        <v>0</v>
      </c>
    </row>
    <row r="4141" spans="1:25">
      <c r="A4141" s="88" t="s">
        <v>4250</v>
      </c>
      <c r="B4141" s="89">
        <v>0</v>
      </c>
      <c r="C4141" s="89">
        <v>0</v>
      </c>
      <c r="D4141" s="89">
        <v>0</v>
      </c>
      <c r="E4141" s="89">
        <v>0</v>
      </c>
      <c r="F4141" s="89">
        <v>0</v>
      </c>
      <c r="G4141" s="89">
        <v>0</v>
      </c>
      <c r="H4141" s="89">
        <v>0</v>
      </c>
      <c r="I4141" s="89">
        <v>0</v>
      </c>
      <c r="J4141" s="89">
        <v>0</v>
      </c>
      <c r="K4141" s="89">
        <v>0</v>
      </c>
      <c r="L4141" s="89">
        <v>0</v>
      </c>
      <c r="M4141" s="89">
        <v>0</v>
      </c>
      <c r="N4141" s="89">
        <v>0</v>
      </c>
      <c r="O4141" s="89">
        <v>0</v>
      </c>
      <c r="P4141" s="89">
        <v>0</v>
      </c>
      <c r="Q4141" s="89">
        <v>0</v>
      </c>
      <c r="R4141" s="89">
        <v>0</v>
      </c>
      <c r="S4141" s="89">
        <v>0</v>
      </c>
      <c r="T4141" s="89">
        <v>0</v>
      </c>
      <c r="U4141" s="89">
        <v>0</v>
      </c>
      <c r="V4141" s="89">
        <v>0</v>
      </c>
      <c r="W4141" s="89">
        <v>0</v>
      </c>
      <c r="X4141" s="89">
        <v>0</v>
      </c>
      <c r="Y4141" s="89">
        <v>0</v>
      </c>
    </row>
    <row r="4142" spans="1:25">
      <c r="A4142" s="88" t="s">
        <v>4251</v>
      </c>
      <c r="B4142" s="89">
        <v>0</v>
      </c>
      <c r="C4142" s="89">
        <v>0</v>
      </c>
      <c r="D4142" s="89">
        <v>0</v>
      </c>
      <c r="E4142" s="89">
        <v>0</v>
      </c>
      <c r="F4142" s="89">
        <v>0</v>
      </c>
      <c r="G4142" s="89">
        <v>0</v>
      </c>
      <c r="H4142" s="89">
        <v>0</v>
      </c>
      <c r="I4142" s="89">
        <v>0</v>
      </c>
      <c r="J4142" s="89">
        <v>0</v>
      </c>
      <c r="K4142" s="89">
        <v>0</v>
      </c>
      <c r="L4142" s="89">
        <v>0</v>
      </c>
      <c r="M4142" s="89">
        <v>0</v>
      </c>
      <c r="N4142" s="89">
        <v>0</v>
      </c>
      <c r="O4142" s="89">
        <v>0</v>
      </c>
      <c r="P4142" s="89">
        <v>0</v>
      </c>
      <c r="Q4142" s="89">
        <v>0</v>
      </c>
      <c r="R4142" s="89">
        <v>0</v>
      </c>
      <c r="S4142" s="89">
        <v>0</v>
      </c>
      <c r="T4142" s="89">
        <v>0</v>
      </c>
      <c r="U4142" s="89">
        <v>0</v>
      </c>
      <c r="V4142" s="89">
        <v>0</v>
      </c>
      <c r="W4142" s="89">
        <v>0</v>
      </c>
      <c r="X4142" s="89">
        <v>0</v>
      </c>
      <c r="Y4142" s="89">
        <v>0</v>
      </c>
    </row>
    <row r="4143" spans="1:25">
      <c r="A4143" s="88" t="s">
        <v>4252</v>
      </c>
      <c r="B4143" s="89">
        <v>0</v>
      </c>
      <c r="C4143" s="89">
        <v>0</v>
      </c>
      <c r="D4143" s="89">
        <v>0</v>
      </c>
      <c r="E4143" s="89">
        <v>0</v>
      </c>
      <c r="F4143" s="89">
        <v>0</v>
      </c>
      <c r="G4143" s="89">
        <v>0</v>
      </c>
      <c r="H4143" s="89">
        <v>0</v>
      </c>
      <c r="I4143" s="89">
        <v>0</v>
      </c>
      <c r="J4143" s="89">
        <v>0</v>
      </c>
      <c r="K4143" s="89">
        <v>0</v>
      </c>
      <c r="L4143" s="89">
        <v>0</v>
      </c>
      <c r="M4143" s="89">
        <v>0</v>
      </c>
      <c r="N4143" s="89">
        <v>0</v>
      </c>
      <c r="O4143" s="89">
        <v>0</v>
      </c>
      <c r="P4143" s="89">
        <v>0</v>
      </c>
      <c r="Q4143" s="89">
        <v>0</v>
      </c>
      <c r="R4143" s="89">
        <v>0</v>
      </c>
      <c r="S4143" s="89">
        <v>0</v>
      </c>
      <c r="T4143" s="89">
        <v>0</v>
      </c>
      <c r="U4143" s="89">
        <v>0</v>
      </c>
      <c r="V4143" s="89">
        <v>0</v>
      </c>
      <c r="W4143" s="89">
        <v>0</v>
      </c>
      <c r="X4143" s="89">
        <v>0</v>
      </c>
      <c r="Y4143" s="89">
        <v>0</v>
      </c>
    </row>
    <row r="4144" spans="1:25">
      <c r="A4144" s="88" t="s">
        <v>4253</v>
      </c>
      <c r="B4144" s="89">
        <v>0</v>
      </c>
      <c r="C4144" s="89">
        <v>0</v>
      </c>
      <c r="D4144" s="89">
        <v>0</v>
      </c>
      <c r="E4144" s="89">
        <v>0</v>
      </c>
      <c r="F4144" s="89">
        <v>0</v>
      </c>
      <c r="G4144" s="89">
        <v>0</v>
      </c>
      <c r="H4144" s="89">
        <v>0</v>
      </c>
      <c r="I4144" s="89">
        <v>0</v>
      </c>
      <c r="J4144" s="89">
        <v>0</v>
      </c>
      <c r="K4144" s="89">
        <v>0</v>
      </c>
      <c r="L4144" s="89">
        <v>0</v>
      </c>
      <c r="M4144" s="89">
        <v>0</v>
      </c>
      <c r="N4144" s="89">
        <v>0</v>
      </c>
      <c r="O4144" s="89">
        <v>0</v>
      </c>
      <c r="P4144" s="89">
        <v>0</v>
      </c>
      <c r="Q4144" s="89">
        <v>0</v>
      </c>
      <c r="R4144" s="89">
        <v>0</v>
      </c>
      <c r="S4144" s="89">
        <v>0</v>
      </c>
      <c r="T4144" s="89">
        <v>0</v>
      </c>
      <c r="U4144" s="89">
        <v>0</v>
      </c>
      <c r="V4144" s="89">
        <v>0</v>
      </c>
      <c r="W4144" s="89">
        <v>0</v>
      </c>
      <c r="X4144" s="89">
        <v>0</v>
      </c>
      <c r="Y4144" s="89">
        <v>0</v>
      </c>
    </row>
    <row r="4145" spans="1:25">
      <c r="A4145" s="88" t="s">
        <v>4254</v>
      </c>
      <c r="B4145" s="89">
        <v>0</v>
      </c>
      <c r="C4145" s="89">
        <v>0</v>
      </c>
      <c r="D4145" s="89">
        <v>0</v>
      </c>
      <c r="E4145" s="89">
        <v>0</v>
      </c>
      <c r="F4145" s="89">
        <v>0</v>
      </c>
      <c r="G4145" s="89">
        <v>0</v>
      </c>
      <c r="H4145" s="89">
        <v>0</v>
      </c>
      <c r="I4145" s="89">
        <v>0</v>
      </c>
      <c r="J4145" s="89">
        <v>0</v>
      </c>
      <c r="K4145" s="89">
        <v>0</v>
      </c>
      <c r="L4145" s="89">
        <v>0</v>
      </c>
      <c r="M4145" s="89">
        <v>0</v>
      </c>
      <c r="N4145" s="89">
        <v>0</v>
      </c>
      <c r="O4145" s="89">
        <v>0</v>
      </c>
      <c r="P4145" s="89">
        <v>0</v>
      </c>
      <c r="Q4145" s="89">
        <v>0</v>
      </c>
      <c r="R4145" s="89">
        <v>0</v>
      </c>
      <c r="S4145" s="89">
        <v>0</v>
      </c>
      <c r="T4145" s="89">
        <v>0</v>
      </c>
      <c r="U4145" s="89">
        <v>0</v>
      </c>
      <c r="V4145" s="89">
        <v>0</v>
      </c>
      <c r="W4145" s="89">
        <v>0</v>
      </c>
      <c r="X4145" s="89">
        <v>0</v>
      </c>
      <c r="Y4145" s="89">
        <v>0</v>
      </c>
    </row>
    <row r="4146" spans="1:25">
      <c r="A4146" s="88" t="s">
        <v>4255</v>
      </c>
      <c r="B4146" s="89">
        <v>0</v>
      </c>
      <c r="C4146" s="89">
        <v>0</v>
      </c>
      <c r="D4146" s="89">
        <v>0</v>
      </c>
      <c r="E4146" s="89">
        <v>0</v>
      </c>
      <c r="F4146" s="89">
        <v>0</v>
      </c>
      <c r="G4146" s="89">
        <v>0</v>
      </c>
      <c r="H4146" s="89">
        <v>0</v>
      </c>
      <c r="I4146" s="89">
        <v>0</v>
      </c>
      <c r="J4146" s="89">
        <v>0</v>
      </c>
      <c r="K4146" s="89">
        <v>0</v>
      </c>
      <c r="L4146" s="89">
        <v>0</v>
      </c>
      <c r="M4146" s="89">
        <v>0</v>
      </c>
      <c r="N4146" s="89">
        <v>0</v>
      </c>
      <c r="O4146" s="89">
        <v>0</v>
      </c>
      <c r="P4146" s="89">
        <v>0</v>
      </c>
      <c r="Q4146" s="89">
        <v>0</v>
      </c>
      <c r="R4146" s="89">
        <v>0</v>
      </c>
      <c r="S4146" s="89">
        <v>0</v>
      </c>
      <c r="T4146" s="89">
        <v>0</v>
      </c>
      <c r="U4146" s="89">
        <v>0</v>
      </c>
      <c r="V4146" s="89">
        <v>0</v>
      </c>
      <c r="W4146" s="89">
        <v>0</v>
      </c>
      <c r="X4146" s="89">
        <v>0</v>
      </c>
      <c r="Y4146" s="89">
        <v>0</v>
      </c>
    </row>
    <row r="4147" spans="1:25">
      <c r="A4147" s="88" t="s">
        <v>4256</v>
      </c>
      <c r="B4147" s="89">
        <v>0</v>
      </c>
      <c r="C4147" s="89">
        <v>0</v>
      </c>
      <c r="D4147" s="89">
        <v>0</v>
      </c>
      <c r="E4147" s="89">
        <v>0</v>
      </c>
      <c r="F4147" s="89">
        <v>0</v>
      </c>
      <c r="G4147" s="89">
        <v>0</v>
      </c>
      <c r="H4147" s="89">
        <v>0</v>
      </c>
      <c r="I4147" s="89">
        <v>0</v>
      </c>
      <c r="J4147" s="89">
        <v>0</v>
      </c>
      <c r="K4147" s="89">
        <v>0</v>
      </c>
      <c r="L4147" s="89">
        <v>0</v>
      </c>
      <c r="M4147" s="89">
        <v>0</v>
      </c>
      <c r="N4147" s="89">
        <v>0</v>
      </c>
      <c r="O4147" s="89">
        <v>0</v>
      </c>
      <c r="P4147" s="89">
        <v>0</v>
      </c>
      <c r="Q4147" s="89">
        <v>0</v>
      </c>
      <c r="R4147" s="89">
        <v>0</v>
      </c>
      <c r="S4147" s="89">
        <v>0</v>
      </c>
      <c r="T4147" s="89">
        <v>0</v>
      </c>
      <c r="U4147" s="89">
        <v>0</v>
      </c>
      <c r="V4147" s="89">
        <v>0</v>
      </c>
      <c r="W4147" s="89">
        <v>0</v>
      </c>
      <c r="X4147" s="89">
        <v>0</v>
      </c>
      <c r="Y4147" s="89">
        <v>0</v>
      </c>
    </row>
    <row r="4148" spans="1:25">
      <c r="A4148" s="88" t="s">
        <v>4257</v>
      </c>
      <c r="B4148" s="89">
        <v>0</v>
      </c>
      <c r="C4148" s="89">
        <v>0</v>
      </c>
      <c r="D4148" s="89">
        <v>0</v>
      </c>
      <c r="E4148" s="89">
        <v>0</v>
      </c>
      <c r="F4148" s="89">
        <v>0</v>
      </c>
      <c r="G4148" s="89">
        <v>0</v>
      </c>
      <c r="H4148" s="89">
        <v>0</v>
      </c>
      <c r="I4148" s="89">
        <v>0</v>
      </c>
      <c r="J4148" s="89">
        <v>0</v>
      </c>
      <c r="K4148" s="89">
        <v>0</v>
      </c>
      <c r="L4148" s="89">
        <v>0</v>
      </c>
      <c r="M4148" s="89">
        <v>0</v>
      </c>
      <c r="N4148" s="89">
        <v>0</v>
      </c>
      <c r="O4148" s="89">
        <v>0</v>
      </c>
      <c r="P4148" s="89">
        <v>0</v>
      </c>
      <c r="Q4148" s="89">
        <v>0</v>
      </c>
      <c r="R4148" s="89">
        <v>0</v>
      </c>
      <c r="S4148" s="89">
        <v>0</v>
      </c>
      <c r="T4148" s="89">
        <v>0</v>
      </c>
      <c r="U4148" s="89">
        <v>0</v>
      </c>
      <c r="V4148" s="89">
        <v>0</v>
      </c>
      <c r="W4148" s="89">
        <v>0</v>
      </c>
      <c r="X4148" s="89">
        <v>0</v>
      </c>
      <c r="Y4148" s="89">
        <v>0</v>
      </c>
    </row>
    <row r="4149" spans="1:25">
      <c r="A4149" s="88" t="s">
        <v>4258</v>
      </c>
      <c r="B4149" s="89">
        <v>0</v>
      </c>
      <c r="C4149" s="89">
        <v>0</v>
      </c>
      <c r="D4149" s="89">
        <v>0</v>
      </c>
      <c r="E4149" s="89">
        <v>0</v>
      </c>
      <c r="F4149" s="89">
        <v>0</v>
      </c>
      <c r="G4149" s="89">
        <v>0</v>
      </c>
      <c r="H4149" s="89">
        <v>0</v>
      </c>
      <c r="I4149" s="89">
        <v>0</v>
      </c>
      <c r="J4149" s="89">
        <v>0</v>
      </c>
      <c r="K4149" s="89">
        <v>0</v>
      </c>
      <c r="L4149" s="89">
        <v>0</v>
      </c>
      <c r="M4149" s="89">
        <v>0</v>
      </c>
      <c r="N4149" s="89">
        <v>0</v>
      </c>
      <c r="O4149" s="89">
        <v>0</v>
      </c>
      <c r="P4149" s="89">
        <v>0</v>
      </c>
      <c r="Q4149" s="89">
        <v>0</v>
      </c>
      <c r="R4149" s="89">
        <v>0</v>
      </c>
      <c r="S4149" s="89">
        <v>0</v>
      </c>
      <c r="T4149" s="89">
        <v>0</v>
      </c>
      <c r="U4149" s="89">
        <v>0</v>
      </c>
      <c r="V4149" s="89">
        <v>0</v>
      </c>
      <c r="W4149" s="89">
        <v>0</v>
      </c>
      <c r="X4149" s="89">
        <v>0</v>
      </c>
      <c r="Y4149" s="89">
        <v>0</v>
      </c>
    </row>
    <row r="4150" spans="1:25">
      <c r="A4150" s="88" t="s">
        <v>4259</v>
      </c>
      <c r="B4150" s="89">
        <v>0</v>
      </c>
      <c r="C4150" s="89">
        <v>0</v>
      </c>
      <c r="D4150" s="89">
        <v>0</v>
      </c>
      <c r="E4150" s="89">
        <v>0</v>
      </c>
      <c r="F4150" s="89">
        <v>0</v>
      </c>
      <c r="G4150" s="89">
        <v>0</v>
      </c>
      <c r="H4150" s="89">
        <v>0</v>
      </c>
      <c r="I4150" s="89">
        <v>0</v>
      </c>
      <c r="J4150" s="89">
        <v>0</v>
      </c>
      <c r="K4150" s="89">
        <v>0</v>
      </c>
      <c r="L4150" s="89">
        <v>0</v>
      </c>
      <c r="M4150" s="89">
        <v>0</v>
      </c>
      <c r="N4150" s="89">
        <v>0</v>
      </c>
      <c r="O4150" s="89">
        <v>0</v>
      </c>
      <c r="P4150" s="89">
        <v>0</v>
      </c>
      <c r="Q4150" s="89">
        <v>0</v>
      </c>
      <c r="R4150" s="89">
        <v>0</v>
      </c>
      <c r="S4150" s="89">
        <v>0</v>
      </c>
      <c r="T4150" s="89">
        <v>0</v>
      </c>
      <c r="U4150" s="89">
        <v>0</v>
      </c>
      <c r="V4150" s="89">
        <v>0</v>
      </c>
      <c r="W4150" s="89">
        <v>0</v>
      </c>
      <c r="X4150" s="89">
        <v>0</v>
      </c>
      <c r="Y4150" s="89">
        <v>0</v>
      </c>
    </row>
    <row r="4151" spans="1:25">
      <c r="A4151" s="88" t="s">
        <v>4260</v>
      </c>
      <c r="B4151" s="89">
        <v>0</v>
      </c>
      <c r="C4151" s="89">
        <v>0</v>
      </c>
      <c r="D4151" s="89">
        <v>0</v>
      </c>
      <c r="E4151" s="89">
        <v>0</v>
      </c>
      <c r="F4151" s="89">
        <v>0</v>
      </c>
      <c r="G4151" s="89">
        <v>0</v>
      </c>
      <c r="H4151" s="89">
        <v>0</v>
      </c>
      <c r="I4151" s="89">
        <v>0</v>
      </c>
      <c r="J4151" s="89">
        <v>0</v>
      </c>
      <c r="K4151" s="89">
        <v>0</v>
      </c>
      <c r="L4151" s="89">
        <v>0</v>
      </c>
      <c r="M4151" s="89">
        <v>0</v>
      </c>
      <c r="N4151" s="89">
        <v>0</v>
      </c>
      <c r="O4151" s="89">
        <v>0</v>
      </c>
      <c r="P4151" s="89">
        <v>0</v>
      </c>
      <c r="Q4151" s="89">
        <v>0</v>
      </c>
      <c r="R4151" s="89">
        <v>0</v>
      </c>
      <c r="S4151" s="89">
        <v>0</v>
      </c>
      <c r="T4151" s="89">
        <v>0</v>
      </c>
      <c r="U4151" s="89">
        <v>0</v>
      </c>
      <c r="V4151" s="89">
        <v>0</v>
      </c>
      <c r="W4151" s="89">
        <v>0</v>
      </c>
      <c r="X4151" s="89">
        <v>0</v>
      </c>
      <c r="Y4151" s="89">
        <v>0</v>
      </c>
    </row>
    <row r="4152" spans="1:25">
      <c r="A4152" s="88" t="s">
        <v>4261</v>
      </c>
      <c r="B4152" s="89">
        <v>0</v>
      </c>
      <c r="C4152" s="89">
        <v>0</v>
      </c>
      <c r="D4152" s="89">
        <v>0</v>
      </c>
      <c r="E4152" s="89">
        <v>0</v>
      </c>
      <c r="F4152" s="89">
        <v>0</v>
      </c>
      <c r="G4152" s="89">
        <v>0</v>
      </c>
      <c r="H4152" s="89">
        <v>0</v>
      </c>
      <c r="I4152" s="89">
        <v>0</v>
      </c>
      <c r="J4152" s="89">
        <v>0</v>
      </c>
      <c r="K4152" s="89">
        <v>0</v>
      </c>
      <c r="L4152" s="89">
        <v>0</v>
      </c>
      <c r="M4152" s="89">
        <v>0</v>
      </c>
      <c r="N4152" s="89">
        <v>0</v>
      </c>
      <c r="O4152" s="89">
        <v>0</v>
      </c>
      <c r="P4152" s="89">
        <v>0</v>
      </c>
      <c r="Q4152" s="89">
        <v>0</v>
      </c>
      <c r="R4152" s="89">
        <v>0</v>
      </c>
      <c r="S4152" s="89">
        <v>0</v>
      </c>
      <c r="T4152" s="89">
        <v>0</v>
      </c>
      <c r="U4152" s="89">
        <v>0</v>
      </c>
      <c r="V4152" s="89">
        <v>0</v>
      </c>
      <c r="W4152" s="89">
        <v>0</v>
      </c>
      <c r="X4152" s="89">
        <v>0</v>
      </c>
      <c r="Y4152" s="89">
        <v>0</v>
      </c>
    </row>
    <row r="4153" spans="1:25">
      <c r="A4153" s="88" t="s">
        <v>4262</v>
      </c>
      <c r="B4153" s="89">
        <v>0</v>
      </c>
      <c r="C4153" s="89">
        <v>0</v>
      </c>
      <c r="D4153" s="89">
        <v>0</v>
      </c>
      <c r="E4153" s="89">
        <v>0</v>
      </c>
      <c r="F4153" s="89">
        <v>0</v>
      </c>
      <c r="G4153" s="89">
        <v>0</v>
      </c>
      <c r="H4153" s="89">
        <v>0</v>
      </c>
      <c r="I4153" s="89">
        <v>0</v>
      </c>
      <c r="J4153" s="89">
        <v>0</v>
      </c>
      <c r="K4153" s="89">
        <v>0</v>
      </c>
      <c r="L4153" s="89">
        <v>0</v>
      </c>
      <c r="M4153" s="89">
        <v>0</v>
      </c>
      <c r="N4153" s="89">
        <v>0</v>
      </c>
      <c r="O4153" s="89">
        <v>0</v>
      </c>
      <c r="P4153" s="89">
        <v>0</v>
      </c>
      <c r="Q4153" s="89">
        <v>0</v>
      </c>
      <c r="R4153" s="89">
        <v>0</v>
      </c>
      <c r="S4153" s="89">
        <v>0</v>
      </c>
      <c r="T4153" s="89">
        <v>0</v>
      </c>
      <c r="U4153" s="89">
        <v>0</v>
      </c>
      <c r="V4153" s="89">
        <v>0</v>
      </c>
      <c r="W4153" s="89">
        <v>0</v>
      </c>
      <c r="X4153" s="89">
        <v>0</v>
      </c>
      <c r="Y4153" s="89">
        <v>0</v>
      </c>
    </row>
    <row r="4154" spans="1:25">
      <c r="A4154" s="88" t="s">
        <v>4263</v>
      </c>
      <c r="B4154" s="89">
        <v>0</v>
      </c>
      <c r="C4154" s="89">
        <v>0</v>
      </c>
      <c r="D4154" s="89">
        <v>0</v>
      </c>
      <c r="E4154" s="89">
        <v>0</v>
      </c>
      <c r="F4154" s="89">
        <v>0</v>
      </c>
      <c r="G4154" s="89">
        <v>0</v>
      </c>
      <c r="H4154" s="89">
        <v>0</v>
      </c>
      <c r="I4154" s="89">
        <v>0</v>
      </c>
      <c r="J4154" s="89">
        <v>0</v>
      </c>
      <c r="K4154" s="89">
        <v>0</v>
      </c>
      <c r="L4154" s="89">
        <v>0</v>
      </c>
      <c r="M4154" s="89">
        <v>0</v>
      </c>
      <c r="N4154" s="89">
        <v>0</v>
      </c>
      <c r="O4154" s="89">
        <v>0</v>
      </c>
      <c r="P4154" s="89">
        <v>0</v>
      </c>
      <c r="Q4154" s="89">
        <v>0</v>
      </c>
      <c r="R4154" s="89">
        <v>0</v>
      </c>
      <c r="S4154" s="89">
        <v>0</v>
      </c>
      <c r="T4154" s="89">
        <v>0</v>
      </c>
      <c r="U4154" s="89">
        <v>0</v>
      </c>
      <c r="V4154" s="89">
        <v>0</v>
      </c>
      <c r="W4154" s="89">
        <v>0</v>
      </c>
      <c r="X4154" s="89">
        <v>0</v>
      </c>
      <c r="Y4154" s="89">
        <v>0</v>
      </c>
    </row>
    <row r="4155" spans="1:25">
      <c r="A4155" s="88" t="s">
        <v>4264</v>
      </c>
      <c r="B4155" s="89">
        <v>0</v>
      </c>
      <c r="C4155" s="89">
        <v>0</v>
      </c>
      <c r="D4155" s="89">
        <v>0</v>
      </c>
      <c r="E4155" s="89">
        <v>0</v>
      </c>
      <c r="F4155" s="89">
        <v>0</v>
      </c>
      <c r="G4155" s="89">
        <v>0</v>
      </c>
      <c r="H4155" s="89">
        <v>0</v>
      </c>
      <c r="I4155" s="89">
        <v>0</v>
      </c>
      <c r="J4155" s="89">
        <v>0</v>
      </c>
      <c r="K4155" s="89">
        <v>0</v>
      </c>
      <c r="L4155" s="89">
        <v>0</v>
      </c>
      <c r="M4155" s="89">
        <v>0</v>
      </c>
      <c r="N4155" s="89">
        <v>0</v>
      </c>
      <c r="O4155" s="89">
        <v>0</v>
      </c>
      <c r="P4155" s="89">
        <v>0</v>
      </c>
      <c r="Q4155" s="89">
        <v>0</v>
      </c>
      <c r="R4155" s="89">
        <v>0</v>
      </c>
      <c r="S4155" s="89">
        <v>0</v>
      </c>
      <c r="T4155" s="89">
        <v>0</v>
      </c>
      <c r="U4155" s="89">
        <v>0</v>
      </c>
      <c r="V4155" s="89">
        <v>0</v>
      </c>
      <c r="W4155" s="89">
        <v>0</v>
      </c>
      <c r="X4155" s="89">
        <v>0</v>
      </c>
      <c r="Y4155" s="89">
        <v>0</v>
      </c>
    </row>
    <row r="4156" spans="1:25">
      <c r="A4156" s="88" t="s">
        <v>4265</v>
      </c>
      <c r="B4156" s="89">
        <v>0</v>
      </c>
      <c r="C4156" s="89">
        <v>0</v>
      </c>
      <c r="D4156" s="89">
        <v>0</v>
      </c>
      <c r="E4156" s="89">
        <v>0</v>
      </c>
      <c r="F4156" s="89">
        <v>0</v>
      </c>
      <c r="G4156" s="89">
        <v>0</v>
      </c>
      <c r="H4156" s="89">
        <v>0</v>
      </c>
      <c r="I4156" s="89">
        <v>0</v>
      </c>
      <c r="J4156" s="89">
        <v>0</v>
      </c>
      <c r="K4156" s="89">
        <v>0</v>
      </c>
      <c r="L4156" s="89">
        <v>0</v>
      </c>
      <c r="M4156" s="89">
        <v>0</v>
      </c>
      <c r="N4156" s="89">
        <v>0</v>
      </c>
      <c r="O4156" s="89">
        <v>0</v>
      </c>
      <c r="P4156" s="89">
        <v>0</v>
      </c>
      <c r="Q4156" s="89">
        <v>0</v>
      </c>
      <c r="R4156" s="89">
        <v>0</v>
      </c>
      <c r="S4156" s="89">
        <v>0</v>
      </c>
      <c r="T4156" s="89">
        <v>0</v>
      </c>
      <c r="U4156" s="89">
        <v>0</v>
      </c>
      <c r="V4156" s="89">
        <v>0</v>
      </c>
      <c r="W4156" s="89">
        <v>0</v>
      </c>
      <c r="X4156" s="89">
        <v>0</v>
      </c>
      <c r="Y4156" s="89">
        <v>0</v>
      </c>
    </row>
    <row r="4157" spans="1:25">
      <c r="A4157" s="88" t="s">
        <v>4266</v>
      </c>
      <c r="B4157" s="89">
        <v>0</v>
      </c>
      <c r="C4157" s="89">
        <v>0</v>
      </c>
      <c r="D4157" s="89">
        <v>0</v>
      </c>
      <c r="E4157" s="89">
        <v>0</v>
      </c>
      <c r="F4157" s="89">
        <v>0</v>
      </c>
      <c r="G4157" s="89">
        <v>0</v>
      </c>
      <c r="H4157" s="89">
        <v>0</v>
      </c>
      <c r="I4157" s="89">
        <v>0</v>
      </c>
      <c r="J4157" s="89">
        <v>0</v>
      </c>
      <c r="K4157" s="89">
        <v>0</v>
      </c>
      <c r="L4157" s="89">
        <v>0</v>
      </c>
      <c r="M4157" s="89">
        <v>0</v>
      </c>
      <c r="N4157" s="89">
        <v>0</v>
      </c>
      <c r="O4157" s="89">
        <v>0</v>
      </c>
      <c r="P4157" s="89">
        <v>0</v>
      </c>
      <c r="Q4157" s="89">
        <v>0</v>
      </c>
      <c r="R4157" s="89">
        <v>0</v>
      </c>
      <c r="S4157" s="89">
        <v>0</v>
      </c>
      <c r="T4157" s="89">
        <v>0</v>
      </c>
      <c r="U4157" s="89">
        <v>0</v>
      </c>
      <c r="V4157" s="89">
        <v>0</v>
      </c>
      <c r="W4157" s="89">
        <v>0</v>
      </c>
      <c r="X4157" s="89">
        <v>0</v>
      </c>
      <c r="Y4157" s="89">
        <v>0</v>
      </c>
    </row>
    <row r="4158" spans="1:25">
      <c r="A4158" s="88" t="s">
        <v>4267</v>
      </c>
      <c r="B4158" s="89">
        <v>0</v>
      </c>
      <c r="C4158" s="89">
        <v>0</v>
      </c>
      <c r="D4158" s="89">
        <v>0</v>
      </c>
      <c r="E4158" s="89">
        <v>0</v>
      </c>
      <c r="F4158" s="89">
        <v>0</v>
      </c>
      <c r="G4158" s="89">
        <v>0</v>
      </c>
      <c r="H4158" s="89">
        <v>0</v>
      </c>
      <c r="I4158" s="89">
        <v>0</v>
      </c>
      <c r="J4158" s="89">
        <v>0</v>
      </c>
      <c r="K4158" s="89">
        <v>0</v>
      </c>
      <c r="L4158" s="89">
        <v>0</v>
      </c>
      <c r="M4158" s="89">
        <v>0</v>
      </c>
      <c r="N4158" s="89">
        <v>0</v>
      </c>
      <c r="O4158" s="89">
        <v>0</v>
      </c>
      <c r="P4158" s="89">
        <v>0</v>
      </c>
      <c r="Q4158" s="89">
        <v>0</v>
      </c>
      <c r="R4158" s="89">
        <v>0</v>
      </c>
      <c r="S4158" s="89">
        <v>0</v>
      </c>
      <c r="T4158" s="89">
        <v>0</v>
      </c>
      <c r="U4158" s="89">
        <v>0</v>
      </c>
      <c r="V4158" s="89">
        <v>0</v>
      </c>
      <c r="W4158" s="89">
        <v>0</v>
      </c>
      <c r="X4158" s="89">
        <v>0</v>
      </c>
      <c r="Y4158" s="89">
        <v>0</v>
      </c>
    </row>
    <row r="4159" spans="1:25">
      <c r="A4159" s="88" t="s">
        <v>4268</v>
      </c>
      <c r="B4159" s="89">
        <v>0</v>
      </c>
      <c r="C4159" s="89">
        <v>0</v>
      </c>
      <c r="D4159" s="89">
        <v>0</v>
      </c>
      <c r="E4159" s="89">
        <v>0</v>
      </c>
      <c r="F4159" s="89">
        <v>0</v>
      </c>
      <c r="G4159" s="89">
        <v>0</v>
      </c>
      <c r="H4159" s="89">
        <v>0</v>
      </c>
      <c r="I4159" s="89">
        <v>0</v>
      </c>
      <c r="J4159" s="89">
        <v>0</v>
      </c>
      <c r="K4159" s="89">
        <v>0</v>
      </c>
      <c r="L4159" s="89">
        <v>0</v>
      </c>
      <c r="M4159" s="89">
        <v>0</v>
      </c>
      <c r="N4159" s="89">
        <v>0</v>
      </c>
      <c r="O4159" s="89">
        <v>0</v>
      </c>
      <c r="P4159" s="89">
        <v>0</v>
      </c>
      <c r="Q4159" s="89">
        <v>0</v>
      </c>
      <c r="R4159" s="89">
        <v>0</v>
      </c>
      <c r="S4159" s="89">
        <v>0</v>
      </c>
      <c r="T4159" s="89">
        <v>0</v>
      </c>
      <c r="U4159" s="89">
        <v>0</v>
      </c>
      <c r="V4159" s="89">
        <v>0</v>
      </c>
      <c r="W4159" s="89">
        <v>0</v>
      </c>
      <c r="X4159" s="89">
        <v>0</v>
      </c>
      <c r="Y4159" s="89">
        <v>0</v>
      </c>
    </row>
    <row r="4160" spans="1:25">
      <c r="A4160" s="88" t="s">
        <v>4269</v>
      </c>
      <c r="B4160" s="89">
        <v>0</v>
      </c>
      <c r="C4160" s="89">
        <v>0</v>
      </c>
      <c r="D4160" s="89">
        <v>0</v>
      </c>
      <c r="E4160" s="89">
        <v>0</v>
      </c>
      <c r="F4160" s="89">
        <v>0</v>
      </c>
      <c r="G4160" s="89">
        <v>0</v>
      </c>
      <c r="H4160" s="89">
        <v>0</v>
      </c>
      <c r="I4160" s="89">
        <v>0</v>
      </c>
      <c r="J4160" s="89">
        <v>0</v>
      </c>
      <c r="K4160" s="89">
        <v>0</v>
      </c>
      <c r="L4160" s="89">
        <v>0</v>
      </c>
      <c r="M4160" s="89">
        <v>0</v>
      </c>
      <c r="N4160" s="89">
        <v>0</v>
      </c>
      <c r="O4160" s="89">
        <v>0</v>
      </c>
      <c r="P4160" s="89">
        <v>0</v>
      </c>
      <c r="Q4160" s="89">
        <v>0</v>
      </c>
      <c r="R4160" s="89">
        <v>0</v>
      </c>
      <c r="S4160" s="89">
        <v>0</v>
      </c>
      <c r="T4160" s="89">
        <v>0</v>
      </c>
      <c r="U4160" s="89">
        <v>0</v>
      </c>
      <c r="V4160" s="89">
        <v>0</v>
      </c>
      <c r="W4160" s="89">
        <v>0</v>
      </c>
      <c r="X4160" s="89">
        <v>0</v>
      </c>
      <c r="Y4160" s="89">
        <v>0</v>
      </c>
    </row>
    <row r="4161" spans="1:25">
      <c r="A4161" s="88" t="s">
        <v>4270</v>
      </c>
      <c r="B4161" s="89">
        <v>0</v>
      </c>
      <c r="C4161" s="89">
        <v>0</v>
      </c>
      <c r="D4161" s="89">
        <v>0</v>
      </c>
      <c r="E4161" s="89">
        <v>0</v>
      </c>
      <c r="F4161" s="89">
        <v>0</v>
      </c>
      <c r="G4161" s="89">
        <v>0</v>
      </c>
      <c r="H4161" s="89">
        <v>0</v>
      </c>
      <c r="I4161" s="89">
        <v>0</v>
      </c>
      <c r="J4161" s="89">
        <v>0</v>
      </c>
      <c r="K4161" s="89">
        <v>0</v>
      </c>
      <c r="L4161" s="89">
        <v>0</v>
      </c>
      <c r="M4161" s="89">
        <v>0</v>
      </c>
      <c r="N4161" s="89">
        <v>0</v>
      </c>
      <c r="O4161" s="89">
        <v>0</v>
      </c>
      <c r="P4161" s="89">
        <v>0</v>
      </c>
      <c r="Q4161" s="89">
        <v>0</v>
      </c>
      <c r="R4161" s="89">
        <v>0</v>
      </c>
      <c r="S4161" s="89">
        <v>0</v>
      </c>
      <c r="T4161" s="89">
        <v>0</v>
      </c>
      <c r="U4161" s="89">
        <v>0</v>
      </c>
      <c r="V4161" s="89">
        <v>0</v>
      </c>
      <c r="W4161" s="89">
        <v>0</v>
      </c>
      <c r="X4161" s="89">
        <v>0</v>
      </c>
      <c r="Y4161" s="89">
        <v>0</v>
      </c>
    </row>
    <row r="4162" spans="1:25">
      <c r="A4162" s="88" t="s">
        <v>4271</v>
      </c>
      <c r="B4162" s="89">
        <v>0</v>
      </c>
      <c r="C4162" s="89">
        <v>0</v>
      </c>
      <c r="D4162" s="89">
        <v>0</v>
      </c>
      <c r="E4162" s="89">
        <v>0</v>
      </c>
      <c r="F4162" s="89">
        <v>0</v>
      </c>
      <c r="G4162" s="89">
        <v>0</v>
      </c>
      <c r="H4162" s="89">
        <v>0</v>
      </c>
      <c r="I4162" s="89">
        <v>0</v>
      </c>
      <c r="J4162" s="89">
        <v>0</v>
      </c>
      <c r="K4162" s="89">
        <v>0</v>
      </c>
      <c r="L4162" s="89">
        <v>0</v>
      </c>
      <c r="M4162" s="89">
        <v>0</v>
      </c>
      <c r="N4162" s="89">
        <v>0</v>
      </c>
      <c r="O4162" s="89">
        <v>0</v>
      </c>
      <c r="P4162" s="89">
        <v>0</v>
      </c>
      <c r="Q4162" s="89">
        <v>0</v>
      </c>
      <c r="R4162" s="89">
        <v>0</v>
      </c>
      <c r="S4162" s="89">
        <v>0</v>
      </c>
      <c r="T4162" s="89">
        <v>0</v>
      </c>
      <c r="U4162" s="89">
        <v>0</v>
      </c>
      <c r="V4162" s="89">
        <v>0</v>
      </c>
      <c r="W4162" s="89">
        <v>0</v>
      </c>
      <c r="X4162" s="89">
        <v>0</v>
      </c>
      <c r="Y4162" s="89">
        <v>0</v>
      </c>
    </row>
    <row r="4163" spans="1:25">
      <c r="A4163" s="88" t="s">
        <v>4272</v>
      </c>
      <c r="B4163" s="89">
        <v>0</v>
      </c>
      <c r="C4163" s="89">
        <v>0</v>
      </c>
      <c r="D4163" s="89">
        <v>0</v>
      </c>
      <c r="E4163" s="89">
        <v>0</v>
      </c>
      <c r="F4163" s="89">
        <v>0</v>
      </c>
      <c r="G4163" s="89">
        <v>0</v>
      </c>
      <c r="H4163" s="89">
        <v>0</v>
      </c>
      <c r="I4163" s="89">
        <v>0</v>
      </c>
      <c r="J4163" s="89">
        <v>0</v>
      </c>
      <c r="K4163" s="89">
        <v>0</v>
      </c>
      <c r="L4163" s="89">
        <v>0</v>
      </c>
      <c r="M4163" s="89">
        <v>0</v>
      </c>
      <c r="N4163" s="89">
        <v>0</v>
      </c>
      <c r="O4163" s="89">
        <v>0</v>
      </c>
      <c r="P4163" s="89">
        <v>0</v>
      </c>
      <c r="Q4163" s="89">
        <v>0</v>
      </c>
      <c r="R4163" s="89">
        <v>0</v>
      </c>
      <c r="S4163" s="89">
        <v>0</v>
      </c>
      <c r="T4163" s="89">
        <v>0</v>
      </c>
      <c r="U4163" s="89">
        <v>0</v>
      </c>
      <c r="V4163" s="89">
        <v>0</v>
      </c>
      <c r="W4163" s="89">
        <v>0</v>
      </c>
      <c r="X4163" s="89">
        <v>0</v>
      </c>
      <c r="Y4163" s="89">
        <v>0</v>
      </c>
    </row>
    <row r="4164" spans="1:25">
      <c r="A4164" s="88" t="s">
        <v>4273</v>
      </c>
      <c r="B4164" s="89">
        <v>0</v>
      </c>
      <c r="C4164" s="89">
        <v>0</v>
      </c>
      <c r="D4164" s="89">
        <v>0</v>
      </c>
      <c r="E4164" s="89">
        <v>0</v>
      </c>
      <c r="F4164" s="89">
        <v>0</v>
      </c>
      <c r="G4164" s="89">
        <v>0</v>
      </c>
      <c r="H4164" s="89">
        <v>0</v>
      </c>
      <c r="I4164" s="89">
        <v>0</v>
      </c>
      <c r="J4164" s="89">
        <v>0</v>
      </c>
      <c r="K4164" s="89">
        <v>0</v>
      </c>
      <c r="L4164" s="89">
        <v>0</v>
      </c>
      <c r="M4164" s="89">
        <v>0</v>
      </c>
      <c r="N4164" s="89">
        <v>0</v>
      </c>
      <c r="O4164" s="89">
        <v>0</v>
      </c>
      <c r="P4164" s="89">
        <v>0</v>
      </c>
      <c r="Q4164" s="89">
        <v>0</v>
      </c>
      <c r="R4164" s="89">
        <v>0</v>
      </c>
      <c r="S4164" s="89">
        <v>0</v>
      </c>
      <c r="T4164" s="89">
        <v>0</v>
      </c>
      <c r="U4164" s="89">
        <v>0</v>
      </c>
      <c r="V4164" s="89">
        <v>0</v>
      </c>
      <c r="W4164" s="89">
        <v>0</v>
      </c>
      <c r="X4164" s="89">
        <v>0</v>
      </c>
      <c r="Y4164" s="89">
        <v>0</v>
      </c>
    </row>
    <row r="4165" spans="1:25">
      <c r="A4165" s="88" t="s">
        <v>4274</v>
      </c>
      <c r="B4165" s="89">
        <v>0</v>
      </c>
      <c r="C4165" s="89">
        <v>0</v>
      </c>
      <c r="D4165" s="89">
        <v>0</v>
      </c>
      <c r="E4165" s="89">
        <v>0</v>
      </c>
      <c r="F4165" s="89">
        <v>0</v>
      </c>
      <c r="G4165" s="89">
        <v>0</v>
      </c>
      <c r="H4165" s="89">
        <v>0</v>
      </c>
      <c r="I4165" s="89">
        <v>0</v>
      </c>
      <c r="J4165" s="89">
        <v>0</v>
      </c>
      <c r="K4165" s="89">
        <v>0</v>
      </c>
      <c r="L4165" s="89">
        <v>0</v>
      </c>
      <c r="M4165" s="89">
        <v>0</v>
      </c>
      <c r="N4165" s="89">
        <v>0</v>
      </c>
      <c r="O4165" s="89">
        <v>0</v>
      </c>
      <c r="P4165" s="89">
        <v>0</v>
      </c>
      <c r="Q4165" s="89">
        <v>0</v>
      </c>
      <c r="R4165" s="89">
        <v>0</v>
      </c>
      <c r="S4165" s="89">
        <v>0</v>
      </c>
      <c r="T4165" s="89">
        <v>0</v>
      </c>
      <c r="U4165" s="89">
        <v>0</v>
      </c>
      <c r="V4165" s="89">
        <v>0</v>
      </c>
      <c r="W4165" s="89">
        <v>0</v>
      </c>
      <c r="X4165" s="89">
        <v>0</v>
      </c>
      <c r="Y4165" s="89">
        <v>0</v>
      </c>
    </row>
    <row r="4166" spans="1:25">
      <c r="A4166" s="88" t="s">
        <v>4275</v>
      </c>
      <c r="B4166" s="89">
        <v>0</v>
      </c>
      <c r="C4166" s="89">
        <v>0</v>
      </c>
      <c r="D4166" s="89">
        <v>0</v>
      </c>
      <c r="E4166" s="89">
        <v>0</v>
      </c>
      <c r="F4166" s="89">
        <v>0</v>
      </c>
      <c r="G4166" s="89">
        <v>0</v>
      </c>
      <c r="H4166" s="89">
        <v>0</v>
      </c>
      <c r="I4166" s="89">
        <v>0</v>
      </c>
      <c r="J4166" s="89">
        <v>0</v>
      </c>
      <c r="K4166" s="89">
        <v>0</v>
      </c>
      <c r="L4166" s="89">
        <v>0</v>
      </c>
      <c r="M4166" s="89">
        <v>0</v>
      </c>
      <c r="N4166" s="89">
        <v>0</v>
      </c>
      <c r="O4166" s="89">
        <v>0</v>
      </c>
      <c r="P4166" s="89">
        <v>0</v>
      </c>
      <c r="Q4166" s="89">
        <v>0</v>
      </c>
      <c r="R4166" s="89">
        <v>0</v>
      </c>
      <c r="S4166" s="89">
        <v>0</v>
      </c>
      <c r="T4166" s="89">
        <v>0</v>
      </c>
      <c r="U4166" s="89">
        <v>0</v>
      </c>
      <c r="V4166" s="89">
        <v>0</v>
      </c>
      <c r="W4166" s="89">
        <v>0</v>
      </c>
      <c r="X4166" s="89">
        <v>0</v>
      </c>
      <c r="Y4166" s="89">
        <v>0</v>
      </c>
    </row>
    <row r="4167" spans="1:25">
      <c r="A4167" s="88" t="s">
        <v>4276</v>
      </c>
      <c r="B4167" s="89">
        <v>0</v>
      </c>
      <c r="C4167" s="89">
        <v>0</v>
      </c>
      <c r="D4167" s="89">
        <v>0</v>
      </c>
      <c r="E4167" s="89">
        <v>0</v>
      </c>
      <c r="F4167" s="89">
        <v>0</v>
      </c>
      <c r="G4167" s="89">
        <v>0</v>
      </c>
      <c r="H4167" s="89">
        <v>0</v>
      </c>
      <c r="I4167" s="89">
        <v>0</v>
      </c>
      <c r="J4167" s="89">
        <v>0</v>
      </c>
      <c r="K4167" s="89">
        <v>0</v>
      </c>
      <c r="L4167" s="89">
        <v>0</v>
      </c>
      <c r="M4167" s="89">
        <v>0</v>
      </c>
      <c r="N4167" s="89">
        <v>0</v>
      </c>
      <c r="O4167" s="89">
        <v>0</v>
      </c>
      <c r="P4167" s="89">
        <v>0</v>
      </c>
      <c r="Q4167" s="89">
        <v>0</v>
      </c>
      <c r="R4167" s="89">
        <v>0</v>
      </c>
      <c r="S4167" s="89">
        <v>0</v>
      </c>
      <c r="T4167" s="89">
        <v>0</v>
      </c>
      <c r="U4167" s="89">
        <v>0</v>
      </c>
      <c r="V4167" s="89">
        <v>0</v>
      </c>
      <c r="W4167" s="89">
        <v>0</v>
      </c>
      <c r="X4167" s="89">
        <v>0</v>
      </c>
      <c r="Y4167" s="89">
        <v>0</v>
      </c>
    </row>
    <row r="4168" spans="1:25">
      <c r="A4168" s="88" t="s">
        <v>4277</v>
      </c>
      <c r="B4168" s="89">
        <v>0</v>
      </c>
      <c r="C4168" s="89">
        <v>0</v>
      </c>
      <c r="D4168" s="89">
        <v>0</v>
      </c>
      <c r="E4168" s="89">
        <v>0</v>
      </c>
      <c r="F4168" s="89">
        <v>0</v>
      </c>
      <c r="G4168" s="89">
        <v>0</v>
      </c>
      <c r="H4168" s="89">
        <v>0</v>
      </c>
      <c r="I4168" s="89">
        <v>0</v>
      </c>
      <c r="J4168" s="89">
        <v>0</v>
      </c>
      <c r="K4168" s="89">
        <v>0</v>
      </c>
      <c r="L4168" s="89">
        <v>0</v>
      </c>
      <c r="M4168" s="89">
        <v>0</v>
      </c>
      <c r="N4168" s="89">
        <v>0</v>
      </c>
      <c r="O4168" s="89">
        <v>0</v>
      </c>
      <c r="P4168" s="89">
        <v>0</v>
      </c>
      <c r="Q4168" s="89">
        <v>0</v>
      </c>
      <c r="R4168" s="89">
        <v>0</v>
      </c>
      <c r="S4168" s="89">
        <v>0</v>
      </c>
      <c r="T4168" s="89">
        <v>0</v>
      </c>
      <c r="U4168" s="89">
        <v>0</v>
      </c>
      <c r="V4168" s="89">
        <v>0</v>
      </c>
      <c r="W4168" s="89">
        <v>0</v>
      </c>
      <c r="X4168" s="89">
        <v>0</v>
      </c>
      <c r="Y4168" s="89">
        <v>0</v>
      </c>
    </row>
    <row r="4169" spans="1:25">
      <c r="A4169" s="88" t="s">
        <v>4278</v>
      </c>
      <c r="B4169" s="89">
        <v>0</v>
      </c>
      <c r="C4169" s="89">
        <v>0</v>
      </c>
      <c r="D4169" s="89">
        <v>0</v>
      </c>
      <c r="E4169" s="89">
        <v>0</v>
      </c>
      <c r="F4169" s="89">
        <v>0</v>
      </c>
      <c r="G4169" s="89">
        <v>0</v>
      </c>
      <c r="H4169" s="89">
        <v>0</v>
      </c>
      <c r="I4169" s="89">
        <v>0</v>
      </c>
      <c r="J4169" s="89">
        <v>0</v>
      </c>
      <c r="K4169" s="89">
        <v>0</v>
      </c>
      <c r="L4169" s="89">
        <v>0</v>
      </c>
      <c r="M4169" s="89">
        <v>0</v>
      </c>
      <c r="N4169" s="89">
        <v>0</v>
      </c>
      <c r="O4169" s="89">
        <v>0</v>
      </c>
      <c r="P4169" s="89">
        <v>0</v>
      </c>
      <c r="Q4169" s="89">
        <v>0</v>
      </c>
      <c r="R4169" s="89">
        <v>0</v>
      </c>
      <c r="S4169" s="89">
        <v>0</v>
      </c>
      <c r="T4169" s="89">
        <v>0</v>
      </c>
      <c r="U4169" s="89">
        <v>0</v>
      </c>
      <c r="V4169" s="89">
        <v>0</v>
      </c>
      <c r="W4169" s="89">
        <v>0</v>
      </c>
      <c r="X4169" s="89">
        <v>0</v>
      </c>
      <c r="Y4169" s="89">
        <v>0</v>
      </c>
    </row>
    <row r="4170" spans="1:25">
      <c r="A4170" s="88" t="s">
        <v>4279</v>
      </c>
      <c r="B4170" s="89">
        <v>0</v>
      </c>
      <c r="C4170" s="89">
        <v>0</v>
      </c>
      <c r="D4170" s="89">
        <v>0</v>
      </c>
      <c r="E4170" s="89">
        <v>0</v>
      </c>
      <c r="F4170" s="89">
        <v>0</v>
      </c>
      <c r="G4170" s="89">
        <v>0</v>
      </c>
      <c r="H4170" s="89">
        <v>0</v>
      </c>
      <c r="I4170" s="89">
        <v>0</v>
      </c>
      <c r="J4170" s="89">
        <v>0</v>
      </c>
      <c r="K4170" s="89">
        <v>0</v>
      </c>
      <c r="L4170" s="89">
        <v>0</v>
      </c>
      <c r="M4170" s="89">
        <v>0</v>
      </c>
      <c r="N4170" s="89">
        <v>0</v>
      </c>
      <c r="O4170" s="89">
        <v>0</v>
      </c>
      <c r="P4170" s="89">
        <v>0</v>
      </c>
      <c r="Q4170" s="89">
        <v>0</v>
      </c>
      <c r="R4170" s="89">
        <v>0</v>
      </c>
      <c r="S4170" s="89">
        <v>0</v>
      </c>
      <c r="T4170" s="89">
        <v>0</v>
      </c>
      <c r="U4170" s="89">
        <v>0</v>
      </c>
      <c r="V4170" s="89">
        <v>0</v>
      </c>
      <c r="W4170" s="89">
        <v>0</v>
      </c>
      <c r="X4170" s="89">
        <v>0</v>
      </c>
      <c r="Y4170" s="89">
        <v>0</v>
      </c>
    </row>
    <row r="4171" spans="1:25">
      <c r="A4171" s="88" t="s">
        <v>4280</v>
      </c>
      <c r="B4171" s="89">
        <v>0</v>
      </c>
      <c r="C4171" s="89">
        <v>0</v>
      </c>
      <c r="D4171" s="89">
        <v>0</v>
      </c>
      <c r="E4171" s="89">
        <v>0</v>
      </c>
      <c r="F4171" s="89">
        <v>0</v>
      </c>
      <c r="G4171" s="89">
        <v>0</v>
      </c>
      <c r="H4171" s="89">
        <v>0</v>
      </c>
      <c r="I4171" s="89">
        <v>0</v>
      </c>
      <c r="J4171" s="89">
        <v>0</v>
      </c>
      <c r="K4171" s="89">
        <v>0</v>
      </c>
      <c r="L4171" s="89">
        <v>0</v>
      </c>
      <c r="M4171" s="89">
        <v>0</v>
      </c>
      <c r="N4171" s="89">
        <v>0</v>
      </c>
      <c r="O4171" s="89">
        <v>0</v>
      </c>
      <c r="P4171" s="89">
        <v>0</v>
      </c>
      <c r="Q4171" s="89">
        <v>0</v>
      </c>
      <c r="R4171" s="89">
        <v>0</v>
      </c>
      <c r="S4171" s="89">
        <v>0</v>
      </c>
      <c r="T4171" s="89">
        <v>0</v>
      </c>
      <c r="U4171" s="89">
        <v>0</v>
      </c>
      <c r="V4171" s="89">
        <v>0</v>
      </c>
      <c r="W4171" s="89">
        <v>0</v>
      </c>
      <c r="X4171" s="89">
        <v>0</v>
      </c>
      <c r="Y4171" s="89">
        <v>0</v>
      </c>
    </row>
    <row r="4172" spans="1:25">
      <c r="A4172" s="88" t="s">
        <v>4281</v>
      </c>
      <c r="B4172" s="89">
        <v>0</v>
      </c>
      <c r="C4172" s="89">
        <v>0</v>
      </c>
      <c r="D4172" s="89">
        <v>0</v>
      </c>
      <c r="E4172" s="89">
        <v>0</v>
      </c>
      <c r="F4172" s="89">
        <v>0</v>
      </c>
      <c r="G4172" s="89">
        <v>0</v>
      </c>
      <c r="H4172" s="89">
        <v>0</v>
      </c>
      <c r="I4172" s="89">
        <v>0</v>
      </c>
      <c r="J4172" s="89">
        <v>0</v>
      </c>
      <c r="K4172" s="89">
        <v>0</v>
      </c>
      <c r="L4172" s="89">
        <v>0</v>
      </c>
      <c r="M4172" s="89">
        <v>0</v>
      </c>
      <c r="N4172" s="89">
        <v>0</v>
      </c>
      <c r="O4172" s="89">
        <v>0</v>
      </c>
      <c r="P4172" s="89">
        <v>0</v>
      </c>
      <c r="Q4172" s="89">
        <v>0</v>
      </c>
      <c r="R4172" s="89">
        <v>0</v>
      </c>
      <c r="S4172" s="89">
        <v>0</v>
      </c>
      <c r="T4172" s="89">
        <v>0</v>
      </c>
      <c r="U4172" s="89">
        <v>0</v>
      </c>
      <c r="V4172" s="89">
        <v>0</v>
      </c>
      <c r="W4172" s="89">
        <v>0</v>
      </c>
      <c r="X4172" s="89">
        <v>0</v>
      </c>
      <c r="Y4172" s="89">
        <v>0</v>
      </c>
    </row>
    <row r="4173" spans="1:25">
      <c r="A4173" s="88" t="s">
        <v>4282</v>
      </c>
      <c r="B4173" s="89">
        <v>0</v>
      </c>
      <c r="C4173" s="89">
        <v>0</v>
      </c>
      <c r="D4173" s="89">
        <v>0</v>
      </c>
      <c r="E4173" s="89">
        <v>0</v>
      </c>
      <c r="F4173" s="89">
        <v>0</v>
      </c>
      <c r="G4173" s="89">
        <v>0</v>
      </c>
      <c r="H4173" s="89">
        <v>0</v>
      </c>
      <c r="I4173" s="89">
        <v>0</v>
      </c>
      <c r="J4173" s="89">
        <v>0</v>
      </c>
      <c r="K4173" s="89">
        <v>0</v>
      </c>
      <c r="L4173" s="89">
        <v>0</v>
      </c>
      <c r="M4173" s="89">
        <v>0</v>
      </c>
      <c r="N4173" s="89">
        <v>0</v>
      </c>
      <c r="O4173" s="89">
        <v>0</v>
      </c>
      <c r="P4173" s="89">
        <v>0</v>
      </c>
      <c r="Q4173" s="89">
        <v>0</v>
      </c>
      <c r="R4173" s="89">
        <v>0</v>
      </c>
      <c r="S4173" s="89">
        <v>0</v>
      </c>
      <c r="T4173" s="89">
        <v>0</v>
      </c>
      <c r="U4173" s="89">
        <v>0</v>
      </c>
      <c r="V4173" s="89">
        <v>0</v>
      </c>
      <c r="W4173" s="89">
        <v>0</v>
      </c>
      <c r="X4173" s="89">
        <v>0</v>
      </c>
      <c r="Y4173" s="89">
        <v>0</v>
      </c>
    </row>
    <row r="4174" spans="1:25">
      <c r="A4174" s="88" t="s">
        <v>4283</v>
      </c>
      <c r="B4174" s="89">
        <v>0</v>
      </c>
      <c r="C4174" s="89">
        <v>0</v>
      </c>
      <c r="D4174" s="89">
        <v>0</v>
      </c>
      <c r="E4174" s="89">
        <v>0</v>
      </c>
      <c r="F4174" s="89">
        <v>0</v>
      </c>
      <c r="G4174" s="89">
        <v>0</v>
      </c>
      <c r="H4174" s="89">
        <v>0</v>
      </c>
      <c r="I4174" s="89">
        <v>0</v>
      </c>
      <c r="J4174" s="89">
        <v>0</v>
      </c>
      <c r="K4174" s="89">
        <v>0</v>
      </c>
      <c r="L4174" s="89">
        <v>0</v>
      </c>
      <c r="M4174" s="89">
        <v>0</v>
      </c>
      <c r="N4174" s="89">
        <v>0</v>
      </c>
      <c r="O4174" s="89">
        <v>0</v>
      </c>
      <c r="P4174" s="89">
        <v>0</v>
      </c>
      <c r="Q4174" s="89">
        <v>0</v>
      </c>
      <c r="R4174" s="89">
        <v>0</v>
      </c>
      <c r="S4174" s="89">
        <v>0</v>
      </c>
      <c r="T4174" s="89">
        <v>0</v>
      </c>
      <c r="U4174" s="89">
        <v>0</v>
      </c>
      <c r="V4174" s="89">
        <v>0</v>
      </c>
      <c r="W4174" s="89">
        <v>0</v>
      </c>
      <c r="X4174" s="89">
        <v>0</v>
      </c>
      <c r="Y4174" s="89">
        <v>0</v>
      </c>
    </row>
    <row r="4175" spans="1:25">
      <c r="A4175" s="88" t="s">
        <v>4284</v>
      </c>
      <c r="B4175" s="89">
        <v>0</v>
      </c>
      <c r="C4175" s="89">
        <v>0</v>
      </c>
      <c r="D4175" s="89">
        <v>0</v>
      </c>
      <c r="E4175" s="89">
        <v>0</v>
      </c>
      <c r="F4175" s="89">
        <v>0</v>
      </c>
      <c r="G4175" s="89">
        <v>0</v>
      </c>
      <c r="H4175" s="89">
        <v>0</v>
      </c>
      <c r="I4175" s="89">
        <v>0</v>
      </c>
      <c r="J4175" s="89">
        <v>0</v>
      </c>
      <c r="K4175" s="89">
        <v>0</v>
      </c>
      <c r="L4175" s="89">
        <v>0</v>
      </c>
      <c r="M4175" s="89">
        <v>0</v>
      </c>
      <c r="N4175" s="89">
        <v>0</v>
      </c>
      <c r="O4175" s="89">
        <v>0</v>
      </c>
      <c r="P4175" s="89">
        <v>0</v>
      </c>
      <c r="Q4175" s="89">
        <v>0</v>
      </c>
      <c r="R4175" s="89">
        <v>0</v>
      </c>
      <c r="S4175" s="89">
        <v>0</v>
      </c>
      <c r="T4175" s="89">
        <v>0</v>
      </c>
      <c r="U4175" s="89">
        <v>0</v>
      </c>
      <c r="V4175" s="89">
        <v>0</v>
      </c>
      <c r="W4175" s="89">
        <v>0</v>
      </c>
      <c r="X4175" s="89">
        <v>0</v>
      </c>
      <c r="Y4175" s="89">
        <v>0</v>
      </c>
    </row>
    <row r="4176" spans="1:25">
      <c r="A4176" s="88" t="s">
        <v>4285</v>
      </c>
      <c r="B4176" s="89">
        <v>0</v>
      </c>
      <c r="C4176" s="89">
        <v>0</v>
      </c>
      <c r="D4176" s="89">
        <v>0</v>
      </c>
      <c r="E4176" s="89">
        <v>0</v>
      </c>
      <c r="F4176" s="89">
        <v>0</v>
      </c>
      <c r="G4176" s="89">
        <v>0</v>
      </c>
      <c r="H4176" s="89">
        <v>0</v>
      </c>
      <c r="I4176" s="89">
        <v>0</v>
      </c>
      <c r="J4176" s="89">
        <v>0</v>
      </c>
      <c r="K4176" s="89">
        <v>0</v>
      </c>
      <c r="L4176" s="89">
        <v>0</v>
      </c>
      <c r="M4176" s="89">
        <v>0</v>
      </c>
      <c r="N4176" s="89">
        <v>0</v>
      </c>
      <c r="O4176" s="89">
        <v>0</v>
      </c>
      <c r="P4176" s="89">
        <v>0</v>
      </c>
      <c r="Q4176" s="89">
        <v>0</v>
      </c>
      <c r="R4176" s="89">
        <v>0</v>
      </c>
      <c r="S4176" s="89">
        <v>0</v>
      </c>
      <c r="T4176" s="89">
        <v>0</v>
      </c>
      <c r="U4176" s="89">
        <v>0</v>
      </c>
      <c r="V4176" s="89">
        <v>0</v>
      </c>
      <c r="W4176" s="89">
        <v>0</v>
      </c>
      <c r="X4176" s="89">
        <v>0</v>
      </c>
      <c r="Y4176" s="89">
        <v>0</v>
      </c>
    </row>
    <row r="4177" spans="1:25">
      <c r="A4177" s="88" t="s">
        <v>4286</v>
      </c>
      <c r="B4177" s="89">
        <v>0</v>
      </c>
      <c r="C4177" s="89">
        <v>0</v>
      </c>
      <c r="D4177" s="89">
        <v>0</v>
      </c>
      <c r="E4177" s="89">
        <v>0</v>
      </c>
      <c r="F4177" s="89">
        <v>0</v>
      </c>
      <c r="G4177" s="89">
        <v>0</v>
      </c>
      <c r="H4177" s="89">
        <v>0</v>
      </c>
      <c r="I4177" s="89">
        <v>0</v>
      </c>
      <c r="J4177" s="89">
        <v>0</v>
      </c>
      <c r="K4177" s="89">
        <v>0</v>
      </c>
      <c r="L4177" s="89">
        <v>0</v>
      </c>
      <c r="M4177" s="89">
        <v>0</v>
      </c>
      <c r="N4177" s="89">
        <v>0</v>
      </c>
      <c r="O4177" s="89">
        <v>0</v>
      </c>
      <c r="P4177" s="89">
        <v>0</v>
      </c>
      <c r="Q4177" s="89">
        <v>0</v>
      </c>
      <c r="R4177" s="89">
        <v>0</v>
      </c>
      <c r="S4177" s="89">
        <v>0</v>
      </c>
      <c r="T4177" s="89">
        <v>0</v>
      </c>
      <c r="U4177" s="89">
        <v>0</v>
      </c>
      <c r="V4177" s="89">
        <v>0</v>
      </c>
      <c r="W4177" s="89">
        <v>0</v>
      </c>
      <c r="X4177" s="89">
        <v>0</v>
      </c>
      <c r="Y4177" s="89">
        <v>0</v>
      </c>
    </row>
    <row r="4178" spans="1:25">
      <c r="A4178" s="88" t="s">
        <v>4287</v>
      </c>
      <c r="B4178" s="89">
        <v>0</v>
      </c>
      <c r="C4178" s="89">
        <v>0</v>
      </c>
      <c r="D4178" s="89">
        <v>0</v>
      </c>
      <c r="E4178" s="89">
        <v>0</v>
      </c>
      <c r="F4178" s="89">
        <v>0</v>
      </c>
      <c r="G4178" s="89">
        <v>0</v>
      </c>
      <c r="H4178" s="89">
        <v>0</v>
      </c>
      <c r="I4178" s="89">
        <v>0</v>
      </c>
      <c r="J4178" s="89">
        <v>0</v>
      </c>
      <c r="K4178" s="89">
        <v>0</v>
      </c>
      <c r="L4178" s="89">
        <v>0</v>
      </c>
      <c r="M4178" s="89">
        <v>0</v>
      </c>
      <c r="N4178" s="89">
        <v>0</v>
      </c>
      <c r="O4178" s="89">
        <v>0</v>
      </c>
      <c r="P4178" s="89">
        <v>0</v>
      </c>
      <c r="Q4178" s="89">
        <v>0</v>
      </c>
      <c r="R4178" s="89">
        <v>0</v>
      </c>
      <c r="S4178" s="89">
        <v>0</v>
      </c>
      <c r="T4178" s="89">
        <v>0</v>
      </c>
      <c r="U4178" s="89">
        <v>0</v>
      </c>
      <c r="V4178" s="89">
        <v>0</v>
      </c>
      <c r="W4178" s="89">
        <v>0</v>
      </c>
      <c r="X4178" s="89">
        <v>0</v>
      </c>
      <c r="Y4178" s="89">
        <v>0</v>
      </c>
    </row>
    <row r="4179" spans="1:25">
      <c r="A4179" s="88" t="s">
        <v>4288</v>
      </c>
      <c r="B4179" s="89">
        <v>0</v>
      </c>
      <c r="C4179" s="89">
        <v>0</v>
      </c>
      <c r="D4179" s="89">
        <v>0</v>
      </c>
      <c r="E4179" s="89">
        <v>0</v>
      </c>
      <c r="F4179" s="89">
        <v>0</v>
      </c>
      <c r="G4179" s="89">
        <v>0</v>
      </c>
      <c r="H4179" s="89">
        <v>0</v>
      </c>
      <c r="I4179" s="89">
        <v>0</v>
      </c>
      <c r="J4179" s="89">
        <v>0</v>
      </c>
      <c r="K4179" s="89">
        <v>0</v>
      </c>
      <c r="L4179" s="89">
        <v>0</v>
      </c>
      <c r="M4179" s="89">
        <v>0</v>
      </c>
      <c r="N4179" s="89">
        <v>0</v>
      </c>
      <c r="O4179" s="89">
        <v>0</v>
      </c>
      <c r="P4179" s="89">
        <v>0</v>
      </c>
      <c r="Q4179" s="89">
        <v>0</v>
      </c>
      <c r="R4179" s="89">
        <v>0</v>
      </c>
      <c r="S4179" s="89">
        <v>0</v>
      </c>
      <c r="T4179" s="89">
        <v>0</v>
      </c>
      <c r="U4179" s="89">
        <v>0</v>
      </c>
      <c r="V4179" s="89">
        <v>0</v>
      </c>
      <c r="W4179" s="89">
        <v>0</v>
      </c>
      <c r="X4179" s="89">
        <v>0</v>
      </c>
      <c r="Y4179" s="89">
        <v>0</v>
      </c>
    </row>
    <row r="4180" spans="1:25">
      <c r="A4180" s="88" t="s">
        <v>4289</v>
      </c>
      <c r="B4180" s="89">
        <v>0</v>
      </c>
      <c r="C4180" s="89">
        <v>0</v>
      </c>
      <c r="D4180" s="89">
        <v>0</v>
      </c>
      <c r="E4180" s="89">
        <v>0</v>
      </c>
      <c r="F4180" s="89">
        <v>0</v>
      </c>
      <c r="G4180" s="89">
        <v>0</v>
      </c>
      <c r="H4180" s="89">
        <v>0</v>
      </c>
      <c r="I4180" s="89">
        <v>0</v>
      </c>
      <c r="J4180" s="89">
        <v>0</v>
      </c>
      <c r="K4180" s="89">
        <v>0</v>
      </c>
      <c r="L4180" s="89">
        <v>0</v>
      </c>
      <c r="M4180" s="89">
        <v>0</v>
      </c>
      <c r="N4180" s="89">
        <v>0</v>
      </c>
      <c r="O4180" s="89">
        <v>0</v>
      </c>
      <c r="P4180" s="89">
        <v>0</v>
      </c>
      <c r="Q4180" s="89">
        <v>0</v>
      </c>
      <c r="R4180" s="89">
        <v>0</v>
      </c>
      <c r="S4180" s="89">
        <v>0</v>
      </c>
      <c r="T4180" s="89">
        <v>0</v>
      </c>
      <c r="U4180" s="89">
        <v>0</v>
      </c>
      <c r="V4180" s="89">
        <v>0</v>
      </c>
      <c r="W4180" s="89">
        <v>0</v>
      </c>
      <c r="X4180" s="89">
        <v>0</v>
      </c>
      <c r="Y4180" s="89">
        <v>0</v>
      </c>
    </row>
    <row r="4181" spans="1:25">
      <c r="A4181" s="88" t="s">
        <v>4290</v>
      </c>
      <c r="B4181" s="89">
        <v>0</v>
      </c>
      <c r="C4181" s="89">
        <v>0</v>
      </c>
      <c r="D4181" s="89">
        <v>0</v>
      </c>
      <c r="E4181" s="89">
        <v>0</v>
      </c>
      <c r="F4181" s="89">
        <v>0</v>
      </c>
      <c r="G4181" s="89">
        <v>0</v>
      </c>
      <c r="H4181" s="89">
        <v>0</v>
      </c>
      <c r="I4181" s="89">
        <v>0</v>
      </c>
      <c r="J4181" s="89">
        <v>0</v>
      </c>
      <c r="K4181" s="89">
        <v>0</v>
      </c>
      <c r="L4181" s="89">
        <v>0</v>
      </c>
      <c r="M4181" s="89">
        <v>0</v>
      </c>
      <c r="N4181" s="89">
        <v>0</v>
      </c>
      <c r="O4181" s="89">
        <v>0</v>
      </c>
      <c r="P4181" s="89">
        <v>0</v>
      </c>
      <c r="Q4181" s="89">
        <v>0</v>
      </c>
      <c r="R4181" s="89">
        <v>0</v>
      </c>
      <c r="S4181" s="89">
        <v>0</v>
      </c>
      <c r="T4181" s="89">
        <v>0</v>
      </c>
      <c r="U4181" s="89">
        <v>0</v>
      </c>
      <c r="V4181" s="89">
        <v>0</v>
      </c>
      <c r="W4181" s="89">
        <v>0</v>
      </c>
      <c r="X4181" s="89">
        <v>0</v>
      </c>
      <c r="Y4181" s="89">
        <v>0</v>
      </c>
    </row>
    <row r="4182" spans="1:25">
      <c r="A4182" s="88" t="s">
        <v>4291</v>
      </c>
      <c r="B4182" s="89">
        <v>0</v>
      </c>
      <c r="C4182" s="89">
        <v>0</v>
      </c>
      <c r="D4182" s="89">
        <v>0</v>
      </c>
      <c r="E4182" s="89">
        <v>0</v>
      </c>
      <c r="F4182" s="89">
        <v>0</v>
      </c>
      <c r="G4182" s="89">
        <v>0</v>
      </c>
      <c r="H4182" s="89">
        <v>0</v>
      </c>
      <c r="I4182" s="89">
        <v>0</v>
      </c>
      <c r="J4182" s="89">
        <v>0</v>
      </c>
      <c r="K4182" s="89">
        <v>0</v>
      </c>
      <c r="L4182" s="89">
        <v>0</v>
      </c>
      <c r="M4182" s="89">
        <v>0</v>
      </c>
      <c r="N4182" s="89">
        <v>0</v>
      </c>
      <c r="O4182" s="89">
        <v>0</v>
      </c>
      <c r="P4182" s="89">
        <v>0</v>
      </c>
      <c r="Q4182" s="89">
        <v>0</v>
      </c>
      <c r="R4182" s="89">
        <v>0</v>
      </c>
      <c r="S4182" s="89">
        <v>0</v>
      </c>
      <c r="T4182" s="89">
        <v>0</v>
      </c>
      <c r="U4182" s="89">
        <v>0</v>
      </c>
      <c r="V4182" s="89">
        <v>0</v>
      </c>
      <c r="W4182" s="89">
        <v>0</v>
      </c>
      <c r="X4182" s="89">
        <v>0</v>
      </c>
      <c r="Y4182" s="89">
        <v>0</v>
      </c>
    </row>
    <row r="4183" spans="1:25">
      <c r="A4183" s="88" t="s">
        <v>4292</v>
      </c>
      <c r="B4183" s="89">
        <v>0</v>
      </c>
      <c r="C4183" s="89">
        <v>0</v>
      </c>
      <c r="D4183" s="89">
        <v>0</v>
      </c>
      <c r="E4183" s="89">
        <v>0</v>
      </c>
      <c r="F4183" s="89">
        <v>0</v>
      </c>
      <c r="G4183" s="89">
        <v>0</v>
      </c>
      <c r="H4183" s="89">
        <v>0</v>
      </c>
      <c r="I4183" s="89">
        <v>0</v>
      </c>
      <c r="J4183" s="89">
        <v>0</v>
      </c>
      <c r="K4183" s="89">
        <v>0</v>
      </c>
      <c r="L4183" s="89">
        <v>0</v>
      </c>
      <c r="M4183" s="89">
        <v>0</v>
      </c>
      <c r="N4183" s="89">
        <v>0</v>
      </c>
      <c r="O4183" s="89">
        <v>0</v>
      </c>
      <c r="P4183" s="89">
        <v>0</v>
      </c>
      <c r="Q4183" s="89">
        <v>0</v>
      </c>
      <c r="R4183" s="89">
        <v>0</v>
      </c>
      <c r="S4183" s="89">
        <v>0</v>
      </c>
      <c r="T4183" s="89">
        <v>0</v>
      </c>
      <c r="U4183" s="89">
        <v>0</v>
      </c>
      <c r="V4183" s="89">
        <v>0</v>
      </c>
      <c r="W4183" s="89">
        <v>0</v>
      </c>
      <c r="X4183" s="89">
        <v>0</v>
      </c>
      <c r="Y4183" s="89">
        <v>0</v>
      </c>
    </row>
    <row r="4184" spans="1:25">
      <c r="A4184" s="88" t="s">
        <v>4293</v>
      </c>
      <c r="B4184" s="89">
        <v>0</v>
      </c>
      <c r="C4184" s="89">
        <v>0</v>
      </c>
      <c r="D4184" s="89">
        <v>0</v>
      </c>
      <c r="E4184" s="89">
        <v>0</v>
      </c>
      <c r="F4184" s="89">
        <v>0</v>
      </c>
      <c r="G4184" s="89">
        <v>0</v>
      </c>
      <c r="H4184" s="89">
        <v>0</v>
      </c>
      <c r="I4184" s="89">
        <v>0</v>
      </c>
      <c r="J4184" s="89">
        <v>0</v>
      </c>
      <c r="K4184" s="89">
        <v>0</v>
      </c>
      <c r="L4184" s="89">
        <v>0</v>
      </c>
      <c r="M4184" s="89">
        <v>0</v>
      </c>
      <c r="N4184" s="89">
        <v>0</v>
      </c>
      <c r="O4184" s="89">
        <v>0</v>
      </c>
      <c r="P4184" s="89">
        <v>0</v>
      </c>
      <c r="Q4184" s="89">
        <v>0</v>
      </c>
      <c r="R4184" s="89">
        <v>0</v>
      </c>
      <c r="S4184" s="89">
        <v>0</v>
      </c>
      <c r="T4184" s="89">
        <v>0</v>
      </c>
      <c r="U4184" s="89">
        <v>0</v>
      </c>
      <c r="V4184" s="89">
        <v>0</v>
      </c>
      <c r="W4184" s="89">
        <v>0</v>
      </c>
      <c r="X4184" s="89">
        <v>0</v>
      </c>
      <c r="Y4184" s="89">
        <v>0</v>
      </c>
    </row>
    <row r="4185" spans="1:25">
      <c r="A4185" s="88" t="s">
        <v>4294</v>
      </c>
      <c r="B4185" s="89">
        <v>0</v>
      </c>
      <c r="C4185" s="89">
        <v>0</v>
      </c>
      <c r="D4185" s="89">
        <v>0</v>
      </c>
      <c r="E4185" s="89">
        <v>0</v>
      </c>
      <c r="F4185" s="89">
        <v>0</v>
      </c>
      <c r="G4185" s="89">
        <v>0</v>
      </c>
      <c r="H4185" s="89">
        <v>0</v>
      </c>
      <c r="I4185" s="89">
        <v>0</v>
      </c>
      <c r="J4185" s="89">
        <v>0</v>
      </c>
      <c r="K4185" s="89">
        <v>0</v>
      </c>
      <c r="L4185" s="89">
        <v>0</v>
      </c>
      <c r="M4185" s="89">
        <v>0</v>
      </c>
      <c r="N4185" s="89">
        <v>0</v>
      </c>
      <c r="O4185" s="89">
        <v>0</v>
      </c>
      <c r="P4185" s="89">
        <v>0</v>
      </c>
      <c r="Q4185" s="89">
        <v>0</v>
      </c>
      <c r="R4185" s="89">
        <v>0</v>
      </c>
      <c r="S4185" s="89">
        <v>0</v>
      </c>
      <c r="T4185" s="89">
        <v>0</v>
      </c>
      <c r="U4185" s="89">
        <v>0</v>
      </c>
      <c r="V4185" s="89">
        <v>0</v>
      </c>
      <c r="W4185" s="89">
        <v>0</v>
      </c>
      <c r="X4185" s="89">
        <v>0</v>
      </c>
      <c r="Y4185" s="89">
        <v>0</v>
      </c>
    </row>
    <row r="4186" spans="1:25">
      <c r="A4186" s="88" t="s">
        <v>4295</v>
      </c>
      <c r="B4186" s="89">
        <v>0</v>
      </c>
      <c r="C4186" s="89">
        <v>0</v>
      </c>
      <c r="D4186" s="89">
        <v>0</v>
      </c>
      <c r="E4186" s="89">
        <v>0</v>
      </c>
      <c r="F4186" s="89">
        <v>0</v>
      </c>
      <c r="G4186" s="89">
        <v>0</v>
      </c>
      <c r="H4186" s="89">
        <v>0</v>
      </c>
      <c r="I4186" s="89">
        <v>0</v>
      </c>
      <c r="J4186" s="89">
        <v>0</v>
      </c>
      <c r="K4186" s="89">
        <v>0</v>
      </c>
      <c r="L4186" s="89">
        <v>0</v>
      </c>
      <c r="M4186" s="89">
        <v>0</v>
      </c>
      <c r="N4186" s="89">
        <v>0</v>
      </c>
      <c r="O4186" s="89">
        <v>0</v>
      </c>
      <c r="P4186" s="89">
        <v>0</v>
      </c>
      <c r="Q4186" s="89">
        <v>0</v>
      </c>
      <c r="R4186" s="89">
        <v>0</v>
      </c>
      <c r="S4186" s="89">
        <v>0</v>
      </c>
      <c r="T4186" s="89">
        <v>0</v>
      </c>
      <c r="U4186" s="89">
        <v>0</v>
      </c>
      <c r="V4186" s="89">
        <v>0</v>
      </c>
      <c r="W4186" s="89">
        <v>0</v>
      </c>
      <c r="X4186" s="89">
        <v>0</v>
      </c>
      <c r="Y4186" s="89">
        <v>0</v>
      </c>
    </row>
    <row r="4187" spans="1:25">
      <c r="A4187" s="88" t="s">
        <v>4296</v>
      </c>
      <c r="B4187" s="89">
        <v>0</v>
      </c>
      <c r="C4187" s="89">
        <v>0</v>
      </c>
      <c r="D4187" s="89">
        <v>0</v>
      </c>
      <c r="E4187" s="89">
        <v>0</v>
      </c>
      <c r="F4187" s="89">
        <v>0</v>
      </c>
      <c r="G4187" s="89">
        <v>0</v>
      </c>
      <c r="H4187" s="89">
        <v>0</v>
      </c>
      <c r="I4187" s="89">
        <v>0</v>
      </c>
      <c r="J4187" s="89">
        <v>0</v>
      </c>
      <c r="K4187" s="89">
        <v>0</v>
      </c>
      <c r="L4187" s="89">
        <v>0</v>
      </c>
      <c r="M4187" s="89">
        <v>0</v>
      </c>
      <c r="N4187" s="89">
        <v>0</v>
      </c>
      <c r="O4187" s="89">
        <v>0</v>
      </c>
      <c r="P4187" s="89">
        <v>0</v>
      </c>
      <c r="Q4187" s="89">
        <v>0</v>
      </c>
      <c r="R4187" s="89">
        <v>0</v>
      </c>
      <c r="S4187" s="89">
        <v>0</v>
      </c>
      <c r="T4187" s="89">
        <v>0</v>
      </c>
      <c r="U4187" s="89">
        <v>0</v>
      </c>
      <c r="V4187" s="89">
        <v>0</v>
      </c>
      <c r="W4187" s="89">
        <v>0</v>
      </c>
      <c r="X4187" s="89">
        <v>0</v>
      </c>
      <c r="Y4187" s="89">
        <v>0</v>
      </c>
    </row>
    <row r="4188" spans="1:25">
      <c r="A4188" s="88" t="s">
        <v>4297</v>
      </c>
      <c r="B4188" s="89">
        <v>0</v>
      </c>
      <c r="C4188" s="89">
        <v>0</v>
      </c>
      <c r="D4188" s="89">
        <v>0</v>
      </c>
      <c r="E4188" s="89">
        <v>0</v>
      </c>
      <c r="F4188" s="89">
        <v>0</v>
      </c>
      <c r="G4188" s="89">
        <v>0</v>
      </c>
      <c r="H4188" s="89">
        <v>0</v>
      </c>
      <c r="I4188" s="89">
        <v>0</v>
      </c>
      <c r="J4188" s="89">
        <v>0</v>
      </c>
      <c r="K4188" s="89">
        <v>0</v>
      </c>
      <c r="L4188" s="89">
        <v>0</v>
      </c>
      <c r="M4188" s="89">
        <v>0</v>
      </c>
      <c r="N4188" s="89">
        <v>0</v>
      </c>
      <c r="O4188" s="89">
        <v>0</v>
      </c>
      <c r="P4188" s="89">
        <v>0</v>
      </c>
      <c r="Q4188" s="89">
        <v>0</v>
      </c>
      <c r="R4188" s="89">
        <v>0</v>
      </c>
      <c r="S4188" s="89">
        <v>0</v>
      </c>
      <c r="T4188" s="89">
        <v>0</v>
      </c>
      <c r="U4188" s="89">
        <v>0</v>
      </c>
      <c r="V4188" s="89">
        <v>0</v>
      </c>
      <c r="W4188" s="89">
        <v>0</v>
      </c>
      <c r="X4188" s="89">
        <v>0</v>
      </c>
      <c r="Y4188" s="89">
        <v>0</v>
      </c>
    </row>
    <row r="4189" spans="1:25">
      <c r="A4189" s="88" t="s">
        <v>4298</v>
      </c>
      <c r="B4189" s="89">
        <v>0</v>
      </c>
      <c r="C4189" s="89">
        <v>0</v>
      </c>
      <c r="D4189" s="89">
        <v>0</v>
      </c>
      <c r="E4189" s="89">
        <v>0</v>
      </c>
      <c r="F4189" s="89">
        <v>0</v>
      </c>
      <c r="G4189" s="89">
        <v>0</v>
      </c>
      <c r="H4189" s="89">
        <v>0</v>
      </c>
      <c r="I4189" s="89">
        <v>0</v>
      </c>
      <c r="J4189" s="89">
        <v>0</v>
      </c>
      <c r="K4189" s="89">
        <v>0</v>
      </c>
      <c r="L4189" s="89">
        <v>0</v>
      </c>
      <c r="M4189" s="89">
        <v>0</v>
      </c>
      <c r="N4189" s="89">
        <v>0</v>
      </c>
      <c r="O4189" s="89">
        <v>0</v>
      </c>
      <c r="P4189" s="89">
        <v>0</v>
      </c>
      <c r="Q4189" s="89">
        <v>0</v>
      </c>
      <c r="R4189" s="89">
        <v>0</v>
      </c>
      <c r="S4189" s="89">
        <v>0</v>
      </c>
      <c r="T4189" s="89">
        <v>0</v>
      </c>
      <c r="U4189" s="89">
        <v>0</v>
      </c>
      <c r="V4189" s="89">
        <v>0</v>
      </c>
      <c r="W4189" s="89">
        <v>0</v>
      </c>
      <c r="X4189" s="89">
        <v>0</v>
      </c>
      <c r="Y4189" s="89">
        <v>0</v>
      </c>
    </row>
    <row r="4190" spans="1:25">
      <c r="A4190" s="88" t="s">
        <v>4299</v>
      </c>
      <c r="B4190" s="89">
        <v>0</v>
      </c>
      <c r="C4190" s="89">
        <v>0</v>
      </c>
      <c r="D4190" s="89">
        <v>0</v>
      </c>
      <c r="E4190" s="89">
        <v>0</v>
      </c>
      <c r="F4190" s="89">
        <v>0</v>
      </c>
      <c r="G4190" s="89">
        <v>0</v>
      </c>
      <c r="H4190" s="89">
        <v>0</v>
      </c>
      <c r="I4190" s="89">
        <v>0</v>
      </c>
      <c r="J4190" s="89">
        <v>0</v>
      </c>
      <c r="K4190" s="89">
        <v>0</v>
      </c>
      <c r="L4190" s="89">
        <v>0</v>
      </c>
      <c r="M4190" s="89">
        <v>0</v>
      </c>
      <c r="N4190" s="89">
        <v>0</v>
      </c>
      <c r="O4190" s="89">
        <v>0</v>
      </c>
      <c r="P4190" s="89">
        <v>0</v>
      </c>
      <c r="Q4190" s="89">
        <v>0</v>
      </c>
      <c r="R4190" s="89">
        <v>0</v>
      </c>
      <c r="S4190" s="89">
        <v>0</v>
      </c>
      <c r="T4190" s="89">
        <v>0</v>
      </c>
      <c r="U4190" s="89">
        <v>0</v>
      </c>
      <c r="V4190" s="89">
        <v>0</v>
      </c>
      <c r="W4190" s="89">
        <v>0</v>
      </c>
      <c r="X4190" s="89">
        <v>0</v>
      </c>
      <c r="Y4190" s="89">
        <v>0</v>
      </c>
    </row>
    <row r="4191" spans="1:25">
      <c r="A4191" s="88" t="s">
        <v>4300</v>
      </c>
      <c r="B4191" s="89">
        <v>0</v>
      </c>
      <c r="C4191" s="89">
        <v>0</v>
      </c>
      <c r="D4191" s="89">
        <v>0</v>
      </c>
      <c r="E4191" s="89">
        <v>0</v>
      </c>
      <c r="F4191" s="89">
        <v>0</v>
      </c>
      <c r="G4191" s="89">
        <v>0</v>
      </c>
      <c r="H4191" s="89">
        <v>0</v>
      </c>
      <c r="I4191" s="89">
        <v>0</v>
      </c>
      <c r="J4191" s="89">
        <v>0</v>
      </c>
      <c r="K4191" s="89">
        <v>0</v>
      </c>
      <c r="L4191" s="89">
        <v>0</v>
      </c>
      <c r="M4191" s="89">
        <v>0</v>
      </c>
      <c r="N4191" s="89">
        <v>0</v>
      </c>
      <c r="O4191" s="89">
        <v>0</v>
      </c>
      <c r="P4191" s="89">
        <v>0</v>
      </c>
      <c r="Q4191" s="89">
        <v>0</v>
      </c>
      <c r="R4191" s="89">
        <v>0</v>
      </c>
      <c r="S4191" s="89">
        <v>0</v>
      </c>
      <c r="T4191" s="89">
        <v>0</v>
      </c>
      <c r="U4191" s="89">
        <v>0</v>
      </c>
      <c r="V4191" s="89">
        <v>0</v>
      </c>
      <c r="W4191" s="89">
        <v>0</v>
      </c>
      <c r="X4191" s="89">
        <v>0</v>
      </c>
      <c r="Y4191" s="89">
        <v>0</v>
      </c>
    </row>
    <row r="4192" spans="1:25">
      <c r="A4192" s="88" t="s">
        <v>4301</v>
      </c>
      <c r="B4192" s="89">
        <v>0</v>
      </c>
      <c r="C4192" s="89">
        <v>0</v>
      </c>
      <c r="D4192" s="89">
        <v>0</v>
      </c>
      <c r="E4192" s="89">
        <v>0</v>
      </c>
      <c r="F4192" s="89">
        <v>0</v>
      </c>
      <c r="G4192" s="89">
        <v>0</v>
      </c>
      <c r="H4192" s="89">
        <v>0</v>
      </c>
      <c r="I4192" s="89">
        <v>0</v>
      </c>
      <c r="J4192" s="89">
        <v>0</v>
      </c>
      <c r="K4192" s="89">
        <v>0</v>
      </c>
      <c r="L4192" s="89">
        <v>0</v>
      </c>
      <c r="M4192" s="89">
        <v>0</v>
      </c>
      <c r="N4192" s="89">
        <v>0</v>
      </c>
      <c r="O4192" s="89">
        <v>0</v>
      </c>
      <c r="P4192" s="89">
        <v>0</v>
      </c>
      <c r="Q4192" s="89">
        <v>0</v>
      </c>
      <c r="R4192" s="89">
        <v>0</v>
      </c>
      <c r="S4192" s="89">
        <v>0</v>
      </c>
      <c r="T4192" s="89">
        <v>0</v>
      </c>
      <c r="U4192" s="89">
        <v>0</v>
      </c>
      <c r="V4192" s="89">
        <v>0</v>
      </c>
      <c r="W4192" s="89">
        <v>0</v>
      </c>
      <c r="X4192" s="89">
        <v>0</v>
      </c>
      <c r="Y4192" s="89">
        <v>0</v>
      </c>
    </row>
    <row r="4193" spans="1:25">
      <c r="A4193" s="88" t="s">
        <v>4302</v>
      </c>
      <c r="B4193" s="89">
        <v>0</v>
      </c>
      <c r="C4193" s="89">
        <v>0</v>
      </c>
      <c r="D4193" s="89">
        <v>0</v>
      </c>
      <c r="E4193" s="89">
        <v>0</v>
      </c>
      <c r="F4193" s="89">
        <v>0</v>
      </c>
      <c r="G4193" s="89">
        <v>0</v>
      </c>
      <c r="H4193" s="89">
        <v>0</v>
      </c>
      <c r="I4193" s="89">
        <v>0</v>
      </c>
      <c r="J4193" s="89">
        <v>0</v>
      </c>
      <c r="K4193" s="89">
        <v>0</v>
      </c>
      <c r="L4193" s="89">
        <v>0</v>
      </c>
      <c r="M4193" s="89">
        <v>0</v>
      </c>
      <c r="N4193" s="89">
        <v>0</v>
      </c>
      <c r="O4193" s="89">
        <v>0</v>
      </c>
      <c r="P4193" s="89">
        <v>0</v>
      </c>
      <c r="Q4193" s="89">
        <v>0</v>
      </c>
      <c r="R4193" s="89">
        <v>0</v>
      </c>
      <c r="S4193" s="89">
        <v>0</v>
      </c>
      <c r="T4193" s="89">
        <v>0</v>
      </c>
      <c r="U4193" s="89">
        <v>0</v>
      </c>
      <c r="V4193" s="89">
        <v>0</v>
      </c>
      <c r="W4193" s="89">
        <v>0</v>
      </c>
      <c r="X4193" s="89">
        <v>0</v>
      </c>
      <c r="Y4193" s="89">
        <v>0</v>
      </c>
    </row>
    <row r="4194" spans="1:25">
      <c r="A4194" s="88" t="s">
        <v>4303</v>
      </c>
      <c r="B4194" s="89">
        <v>0</v>
      </c>
      <c r="C4194" s="89">
        <v>0</v>
      </c>
      <c r="D4194" s="89">
        <v>0</v>
      </c>
      <c r="E4194" s="89">
        <v>0</v>
      </c>
      <c r="F4194" s="89">
        <v>0</v>
      </c>
      <c r="G4194" s="89">
        <v>0</v>
      </c>
      <c r="H4194" s="89">
        <v>0</v>
      </c>
      <c r="I4194" s="89">
        <v>0</v>
      </c>
      <c r="J4194" s="89">
        <v>0</v>
      </c>
      <c r="K4194" s="89">
        <v>0</v>
      </c>
      <c r="L4194" s="89">
        <v>0</v>
      </c>
      <c r="M4194" s="89">
        <v>0</v>
      </c>
      <c r="N4194" s="89">
        <v>0</v>
      </c>
      <c r="O4194" s="89">
        <v>0</v>
      </c>
      <c r="P4194" s="89">
        <v>0</v>
      </c>
      <c r="Q4194" s="89">
        <v>0</v>
      </c>
      <c r="R4194" s="89">
        <v>0</v>
      </c>
      <c r="S4194" s="89">
        <v>0</v>
      </c>
      <c r="T4194" s="89">
        <v>0</v>
      </c>
      <c r="U4194" s="89">
        <v>0</v>
      </c>
      <c r="V4194" s="89">
        <v>0</v>
      </c>
      <c r="W4194" s="89">
        <v>0</v>
      </c>
      <c r="X4194" s="89">
        <v>0</v>
      </c>
      <c r="Y4194" s="89">
        <v>0</v>
      </c>
    </row>
    <row r="4195" spans="1:25">
      <c r="A4195" s="88" t="s">
        <v>4304</v>
      </c>
      <c r="B4195" s="89">
        <v>0</v>
      </c>
      <c r="C4195" s="89">
        <v>0</v>
      </c>
      <c r="D4195" s="89">
        <v>0</v>
      </c>
      <c r="E4195" s="89">
        <v>0</v>
      </c>
      <c r="F4195" s="89">
        <v>0</v>
      </c>
      <c r="G4195" s="89">
        <v>0</v>
      </c>
      <c r="H4195" s="89">
        <v>0</v>
      </c>
      <c r="I4195" s="89">
        <v>0</v>
      </c>
      <c r="J4195" s="89">
        <v>0</v>
      </c>
      <c r="K4195" s="89">
        <v>0</v>
      </c>
      <c r="L4195" s="89">
        <v>0</v>
      </c>
      <c r="M4195" s="89">
        <v>0</v>
      </c>
      <c r="N4195" s="89">
        <v>0</v>
      </c>
      <c r="O4195" s="89">
        <v>0</v>
      </c>
      <c r="P4195" s="89">
        <v>0</v>
      </c>
      <c r="Q4195" s="89">
        <v>0</v>
      </c>
      <c r="R4195" s="89">
        <v>0</v>
      </c>
      <c r="S4195" s="89">
        <v>0</v>
      </c>
      <c r="T4195" s="89">
        <v>0</v>
      </c>
      <c r="U4195" s="89">
        <v>0</v>
      </c>
      <c r="V4195" s="89">
        <v>0</v>
      </c>
      <c r="W4195" s="89">
        <v>0</v>
      </c>
      <c r="X4195" s="89">
        <v>0</v>
      </c>
      <c r="Y4195" s="89">
        <v>0</v>
      </c>
    </row>
    <row r="4196" spans="1:25">
      <c r="A4196" s="88" t="s">
        <v>4305</v>
      </c>
      <c r="B4196" s="89">
        <v>0</v>
      </c>
      <c r="C4196" s="89">
        <v>0</v>
      </c>
      <c r="D4196" s="89">
        <v>0</v>
      </c>
      <c r="E4196" s="89">
        <v>0</v>
      </c>
      <c r="F4196" s="89">
        <v>0</v>
      </c>
      <c r="G4196" s="89">
        <v>0</v>
      </c>
      <c r="H4196" s="89">
        <v>0</v>
      </c>
      <c r="I4196" s="89">
        <v>0</v>
      </c>
      <c r="J4196" s="89">
        <v>0</v>
      </c>
      <c r="K4196" s="89">
        <v>0</v>
      </c>
      <c r="L4196" s="89">
        <v>0</v>
      </c>
      <c r="M4196" s="89">
        <v>0</v>
      </c>
      <c r="N4196" s="89">
        <v>0</v>
      </c>
      <c r="O4196" s="89">
        <v>0</v>
      </c>
      <c r="P4196" s="89">
        <v>0</v>
      </c>
      <c r="Q4196" s="89">
        <v>0</v>
      </c>
      <c r="R4196" s="89">
        <v>0</v>
      </c>
      <c r="S4196" s="89">
        <v>0</v>
      </c>
      <c r="T4196" s="89">
        <v>0</v>
      </c>
      <c r="U4196" s="89">
        <v>0</v>
      </c>
      <c r="V4196" s="89">
        <v>0</v>
      </c>
      <c r="W4196" s="89">
        <v>0</v>
      </c>
      <c r="X4196" s="89">
        <v>0</v>
      </c>
      <c r="Y4196" s="89">
        <v>0</v>
      </c>
    </row>
    <row r="4197" spans="1:25">
      <c r="A4197" s="88" t="s">
        <v>4306</v>
      </c>
      <c r="B4197" s="89">
        <v>0</v>
      </c>
      <c r="C4197" s="89">
        <v>0</v>
      </c>
      <c r="D4197" s="89">
        <v>0</v>
      </c>
      <c r="E4197" s="89">
        <v>0</v>
      </c>
      <c r="F4197" s="89">
        <v>0</v>
      </c>
      <c r="G4197" s="89">
        <v>0</v>
      </c>
      <c r="H4197" s="89">
        <v>0</v>
      </c>
      <c r="I4197" s="89">
        <v>0</v>
      </c>
      <c r="J4197" s="89">
        <v>0</v>
      </c>
      <c r="K4197" s="89">
        <v>0</v>
      </c>
      <c r="L4197" s="89">
        <v>0</v>
      </c>
      <c r="M4197" s="89">
        <v>0</v>
      </c>
      <c r="N4197" s="89">
        <v>0</v>
      </c>
      <c r="O4197" s="89">
        <v>0</v>
      </c>
      <c r="P4197" s="89">
        <v>0</v>
      </c>
      <c r="Q4197" s="89">
        <v>0</v>
      </c>
      <c r="R4197" s="89">
        <v>0</v>
      </c>
      <c r="S4197" s="89">
        <v>0</v>
      </c>
      <c r="T4197" s="89">
        <v>0</v>
      </c>
      <c r="U4197" s="89">
        <v>0</v>
      </c>
      <c r="V4197" s="89">
        <v>0</v>
      </c>
      <c r="W4197" s="89">
        <v>0</v>
      </c>
      <c r="X4197" s="89">
        <v>0</v>
      </c>
      <c r="Y4197" s="89">
        <v>0</v>
      </c>
    </row>
    <row r="4198" spans="1:25">
      <c r="A4198" s="88" t="s">
        <v>4307</v>
      </c>
      <c r="B4198" s="89">
        <v>0</v>
      </c>
      <c r="C4198" s="89">
        <v>0</v>
      </c>
      <c r="D4198" s="89">
        <v>0</v>
      </c>
      <c r="E4198" s="89">
        <v>0</v>
      </c>
      <c r="F4198" s="89">
        <v>0</v>
      </c>
      <c r="G4198" s="89">
        <v>0</v>
      </c>
      <c r="H4198" s="89">
        <v>0</v>
      </c>
      <c r="I4198" s="89">
        <v>0</v>
      </c>
      <c r="J4198" s="89">
        <v>0</v>
      </c>
      <c r="K4198" s="89">
        <v>0</v>
      </c>
      <c r="L4198" s="89">
        <v>0</v>
      </c>
      <c r="M4198" s="89">
        <v>0</v>
      </c>
      <c r="N4198" s="89">
        <v>0</v>
      </c>
      <c r="O4198" s="89">
        <v>0</v>
      </c>
      <c r="P4198" s="89">
        <v>0</v>
      </c>
      <c r="Q4198" s="89">
        <v>0</v>
      </c>
      <c r="R4198" s="89">
        <v>0</v>
      </c>
      <c r="S4198" s="89">
        <v>0</v>
      </c>
      <c r="T4198" s="89">
        <v>0</v>
      </c>
      <c r="U4198" s="89">
        <v>0</v>
      </c>
      <c r="V4198" s="89">
        <v>0</v>
      </c>
      <c r="W4198" s="89">
        <v>0</v>
      </c>
      <c r="X4198" s="89">
        <v>0</v>
      </c>
      <c r="Y4198" s="89">
        <v>0</v>
      </c>
    </row>
    <row r="4199" spans="1:25">
      <c r="A4199" s="88" t="s">
        <v>4308</v>
      </c>
      <c r="B4199" s="89">
        <v>0</v>
      </c>
      <c r="C4199" s="89">
        <v>0</v>
      </c>
      <c r="D4199" s="89">
        <v>0</v>
      </c>
      <c r="E4199" s="89">
        <v>0</v>
      </c>
      <c r="F4199" s="89">
        <v>0</v>
      </c>
      <c r="G4199" s="89">
        <v>0</v>
      </c>
      <c r="H4199" s="89">
        <v>0</v>
      </c>
      <c r="I4199" s="89">
        <v>0</v>
      </c>
      <c r="J4199" s="89">
        <v>0</v>
      </c>
      <c r="K4199" s="89">
        <v>0</v>
      </c>
      <c r="L4199" s="89">
        <v>0</v>
      </c>
      <c r="M4199" s="89">
        <v>0</v>
      </c>
      <c r="N4199" s="89">
        <v>0</v>
      </c>
      <c r="O4199" s="89">
        <v>0</v>
      </c>
      <c r="P4199" s="89">
        <v>0</v>
      </c>
      <c r="Q4199" s="89">
        <v>0</v>
      </c>
      <c r="R4199" s="89">
        <v>0</v>
      </c>
      <c r="S4199" s="89">
        <v>0</v>
      </c>
      <c r="T4199" s="89">
        <v>0</v>
      </c>
      <c r="U4199" s="89">
        <v>0</v>
      </c>
      <c r="V4199" s="89">
        <v>0</v>
      </c>
      <c r="W4199" s="89">
        <v>0</v>
      </c>
      <c r="X4199" s="89">
        <v>0</v>
      </c>
      <c r="Y4199" s="89">
        <v>0</v>
      </c>
    </row>
    <row r="4200" spans="1:25">
      <c r="A4200" s="88" t="s">
        <v>4309</v>
      </c>
      <c r="B4200" s="89">
        <v>0</v>
      </c>
      <c r="C4200" s="89">
        <v>0</v>
      </c>
      <c r="D4200" s="89">
        <v>0</v>
      </c>
      <c r="E4200" s="89">
        <v>0</v>
      </c>
      <c r="F4200" s="89">
        <v>0</v>
      </c>
      <c r="G4200" s="89">
        <v>0</v>
      </c>
      <c r="H4200" s="89">
        <v>0</v>
      </c>
      <c r="I4200" s="89">
        <v>0</v>
      </c>
      <c r="J4200" s="89">
        <v>0</v>
      </c>
      <c r="K4200" s="89">
        <v>0</v>
      </c>
      <c r="L4200" s="89">
        <v>0</v>
      </c>
      <c r="M4200" s="89">
        <v>0</v>
      </c>
      <c r="N4200" s="89">
        <v>0</v>
      </c>
      <c r="O4200" s="89">
        <v>0</v>
      </c>
      <c r="P4200" s="89">
        <v>0</v>
      </c>
      <c r="Q4200" s="89">
        <v>0</v>
      </c>
      <c r="R4200" s="89">
        <v>0</v>
      </c>
      <c r="S4200" s="89">
        <v>0</v>
      </c>
      <c r="T4200" s="89">
        <v>0</v>
      </c>
      <c r="U4200" s="89">
        <v>0</v>
      </c>
      <c r="V4200" s="89">
        <v>0</v>
      </c>
      <c r="W4200" s="89">
        <v>0</v>
      </c>
      <c r="X4200" s="89">
        <v>0</v>
      </c>
      <c r="Y4200" s="89">
        <v>0</v>
      </c>
    </row>
    <row r="4201" spans="1:25">
      <c r="A4201" s="88" t="s">
        <v>4310</v>
      </c>
      <c r="B4201" s="89">
        <v>0</v>
      </c>
      <c r="C4201" s="89">
        <v>0</v>
      </c>
      <c r="D4201" s="89">
        <v>0</v>
      </c>
      <c r="E4201" s="89">
        <v>0</v>
      </c>
      <c r="F4201" s="89">
        <v>0</v>
      </c>
      <c r="G4201" s="89">
        <v>0</v>
      </c>
      <c r="H4201" s="89">
        <v>0</v>
      </c>
      <c r="I4201" s="89">
        <v>0</v>
      </c>
      <c r="J4201" s="89">
        <v>0</v>
      </c>
      <c r="K4201" s="89">
        <v>0</v>
      </c>
      <c r="L4201" s="89">
        <v>0</v>
      </c>
      <c r="M4201" s="89">
        <v>0</v>
      </c>
      <c r="N4201" s="89">
        <v>0</v>
      </c>
      <c r="O4201" s="89">
        <v>0</v>
      </c>
      <c r="P4201" s="89">
        <v>0</v>
      </c>
      <c r="Q4201" s="89">
        <v>0</v>
      </c>
      <c r="R4201" s="89">
        <v>0</v>
      </c>
      <c r="S4201" s="89">
        <v>0</v>
      </c>
      <c r="T4201" s="89">
        <v>0</v>
      </c>
      <c r="U4201" s="89">
        <v>0</v>
      </c>
      <c r="V4201" s="89">
        <v>0</v>
      </c>
      <c r="W4201" s="89">
        <v>0</v>
      </c>
      <c r="X4201" s="89">
        <v>0</v>
      </c>
      <c r="Y4201" s="89">
        <v>0</v>
      </c>
    </row>
    <row r="4202" spans="1:25">
      <c r="A4202" s="88" t="s">
        <v>4311</v>
      </c>
      <c r="B4202" s="89">
        <v>0</v>
      </c>
      <c r="C4202" s="89">
        <v>0</v>
      </c>
      <c r="D4202" s="89">
        <v>0</v>
      </c>
      <c r="E4202" s="89">
        <v>0</v>
      </c>
      <c r="F4202" s="89">
        <v>0</v>
      </c>
      <c r="G4202" s="89">
        <v>0</v>
      </c>
      <c r="H4202" s="89">
        <v>0</v>
      </c>
      <c r="I4202" s="89">
        <v>0</v>
      </c>
      <c r="J4202" s="89">
        <v>0</v>
      </c>
      <c r="K4202" s="89">
        <v>0</v>
      </c>
      <c r="L4202" s="89">
        <v>0</v>
      </c>
      <c r="M4202" s="89">
        <v>0</v>
      </c>
      <c r="N4202" s="89">
        <v>0</v>
      </c>
      <c r="O4202" s="89">
        <v>0</v>
      </c>
      <c r="P4202" s="89">
        <v>0</v>
      </c>
      <c r="Q4202" s="89">
        <v>0</v>
      </c>
      <c r="R4202" s="89">
        <v>0</v>
      </c>
      <c r="S4202" s="89">
        <v>0</v>
      </c>
      <c r="T4202" s="89">
        <v>0</v>
      </c>
      <c r="U4202" s="89">
        <v>0</v>
      </c>
      <c r="V4202" s="89">
        <v>0</v>
      </c>
      <c r="W4202" s="89">
        <v>0</v>
      </c>
      <c r="X4202" s="89">
        <v>0</v>
      </c>
      <c r="Y4202" s="89">
        <v>0</v>
      </c>
    </row>
    <row r="4203" spans="1:25">
      <c r="A4203" s="88" t="s">
        <v>4312</v>
      </c>
      <c r="B4203" s="89">
        <v>0</v>
      </c>
      <c r="C4203" s="89">
        <v>0</v>
      </c>
      <c r="D4203" s="89">
        <v>0</v>
      </c>
      <c r="E4203" s="89">
        <v>0</v>
      </c>
      <c r="F4203" s="89">
        <v>0</v>
      </c>
      <c r="G4203" s="89">
        <v>0</v>
      </c>
      <c r="H4203" s="89">
        <v>0</v>
      </c>
      <c r="I4203" s="89">
        <v>0</v>
      </c>
      <c r="J4203" s="89">
        <v>0</v>
      </c>
      <c r="K4203" s="89">
        <v>0</v>
      </c>
      <c r="L4203" s="89">
        <v>0</v>
      </c>
      <c r="M4203" s="89">
        <v>0</v>
      </c>
      <c r="N4203" s="89">
        <v>0</v>
      </c>
      <c r="O4203" s="89">
        <v>0</v>
      </c>
      <c r="P4203" s="89">
        <v>0</v>
      </c>
      <c r="Q4203" s="89">
        <v>0</v>
      </c>
      <c r="R4203" s="89">
        <v>0</v>
      </c>
      <c r="S4203" s="89">
        <v>0</v>
      </c>
      <c r="T4203" s="89">
        <v>0</v>
      </c>
      <c r="U4203" s="89">
        <v>0</v>
      </c>
      <c r="V4203" s="89">
        <v>0</v>
      </c>
      <c r="W4203" s="89">
        <v>0</v>
      </c>
      <c r="X4203" s="89">
        <v>0</v>
      </c>
      <c r="Y4203" s="89">
        <v>0</v>
      </c>
    </row>
    <row r="4204" spans="1:25">
      <c r="A4204" s="88" t="s">
        <v>4313</v>
      </c>
      <c r="B4204" s="89">
        <v>0</v>
      </c>
      <c r="C4204" s="89">
        <v>0</v>
      </c>
      <c r="D4204" s="89">
        <v>0</v>
      </c>
      <c r="E4204" s="89">
        <v>0</v>
      </c>
      <c r="F4204" s="89">
        <v>0</v>
      </c>
      <c r="G4204" s="89">
        <v>0</v>
      </c>
      <c r="H4204" s="89">
        <v>0</v>
      </c>
      <c r="I4204" s="89">
        <v>0</v>
      </c>
      <c r="J4204" s="89">
        <v>0</v>
      </c>
      <c r="K4204" s="89">
        <v>0</v>
      </c>
      <c r="L4204" s="89">
        <v>0</v>
      </c>
      <c r="M4204" s="89">
        <v>0</v>
      </c>
      <c r="N4204" s="89">
        <v>0</v>
      </c>
      <c r="O4204" s="89">
        <v>0</v>
      </c>
      <c r="P4204" s="89">
        <v>0</v>
      </c>
      <c r="Q4204" s="89">
        <v>0</v>
      </c>
      <c r="R4204" s="89">
        <v>0</v>
      </c>
      <c r="S4204" s="89">
        <v>0</v>
      </c>
      <c r="T4204" s="89">
        <v>0</v>
      </c>
      <c r="U4204" s="89">
        <v>0</v>
      </c>
      <c r="V4204" s="89">
        <v>0</v>
      </c>
      <c r="W4204" s="89">
        <v>0</v>
      </c>
      <c r="X4204" s="89">
        <v>0</v>
      </c>
      <c r="Y4204" s="89">
        <v>0</v>
      </c>
    </row>
    <row r="4205" spans="1:25">
      <c r="A4205" s="88" t="s">
        <v>4314</v>
      </c>
      <c r="B4205" s="89">
        <v>0</v>
      </c>
      <c r="C4205" s="89">
        <v>0</v>
      </c>
      <c r="D4205" s="89">
        <v>0</v>
      </c>
      <c r="E4205" s="89">
        <v>0</v>
      </c>
      <c r="F4205" s="89">
        <v>0</v>
      </c>
      <c r="G4205" s="89">
        <v>0</v>
      </c>
      <c r="H4205" s="89">
        <v>0</v>
      </c>
      <c r="I4205" s="89">
        <v>0</v>
      </c>
      <c r="J4205" s="89">
        <v>0</v>
      </c>
      <c r="K4205" s="89">
        <v>0</v>
      </c>
      <c r="L4205" s="89">
        <v>0</v>
      </c>
      <c r="M4205" s="89">
        <v>0</v>
      </c>
      <c r="N4205" s="89">
        <v>0</v>
      </c>
      <c r="O4205" s="89">
        <v>0</v>
      </c>
      <c r="P4205" s="89">
        <v>0</v>
      </c>
      <c r="Q4205" s="89">
        <v>0</v>
      </c>
      <c r="R4205" s="89">
        <v>0</v>
      </c>
      <c r="S4205" s="89">
        <v>0</v>
      </c>
      <c r="T4205" s="89">
        <v>0</v>
      </c>
      <c r="U4205" s="89">
        <v>0</v>
      </c>
      <c r="V4205" s="89">
        <v>0</v>
      </c>
      <c r="W4205" s="89">
        <v>0</v>
      </c>
      <c r="X4205" s="89">
        <v>0</v>
      </c>
      <c r="Y4205" s="89">
        <v>0</v>
      </c>
    </row>
    <row r="4206" spans="1:25">
      <c r="A4206" s="88" t="s">
        <v>4315</v>
      </c>
      <c r="B4206" s="89">
        <v>0</v>
      </c>
      <c r="C4206" s="89">
        <v>0</v>
      </c>
      <c r="D4206" s="89">
        <v>0</v>
      </c>
      <c r="E4206" s="89">
        <v>0</v>
      </c>
      <c r="F4206" s="89">
        <v>0</v>
      </c>
      <c r="G4206" s="89">
        <v>0</v>
      </c>
      <c r="H4206" s="89">
        <v>0</v>
      </c>
      <c r="I4206" s="89">
        <v>0</v>
      </c>
      <c r="J4206" s="89">
        <v>0</v>
      </c>
      <c r="K4206" s="89">
        <v>0</v>
      </c>
      <c r="L4206" s="89">
        <v>0</v>
      </c>
      <c r="M4206" s="89">
        <v>0</v>
      </c>
      <c r="N4206" s="89">
        <v>0</v>
      </c>
      <c r="O4206" s="89">
        <v>0</v>
      </c>
      <c r="P4206" s="89">
        <v>0</v>
      </c>
      <c r="Q4206" s="89">
        <v>0</v>
      </c>
      <c r="R4206" s="89">
        <v>0</v>
      </c>
      <c r="S4206" s="89">
        <v>0</v>
      </c>
      <c r="T4206" s="89">
        <v>0</v>
      </c>
      <c r="U4206" s="89">
        <v>0</v>
      </c>
      <c r="V4206" s="89">
        <v>0</v>
      </c>
      <c r="W4206" s="89">
        <v>0</v>
      </c>
      <c r="X4206" s="89">
        <v>0</v>
      </c>
      <c r="Y4206" s="89">
        <v>0</v>
      </c>
    </row>
    <row r="4207" spans="1:25">
      <c r="A4207" s="88" t="s">
        <v>4316</v>
      </c>
      <c r="B4207" s="89">
        <v>0</v>
      </c>
      <c r="C4207" s="89">
        <v>0</v>
      </c>
      <c r="D4207" s="89">
        <v>0</v>
      </c>
      <c r="E4207" s="89">
        <v>0</v>
      </c>
      <c r="F4207" s="89">
        <v>0</v>
      </c>
      <c r="G4207" s="89">
        <v>0</v>
      </c>
      <c r="H4207" s="89">
        <v>0</v>
      </c>
      <c r="I4207" s="89">
        <v>0</v>
      </c>
      <c r="J4207" s="89">
        <v>0</v>
      </c>
      <c r="K4207" s="89">
        <v>0</v>
      </c>
      <c r="L4207" s="89">
        <v>0</v>
      </c>
      <c r="M4207" s="89">
        <v>0</v>
      </c>
      <c r="N4207" s="89">
        <v>0</v>
      </c>
      <c r="O4207" s="89">
        <v>0</v>
      </c>
      <c r="P4207" s="89">
        <v>0</v>
      </c>
      <c r="Q4207" s="89">
        <v>0</v>
      </c>
      <c r="R4207" s="89">
        <v>0</v>
      </c>
      <c r="S4207" s="89">
        <v>0</v>
      </c>
      <c r="T4207" s="89">
        <v>0</v>
      </c>
      <c r="U4207" s="89">
        <v>0</v>
      </c>
      <c r="V4207" s="89">
        <v>0</v>
      </c>
      <c r="W4207" s="89">
        <v>0</v>
      </c>
      <c r="X4207" s="89">
        <v>0</v>
      </c>
      <c r="Y4207" s="89">
        <v>0</v>
      </c>
    </row>
    <row r="4208" spans="1:25">
      <c r="A4208" s="88" t="s">
        <v>4317</v>
      </c>
      <c r="B4208" s="89">
        <v>0</v>
      </c>
      <c r="C4208" s="89">
        <v>0</v>
      </c>
      <c r="D4208" s="89">
        <v>0</v>
      </c>
      <c r="E4208" s="89">
        <v>0</v>
      </c>
      <c r="F4208" s="89">
        <v>0</v>
      </c>
      <c r="G4208" s="89">
        <v>0</v>
      </c>
      <c r="H4208" s="89">
        <v>0</v>
      </c>
      <c r="I4208" s="89">
        <v>0</v>
      </c>
      <c r="J4208" s="89">
        <v>0</v>
      </c>
      <c r="K4208" s="89">
        <v>0</v>
      </c>
      <c r="L4208" s="89">
        <v>0</v>
      </c>
      <c r="M4208" s="89">
        <v>0</v>
      </c>
      <c r="N4208" s="89">
        <v>0</v>
      </c>
      <c r="O4208" s="89">
        <v>0</v>
      </c>
      <c r="P4208" s="89">
        <v>0</v>
      </c>
      <c r="Q4208" s="89">
        <v>0</v>
      </c>
      <c r="R4208" s="89">
        <v>0</v>
      </c>
      <c r="S4208" s="89">
        <v>0</v>
      </c>
      <c r="T4208" s="89">
        <v>0</v>
      </c>
      <c r="U4208" s="89">
        <v>0</v>
      </c>
      <c r="V4208" s="89">
        <v>0</v>
      </c>
      <c r="W4208" s="89">
        <v>0</v>
      </c>
      <c r="X4208" s="89">
        <v>0</v>
      </c>
      <c r="Y4208" s="89">
        <v>0</v>
      </c>
    </row>
    <row r="4209" spans="1:25">
      <c r="A4209" s="88" t="s">
        <v>4318</v>
      </c>
      <c r="B4209" s="89">
        <v>0</v>
      </c>
      <c r="C4209" s="89">
        <v>0</v>
      </c>
      <c r="D4209" s="89">
        <v>0</v>
      </c>
      <c r="E4209" s="89">
        <v>0</v>
      </c>
      <c r="F4209" s="89">
        <v>0</v>
      </c>
      <c r="G4209" s="89">
        <v>0</v>
      </c>
      <c r="H4209" s="89">
        <v>0</v>
      </c>
      <c r="I4209" s="89">
        <v>0</v>
      </c>
      <c r="J4209" s="89">
        <v>0</v>
      </c>
      <c r="K4209" s="89">
        <v>0</v>
      </c>
      <c r="L4209" s="89">
        <v>0</v>
      </c>
      <c r="M4209" s="89">
        <v>0</v>
      </c>
      <c r="N4209" s="89">
        <v>0</v>
      </c>
      <c r="O4209" s="89">
        <v>0</v>
      </c>
      <c r="P4209" s="89">
        <v>0</v>
      </c>
      <c r="Q4209" s="89">
        <v>0</v>
      </c>
      <c r="R4209" s="89">
        <v>0</v>
      </c>
      <c r="S4209" s="89">
        <v>0</v>
      </c>
      <c r="T4209" s="89">
        <v>0</v>
      </c>
      <c r="U4209" s="89">
        <v>0</v>
      </c>
      <c r="V4209" s="89">
        <v>0</v>
      </c>
      <c r="W4209" s="89">
        <v>0</v>
      </c>
      <c r="X4209" s="89">
        <v>0</v>
      </c>
      <c r="Y4209" s="89">
        <v>0</v>
      </c>
    </row>
    <row r="4210" spans="1:25">
      <c r="A4210" s="88" t="s">
        <v>4319</v>
      </c>
      <c r="B4210" s="89">
        <v>0</v>
      </c>
      <c r="C4210" s="89">
        <v>0</v>
      </c>
      <c r="D4210" s="89">
        <v>0</v>
      </c>
      <c r="E4210" s="89">
        <v>0</v>
      </c>
      <c r="F4210" s="89">
        <v>0</v>
      </c>
      <c r="G4210" s="89">
        <v>0</v>
      </c>
      <c r="H4210" s="89">
        <v>0</v>
      </c>
      <c r="I4210" s="89">
        <v>0</v>
      </c>
      <c r="J4210" s="89">
        <v>0</v>
      </c>
      <c r="K4210" s="89">
        <v>0</v>
      </c>
      <c r="L4210" s="89">
        <v>0</v>
      </c>
      <c r="M4210" s="89">
        <v>0</v>
      </c>
      <c r="N4210" s="89">
        <v>0</v>
      </c>
      <c r="O4210" s="89">
        <v>0</v>
      </c>
      <c r="P4210" s="89">
        <v>0</v>
      </c>
      <c r="Q4210" s="89">
        <v>0</v>
      </c>
      <c r="R4210" s="89">
        <v>0</v>
      </c>
      <c r="S4210" s="89">
        <v>0</v>
      </c>
      <c r="T4210" s="89">
        <v>0</v>
      </c>
      <c r="U4210" s="89">
        <v>0</v>
      </c>
      <c r="V4210" s="89">
        <v>0</v>
      </c>
      <c r="W4210" s="89">
        <v>0</v>
      </c>
      <c r="X4210" s="89">
        <v>0</v>
      </c>
      <c r="Y4210" s="89">
        <v>0</v>
      </c>
    </row>
    <row r="4211" spans="1:25">
      <c r="A4211" s="88" t="s">
        <v>4320</v>
      </c>
      <c r="B4211" s="89">
        <v>0</v>
      </c>
      <c r="C4211" s="89">
        <v>0</v>
      </c>
      <c r="D4211" s="89">
        <v>0</v>
      </c>
      <c r="E4211" s="89">
        <v>0</v>
      </c>
      <c r="F4211" s="89">
        <v>0</v>
      </c>
      <c r="G4211" s="89">
        <v>0</v>
      </c>
      <c r="H4211" s="89">
        <v>0</v>
      </c>
      <c r="I4211" s="89">
        <v>0</v>
      </c>
      <c r="J4211" s="89">
        <v>0</v>
      </c>
      <c r="K4211" s="89">
        <v>0</v>
      </c>
      <c r="L4211" s="89">
        <v>0</v>
      </c>
      <c r="M4211" s="89">
        <v>0</v>
      </c>
      <c r="N4211" s="89">
        <v>0</v>
      </c>
      <c r="O4211" s="89">
        <v>0</v>
      </c>
      <c r="P4211" s="89">
        <v>0</v>
      </c>
      <c r="Q4211" s="89">
        <v>0</v>
      </c>
      <c r="R4211" s="89">
        <v>0</v>
      </c>
      <c r="S4211" s="89">
        <v>0</v>
      </c>
      <c r="T4211" s="89">
        <v>0</v>
      </c>
      <c r="U4211" s="89">
        <v>0</v>
      </c>
      <c r="V4211" s="89">
        <v>0</v>
      </c>
      <c r="W4211" s="89">
        <v>0</v>
      </c>
      <c r="X4211" s="89">
        <v>0</v>
      </c>
      <c r="Y4211" s="89">
        <v>0</v>
      </c>
    </row>
    <row r="4212" spans="1:25">
      <c r="A4212" s="88" t="s">
        <v>4321</v>
      </c>
      <c r="B4212" s="89">
        <v>0</v>
      </c>
      <c r="C4212" s="89">
        <v>0</v>
      </c>
      <c r="D4212" s="89">
        <v>0</v>
      </c>
      <c r="E4212" s="89">
        <v>0</v>
      </c>
      <c r="F4212" s="89">
        <v>0</v>
      </c>
      <c r="G4212" s="89">
        <v>0</v>
      </c>
      <c r="H4212" s="89">
        <v>0</v>
      </c>
      <c r="I4212" s="89">
        <v>0</v>
      </c>
      <c r="J4212" s="89">
        <v>0</v>
      </c>
      <c r="K4212" s="89">
        <v>0</v>
      </c>
      <c r="L4212" s="89">
        <v>0</v>
      </c>
      <c r="M4212" s="89">
        <v>0</v>
      </c>
      <c r="N4212" s="89">
        <v>0</v>
      </c>
      <c r="O4212" s="89">
        <v>0</v>
      </c>
      <c r="P4212" s="89">
        <v>0</v>
      </c>
      <c r="Q4212" s="89">
        <v>0</v>
      </c>
      <c r="R4212" s="89">
        <v>0</v>
      </c>
      <c r="S4212" s="89">
        <v>0</v>
      </c>
      <c r="T4212" s="89">
        <v>0</v>
      </c>
      <c r="U4212" s="89">
        <v>0</v>
      </c>
      <c r="V4212" s="89">
        <v>0</v>
      </c>
      <c r="W4212" s="89">
        <v>0</v>
      </c>
      <c r="X4212" s="89">
        <v>0</v>
      </c>
      <c r="Y4212" s="89">
        <v>0</v>
      </c>
    </row>
    <row r="4213" spans="1:25">
      <c r="A4213" s="88" t="s">
        <v>4322</v>
      </c>
      <c r="B4213" s="89">
        <v>0</v>
      </c>
      <c r="C4213" s="89">
        <v>0</v>
      </c>
      <c r="D4213" s="89">
        <v>0</v>
      </c>
      <c r="E4213" s="89">
        <v>0</v>
      </c>
      <c r="F4213" s="89">
        <v>0</v>
      </c>
      <c r="G4213" s="89">
        <v>0</v>
      </c>
      <c r="H4213" s="89">
        <v>0</v>
      </c>
      <c r="I4213" s="89">
        <v>0</v>
      </c>
      <c r="J4213" s="89">
        <v>0</v>
      </c>
      <c r="K4213" s="89">
        <v>0</v>
      </c>
      <c r="L4213" s="89">
        <v>0</v>
      </c>
      <c r="M4213" s="89">
        <v>0</v>
      </c>
      <c r="N4213" s="89">
        <v>0</v>
      </c>
      <c r="O4213" s="89">
        <v>0</v>
      </c>
      <c r="P4213" s="89">
        <v>0</v>
      </c>
      <c r="Q4213" s="89">
        <v>0</v>
      </c>
      <c r="R4213" s="89">
        <v>0</v>
      </c>
      <c r="S4213" s="89">
        <v>0</v>
      </c>
      <c r="T4213" s="89">
        <v>0</v>
      </c>
      <c r="U4213" s="89">
        <v>0</v>
      </c>
      <c r="V4213" s="89">
        <v>0</v>
      </c>
      <c r="W4213" s="89">
        <v>0</v>
      </c>
      <c r="X4213" s="89">
        <v>0</v>
      </c>
      <c r="Y4213" s="89">
        <v>0</v>
      </c>
    </row>
    <row r="4214" spans="1:25">
      <c r="A4214" s="88" t="s">
        <v>4323</v>
      </c>
      <c r="B4214" s="89">
        <v>0</v>
      </c>
      <c r="C4214" s="89">
        <v>0</v>
      </c>
      <c r="D4214" s="89">
        <v>0</v>
      </c>
      <c r="E4214" s="89">
        <v>0</v>
      </c>
      <c r="F4214" s="89">
        <v>0</v>
      </c>
      <c r="G4214" s="89">
        <v>0</v>
      </c>
      <c r="H4214" s="89">
        <v>0</v>
      </c>
      <c r="I4214" s="89">
        <v>0</v>
      </c>
      <c r="J4214" s="89">
        <v>0</v>
      </c>
      <c r="K4214" s="89">
        <v>0</v>
      </c>
      <c r="L4214" s="89">
        <v>0</v>
      </c>
      <c r="M4214" s="89">
        <v>0</v>
      </c>
      <c r="N4214" s="89">
        <v>0</v>
      </c>
      <c r="O4214" s="89">
        <v>0</v>
      </c>
      <c r="P4214" s="89">
        <v>0</v>
      </c>
      <c r="Q4214" s="89">
        <v>0</v>
      </c>
      <c r="R4214" s="89">
        <v>0</v>
      </c>
      <c r="S4214" s="89">
        <v>0</v>
      </c>
      <c r="T4214" s="89">
        <v>0</v>
      </c>
      <c r="U4214" s="89">
        <v>0</v>
      </c>
      <c r="V4214" s="89">
        <v>0</v>
      </c>
      <c r="W4214" s="89">
        <v>0</v>
      </c>
      <c r="X4214" s="89">
        <v>0</v>
      </c>
      <c r="Y4214" s="89">
        <v>0</v>
      </c>
    </row>
    <row r="4215" spans="1:25">
      <c r="A4215" s="88" t="s">
        <v>4324</v>
      </c>
      <c r="B4215" s="89">
        <v>0</v>
      </c>
      <c r="C4215" s="89">
        <v>0</v>
      </c>
      <c r="D4215" s="89">
        <v>0</v>
      </c>
      <c r="E4215" s="89">
        <v>0</v>
      </c>
      <c r="F4215" s="89">
        <v>0</v>
      </c>
      <c r="G4215" s="89">
        <v>0</v>
      </c>
      <c r="H4215" s="89">
        <v>0</v>
      </c>
      <c r="I4215" s="89">
        <v>0</v>
      </c>
      <c r="J4215" s="89">
        <v>0</v>
      </c>
      <c r="K4215" s="89">
        <v>0</v>
      </c>
      <c r="L4215" s="89">
        <v>0</v>
      </c>
      <c r="M4215" s="89">
        <v>0</v>
      </c>
      <c r="N4215" s="89">
        <v>0</v>
      </c>
      <c r="O4215" s="89">
        <v>0</v>
      </c>
      <c r="P4215" s="89">
        <v>0</v>
      </c>
      <c r="Q4215" s="89">
        <v>0</v>
      </c>
      <c r="R4215" s="89">
        <v>0</v>
      </c>
      <c r="S4215" s="89">
        <v>0</v>
      </c>
      <c r="T4215" s="89">
        <v>0</v>
      </c>
      <c r="U4215" s="89">
        <v>0</v>
      </c>
      <c r="V4215" s="89">
        <v>0</v>
      </c>
      <c r="W4215" s="89">
        <v>0</v>
      </c>
      <c r="X4215" s="89">
        <v>0</v>
      </c>
      <c r="Y4215" s="89">
        <v>0</v>
      </c>
    </row>
    <row r="4216" spans="1:25">
      <c r="A4216" s="88" t="s">
        <v>4325</v>
      </c>
      <c r="B4216" s="89">
        <v>0</v>
      </c>
      <c r="C4216" s="89">
        <v>0</v>
      </c>
      <c r="D4216" s="89">
        <v>0</v>
      </c>
      <c r="E4216" s="89">
        <v>0</v>
      </c>
      <c r="F4216" s="89">
        <v>0</v>
      </c>
      <c r="G4216" s="89">
        <v>0</v>
      </c>
      <c r="H4216" s="89">
        <v>0</v>
      </c>
      <c r="I4216" s="89">
        <v>0</v>
      </c>
      <c r="J4216" s="89">
        <v>0</v>
      </c>
      <c r="K4216" s="89">
        <v>0</v>
      </c>
      <c r="L4216" s="89">
        <v>0</v>
      </c>
      <c r="M4216" s="89">
        <v>0</v>
      </c>
      <c r="N4216" s="89">
        <v>0</v>
      </c>
      <c r="O4216" s="89">
        <v>0</v>
      </c>
      <c r="P4216" s="89">
        <v>0</v>
      </c>
      <c r="Q4216" s="89">
        <v>0</v>
      </c>
      <c r="R4216" s="89">
        <v>0</v>
      </c>
      <c r="S4216" s="89">
        <v>0</v>
      </c>
      <c r="T4216" s="89">
        <v>0</v>
      </c>
      <c r="U4216" s="89">
        <v>0</v>
      </c>
      <c r="V4216" s="89">
        <v>0</v>
      </c>
      <c r="W4216" s="89">
        <v>0</v>
      </c>
      <c r="X4216" s="89">
        <v>0</v>
      </c>
      <c r="Y4216" s="89">
        <v>0</v>
      </c>
    </row>
    <row r="4217" spans="1:25">
      <c r="A4217" s="88" t="s">
        <v>4326</v>
      </c>
      <c r="B4217" s="89">
        <v>0</v>
      </c>
      <c r="C4217" s="89">
        <v>0</v>
      </c>
      <c r="D4217" s="89">
        <v>0</v>
      </c>
      <c r="E4217" s="89">
        <v>0</v>
      </c>
      <c r="F4217" s="89">
        <v>0</v>
      </c>
      <c r="G4217" s="89">
        <v>0</v>
      </c>
      <c r="H4217" s="89">
        <v>0</v>
      </c>
      <c r="I4217" s="89">
        <v>0</v>
      </c>
      <c r="J4217" s="89">
        <v>0</v>
      </c>
      <c r="K4217" s="89">
        <v>0</v>
      </c>
      <c r="L4217" s="89">
        <v>0</v>
      </c>
      <c r="M4217" s="89">
        <v>0</v>
      </c>
      <c r="N4217" s="89">
        <v>0</v>
      </c>
      <c r="O4217" s="89">
        <v>0</v>
      </c>
      <c r="P4217" s="89">
        <v>0</v>
      </c>
      <c r="Q4217" s="89">
        <v>0</v>
      </c>
      <c r="R4217" s="89">
        <v>0</v>
      </c>
      <c r="S4217" s="89">
        <v>0</v>
      </c>
      <c r="T4217" s="89">
        <v>0</v>
      </c>
      <c r="U4217" s="89">
        <v>0</v>
      </c>
      <c r="V4217" s="89">
        <v>0</v>
      </c>
      <c r="W4217" s="89">
        <v>0</v>
      </c>
      <c r="X4217" s="89">
        <v>0</v>
      </c>
      <c r="Y4217" s="89">
        <v>0</v>
      </c>
    </row>
    <row r="4218" spans="1:25">
      <c r="A4218" s="88" t="s">
        <v>4327</v>
      </c>
      <c r="B4218" s="89">
        <v>0</v>
      </c>
      <c r="C4218" s="89">
        <v>0</v>
      </c>
      <c r="D4218" s="89">
        <v>0</v>
      </c>
      <c r="E4218" s="89">
        <v>0</v>
      </c>
      <c r="F4218" s="89">
        <v>0</v>
      </c>
      <c r="G4218" s="89">
        <v>0</v>
      </c>
      <c r="H4218" s="89">
        <v>0</v>
      </c>
      <c r="I4218" s="89">
        <v>0</v>
      </c>
      <c r="J4218" s="89">
        <v>0</v>
      </c>
      <c r="K4218" s="89">
        <v>0</v>
      </c>
      <c r="L4218" s="89">
        <v>0</v>
      </c>
      <c r="M4218" s="89">
        <v>0</v>
      </c>
      <c r="N4218" s="89">
        <v>0</v>
      </c>
      <c r="O4218" s="89">
        <v>0</v>
      </c>
      <c r="P4218" s="89">
        <v>0</v>
      </c>
      <c r="Q4218" s="89">
        <v>0</v>
      </c>
      <c r="R4218" s="89">
        <v>0</v>
      </c>
      <c r="S4218" s="89">
        <v>0</v>
      </c>
      <c r="T4218" s="89">
        <v>0</v>
      </c>
      <c r="U4218" s="89">
        <v>0</v>
      </c>
      <c r="V4218" s="89">
        <v>0</v>
      </c>
      <c r="W4218" s="89">
        <v>0</v>
      </c>
      <c r="X4218" s="89">
        <v>0</v>
      </c>
      <c r="Y4218" s="89">
        <v>0</v>
      </c>
    </row>
    <row r="4219" spans="1:25">
      <c r="A4219" s="88" t="s">
        <v>4328</v>
      </c>
      <c r="B4219" s="89">
        <v>0</v>
      </c>
      <c r="C4219" s="89">
        <v>0</v>
      </c>
      <c r="D4219" s="89">
        <v>0</v>
      </c>
      <c r="E4219" s="89">
        <v>0</v>
      </c>
      <c r="F4219" s="89">
        <v>0</v>
      </c>
      <c r="G4219" s="89">
        <v>0</v>
      </c>
      <c r="H4219" s="89">
        <v>0</v>
      </c>
      <c r="I4219" s="89">
        <v>0</v>
      </c>
      <c r="J4219" s="89">
        <v>0</v>
      </c>
      <c r="K4219" s="89">
        <v>0</v>
      </c>
      <c r="L4219" s="89">
        <v>0</v>
      </c>
      <c r="M4219" s="89">
        <v>0</v>
      </c>
      <c r="N4219" s="89">
        <v>0</v>
      </c>
      <c r="O4219" s="89">
        <v>0</v>
      </c>
      <c r="P4219" s="89">
        <v>0</v>
      </c>
      <c r="Q4219" s="89">
        <v>0</v>
      </c>
      <c r="R4219" s="89">
        <v>0</v>
      </c>
      <c r="S4219" s="89">
        <v>0</v>
      </c>
      <c r="T4219" s="89">
        <v>0</v>
      </c>
      <c r="U4219" s="89">
        <v>0</v>
      </c>
      <c r="V4219" s="89">
        <v>0</v>
      </c>
      <c r="W4219" s="89">
        <v>0</v>
      </c>
      <c r="X4219" s="89">
        <v>0</v>
      </c>
      <c r="Y4219" s="89">
        <v>0</v>
      </c>
    </row>
    <row r="4220" spans="1:25">
      <c r="A4220" s="88" t="s">
        <v>4329</v>
      </c>
      <c r="B4220" s="89">
        <v>0</v>
      </c>
      <c r="C4220" s="89">
        <v>0</v>
      </c>
      <c r="D4220" s="89">
        <v>0</v>
      </c>
      <c r="E4220" s="89">
        <v>0</v>
      </c>
      <c r="F4220" s="89">
        <v>0</v>
      </c>
      <c r="G4220" s="89">
        <v>0</v>
      </c>
      <c r="H4220" s="89">
        <v>0</v>
      </c>
      <c r="I4220" s="89">
        <v>0</v>
      </c>
      <c r="J4220" s="89">
        <v>0</v>
      </c>
      <c r="K4220" s="89">
        <v>0</v>
      </c>
      <c r="L4220" s="89">
        <v>0</v>
      </c>
      <c r="M4220" s="89">
        <v>0</v>
      </c>
      <c r="N4220" s="89">
        <v>0</v>
      </c>
      <c r="O4220" s="89">
        <v>0</v>
      </c>
      <c r="P4220" s="89">
        <v>0</v>
      </c>
      <c r="Q4220" s="89">
        <v>0</v>
      </c>
      <c r="R4220" s="89">
        <v>0</v>
      </c>
      <c r="S4220" s="89">
        <v>0</v>
      </c>
      <c r="T4220" s="89">
        <v>0</v>
      </c>
      <c r="U4220" s="89">
        <v>0</v>
      </c>
      <c r="V4220" s="89">
        <v>0</v>
      </c>
      <c r="W4220" s="89">
        <v>0</v>
      </c>
      <c r="X4220" s="89">
        <v>0</v>
      </c>
      <c r="Y4220" s="89">
        <v>0</v>
      </c>
    </row>
    <row r="4221" spans="1:25">
      <c r="A4221" s="88" t="s">
        <v>4330</v>
      </c>
      <c r="B4221" s="89">
        <v>0</v>
      </c>
      <c r="C4221" s="89">
        <v>0</v>
      </c>
      <c r="D4221" s="89">
        <v>0</v>
      </c>
      <c r="E4221" s="89">
        <v>0</v>
      </c>
      <c r="F4221" s="89">
        <v>0</v>
      </c>
      <c r="G4221" s="89">
        <v>0</v>
      </c>
      <c r="H4221" s="89">
        <v>0</v>
      </c>
      <c r="I4221" s="89">
        <v>0</v>
      </c>
      <c r="J4221" s="89">
        <v>0</v>
      </c>
      <c r="K4221" s="89">
        <v>0</v>
      </c>
      <c r="L4221" s="89">
        <v>0</v>
      </c>
      <c r="M4221" s="89">
        <v>0</v>
      </c>
      <c r="N4221" s="89">
        <v>0</v>
      </c>
      <c r="O4221" s="89">
        <v>0</v>
      </c>
      <c r="P4221" s="89">
        <v>0</v>
      </c>
      <c r="Q4221" s="89">
        <v>0</v>
      </c>
      <c r="R4221" s="89">
        <v>0</v>
      </c>
      <c r="S4221" s="89">
        <v>0</v>
      </c>
      <c r="T4221" s="89">
        <v>0</v>
      </c>
      <c r="U4221" s="89">
        <v>0</v>
      </c>
      <c r="V4221" s="89">
        <v>0</v>
      </c>
      <c r="W4221" s="89">
        <v>0</v>
      </c>
      <c r="X4221" s="89">
        <v>0</v>
      </c>
      <c r="Y4221" s="89">
        <v>0</v>
      </c>
    </row>
    <row r="4222" spans="1:25">
      <c r="A4222" s="88" t="s">
        <v>4331</v>
      </c>
      <c r="B4222" s="89">
        <v>0</v>
      </c>
      <c r="C4222" s="89">
        <v>0</v>
      </c>
      <c r="D4222" s="89">
        <v>0</v>
      </c>
      <c r="E4222" s="89">
        <v>0</v>
      </c>
      <c r="F4222" s="89">
        <v>0</v>
      </c>
      <c r="G4222" s="89">
        <v>0</v>
      </c>
      <c r="H4222" s="89">
        <v>0</v>
      </c>
      <c r="I4222" s="89">
        <v>0</v>
      </c>
      <c r="J4222" s="89">
        <v>0</v>
      </c>
      <c r="K4222" s="89">
        <v>0</v>
      </c>
      <c r="L4222" s="89">
        <v>0</v>
      </c>
      <c r="M4222" s="89">
        <v>0</v>
      </c>
      <c r="N4222" s="89">
        <v>0</v>
      </c>
      <c r="O4222" s="89">
        <v>0</v>
      </c>
      <c r="P4222" s="89">
        <v>0</v>
      </c>
      <c r="Q4222" s="89">
        <v>0</v>
      </c>
      <c r="R4222" s="89">
        <v>0</v>
      </c>
      <c r="S4222" s="89">
        <v>0</v>
      </c>
      <c r="T4222" s="89">
        <v>0</v>
      </c>
      <c r="U4222" s="89">
        <v>0</v>
      </c>
      <c r="V4222" s="89">
        <v>0</v>
      </c>
      <c r="W4222" s="89">
        <v>0</v>
      </c>
      <c r="X4222" s="89">
        <v>0</v>
      </c>
      <c r="Y4222" s="89">
        <v>0</v>
      </c>
    </row>
    <row r="4223" spans="1:25">
      <c r="A4223" s="88" t="s">
        <v>4332</v>
      </c>
      <c r="B4223" s="89">
        <v>0</v>
      </c>
      <c r="C4223" s="89">
        <v>0</v>
      </c>
      <c r="D4223" s="89">
        <v>0</v>
      </c>
      <c r="E4223" s="89">
        <v>0</v>
      </c>
      <c r="F4223" s="89">
        <v>0</v>
      </c>
      <c r="G4223" s="89">
        <v>0</v>
      </c>
      <c r="H4223" s="89">
        <v>0</v>
      </c>
      <c r="I4223" s="89">
        <v>0</v>
      </c>
      <c r="J4223" s="89">
        <v>0</v>
      </c>
      <c r="K4223" s="89">
        <v>0</v>
      </c>
      <c r="L4223" s="89">
        <v>0</v>
      </c>
      <c r="M4223" s="89">
        <v>0</v>
      </c>
      <c r="N4223" s="89">
        <v>0</v>
      </c>
      <c r="O4223" s="89">
        <v>0</v>
      </c>
      <c r="P4223" s="89">
        <v>0</v>
      </c>
      <c r="Q4223" s="89">
        <v>0</v>
      </c>
      <c r="R4223" s="89">
        <v>0</v>
      </c>
      <c r="S4223" s="89">
        <v>0</v>
      </c>
      <c r="T4223" s="89">
        <v>0</v>
      </c>
      <c r="U4223" s="89">
        <v>0</v>
      </c>
      <c r="V4223" s="89">
        <v>0</v>
      </c>
      <c r="W4223" s="89">
        <v>0</v>
      </c>
      <c r="X4223" s="89">
        <v>0</v>
      </c>
      <c r="Y4223" s="89">
        <v>0</v>
      </c>
    </row>
    <row r="4224" spans="1:25">
      <c r="A4224" s="88" t="s">
        <v>4333</v>
      </c>
      <c r="B4224" s="89">
        <v>0</v>
      </c>
      <c r="C4224" s="89">
        <v>0</v>
      </c>
      <c r="D4224" s="89">
        <v>0</v>
      </c>
      <c r="E4224" s="89">
        <v>0</v>
      </c>
      <c r="F4224" s="89">
        <v>0</v>
      </c>
      <c r="G4224" s="89">
        <v>0</v>
      </c>
      <c r="H4224" s="89">
        <v>0</v>
      </c>
      <c r="I4224" s="89">
        <v>0</v>
      </c>
      <c r="J4224" s="89">
        <v>0</v>
      </c>
      <c r="K4224" s="89">
        <v>0</v>
      </c>
      <c r="L4224" s="89">
        <v>0</v>
      </c>
      <c r="M4224" s="89">
        <v>0</v>
      </c>
      <c r="N4224" s="89">
        <v>0</v>
      </c>
      <c r="O4224" s="89">
        <v>0</v>
      </c>
      <c r="P4224" s="89">
        <v>0</v>
      </c>
      <c r="Q4224" s="89">
        <v>0</v>
      </c>
      <c r="R4224" s="89">
        <v>0</v>
      </c>
      <c r="S4224" s="89">
        <v>0</v>
      </c>
      <c r="T4224" s="89">
        <v>0</v>
      </c>
      <c r="U4224" s="89">
        <v>0</v>
      </c>
      <c r="V4224" s="89">
        <v>0</v>
      </c>
      <c r="W4224" s="89">
        <v>0</v>
      </c>
      <c r="X4224" s="89">
        <v>0</v>
      </c>
      <c r="Y4224" s="89">
        <v>0</v>
      </c>
    </row>
    <row r="4225" spans="1:25">
      <c r="A4225" s="88" t="s">
        <v>4334</v>
      </c>
      <c r="B4225" s="89">
        <v>0</v>
      </c>
      <c r="C4225" s="89">
        <v>0</v>
      </c>
      <c r="D4225" s="89">
        <v>0</v>
      </c>
      <c r="E4225" s="89">
        <v>0</v>
      </c>
      <c r="F4225" s="89">
        <v>0</v>
      </c>
      <c r="G4225" s="89">
        <v>0</v>
      </c>
      <c r="H4225" s="89">
        <v>0</v>
      </c>
      <c r="I4225" s="89">
        <v>0</v>
      </c>
      <c r="J4225" s="89">
        <v>0</v>
      </c>
      <c r="K4225" s="89">
        <v>0</v>
      </c>
      <c r="L4225" s="89">
        <v>0</v>
      </c>
      <c r="M4225" s="89">
        <v>0</v>
      </c>
      <c r="N4225" s="89">
        <v>0</v>
      </c>
      <c r="O4225" s="89">
        <v>0</v>
      </c>
      <c r="P4225" s="89">
        <v>0</v>
      </c>
      <c r="Q4225" s="89">
        <v>0</v>
      </c>
      <c r="R4225" s="89">
        <v>0</v>
      </c>
      <c r="S4225" s="89">
        <v>0</v>
      </c>
      <c r="T4225" s="89">
        <v>0</v>
      </c>
      <c r="U4225" s="89">
        <v>0</v>
      </c>
      <c r="V4225" s="89">
        <v>0</v>
      </c>
      <c r="W4225" s="89">
        <v>0</v>
      </c>
      <c r="X4225" s="89">
        <v>0</v>
      </c>
      <c r="Y4225" s="89">
        <v>0</v>
      </c>
    </row>
    <row r="4226" spans="1:25">
      <c r="A4226" s="88" t="s">
        <v>4335</v>
      </c>
      <c r="B4226" s="89">
        <v>0</v>
      </c>
      <c r="C4226" s="89">
        <v>0</v>
      </c>
      <c r="D4226" s="89">
        <v>0</v>
      </c>
      <c r="E4226" s="89">
        <v>0</v>
      </c>
      <c r="F4226" s="89">
        <v>0</v>
      </c>
      <c r="G4226" s="89">
        <v>0</v>
      </c>
      <c r="H4226" s="89">
        <v>0</v>
      </c>
      <c r="I4226" s="89">
        <v>0</v>
      </c>
      <c r="J4226" s="89">
        <v>0</v>
      </c>
      <c r="K4226" s="89">
        <v>0</v>
      </c>
      <c r="L4226" s="89">
        <v>0</v>
      </c>
      <c r="M4226" s="89">
        <v>0</v>
      </c>
      <c r="N4226" s="89">
        <v>0</v>
      </c>
      <c r="O4226" s="89">
        <v>0</v>
      </c>
      <c r="P4226" s="89">
        <v>0</v>
      </c>
      <c r="Q4226" s="89">
        <v>0</v>
      </c>
      <c r="R4226" s="89">
        <v>0</v>
      </c>
      <c r="S4226" s="89">
        <v>0</v>
      </c>
      <c r="T4226" s="89">
        <v>0</v>
      </c>
      <c r="U4226" s="89">
        <v>0</v>
      </c>
      <c r="V4226" s="89">
        <v>0</v>
      </c>
      <c r="W4226" s="89">
        <v>0</v>
      </c>
      <c r="X4226" s="89">
        <v>0</v>
      </c>
      <c r="Y4226" s="89">
        <v>0</v>
      </c>
    </row>
    <row r="4227" spans="1:25">
      <c r="A4227" s="88" t="s">
        <v>4336</v>
      </c>
      <c r="B4227" s="89">
        <v>0</v>
      </c>
      <c r="C4227" s="89">
        <v>0</v>
      </c>
      <c r="D4227" s="89">
        <v>0</v>
      </c>
      <c r="E4227" s="89">
        <v>0</v>
      </c>
      <c r="F4227" s="89">
        <v>0</v>
      </c>
      <c r="G4227" s="89">
        <v>0</v>
      </c>
      <c r="H4227" s="89">
        <v>0</v>
      </c>
      <c r="I4227" s="89">
        <v>0</v>
      </c>
      <c r="J4227" s="89">
        <v>0</v>
      </c>
      <c r="K4227" s="89">
        <v>0</v>
      </c>
      <c r="L4227" s="89">
        <v>0</v>
      </c>
      <c r="M4227" s="89">
        <v>0</v>
      </c>
      <c r="N4227" s="89">
        <v>0</v>
      </c>
      <c r="O4227" s="89">
        <v>0</v>
      </c>
      <c r="P4227" s="89">
        <v>0</v>
      </c>
      <c r="Q4227" s="89">
        <v>0</v>
      </c>
      <c r="R4227" s="89">
        <v>0</v>
      </c>
      <c r="S4227" s="89">
        <v>0</v>
      </c>
      <c r="T4227" s="89">
        <v>0</v>
      </c>
      <c r="U4227" s="89">
        <v>0</v>
      </c>
      <c r="V4227" s="89">
        <v>0</v>
      </c>
      <c r="W4227" s="89">
        <v>0</v>
      </c>
      <c r="X4227" s="89">
        <v>0</v>
      </c>
      <c r="Y4227" s="89">
        <v>0</v>
      </c>
    </row>
    <row r="4228" spans="1:25">
      <c r="A4228" s="88" t="s">
        <v>4337</v>
      </c>
      <c r="B4228" s="89">
        <v>0</v>
      </c>
      <c r="C4228" s="89">
        <v>0</v>
      </c>
      <c r="D4228" s="89">
        <v>0</v>
      </c>
      <c r="E4228" s="89">
        <v>0</v>
      </c>
      <c r="F4228" s="89">
        <v>0</v>
      </c>
      <c r="G4228" s="89">
        <v>0</v>
      </c>
      <c r="H4228" s="89">
        <v>0</v>
      </c>
      <c r="I4228" s="89">
        <v>0</v>
      </c>
      <c r="J4228" s="89">
        <v>0</v>
      </c>
      <c r="K4228" s="89">
        <v>0</v>
      </c>
      <c r="L4228" s="89">
        <v>0</v>
      </c>
      <c r="M4228" s="89">
        <v>0</v>
      </c>
      <c r="N4228" s="89">
        <v>0</v>
      </c>
      <c r="O4228" s="89">
        <v>0</v>
      </c>
      <c r="P4228" s="89">
        <v>0</v>
      </c>
      <c r="Q4228" s="89">
        <v>0</v>
      </c>
      <c r="R4228" s="89">
        <v>0</v>
      </c>
      <c r="S4228" s="89">
        <v>0</v>
      </c>
      <c r="T4228" s="89">
        <v>0</v>
      </c>
      <c r="U4228" s="89">
        <v>0</v>
      </c>
      <c r="V4228" s="89">
        <v>0</v>
      </c>
      <c r="W4228" s="89">
        <v>0</v>
      </c>
      <c r="X4228" s="89">
        <v>0</v>
      </c>
      <c r="Y4228" s="89">
        <v>0</v>
      </c>
    </row>
    <row r="4229" spans="1:25">
      <c r="A4229" s="88" t="s">
        <v>4338</v>
      </c>
      <c r="B4229" s="89">
        <v>0</v>
      </c>
      <c r="C4229" s="89">
        <v>0</v>
      </c>
      <c r="D4229" s="89">
        <v>0</v>
      </c>
      <c r="E4229" s="89">
        <v>0</v>
      </c>
      <c r="F4229" s="89">
        <v>0</v>
      </c>
      <c r="G4229" s="89">
        <v>0</v>
      </c>
      <c r="H4229" s="89">
        <v>0</v>
      </c>
      <c r="I4229" s="89">
        <v>0</v>
      </c>
      <c r="J4229" s="89">
        <v>0</v>
      </c>
      <c r="K4229" s="89">
        <v>0</v>
      </c>
      <c r="L4229" s="89">
        <v>0</v>
      </c>
      <c r="M4229" s="89">
        <v>0</v>
      </c>
      <c r="N4229" s="89">
        <v>0</v>
      </c>
      <c r="O4229" s="89">
        <v>0</v>
      </c>
      <c r="P4229" s="89">
        <v>0</v>
      </c>
      <c r="Q4229" s="89">
        <v>0</v>
      </c>
      <c r="R4229" s="89">
        <v>0</v>
      </c>
      <c r="S4229" s="89">
        <v>0</v>
      </c>
      <c r="T4229" s="89">
        <v>0</v>
      </c>
      <c r="U4229" s="89">
        <v>0</v>
      </c>
      <c r="V4229" s="89">
        <v>0</v>
      </c>
      <c r="W4229" s="89">
        <v>0</v>
      </c>
      <c r="X4229" s="89">
        <v>0</v>
      </c>
      <c r="Y4229" s="89">
        <v>0</v>
      </c>
    </row>
    <row r="4230" spans="1:25">
      <c r="A4230" s="88" t="s">
        <v>4339</v>
      </c>
      <c r="B4230" s="89">
        <v>0</v>
      </c>
      <c r="C4230" s="89">
        <v>0</v>
      </c>
      <c r="D4230" s="89">
        <v>0</v>
      </c>
      <c r="E4230" s="89">
        <v>0</v>
      </c>
      <c r="F4230" s="89">
        <v>0</v>
      </c>
      <c r="G4230" s="89">
        <v>0</v>
      </c>
      <c r="H4230" s="89">
        <v>0</v>
      </c>
      <c r="I4230" s="89">
        <v>0</v>
      </c>
      <c r="J4230" s="89">
        <v>0</v>
      </c>
      <c r="K4230" s="89">
        <v>0</v>
      </c>
      <c r="L4230" s="89">
        <v>0</v>
      </c>
      <c r="M4230" s="89">
        <v>0</v>
      </c>
      <c r="N4230" s="89">
        <v>0</v>
      </c>
      <c r="O4230" s="89">
        <v>0</v>
      </c>
      <c r="P4230" s="89">
        <v>0</v>
      </c>
      <c r="Q4230" s="89">
        <v>0</v>
      </c>
      <c r="R4230" s="89">
        <v>0</v>
      </c>
      <c r="S4230" s="89">
        <v>0</v>
      </c>
      <c r="T4230" s="89">
        <v>0</v>
      </c>
      <c r="U4230" s="89">
        <v>0</v>
      </c>
      <c r="V4230" s="89">
        <v>0</v>
      </c>
      <c r="W4230" s="89">
        <v>0</v>
      </c>
      <c r="X4230" s="89">
        <v>0</v>
      </c>
      <c r="Y4230" s="89">
        <v>0</v>
      </c>
    </row>
    <row r="4231" spans="1:25">
      <c r="A4231" s="88" t="s">
        <v>4340</v>
      </c>
      <c r="B4231" s="89">
        <v>0</v>
      </c>
      <c r="C4231" s="89">
        <v>0</v>
      </c>
      <c r="D4231" s="89">
        <v>0</v>
      </c>
      <c r="E4231" s="89">
        <v>0</v>
      </c>
      <c r="F4231" s="89">
        <v>0</v>
      </c>
      <c r="G4231" s="89">
        <v>0</v>
      </c>
      <c r="H4231" s="89">
        <v>0</v>
      </c>
      <c r="I4231" s="89">
        <v>0</v>
      </c>
      <c r="J4231" s="89">
        <v>0</v>
      </c>
      <c r="K4231" s="89">
        <v>0</v>
      </c>
      <c r="L4231" s="89">
        <v>0</v>
      </c>
      <c r="M4231" s="89">
        <v>0</v>
      </c>
      <c r="N4231" s="89">
        <v>0</v>
      </c>
      <c r="O4231" s="89">
        <v>0</v>
      </c>
      <c r="P4231" s="89">
        <v>0</v>
      </c>
      <c r="Q4231" s="89">
        <v>0</v>
      </c>
      <c r="R4231" s="89">
        <v>0</v>
      </c>
      <c r="S4231" s="89">
        <v>0</v>
      </c>
      <c r="T4231" s="89">
        <v>0</v>
      </c>
      <c r="U4231" s="89">
        <v>0</v>
      </c>
      <c r="V4231" s="89">
        <v>0</v>
      </c>
      <c r="W4231" s="89">
        <v>0</v>
      </c>
      <c r="X4231" s="89">
        <v>0</v>
      </c>
      <c r="Y4231" s="89">
        <v>0</v>
      </c>
    </row>
    <row r="4232" spans="1:25">
      <c r="A4232" s="88" t="s">
        <v>4341</v>
      </c>
      <c r="B4232" s="89">
        <v>0</v>
      </c>
      <c r="C4232" s="89">
        <v>0</v>
      </c>
      <c r="D4232" s="89">
        <v>0</v>
      </c>
      <c r="E4232" s="89">
        <v>0</v>
      </c>
      <c r="F4232" s="89">
        <v>0</v>
      </c>
      <c r="G4232" s="89">
        <v>0</v>
      </c>
      <c r="H4232" s="89">
        <v>0</v>
      </c>
      <c r="I4232" s="89">
        <v>0</v>
      </c>
      <c r="J4232" s="89">
        <v>0</v>
      </c>
      <c r="K4232" s="89">
        <v>0</v>
      </c>
      <c r="L4232" s="89">
        <v>0</v>
      </c>
      <c r="M4232" s="89">
        <v>0</v>
      </c>
      <c r="N4232" s="89">
        <v>0</v>
      </c>
      <c r="O4232" s="89">
        <v>0</v>
      </c>
      <c r="P4232" s="89">
        <v>0</v>
      </c>
      <c r="Q4232" s="89">
        <v>0</v>
      </c>
      <c r="R4232" s="89">
        <v>0</v>
      </c>
      <c r="S4232" s="89">
        <v>0</v>
      </c>
      <c r="T4232" s="89">
        <v>0</v>
      </c>
      <c r="U4232" s="89">
        <v>0</v>
      </c>
      <c r="V4232" s="89">
        <v>0</v>
      </c>
      <c r="W4232" s="89">
        <v>0</v>
      </c>
      <c r="X4232" s="89">
        <v>0</v>
      </c>
      <c r="Y4232" s="89">
        <v>0</v>
      </c>
    </row>
    <row r="4233" spans="1:25">
      <c r="A4233" s="88" t="s">
        <v>4342</v>
      </c>
      <c r="B4233" s="89">
        <v>0</v>
      </c>
      <c r="C4233" s="89">
        <v>0</v>
      </c>
      <c r="D4233" s="89">
        <v>0</v>
      </c>
      <c r="E4233" s="89">
        <v>0</v>
      </c>
      <c r="F4233" s="89">
        <v>0</v>
      </c>
      <c r="G4233" s="89">
        <v>0</v>
      </c>
      <c r="H4233" s="89">
        <v>0</v>
      </c>
      <c r="I4233" s="89">
        <v>0</v>
      </c>
      <c r="J4233" s="89">
        <v>0</v>
      </c>
      <c r="K4233" s="89">
        <v>0</v>
      </c>
      <c r="L4233" s="89">
        <v>0</v>
      </c>
      <c r="M4233" s="89">
        <v>0</v>
      </c>
      <c r="N4233" s="89">
        <v>0</v>
      </c>
      <c r="O4233" s="89">
        <v>0</v>
      </c>
      <c r="P4233" s="89">
        <v>0</v>
      </c>
      <c r="Q4233" s="89">
        <v>0</v>
      </c>
      <c r="R4233" s="89">
        <v>0</v>
      </c>
      <c r="S4233" s="89">
        <v>0</v>
      </c>
      <c r="T4233" s="89">
        <v>0</v>
      </c>
      <c r="U4233" s="89">
        <v>0</v>
      </c>
      <c r="V4233" s="89">
        <v>0</v>
      </c>
      <c r="W4233" s="89">
        <v>0</v>
      </c>
      <c r="X4233" s="89">
        <v>0</v>
      </c>
      <c r="Y4233" s="89">
        <v>0</v>
      </c>
    </row>
    <row r="4234" spans="1:25">
      <c r="A4234" s="88" t="s">
        <v>4343</v>
      </c>
      <c r="B4234" s="89">
        <v>0</v>
      </c>
      <c r="C4234" s="89">
        <v>0</v>
      </c>
      <c r="D4234" s="89">
        <v>0</v>
      </c>
      <c r="E4234" s="89">
        <v>0</v>
      </c>
      <c r="F4234" s="89">
        <v>0</v>
      </c>
      <c r="G4234" s="89">
        <v>0</v>
      </c>
      <c r="H4234" s="89">
        <v>0</v>
      </c>
      <c r="I4234" s="89">
        <v>0</v>
      </c>
      <c r="J4234" s="89">
        <v>0</v>
      </c>
      <c r="K4234" s="89">
        <v>0</v>
      </c>
      <c r="L4234" s="89">
        <v>0</v>
      </c>
      <c r="M4234" s="89">
        <v>0</v>
      </c>
      <c r="N4234" s="89">
        <v>0</v>
      </c>
      <c r="O4234" s="89">
        <v>0</v>
      </c>
      <c r="P4234" s="89">
        <v>0</v>
      </c>
      <c r="Q4234" s="89">
        <v>0</v>
      </c>
      <c r="R4234" s="89">
        <v>0</v>
      </c>
      <c r="S4234" s="89">
        <v>0</v>
      </c>
      <c r="T4234" s="89">
        <v>0</v>
      </c>
      <c r="U4234" s="89">
        <v>0</v>
      </c>
      <c r="V4234" s="89">
        <v>0</v>
      </c>
      <c r="W4234" s="89">
        <v>0</v>
      </c>
      <c r="X4234" s="89">
        <v>0</v>
      </c>
      <c r="Y4234" s="89">
        <v>0</v>
      </c>
    </row>
    <row r="4235" spans="1:25">
      <c r="A4235" s="88" t="s">
        <v>4344</v>
      </c>
      <c r="B4235" s="89">
        <v>0</v>
      </c>
      <c r="C4235" s="89">
        <v>0</v>
      </c>
      <c r="D4235" s="89">
        <v>0</v>
      </c>
      <c r="E4235" s="89">
        <v>0</v>
      </c>
      <c r="F4235" s="89">
        <v>0</v>
      </c>
      <c r="G4235" s="89">
        <v>0</v>
      </c>
      <c r="H4235" s="89">
        <v>0</v>
      </c>
      <c r="I4235" s="89">
        <v>0</v>
      </c>
      <c r="J4235" s="89">
        <v>0</v>
      </c>
      <c r="K4235" s="89">
        <v>0</v>
      </c>
      <c r="L4235" s="89">
        <v>0</v>
      </c>
      <c r="M4235" s="89">
        <v>0</v>
      </c>
      <c r="N4235" s="89">
        <v>0</v>
      </c>
      <c r="O4235" s="89">
        <v>0</v>
      </c>
      <c r="P4235" s="89">
        <v>0</v>
      </c>
      <c r="Q4235" s="89">
        <v>0</v>
      </c>
      <c r="R4235" s="89">
        <v>0</v>
      </c>
      <c r="S4235" s="89">
        <v>0</v>
      </c>
      <c r="T4235" s="89">
        <v>0</v>
      </c>
      <c r="U4235" s="89">
        <v>0</v>
      </c>
      <c r="V4235" s="89">
        <v>0</v>
      </c>
      <c r="W4235" s="89">
        <v>0</v>
      </c>
      <c r="X4235" s="89">
        <v>0</v>
      </c>
      <c r="Y4235" s="89">
        <v>0</v>
      </c>
    </row>
    <row r="4236" spans="1:25">
      <c r="A4236" s="88" t="s">
        <v>4345</v>
      </c>
      <c r="B4236" s="89">
        <v>0</v>
      </c>
      <c r="C4236" s="89">
        <v>0</v>
      </c>
      <c r="D4236" s="89">
        <v>0</v>
      </c>
      <c r="E4236" s="89">
        <v>0</v>
      </c>
      <c r="F4236" s="89">
        <v>0</v>
      </c>
      <c r="G4236" s="89">
        <v>0</v>
      </c>
      <c r="H4236" s="89">
        <v>0</v>
      </c>
      <c r="I4236" s="89">
        <v>0</v>
      </c>
      <c r="J4236" s="89">
        <v>0</v>
      </c>
      <c r="K4236" s="89">
        <v>0</v>
      </c>
      <c r="L4236" s="89">
        <v>0</v>
      </c>
      <c r="M4236" s="89">
        <v>0</v>
      </c>
      <c r="N4236" s="89">
        <v>0</v>
      </c>
      <c r="O4236" s="89">
        <v>0</v>
      </c>
      <c r="P4236" s="89">
        <v>0</v>
      </c>
      <c r="Q4236" s="89">
        <v>0</v>
      </c>
      <c r="R4236" s="89">
        <v>0</v>
      </c>
      <c r="S4236" s="89">
        <v>0</v>
      </c>
      <c r="T4236" s="89">
        <v>0</v>
      </c>
      <c r="U4236" s="89">
        <v>0</v>
      </c>
      <c r="V4236" s="89">
        <v>0</v>
      </c>
      <c r="W4236" s="89">
        <v>0</v>
      </c>
      <c r="X4236" s="89">
        <v>0</v>
      </c>
      <c r="Y4236" s="89">
        <v>0</v>
      </c>
    </row>
    <row r="4237" spans="1:25">
      <c r="A4237" s="88" t="s">
        <v>4346</v>
      </c>
      <c r="B4237" s="89">
        <v>0</v>
      </c>
      <c r="C4237" s="89">
        <v>0</v>
      </c>
      <c r="D4237" s="89">
        <v>0</v>
      </c>
      <c r="E4237" s="89">
        <v>0</v>
      </c>
      <c r="F4237" s="89">
        <v>0</v>
      </c>
      <c r="G4237" s="89">
        <v>0</v>
      </c>
      <c r="H4237" s="89">
        <v>0</v>
      </c>
      <c r="I4237" s="89">
        <v>0</v>
      </c>
      <c r="J4237" s="89">
        <v>0</v>
      </c>
      <c r="K4237" s="89">
        <v>0</v>
      </c>
      <c r="L4237" s="89">
        <v>0</v>
      </c>
      <c r="M4237" s="89">
        <v>0</v>
      </c>
      <c r="N4237" s="89">
        <v>0</v>
      </c>
      <c r="O4237" s="89">
        <v>0</v>
      </c>
      <c r="P4237" s="89">
        <v>0</v>
      </c>
      <c r="Q4237" s="89">
        <v>0</v>
      </c>
      <c r="R4237" s="89">
        <v>0</v>
      </c>
      <c r="S4237" s="89">
        <v>0</v>
      </c>
      <c r="T4237" s="89">
        <v>0</v>
      </c>
      <c r="U4237" s="89">
        <v>0</v>
      </c>
      <c r="V4237" s="89">
        <v>0</v>
      </c>
      <c r="W4237" s="89">
        <v>0</v>
      </c>
      <c r="X4237" s="89">
        <v>0</v>
      </c>
      <c r="Y4237" s="89">
        <v>0</v>
      </c>
    </row>
    <row r="4238" spans="1:25">
      <c r="A4238" s="88" t="s">
        <v>4347</v>
      </c>
      <c r="B4238" s="89">
        <v>0</v>
      </c>
      <c r="C4238" s="89">
        <v>0</v>
      </c>
      <c r="D4238" s="89">
        <v>0</v>
      </c>
      <c r="E4238" s="89">
        <v>0</v>
      </c>
      <c r="F4238" s="89">
        <v>0</v>
      </c>
      <c r="G4238" s="89">
        <v>0</v>
      </c>
      <c r="H4238" s="89">
        <v>0</v>
      </c>
      <c r="I4238" s="89">
        <v>0</v>
      </c>
      <c r="J4238" s="89">
        <v>0</v>
      </c>
      <c r="K4238" s="89">
        <v>0</v>
      </c>
      <c r="L4238" s="89">
        <v>0</v>
      </c>
      <c r="M4238" s="89">
        <v>0</v>
      </c>
      <c r="N4238" s="89">
        <v>0</v>
      </c>
      <c r="O4238" s="89">
        <v>0</v>
      </c>
      <c r="P4238" s="89">
        <v>0</v>
      </c>
      <c r="Q4238" s="89">
        <v>0</v>
      </c>
      <c r="R4238" s="89">
        <v>0</v>
      </c>
      <c r="S4238" s="89">
        <v>0</v>
      </c>
      <c r="T4238" s="89">
        <v>0</v>
      </c>
      <c r="U4238" s="89">
        <v>0</v>
      </c>
      <c r="V4238" s="89">
        <v>0</v>
      </c>
      <c r="W4238" s="89">
        <v>0</v>
      </c>
      <c r="X4238" s="89">
        <v>0</v>
      </c>
      <c r="Y4238" s="89">
        <v>0</v>
      </c>
    </row>
    <row r="4239" spans="1:25">
      <c r="A4239" s="88" t="s">
        <v>4348</v>
      </c>
      <c r="B4239" s="89">
        <v>0</v>
      </c>
      <c r="C4239" s="89">
        <v>0</v>
      </c>
      <c r="D4239" s="89">
        <v>0</v>
      </c>
      <c r="E4239" s="89">
        <v>0</v>
      </c>
      <c r="F4239" s="89">
        <v>0</v>
      </c>
      <c r="G4239" s="89">
        <v>0</v>
      </c>
      <c r="H4239" s="89">
        <v>0</v>
      </c>
      <c r="I4239" s="89">
        <v>0</v>
      </c>
      <c r="J4239" s="89">
        <v>0</v>
      </c>
      <c r="K4239" s="89">
        <v>0</v>
      </c>
      <c r="L4239" s="89">
        <v>0</v>
      </c>
      <c r="M4239" s="89">
        <v>0</v>
      </c>
      <c r="N4239" s="89">
        <v>0</v>
      </c>
      <c r="O4239" s="89">
        <v>0</v>
      </c>
      <c r="P4239" s="89">
        <v>0</v>
      </c>
      <c r="Q4239" s="89">
        <v>0</v>
      </c>
      <c r="R4239" s="89">
        <v>0</v>
      </c>
      <c r="S4239" s="89">
        <v>0</v>
      </c>
      <c r="T4239" s="89">
        <v>0</v>
      </c>
      <c r="U4239" s="89">
        <v>0</v>
      </c>
      <c r="V4239" s="89">
        <v>0</v>
      </c>
      <c r="W4239" s="89">
        <v>0</v>
      </c>
      <c r="X4239" s="89">
        <v>0</v>
      </c>
      <c r="Y4239" s="89">
        <v>0</v>
      </c>
    </row>
    <row r="4240" spans="1:25">
      <c r="A4240" s="88" t="s">
        <v>4349</v>
      </c>
      <c r="B4240" s="89">
        <v>0</v>
      </c>
      <c r="C4240" s="89">
        <v>0</v>
      </c>
      <c r="D4240" s="89">
        <v>0</v>
      </c>
      <c r="E4240" s="89">
        <v>0</v>
      </c>
      <c r="F4240" s="89">
        <v>0</v>
      </c>
      <c r="G4240" s="89">
        <v>0</v>
      </c>
      <c r="H4240" s="89">
        <v>0</v>
      </c>
      <c r="I4240" s="89">
        <v>0</v>
      </c>
      <c r="J4240" s="89">
        <v>0</v>
      </c>
      <c r="K4240" s="89">
        <v>0</v>
      </c>
      <c r="L4240" s="89">
        <v>0</v>
      </c>
      <c r="M4240" s="89">
        <v>0</v>
      </c>
      <c r="N4240" s="89">
        <v>0</v>
      </c>
      <c r="O4240" s="89">
        <v>0</v>
      </c>
      <c r="P4240" s="89">
        <v>0</v>
      </c>
      <c r="Q4240" s="89">
        <v>0</v>
      </c>
      <c r="R4240" s="89">
        <v>0</v>
      </c>
      <c r="S4240" s="89">
        <v>0</v>
      </c>
      <c r="T4240" s="89">
        <v>0</v>
      </c>
      <c r="U4240" s="89">
        <v>0</v>
      </c>
      <c r="V4240" s="89">
        <v>0</v>
      </c>
      <c r="W4240" s="89">
        <v>0</v>
      </c>
      <c r="X4240" s="89">
        <v>0</v>
      </c>
      <c r="Y4240" s="89">
        <v>0</v>
      </c>
    </row>
    <row r="4241" spans="1:25">
      <c r="A4241" s="88" t="s">
        <v>4350</v>
      </c>
      <c r="B4241" s="89">
        <v>0</v>
      </c>
      <c r="C4241" s="89">
        <v>0</v>
      </c>
      <c r="D4241" s="89">
        <v>0</v>
      </c>
      <c r="E4241" s="89">
        <v>0</v>
      </c>
      <c r="F4241" s="89">
        <v>0</v>
      </c>
      <c r="G4241" s="89">
        <v>0</v>
      </c>
      <c r="H4241" s="89">
        <v>0</v>
      </c>
      <c r="I4241" s="89">
        <v>0</v>
      </c>
      <c r="J4241" s="89">
        <v>0</v>
      </c>
      <c r="K4241" s="89">
        <v>0</v>
      </c>
      <c r="L4241" s="89">
        <v>0</v>
      </c>
      <c r="M4241" s="89">
        <v>0</v>
      </c>
      <c r="N4241" s="89">
        <v>0</v>
      </c>
      <c r="O4241" s="89">
        <v>0</v>
      </c>
      <c r="P4241" s="89">
        <v>0</v>
      </c>
      <c r="Q4241" s="89">
        <v>0</v>
      </c>
      <c r="R4241" s="89">
        <v>0</v>
      </c>
      <c r="S4241" s="89">
        <v>0</v>
      </c>
      <c r="T4241" s="89">
        <v>0</v>
      </c>
      <c r="U4241" s="89">
        <v>0</v>
      </c>
      <c r="V4241" s="89">
        <v>0</v>
      </c>
      <c r="W4241" s="89">
        <v>0</v>
      </c>
      <c r="X4241" s="89">
        <v>0</v>
      </c>
      <c r="Y4241" s="89">
        <v>0</v>
      </c>
    </row>
    <row r="4242" spans="1:25">
      <c r="A4242" s="88" t="s">
        <v>4351</v>
      </c>
      <c r="B4242" s="89">
        <v>0</v>
      </c>
      <c r="C4242" s="89">
        <v>0</v>
      </c>
      <c r="D4242" s="89">
        <v>0</v>
      </c>
      <c r="E4242" s="89">
        <v>0</v>
      </c>
      <c r="F4242" s="89">
        <v>0</v>
      </c>
      <c r="G4242" s="89">
        <v>0</v>
      </c>
      <c r="H4242" s="89">
        <v>0</v>
      </c>
      <c r="I4242" s="89">
        <v>0</v>
      </c>
      <c r="J4242" s="89">
        <v>0</v>
      </c>
      <c r="K4242" s="89">
        <v>0</v>
      </c>
      <c r="L4242" s="89">
        <v>0</v>
      </c>
      <c r="M4242" s="89">
        <v>0</v>
      </c>
      <c r="N4242" s="89">
        <v>0</v>
      </c>
      <c r="O4242" s="89">
        <v>0</v>
      </c>
      <c r="P4242" s="89">
        <v>0</v>
      </c>
      <c r="Q4242" s="89">
        <v>0</v>
      </c>
      <c r="R4242" s="89">
        <v>0</v>
      </c>
      <c r="S4242" s="89">
        <v>0</v>
      </c>
      <c r="T4242" s="89">
        <v>0</v>
      </c>
      <c r="U4242" s="89">
        <v>0</v>
      </c>
      <c r="V4242" s="89">
        <v>0</v>
      </c>
      <c r="W4242" s="89">
        <v>0</v>
      </c>
      <c r="X4242" s="89">
        <v>0</v>
      </c>
      <c r="Y4242" s="89">
        <v>0</v>
      </c>
    </row>
    <row r="4243" spans="1:25">
      <c r="A4243" s="88" t="s">
        <v>4352</v>
      </c>
      <c r="B4243" s="89">
        <v>0</v>
      </c>
      <c r="C4243" s="89">
        <v>0</v>
      </c>
      <c r="D4243" s="89">
        <v>0</v>
      </c>
      <c r="E4243" s="89">
        <v>0</v>
      </c>
      <c r="F4243" s="89">
        <v>0</v>
      </c>
      <c r="G4243" s="89">
        <v>0</v>
      </c>
      <c r="H4243" s="89">
        <v>0</v>
      </c>
      <c r="I4243" s="89">
        <v>0</v>
      </c>
      <c r="J4243" s="89">
        <v>0</v>
      </c>
      <c r="K4243" s="89">
        <v>0</v>
      </c>
      <c r="L4243" s="89">
        <v>0</v>
      </c>
      <c r="M4243" s="89">
        <v>0</v>
      </c>
      <c r="N4243" s="89">
        <v>0</v>
      </c>
      <c r="O4243" s="89">
        <v>0</v>
      </c>
      <c r="P4243" s="89">
        <v>0</v>
      </c>
      <c r="Q4243" s="89">
        <v>0</v>
      </c>
      <c r="R4243" s="89">
        <v>0</v>
      </c>
      <c r="S4243" s="89">
        <v>0</v>
      </c>
      <c r="T4243" s="89">
        <v>0</v>
      </c>
      <c r="U4243" s="89">
        <v>0</v>
      </c>
      <c r="V4243" s="89">
        <v>0</v>
      </c>
      <c r="W4243" s="89">
        <v>0</v>
      </c>
      <c r="X4243" s="89">
        <v>0</v>
      </c>
      <c r="Y4243" s="89">
        <v>0</v>
      </c>
    </row>
    <row r="4244" spans="1:25">
      <c r="A4244" s="88" t="s">
        <v>4353</v>
      </c>
      <c r="B4244" s="89">
        <v>0</v>
      </c>
      <c r="C4244" s="89">
        <v>0</v>
      </c>
      <c r="D4244" s="89">
        <v>0</v>
      </c>
      <c r="E4244" s="89">
        <v>0</v>
      </c>
      <c r="F4244" s="89">
        <v>0</v>
      </c>
      <c r="G4244" s="89">
        <v>0</v>
      </c>
      <c r="H4244" s="89">
        <v>0</v>
      </c>
      <c r="I4244" s="89">
        <v>0</v>
      </c>
      <c r="J4244" s="89">
        <v>0</v>
      </c>
      <c r="K4244" s="89">
        <v>0</v>
      </c>
      <c r="L4244" s="89">
        <v>0</v>
      </c>
      <c r="M4244" s="89">
        <v>0</v>
      </c>
      <c r="N4244" s="89">
        <v>0</v>
      </c>
      <c r="O4244" s="89">
        <v>0</v>
      </c>
      <c r="P4244" s="89">
        <v>0</v>
      </c>
      <c r="Q4244" s="89">
        <v>0</v>
      </c>
      <c r="R4244" s="89">
        <v>0</v>
      </c>
      <c r="S4244" s="89">
        <v>0</v>
      </c>
      <c r="T4244" s="89">
        <v>0</v>
      </c>
      <c r="U4244" s="89">
        <v>0</v>
      </c>
      <c r="V4244" s="89">
        <v>0</v>
      </c>
      <c r="W4244" s="89">
        <v>0</v>
      </c>
      <c r="X4244" s="89">
        <v>0</v>
      </c>
      <c r="Y4244" s="89">
        <v>0</v>
      </c>
    </row>
    <row r="4245" spans="1:25">
      <c r="A4245" s="88" t="s">
        <v>4354</v>
      </c>
      <c r="B4245" s="89">
        <v>0</v>
      </c>
      <c r="C4245" s="89">
        <v>0</v>
      </c>
      <c r="D4245" s="89">
        <v>0</v>
      </c>
      <c r="E4245" s="89">
        <v>0</v>
      </c>
      <c r="F4245" s="89">
        <v>0</v>
      </c>
      <c r="G4245" s="89">
        <v>0</v>
      </c>
      <c r="H4245" s="89">
        <v>0</v>
      </c>
      <c r="I4245" s="89">
        <v>0</v>
      </c>
      <c r="J4245" s="89">
        <v>0</v>
      </c>
      <c r="K4245" s="89">
        <v>0</v>
      </c>
      <c r="L4245" s="89">
        <v>0</v>
      </c>
      <c r="M4245" s="89">
        <v>0</v>
      </c>
      <c r="N4245" s="89">
        <v>0</v>
      </c>
      <c r="O4245" s="89">
        <v>0</v>
      </c>
      <c r="P4245" s="89">
        <v>0</v>
      </c>
      <c r="Q4245" s="89">
        <v>0</v>
      </c>
      <c r="R4245" s="89">
        <v>0</v>
      </c>
      <c r="S4245" s="89">
        <v>0</v>
      </c>
      <c r="T4245" s="89">
        <v>0</v>
      </c>
      <c r="U4245" s="89">
        <v>0</v>
      </c>
      <c r="V4245" s="89">
        <v>0</v>
      </c>
      <c r="W4245" s="89">
        <v>0</v>
      </c>
      <c r="X4245" s="89">
        <v>0</v>
      </c>
      <c r="Y4245" s="89">
        <v>0</v>
      </c>
    </row>
    <row r="4246" spans="1:25">
      <c r="A4246" s="88" t="s">
        <v>4355</v>
      </c>
      <c r="B4246" s="89">
        <v>0</v>
      </c>
      <c r="C4246" s="89">
        <v>0</v>
      </c>
      <c r="D4246" s="89">
        <v>0</v>
      </c>
      <c r="E4246" s="89">
        <v>0</v>
      </c>
      <c r="F4246" s="89">
        <v>0</v>
      </c>
      <c r="G4246" s="89">
        <v>0</v>
      </c>
      <c r="H4246" s="89">
        <v>0</v>
      </c>
      <c r="I4246" s="89">
        <v>0</v>
      </c>
      <c r="J4246" s="89">
        <v>0</v>
      </c>
      <c r="K4246" s="89">
        <v>0</v>
      </c>
      <c r="L4246" s="89">
        <v>0</v>
      </c>
      <c r="M4246" s="89">
        <v>0</v>
      </c>
      <c r="N4246" s="89">
        <v>0</v>
      </c>
      <c r="O4246" s="89">
        <v>0</v>
      </c>
      <c r="P4246" s="89">
        <v>0</v>
      </c>
      <c r="Q4246" s="89">
        <v>0</v>
      </c>
      <c r="R4246" s="89">
        <v>0</v>
      </c>
      <c r="S4246" s="89">
        <v>0</v>
      </c>
      <c r="T4246" s="89">
        <v>0</v>
      </c>
      <c r="U4246" s="89">
        <v>0</v>
      </c>
      <c r="V4246" s="89">
        <v>0</v>
      </c>
      <c r="W4246" s="89">
        <v>0</v>
      </c>
      <c r="X4246" s="89">
        <v>0</v>
      </c>
      <c r="Y4246" s="89">
        <v>0</v>
      </c>
    </row>
    <row r="4247" spans="1:25">
      <c r="A4247" s="88" t="s">
        <v>4356</v>
      </c>
      <c r="B4247" s="89">
        <v>0</v>
      </c>
      <c r="C4247" s="89">
        <v>0</v>
      </c>
      <c r="D4247" s="89">
        <v>0</v>
      </c>
      <c r="E4247" s="89">
        <v>0</v>
      </c>
      <c r="F4247" s="89">
        <v>0</v>
      </c>
      <c r="G4247" s="89">
        <v>0</v>
      </c>
      <c r="H4247" s="89">
        <v>0</v>
      </c>
      <c r="I4247" s="89">
        <v>0</v>
      </c>
      <c r="J4247" s="89">
        <v>0</v>
      </c>
      <c r="K4247" s="89">
        <v>0</v>
      </c>
      <c r="L4247" s="89">
        <v>0</v>
      </c>
      <c r="M4247" s="89">
        <v>0</v>
      </c>
      <c r="N4247" s="89">
        <v>0</v>
      </c>
      <c r="O4247" s="89">
        <v>0</v>
      </c>
      <c r="P4247" s="89">
        <v>0</v>
      </c>
      <c r="Q4247" s="89">
        <v>0</v>
      </c>
      <c r="R4247" s="89">
        <v>0</v>
      </c>
      <c r="S4247" s="89">
        <v>0</v>
      </c>
      <c r="T4247" s="89">
        <v>0</v>
      </c>
      <c r="U4247" s="89">
        <v>0</v>
      </c>
      <c r="V4247" s="89">
        <v>0</v>
      </c>
      <c r="W4247" s="89">
        <v>0</v>
      </c>
      <c r="X4247" s="89">
        <v>0</v>
      </c>
      <c r="Y4247" s="89">
        <v>0</v>
      </c>
    </row>
    <row r="4248" spans="1:25">
      <c r="A4248" s="88" t="s">
        <v>4357</v>
      </c>
      <c r="B4248" s="89">
        <v>0</v>
      </c>
      <c r="C4248" s="89">
        <v>0</v>
      </c>
      <c r="D4248" s="89">
        <v>0</v>
      </c>
      <c r="E4248" s="89">
        <v>0</v>
      </c>
      <c r="F4248" s="89">
        <v>0</v>
      </c>
      <c r="G4248" s="89">
        <v>0</v>
      </c>
      <c r="H4248" s="89">
        <v>0</v>
      </c>
      <c r="I4248" s="89">
        <v>0</v>
      </c>
      <c r="J4248" s="89">
        <v>0</v>
      </c>
      <c r="K4248" s="89">
        <v>0</v>
      </c>
      <c r="L4248" s="89">
        <v>0</v>
      </c>
      <c r="M4248" s="89">
        <v>0</v>
      </c>
      <c r="N4248" s="89">
        <v>0</v>
      </c>
      <c r="O4248" s="89">
        <v>0</v>
      </c>
      <c r="P4248" s="89">
        <v>0</v>
      </c>
      <c r="Q4248" s="89">
        <v>0</v>
      </c>
      <c r="R4248" s="89">
        <v>0</v>
      </c>
      <c r="S4248" s="89">
        <v>0</v>
      </c>
      <c r="T4248" s="89">
        <v>0</v>
      </c>
      <c r="U4248" s="89">
        <v>0</v>
      </c>
      <c r="V4248" s="89">
        <v>0</v>
      </c>
      <c r="W4248" s="89">
        <v>0</v>
      </c>
      <c r="X4248" s="89">
        <v>0</v>
      </c>
      <c r="Y4248" s="89">
        <v>0</v>
      </c>
    </row>
    <row r="4249" spans="1:25">
      <c r="A4249" s="88" t="s">
        <v>4358</v>
      </c>
      <c r="B4249" s="89">
        <v>0</v>
      </c>
      <c r="C4249" s="89">
        <v>0</v>
      </c>
      <c r="D4249" s="89">
        <v>0</v>
      </c>
      <c r="E4249" s="89">
        <v>0</v>
      </c>
      <c r="F4249" s="89">
        <v>0</v>
      </c>
      <c r="G4249" s="89">
        <v>0</v>
      </c>
      <c r="H4249" s="89">
        <v>0</v>
      </c>
      <c r="I4249" s="89">
        <v>0</v>
      </c>
      <c r="J4249" s="89">
        <v>0</v>
      </c>
      <c r="K4249" s="89">
        <v>0</v>
      </c>
      <c r="L4249" s="89">
        <v>0</v>
      </c>
      <c r="M4249" s="89">
        <v>0</v>
      </c>
      <c r="N4249" s="89">
        <v>0</v>
      </c>
      <c r="O4249" s="89">
        <v>0</v>
      </c>
      <c r="P4249" s="89">
        <v>0</v>
      </c>
      <c r="Q4249" s="89">
        <v>0</v>
      </c>
      <c r="R4249" s="89">
        <v>0</v>
      </c>
      <c r="S4249" s="89">
        <v>0</v>
      </c>
      <c r="T4249" s="89">
        <v>0</v>
      </c>
      <c r="U4249" s="89">
        <v>0</v>
      </c>
      <c r="V4249" s="89">
        <v>0</v>
      </c>
      <c r="W4249" s="89">
        <v>0</v>
      </c>
      <c r="X4249" s="89">
        <v>0</v>
      </c>
      <c r="Y4249" s="89">
        <v>0</v>
      </c>
    </row>
    <row r="4250" spans="1:25">
      <c r="A4250" s="88" t="s">
        <v>4359</v>
      </c>
      <c r="B4250" s="89">
        <v>0</v>
      </c>
      <c r="C4250" s="89">
        <v>0</v>
      </c>
      <c r="D4250" s="89">
        <v>0</v>
      </c>
      <c r="E4250" s="89">
        <v>0</v>
      </c>
      <c r="F4250" s="89">
        <v>0</v>
      </c>
      <c r="G4250" s="89">
        <v>0</v>
      </c>
      <c r="H4250" s="89">
        <v>0</v>
      </c>
      <c r="I4250" s="89">
        <v>0</v>
      </c>
      <c r="J4250" s="89">
        <v>0</v>
      </c>
      <c r="K4250" s="89">
        <v>0</v>
      </c>
      <c r="L4250" s="89">
        <v>0</v>
      </c>
      <c r="M4250" s="89">
        <v>0</v>
      </c>
      <c r="N4250" s="89">
        <v>0</v>
      </c>
      <c r="O4250" s="89">
        <v>0</v>
      </c>
      <c r="P4250" s="89">
        <v>0</v>
      </c>
      <c r="Q4250" s="89">
        <v>0</v>
      </c>
      <c r="R4250" s="89">
        <v>0</v>
      </c>
      <c r="S4250" s="89">
        <v>0</v>
      </c>
      <c r="T4250" s="89">
        <v>0</v>
      </c>
      <c r="U4250" s="89">
        <v>0</v>
      </c>
      <c r="V4250" s="89">
        <v>0</v>
      </c>
      <c r="W4250" s="89">
        <v>0</v>
      </c>
      <c r="X4250" s="89">
        <v>0</v>
      </c>
      <c r="Y4250" s="89">
        <v>0</v>
      </c>
    </row>
    <row r="4251" spans="1:25">
      <c r="A4251" s="88" t="s">
        <v>4360</v>
      </c>
      <c r="B4251" s="89">
        <v>0</v>
      </c>
      <c r="C4251" s="89">
        <v>0</v>
      </c>
      <c r="D4251" s="89">
        <v>0</v>
      </c>
      <c r="E4251" s="89">
        <v>0</v>
      </c>
      <c r="F4251" s="89">
        <v>0</v>
      </c>
      <c r="G4251" s="89">
        <v>0</v>
      </c>
      <c r="H4251" s="89">
        <v>0</v>
      </c>
      <c r="I4251" s="89">
        <v>0</v>
      </c>
      <c r="J4251" s="89">
        <v>0</v>
      </c>
      <c r="K4251" s="89">
        <v>0</v>
      </c>
      <c r="L4251" s="89">
        <v>0</v>
      </c>
      <c r="M4251" s="89">
        <v>0</v>
      </c>
      <c r="N4251" s="89">
        <v>0</v>
      </c>
      <c r="O4251" s="89">
        <v>0</v>
      </c>
      <c r="P4251" s="89">
        <v>0</v>
      </c>
      <c r="Q4251" s="89">
        <v>0</v>
      </c>
      <c r="R4251" s="89">
        <v>0</v>
      </c>
      <c r="S4251" s="89">
        <v>0</v>
      </c>
      <c r="T4251" s="89">
        <v>0</v>
      </c>
      <c r="U4251" s="89">
        <v>0</v>
      </c>
      <c r="V4251" s="89">
        <v>0</v>
      </c>
      <c r="W4251" s="89">
        <v>0</v>
      </c>
      <c r="X4251" s="89">
        <v>0</v>
      </c>
      <c r="Y4251" s="89">
        <v>0</v>
      </c>
    </row>
    <row r="4252" spans="1:25">
      <c r="A4252" s="88" t="s">
        <v>4361</v>
      </c>
      <c r="B4252" s="89">
        <v>0</v>
      </c>
      <c r="C4252" s="89">
        <v>0</v>
      </c>
      <c r="D4252" s="89">
        <v>0</v>
      </c>
      <c r="E4252" s="89">
        <v>0</v>
      </c>
      <c r="F4252" s="89">
        <v>0</v>
      </c>
      <c r="G4252" s="89">
        <v>0</v>
      </c>
      <c r="H4252" s="89">
        <v>0</v>
      </c>
      <c r="I4252" s="89">
        <v>0</v>
      </c>
      <c r="J4252" s="89">
        <v>0</v>
      </c>
      <c r="K4252" s="89">
        <v>0</v>
      </c>
      <c r="L4252" s="89">
        <v>0</v>
      </c>
      <c r="M4252" s="89">
        <v>0</v>
      </c>
      <c r="N4252" s="89">
        <v>0</v>
      </c>
      <c r="O4252" s="89">
        <v>0</v>
      </c>
      <c r="P4252" s="89">
        <v>0</v>
      </c>
      <c r="Q4252" s="89">
        <v>0</v>
      </c>
      <c r="R4252" s="89">
        <v>0</v>
      </c>
      <c r="S4252" s="89">
        <v>0</v>
      </c>
      <c r="T4252" s="89">
        <v>0</v>
      </c>
      <c r="U4252" s="89">
        <v>0</v>
      </c>
      <c r="V4252" s="89">
        <v>0</v>
      </c>
      <c r="W4252" s="89">
        <v>0</v>
      </c>
      <c r="X4252" s="89">
        <v>0</v>
      </c>
      <c r="Y4252" s="89">
        <v>0</v>
      </c>
    </row>
    <row r="4253" spans="1:25">
      <c r="A4253" s="88" t="s">
        <v>4362</v>
      </c>
      <c r="B4253" s="89">
        <v>0</v>
      </c>
      <c r="C4253" s="89">
        <v>0</v>
      </c>
      <c r="D4253" s="89">
        <v>0</v>
      </c>
      <c r="E4253" s="89">
        <v>0</v>
      </c>
      <c r="F4253" s="89">
        <v>0</v>
      </c>
      <c r="G4253" s="89">
        <v>0</v>
      </c>
      <c r="H4253" s="89">
        <v>0</v>
      </c>
      <c r="I4253" s="89">
        <v>0</v>
      </c>
      <c r="J4253" s="89">
        <v>0</v>
      </c>
      <c r="K4253" s="89">
        <v>0</v>
      </c>
      <c r="L4253" s="89">
        <v>0</v>
      </c>
      <c r="M4253" s="89">
        <v>0</v>
      </c>
      <c r="N4253" s="89">
        <v>0</v>
      </c>
      <c r="O4253" s="89">
        <v>0</v>
      </c>
      <c r="P4253" s="89">
        <v>0</v>
      </c>
      <c r="Q4253" s="89">
        <v>0</v>
      </c>
      <c r="R4253" s="89">
        <v>0</v>
      </c>
      <c r="S4253" s="89">
        <v>0</v>
      </c>
      <c r="T4253" s="89">
        <v>0</v>
      </c>
      <c r="U4253" s="89">
        <v>0</v>
      </c>
      <c r="V4253" s="89">
        <v>0</v>
      </c>
      <c r="W4253" s="89">
        <v>0</v>
      </c>
      <c r="X4253" s="89">
        <v>0</v>
      </c>
      <c r="Y4253" s="89">
        <v>0</v>
      </c>
    </row>
    <row r="4254" spans="1:25">
      <c r="A4254" s="88" t="s">
        <v>4363</v>
      </c>
      <c r="B4254" s="89">
        <v>0</v>
      </c>
      <c r="C4254" s="89">
        <v>0</v>
      </c>
      <c r="D4254" s="89">
        <v>0</v>
      </c>
      <c r="E4254" s="89">
        <v>0</v>
      </c>
      <c r="F4254" s="89">
        <v>0</v>
      </c>
      <c r="G4254" s="89">
        <v>0</v>
      </c>
      <c r="H4254" s="89">
        <v>0</v>
      </c>
      <c r="I4254" s="89">
        <v>0</v>
      </c>
      <c r="J4254" s="89">
        <v>0</v>
      </c>
      <c r="K4254" s="89">
        <v>0</v>
      </c>
      <c r="L4254" s="89">
        <v>0</v>
      </c>
      <c r="M4254" s="89">
        <v>0</v>
      </c>
      <c r="N4254" s="89">
        <v>0</v>
      </c>
      <c r="O4254" s="89">
        <v>0</v>
      </c>
      <c r="P4254" s="89">
        <v>0</v>
      </c>
      <c r="Q4254" s="89">
        <v>0</v>
      </c>
      <c r="R4254" s="89">
        <v>0</v>
      </c>
      <c r="S4254" s="89">
        <v>0</v>
      </c>
      <c r="T4254" s="89">
        <v>0</v>
      </c>
      <c r="U4254" s="89">
        <v>0</v>
      </c>
      <c r="V4254" s="89">
        <v>0</v>
      </c>
      <c r="W4254" s="89">
        <v>0</v>
      </c>
      <c r="X4254" s="89">
        <v>0</v>
      </c>
      <c r="Y4254" s="89">
        <v>0</v>
      </c>
    </row>
    <row r="4255" spans="1:25">
      <c r="A4255" s="88" t="s">
        <v>4364</v>
      </c>
      <c r="B4255" s="89">
        <v>0</v>
      </c>
      <c r="C4255" s="89">
        <v>0</v>
      </c>
      <c r="D4255" s="89">
        <v>0</v>
      </c>
      <c r="E4255" s="89">
        <v>0</v>
      </c>
      <c r="F4255" s="89">
        <v>0</v>
      </c>
      <c r="G4255" s="89">
        <v>0</v>
      </c>
      <c r="H4255" s="89">
        <v>0</v>
      </c>
      <c r="I4255" s="89">
        <v>0</v>
      </c>
      <c r="J4255" s="89">
        <v>0</v>
      </c>
      <c r="K4255" s="89">
        <v>0</v>
      </c>
      <c r="L4255" s="89">
        <v>0</v>
      </c>
      <c r="M4255" s="89">
        <v>0</v>
      </c>
      <c r="N4255" s="89">
        <v>0</v>
      </c>
      <c r="O4255" s="89">
        <v>0</v>
      </c>
      <c r="P4255" s="89">
        <v>0</v>
      </c>
      <c r="Q4255" s="89">
        <v>0</v>
      </c>
      <c r="R4255" s="89">
        <v>0</v>
      </c>
      <c r="S4255" s="89">
        <v>0</v>
      </c>
      <c r="T4255" s="89">
        <v>0</v>
      </c>
      <c r="U4255" s="89">
        <v>0</v>
      </c>
      <c r="V4255" s="89">
        <v>0</v>
      </c>
      <c r="W4255" s="89">
        <v>0</v>
      </c>
      <c r="X4255" s="89">
        <v>0</v>
      </c>
      <c r="Y4255" s="89">
        <v>0</v>
      </c>
    </row>
    <row r="4256" spans="1:25">
      <c r="A4256" s="88" t="s">
        <v>4365</v>
      </c>
      <c r="B4256" s="89">
        <v>0</v>
      </c>
      <c r="C4256" s="89">
        <v>0</v>
      </c>
      <c r="D4256" s="89">
        <v>0</v>
      </c>
      <c r="E4256" s="89">
        <v>0</v>
      </c>
      <c r="F4256" s="89">
        <v>0</v>
      </c>
      <c r="G4256" s="89">
        <v>0</v>
      </c>
      <c r="H4256" s="89">
        <v>0</v>
      </c>
      <c r="I4256" s="89">
        <v>0</v>
      </c>
      <c r="J4256" s="89">
        <v>0</v>
      </c>
      <c r="K4256" s="89">
        <v>0</v>
      </c>
      <c r="L4256" s="89">
        <v>0</v>
      </c>
      <c r="M4256" s="89">
        <v>0</v>
      </c>
      <c r="N4256" s="89">
        <v>0</v>
      </c>
      <c r="O4256" s="89">
        <v>0</v>
      </c>
      <c r="P4256" s="89">
        <v>0</v>
      </c>
      <c r="Q4256" s="89">
        <v>0</v>
      </c>
      <c r="R4256" s="89">
        <v>0</v>
      </c>
      <c r="S4256" s="89">
        <v>0</v>
      </c>
      <c r="T4256" s="89">
        <v>0</v>
      </c>
      <c r="U4256" s="89">
        <v>0</v>
      </c>
      <c r="V4256" s="89">
        <v>0</v>
      </c>
      <c r="W4256" s="89">
        <v>0</v>
      </c>
      <c r="X4256" s="89">
        <v>0</v>
      </c>
      <c r="Y4256" s="89">
        <v>0</v>
      </c>
    </row>
    <row r="4257" spans="1:25">
      <c r="A4257" s="88" t="s">
        <v>4366</v>
      </c>
      <c r="B4257" s="89">
        <v>0</v>
      </c>
      <c r="C4257" s="89">
        <v>0</v>
      </c>
      <c r="D4257" s="89">
        <v>0</v>
      </c>
      <c r="E4257" s="89">
        <v>0</v>
      </c>
      <c r="F4257" s="89">
        <v>0</v>
      </c>
      <c r="G4257" s="89">
        <v>0</v>
      </c>
      <c r="H4257" s="89">
        <v>0</v>
      </c>
      <c r="I4257" s="89">
        <v>0</v>
      </c>
      <c r="J4257" s="89">
        <v>0</v>
      </c>
      <c r="K4257" s="89">
        <v>0</v>
      </c>
      <c r="L4257" s="89">
        <v>0</v>
      </c>
      <c r="M4257" s="89">
        <v>0</v>
      </c>
      <c r="N4257" s="89">
        <v>0</v>
      </c>
      <c r="O4257" s="89">
        <v>0</v>
      </c>
      <c r="P4257" s="89">
        <v>0</v>
      </c>
      <c r="Q4257" s="89">
        <v>0</v>
      </c>
      <c r="R4257" s="89">
        <v>0</v>
      </c>
      <c r="S4257" s="89">
        <v>0</v>
      </c>
      <c r="T4257" s="89">
        <v>0</v>
      </c>
      <c r="U4257" s="89">
        <v>0</v>
      </c>
      <c r="V4257" s="89">
        <v>0</v>
      </c>
      <c r="W4257" s="89">
        <v>0</v>
      </c>
      <c r="X4257" s="89">
        <v>0</v>
      </c>
      <c r="Y4257" s="89">
        <v>0</v>
      </c>
    </row>
    <row r="4258" spans="1:25">
      <c r="A4258" s="88" t="s">
        <v>4367</v>
      </c>
      <c r="B4258" s="89">
        <v>0</v>
      </c>
      <c r="C4258" s="89">
        <v>0</v>
      </c>
      <c r="D4258" s="89">
        <v>0</v>
      </c>
      <c r="E4258" s="89">
        <v>0</v>
      </c>
      <c r="F4258" s="89">
        <v>0</v>
      </c>
      <c r="G4258" s="89">
        <v>0</v>
      </c>
      <c r="H4258" s="89">
        <v>0</v>
      </c>
      <c r="I4258" s="89">
        <v>0</v>
      </c>
      <c r="J4258" s="89">
        <v>0</v>
      </c>
      <c r="K4258" s="89">
        <v>0</v>
      </c>
      <c r="L4258" s="89">
        <v>0</v>
      </c>
      <c r="M4258" s="89">
        <v>0</v>
      </c>
      <c r="N4258" s="89">
        <v>0</v>
      </c>
      <c r="O4258" s="89">
        <v>0</v>
      </c>
      <c r="P4258" s="89">
        <v>0</v>
      </c>
      <c r="Q4258" s="89">
        <v>0</v>
      </c>
      <c r="R4258" s="89">
        <v>0</v>
      </c>
      <c r="S4258" s="89">
        <v>0</v>
      </c>
      <c r="T4258" s="89">
        <v>0</v>
      </c>
      <c r="U4258" s="89">
        <v>0</v>
      </c>
      <c r="V4258" s="89">
        <v>0</v>
      </c>
      <c r="W4258" s="89">
        <v>0</v>
      </c>
      <c r="X4258" s="89">
        <v>0</v>
      </c>
      <c r="Y4258" s="89">
        <v>0</v>
      </c>
    </row>
    <row r="4259" spans="1:25">
      <c r="A4259" s="88" t="s">
        <v>4368</v>
      </c>
      <c r="B4259" s="89">
        <v>0</v>
      </c>
      <c r="C4259" s="89">
        <v>0</v>
      </c>
      <c r="D4259" s="89">
        <v>0</v>
      </c>
      <c r="E4259" s="89">
        <v>0</v>
      </c>
      <c r="F4259" s="89">
        <v>0</v>
      </c>
      <c r="G4259" s="89">
        <v>0</v>
      </c>
      <c r="H4259" s="89">
        <v>0</v>
      </c>
      <c r="I4259" s="89">
        <v>0</v>
      </c>
      <c r="J4259" s="89">
        <v>0</v>
      </c>
      <c r="K4259" s="89">
        <v>0</v>
      </c>
      <c r="L4259" s="89">
        <v>0</v>
      </c>
      <c r="M4259" s="89">
        <v>0</v>
      </c>
      <c r="N4259" s="89">
        <v>0</v>
      </c>
      <c r="O4259" s="89">
        <v>0</v>
      </c>
      <c r="P4259" s="89">
        <v>0</v>
      </c>
      <c r="Q4259" s="89">
        <v>0</v>
      </c>
      <c r="R4259" s="89">
        <v>0</v>
      </c>
      <c r="S4259" s="89">
        <v>0</v>
      </c>
      <c r="T4259" s="89">
        <v>0</v>
      </c>
      <c r="U4259" s="89">
        <v>0</v>
      </c>
      <c r="V4259" s="89">
        <v>0</v>
      </c>
      <c r="W4259" s="89">
        <v>0</v>
      </c>
      <c r="X4259" s="89">
        <v>0</v>
      </c>
      <c r="Y4259" s="89">
        <v>0</v>
      </c>
    </row>
    <row r="4260" spans="1:25">
      <c r="A4260" s="88" t="s">
        <v>4369</v>
      </c>
      <c r="B4260" s="89">
        <v>0</v>
      </c>
      <c r="C4260" s="89">
        <v>0</v>
      </c>
      <c r="D4260" s="89">
        <v>0</v>
      </c>
      <c r="E4260" s="89">
        <v>0</v>
      </c>
      <c r="F4260" s="89">
        <v>0</v>
      </c>
      <c r="G4260" s="89">
        <v>0</v>
      </c>
      <c r="H4260" s="89">
        <v>0</v>
      </c>
      <c r="I4260" s="89">
        <v>0</v>
      </c>
      <c r="J4260" s="89">
        <v>0</v>
      </c>
      <c r="K4260" s="89">
        <v>0</v>
      </c>
      <c r="L4260" s="89">
        <v>0</v>
      </c>
      <c r="M4260" s="89">
        <v>0</v>
      </c>
      <c r="N4260" s="89">
        <v>0</v>
      </c>
      <c r="O4260" s="89">
        <v>0</v>
      </c>
      <c r="P4260" s="89">
        <v>0</v>
      </c>
      <c r="Q4260" s="89">
        <v>0</v>
      </c>
      <c r="R4260" s="89">
        <v>0</v>
      </c>
      <c r="S4260" s="89">
        <v>0</v>
      </c>
      <c r="T4260" s="89">
        <v>0</v>
      </c>
      <c r="U4260" s="89">
        <v>0</v>
      </c>
      <c r="V4260" s="89">
        <v>0</v>
      </c>
      <c r="W4260" s="89">
        <v>0</v>
      </c>
      <c r="X4260" s="89">
        <v>0</v>
      </c>
      <c r="Y4260" s="89">
        <v>0</v>
      </c>
    </row>
    <row r="4261" spans="1:25">
      <c r="A4261" s="88" t="s">
        <v>4370</v>
      </c>
      <c r="B4261" s="89">
        <v>0</v>
      </c>
      <c r="C4261" s="89">
        <v>0</v>
      </c>
      <c r="D4261" s="89">
        <v>0</v>
      </c>
      <c r="E4261" s="89">
        <v>0</v>
      </c>
      <c r="F4261" s="89">
        <v>0</v>
      </c>
      <c r="G4261" s="89">
        <v>0</v>
      </c>
      <c r="H4261" s="89">
        <v>0</v>
      </c>
      <c r="I4261" s="89">
        <v>0</v>
      </c>
      <c r="J4261" s="89">
        <v>0</v>
      </c>
      <c r="K4261" s="89">
        <v>0</v>
      </c>
      <c r="L4261" s="89">
        <v>0</v>
      </c>
      <c r="M4261" s="89">
        <v>0</v>
      </c>
      <c r="N4261" s="89">
        <v>0</v>
      </c>
      <c r="O4261" s="89">
        <v>0</v>
      </c>
      <c r="P4261" s="89">
        <v>0</v>
      </c>
      <c r="Q4261" s="89">
        <v>0</v>
      </c>
      <c r="R4261" s="89">
        <v>0</v>
      </c>
      <c r="S4261" s="89">
        <v>0</v>
      </c>
      <c r="T4261" s="89">
        <v>0</v>
      </c>
      <c r="U4261" s="89">
        <v>0</v>
      </c>
      <c r="V4261" s="89">
        <v>0</v>
      </c>
      <c r="W4261" s="89">
        <v>0</v>
      </c>
      <c r="X4261" s="89">
        <v>0</v>
      </c>
      <c r="Y4261" s="89">
        <v>0</v>
      </c>
    </row>
    <row r="4262" spans="1:25">
      <c r="A4262" s="88" t="s">
        <v>4371</v>
      </c>
      <c r="B4262" s="89">
        <v>0</v>
      </c>
      <c r="C4262" s="89">
        <v>0</v>
      </c>
      <c r="D4262" s="89">
        <v>0</v>
      </c>
      <c r="E4262" s="89">
        <v>0</v>
      </c>
      <c r="F4262" s="89">
        <v>0</v>
      </c>
      <c r="G4262" s="89">
        <v>0</v>
      </c>
      <c r="H4262" s="89">
        <v>0</v>
      </c>
      <c r="I4262" s="89">
        <v>0</v>
      </c>
      <c r="J4262" s="89">
        <v>0</v>
      </c>
      <c r="K4262" s="89">
        <v>0</v>
      </c>
      <c r="L4262" s="89">
        <v>0</v>
      </c>
      <c r="M4262" s="89">
        <v>0</v>
      </c>
      <c r="N4262" s="89">
        <v>0</v>
      </c>
      <c r="O4262" s="89">
        <v>0</v>
      </c>
      <c r="P4262" s="89">
        <v>0</v>
      </c>
      <c r="Q4262" s="89">
        <v>0</v>
      </c>
      <c r="R4262" s="89">
        <v>0</v>
      </c>
      <c r="S4262" s="89">
        <v>0</v>
      </c>
      <c r="T4262" s="89">
        <v>0</v>
      </c>
      <c r="U4262" s="89">
        <v>0</v>
      </c>
      <c r="V4262" s="89">
        <v>0</v>
      </c>
      <c r="W4262" s="89">
        <v>0</v>
      </c>
      <c r="X4262" s="89">
        <v>0</v>
      </c>
      <c r="Y4262" s="89">
        <v>0</v>
      </c>
    </row>
    <row r="4263" spans="1:25">
      <c r="A4263" s="88" t="s">
        <v>4372</v>
      </c>
      <c r="B4263" s="89">
        <v>0</v>
      </c>
      <c r="C4263" s="89">
        <v>0</v>
      </c>
      <c r="D4263" s="89">
        <v>0</v>
      </c>
      <c r="E4263" s="89">
        <v>0</v>
      </c>
      <c r="F4263" s="89">
        <v>0</v>
      </c>
      <c r="G4263" s="89">
        <v>0</v>
      </c>
      <c r="H4263" s="89">
        <v>0</v>
      </c>
      <c r="I4263" s="89">
        <v>0</v>
      </c>
      <c r="J4263" s="89">
        <v>0</v>
      </c>
      <c r="K4263" s="89">
        <v>0</v>
      </c>
      <c r="L4263" s="89">
        <v>0</v>
      </c>
      <c r="M4263" s="89">
        <v>0</v>
      </c>
      <c r="N4263" s="89">
        <v>0</v>
      </c>
      <c r="O4263" s="89">
        <v>0</v>
      </c>
      <c r="P4263" s="89">
        <v>0</v>
      </c>
      <c r="Q4263" s="89">
        <v>0</v>
      </c>
      <c r="R4263" s="89">
        <v>0</v>
      </c>
      <c r="S4263" s="89">
        <v>0</v>
      </c>
      <c r="T4263" s="89">
        <v>0</v>
      </c>
      <c r="U4263" s="89">
        <v>0</v>
      </c>
      <c r="V4263" s="89">
        <v>0</v>
      </c>
      <c r="W4263" s="89">
        <v>0</v>
      </c>
      <c r="X4263" s="89">
        <v>0</v>
      </c>
      <c r="Y4263" s="89">
        <v>0</v>
      </c>
    </row>
    <row r="4264" spans="1:25">
      <c r="A4264" s="88" t="s">
        <v>4373</v>
      </c>
      <c r="B4264" s="89">
        <v>0</v>
      </c>
      <c r="C4264" s="89">
        <v>0</v>
      </c>
      <c r="D4264" s="89">
        <v>0</v>
      </c>
      <c r="E4264" s="89">
        <v>0</v>
      </c>
      <c r="F4264" s="89">
        <v>0</v>
      </c>
      <c r="G4264" s="89">
        <v>0</v>
      </c>
      <c r="H4264" s="89">
        <v>0</v>
      </c>
      <c r="I4264" s="89">
        <v>0</v>
      </c>
      <c r="J4264" s="89">
        <v>0</v>
      </c>
      <c r="K4264" s="89">
        <v>0</v>
      </c>
      <c r="L4264" s="89">
        <v>0</v>
      </c>
      <c r="M4264" s="89">
        <v>0</v>
      </c>
      <c r="N4264" s="89">
        <v>0</v>
      </c>
      <c r="O4264" s="89">
        <v>0</v>
      </c>
      <c r="P4264" s="89">
        <v>0</v>
      </c>
      <c r="Q4264" s="89">
        <v>0</v>
      </c>
      <c r="R4264" s="89">
        <v>0</v>
      </c>
      <c r="S4264" s="89">
        <v>0</v>
      </c>
      <c r="T4264" s="89">
        <v>0</v>
      </c>
      <c r="U4264" s="89">
        <v>0</v>
      </c>
      <c r="V4264" s="89">
        <v>0</v>
      </c>
      <c r="W4264" s="89">
        <v>0</v>
      </c>
      <c r="X4264" s="89">
        <v>0</v>
      </c>
      <c r="Y4264" s="89">
        <v>0</v>
      </c>
    </row>
    <row r="4265" spans="1:25">
      <c r="A4265" s="88" t="s">
        <v>4374</v>
      </c>
      <c r="B4265" s="89">
        <v>0</v>
      </c>
      <c r="C4265" s="89">
        <v>0</v>
      </c>
      <c r="D4265" s="89">
        <v>0</v>
      </c>
      <c r="E4265" s="89">
        <v>0</v>
      </c>
      <c r="F4265" s="89">
        <v>0</v>
      </c>
      <c r="G4265" s="89">
        <v>0</v>
      </c>
      <c r="H4265" s="89">
        <v>0</v>
      </c>
      <c r="I4265" s="89">
        <v>0</v>
      </c>
      <c r="J4265" s="89">
        <v>0</v>
      </c>
      <c r="K4265" s="89">
        <v>0</v>
      </c>
      <c r="L4265" s="89">
        <v>0</v>
      </c>
      <c r="M4265" s="89">
        <v>0</v>
      </c>
      <c r="N4265" s="89">
        <v>0</v>
      </c>
      <c r="O4265" s="89">
        <v>0</v>
      </c>
      <c r="P4265" s="89">
        <v>0</v>
      </c>
      <c r="Q4265" s="89">
        <v>0</v>
      </c>
      <c r="R4265" s="89">
        <v>0</v>
      </c>
      <c r="S4265" s="89">
        <v>0</v>
      </c>
      <c r="T4265" s="89">
        <v>0</v>
      </c>
      <c r="U4265" s="89">
        <v>0</v>
      </c>
      <c r="V4265" s="89">
        <v>0</v>
      </c>
      <c r="W4265" s="89">
        <v>0</v>
      </c>
      <c r="X4265" s="89">
        <v>0</v>
      </c>
      <c r="Y4265" s="89">
        <v>0</v>
      </c>
    </row>
    <row r="4266" spans="1:25">
      <c r="A4266" s="88" t="s">
        <v>4375</v>
      </c>
      <c r="B4266" s="89">
        <v>0</v>
      </c>
      <c r="C4266" s="89">
        <v>0</v>
      </c>
      <c r="D4266" s="89">
        <v>0</v>
      </c>
      <c r="E4266" s="89">
        <v>0</v>
      </c>
      <c r="F4266" s="89">
        <v>0</v>
      </c>
      <c r="G4266" s="89">
        <v>0</v>
      </c>
      <c r="H4266" s="89">
        <v>0</v>
      </c>
      <c r="I4266" s="89">
        <v>0</v>
      </c>
      <c r="J4266" s="89">
        <v>0</v>
      </c>
      <c r="K4266" s="89">
        <v>0</v>
      </c>
      <c r="L4266" s="89">
        <v>0</v>
      </c>
      <c r="M4266" s="89">
        <v>0</v>
      </c>
      <c r="N4266" s="89">
        <v>0</v>
      </c>
      <c r="O4266" s="89">
        <v>0</v>
      </c>
      <c r="P4266" s="89">
        <v>0</v>
      </c>
      <c r="Q4266" s="89">
        <v>0</v>
      </c>
      <c r="R4266" s="89">
        <v>0</v>
      </c>
      <c r="S4266" s="89">
        <v>0</v>
      </c>
      <c r="T4266" s="89">
        <v>0</v>
      </c>
      <c r="U4266" s="89">
        <v>0</v>
      </c>
      <c r="V4266" s="89">
        <v>0</v>
      </c>
      <c r="W4266" s="89">
        <v>0</v>
      </c>
      <c r="X4266" s="89">
        <v>0</v>
      </c>
      <c r="Y4266" s="89">
        <v>0</v>
      </c>
    </row>
    <row r="4267" spans="1:25">
      <c r="A4267" s="88" t="s">
        <v>4376</v>
      </c>
      <c r="B4267" s="89">
        <v>0</v>
      </c>
      <c r="C4267" s="89">
        <v>0</v>
      </c>
      <c r="D4267" s="89">
        <v>0</v>
      </c>
      <c r="E4267" s="89">
        <v>0</v>
      </c>
      <c r="F4267" s="89">
        <v>0</v>
      </c>
      <c r="G4267" s="89">
        <v>0</v>
      </c>
      <c r="H4267" s="89">
        <v>0</v>
      </c>
      <c r="I4267" s="89">
        <v>0</v>
      </c>
      <c r="J4267" s="89">
        <v>0</v>
      </c>
      <c r="K4267" s="89">
        <v>0</v>
      </c>
      <c r="L4267" s="89">
        <v>0</v>
      </c>
      <c r="M4267" s="89">
        <v>0</v>
      </c>
      <c r="N4267" s="89">
        <v>0</v>
      </c>
      <c r="O4267" s="89">
        <v>0</v>
      </c>
      <c r="P4267" s="89">
        <v>0</v>
      </c>
      <c r="Q4267" s="89">
        <v>0</v>
      </c>
      <c r="R4267" s="89">
        <v>0</v>
      </c>
      <c r="S4267" s="89">
        <v>0</v>
      </c>
      <c r="T4267" s="89">
        <v>0</v>
      </c>
      <c r="U4267" s="89">
        <v>0</v>
      </c>
      <c r="V4267" s="89">
        <v>0</v>
      </c>
      <c r="W4267" s="89">
        <v>0</v>
      </c>
      <c r="X4267" s="89">
        <v>0</v>
      </c>
      <c r="Y4267" s="89">
        <v>0</v>
      </c>
    </row>
    <row r="4268" spans="1:25">
      <c r="A4268" s="88" t="s">
        <v>4377</v>
      </c>
      <c r="B4268" s="89">
        <v>0</v>
      </c>
      <c r="C4268" s="89">
        <v>0</v>
      </c>
      <c r="D4268" s="89">
        <v>0</v>
      </c>
      <c r="E4268" s="89">
        <v>0</v>
      </c>
      <c r="F4268" s="89">
        <v>0</v>
      </c>
      <c r="G4268" s="89">
        <v>0</v>
      </c>
      <c r="H4268" s="89">
        <v>0</v>
      </c>
      <c r="I4268" s="89">
        <v>0</v>
      </c>
      <c r="J4268" s="89">
        <v>0</v>
      </c>
      <c r="K4268" s="89">
        <v>0</v>
      </c>
      <c r="L4268" s="89">
        <v>0</v>
      </c>
      <c r="M4268" s="89">
        <v>0</v>
      </c>
      <c r="N4268" s="89">
        <v>0</v>
      </c>
      <c r="O4268" s="89">
        <v>0</v>
      </c>
      <c r="P4268" s="89">
        <v>0</v>
      </c>
      <c r="Q4268" s="89">
        <v>0</v>
      </c>
      <c r="R4268" s="89">
        <v>0</v>
      </c>
      <c r="S4268" s="89">
        <v>0</v>
      </c>
      <c r="T4268" s="89">
        <v>0</v>
      </c>
      <c r="U4268" s="89">
        <v>0</v>
      </c>
      <c r="V4268" s="89">
        <v>0</v>
      </c>
      <c r="W4268" s="89">
        <v>0</v>
      </c>
      <c r="X4268" s="89">
        <v>0</v>
      </c>
      <c r="Y4268" s="89">
        <v>0</v>
      </c>
    </row>
    <row r="4269" spans="1:25">
      <c r="A4269" s="88" t="s">
        <v>4378</v>
      </c>
      <c r="B4269" s="89">
        <v>0</v>
      </c>
      <c r="C4269" s="89">
        <v>0</v>
      </c>
      <c r="D4269" s="89">
        <v>0</v>
      </c>
      <c r="E4269" s="89">
        <v>0</v>
      </c>
      <c r="F4269" s="89">
        <v>0</v>
      </c>
      <c r="G4269" s="89">
        <v>0</v>
      </c>
      <c r="H4269" s="89">
        <v>0</v>
      </c>
      <c r="I4269" s="89">
        <v>0</v>
      </c>
      <c r="J4269" s="89">
        <v>0</v>
      </c>
      <c r="K4269" s="89">
        <v>0</v>
      </c>
      <c r="L4269" s="89">
        <v>0</v>
      </c>
      <c r="M4269" s="89">
        <v>0</v>
      </c>
      <c r="N4269" s="89">
        <v>0</v>
      </c>
      <c r="O4269" s="89">
        <v>0</v>
      </c>
      <c r="P4269" s="89">
        <v>0</v>
      </c>
      <c r="Q4269" s="89">
        <v>0</v>
      </c>
      <c r="R4269" s="89">
        <v>0</v>
      </c>
      <c r="S4269" s="89">
        <v>0</v>
      </c>
      <c r="T4269" s="89">
        <v>0</v>
      </c>
      <c r="U4269" s="89">
        <v>0</v>
      </c>
      <c r="V4269" s="89">
        <v>0</v>
      </c>
      <c r="W4269" s="89">
        <v>0</v>
      </c>
      <c r="X4269" s="89">
        <v>0</v>
      </c>
      <c r="Y4269" s="89">
        <v>0</v>
      </c>
    </row>
    <row r="4270" spans="1:25">
      <c r="A4270" s="88" t="s">
        <v>4379</v>
      </c>
      <c r="B4270" s="89">
        <v>0</v>
      </c>
      <c r="C4270" s="89">
        <v>0</v>
      </c>
      <c r="D4270" s="89">
        <v>0</v>
      </c>
      <c r="E4270" s="89">
        <v>0</v>
      </c>
      <c r="F4270" s="89">
        <v>0</v>
      </c>
      <c r="G4270" s="89">
        <v>0</v>
      </c>
      <c r="H4270" s="89">
        <v>0</v>
      </c>
      <c r="I4270" s="89">
        <v>0</v>
      </c>
      <c r="J4270" s="89">
        <v>0</v>
      </c>
      <c r="K4270" s="89">
        <v>0</v>
      </c>
      <c r="L4270" s="89">
        <v>0</v>
      </c>
      <c r="M4270" s="89">
        <v>0</v>
      </c>
      <c r="N4270" s="89">
        <v>0</v>
      </c>
      <c r="O4270" s="89">
        <v>0</v>
      </c>
      <c r="P4270" s="89">
        <v>0</v>
      </c>
      <c r="Q4270" s="89">
        <v>0</v>
      </c>
      <c r="R4270" s="89">
        <v>0</v>
      </c>
      <c r="S4270" s="89">
        <v>0</v>
      </c>
      <c r="T4270" s="89">
        <v>0</v>
      </c>
      <c r="U4270" s="89">
        <v>0</v>
      </c>
      <c r="V4270" s="89">
        <v>0</v>
      </c>
      <c r="W4270" s="89">
        <v>0</v>
      </c>
      <c r="X4270" s="89">
        <v>0</v>
      </c>
      <c r="Y4270" s="89">
        <v>0</v>
      </c>
    </row>
    <row r="4271" spans="1:25">
      <c r="A4271" s="88" t="s">
        <v>4380</v>
      </c>
      <c r="B4271" s="89">
        <v>0</v>
      </c>
      <c r="C4271" s="89">
        <v>0</v>
      </c>
      <c r="D4271" s="89">
        <v>0</v>
      </c>
      <c r="E4271" s="89">
        <v>0</v>
      </c>
      <c r="F4271" s="89">
        <v>0</v>
      </c>
      <c r="G4271" s="89">
        <v>0</v>
      </c>
      <c r="H4271" s="89">
        <v>0</v>
      </c>
      <c r="I4271" s="89">
        <v>0</v>
      </c>
      <c r="J4271" s="89">
        <v>0</v>
      </c>
      <c r="K4271" s="89">
        <v>0</v>
      </c>
      <c r="L4271" s="89">
        <v>0</v>
      </c>
      <c r="M4271" s="89">
        <v>0</v>
      </c>
      <c r="N4271" s="89">
        <v>0</v>
      </c>
      <c r="O4271" s="89">
        <v>0</v>
      </c>
      <c r="P4271" s="89">
        <v>0</v>
      </c>
      <c r="Q4271" s="89">
        <v>0</v>
      </c>
      <c r="R4271" s="89">
        <v>0</v>
      </c>
      <c r="S4271" s="89">
        <v>0</v>
      </c>
      <c r="T4271" s="89">
        <v>0</v>
      </c>
      <c r="U4271" s="89">
        <v>0</v>
      </c>
      <c r="V4271" s="89">
        <v>0</v>
      </c>
      <c r="W4271" s="89">
        <v>0</v>
      </c>
      <c r="X4271" s="89">
        <v>0</v>
      </c>
      <c r="Y4271" s="89">
        <v>0</v>
      </c>
    </row>
    <row r="4272" spans="1:25">
      <c r="A4272" s="88" t="s">
        <v>4381</v>
      </c>
      <c r="B4272" s="89">
        <v>0</v>
      </c>
      <c r="C4272" s="89">
        <v>0</v>
      </c>
      <c r="D4272" s="89">
        <v>0</v>
      </c>
      <c r="E4272" s="89">
        <v>0</v>
      </c>
      <c r="F4272" s="89">
        <v>0</v>
      </c>
      <c r="G4272" s="89">
        <v>0</v>
      </c>
      <c r="H4272" s="89">
        <v>0</v>
      </c>
      <c r="I4272" s="89">
        <v>0</v>
      </c>
      <c r="J4272" s="89">
        <v>0</v>
      </c>
      <c r="K4272" s="89">
        <v>0</v>
      </c>
      <c r="L4272" s="89">
        <v>0</v>
      </c>
      <c r="M4272" s="89">
        <v>0</v>
      </c>
      <c r="N4272" s="89">
        <v>0</v>
      </c>
      <c r="O4272" s="89">
        <v>0</v>
      </c>
      <c r="P4272" s="89">
        <v>0</v>
      </c>
      <c r="Q4272" s="89">
        <v>0</v>
      </c>
      <c r="R4272" s="89">
        <v>0</v>
      </c>
      <c r="S4272" s="89">
        <v>0</v>
      </c>
      <c r="T4272" s="89">
        <v>0</v>
      </c>
      <c r="U4272" s="89">
        <v>0</v>
      </c>
      <c r="V4272" s="89">
        <v>0</v>
      </c>
      <c r="W4272" s="89">
        <v>0</v>
      </c>
      <c r="X4272" s="89">
        <v>0</v>
      </c>
      <c r="Y4272" s="89">
        <v>0</v>
      </c>
    </row>
    <row r="4273" spans="1:25">
      <c r="A4273" s="88" t="s">
        <v>4382</v>
      </c>
      <c r="B4273" s="89">
        <v>0</v>
      </c>
      <c r="C4273" s="89">
        <v>0</v>
      </c>
      <c r="D4273" s="89">
        <v>0</v>
      </c>
      <c r="E4273" s="89">
        <v>0</v>
      </c>
      <c r="F4273" s="89">
        <v>0</v>
      </c>
      <c r="G4273" s="89">
        <v>0</v>
      </c>
      <c r="H4273" s="89">
        <v>0</v>
      </c>
      <c r="I4273" s="89">
        <v>0</v>
      </c>
      <c r="J4273" s="89">
        <v>0</v>
      </c>
      <c r="K4273" s="89">
        <v>0</v>
      </c>
      <c r="L4273" s="89">
        <v>0</v>
      </c>
      <c r="M4273" s="89">
        <v>0</v>
      </c>
      <c r="N4273" s="89">
        <v>0</v>
      </c>
      <c r="O4273" s="89">
        <v>0</v>
      </c>
      <c r="P4273" s="89">
        <v>0</v>
      </c>
      <c r="Q4273" s="89">
        <v>0</v>
      </c>
      <c r="R4273" s="89">
        <v>0</v>
      </c>
      <c r="S4273" s="89">
        <v>0</v>
      </c>
      <c r="T4273" s="89">
        <v>0</v>
      </c>
      <c r="U4273" s="89">
        <v>0</v>
      </c>
      <c r="V4273" s="89">
        <v>0</v>
      </c>
      <c r="W4273" s="89">
        <v>0</v>
      </c>
      <c r="X4273" s="89">
        <v>0</v>
      </c>
      <c r="Y4273" s="89">
        <v>0</v>
      </c>
    </row>
    <row r="4274" spans="1:25">
      <c r="A4274" s="88" t="s">
        <v>4383</v>
      </c>
      <c r="B4274" s="89">
        <v>0</v>
      </c>
      <c r="C4274" s="89">
        <v>0</v>
      </c>
      <c r="D4274" s="89">
        <v>0</v>
      </c>
      <c r="E4274" s="89">
        <v>0</v>
      </c>
      <c r="F4274" s="89">
        <v>0</v>
      </c>
      <c r="G4274" s="89">
        <v>0</v>
      </c>
      <c r="H4274" s="89">
        <v>0</v>
      </c>
      <c r="I4274" s="89">
        <v>0</v>
      </c>
      <c r="J4274" s="89">
        <v>0</v>
      </c>
      <c r="K4274" s="89">
        <v>0</v>
      </c>
      <c r="L4274" s="89">
        <v>0</v>
      </c>
      <c r="M4274" s="89">
        <v>0</v>
      </c>
      <c r="N4274" s="89">
        <v>0</v>
      </c>
      <c r="O4274" s="89">
        <v>0</v>
      </c>
      <c r="P4274" s="89">
        <v>0</v>
      </c>
      <c r="Q4274" s="89">
        <v>0</v>
      </c>
      <c r="R4274" s="89">
        <v>0</v>
      </c>
      <c r="S4274" s="89">
        <v>0</v>
      </c>
      <c r="T4274" s="89">
        <v>0</v>
      </c>
      <c r="U4274" s="89">
        <v>0</v>
      </c>
      <c r="V4274" s="89">
        <v>0</v>
      </c>
      <c r="W4274" s="89">
        <v>0</v>
      </c>
      <c r="X4274" s="89">
        <v>0</v>
      </c>
      <c r="Y4274" s="89">
        <v>0</v>
      </c>
    </row>
    <row r="4275" spans="1:25">
      <c r="A4275" s="88" t="s">
        <v>4384</v>
      </c>
      <c r="B4275" s="89">
        <v>0</v>
      </c>
      <c r="C4275" s="89">
        <v>0</v>
      </c>
      <c r="D4275" s="89">
        <v>0</v>
      </c>
      <c r="E4275" s="89">
        <v>0</v>
      </c>
      <c r="F4275" s="89">
        <v>0</v>
      </c>
      <c r="G4275" s="89">
        <v>0</v>
      </c>
      <c r="H4275" s="89">
        <v>0</v>
      </c>
      <c r="I4275" s="89">
        <v>0</v>
      </c>
      <c r="J4275" s="89">
        <v>0</v>
      </c>
      <c r="K4275" s="89">
        <v>0</v>
      </c>
      <c r="L4275" s="89">
        <v>0</v>
      </c>
      <c r="M4275" s="89">
        <v>0</v>
      </c>
      <c r="N4275" s="89">
        <v>0</v>
      </c>
      <c r="O4275" s="89">
        <v>0</v>
      </c>
      <c r="P4275" s="89">
        <v>0</v>
      </c>
      <c r="Q4275" s="89">
        <v>0</v>
      </c>
      <c r="R4275" s="89">
        <v>0</v>
      </c>
      <c r="S4275" s="89">
        <v>0</v>
      </c>
      <c r="T4275" s="89">
        <v>0</v>
      </c>
      <c r="U4275" s="89">
        <v>0</v>
      </c>
      <c r="V4275" s="89">
        <v>0</v>
      </c>
      <c r="W4275" s="89">
        <v>0</v>
      </c>
      <c r="X4275" s="89">
        <v>0</v>
      </c>
      <c r="Y4275" s="89">
        <v>0</v>
      </c>
    </row>
    <row r="4276" spans="1:25">
      <c r="A4276" s="88" t="s">
        <v>4385</v>
      </c>
      <c r="B4276" s="89">
        <v>0</v>
      </c>
      <c r="C4276" s="89">
        <v>0</v>
      </c>
      <c r="D4276" s="89">
        <v>0</v>
      </c>
      <c r="E4276" s="89">
        <v>0</v>
      </c>
      <c r="F4276" s="89">
        <v>0</v>
      </c>
      <c r="G4276" s="89">
        <v>0</v>
      </c>
      <c r="H4276" s="89">
        <v>0</v>
      </c>
      <c r="I4276" s="89">
        <v>0</v>
      </c>
      <c r="J4276" s="89">
        <v>0</v>
      </c>
      <c r="K4276" s="89">
        <v>0</v>
      </c>
      <c r="L4276" s="89">
        <v>0</v>
      </c>
      <c r="M4276" s="89">
        <v>0</v>
      </c>
      <c r="N4276" s="89">
        <v>0</v>
      </c>
      <c r="O4276" s="89">
        <v>0</v>
      </c>
      <c r="P4276" s="89">
        <v>0</v>
      </c>
      <c r="Q4276" s="89">
        <v>0</v>
      </c>
      <c r="R4276" s="89">
        <v>0</v>
      </c>
      <c r="S4276" s="89">
        <v>0</v>
      </c>
      <c r="T4276" s="89">
        <v>0</v>
      </c>
      <c r="U4276" s="89">
        <v>0</v>
      </c>
      <c r="V4276" s="89">
        <v>0</v>
      </c>
      <c r="W4276" s="89">
        <v>0</v>
      </c>
      <c r="X4276" s="89">
        <v>0</v>
      </c>
      <c r="Y4276" s="89">
        <v>0</v>
      </c>
    </row>
    <row r="4277" spans="1:25">
      <c r="A4277" s="88" t="s">
        <v>4386</v>
      </c>
      <c r="B4277" s="89">
        <v>0</v>
      </c>
      <c r="C4277" s="89">
        <v>0</v>
      </c>
      <c r="D4277" s="89">
        <v>0</v>
      </c>
      <c r="E4277" s="89">
        <v>0</v>
      </c>
      <c r="F4277" s="89">
        <v>0</v>
      </c>
      <c r="G4277" s="89">
        <v>0</v>
      </c>
      <c r="H4277" s="89">
        <v>0</v>
      </c>
      <c r="I4277" s="89">
        <v>0</v>
      </c>
      <c r="J4277" s="89">
        <v>0</v>
      </c>
      <c r="K4277" s="89">
        <v>0</v>
      </c>
      <c r="L4277" s="89">
        <v>0</v>
      </c>
      <c r="M4277" s="89">
        <v>0</v>
      </c>
      <c r="N4277" s="89">
        <v>0</v>
      </c>
      <c r="O4277" s="89">
        <v>0</v>
      </c>
      <c r="P4277" s="89">
        <v>0</v>
      </c>
      <c r="Q4277" s="89">
        <v>0</v>
      </c>
      <c r="R4277" s="89">
        <v>0</v>
      </c>
      <c r="S4277" s="89">
        <v>0</v>
      </c>
      <c r="T4277" s="89">
        <v>0</v>
      </c>
      <c r="U4277" s="89">
        <v>0</v>
      </c>
      <c r="V4277" s="89">
        <v>0</v>
      </c>
      <c r="W4277" s="89">
        <v>0</v>
      </c>
      <c r="X4277" s="89">
        <v>0</v>
      </c>
      <c r="Y4277" s="89">
        <v>0</v>
      </c>
    </row>
    <row r="4278" spans="1:25">
      <c r="A4278" s="88" t="s">
        <v>4387</v>
      </c>
      <c r="B4278" s="89">
        <v>0</v>
      </c>
      <c r="C4278" s="89">
        <v>0</v>
      </c>
      <c r="D4278" s="89">
        <v>0</v>
      </c>
      <c r="E4278" s="89">
        <v>0</v>
      </c>
      <c r="F4278" s="89">
        <v>0</v>
      </c>
      <c r="G4278" s="89">
        <v>0</v>
      </c>
      <c r="H4278" s="89">
        <v>0</v>
      </c>
      <c r="I4278" s="89">
        <v>0</v>
      </c>
      <c r="J4278" s="89">
        <v>0</v>
      </c>
      <c r="K4278" s="89">
        <v>0</v>
      </c>
      <c r="L4278" s="89">
        <v>0</v>
      </c>
      <c r="M4278" s="89">
        <v>0</v>
      </c>
      <c r="N4278" s="89">
        <v>0</v>
      </c>
      <c r="O4278" s="89">
        <v>0</v>
      </c>
      <c r="P4278" s="89">
        <v>0</v>
      </c>
      <c r="Q4278" s="89">
        <v>0</v>
      </c>
      <c r="R4278" s="89">
        <v>0</v>
      </c>
      <c r="S4278" s="89">
        <v>0</v>
      </c>
      <c r="T4278" s="89">
        <v>0</v>
      </c>
      <c r="U4278" s="89">
        <v>0</v>
      </c>
      <c r="V4278" s="89">
        <v>0</v>
      </c>
      <c r="W4278" s="89">
        <v>0</v>
      </c>
      <c r="X4278" s="89">
        <v>0</v>
      </c>
      <c r="Y4278" s="89">
        <v>0</v>
      </c>
    </row>
    <row r="4279" spans="1:25">
      <c r="A4279" s="88" t="s">
        <v>4388</v>
      </c>
      <c r="B4279" s="89">
        <v>0</v>
      </c>
      <c r="C4279" s="89">
        <v>0</v>
      </c>
      <c r="D4279" s="89">
        <v>0</v>
      </c>
      <c r="E4279" s="89">
        <v>0</v>
      </c>
      <c r="F4279" s="89">
        <v>0</v>
      </c>
      <c r="G4279" s="89">
        <v>0</v>
      </c>
      <c r="H4279" s="89">
        <v>0</v>
      </c>
      <c r="I4279" s="89">
        <v>0</v>
      </c>
      <c r="J4279" s="89">
        <v>0</v>
      </c>
      <c r="K4279" s="89">
        <v>0</v>
      </c>
      <c r="L4279" s="89">
        <v>0</v>
      </c>
      <c r="M4279" s="89">
        <v>0</v>
      </c>
      <c r="N4279" s="89">
        <v>0</v>
      </c>
      <c r="O4279" s="89">
        <v>0</v>
      </c>
      <c r="P4279" s="89">
        <v>0</v>
      </c>
      <c r="Q4279" s="89">
        <v>0</v>
      </c>
      <c r="R4279" s="89">
        <v>0</v>
      </c>
      <c r="S4279" s="89">
        <v>0</v>
      </c>
      <c r="T4279" s="89">
        <v>0</v>
      </c>
      <c r="U4279" s="89">
        <v>0</v>
      </c>
      <c r="V4279" s="89">
        <v>0</v>
      </c>
      <c r="W4279" s="89">
        <v>0</v>
      </c>
      <c r="X4279" s="89">
        <v>0</v>
      </c>
      <c r="Y4279" s="89">
        <v>0</v>
      </c>
    </row>
    <row r="4280" spans="1:25">
      <c r="A4280" s="88" t="s">
        <v>4389</v>
      </c>
      <c r="B4280" s="89">
        <v>0</v>
      </c>
      <c r="C4280" s="89">
        <v>0</v>
      </c>
      <c r="D4280" s="89">
        <v>0</v>
      </c>
      <c r="E4280" s="89">
        <v>0</v>
      </c>
      <c r="F4280" s="89">
        <v>0</v>
      </c>
      <c r="G4280" s="89">
        <v>0</v>
      </c>
      <c r="H4280" s="89">
        <v>0</v>
      </c>
      <c r="I4280" s="89">
        <v>0</v>
      </c>
      <c r="J4280" s="89">
        <v>0</v>
      </c>
      <c r="K4280" s="89">
        <v>0</v>
      </c>
      <c r="L4280" s="89">
        <v>0</v>
      </c>
      <c r="M4280" s="89">
        <v>0</v>
      </c>
      <c r="N4280" s="89">
        <v>0</v>
      </c>
      <c r="O4280" s="89">
        <v>0</v>
      </c>
      <c r="P4280" s="89">
        <v>0</v>
      </c>
      <c r="Q4280" s="89">
        <v>0</v>
      </c>
      <c r="R4280" s="89">
        <v>0</v>
      </c>
      <c r="S4280" s="89">
        <v>0</v>
      </c>
      <c r="T4280" s="89">
        <v>0</v>
      </c>
      <c r="U4280" s="89">
        <v>0</v>
      </c>
      <c r="V4280" s="89">
        <v>0</v>
      </c>
      <c r="W4280" s="89">
        <v>0</v>
      </c>
      <c r="X4280" s="89">
        <v>0</v>
      </c>
      <c r="Y4280" s="89">
        <v>0</v>
      </c>
    </row>
    <row r="4281" spans="1:25">
      <c r="A4281" s="88" t="s">
        <v>4390</v>
      </c>
      <c r="B4281" s="89">
        <v>0</v>
      </c>
      <c r="C4281" s="89">
        <v>0</v>
      </c>
      <c r="D4281" s="89">
        <v>0</v>
      </c>
      <c r="E4281" s="89">
        <v>0</v>
      </c>
      <c r="F4281" s="89">
        <v>0</v>
      </c>
      <c r="G4281" s="89">
        <v>0</v>
      </c>
      <c r="H4281" s="89">
        <v>0</v>
      </c>
      <c r="I4281" s="89">
        <v>0</v>
      </c>
      <c r="J4281" s="89">
        <v>0</v>
      </c>
      <c r="K4281" s="89">
        <v>0</v>
      </c>
      <c r="L4281" s="89">
        <v>0</v>
      </c>
      <c r="M4281" s="89">
        <v>0</v>
      </c>
      <c r="N4281" s="89">
        <v>0</v>
      </c>
      <c r="O4281" s="89">
        <v>0</v>
      </c>
      <c r="P4281" s="89">
        <v>0</v>
      </c>
      <c r="Q4281" s="89">
        <v>0</v>
      </c>
      <c r="R4281" s="89">
        <v>0</v>
      </c>
      <c r="S4281" s="89">
        <v>0</v>
      </c>
      <c r="T4281" s="89">
        <v>0</v>
      </c>
      <c r="U4281" s="89">
        <v>0</v>
      </c>
      <c r="V4281" s="89">
        <v>0</v>
      </c>
      <c r="W4281" s="89">
        <v>0</v>
      </c>
      <c r="X4281" s="89">
        <v>0</v>
      </c>
      <c r="Y4281" s="89">
        <v>0</v>
      </c>
    </row>
    <row r="4282" spans="1:25">
      <c r="A4282" s="88" t="s">
        <v>4391</v>
      </c>
      <c r="B4282" s="89">
        <v>0</v>
      </c>
      <c r="C4282" s="89">
        <v>0</v>
      </c>
      <c r="D4282" s="89">
        <v>0</v>
      </c>
      <c r="E4282" s="89">
        <v>0</v>
      </c>
      <c r="F4282" s="89">
        <v>0</v>
      </c>
      <c r="G4282" s="89">
        <v>0</v>
      </c>
      <c r="H4282" s="89">
        <v>0</v>
      </c>
      <c r="I4282" s="89">
        <v>0</v>
      </c>
      <c r="J4282" s="89">
        <v>0</v>
      </c>
      <c r="K4282" s="89">
        <v>0</v>
      </c>
      <c r="L4282" s="89">
        <v>0</v>
      </c>
      <c r="M4282" s="89">
        <v>0</v>
      </c>
      <c r="N4282" s="89">
        <v>0</v>
      </c>
      <c r="O4282" s="89">
        <v>0</v>
      </c>
      <c r="P4282" s="89">
        <v>0</v>
      </c>
      <c r="Q4282" s="89">
        <v>0</v>
      </c>
      <c r="R4282" s="89">
        <v>0</v>
      </c>
      <c r="S4282" s="89">
        <v>0</v>
      </c>
      <c r="T4282" s="89">
        <v>0</v>
      </c>
      <c r="U4282" s="89">
        <v>0</v>
      </c>
      <c r="V4282" s="89">
        <v>0</v>
      </c>
      <c r="W4282" s="89">
        <v>0</v>
      </c>
      <c r="X4282" s="89">
        <v>0</v>
      </c>
      <c r="Y4282" s="89">
        <v>0</v>
      </c>
    </row>
    <row r="4283" spans="1:25">
      <c r="A4283" s="88" t="s">
        <v>4392</v>
      </c>
      <c r="B4283" s="89">
        <v>0</v>
      </c>
      <c r="C4283" s="89">
        <v>0</v>
      </c>
      <c r="D4283" s="89">
        <v>0</v>
      </c>
      <c r="E4283" s="89">
        <v>0</v>
      </c>
      <c r="F4283" s="89">
        <v>0</v>
      </c>
      <c r="G4283" s="89">
        <v>0</v>
      </c>
      <c r="H4283" s="89">
        <v>0</v>
      </c>
      <c r="I4283" s="89">
        <v>0</v>
      </c>
      <c r="J4283" s="89">
        <v>0</v>
      </c>
      <c r="K4283" s="89">
        <v>0</v>
      </c>
      <c r="L4283" s="89">
        <v>0</v>
      </c>
      <c r="M4283" s="89">
        <v>0</v>
      </c>
      <c r="N4283" s="89">
        <v>0</v>
      </c>
      <c r="O4283" s="89">
        <v>0</v>
      </c>
      <c r="P4283" s="89">
        <v>0</v>
      </c>
      <c r="Q4283" s="89">
        <v>0</v>
      </c>
      <c r="R4283" s="89">
        <v>0</v>
      </c>
      <c r="S4283" s="89">
        <v>0</v>
      </c>
      <c r="T4283" s="89">
        <v>0</v>
      </c>
      <c r="U4283" s="89">
        <v>0</v>
      </c>
      <c r="V4283" s="89">
        <v>0</v>
      </c>
      <c r="W4283" s="89">
        <v>0</v>
      </c>
      <c r="X4283" s="89">
        <v>0</v>
      </c>
      <c r="Y4283" s="89">
        <v>0</v>
      </c>
    </row>
    <row r="4284" spans="1:25">
      <c r="A4284" s="88" t="s">
        <v>4393</v>
      </c>
      <c r="B4284" s="89">
        <v>0</v>
      </c>
      <c r="C4284" s="89">
        <v>0</v>
      </c>
      <c r="D4284" s="89">
        <v>0</v>
      </c>
      <c r="E4284" s="89">
        <v>0</v>
      </c>
      <c r="F4284" s="89">
        <v>0</v>
      </c>
      <c r="G4284" s="89">
        <v>0</v>
      </c>
      <c r="H4284" s="89">
        <v>0</v>
      </c>
      <c r="I4284" s="89">
        <v>0</v>
      </c>
      <c r="J4284" s="89">
        <v>0</v>
      </c>
      <c r="K4284" s="89">
        <v>0</v>
      </c>
      <c r="L4284" s="89">
        <v>0</v>
      </c>
      <c r="M4284" s="89">
        <v>0</v>
      </c>
      <c r="N4284" s="89">
        <v>0</v>
      </c>
      <c r="O4284" s="89">
        <v>0</v>
      </c>
      <c r="P4284" s="89">
        <v>0</v>
      </c>
      <c r="Q4284" s="89">
        <v>0</v>
      </c>
      <c r="R4284" s="89">
        <v>0</v>
      </c>
      <c r="S4284" s="89">
        <v>0</v>
      </c>
      <c r="T4284" s="89">
        <v>0</v>
      </c>
      <c r="U4284" s="89">
        <v>0</v>
      </c>
      <c r="V4284" s="89">
        <v>0</v>
      </c>
      <c r="W4284" s="89">
        <v>0</v>
      </c>
      <c r="X4284" s="89">
        <v>0</v>
      </c>
      <c r="Y4284" s="89">
        <v>0</v>
      </c>
    </row>
    <row r="4285" spans="1:25">
      <c r="A4285" s="88" t="s">
        <v>4394</v>
      </c>
      <c r="B4285" s="89">
        <v>0</v>
      </c>
      <c r="C4285" s="89">
        <v>0</v>
      </c>
      <c r="D4285" s="89">
        <v>0</v>
      </c>
      <c r="E4285" s="89">
        <v>0</v>
      </c>
      <c r="F4285" s="89">
        <v>0</v>
      </c>
      <c r="G4285" s="89">
        <v>0</v>
      </c>
      <c r="H4285" s="89">
        <v>0</v>
      </c>
      <c r="I4285" s="89">
        <v>0</v>
      </c>
      <c r="J4285" s="89">
        <v>0</v>
      </c>
      <c r="K4285" s="89">
        <v>0</v>
      </c>
      <c r="L4285" s="89">
        <v>0</v>
      </c>
      <c r="M4285" s="89">
        <v>0</v>
      </c>
      <c r="N4285" s="89">
        <v>0</v>
      </c>
      <c r="O4285" s="89">
        <v>0</v>
      </c>
      <c r="P4285" s="89">
        <v>0</v>
      </c>
      <c r="Q4285" s="89">
        <v>0</v>
      </c>
      <c r="R4285" s="89">
        <v>0</v>
      </c>
      <c r="S4285" s="89">
        <v>0</v>
      </c>
      <c r="T4285" s="89">
        <v>0</v>
      </c>
      <c r="U4285" s="89">
        <v>0</v>
      </c>
      <c r="V4285" s="89">
        <v>0</v>
      </c>
      <c r="W4285" s="89">
        <v>0</v>
      </c>
      <c r="X4285" s="89">
        <v>0</v>
      </c>
      <c r="Y4285" s="89">
        <v>0</v>
      </c>
    </row>
    <row r="4286" spans="1:25">
      <c r="A4286" s="88" t="s">
        <v>4395</v>
      </c>
      <c r="B4286" s="89">
        <v>0</v>
      </c>
      <c r="C4286" s="89">
        <v>0</v>
      </c>
      <c r="D4286" s="89">
        <v>0</v>
      </c>
      <c r="E4286" s="89">
        <v>0</v>
      </c>
      <c r="F4286" s="89">
        <v>0</v>
      </c>
      <c r="G4286" s="89">
        <v>0</v>
      </c>
      <c r="H4286" s="89">
        <v>0</v>
      </c>
      <c r="I4286" s="89">
        <v>0</v>
      </c>
      <c r="J4286" s="89">
        <v>0</v>
      </c>
      <c r="K4286" s="89">
        <v>0</v>
      </c>
      <c r="L4286" s="89">
        <v>0</v>
      </c>
      <c r="M4286" s="89">
        <v>0</v>
      </c>
      <c r="N4286" s="89">
        <v>0</v>
      </c>
      <c r="O4286" s="89">
        <v>0</v>
      </c>
      <c r="P4286" s="89">
        <v>0</v>
      </c>
      <c r="Q4286" s="89">
        <v>0</v>
      </c>
      <c r="R4286" s="89">
        <v>0</v>
      </c>
      <c r="S4286" s="89">
        <v>0</v>
      </c>
      <c r="T4286" s="89">
        <v>0</v>
      </c>
      <c r="U4286" s="89">
        <v>0</v>
      </c>
      <c r="V4286" s="89">
        <v>0</v>
      </c>
      <c r="W4286" s="89">
        <v>0</v>
      </c>
      <c r="X4286" s="89">
        <v>0</v>
      </c>
      <c r="Y4286" s="89">
        <v>0</v>
      </c>
    </row>
    <row r="4287" spans="1:25">
      <c r="A4287" s="88" t="s">
        <v>4396</v>
      </c>
      <c r="B4287" s="89">
        <v>0</v>
      </c>
      <c r="C4287" s="89">
        <v>0</v>
      </c>
      <c r="D4287" s="89">
        <v>0</v>
      </c>
      <c r="E4287" s="89">
        <v>0</v>
      </c>
      <c r="F4287" s="89">
        <v>0</v>
      </c>
      <c r="G4287" s="89">
        <v>0</v>
      </c>
      <c r="H4287" s="89">
        <v>0</v>
      </c>
      <c r="I4287" s="89">
        <v>0</v>
      </c>
      <c r="J4287" s="89">
        <v>0</v>
      </c>
      <c r="K4287" s="89">
        <v>0</v>
      </c>
      <c r="L4287" s="89">
        <v>0</v>
      </c>
      <c r="M4287" s="89">
        <v>0</v>
      </c>
      <c r="N4287" s="89">
        <v>0</v>
      </c>
      <c r="O4287" s="89">
        <v>0</v>
      </c>
      <c r="P4287" s="89">
        <v>0</v>
      </c>
      <c r="Q4287" s="89">
        <v>0</v>
      </c>
      <c r="R4287" s="89">
        <v>0</v>
      </c>
      <c r="S4287" s="89">
        <v>0</v>
      </c>
      <c r="T4287" s="89">
        <v>0</v>
      </c>
      <c r="U4287" s="89">
        <v>0</v>
      </c>
      <c r="V4287" s="89">
        <v>0</v>
      </c>
      <c r="W4287" s="89">
        <v>0</v>
      </c>
      <c r="X4287" s="89">
        <v>0</v>
      </c>
      <c r="Y4287" s="89">
        <v>0</v>
      </c>
    </row>
    <row r="4288" spans="1:25">
      <c r="A4288" s="88" t="s">
        <v>4397</v>
      </c>
      <c r="B4288" s="89">
        <v>0</v>
      </c>
      <c r="C4288" s="89">
        <v>0</v>
      </c>
      <c r="D4288" s="89">
        <v>0</v>
      </c>
      <c r="E4288" s="89">
        <v>0</v>
      </c>
      <c r="F4288" s="89">
        <v>0</v>
      </c>
      <c r="G4288" s="89">
        <v>0</v>
      </c>
      <c r="H4288" s="89">
        <v>0</v>
      </c>
      <c r="I4288" s="89">
        <v>0</v>
      </c>
      <c r="J4288" s="89">
        <v>0</v>
      </c>
      <c r="K4288" s="89">
        <v>0</v>
      </c>
      <c r="L4288" s="89">
        <v>0</v>
      </c>
      <c r="M4288" s="89">
        <v>0</v>
      </c>
      <c r="N4288" s="89">
        <v>0</v>
      </c>
      <c r="O4288" s="89">
        <v>0</v>
      </c>
      <c r="P4288" s="89">
        <v>0</v>
      </c>
      <c r="Q4288" s="89">
        <v>0</v>
      </c>
      <c r="R4288" s="89">
        <v>0</v>
      </c>
      <c r="S4288" s="89">
        <v>0</v>
      </c>
      <c r="T4288" s="89">
        <v>0</v>
      </c>
      <c r="U4288" s="89">
        <v>0</v>
      </c>
      <c r="V4288" s="89">
        <v>0</v>
      </c>
      <c r="W4288" s="89">
        <v>0</v>
      </c>
      <c r="X4288" s="89">
        <v>0</v>
      </c>
      <c r="Y4288" s="89">
        <v>0</v>
      </c>
    </row>
    <row r="4289" spans="1:25">
      <c r="A4289" s="88" t="s">
        <v>4398</v>
      </c>
      <c r="B4289" s="89">
        <v>0</v>
      </c>
      <c r="C4289" s="89">
        <v>0</v>
      </c>
      <c r="D4289" s="89">
        <v>0</v>
      </c>
      <c r="E4289" s="89">
        <v>0</v>
      </c>
      <c r="F4289" s="89">
        <v>0</v>
      </c>
      <c r="G4289" s="89">
        <v>0</v>
      </c>
      <c r="H4289" s="89">
        <v>0</v>
      </c>
      <c r="I4289" s="89">
        <v>0</v>
      </c>
      <c r="J4289" s="89">
        <v>0</v>
      </c>
      <c r="K4289" s="89">
        <v>0</v>
      </c>
      <c r="L4289" s="89">
        <v>0</v>
      </c>
      <c r="M4289" s="89">
        <v>0</v>
      </c>
      <c r="N4289" s="89">
        <v>0</v>
      </c>
      <c r="O4289" s="89">
        <v>0</v>
      </c>
      <c r="P4289" s="89">
        <v>0</v>
      </c>
      <c r="Q4289" s="89">
        <v>0</v>
      </c>
      <c r="R4289" s="89">
        <v>0</v>
      </c>
      <c r="S4289" s="89">
        <v>0</v>
      </c>
      <c r="T4289" s="89">
        <v>0</v>
      </c>
      <c r="U4289" s="89">
        <v>0</v>
      </c>
      <c r="V4289" s="89">
        <v>0</v>
      </c>
      <c r="W4289" s="89">
        <v>0</v>
      </c>
      <c r="X4289" s="89">
        <v>0</v>
      </c>
      <c r="Y4289" s="89">
        <v>0</v>
      </c>
    </row>
    <row r="4290" spans="1:25">
      <c r="A4290" s="88" t="s">
        <v>4399</v>
      </c>
      <c r="B4290" s="89">
        <v>0</v>
      </c>
      <c r="C4290" s="89">
        <v>0</v>
      </c>
      <c r="D4290" s="89">
        <v>0</v>
      </c>
      <c r="E4290" s="89">
        <v>0</v>
      </c>
      <c r="F4290" s="89">
        <v>0</v>
      </c>
      <c r="G4290" s="89">
        <v>0</v>
      </c>
      <c r="H4290" s="89">
        <v>0</v>
      </c>
      <c r="I4290" s="89">
        <v>0</v>
      </c>
      <c r="J4290" s="89">
        <v>0</v>
      </c>
      <c r="K4290" s="89">
        <v>0</v>
      </c>
      <c r="L4290" s="89">
        <v>0</v>
      </c>
      <c r="M4290" s="89">
        <v>0</v>
      </c>
      <c r="N4290" s="89">
        <v>0</v>
      </c>
      <c r="O4290" s="89">
        <v>0</v>
      </c>
      <c r="P4290" s="89">
        <v>0</v>
      </c>
      <c r="Q4290" s="89">
        <v>0</v>
      </c>
      <c r="R4290" s="89">
        <v>0</v>
      </c>
      <c r="S4290" s="89">
        <v>0</v>
      </c>
      <c r="T4290" s="89">
        <v>0</v>
      </c>
      <c r="U4290" s="89">
        <v>0</v>
      </c>
      <c r="V4290" s="89">
        <v>0</v>
      </c>
      <c r="W4290" s="89">
        <v>0</v>
      </c>
      <c r="X4290" s="89">
        <v>0</v>
      </c>
      <c r="Y4290" s="89">
        <v>0</v>
      </c>
    </row>
    <row r="4291" spans="1:25">
      <c r="A4291" s="88" t="s">
        <v>4400</v>
      </c>
      <c r="B4291" s="89">
        <v>0</v>
      </c>
      <c r="C4291" s="89">
        <v>0</v>
      </c>
      <c r="D4291" s="89">
        <v>0</v>
      </c>
      <c r="E4291" s="89">
        <v>0</v>
      </c>
      <c r="F4291" s="89">
        <v>0</v>
      </c>
      <c r="G4291" s="89">
        <v>0</v>
      </c>
      <c r="H4291" s="89">
        <v>0</v>
      </c>
      <c r="I4291" s="89">
        <v>0</v>
      </c>
      <c r="J4291" s="89">
        <v>0</v>
      </c>
      <c r="K4291" s="89">
        <v>0</v>
      </c>
      <c r="L4291" s="89">
        <v>0</v>
      </c>
      <c r="M4291" s="89">
        <v>0</v>
      </c>
      <c r="N4291" s="89">
        <v>0</v>
      </c>
      <c r="O4291" s="89">
        <v>0</v>
      </c>
      <c r="P4291" s="89">
        <v>0</v>
      </c>
      <c r="Q4291" s="89">
        <v>0</v>
      </c>
      <c r="R4291" s="89">
        <v>0</v>
      </c>
      <c r="S4291" s="89">
        <v>0</v>
      </c>
      <c r="T4291" s="89">
        <v>0</v>
      </c>
      <c r="U4291" s="89">
        <v>0</v>
      </c>
      <c r="V4291" s="89">
        <v>0</v>
      </c>
      <c r="W4291" s="89">
        <v>0</v>
      </c>
      <c r="X4291" s="89">
        <v>0</v>
      </c>
      <c r="Y4291" s="89">
        <v>0</v>
      </c>
    </row>
    <row r="4292" spans="1:25">
      <c r="A4292" s="88" t="s">
        <v>4401</v>
      </c>
      <c r="B4292" s="89">
        <v>0</v>
      </c>
      <c r="C4292" s="89">
        <v>0</v>
      </c>
      <c r="D4292" s="89">
        <v>0</v>
      </c>
      <c r="E4292" s="89">
        <v>0</v>
      </c>
      <c r="F4292" s="89">
        <v>0</v>
      </c>
      <c r="G4292" s="89">
        <v>0</v>
      </c>
      <c r="H4292" s="89">
        <v>0</v>
      </c>
      <c r="I4292" s="89">
        <v>0</v>
      </c>
      <c r="J4292" s="89">
        <v>0</v>
      </c>
      <c r="K4292" s="89">
        <v>0</v>
      </c>
      <c r="L4292" s="89">
        <v>0</v>
      </c>
      <c r="M4292" s="89">
        <v>0</v>
      </c>
      <c r="N4292" s="89">
        <v>0</v>
      </c>
      <c r="O4292" s="89">
        <v>0</v>
      </c>
      <c r="P4292" s="89">
        <v>0</v>
      </c>
      <c r="Q4292" s="89">
        <v>0</v>
      </c>
      <c r="R4292" s="89">
        <v>0</v>
      </c>
      <c r="S4292" s="89">
        <v>0</v>
      </c>
      <c r="T4292" s="89">
        <v>0</v>
      </c>
      <c r="U4292" s="89">
        <v>0</v>
      </c>
      <c r="V4292" s="89">
        <v>0</v>
      </c>
      <c r="W4292" s="89">
        <v>0</v>
      </c>
      <c r="X4292" s="89">
        <v>0</v>
      </c>
      <c r="Y4292" s="89">
        <v>0</v>
      </c>
    </row>
    <row r="4293" spans="1:25">
      <c r="A4293" s="88" t="s">
        <v>4402</v>
      </c>
      <c r="B4293" s="89">
        <v>0</v>
      </c>
      <c r="C4293" s="89">
        <v>0</v>
      </c>
      <c r="D4293" s="89">
        <v>0</v>
      </c>
      <c r="E4293" s="89">
        <v>0</v>
      </c>
      <c r="F4293" s="89">
        <v>0</v>
      </c>
      <c r="G4293" s="89">
        <v>0</v>
      </c>
      <c r="H4293" s="89">
        <v>0</v>
      </c>
      <c r="I4293" s="89">
        <v>0</v>
      </c>
      <c r="J4293" s="89">
        <v>0</v>
      </c>
      <c r="K4293" s="89">
        <v>0</v>
      </c>
      <c r="L4293" s="89">
        <v>0</v>
      </c>
      <c r="M4293" s="89">
        <v>0</v>
      </c>
      <c r="N4293" s="89">
        <v>0</v>
      </c>
      <c r="O4293" s="89">
        <v>0</v>
      </c>
      <c r="P4293" s="89">
        <v>0</v>
      </c>
      <c r="Q4293" s="89">
        <v>0</v>
      </c>
      <c r="R4293" s="89">
        <v>0</v>
      </c>
      <c r="S4293" s="89">
        <v>0</v>
      </c>
      <c r="T4293" s="89">
        <v>0</v>
      </c>
      <c r="U4293" s="89">
        <v>0</v>
      </c>
      <c r="V4293" s="89">
        <v>0</v>
      </c>
      <c r="W4293" s="89">
        <v>0</v>
      </c>
      <c r="X4293" s="89">
        <v>0</v>
      </c>
      <c r="Y4293" s="89">
        <v>0</v>
      </c>
    </row>
    <row r="4294" spans="1:25">
      <c r="A4294" s="88" t="s">
        <v>4403</v>
      </c>
      <c r="B4294" s="89">
        <v>0</v>
      </c>
      <c r="C4294" s="89">
        <v>0</v>
      </c>
      <c r="D4294" s="89">
        <v>0</v>
      </c>
      <c r="E4294" s="89">
        <v>0</v>
      </c>
      <c r="F4294" s="89">
        <v>0</v>
      </c>
      <c r="G4294" s="89">
        <v>0</v>
      </c>
      <c r="H4294" s="89">
        <v>0</v>
      </c>
      <c r="I4294" s="89">
        <v>0</v>
      </c>
      <c r="J4294" s="89">
        <v>0</v>
      </c>
      <c r="K4294" s="89">
        <v>0</v>
      </c>
      <c r="L4294" s="89">
        <v>0</v>
      </c>
      <c r="M4294" s="89">
        <v>0</v>
      </c>
      <c r="N4294" s="89">
        <v>0</v>
      </c>
      <c r="O4294" s="89">
        <v>0</v>
      </c>
      <c r="P4294" s="89">
        <v>0</v>
      </c>
      <c r="Q4294" s="89">
        <v>0</v>
      </c>
      <c r="R4294" s="89">
        <v>0</v>
      </c>
      <c r="S4294" s="89">
        <v>0</v>
      </c>
      <c r="T4294" s="89">
        <v>0</v>
      </c>
      <c r="U4294" s="89">
        <v>0</v>
      </c>
      <c r="V4294" s="89">
        <v>0</v>
      </c>
      <c r="W4294" s="89">
        <v>0</v>
      </c>
      <c r="X4294" s="89">
        <v>0</v>
      </c>
      <c r="Y4294" s="89">
        <v>0</v>
      </c>
    </row>
    <row r="4295" spans="1:25">
      <c r="A4295" s="88" t="s">
        <v>4404</v>
      </c>
      <c r="B4295" s="89">
        <v>0</v>
      </c>
      <c r="C4295" s="89">
        <v>0</v>
      </c>
      <c r="D4295" s="89">
        <v>0</v>
      </c>
      <c r="E4295" s="89">
        <v>0</v>
      </c>
      <c r="F4295" s="89">
        <v>0</v>
      </c>
      <c r="G4295" s="89">
        <v>0</v>
      </c>
      <c r="H4295" s="89">
        <v>0</v>
      </c>
      <c r="I4295" s="89">
        <v>0</v>
      </c>
      <c r="J4295" s="89">
        <v>0</v>
      </c>
      <c r="K4295" s="89">
        <v>0</v>
      </c>
      <c r="L4295" s="89">
        <v>0</v>
      </c>
      <c r="M4295" s="89">
        <v>0</v>
      </c>
      <c r="N4295" s="89">
        <v>0</v>
      </c>
      <c r="O4295" s="89">
        <v>0</v>
      </c>
      <c r="P4295" s="89">
        <v>0</v>
      </c>
      <c r="Q4295" s="89">
        <v>0</v>
      </c>
      <c r="R4295" s="89">
        <v>0</v>
      </c>
      <c r="S4295" s="89">
        <v>0</v>
      </c>
      <c r="T4295" s="89">
        <v>0</v>
      </c>
      <c r="U4295" s="89">
        <v>0</v>
      </c>
      <c r="V4295" s="89">
        <v>0</v>
      </c>
      <c r="W4295" s="89">
        <v>0</v>
      </c>
      <c r="X4295" s="89">
        <v>0</v>
      </c>
      <c r="Y4295" s="89">
        <v>0</v>
      </c>
    </row>
    <row r="4296" spans="1:25">
      <c r="A4296" s="88" t="s">
        <v>4405</v>
      </c>
      <c r="B4296" s="89">
        <v>0</v>
      </c>
      <c r="C4296" s="89">
        <v>0</v>
      </c>
      <c r="D4296" s="89">
        <v>0</v>
      </c>
      <c r="E4296" s="89">
        <v>0</v>
      </c>
      <c r="F4296" s="89">
        <v>0</v>
      </c>
      <c r="G4296" s="89">
        <v>0</v>
      </c>
      <c r="H4296" s="89">
        <v>0</v>
      </c>
      <c r="I4296" s="89">
        <v>0</v>
      </c>
      <c r="J4296" s="89">
        <v>0</v>
      </c>
      <c r="K4296" s="89">
        <v>0</v>
      </c>
      <c r="L4296" s="89">
        <v>0</v>
      </c>
      <c r="M4296" s="89">
        <v>0</v>
      </c>
      <c r="N4296" s="89">
        <v>0</v>
      </c>
      <c r="O4296" s="89">
        <v>0</v>
      </c>
      <c r="P4296" s="89">
        <v>0</v>
      </c>
      <c r="Q4296" s="89">
        <v>0</v>
      </c>
      <c r="R4296" s="89">
        <v>0</v>
      </c>
      <c r="S4296" s="89">
        <v>0</v>
      </c>
      <c r="T4296" s="89">
        <v>0</v>
      </c>
      <c r="U4296" s="89">
        <v>0</v>
      </c>
      <c r="V4296" s="89">
        <v>0</v>
      </c>
      <c r="W4296" s="89">
        <v>0</v>
      </c>
      <c r="X4296" s="89">
        <v>0</v>
      </c>
      <c r="Y4296" s="89">
        <v>0</v>
      </c>
    </row>
    <row r="4297" spans="1:25">
      <c r="A4297" s="88" t="s">
        <v>4406</v>
      </c>
      <c r="B4297" s="89">
        <v>0</v>
      </c>
      <c r="C4297" s="89">
        <v>0</v>
      </c>
      <c r="D4297" s="89">
        <v>0</v>
      </c>
      <c r="E4297" s="89">
        <v>0</v>
      </c>
      <c r="F4297" s="89">
        <v>0</v>
      </c>
      <c r="G4297" s="89">
        <v>0</v>
      </c>
      <c r="H4297" s="89">
        <v>0</v>
      </c>
      <c r="I4297" s="89">
        <v>0</v>
      </c>
      <c r="J4297" s="89">
        <v>0</v>
      </c>
      <c r="K4297" s="89">
        <v>0</v>
      </c>
      <c r="L4297" s="89">
        <v>0</v>
      </c>
      <c r="M4297" s="89">
        <v>0</v>
      </c>
      <c r="N4297" s="89">
        <v>0</v>
      </c>
      <c r="O4297" s="89">
        <v>0</v>
      </c>
      <c r="P4297" s="89">
        <v>0</v>
      </c>
      <c r="Q4297" s="89">
        <v>0</v>
      </c>
      <c r="R4297" s="89">
        <v>0</v>
      </c>
      <c r="S4297" s="89">
        <v>0</v>
      </c>
      <c r="T4297" s="89">
        <v>0</v>
      </c>
      <c r="U4297" s="89">
        <v>0</v>
      </c>
      <c r="V4297" s="89">
        <v>0</v>
      </c>
      <c r="W4297" s="89">
        <v>0</v>
      </c>
      <c r="X4297" s="89">
        <v>0</v>
      </c>
      <c r="Y4297" s="89">
        <v>0</v>
      </c>
    </row>
    <row r="4298" spans="1:25">
      <c r="A4298" s="88" t="s">
        <v>4407</v>
      </c>
      <c r="B4298" s="89">
        <v>0</v>
      </c>
      <c r="C4298" s="89">
        <v>0</v>
      </c>
      <c r="D4298" s="89">
        <v>0</v>
      </c>
      <c r="E4298" s="89">
        <v>0</v>
      </c>
      <c r="F4298" s="89">
        <v>0</v>
      </c>
      <c r="G4298" s="89">
        <v>0</v>
      </c>
      <c r="H4298" s="89">
        <v>0</v>
      </c>
      <c r="I4298" s="89">
        <v>0</v>
      </c>
      <c r="J4298" s="89">
        <v>0</v>
      </c>
      <c r="K4298" s="89">
        <v>0</v>
      </c>
      <c r="L4298" s="89">
        <v>0</v>
      </c>
      <c r="M4298" s="89">
        <v>0</v>
      </c>
      <c r="N4298" s="89">
        <v>0</v>
      </c>
      <c r="O4298" s="89">
        <v>0</v>
      </c>
      <c r="P4298" s="89">
        <v>0</v>
      </c>
      <c r="Q4298" s="89">
        <v>0</v>
      </c>
      <c r="R4298" s="89">
        <v>0</v>
      </c>
      <c r="S4298" s="89">
        <v>0</v>
      </c>
      <c r="T4298" s="89">
        <v>0</v>
      </c>
      <c r="U4298" s="89">
        <v>0</v>
      </c>
      <c r="V4298" s="89">
        <v>0</v>
      </c>
      <c r="W4298" s="89">
        <v>0</v>
      </c>
      <c r="X4298" s="89">
        <v>0</v>
      </c>
      <c r="Y4298" s="89">
        <v>0</v>
      </c>
    </row>
    <row r="4299" spans="1:25">
      <c r="A4299" s="88" t="s">
        <v>4408</v>
      </c>
      <c r="B4299" s="89">
        <v>0</v>
      </c>
      <c r="C4299" s="89">
        <v>0</v>
      </c>
      <c r="D4299" s="89">
        <v>0</v>
      </c>
      <c r="E4299" s="89">
        <v>0</v>
      </c>
      <c r="F4299" s="89">
        <v>0</v>
      </c>
      <c r="G4299" s="89">
        <v>0</v>
      </c>
      <c r="H4299" s="89">
        <v>0</v>
      </c>
      <c r="I4299" s="89">
        <v>0</v>
      </c>
      <c r="J4299" s="89">
        <v>0</v>
      </c>
      <c r="K4299" s="89">
        <v>0</v>
      </c>
      <c r="L4299" s="89">
        <v>0</v>
      </c>
      <c r="M4299" s="89">
        <v>0</v>
      </c>
      <c r="N4299" s="89">
        <v>0</v>
      </c>
      <c r="O4299" s="89">
        <v>0</v>
      </c>
      <c r="P4299" s="89">
        <v>0</v>
      </c>
      <c r="Q4299" s="89">
        <v>0</v>
      </c>
      <c r="R4299" s="89">
        <v>0</v>
      </c>
      <c r="S4299" s="89">
        <v>0</v>
      </c>
      <c r="T4299" s="89">
        <v>0</v>
      </c>
      <c r="U4299" s="89">
        <v>0</v>
      </c>
      <c r="V4299" s="89">
        <v>0</v>
      </c>
      <c r="W4299" s="89">
        <v>0</v>
      </c>
      <c r="X4299" s="89">
        <v>0</v>
      </c>
      <c r="Y4299" s="89">
        <v>0</v>
      </c>
    </row>
    <row r="4300" spans="1:25">
      <c r="A4300" s="88" t="s">
        <v>4409</v>
      </c>
      <c r="B4300" s="89">
        <v>0</v>
      </c>
      <c r="C4300" s="89">
        <v>0</v>
      </c>
      <c r="D4300" s="89">
        <v>0</v>
      </c>
      <c r="E4300" s="89">
        <v>0</v>
      </c>
      <c r="F4300" s="89">
        <v>0</v>
      </c>
      <c r="G4300" s="89">
        <v>0</v>
      </c>
      <c r="H4300" s="89">
        <v>0</v>
      </c>
      <c r="I4300" s="89">
        <v>0</v>
      </c>
      <c r="J4300" s="89">
        <v>0</v>
      </c>
      <c r="K4300" s="89">
        <v>0</v>
      </c>
      <c r="L4300" s="89">
        <v>0</v>
      </c>
      <c r="M4300" s="89">
        <v>0</v>
      </c>
      <c r="N4300" s="89">
        <v>0</v>
      </c>
      <c r="O4300" s="89">
        <v>0</v>
      </c>
      <c r="P4300" s="89">
        <v>0</v>
      </c>
      <c r="Q4300" s="89">
        <v>0</v>
      </c>
      <c r="R4300" s="89">
        <v>0</v>
      </c>
      <c r="S4300" s="89">
        <v>0</v>
      </c>
      <c r="T4300" s="89">
        <v>0</v>
      </c>
      <c r="U4300" s="89">
        <v>0</v>
      </c>
      <c r="V4300" s="89">
        <v>0</v>
      </c>
      <c r="W4300" s="89">
        <v>0</v>
      </c>
      <c r="X4300" s="89">
        <v>0</v>
      </c>
      <c r="Y4300" s="89">
        <v>0</v>
      </c>
    </row>
    <row r="4301" spans="1:25">
      <c r="A4301" s="88" t="s">
        <v>4410</v>
      </c>
      <c r="B4301" s="89">
        <v>0</v>
      </c>
      <c r="C4301" s="89">
        <v>0</v>
      </c>
      <c r="D4301" s="89">
        <v>0</v>
      </c>
      <c r="E4301" s="89">
        <v>0</v>
      </c>
      <c r="F4301" s="89">
        <v>0</v>
      </c>
      <c r="G4301" s="89">
        <v>0</v>
      </c>
      <c r="H4301" s="89">
        <v>0</v>
      </c>
      <c r="I4301" s="89">
        <v>0</v>
      </c>
      <c r="J4301" s="89">
        <v>0</v>
      </c>
      <c r="K4301" s="89">
        <v>0</v>
      </c>
      <c r="L4301" s="89">
        <v>0</v>
      </c>
      <c r="M4301" s="89">
        <v>0</v>
      </c>
      <c r="N4301" s="89">
        <v>0</v>
      </c>
      <c r="O4301" s="89">
        <v>0</v>
      </c>
      <c r="P4301" s="89">
        <v>0</v>
      </c>
      <c r="Q4301" s="89">
        <v>0</v>
      </c>
      <c r="R4301" s="89">
        <v>0</v>
      </c>
      <c r="S4301" s="89">
        <v>0</v>
      </c>
      <c r="T4301" s="89">
        <v>0</v>
      </c>
      <c r="U4301" s="89">
        <v>0</v>
      </c>
      <c r="V4301" s="89">
        <v>0</v>
      </c>
      <c r="W4301" s="89">
        <v>0</v>
      </c>
      <c r="X4301" s="89">
        <v>0</v>
      </c>
      <c r="Y4301" s="89">
        <v>0</v>
      </c>
    </row>
    <row r="4302" spans="1:25">
      <c r="A4302" s="88" t="s">
        <v>4411</v>
      </c>
      <c r="B4302" s="89">
        <v>0</v>
      </c>
      <c r="C4302" s="89">
        <v>0</v>
      </c>
      <c r="D4302" s="89">
        <v>0</v>
      </c>
      <c r="E4302" s="89">
        <v>0</v>
      </c>
      <c r="F4302" s="89">
        <v>0</v>
      </c>
      <c r="G4302" s="89">
        <v>0</v>
      </c>
      <c r="H4302" s="89">
        <v>0</v>
      </c>
      <c r="I4302" s="89">
        <v>0</v>
      </c>
      <c r="J4302" s="89">
        <v>0</v>
      </c>
      <c r="K4302" s="89">
        <v>0</v>
      </c>
      <c r="L4302" s="89">
        <v>0</v>
      </c>
      <c r="M4302" s="89">
        <v>0</v>
      </c>
      <c r="N4302" s="89">
        <v>0</v>
      </c>
      <c r="O4302" s="89">
        <v>0</v>
      </c>
      <c r="P4302" s="89">
        <v>0</v>
      </c>
      <c r="Q4302" s="89">
        <v>0</v>
      </c>
      <c r="R4302" s="89">
        <v>0</v>
      </c>
      <c r="S4302" s="89">
        <v>0</v>
      </c>
      <c r="T4302" s="89">
        <v>0</v>
      </c>
      <c r="U4302" s="89">
        <v>0</v>
      </c>
      <c r="V4302" s="89">
        <v>0</v>
      </c>
      <c r="W4302" s="89">
        <v>0</v>
      </c>
      <c r="X4302" s="89">
        <v>0</v>
      </c>
      <c r="Y4302" s="89">
        <v>0</v>
      </c>
    </row>
    <row r="4303" spans="1:25">
      <c r="A4303" s="88" t="s">
        <v>4412</v>
      </c>
      <c r="B4303" s="89">
        <v>0</v>
      </c>
      <c r="C4303" s="89">
        <v>0</v>
      </c>
      <c r="D4303" s="89">
        <v>0</v>
      </c>
      <c r="E4303" s="89">
        <v>0</v>
      </c>
      <c r="F4303" s="89">
        <v>0</v>
      </c>
      <c r="G4303" s="89">
        <v>0</v>
      </c>
      <c r="H4303" s="89">
        <v>0</v>
      </c>
      <c r="I4303" s="89">
        <v>0</v>
      </c>
      <c r="J4303" s="89">
        <v>0</v>
      </c>
      <c r="K4303" s="89">
        <v>0</v>
      </c>
      <c r="L4303" s="89">
        <v>0</v>
      </c>
      <c r="M4303" s="89">
        <v>0</v>
      </c>
      <c r="N4303" s="89">
        <v>0</v>
      </c>
      <c r="O4303" s="89">
        <v>0</v>
      </c>
      <c r="P4303" s="89">
        <v>0</v>
      </c>
      <c r="Q4303" s="89">
        <v>0</v>
      </c>
      <c r="R4303" s="89">
        <v>0</v>
      </c>
      <c r="S4303" s="89">
        <v>0</v>
      </c>
      <c r="T4303" s="89">
        <v>0</v>
      </c>
      <c r="U4303" s="89">
        <v>0</v>
      </c>
      <c r="V4303" s="89">
        <v>0</v>
      </c>
      <c r="W4303" s="89">
        <v>0</v>
      </c>
      <c r="X4303" s="89">
        <v>0</v>
      </c>
      <c r="Y4303" s="89">
        <v>0</v>
      </c>
    </row>
    <row r="4304" spans="1:25">
      <c r="A4304" s="88" t="s">
        <v>4413</v>
      </c>
      <c r="B4304" s="89">
        <v>0</v>
      </c>
      <c r="C4304" s="89">
        <v>0</v>
      </c>
      <c r="D4304" s="89">
        <v>0</v>
      </c>
      <c r="E4304" s="89">
        <v>0</v>
      </c>
      <c r="F4304" s="89">
        <v>0</v>
      </c>
      <c r="G4304" s="89">
        <v>0</v>
      </c>
      <c r="H4304" s="89">
        <v>0</v>
      </c>
      <c r="I4304" s="89">
        <v>0</v>
      </c>
      <c r="J4304" s="89">
        <v>0</v>
      </c>
      <c r="K4304" s="89">
        <v>0</v>
      </c>
      <c r="L4304" s="89">
        <v>0</v>
      </c>
      <c r="M4304" s="89">
        <v>0</v>
      </c>
      <c r="N4304" s="89">
        <v>0</v>
      </c>
      <c r="O4304" s="89">
        <v>0</v>
      </c>
      <c r="P4304" s="89">
        <v>0</v>
      </c>
      <c r="Q4304" s="89">
        <v>0</v>
      </c>
      <c r="R4304" s="89">
        <v>0</v>
      </c>
      <c r="S4304" s="89">
        <v>0</v>
      </c>
      <c r="T4304" s="89">
        <v>0</v>
      </c>
      <c r="U4304" s="89">
        <v>0</v>
      </c>
      <c r="V4304" s="89">
        <v>0</v>
      </c>
      <c r="W4304" s="89">
        <v>0</v>
      </c>
      <c r="X4304" s="89">
        <v>0</v>
      </c>
      <c r="Y4304" s="89">
        <v>0</v>
      </c>
    </row>
    <row r="4305" spans="1:25">
      <c r="A4305" s="88" t="s">
        <v>4414</v>
      </c>
      <c r="B4305" s="89">
        <v>0</v>
      </c>
      <c r="C4305" s="89">
        <v>0</v>
      </c>
      <c r="D4305" s="89">
        <v>0</v>
      </c>
      <c r="E4305" s="89">
        <v>0</v>
      </c>
      <c r="F4305" s="89">
        <v>0</v>
      </c>
      <c r="G4305" s="89">
        <v>0</v>
      </c>
      <c r="H4305" s="89">
        <v>0</v>
      </c>
      <c r="I4305" s="89">
        <v>0</v>
      </c>
      <c r="J4305" s="89">
        <v>0</v>
      </c>
      <c r="K4305" s="89">
        <v>0</v>
      </c>
      <c r="L4305" s="89">
        <v>0</v>
      </c>
      <c r="M4305" s="89">
        <v>0</v>
      </c>
      <c r="N4305" s="89">
        <v>0</v>
      </c>
      <c r="O4305" s="89">
        <v>0</v>
      </c>
      <c r="P4305" s="89">
        <v>0</v>
      </c>
      <c r="Q4305" s="89">
        <v>0</v>
      </c>
      <c r="R4305" s="89">
        <v>0</v>
      </c>
      <c r="S4305" s="89">
        <v>0</v>
      </c>
      <c r="T4305" s="89">
        <v>0</v>
      </c>
      <c r="U4305" s="89">
        <v>0</v>
      </c>
      <c r="V4305" s="89">
        <v>0</v>
      </c>
      <c r="W4305" s="89">
        <v>0</v>
      </c>
      <c r="X4305" s="89">
        <v>0</v>
      </c>
      <c r="Y4305" s="89">
        <v>0</v>
      </c>
    </row>
    <row r="4306" spans="1:25">
      <c r="A4306" s="88" t="s">
        <v>4415</v>
      </c>
      <c r="B4306" s="89">
        <v>0</v>
      </c>
      <c r="C4306" s="89">
        <v>0</v>
      </c>
      <c r="D4306" s="89">
        <v>0</v>
      </c>
      <c r="E4306" s="89">
        <v>0</v>
      </c>
      <c r="F4306" s="89">
        <v>0</v>
      </c>
      <c r="G4306" s="89">
        <v>0</v>
      </c>
      <c r="H4306" s="89">
        <v>0</v>
      </c>
      <c r="I4306" s="89">
        <v>0</v>
      </c>
      <c r="J4306" s="89">
        <v>0</v>
      </c>
      <c r="K4306" s="89">
        <v>0</v>
      </c>
      <c r="L4306" s="89">
        <v>0</v>
      </c>
      <c r="M4306" s="89">
        <v>0</v>
      </c>
      <c r="N4306" s="89">
        <v>0</v>
      </c>
      <c r="O4306" s="89">
        <v>0</v>
      </c>
      <c r="P4306" s="89">
        <v>0</v>
      </c>
      <c r="Q4306" s="89">
        <v>0</v>
      </c>
      <c r="R4306" s="89">
        <v>0</v>
      </c>
      <c r="S4306" s="89">
        <v>0</v>
      </c>
      <c r="T4306" s="89">
        <v>0</v>
      </c>
      <c r="U4306" s="89">
        <v>0</v>
      </c>
      <c r="V4306" s="89">
        <v>0</v>
      </c>
      <c r="W4306" s="89">
        <v>0</v>
      </c>
      <c r="X4306" s="89">
        <v>0</v>
      </c>
      <c r="Y4306" s="89">
        <v>0</v>
      </c>
    </row>
    <row r="4307" spans="1:25">
      <c r="A4307" s="88" t="s">
        <v>4416</v>
      </c>
      <c r="B4307" s="89">
        <v>0</v>
      </c>
      <c r="C4307" s="89">
        <v>0</v>
      </c>
      <c r="D4307" s="89">
        <v>0</v>
      </c>
      <c r="E4307" s="89">
        <v>0</v>
      </c>
      <c r="F4307" s="89">
        <v>0</v>
      </c>
      <c r="G4307" s="89">
        <v>0</v>
      </c>
      <c r="H4307" s="89">
        <v>0</v>
      </c>
      <c r="I4307" s="89">
        <v>0</v>
      </c>
      <c r="J4307" s="89">
        <v>0</v>
      </c>
      <c r="K4307" s="89">
        <v>0</v>
      </c>
      <c r="L4307" s="89">
        <v>0</v>
      </c>
      <c r="M4307" s="89">
        <v>0</v>
      </c>
      <c r="N4307" s="89">
        <v>0</v>
      </c>
      <c r="O4307" s="89">
        <v>0</v>
      </c>
      <c r="P4307" s="89">
        <v>0</v>
      </c>
      <c r="Q4307" s="89">
        <v>0</v>
      </c>
      <c r="R4307" s="89">
        <v>0</v>
      </c>
      <c r="S4307" s="89">
        <v>0</v>
      </c>
      <c r="T4307" s="89">
        <v>0</v>
      </c>
      <c r="U4307" s="89">
        <v>0</v>
      </c>
      <c r="V4307" s="89">
        <v>0</v>
      </c>
      <c r="W4307" s="89">
        <v>0</v>
      </c>
      <c r="X4307" s="89">
        <v>0</v>
      </c>
      <c r="Y4307" s="89">
        <v>0</v>
      </c>
    </row>
    <row r="4308" spans="1:25">
      <c r="A4308" s="88" t="s">
        <v>4417</v>
      </c>
      <c r="B4308" s="89">
        <v>0</v>
      </c>
      <c r="C4308" s="89">
        <v>0</v>
      </c>
      <c r="D4308" s="89">
        <v>0</v>
      </c>
      <c r="E4308" s="89">
        <v>0</v>
      </c>
      <c r="F4308" s="89">
        <v>0</v>
      </c>
      <c r="G4308" s="89">
        <v>0</v>
      </c>
      <c r="H4308" s="89">
        <v>0</v>
      </c>
      <c r="I4308" s="89">
        <v>0</v>
      </c>
      <c r="J4308" s="89">
        <v>0</v>
      </c>
      <c r="K4308" s="89">
        <v>0</v>
      </c>
      <c r="L4308" s="89">
        <v>0</v>
      </c>
      <c r="M4308" s="89">
        <v>0</v>
      </c>
      <c r="N4308" s="89">
        <v>0</v>
      </c>
      <c r="O4308" s="89">
        <v>0</v>
      </c>
      <c r="P4308" s="89">
        <v>0</v>
      </c>
      <c r="Q4308" s="89">
        <v>0</v>
      </c>
      <c r="R4308" s="89">
        <v>0</v>
      </c>
      <c r="S4308" s="89">
        <v>0</v>
      </c>
      <c r="T4308" s="89">
        <v>0</v>
      </c>
      <c r="U4308" s="89">
        <v>0</v>
      </c>
      <c r="V4308" s="89">
        <v>0</v>
      </c>
      <c r="W4308" s="89">
        <v>0</v>
      </c>
      <c r="X4308" s="89">
        <v>0</v>
      </c>
      <c r="Y4308" s="89">
        <v>0</v>
      </c>
    </row>
    <row r="4309" spans="1:25">
      <c r="A4309" s="88" t="s">
        <v>4418</v>
      </c>
      <c r="B4309" s="89">
        <v>0</v>
      </c>
      <c r="C4309" s="89">
        <v>0</v>
      </c>
      <c r="D4309" s="89">
        <v>0</v>
      </c>
      <c r="E4309" s="89">
        <v>0</v>
      </c>
      <c r="F4309" s="89">
        <v>0</v>
      </c>
      <c r="G4309" s="89">
        <v>0</v>
      </c>
      <c r="H4309" s="89">
        <v>0</v>
      </c>
      <c r="I4309" s="89">
        <v>0</v>
      </c>
      <c r="J4309" s="89">
        <v>0</v>
      </c>
      <c r="K4309" s="89">
        <v>0</v>
      </c>
      <c r="L4309" s="89">
        <v>0</v>
      </c>
      <c r="M4309" s="89">
        <v>0</v>
      </c>
      <c r="N4309" s="89">
        <v>0</v>
      </c>
      <c r="O4309" s="89">
        <v>0</v>
      </c>
      <c r="P4309" s="89">
        <v>0</v>
      </c>
      <c r="Q4309" s="89">
        <v>0</v>
      </c>
      <c r="R4309" s="89">
        <v>0</v>
      </c>
      <c r="S4309" s="89">
        <v>0</v>
      </c>
      <c r="T4309" s="89">
        <v>0</v>
      </c>
      <c r="U4309" s="89">
        <v>0</v>
      </c>
      <c r="V4309" s="89">
        <v>0</v>
      </c>
      <c r="W4309" s="89">
        <v>0</v>
      </c>
      <c r="X4309" s="89">
        <v>0</v>
      </c>
      <c r="Y4309" s="89">
        <v>0</v>
      </c>
    </row>
    <row r="4310" spans="1:25">
      <c r="A4310" s="88" t="s">
        <v>4419</v>
      </c>
      <c r="B4310" s="89">
        <v>0</v>
      </c>
      <c r="C4310" s="89">
        <v>0</v>
      </c>
      <c r="D4310" s="89">
        <v>0</v>
      </c>
      <c r="E4310" s="89">
        <v>0</v>
      </c>
      <c r="F4310" s="89">
        <v>0</v>
      </c>
      <c r="G4310" s="89">
        <v>0</v>
      </c>
      <c r="H4310" s="89">
        <v>0</v>
      </c>
      <c r="I4310" s="89">
        <v>0</v>
      </c>
      <c r="J4310" s="89">
        <v>0</v>
      </c>
      <c r="K4310" s="89">
        <v>0</v>
      </c>
      <c r="L4310" s="89">
        <v>0</v>
      </c>
      <c r="M4310" s="89">
        <v>0</v>
      </c>
      <c r="N4310" s="89">
        <v>0</v>
      </c>
      <c r="O4310" s="89">
        <v>0</v>
      </c>
      <c r="P4310" s="89">
        <v>0</v>
      </c>
      <c r="Q4310" s="89">
        <v>0</v>
      </c>
      <c r="R4310" s="89">
        <v>0</v>
      </c>
      <c r="S4310" s="89">
        <v>0</v>
      </c>
      <c r="T4310" s="89">
        <v>0</v>
      </c>
      <c r="U4310" s="89">
        <v>0</v>
      </c>
      <c r="V4310" s="89">
        <v>0</v>
      </c>
      <c r="W4310" s="89">
        <v>0</v>
      </c>
      <c r="X4310" s="89">
        <v>0</v>
      </c>
      <c r="Y4310" s="89">
        <v>0</v>
      </c>
    </row>
    <row r="4311" spans="1:25">
      <c r="A4311" s="88" t="s">
        <v>4420</v>
      </c>
      <c r="B4311" s="89">
        <v>0</v>
      </c>
      <c r="C4311" s="89">
        <v>0</v>
      </c>
      <c r="D4311" s="89">
        <v>0</v>
      </c>
      <c r="E4311" s="89">
        <v>0</v>
      </c>
      <c r="F4311" s="89">
        <v>0</v>
      </c>
      <c r="G4311" s="89">
        <v>0</v>
      </c>
      <c r="H4311" s="89">
        <v>0</v>
      </c>
      <c r="I4311" s="89">
        <v>0</v>
      </c>
      <c r="J4311" s="89">
        <v>0</v>
      </c>
      <c r="K4311" s="89">
        <v>0</v>
      </c>
      <c r="L4311" s="89">
        <v>0</v>
      </c>
      <c r="M4311" s="89">
        <v>0</v>
      </c>
      <c r="N4311" s="89">
        <v>0</v>
      </c>
      <c r="O4311" s="89">
        <v>0</v>
      </c>
      <c r="P4311" s="89">
        <v>0</v>
      </c>
      <c r="Q4311" s="89">
        <v>0</v>
      </c>
      <c r="R4311" s="89">
        <v>0</v>
      </c>
      <c r="S4311" s="89">
        <v>0</v>
      </c>
      <c r="T4311" s="89">
        <v>0</v>
      </c>
      <c r="U4311" s="89">
        <v>0</v>
      </c>
      <c r="V4311" s="89">
        <v>0</v>
      </c>
      <c r="W4311" s="89">
        <v>0</v>
      </c>
      <c r="X4311" s="89">
        <v>0</v>
      </c>
      <c r="Y4311" s="89">
        <v>0</v>
      </c>
    </row>
    <row r="4312" spans="1:25">
      <c r="A4312" s="88" t="s">
        <v>4421</v>
      </c>
      <c r="B4312" s="89">
        <v>0</v>
      </c>
      <c r="C4312" s="89">
        <v>0</v>
      </c>
      <c r="D4312" s="89">
        <v>0</v>
      </c>
      <c r="E4312" s="89">
        <v>0</v>
      </c>
      <c r="F4312" s="89">
        <v>0</v>
      </c>
      <c r="G4312" s="89">
        <v>0</v>
      </c>
      <c r="H4312" s="89">
        <v>0</v>
      </c>
      <c r="I4312" s="89">
        <v>0</v>
      </c>
      <c r="J4312" s="89">
        <v>0</v>
      </c>
      <c r="K4312" s="89">
        <v>0</v>
      </c>
      <c r="L4312" s="89">
        <v>0</v>
      </c>
      <c r="M4312" s="89">
        <v>0</v>
      </c>
      <c r="N4312" s="89">
        <v>0</v>
      </c>
      <c r="O4312" s="89">
        <v>0</v>
      </c>
      <c r="P4312" s="89">
        <v>0</v>
      </c>
      <c r="Q4312" s="89">
        <v>0</v>
      </c>
      <c r="R4312" s="89">
        <v>0</v>
      </c>
      <c r="S4312" s="89">
        <v>0</v>
      </c>
      <c r="T4312" s="89">
        <v>0</v>
      </c>
      <c r="U4312" s="89">
        <v>0</v>
      </c>
      <c r="V4312" s="89">
        <v>0</v>
      </c>
      <c r="W4312" s="89">
        <v>0</v>
      </c>
      <c r="X4312" s="89">
        <v>0</v>
      </c>
      <c r="Y4312" s="89">
        <v>0</v>
      </c>
    </row>
    <row r="4313" spans="1:25">
      <c r="A4313" s="88" t="s">
        <v>4422</v>
      </c>
      <c r="B4313" s="89">
        <v>0</v>
      </c>
      <c r="C4313" s="89">
        <v>0</v>
      </c>
      <c r="D4313" s="89">
        <v>0</v>
      </c>
      <c r="E4313" s="89">
        <v>0</v>
      </c>
      <c r="F4313" s="89">
        <v>0</v>
      </c>
      <c r="G4313" s="89">
        <v>0</v>
      </c>
      <c r="H4313" s="89">
        <v>0</v>
      </c>
      <c r="I4313" s="89">
        <v>0</v>
      </c>
      <c r="J4313" s="89">
        <v>0</v>
      </c>
      <c r="K4313" s="89">
        <v>0</v>
      </c>
      <c r="L4313" s="89">
        <v>0</v>
      </c>
      <c r="M4313" s="89">
        <v>0</v>
      </c>
      <c r="N4313" s="89">
        <v>0</v>
      </c>
      <c r="O4313" s="89">
        <v>0</v>
      </c>
      <c r="P4313" s="89">
        <v>0</v>
      </c>
      <c r="Q4313" s="89">
        <v>0</v>
      </c>
      <c r="R4313" s="89">
        <v>0</v>
      </c>
      <c r="S4313" s="89">
        <v>0</v>
      </c>
      <c r="T4313" s="89">
        <v>0</v>
      </c>
      <c r="U4313" s="89">
        <v>0</v>
      </c>
      <c r="V4313" s="89">
        <v>0</v>
      </c>
      <c r="W4313" s="89">
        <v>0</v>
      </c>
      <c r="X4313" s="89">
        <v>0</v>
      </c>
      <c r="Y4313" s="89">
        <v>0</v>
      </c>
    </row>
    <row r="4314" spans="1:25">
      <c r="A4314" s="88" t="s">
        <v>4423</v>
      </c>
      <c r="B4314" s="89">
        <v>0</v>
      </c>
      <c r="C4314" s="89">
        <v>0</v>
      </c>
      <c r="D4314" s="89">
        <v>0</v>
      </c>
      <c r="E4314" s="89">
        <v>0</v>
      </c>
      <c r="F4314" s="89">
        <v>0</v>
      </c>
      <c r="G4314" s="89">
        <v>0</v>
      </c>
      <c r="H4314" s="89">
        <v>0</v>
      </c>
      <c r="I4314" s="89">
        <v>0</v>
      </c>
      <c r="J4314" s="89">
        <v>0</v>
      </c>
      <c r="K4314" s="89">
        <v>0</v>
      </c>
      <c r="L4314" s="89">
        <v>0</v>
      </c>
      <c r="M4314" s="89">
        <v>0</v>
      </c>
      <c r="N4314" s="89">
        <v>0</v>
      </c>
      <c r="O4314" s="89">
        <v>0</v>
      </c>
      <c r="P4314" s="89">
        <v>0</v>
      </c>
      <c r="Q4314" s="89">
        <v>0</v>
      </c>
      <c r="R4314" s="89">
        <v>0</v>
      </c>
      <c r="S4314" s="89">
        <v>0</v>
      </c>
      <c r="T4314" s="89">
        <v>0</v>
      </c>
      <c r="U4314" s="89">
        <v>0</v>
      </c>
      <c r="V4314" s="89">
        <v>0</v>
      </c>
      <c r="W4314" s="89">
        <v>0</v>
      </c>
      <c r="X4314" s="89">
        <v>0</v>
      </c>
      <c r="Y4314" s="89">
        <v>0</v>
      </c>
    </row>
    <row r="4315" spans="1:25">
      <c r="A4315" s="88" t="s">
        <v>4424</v>
      </c>
      <c r="B4315" s="89">
        <v>0</v>
      </c>
      <c r="C4315" s="89">
        <v>0</v>
      </c>
      <c r="D4315" s="89">
        <v>0</v>
      </c>
      <c r="E4315" s="89">
        <v>0</v>
      </c>
      <c r="F4315" s="89">
        <v>0</v>
      </c>
      <c r="G4315" s="89">
        <v>0</v>
      </c>
      <c r="H4315" s="89">
        <v>0</v>
      </c>
      <c r="I4315" s="89">
        <v>0</v>
      </c>
      <c r="J4315" s="89">
        <v>0</v>
      </c>
      <c r="K4315" s="89">
        <v>0</v>
      </c>
      <c r="L4315" s="89">
        <v>0</v>
      </c>
      <c r="M4315" s="89">
        <v>0</v>
      </c>
      <c r="N4315" s="89">
        <v>0</v>
      </c>
      <c r="O4315" s="89">
        <v>0</v>
      </c>
      <c r="P4315" s="89">
        <v>0</v>
      </c>
      <c r="Q4315" s="89">
        <v>0</v>
      </c>
      <c r="R4315" s="89">
        <v>0</v>
      </c>
      <c r="S4315" s="89">
        <v>0</v>
      </c>
      <c r="T4315" s="89">
        <v>0</v>
      </c>
      <c r="U4315" s="89">
        <v>0</v>
      </c>
      <c r="V4315" s="89">
        <v>0</v>
      </c>
      <c r="W4315" s="89">
        <v>0</v>
      </c>
      <c r="X4315" s="89">
        <v>0</v>
      </c>
      <c r="Y4315" s="89">
        <v>0</v>
      </c>
    </row>
    <row r="4316" spans="1:25">
      <c r="A4316" s="88" t="s">
        <v>4425</v>
      </c>
      <c r="B4316" s="89">
        <v>0</v>
      </c>
      <c r="C4316" s="89">
        <v>0</v>
      </c>
      <c r="D4316" s="89">
        <v>0</v>
      </c>
      <c r="E4316" s="89">
        <v>0</v>
      </c>
      <c r="F4316" s="89">
        <v>0</v>
      </c>
      <c r="G4316" s="89">
        <v>0</v>
      </c>
      <c r="H4316" s="89">
        <v>0</v>
      </c>
      <c r="I4316" s="89">
        <v>0</v>
      </c>
      <c r="J4316" s="89">
        <v>0</v>
      </c>
      <c r="K4316" s="89">
        <v>0</v>
      </c>
      <c r="L4316" s="89">
        <v>0</v>
      </c>
      <c r="M4316" s="89">
        <v>0</v>
      </c>
      <c r="N4316" s="89">
        <v>0</v>
      </c>
      <c r="O4316" s="89">
        <v>0</v>
      </c>
      <c r="P4316" s="89">
        <v>0</v>
      </c>
      <c r="Q4316" s="89">
        <v>0</v>
      </c>
      <c r="R4316" s="89">
        <v>0</v>
      </c>
      <c r="S4316" s="89">
        <v>0</v>
      </c>
      <c r="T4316" s="89">
        <v>0</v>
      </c>
      <c r="U4316" s="89">
        <v>0</v>
      </c>
      <c r="V4316" s="89">
        <v>0</v>
      </c>
      <c r="W4316" s="89">
        <v>0</v>
      </c>
      <c r="X4316" s="89">
        <v>0</v>
      </c>
      <c r="Y4316" s="89">
        <v>0</v>
      </c>
    </row>
    <row r="4317" spans="1:25">
      <c r="A4317" s="88" t="s">
        <v>4426</v>
      </c>
      <c r="B4317" s="89">
        <v>0</v>
      </c>
      <c r="C4317" s="89">
        <v>0</v>
      </c>
      <c r="D4317" s="89">
        <v>0</v>
      </c>
      <c r="E4317" s="89">
        <v>0</v>
      </c>
      <c r="F4317" s="89">
        <v>0</v>
      </c>
      <c r="G4317" s="89">
        <v>0</v>
      </c>
      <c r="H4317" s="89">
        <v>0</v>
      </c>
      <c r="I4317" s="89">
        <v>0</v>
      </c>
      <c r="J4317" s="89">
        <v>0</v>
      </c>
      <c r="K4317" s="89">
        <v>0</v>
      </c>
      <c r="L4317" s="89">
        <v>0</v>
      </c>
      <c r="M4317" s="89">
        <v>0</v>
      </c>
      <c r="N4317" s="89">
        <v>0</v>
      </c>
      <c r="O4317" s="89">
        <v>0</v>
      </c>
      <c r="P4317" s="89">
        <v>0</v>
      </c>
      <c r="Q4317" s="89">
        <v>0</v>
      </c>
      <c r="R4317" s="89">
        <v>0</v>
      </c>
      <c r="S4317" s="89">
        <v>0</v>
      </c>
      <c r="T4317" s="89">
        <v>0</v>
      </c>
      <c r="U4317" s="89">
        <v>0</v>
      </c>
      <c r="V4317" s="89">
        <v>0</v>
      </c>
      <c r="W4317" s="89">
        <v>0</v>
      </c>
      <c r="X4317" s="89">
        <v>0</v>
      </c>
      <c r="Y4317" s="89">
        <v>0</v>
      </c>
    </row>
    <row r="4318" spans="1:25">
      <c r="A4318" s="88" t="s">
        <v>4427</v>
      </c>
      <c r="B4318" s="89">
        <v>0</v>
      </c>
      <c r="C4318" s="89">
        <v>0</v>
      </c>
      <c r="D4318" s="89">
        <v>0</v>
      </c>
      <c r="E4318" s="89">
        <v>0</v>
      </c>
      <c r="F4318" s="89">
        <v>0</v>
      </c>
      <c r="G4318" s="89">
        <v>0</v>
      </c>
      <c r="H4318" s="89">
        <v>0</v>
      </c>
      <c r="I4318" s="89">
        <v>0</v>
      </c>
      <c r="J4318" s="89">
        <v>0</v>
      </c>
      <c r="K4318" s="89">
        <v>0</v>
      </c>
      <c r="L4318" s="89">
        <v>0</v>
      </c>
      <c r="M4318" s="89">
        <v>0</v>
      </c>
      <c r="N4318" s="89">
        <v>0</v>
      </c>
      <c r="O4318" s="89">
        <v>0</v>
      </c>
      <c r="P4318" s="89">
        <v>0</v>
      </c>
      <c r="Q4318" s="89">
        <v>0</v>
      </c>
      <c r="R4318" s="89">
        <v>0</v>
      </c>
      <c r="S4318" s="89">
        <v>0</v>
      </c>
      <c r="T4318" s="89">
        <v>0</v>
      </c>
      <c r="U4318" s="89">
        <v>0</v>
      </c>
      <c r="V4318" s="89">
        <v>0</v>
      </c>
      <c r="W4318" s="89">
        <v>0</v>
      </c>
      <c r="X4318" s="89">
        <v>0</v>
      </c>
      <c r="Y4318" s="89">
        <v>0</v>
      </c>
    </row>
    <row r="4319" spans="1:25">
      <c r="A4319" s="88" t="s">
        <v>4428</v>
      </c>
      <c r="B4319" s="89">
        <v>0</v>
      </c>
      <c r="C4319" s="89">
        <v>0</v>
      </c>
      <c r="D4319" s="89">
        <v>0</v>
      </c>
      <c r="E4319" s="89">
        <v>0</v>
      </c>
      <c r="F4319" s="89">
        <v>0</v>
      </c>
      <c r="G4319" s="89">
        <v>0</v>
      </c>
      <c r="H4319" s="89">
        <v>0</v>
      </c>
      <c r="I4319" s="89">
        <v>0</v>
      </c>
      <c r="J4319" s="89">
        <v>0</v>
      </c>
      <c r="K4319" s="89">
        <v>0</v>
      </c>
      <c r="L4319" s="89">
        <v>0</v>
      </c>
      <c r="M4319" s="89">
        <v>0</v>
      </c>
      <c r="N4319" s="89">
        <v>0</v>
      </c>
      <c r="O4319" s="89">
        <v>0</v>
      </c>
      <c r="P4319" s="89">
        <v>0</v>
      </c>
      <c r="Q4319" s="89">
        <v>0</v>
      </c>
      <c r="R4319" s="89">
        <v>0</v>
      </c>
      <c r="S4319" s="89">
        <v>0</v>
      </c>
      <c r="T4319" s="89">
        <v>0</v>
      </c>
      <c r="U4319" s="89">
        <v>0</v>
      </c>
      <c r="V4319" s="89">
        <v>0</v>
      </c>
      <c r="W4319" s="89">
        <v>0</v>
      </c>
      <c r="X4319" s="89">
        <v>0</v>
      </c>
      <c r="Y4319" s="89">
        <v>0</v>
      </c>
    </row>
    <row r="4320" spans="1:25">
      <c r="A4320" s="88" t="s">
        <v>4429</v>
      </c>
      <c r="B4320" s="89">
        <v>0</v>
      </c>
      <c r="C4320" s="89">
        <v>0</v>
      </c>
      <c r="D4320" s="89">
        <v>0</v>
      </c>
      <c r="E4320" s="89">
        <v>0</v>
      </c>
      <c r="F4320" s="89">
        <v>0</v>
      </c>
      <c r="G4320" s="89">
        <v>0</v>
      </c>
      <c r="H4320" s="89">
        <v>0</v>
      </c>
      <c r="I4320" s="89">
        <v>0</v>
      </c>
      <c r="J4320" s="89">
        <v>0</v>
      </c>
      <c r="K4320" s="89">
        <v>0</v>
      </c>
      <c r="L4320" s="89">
        <v>0</v>
      </c>
      <c r="M4320" s="89">
        <v>0</v>
      </c>
      <c r="N4320" s="89">
        <v>0</v>
      </c>
      <c r="O4320" s="89">
        <v>0</v>
      </c>
      <c r="P4320" s="89">
        <v>0</v>
      </c>
      <c r="Q4320" s="89">
        <v>0</v>
      </c>
      <c r="R4320" s="89">
        <v>0</v>
      </c>
      <c r="S4320" s="89">
        <v>0</v>
      </c>
      <c r="T4320" s="89">
        <v>0</v>
      </c>
      <c r="U4320" s="89">
        <v>0</v>
      </c>
      <c r="V4320" s="89">
        <v>0</v>
      </c>
      <c r="W4320" s="89">
        <v>0</v>
      </c>
      <c r="X4320" s="89">
        <v>0</v>
      </c>
      <c r="Y4320" s="89">
        <v>0</v>
      </c>
    </row>
    <row r="4321" spans="1:25">
      <c r="A4321" s="88" t="s">
        <v>4430</v>
      </c>
      <c r="B4321" s="89">
        <v>0</v>
      </c>
      <c r="C4321" s="89">
        <v>0</v>
      </c>
      <c r="D4321" s="89">
        <v>0</v>
      </c>
      <c r="E4321" s="89">
        <v>0</v>
      </c>
      <c r="F4321" s="89">
        <v>0</v>
      </c>
      <c r="G4321" s="89">
        <v>0</v>
      </c>
      <c r="H4321" s="89">
        <v>0</v>
      </c>
      <c r="I4321" s="89">
        <v>0</v>
      </c>
      <c r="J4321" s="89">
        <v>0</v>
      </c>
      <c r="K4321" s="89">
        <v>0</v>
      </c>
      <c r="L4321" s="89">
        <v>0</v>
      </c>
      <c r="M4321" s="89">
        <v>0</v>
      </c>
      <c r="N4321" s="89">
        <v>0</v>
      </c>
      <c r="O4321" s="89">
        <v>0</v>
      </c>
      <c r="P4321" s="89">
        <v>0</v>
      </c>
      <c r="Q4321" s="89">
        <v>0</v>
      </c>
      <c r="R4321" s="89">
        <v>0</v>
      </c>
      <c r="S4321" s="89">
        <v>0</v>
      </c>
      <c r="T4321" s="89">
        <v>0</v>
      </c>
      <c r="U4321" s="89">
        <v>0</v>
      </c>
      <c r="V4321" s="89">
        <v>0</v>
      </c>
      <c r="W4321" s="89">
        <v>0</v>
      </c>
      <c r="X4321" s="89">
        <v>0</v>
      </c>
      <c r="Y4321" s="89">
        <v>0</v>
      </c>
    </row>
    <row r="4322" spans="1:25">
      <c r="A4322" s="88" t="s">
        <v>4431</v>
      </c>
      <c r="B4322" s="89">
        <v>0</v>
      </c>
      <c r="C4322" s="89">
        <v>0</v>
      </c>
      <c r="D4322" s="89">
        <v>0</v>
      </c>
      <c r="E4322" s="89">
        <v>0</v>
      </c>
      <c r="F4322" s="89">
        <v>0</v>
      </c>
      <c r="G4322" s="89">
        <v>0</v>
      </c>
      <c r="H4322" s="89">
        <v>0</v>
      </c>
      <c r="I4322" s="89">
        <v>0</v>
      </c>
      <c r="J4322" s="89">
        <v>0</v>
      </c>
      <c r="K4322" s="89">
        <v>0</v>
      </c>
      <c r="L4322" s="89">
        <v>0</v>
      </c>
      <c r="M4322" s="89">
        <v>0</v>
      </c>
      <c r="N4322" s="89">
        <v>0</v>
      </c>
      <c r="O4322" s="89">
        <v>0</v>
      </c>
      <c r="P4322" s="89">
        <v>0</v>
      </c>
      <c r="Q4322" s="89">
        <v>0</v>
      </c>
      <c r="R4322" s="89">
        <v>0</v>
      </c>
      <c r="S4322" s="89">
        <v>0</v>
      </c>
      <c r="T4322" s="89">
        <v>0</v>
      </c>
      <c r="U4322" s="89">
        <v>0</v>
      </c>
      <c r="V4322" s="89">
        <v>0</v>
      </c>
      <c r="W4322" s="89">
        <v>0</v>
      </c>
      <c r="X4322" s="89">
        <v>0</v>
      </c>
      <c r="Y4322" s="89">
        <v>0</v>
      </c>
    </row>
    <row r="4323" spans="1:25">
      <c r="A4323" s="88" t="s">
        <v>4432</v>
      </c>
      <c r="B4323" s="89">
        <v>0</v>
      </c>
      <c r="C4323" s="89">
        <v>0</v>
      </c>
      <c r="D4323" s="89">
        <v>0</v>
      </c>
      <c r="E4323" s="89">
        <v>0</v>
      </c>
      <c r="F4323" s="89">
        <v>0</v>
      </c>
      <c r="G4323" s="89">
        <v>0</v>
      </c>
      <c r="H4323" s="89">
        <v>0</v>
      </c>
      <c r="I4323" s="89">
        <v>0</v>
      </c>
      <c r="J4323" s="89">
        <v>0</v>
      </c>
      <c r="K4323" s="89">
        <v>0</v>
      </c>
      <c r="L4323" s="89">
        <v>0</v>
      </c>
      <c r="M4323" s="89">
        <v>0</v>
      </c>
      <c r="N4323" s="89">
        <v>0</v>
      </c>
      <c r="O4323" s="89">
        <v>0</v>
      </c>
      <c r="P4323" s="89">
        <v>0</v>
      </c>
      <c r="Q4323" s="89">
        <v>0</v>
      </c>
      <c r="R4323" s="89">
        <v>0</v>
      </c>
      <c r="S4323" s="89">
        <v>0</v>
      </c>
      <c r="T4323" s="89">
        <v>0</v>
      </c>
      <c r="U4323" s="89">
        <v>0</v>
      </c>
      <c r="V4323" s="89">
        <v>0</v>
      </c>
      <c r="W4323" s="89">
        <v>0</v>
      </c>
      <c r="X4323" s="89">
        <v>0</v>
      </c>
      <c r="Y4323" s="89">
        <v>0</v>
      </c>
    </row>
    <row r="4324" spans="1:25">
      <c r="A4324" s="88" t="s">
        <v>4433</v>
      </c>
      <c r="B4324" s="89">
        <v>0</v>
      </c>
      <c r="C4324" s="89">
        <v>0</v>
      </c>
      <c r="D4324" s="89">
        <v>0</v>
      </c>
      <c r="E4324" s="89">
        <v>0</v>
      </c>
      <c r="F4324" s="89">
        <v>0</v>
      </c>
      <c r="G4324" s="89">
        <v>0</v>
      </c>
      <c r="H4324" s="89">
        <v>0</v>
      </c>
      <c r="I4324" s="89">
        <v>0</v>
      </c>
      <c r="J4324" s="89">
        <v>0</v>
      </c>
      <c r="K4324" s="89">
        <v>0</v>
      </c>
      <c r="L4324" s="89">
        <v>0</v>
      </c>
      <c r="M4324" s="89">
        <v>0</v>
      </c>
      <c r="N4324" s="89">
        <v>0</v>
      </c>
      <c r="O4324" s="89">
        <v>0</v>
      </c>
      <c r="P4324" s="89">
        <v>0</v>
      </c>
      <c r="Q4324" s="89">
        <v>0</v>
      </c>
      <c r="R4324" s="89">
        <v>0</v>
      </c>
      <c r="S4324" s="89">
        <v>0</v>
      </c>
      <c r="T4324" s="89">
        <v>0</v>
      </c>
      <c r="U4324" s="89">
        <v>0</v>
      </c>
      <c r="V4324" s="89">
        <v>0</v>
      </c>
      <c r="W4324" s="89">
        <v>0</v>
      </c>
      <c r="X4324" s="89">
        <v>0</v>
      </c>
      <c r="Y4324" s="89">
        <v>0</v>
      </c>
    </row>
    <row r="4325" spans="1:25">
      <c r="A4325" s="88" t="s">
        <v>4434</v>
      </c>
      <c r="B4325" s="89">
        <v>0</v>
      </c>
      <c r="C4325" s="89">
        <v>0</v>
      </c>
      <c r="D4325" s="89">
        <v>0</v>
      </c>
      <c r="E4325" s="89">
        <v>0</v>
      </c>
      <c r="F4325" s="89">
        <v>0</v>
      </c>
      <c r="G4325" s="89">
        <v>0</v>
      </c>
      <c r="H4325" s="89">
        <v>0</v>
      </c>
      <c r="I4325" s="89">
        <v>0</v>
      </c>
      <c r="J4325" s="89">
        <v>0</v>
      </c>
      <c r="K4325" s="89">
        <v>0</v>
      </c>
      <c r="L4325" s="89">
        <v>0</v>
      </c>
      <c r="M4325" s="89">
        <v>0</v>
      </c>
      <c r="N4325" s="89">
        <v>0</v>
      </c>
      <c r="O4325" s="89">
        <v>0</v>
      </c>
      <c r="P4325" s="89">
        <v>0</v>
      </c>
      <c r="Q4325" s="89">
        <v>0</v>
      </c>
      <c r="R4325" s="89">
        <v>0</v>
      </c>
      <c r="S4325" s="89">
        <v>0</v>
      </c>
      <c r="T4325" s="89">
        <v>0</v>
      </c>
      <c r="U4325" s="89">
        <v>0</v>
      </c>
      <c r="V4325" s="89">
        <v>0</v>
      </c>
      <c r="W4325" s="89">
        <v>0</v>
      </c>
      <c r="X4325" s="89">
        <v>0</v>
      </c>
      <c r="Y4325" s="89">
        <v>0</v>
      </c>
    </row>
    <row r="4326" spans="1:25">
      <c r="A4326" s="88" t="s">
        <v>4435</v>
      </c>
      <c r="B4326" s="89">
        <v>0</v>
      </c>
      <c r="C4326" s="89">
        <v>0</v>
      </c>
      <c r="D4326" s="89">
        <v>0</v>
      </c>
      <c r="E4326" s="89">
        <v>0</v>
      </c>
      <c r="F4326" s="89">
        <v>0</v>
      </c>
      <c r="G4326" s="89">
        <v>0</v>
      </c>
      <c r="H4326" s="89">
        <v>0</v>
      </c>
      <c r="I4326" s="89">
        <v>0</v>
      </c>
      <c r="J4326" s="89">
        <v>0</v>
      </c>
      <c r="K4326" s="89">
        <v>0</v>
      </c>
      <c r="L4326" s="89">
        <v>0</v>
      </c>
      <c r="M4326" s="89">
        <v>0</v>
      </c>
      <c r="N4326" s="89">
        <v>0</v>
      </c>
      <c r="O4326" s="89">
        <v>0</v>
      </c>
      <c r="P4326" s="89">
        <v>0</v>
      </c>
      <c r="Q4326" s="89">
        <v>0</v>
      </c>
      <c r="R4326" s="89">
        <v>0</v>
      </c>
      <c r="S4326" s="89">
        <v>0</v>
      </c>
      <c r="T4326" s="89">
        <v>0</v>
      </c>
      <c r="U4326" s="89">
        <v>0</v>
      </c>
      <c r="V4326" s="89">
        <v>0</v>
      </c>
      <c r="W4326" s="89">
        <v>0</v>
      </c>
      <c r="X4326" s="89">
        <v>0</v>
      </c>
      <c r="Y4326" s="89">
        <v>0</v>
      </c>
    </row>
    <row r="4327" spans="1:25">
      <c r="A4327" s="88" t="s">
        <v>4436</v>
      </c>
      <c r="B4327" s="89">
        <v>0</v>
      </c>
      <c r="C4327" s="89">
        <v>0</v>
      </c>
      <c r="D4327" s="89">
        <v>0</v>
      </c>
      <c r="E4327" s="89">
        <v>0</v>
      </c>
      <c r="F4327" s="89">
        <v>0</v>
      </c>
      <c r="G4327" s="89">
        <v>0</v>
      </c>
      <c r="H4327" s="89">
        <v>0</v>
      </c>
      <c r="I4327" s="89">
        <v>0</v>
      </c>
      <c r="J4327" s="89">
        <v>0</v>
      </c>
      <c r="K4327" s="89">
        <v>0</v>
      </c>
      <c r="L4327" s="89">
        <v>0</v>
      </c>
      <c r="M4327" s="89">
        <v>0</v>
      </c>
      <c r="N4327" s="89">
        <v>0</v>
      </c>
      <c r="O4327" s="89">
        <v>0</v>
      </c>
      <c r="P4327" s="89">
        <v>0</v>
      </c>
      <c r="Q4327" s="89">
        <v>0</v>
      </c>
      <c r="R4327" s="89">
        <v>0</v>
      </c>
      <c r="S4327" s="89">
        <v>0</v>
      </c>
      <c r="T4327" s="89">
        <v>0</v>
      </c>
      <c r="U4327" s="89">
        <v>0</v>
      </c>
      <c r="V4327" s="89">
        <v>0</v>
      </c>
      <c r="W4327" s="89">
        <v>0</v>
      </c>
      <c r="X4327" s="89">
        <v>0</v>
      </c>
      <c r="Y4327" s="89">
        <v>0</v>
      </c>
    </row>
    <row r="4328" spans="1:25">
      <c r="A4328" s="88" t="s">
        <v>4437</v>
      </c>
      <c r="B4328" s="89">
        <v>0</v>
      </c>
      <c r="C4328" s="89">
        <v>0</v>
      </c>
      <c r="D4328" s="89">
        <v>0</v>
      </c>
      <c r="E4328" s="89">
        <v>0</v>
      </c>
      <c r="F4328" s="89">
        <v>0</v>
      </c>
      <c r="G4328" s="89">
        <v>0</v>
      </c>
      <c r="H4328" s="89">
        <v>0</v>
      </c>
      <c r="I4328" s="89">
        <v>0</v>
      </c>
      <c r="J4328" s="89">
        <v>0</v>
      </c>
      <c r="K4328" s="89">
        <v>0</v>
      </c>
      <c r="L4328" s="89">
        <v>0</v>
      </c>
      <c r="M4328" s="89">
        <v>0</v>
      </c>
      <c r="N4328" s="89">
        <v>0</v>
      </c>
      <c r="O4328" s="89">
        <v>0</v>
      </c>
      <c r="P4328" s="89">
        <v>0</v>
      </c>
      <c r="Q4328" s="89">
        <v>0</v>
      </c>
      <c r="R4328" s="89">
        <v>0</v>
      </c>
      <c r="S4328" s="89">
        <v>0</v>
      </c>
      <c r="T4328" s="89">
        <v>0</v>
      </c>
      <c r="U4328" s="89">
        <v>0</v>
      </c>
      <c r="V4328" s="89">
        <v>0</v>
      </c>
      <c r="W4328" s="89">
        <v>0</v>
      </c>
      <c r="X4328" s="89">
        <v>0</v>
      </c>
      <c r="Y4328" s="89">
        <v>0</v>
      </c>
    </row>
    <row r="4329" spans="1:25">
      <c r="A4329" s="88" t="s">
        <v>4438</v>
      </c>
      <c r="B4329" s="89">
        <v>0</v>
      </c>
      <c r="C4329" s="89">
        <v>0</v>
      </c>
      <c r="D4329" s="89">
        <v>0</v>
      </c>
      <c r="E4329" s="89">
        <v>0</v>
      </c>
      <c r="F4329" s="89">
        <v>0</v>
      </c>
      <c r="G4329" s="89">
        <v>0</v>
      </c>
      <c r="H4329" s="89">
        <v>0</v>
      </c>
      <c r="I4329" s="89">
        <v>0</v>
      </c>
      <c r="J4329" s="89">
        <v>0</v>
      </c>
      <c r="K4329" s="89">
        <v>0</v>
      </c>
      <c r="L4329" s="89">
        <v>0</v>
      </c>
      <c r="M4329" s="89">
        <v>0</v>
      </c>
      <c r="N4329" s="89">
        <v>0</v>
      </c>
      <c r="O4329" s="89">
        <v>0</v>
      </c>
      <c r="P4329" s="89">
        <v>0</v>
      </c>
      <c r="Q4329" s="89">
        <v>0</v>
      </c>
      <c r="R4329" s="89">
        <v>0</v>
      </c>
      <c r="S4329" s="89">
        <v>0</v>
      </c>
      <c r="T4329" s="89">
        <v>0</v>
      </c>
      <c r="U4329" s="89">
        <v>0</v>
      </c>
      <c r="V4329" s="89">
        <v>0</v>
      </c>
      <c r="W4329" s="89">
        <v>0</v>
      </c>
      <c r="X4329" s="89">
        <v>0</v>
      </c>
      <c r="Y4329" s="89">
        <v>0</v>
      </c>
    </row>
    <row r="4330" spans="1:25">
      <c r="A4330" s="88" t="s">
        <v>4439</v>
      </c>
      <c r="B4330" s="89">
        <v>0</v>
      </c>
      <c r="C4330" s="89">
        <v>0</v>
      </c>
      <c r="D4330" s="89">
        <v>0</v>
      </c>
      <c r="E4330" s="89">
        <v>0</v>
      </c>
      <c r="F4330" s="89">
        <v>0</v>
      </c>
      <c r="G4330" s="89">
        <v>0</v>
      </c>
      <c r="H4330" s="89">
        <v>0</v>
      </c>
      <c r="I4330" s="89">
        <v>0</v>
      </c>
      <c r="J4330" s="89">
        <v>0</v>
      </c>
      <c r="K4330" s="89">
        <v>0</v>
      </c>
      <c r="L4330" s="89">
        <v>0</v>
      </c>
      <c r="M4330" s="89">
        <v>0</v>
      </c>
      <c r="N4330" s="89">
        <v>0</v>
      </c>
      <c r="O4330" s="89">
        <v>0</v>
      </c>
      <c r="P4330" s="89">
        <v>0</v>
      </c>
      <c r="Q4330" s="89">
        <v>0</v>
      </c>
      <c r="R4330" s="89">
        <v>0</v>
      </c>
      <c r="S4330" s="89">
        <v>0</v>
      </c>
      <c r="T4330" s="89">
        <v>0</v>
      </c>
      <c r="U4330" s="89">
        <v>0</v>
      </c>
      <c r="V4330" s="89">
        <v>0</v>
      </c>
      <c r="W4330" s="89">
        <v>0</v>
      </c>
      <c r="X4330" s="89">
        <v>0</v>
      </c>
      <c r="Y4330" s="89">
        <v>0</v>
      </c>
    </row>
    <row r="4331" spans="1:25">
      <c r="A4331" s="88" t="s">
        <v>4440</v>
      </c>
      <c r="B4331" s="89">
        <v>0</v>
      </c>
      <c r="C4331" s="89">
        <v>0</v>
      </c>
      <c r="D4331" s="89">
        <v>0</v>
      </c>
      <c r="E4331" s="89">
        <v>0</v>
      </c>
      <c r="F4331" s="89">
        <v>0</v>
      </c>
      <c r="G4331" s="89">
        <v>0</v>
      </c>
      <c r="H4331" s="89">
        <v>0</v>
      </c>
      <c r="I4331" s="89">
        <v>0</v>
      </c>
      <c r="J4331" s="89">
        <v>0</v>
      </c>
      <c r="K4331" s="89">
        <v>0</v>
      </c>
      <c r="L4331" s="89">
        <v>0</v>
      </c>
      <c r="M4331" s="89">
        <v>0</v>
      </c>
      <c r="N4331" s="89">
        <v>0</v>
      </c>
      <c r="O4331" s="89">
        <v>0</v>
      </c>
      <c r="P4331" s="89">
        <v>0</v>
      </c>
      <c r="Q4331" s="89">
        <v>0</v>
      </c>
      <c r="R4331" s="89">
        <v>0</v>
      </c>
      <c r="S4331" s="89">
        <v>0</v>
      </c>
      <c r="T4331" s="89">
        <v>0</v>
      </c>
      <c r="U4331" s="89">
        <v>0</v>
      </c>
      <c r="V4331" s="89">
        <v>0</v>
      </c>
      <c r="W4331" s="89">
        <v>0</v>
      </c>
      <c r="X4331" s="89">
        <v>0</v>
      </c>
      <c r="Y4331" s="89">
        <v>0</v>
      </c>
    </row>
    <row r="4332" spans="1:25">
      <c r="A4332" s="88" t="s">
        <v>4441</v>
      </c>
      <c r="B4332" s="89">
        <v>0</v>
      </c>
      <c r="C4332" s="89">
        <v>0</v>
      </c>
      <c r="D4332" s="89">
        <v>0</v>
      </c>
      <c r="E4332" s="89">
        <v>0</v>
      </c>
      <c r="F4332" s="89">
        <v>0</v>
      </c>
      <c r="G4332" s="89">
        <v>0</v>
      </c>
      <c r="H4332" s="89">
        <v>0</v>
      </c>
      <c r="I4332" s="89">
        <v>0</v>
      </c>
      <c r="J4332" s="89">
        <v>0</v>
      </c>
      <c r="K4332" s="89">
        <v>0</v>
      </c>
      <c r="L4332" s="89">
        <v>0</v>
      </c>
      <c r="M4332" s="89">
        <v>0</v>
      </c>
      <c r="N4332" s="89">
        <v>0</v>
      </c>
      <c r="O4332" s="89">
        <v>0</v>
      </c>
      <c r="P4332" s="89">
        <v>0</v>
      </c>
      <c r="Q4332" s="89">
        <v>0</v>
      </c>
      <c r="R4332" s="89">
        <v>0</v>
      </c>
      <c r="S4332" s="89">
        <v>0</v>
      </c>
      <c r="T4332" s="89">
        <v>0</v>
      </c>
      <c r="U4332" s="89">
        <v>0</v>
      </c>
      <c r="V4332" s="89">
        <v>0</v>
      </c>
      <c r="W4332" s="89">
        <v>0</v>
      </c>
      <c r="X4332" s="89">
        <v>0</v>
      </c>
      <c r="Y4332" s="89">
        <v>0</v>
      </c>
    </row>
    <row r="4333" spans="1:25">
      <c r="A4333" s="88" t="s">
        <v>4442</v>
      </c>
      <c r="B4333" s="89">
        <v>0</v>
      </c>
      <c r="C4333" s="89">
        <v>0</v>
      </c>
      <c r="D4333" s="89">
        <v>0</v>
      </c>
      <c r="E4333" s="89">
        <v>0</v>
      </c>
      <c r="F4333" s="89">
        <v>0</v>
      </c>
      <c r="G4333" s="89">
        <v>0</v>
      </c>
      <c r="H4333" s="89">
        <v>0</v>
      </c>
      <c r="I4333" s="89">
        <v>0</v>
      </c>
      <c r="J4333" s="89">
        <v>0</v>
      </c>
      <c r="K4333" s="89">
        <v>0</v>
      </c>
      <c r="L4333" s="89">
        <v>0</v>
      </c>
      <c r="M4333" s="89">
        <v>0</v>
      </c>
      <c r="N4333" s="89">
        <v>0</v>
      </c>
      <c r="O4333" s="89">
        <v>0</v>
      </c>
      <c r="P4333" s="89">
        <v>0</v>
      </c>
      <c r="Q4333" s="89">
        <v>0</v>
      </c>
      <c r="R4333" s="89">
        <v>0</v>
      </c>
      <c r="S4333" s="89">
        <v>0</v>
      </c>
      <c r="T4333" s="89">
        <v>0</v>
      </c>
      <c r="U4333" s="89">
        <v>0</v>
      </c>
      <c r="V4333" s="89">
        <v>0</v>
      </c>
      <c r="W4333" s="89">
        <v>0</v>
      </c>
      <c r="X4333" s="89">
        <v>0</v>
      </c>
      <c r="Y4333" s="89">
        <v>0</v>
      </c>
    </row>
    <row r="4334" spans="1:25">
      <c r="A4334" s="88" t="s">
        <v>4443</v>
      </c>
      <c r="B4334" s="89">
        <v>0</v>
      </c>
      <c r="C4334" s="89">
        <v>0</v>
      </c>
      <c r="D4334" s="89">
        <v>0</v>
      </c>
      <c r="E4334" s="89">
        <v>0</v>
      </c>
      <c r="F4334" s="89">
        <v>0</v>
      </c>
      <c r="G4334" s="89">
        <v>0</v>
      </c>
      <c r="H4334" s="89">
        <v>0</v>
      </c>
      <c r="I4334" s="89">
        <v>0</v>
      </c>
      <c r="J4334" s="89">
        <v>0</v>
      </c>
      <c r="K4334" s="89">
        <v>0</v>
      </c>
      <c r="L4334" s="89">
        <v>0</v>
      </c>
      <c r="M4334" s="89">
        <v>0</v>
      </c>
      <c r="N4334" s="89">
        <v>0</v>
      </c>
      <c r="O4334" s="89">
        <v>0</v>
      </c>
      <c r="P4334" s="89">
        <v>0</v>
      </c>
      <c r="Q4334" s="89">
        <v>0</v>
      </c>
      <c r="R4334" s="89">
        <v>0</v>
      </c>
      <c r="S4334" s="89">
        <v>0</v>
      </c>
      <c r="T4334" s="89">
        <v>0</v>
      </c>
      <c r="U4334" s="89">
        <v>0</v>
      </c>
      <c r="V4334" s="89">
        <v>0</v>
      </c>
      <c r="W4334" s="89">
        <v>0</v>
      </c>
      <c r="X4334" s="89">
        <v>0</v>
      </c>
      <c r="Y4334" s="89">
        <v>0</v>
      </c>
    </row>
    <row r="4335" spans="1:25">
      <c r="A4335" s="88" t="s">
        <v>4444</v>
      </c>
      <c r="B4335" s="89">
        <v>0</v>
      </c>
      <c r="C4335" s="89">
        <v>0</v>
      </c>
      <c r="D4335" s="89">
        <v>0</v>
      </c>
      <c r="E4335" s="89">
        <v>0</v>
      </c>
      <c r="F4335" s="89">
        <v>0</v>
      </c>
      <c r="G4335" s="89">
        <v>0</v>
      </c>
      <c r="H4335" s="89">
        <v>0</v>
      </c>
      <c r="I4335" s="89">
        <v>0</v>
      </c>
      <c r="J4335" s="89">
        <v>0</v>
      </c>
      <c r="K4335" s="89">
        <v>0</v>
      </c>
      <c r="L4335" s="89">
        <v>0</v>
      </c>
      <c r="M4335" s="89">
        <v>0</v>
      </c>
      <c r="N4335" s="89">
        <v>0</v>
      </c>
      <c r="O4335" s="89">
        <v>0</v>
      </c>
      <c r="P4335" s="89">
        <v>0</v>
      </c>
      <c r="Q4335" s="89">
        <v>0</v>
      </c>
      <c r="R4335" s="89">
        <v>0</v>
      </c>
      <c r="S4335" s="89">
        <v>0</v>
      </c>
      <c r="T4335" s="89">
        <v>0</v>
      </c>
      <c r="U4335" s="89">
        <v>0</v>
      </c>
      <c r="V4335" s="89">
        <v>0</v>
      </c>
      <c r="W4335" s="89">
        <v>0</v>
      </c>
      <c r="X4335" s="89">
        <v>0</v>
      </c>
      <c r="Y4335" s="89">
        <v>0</v>
      </c>
    </row>
    <row r="4336" spans="1:25">
      <c r="A4336" s="88" t="s">
        <v>4445</v>
      </c>
      <c r="B4336" s="89">
        <v>0</v>
      </c>
      <c r="C4336" s="89">
        <v>0</v>
      </c>
      <c r="D4336" s="89">
        <v>0</v>
      </c>
      <c r="E4336" s="89">
        <v>0</v>
      </c>
      <c r="F4336" s="89">
        <v>0</v>
      </c>
      <c r="G4336" s="89">
        <v>0</v>
      </c>
      <c r="H4336" s="89">
        <v>0</v>
      </c>
      <c r="I4336" s="89">
        <v>0</v>
      </c>
      <c r="J4336" s="89">
        <v>0</v>
      </c>
      <c r="K4336" s="89">
        <v>0</v>
      </c>
      <c r="L4336" s="89">
        <v>0</v>
      </c>
      <c r="M4336" s="89">
        <v>0</v>
      </c>
      <c r="N4336" s="89">
        <v>0</v>
      </c>
      <c r="O4336" s="89">
        <v>0</v>
      </c>
      <c r="P4336" s="89">
        <v>0</v>
      </c>
      <c r="Q4336" s="89">
        <v>0</v>
      </c>
      <c r="R4336" s="89">
        <v>0</v>
      </c>
      <c r="S4336" s="89">
        <v>0</v>
      </c>
      <c r="T4336" s="89">
        <v>0</v>
      </c>
      <c r="U4336" s="89">
        <v>0</v>
      </c>
      <c r="V4336" s="89">
        <v>0</v>
      </c>
      <c r="W4336" s="89">
        <v>0</v>
      </c>
      <c r="X4336" s="89">
        <v>0</v>
      </c>
      <c r="Y4336" s="89">
        <v>0</v>
      </c>
    </row>
    <row r="4337" spans="1:25">
      <c r="A4337" s="88" t="s">
        <v>4446</v>
      </c>
      <c r="B4337" s="89">
        <v>0</v>
      </c>
      <c r="C4337" s="89">
        <v>0</v>
      </c>
      <c r="D4337" s="89">
        <v>0</v>
      </c>
      <c r="E4337" s="89">
        <v>0</v>
      </c>
      <c r="F4337" s="89">
        <v>0</v>
      </c>
      <c r="G4337" s="89">
        <v>0</v>
      </c>
      <c r="H4337" s="89">
        <v>0</v>
      </c>
      <c r="I4337" s="89">
        <v>0</v>
      </c>
      <c r="J4337" s="89">
        <v>0</v>
      </c>
      <c r="K4337" s="89">
        <v>0</v>
      </c>
      <c r="L4337" s="89">
        <v>0</v>
      </c>
      <c r="M4337" s="89">
        <v>0</v>
      </c>
      <c r="N4337" s="89">
        <v>0</v>
      </c>
      <c r="O4337" s="89">
        <v>0</v>
      </c>
      <c r="P4337" s="89">
        <v>0</v>
      </c>
      <c r="Q4337" s="89">
        <v>0</v>
      </c>
      <c r="R4337" s="89">
        <v>0</v>
      </c>
      <c r="S4337" s="89">
        <v>0</v>
      </c>
      <c r="T4337" s="89">
        <v>0</v>
      </c>
      <c r="U4337" s="89">
        <v>0</v>
      </c>
      <c r="V4337" s="89">
        <v>0</v>
      </c>
      <c r="W4337" s="89">
        <v>0</v>
      </c>
      <c r="X4337" s="89">
        <v>0</v>
      </c>
      <c r="Y4337" s="89">
        <v>0</v>
      </c>
    </row>
    <row r="4338" spans="1:25">
      <c r="A4338" s="88" t="s">
        <v>4447</v>
      </c>
      <c r="B4338" s="89">
        <v>0</v>
      </c>
      <c r="C4338" s="89">
        <v>0</v>
      </c>
      <c r="D4338" s="89">
        <v>0</v>
      </c>
      <c r="E4338" s="89">
        <v>0</v>
      </c>
      <c r="F4338" s="89">
        <v>0</v>
      </c>
      <c r="G4338" s="89">
        <v>0</v>
      </c>
      <c r="H4338" s="89">
        <v>0</v>
      </c>
      <c r="I4338" s="89">
        <v>0</v>
      </c>
      <c r="J4338" s="89">
        <v>0</v>
      </c>
      <c r="K4338" s="89">
        <v>0</v>
      </c>
      <c r="L4338" s="89">
        <v>0</v>
      </c>
      <c r="M4338" s="89">
        <v>0</v>
      </c>
      <c r="N4338" s="89">
        <v>0</v>
      </c>
      <c r="O4338" s="89">
        <v>0</v>
      </c>
      <c r="P4338" s="89">
        <v>0</v>
      </c>
      <c r="Q4338" s="89">
        <v>0</v>
      </c>
      <c r="R4338" s="89">
        <v>0</v>
      </c>
      <c r="S4338" s="89">
        <v>0</v>
      </c>
      <c r="T4338" s="89">
        <v>0</v>
      </c>
      <c r="U4338" s="89">
        <v>0</v>
      </c>
      <c r="V4338" s="89">
        <v>0</v>
      </c>
      <c r="W4338" s="89">
        <v>0</v>
      </c>
      <c r="X4338" s="89">
        <v>0</v>
      </c>
      <c r="Y4338" s="89">
        <v>0</v>
      </c>
    </row>
    <row r="4339" spans="1:25">
      <c r="A4339" s="88" t="s">
        <v>4448</v>
      </c>
      <c r="B4339" s="89">
        <v>0</v>
      </c>
      <c r="C4339" s="89">
        <v>0</v>
      </c>
      <c r="D4339" s="89">
        <v>0</v>
      </c>
      <c r="E4339" s="89">
        <v>0</v>
      </c>
      <c r="F4339" s="89">
        <v>0</v>
      </c>
      <c r="G4339" s="89">
        <v>0</v>
      </c>
      <c r="H4339" s="89">
        <v>0</v>
      </c>
      <c r="I4339" s="89">
        <v>0</v>
      </c>
      <c r="J4339" s="89">
        <v>0</v>
      </c>
      <c r="K4339" s="89">
        <v>0</v>
      </c>
      <c r="L4339" s="89">
        <v>0</v>
      </c>
      <c r="M4339" s="89">
        <v>0</v>
      </c>
      <c r="N4339" s="89">
        <v>0</v>
      </c>
      <c r="O4339" s="89">
        <v>0</v>
      </c>
      <c r="P4339" s="89">
        <v>0</v>
      </c>
      <c r="Q4339" s="89">
        <v>0</v>
      </c>
      <c r="R4339" s="89">
        <v>0</v>
      </c>
      <c r="S4339" s="89">
        <v>0</v>
      </c>
      <c r="T4339" s="89">
        <v>0</v>
      </c>
      <c r="U4339" s="89">
        <v>0</v>
      </c>
      <c r="V4339" s="89">
        <v>0</v>
      </c>
      <c r="W4339" s="89">
        <v>0</v>
      </c>
      <c r="X4339" s="89">
        <v>0</v>
      </c>
      <c r="Y4339" s="89">
        <v>0</v>
      </c>
    </row>
    <row r="4340" spans="1:25">
      <c r="A4340" s="88" t="s">
        <v>4449</v>
      </c>
      <c r="B4340" s="89">
        <v>0</v>
      </c>
      <c r="C4340" s="89">
        <v>0</v>
      </c>
      <c r="D4340" s="89">
        <v>0</v>
      </c>
      <c r="E4340" s="89">
        <v>0</v>
      </c>
      <c r="F4340" s="89">
        <v>0</v>
      </c>
      <c r="G4340" s="89">
        <v>0</v>
      </c>
      <c r="H4340" s="89">
        <v>0</v>
      </c>
      <c r="I4340" s="89">
        <v>0</v>
      </c>
      <c r="J4340" s="89">
        <v>0</v>
      </c>
      <c r="K4340" s="89">
        <v>0</v>
      </c>
      <c r="L4340" s="89">
        <v>0</v>
      </c>
      <c r="M4340" s="89">
        <v>0</v>
      </c>
      <c r="N4340" s="89">
        <v>0</v>
      </c>
      <c r="O4340" s="89">
        <v>0</v>
      </c>
      <c r="P4340" s="89">
        <v>0</v>
      </c>
      <c r="Q4340" s="89">
        <v>0</v>
      </c>
      <c r="R4340" s="89">
        <v>0</v>
      </c>
      <c r="S4340" s="89">
        <v>0</v>
      </c>
      <c r="T4340" s="89">
        <v>0</v>
      </c>
      <c r="U4340" s="89">
        <v>0</v>
      </c>
      <c r="V4340" s="89">
        <v>0</v>
      </c>
      <c r="W4340" s="89">
        <v>0</v>
      </c>
      <c r="X4340" s="89">
        <v>0</v>
      </c>
      <c r="Y4340" s="89">
        <v>0</v>
      </c>
    </row>
    <row r="4341" spans="1:25">
      <c r="A4341" s="88" t="s">
        <v>4450</v>
      </c>
      <c r="B4341" s="89">
        <v>0</v>
      </c>
      <c r="C4341" s="89">
        <v>0</v>
      </c>
      <c r="D4341" s="89">
        <v>0</v>
      </c>
      <c r="E4341" s="89">
        <v>0</v>
      </c>
      <c r="F4341" s="89">
        <v>0</v>
      </c>
      <c r="G4341" s="89">
        <v>0</v>
      </c>
      <c r="H4341" s="89">
        <v>0</v>
      </c>
      <c r="I4341" s="89">
        <v>0</v>
      </c>
      <c r="J4341" s="89">
        <v>0</v>
      </c>
      <c r="K4341" s="89">
        <v>0</v>
      </c>
      <c r="L4341" s="89">
        <v>0</v>
      </c>
      <c r="M4341" s="89">
        <v>0</v>
      </c>
      <c r="N4341" s="89">
        <v>0</v>
      </c>
      <c r="O4341" s="89">
        <v>0</v>
      </c>
      <c r="P4341" s="89">
        <v>0</v>
      </c>
      <c r="Q4341" s="89">
        <v>0</v>
      </c>
      <c r="R4341" s="89">
        <v>0</v>
      </c>
      <c r="S4341" s="89">
        <v>0</v>
      </c>
      <c r="T4341" s="89">
        <v>0</v>
      </c>
      <c r="U4341" s="89">
        <v>0</v>
      </c>
      <c r="V4341" s="89">
        <v>0</v>
      </c>
      <c r="W4341" s="89">
        <v>0</v>
      </c>
      <c r="X4341" s="89">
        <v>0</v>
      </c>
      <c r="Y4341" s="89">
        <v>0</v>
      </c>
    </row>
    <row r="4342" spans="1:25">
      <c r="A4342" s="88" t="s">
        <v>4451</v>
      </c>
      <c r="B4342" s="89">
        <v>0</v>
      </c>
      <c r="C4342" s="89">
        <v>0</v>
      </c>
      <c r="D4342" s="89">
        <v>0</v>
      </c>
      <c r="E4342" s="89">
        <v>0</v>
      </c>
      <c r="F4342" s="89">
        <v>0</v>
      </c>
      <c r="G4342" s="89">
        <v>0</v>
      </c>
      <c r="H4342" s="89">
        <v>0</v>
      </c>
      <c r="I4342" s="89">
        <v>0</v>
      </c>
      <c r="J4342" s="89">
        <v>0</v>
      </c>
      <c r="K4342" s="89">
        <v>0</v>
      </c>
      <c r="L4342" s="89">
        <v>0</v>
      </c>
      <c r="M4342" s="89">
        <v>0</v>
      </c>
      <c r="N4342" s="89">
        <v>0</v>
      </c>
      <c r="O4342" s="89">
        <v>0</v>
      </c>
      <c r="P4342" s="89">
        <v>0</v>
      </c>
      <c r="Q4342" s="89">
        <v>0</v>
      </c>
      <c r="R4342" s="89">
        <v>0</v>
      </c>
      <c r="S4342" s="89">
        <v>0</v>
      </c>
      <c r="T4342" s="89">
        <v>0</v>
      </c>
      <c r="U4342" s="89">
        <v>0</v>
      </c>
      <c r="V4342" s="89">
        <v>0</v>
      </c>
      <c r="W4342" s="89">
        <v>0</v>
      </c>
      <c r="X4342" s="89">
        <v>0</v>
      </c>
      <c r="Y4342" s="89">
        <v>0</v>
      </c>
    </row>
    <row r="4343" spans="1:25">
      <c r="A4343" s="88" t="s">
        <v>4452</v>
      </c>
      <c r="B4343" s="89">
        <v>0</v>
      </c>
      <c r="C4343" s="89">
        <v>0</v>
      </c>
      <c r="D4343" s="89">
        <v>0</v>
      </c>
      <c r="E4343" s="89">
        <v>0</v>
      </c>
      <c r="F4343" s="89">
        <v>0</v>
      </c>
      <c r="G4343" s="89">
        <v>0</v>
      </c>
      <c r="H4343" s="89">
        <v>0</v>
      </c>
      <c r="I4343" s="89">
        <v>0</v>
      </c>
      <c r="J4343" s="89">
        <v>0</v>
      </c>
      <c r="K4343" s="89">
        <v>0</v>
      </c>
      <c r="L4343" s="89">
        <v>0</v>
      </c>
      <c r="M4343" s="89">
        <v>0</v>
      </c>
      <c r="N4343" s="89">
        <v>0</v>
      </c>
      <c r="O4343" s="89">
        <v>0</v>
      </c>
      <c r="P4343" s="89">
        <v>0</v>
      </c>
      <c r="Q4343" s="89">
        <v>0</v>
      </c>
      <c r="R4343" s="89">
        <v>0</v>
      </c>
      <c r="S4343" s="89">
        <v>0</v>
      </c>
      <c r="T4343" s="89">
        <v>0</v>
      </c>
      <c r="U4343" s="89">
        <v>0</v>
      </c>
      <c r="V4343" s="89">
        <v>0</v>
      </c>
      <c r="W4343" s="89">
        <v>0</v>
      </c>
      <c r="X4343" s="89">
        <v>0</v>
      </c>
      <c r="Y4343" s="89">
        <v>0</v>
      </c>
    </row>
    <row r="4344" spans="1:25">
      <c r="A4344" s="88" t="s">
        <v>4453</v>
      </c>
      <c r="B4344" s="89">
        <v>0</v>
      </c>
      <c r="C4344" s="89">
        <v>0</v>
      </c>
      <c r="D4344" s="89">
        <v>0</v>
      </c>
      <c r="E4344" s="89">
        <v>0</v>
      </c>
      <c r="F4344" s="89">
        <v>0</v>
      </c>
      <c r="G4344" s="89">
        <v>0</v>
      </c>
      <c r="H4344" s="89">
        <v>0</v>
      </c>
      <c r="I4344" s="89">
        <v>0</v>
      </c>
      <c r="J4344" s="89">
        <v>0</v>
      </c>
      <c r="K4344" s="89">
        <v>0</v>
      </c>
      <c r="L4344" s="89">
        <v>0</v>
      </c>
      <c r="M4344" s="89">
        <v>0</v>
      </c>
      <c r="N4344" s="89">
        <v>0</v>
      </c>
      <c r="O4344" s="89">
        <v>0</v>
      </c>
      <c r="P4344" s="89">
        <v>0</v>
      </c>
      <c r="Q4344" s="89">
        <v>0</v>
      </c>
      <c r="R4344" s="89">
        <v>0</v>
      </c>
      <c r="S4344" s="89">
        <v>0</v>
      </c>
      <c r="T4344" s="89">
        <v>0</v>
      </c>
      <c r="U4344" s="89">
        <v>0</v>
      </c>
      <c r="V4344" s="89">
        <v>0</v>
      </c>
      <c r="W4344" s="89">
        <v>0</v>
      </c>
      <c r="X4344" s="89">
        <v>0</v>
      </c>
      <c r="Y4344" s="89">
        <v>0</v>
      </c>
    </row>
    <row r="4345" spans="1:25">
      <c r="A4345" s="88" t="s">
        <v>4454</v>
      </c>
      <c r="B4345" s="89">
        <v>0</v>
      </c>
      <c r="C4345" s="89">
        <v>0</v>
      </c>
      <c r="D4345" s="89">
        <v>0</v>
      </c>
      <c r="E4345" s="89">
        <v>0</v>
      </c>
      <c r="F4345" s="89">
        <v>0</v>
      </c>
      <c r="G4345" s="89">
        <v>0</v>
      </c>
      <c r="H4345" s="89">
        <v>0</v>
      </c>
      <c r="I4345" s="89">
        <v>0</v>
      </c>
      <c r="J4345" s="89">
        <v>0</v>
      </c>
      <c r="K4345" s="89">
        <v>0</v>
      </c>
      <c r="L4345" s="89">
        <v>0</v>
      </c>
      <c r="M4345" s="89">
        <v>0</v>
      </c>
      <c r="N4345" s="89">
        <v>0</v>
      </c>
      <c r="O4345" s="89">
        <v>0</v>
      </c>
      <c r="P4345" s="89">
        <v>0</v>
      </c>
      <c r="Q4345" s="89">
        <v>0</v>
      </c>
      <c r="R4345" s="89">
        <v>0</v>
      </c>
      <c r="S4345" s="89">
        <v>0</v>
      </c>
      <c r="T4345" s="89">
        <v>0</v>
      </c>
      <c r="U4345" s="89">
        <v>0</v>
      </c>
      <c r="V4345" s="89">
        <v>0</v>
      </c>
      <c r="W4345" s="89">
        <v>0</v>
      </c>
      <c r="X4345" s="89">
        <v>0</v>
      </c>
      <c r="Y4345" s="89">
        <v>0</v>
      </c>
    </row>
    <row r="4346" spans="1:25">
      <c r="A4346" s="88" t="s">
        <v>4455</v>
      </c>
      <c r="B4346" s="89">
        <v>0</v>
      </c>
      <c r="C4346" s="89">
        <v>0</v>
      </c>
      <c r="D4346" s="89">
        <v>0</v>
      </c>
      <c r="E4346" s="89">
        <v>0</v>
      </c>
      <c r="F4346" s="89">
        <v>0</v>
      </c>
      <c r="G4346" s="89">
        <v>0</v>
      </c>
      <c r="H4346" s="89">
        <v>0</v>
      </c>
      <c r="I4346" s="89">
        <v>0</v>
      </c>
      <c r="J4346" s="89">
        <v>0</v>
      </c>
      <c r="K4346" s="89">
        <v>0</v>
      </c>
      <c r="L4346" s="89">
        <v>0</v>
      </c>
      <c r="M4346" s="89">
        <v>0</v>
      </c>
      <c r="N4346" s="89">
        <v>0</v>
      </c>
      <c r="O4346" s="89">
        <v>0</v>
      </c>
      <c r="P4346" s="89">
        <v>0</v>
      </c>
      <c r="Q4346" s="89">
        <v>0</v>
      </c>
      <c r="R4346" s="89">
        <v>0</v>
      </c>
      <c r="S4346" s="89">
        <v>0</v>
      </c>
      <c r="T4346" s="89">
        <v>0</v>
      </c>
      <c r="U4346" s="89">
        <v>0</v>
      </c>
      <c r="V4346" s="89">
        <v>0</v>
      </c>
      <c r="W4346" s="89">
        <v>0</v>
      </c>
      <c r="X4346" s="89">
        <v>0</v>
      </c>
      <c r="Y4346" s="89">
        <v>0</v>
      </c>
    </row>
    <row r="4347" spans="1:25">
      <c r="A4347" s="88" t="s">
        <v>4456</v>
      </c>
      <c r="B4347" s="89">
        <v>0</v>
      </c>
      <c r="C4347" s="89">
        <v>0</v>
      </c>
      <c r="D4347" s="89">
        <v>0</v>
      </c>
      <c r="E4347" s="89">
        <v>0</v>
      </c>
      <c r="F4347" s="89">
        <v>0</v>
      </c>
      <c r="G4347" s="89">
        <v>0</v>
      </c>
      <c r="H4347" s="89">
        <v>0</v>
      </c>
      <c r="I4347" s="89">
        <v>0</v>
      </c>
      <c r="J4347" s="89">
        <v>0</v>
      </c>
      <c r="K4347" s="89">
        <v>0</v>
      </c>
      <c r="L4347" s="89">
        <v>0</v>
      </c>
      <c r="M4347" s="89">
        <v>0</v>
      </c>
      <c r="N4347" s="89">
        <v>0</v>
      </c>
      <c r="O4347" s="89">
        <v>0</v>
      </c>
      <c r="P4347" s="89">
        <v>0</v>
      </c>
      <c r="Q4347" s="89">
        <v>0</v>
      </c>
      <c r="R4347" s="89">
        <v>0</v>
      </c>
      <c r="S4347" s="89">
        <v>0</v>
      </c>
      <c r="T4347" s="89">
        <v>0</v>
      </c>
      <c r="U4347" s="89">
        <v>0</v>
      </c>
      <c r="V4347" s="89">
        <v>0</v>
      </c>
      <c r="W4347" s="89">
        <v>0</v>
      </c>
      <c r="X4347" s="89">
        <v>0</v>
      </c>
      <c r="Y4347" s="89">
        <v>0</v>
      </c>
    </row>
    <row r="4348" spans="1:25">
      <c r="A4348" s="88" t="s">
        <v>4457</v>
      </c>
      <c r="B4348" s="89">
        <v>0</v>
      </c>
      <c r="C4348" s="89">
        <v>0</v>
      </c>
      <c r="D4348" s="89">
        <v>0</v>
      </c>
      <c r="E4348" s="89">
        <v>0</v>
      </c>
      <c r="F4348" s="89">
        <v>0</v>
      </c>
      <c r="G4348" s="89">
        <v>0</v>
      </c>
      <c r="H4348" s="89">
        <v>0</v>
      </c>
      <c r="I4348" s="89">
        <v>0</v>
      </c>
      <c r="J4348" s="89">
        <v>0</v>
      </c>
      <c r="K4348" s="89">
        <v>0</v>
      </c>
      <c r="L4348" s="89">
        <v>0</v>
      </c>
      <c r="M4348" s="89">
        <v>0</v>
      </c>
      <c r="N4348" s="89">
        <v>0</v>
      </c>
      <c r="O4348" s="89">
        <v>0</v>
      </c>
      <c r="P4348" s="89">
        <v>0</v>
      </c>
      <c r="Q4348" s="89">
        <v>0</v>
      </c>
      <c r="R4348" s="89">
        <v>0</v>
      </c>
      <c r="S4348" s="89">
        <v>0</v>
      </c>
      <c r="T4348" s="89">
        <v>0</v>
      </c>
      <c r="U4348" s="89">
        <v>0</v>
      </c>
      <c r="V4348" s="89">
        <v>0</v>
      </c>
      <c r="W4348" s="89">
        <v>0</v>
      </c>
      <c r="X4348" s="89">
        <v>0</v>
      </c>
      <c r="Y4348" s="89">
        <v>0</v>
      </c>
    </row>
    <row r="4349" spans="1:25">
      <c r="A4349" s="88" t="s">
        <v>4458</v>
      </c>
      <c r="B4349" s="89">
        <v>0</v>
      </c>
      <c r="C4349" s="89">
        <v>0</v>
      </c>
      <c r="D4349" s="89">
        <v>0</v>
      </c>
      <c r="E4349" s="89">
        <v>0</v>
      </c>
      <c r="F4349" s="89">
        <v>0</v>
      </c>
      <c r="G4349" s="89">
        <v>0</v>
      </c>
      <c r="H4349" s="89">
        <v>0</v>
      </c>
      <c r="I4349" s="89">
        <v>0</v>
      </c>
      <c r="J4349" s="89">
        <v>0</v>
      </c>
      <c r="K4349" s="89">
        <v>0</v>
      </c>
      <c r="L4349" s="89">
        <v>0</v>
      </c>
      <c r="M4349" s="89">
        <v>0</v>
      </c>
      <c r="N4349" s="89">
        <v>0</v>
      </c>
      <c r="O4349" s="89">
        <v>0</v>
      </c>
      <c r="P4349" s="89">
        <v>0</v>
      </c>
      <c r="Q4349" s="89">
        <v>0</v>
      </c>
      <c r="R4349" s="89">
        <v>0</v>
      </c>
      <c r="S4349" s="89">
        <v>0</v>
      </c>
      <c r="T4349" s="89">
        <v>0</v>
      </c>
      <c r="U4349" s="89">
        <v>0</v>
      </c>
      <c r="V4349" s="89">
        <v>0</v>
      </c>
      <c r="W4349" s="89">
        <v>0</v>
      </c>
      <c r="X4349" s="89">
        <v>0</v>
      </c>
      <c r="Y4349" s="89">
        <v>0</v>
      </c>
    </row>
    <row r="4350" spans="1:25">
      <c r="A4350" s="88" t="s">
        <v>4459</v>
      </c>
      <c r="B4350" s="89">
        <v>0</v>
      </c>
      <c r="C4350" s="89">
        <v>0</v>
      </c>
      <c r="D4350" s="89">
        <v>0</v>
      </c>
      <c r="E4350" s="89">
        <v>0</v>
      </c>
      <c r="F4350" s="89">
        <v>0</v>
      </c>
      <c r="G4350" s="89">
        <v>0</v>
      </c>
      <c r="H4350" s="89">
        <v>0</v>
      </c>
      <c r="I4350" s="89">
        <v>0</v>
      </c>
      <c r="J4350" s="89">
        <v>0</v>
      </c>
      <c r="K4350" s="89">
        <v>0</v>
      </c>
      <c r="L4350" s="89">
        <v>0</v>
      </c>
      <c r="M4350" s="89">
        <v>0</v>
      </c>
      <c r="N4350" s="89">
        <v>0</v>
      </c>
      <c r="O4350" s="89">
        <v>0</v>
      </c>
      <c r="P4350" s="89">
        <v>0</v>
      </c>
      <c r="Q4350" s="89">
        <v>0</v>
      </c>
      <c r="R4350" s="89">
        <v>0</v>
      </c>
      <c r="S4350" s="89">
        <v>0</v>
      </c>
      <c r="T4350" s="89">
        <v>0</v>
      </c>
      <c r="U4350" s="89">
        <v>0</v>
      </c>
      <c r="V4350" s="89">
        <v>0</v>
      </c>
      <c r="W4350" s="89">
        <v>0</v>
      </c>
      <c r="X4350" s="89">
        <v>0</v>
      </c>
      <c r="Y4350" s="89">
        <v>0</v>
      </c>
    </row>
    <row r="4351" spans="1:25">
      <c r="A4351" s="88" t="s">
        <v>4460</v>
      </c>
      <c r="B4351" s="89">
        <v>0</v>
      </c>
      <c r="C4351" s="89">
        <v>0</v>
      </c>
      <c r="D4351" s="89">
        <v>0</v>
      </c>
      <c r="E4351" s="89">
        <v>0</v>
      </c>
      <c r="F4351" s="89">
        <v>0</v>
      </c>
      <c r="G4351" s="89">
        <v>0</v>
      </c>
      <c r="H4351" s="89">
        <v>0</v>
      </c>
      <c r="I4351" s="89">
        <v>0</v>
      </c>
      <c r="J4351" s="89">
        <v>0</v>
      </c>
      <c r="K4351" s="89">
        <v>0</v>
      </c>
      <c r="L4351" s="89">
        <v>0</v>
      </c>
      <c r="M4351" s="89">
        <v>0</v>
      </c>
      <c r="N4351" s="89">
        <v>0</v>
      </c>
      <c r="O4351" s="89">
        <v>0</v>
      </c>
      <c r="P4351" s="89">
        <v>0</v>
      </c>
      <c r="Q4351" s="89">
        <v>0</v>
      </c>
      <c r="R4351" s="89">
        <v>0</v>
      </c>
      <c r="S4351" s="89">
        <v>0</v>
      </c>
      <c r="T4351" s="89">
        <v>0</v>
      </c>
      <c r="U4351" s="89">
        <v>0</v>
      </c>
      <c r="V4351" s="89">
        <v>0</v>
      </c>
      <c r="W4351" s="89">
        <v>0</v>
      </c>
      <c r="X4351" s="89">
        <v>0</v>
      </c>
      <c r="Y4351" s="89">
        <v>0</v>
      </c>
    </row>
    <row r="4352" spans="1:25">
      <c r="A4352" s="88" t="s">
        <v>4461</v>
      </c>
      <c r="B4352" s="89">
        <v>0</v>
      </c>
      <c r="C4352" s="89">
        <v>0</v>
      </c>
      <c r="D4352" s="89">
        <v>0</v>
      </c>
      <c r="E4352" s="89">
        <v>0</v>
      </c>
      <c r="F4352" s="89">
        <v>0</v>
      </c>
      <c r="G4352" s="89">
        <v>0</v>
      </c>
      <c r="H4352" s="89">
        <v>0</v>
      </c>
      <c r="I4352" s="89">
        <v>0</v>
      </c>
      <c r="J4352" s="89">
        <v>0</v>
      </c>
      <c r="K4352" s="89">
        <v>0</v>
      </c>
      <c r="L4352" s="89">
        <v>0</v>
      </c>
      <c r="M4352" s="89">
        <v>0</v>
      </c>
      <c r="N4352" s="89">
        <v>0</v>
      </c>
      <c r="O4352" s="89">
        <v>0</v>
      </c>
      <c r="P4352" s="89">
        <v>0</v>
      </c>
      <c r="Q4352" s="89">
        <v>0</v>
      </c>
      <c r="R4352" s="89">
        <v>0</v>
      </c>
      <c r="S4352" s="89">
        <v>0</v>
      </c>
      <c r="T4352" s="89">
        <v>0</v>
      </c>
      <c r="U4352" s="89">
        <v>0</v>
      </c>
      <c r="V4352" s="89">
        <v>0</v>
      </c>
      <c r="W4352" s="89">
        <v>0</v>
      </c>
      <c r="X4352" s="89">
        <v>0</v>
      </c>
      <c r="Y4352" s="89">
        <v>0</v>
      </c>
    </row>
    <row r="4353" spans="1:25">
      <c r="A4353" s="88" t="s">
        <v>4462</v>
      </c>
      <c r="B4353" s="89">
        <v>0</v>
      </c>
      <c r="C4353" s="89">
        <v>0</v>
      </c>
      <c r="D4353" s="89">
        <v>0</v>
      </c>
      <c r="E4353" s="89">
        <v>0</v>
      </c>
      <c r="F4353" s="89">
        <v>0</v>
      </c>
      <c r="G4353" s="89">
        <v>0</v>
      </c>
      <c r="H4353" s="89">
        <v>0</v>
      </c>
      <c r="I4353" s="89">
        <v>0</v>
      </c>
      <c r="J4353" s="89">
        <v>0</v>
      </c>
      <c r="K4353" s="89">
        <v>0</v>
      </c>
      <c r="L4353" s="89">
        <v>0</v>
      </c>
      <c r="M4353" s="89">
        <v>0</v>
      </c>
      <c r="N4353" s="89">
        <v>0</v>
      </c>
      <c r="O4353" s="89">
        <v>0</v>
      </c>
      <c r="P4353" s="89">
        <v>0</v>
      </c>
      <c r="Q4353" s="89">
        <v>0</v>
      </c>
      <c r="R4353" s="89">
        <v>0</v>
      </c>
      <c r="S4353" s="89">
        <v>0</v>
      </c>
      <c r="T4353" s="89">
        <v>0</v>
      </c>
      <c r="U4353" s="89">
        <v>0</v>
      </c>
      <c r="V4353" s="89">
        <v>0</v>
      </c>
      <c r="W4353" s="89">
        <v>0</v>
      </c>
      <c r="X4353" s="89">
        <v>0</v>
      </c>
      <c r="Y4353" s="89">
        <v>0</v>
      </c>
    </row>
    <row r="4354" spans="1:25">
      <c r="A4354" s="88" t="s">
        <v>4463</v>
      </c>
      <c r="B4354" s="89">
        <v>0</v>
      </c>
      <c r="C4354" s="89">
        <v>0</v>
      </c>
      <c r="D4354" s="89">
        <v>0</v>
      </c>
      <c r="E4354" s="89">
        <v>0</v>
      </c>
      <c r="F4354" s="89">
        <v>0</v>
      </c>
      <c r="G4354" s="89">
        <v>0</v>
      </c>
      <c r="H4354" s="89">
        <v>0</v>
      </c>
      <c r="I4354" s="89">
        <v>0</v>
      </c>
      <c r="J4354" s="89">
        <v>0</v>
      </c>
      <c r="K4354" s="89">
        <v>0</v>
      </c>
      <c r="L4354" s="89">
        <v>0</v>
      </c>
      <c r="M4354" s="89">
        <v>0</v>
      </c>
      <c r="N4354" s="89">
        <v>0</v>
      </c>
      <c r="O4354" s="89">
        <v>0</v>
      </c>
      <c r="P4354" s="89">
        <v>0</v>
      </c>
      <c r="Q4354" s="89">
        <v>0</v>
      </c>
      <c r="R4354" s="89">
        <v>0</v>
      </c>
      <c r="S4354" s="89">
        <v>0</v>
      </c>
      <c r="T4354" s="89">
        <v>0</v>
      </c>
      <c r="U4354" s="89">
        <v>0</v>
      </c>
      <c r="V4354" s="89">
        <v>0</v>
      </c>
      <c r="W4354" s="89">
        <v>0</v>
      </c>
      <c r="X4354" s="89">
        <v>0</v>
      </c>
      <c r="Y4354" s="89">
        <v>0</v>
      </c>
    </row>
    <row r="4355" spans="1:25">
      <c r="A4355" s="88" t="s">
        <v>4464</v>
      </c>
      <c r="B4355" s="89">
        <v>0</v>
      </c>
      <c r="C4355" s="89">
        <v>0</v>
      </c>
      <c r="D4355" s="89">
        <v>0</v>
      </c>
      <c r="E4355" s="89">
        <v>0</v>
      </c>
      <c r="F4355" s="89">
        <v>0</v>
      </c>
      <c r="G4355" s="89">
        <v>0</v>
      </c>
      <c r="H4355" s="89">
        <v>0</v>
      </c>
      <c r="I4355" s="89">
        <v>0</v>
      </c>
      <c r="J4355" s="89">
        <v>0</v>
      </c>
      <c r="K4355" s="89">
        <v>0</v>
      </c>
      <c r="L4355" s="89">
        <v>0</v>
      </c>
      <c r="M4355" s="89">
        <v>0</v>
      </c>
      <c r="N4355" s="89">
        <v>0</v>
      </c>
      <c r="O4355" s="89">
        <v>0</v>
      </c>
      <c r="P4355" s="89">
        <v>0</v>
      </c>
      <c r="Q4355" s="89">
        <v>0</v>
      </c>
      <c r="R4355" s="89">
        <v>0</v>
      </c>
      <c r="S4355" s="89">
        <v>0</v>
      </c>
      <c r="T4355" s="89">
        <v>0</v>
      </c>
      <c r="U4355" s="89">
        <v>0</v>
      </c>
      <c r="V4355" s="89">
        <v>0</v>
      </c>
      <c r="W4355" s="89">
        <v>0</v>
      </c>
      <c r="X4355" s="89">
        <v>0</v>
      </c>
      <c r="Y4355" s="89">
        <v>0</v>
      </c>
    </row>
    <row r="4356" spans="1:25">
      <c r="A4356" s="88" t="s">
        <v>4465</v>
      </c>
      <c r="B4356" s="89">
        <v>0</v>
      </c>
      <c r="C4356" s="89">
        <v>0</v>
      </c>
      <c r="D4356" s="89">
        <v>0</v>
      </c>
      <c r="E4356" s="89">
        <v>0</v>
      </c>
      <c r="F4356" s="89">
        <v>0</v>
      </c>
      <c r="G4356" s="89">
        <v>0</v>
      </c>
      <c r="H4356" s="89">
        <v>0</v>
      </c>
      <c r="I4356" s="89">
        <v>0</v>
      </c>
      <c r="J4356" s="89">
        <v>0</v>
      </c>
      <c r="K4356" s="89">
        <v>0</v>
      </c>
      <c r="L4356" s="89">
        <v>0</v>
      </c>
      <c r="M4356" s="89">
        <v>0</v>
      </c>
      <c r="N4356" s="89">
        <v>0</v>
      </c>
      <c r="O4356" s="89">
        <v>0</v>
      </c>
      <c r="P4356" s="89">
        <v>0</v>
      </c>
      <c r="Q4356" s="89">
        <v>0</v>
      </c>
      <c r="R4356" s="89">
        <v>0</v>
      </c>
      <c r="S4356" s="89">
        <v>0</v>
      </c>
      <c r="T4356" s="89">
        <v>0</v>
      </c>
      <c r="U4356" s="89">
        <v>0</v>
      </c>
      <c r="V4356" s="89">
        <v>0</v>
      </c>
      <c r="W4356" s="89">
        <v>0</v>
      </c>
      <c r="X4356" s="89">
        <v>0</v>
      </c>
      <c r="Y4356" s="89">
        <v>0</v>
      </c>
    </row>
    <row r="4357" spans="1:25">
      <c r="A4357" s="88" t="s">
        <v>4466</v>
      </c>
      <c r="B4357" s="89">
        <v>0</v>
      </c>
      <c r="C4357" s="89">
        <v>0</v>
      </c>
      <c r="D4357" s="89">
        <v>0</v>
      </c>
      <c r="E4357" s="89">
        <v>0</v>
      </c>
      <c r="F4357" s="89">
        <v>0</v>
      </c>
      <c r="G4357" s="89">
        <v>0</v>
      </c>
      <c r="H4357" s="89">
        <v>0</v>
      </c>
      <c r="I4357" s="89">
        <v>0</v>
      </c>
      <c r="J4357" s="89">
        <v>0</v>
      </c>
      <c r="K4357" s="89">
        <v>0</v>
      </c>
      <c r="L4357" s="89">
        <v>0</v>
      </c>
      <c r="M4357" s="89">
        <v>0</v>
      </c>
      <c r="N4357" s="89">
        <v>0</v>
      </c>
      <c r="O4357" s="89">
        <v>0</v>
      </c>
      <c r="P4357" s="89">
        <v>0</v>
      </c>
      <c r="Q4357" s="89">
        <v>0</v>
      </c>
      <c r="R4357" s="89">
        <v>0</v>
      </c>
      <c r="S4357" s="89">
        <v>0</v>
      </c>
      <c r="T4357" s="89">
        <v>0</v>
      </c>
      <c r="U4357" s="89">
        <v>0</v>
      </c>
      <c r="V4357" s="89">
        <v>0</v>
      </c>
      <c r="W4357" s="89">
        <v>0</v>
      </c>
      <c r="X4357" s="89">
        <v>0</v>
      </c>
      <c r="Y4357" s="89">
        <v>0</v>
      </c>
    </row>
    <row r="4358" spans="1:25">
      <c r="A4358" s="88" t="s">
        <v>4467</v>
      </c>
      <c r="B4358" s="89">
        <v>0</v>
      </c>
      <c r="C4358" s="89">
        <v>0</v>
      </c>
      <c r="D4358" s="89">
        <v>0</v>
      </c>
      <c r="E4358" s="89">
        <v>0</v>
      </c>
      <c r="F4358" s="89">
        <v>0</v>
      </c>
      <c r="G4358" s="89">
        <v>0</v>
      </c>
      <c r="H4358" s="89">
        <v>0</v>
      </c>
      <c r="I4358" s="89">
        <v>0</v>
      </c>
      <c r="J4358" s="89">
        <v>0</v>
      </c>
      <c r="K4358" s="89">
        <v>0</v>
      </c>
      <c r="L4358" s="89">
        <v>0</v>
      </c>
      <c r="M4358" s="89">
        <v>0</v>
      </c>
      <c r="N4358" s="89">
        <v>0</v>
      </c>
      <c r="O4358" s="89">
        <v>0</v>
      </c>
      <c r="P4358" s="89">
        <v>0</v>
      </c>
      <c r="Q4358" s="89">
        <v>0</v>
      </c>
      <c r="R4358" s="89">
        <v>0</v>
      </c>
      <c r="S4358" s="89">
        <v>0</v>
      </c>
      <c r="T4358" s="89">
        <v>0</v>
      </c>
      <c r="U4358" s="89">
        <v>0</v>
      </c>
      <c r="V4358" s="89">
        <v>0</v>
      </c>
      <c r="W4358" s="89">
        <v>0</v>
      </c>
      <c r="X4358" s="89">
        <v>0</v>
      </c>
      <c r="Y4358" s="89">
        <v>0</v>
      </c>
    </row>
    <row r="4359" spans="1:25">
      <c r="A4359" s="88" t="s">
        <v>4468</v>
      </c>
      <c r="B4359" s="89">
        <v>0</v>
      </c>
      <c r="C4359" s="89">
        <v>0</v>
      </c>
      <c r="D4359" s="89">
        <v>0</v>
      </c>
      <c r="E4359" s="89">
        <v>0</v>
      </c>
      <c r="F4359" s="89">
        <v>0</v>
      </c>
      <c r="G4359" s="89">
        <v>0</v>
      </c>
      <c r="H4359" s="89">
        <v>0</v>
      </c>
      <c r="I4359" s="89">
        <v>0</v>
      </c>
      <c r="J4359" s="89">
        <v>0</v>
      </c>
      <c r="K4359" s="89">
        <v>0</v>
      </c>
      <c r="L4359" s="89">
        <v>0</v>
      </c>
      <c r="M4359" s="89">
        <v>0</v>
      </c>
      <c r="N4359" s="89">
        <v>0</v>
      </c>
      <c r="O4359" s="89">
        <v>0</v>
      </c>
      <c r="P4359" s="89">
        <v>0</v>
      </c>
      <c r="Q4359" s="89">
        <v>0</v>
      </c>
      <c r="R4359" s="89">
        <v>0</v>
      </c>
      <c r="S4359" s="89">
        <v>0</v>
      </c>
      <c r="T4359" s="89">
        <v>0</v>
      </c>
      <c r="U4359" s="89">
        <v>0</v>
      </c>
      <c r="V4359" s="89">
        <v>0</v>
      </c>
      <c r="W4359" s="89">
        <v>0</v>
      </c>
      <c r="X4359" s="89">
        <v>0</v>
      </c>
      <c r="Y4359" s="89">
        <v>0</v>
      </c>
    </row>
    <row r="4360" spans="1:25">
      <c r="A4360" s="88" t="s">
        <v>4469</v>
      </c>
      <c r="B4360" s="89">
        <v>0</v>
      </c>
      <c r="C4360" s="89">
        <v>0</v>
      </c>
      <c r="D4360" s="89">
        <v>0</v>
      </c>
      <c r="E4360" s="89">
        <v>0</v>
      </c>
      <c r="F4360" s="89">
        <v>0</v>
      </c>
      <c r="G4360" s="89">
        <v>0</v>
      </c>
      <c r="H4360" s="89">
        <v>0</v>
      </c>
      <c r="I4360" s="89">
        <v>0</v>
      </c>
      <c r="J4360" s="89">
        <v>0</v>
      </c>
      <c r="K4360" s="89">
        <v>0</v>
      </c>
      <c r="L4360" s="89">
        <v>0</v>
      </c>
      <c r="M4360" s="89">
        <v>0</v>
      </c>
      <c r="N4360" s="89">
        <v>0</v>
      </c>
      <c r="O4360" s="89">
        <v>0</v>
      </c>
      <c r="P4360" s="89">
        <v>0</v>
      </c>
      <c r="Q4360" s="89">
        <v>0</v>
      </c>
      <c r="R4360" s="89">
        <v>0</v>
      </c>
      <c r="S4360" s="89">
        <v>0</v>
      </c>
      <c r="T4360" s="89">
        <v>0</v>
      </c>
      <c r="U4360" s="89">
        <v>0</v>
      </c>
      <c r="V4360" s="89">
        <v>0</v>
      </c>
      <c r="W4360" s="89">
        <v>0</v>
      </c>
      <c r="X4360" s="89">
        <v>0</v>
      </c>
      <c r="Y4360" s="89">
        <v>0</v>
      </c>
    </row>
    <row r="4361" spans="1:25">
      <c r="A4361" s="88" t="s">
        <v>4470</v>
      </c>
      <c r="B4361" s="89">
        <v>0</v>
      </c>
      <c r="C4361" s="89">
        <v>0</v>
      </c>
      <c r="D4361" s="89">
        <v>0</v>
      </c>
      <c r="E4361" s="89">
        <v>0</v>
      </c>
      <c r="F4361" s="89">
        <v>0</v>
      </c>
      <c r="G4361" s="89">
        <v>0</v>
      </c>
      <c r="H4361" s="89">
        <v>0</v>
      </c>
      <c r="I4361" s="89">
        <v>0</v>
      </c>
      <c r="J4361" s="89">
        <v>0</v>
      </c>
      <c r="K4361" s="89">
        <v>0</v>
      </c>
      <c r="L4361" s="89">
        <v>0</v>
      </c>
      <c r="M4361" s="89">
        <v>0</v>
      </c>
      <c r="N4361" s="89">
        <v>0</v>
      </c>
      <c r="O4361" s="89">
        <v>0</v>
      </c>
      <c r="P4361" s="89">
        <v>0</v>
      </c>
      <c r="Q4361" s="89">
        <v>0</v>
      </c>
      <c r="R4361" s="89">
        <v>0</v>
      </c>
      <c r="S4361" s="89">
        <v>0</v>
      </c>
      <c r="T4361" s="89">
        <v>0</v>
      </c>
      <c r="U4361" s="89">
        <v>0</v>
      </c>
      <c r="V4361" s="89">
        <v>0</v>
      </c>
      <c r="W4361" s="89">
        <v>0</v>
      </c>
      <c r="X4361" s="89">
        <v>0</v>
      </c>
      <c r="Y4361" s="89">
        <v>0</v>
      </c>
    </row>
    <row r="4362" spans="1:25">
      <c r="A4362" s="88" t="s">
        <v>4471</v>
      </c>
      <c r="B4362" s="89">
        <v>0</v>
      </c>
      <c r="C4362" s="89">
        <v>0</v>
      </c>
      <c r="D4362" s="89">
        <v>0</v>
      </c>
      <c r="E4362" s="89">
        <v>0</v>
      </c>
      <c r="F4362" s="89">
        <v>0</v>
      </c>
      <c r="G4362" s="89">
        <v>0</v>
      </c>
      <c r="H4362" s="89">
        <v>0</v>
      </c>
      <c r="I4362" s="89">
        <v>0</v>
      </c>
      <c r="J4362" s="89">
        <v>0</v>
      </c>
      <c r="K4362" s="89">
        <v>0</v>
      </c>
      <c r="L4362" s="89">
        <v>0</v>
      </c>
      <c r="M4362" s="89">
        <v>0</v>
      </c>
      <c r="N4362" s="89">
        <v>0</v>
      </c>
      <c r="O4362" s="89">
        <v>0</v>
      </c>
      <c r="P4362" s="89">
        <v>0</v>
      </c>
      <c r="Q4362" s="89">
        <v>0</v>
      </c>
      <c r="R4362" s="89">
        <v>0</v>
      </c>
      <c r="S4362" s="89">
        <v>0</v>
      </c>
      <c r="T4362" s="89">
        <v>0</v>
      </c>
      <c r="U4362" s="89">
        <v>0</v>
      </c>
      <c r="V4362" s="89">
        <v>0</v>
      </c>
      <c r="W4362" s="89">
        <v>0</v>
      </c>
      <c r="X4362" s="89">
        <v>0</v>
      </c>
      <c r="Y4362" s="89">
        <v>0</v>
      </c>
    </row>
    <row r="4363" spans="1:25">
      <c r="A4363" s="88" t="s">
        <v>4472</v>
      </c>
      <c r="B4363" s="89">
        <v>0</v>
      </c>
      <c r="C4363" s="89">
        <v>0</v>
      </c>
      <c r="D4363" s="89">
        <v>0</v>
      </c>
      <c r="E4363" s="89">
        <v>0</v>
      </c>
      <c r="F4363" s="89">
        <v>0</v>
      </c>
      <c r="G4363" s="89">
        <v>0</v>
      </c>
      <c r="H4363" s="89">
        <v>0</v>
      </c>
      <c r="I4363" s="89">
        <v>0</v>
      </c>
      <c r="J4363" s="89">
        <v>0</v>
      </c>
      <c r="K4363" s="89">
        <v>0</v>
      </c>
      <c r="L4363" s="89">
        <v>0</v>
      </c>
      <c r="M4363" s="89">
        <v>0</v>
      </c>
      <c r="N4363" s="89">
        <v>0</v>
      </c>
      <c r="O4363" s="89">
        <v>0</v>
      </c>
      <c r="P4363" s="89">
        <v>0</v>
      </c>
      <c r="Q4363" s="89">
        <v>0</v>
      </c>
      <c r="R4363" s="89">
        <v>0</v>
      </c>
      <c r="S4363" s="89">
        <v>0</v>
      </c>
      <c r="T4363" s="89">
        <v>0</v>
      </c>
      <c r="U4363" s="89">
        <v>0</v>
      </c>
      <c r="V4363" s="89">
        <v>0</v>
      </c>
      <c r="W4363" s="89">
        <v>0</v>
      </c>
      <c r="X4363" s="89">
        <v>0</v>
      </c>
      <c r="Y4363" s="89">
        <v>0</v>
      </c>
    </row>
    <row r="4364" spans="1:25">
      <c r="A4364" s="88" t="s">
        <v>4473</v>
      </c>
      <c r="B4364" s="89">
        <v>0</v>
      </c>
      <c r="C4364" s="89">
        <v>0</v>
      </c>
      <c r="D4364" s="89">
        <v>0</v>
      </c>
      <c r="E4364" s="89">
        <v>0</v>
      </c>
      <c r="F4364" s="89">
        <v>0</v>
      </c>
      <c r="G4364" s="89">
        <v>0</v>
      </c>
      <c r="H4364" s="89">
        <v>0</v>
      </c>
      <c r="I4364" s="89">
        <v>0</v>
      </c>
      <c r="J4364" s="89">
        <v>0</v>
      </c>
      <c r="K4364" s="89">
        <v>0</v>
      </c>
      <c r="L4364" s="89">
        <v>0</v>
      </c>
      <c r="M4364" s="89">
        <v>0</v>
      </c>
      <c r="N4364" s="89">
        <v>0</v>
      </c>
      <c r="O4364" s="89">
        <v>0</v>
      </c>
      <c r="P4364" s="89">
        <v>0</v>
      </c>
      <c r="Q4364" s="89">
        <v>0</v>
      </c>
      <c r="R4364" s="89">
        <v>0</v>
      </c>
      <c r="S4364" s="89">
        <v>0</v>
      </c>
      <c r="T4364" s="89">
        <v>0</v>
      </c>
      <c r="U4364" s="89">
        <v>0</v>
      </c>
      <c r="V4364" s="89">
        <v>0</v>
      </c>
      <c r="W4364" s="89">
        <v>0</v>
      </c>
      <c r="X4364" s="89">
        <v>0</v>
      </c>
      <c r="Y4364" s="89">
        <v>0</v>
      </c>
    </row>
    <row r="4365" spans="1:25">
      <c r="A4365" s="88" t="s">
        <v>4474</v>
      </c>
      <c r="B4365" s="89">
        <v>0</v>
      </c>
      <c r="C4365" s="89">
        <v>0</v>
      </c>
      <c r="D4365" s="89">
        <v>0</v>
      </c>
      <c r="E4365" s="89">
        <v>0</v>
      </c>
      <c r="F4365" s="89">
        <v>0</v>
      </c>
      <c r="G4365" s="89">
        <v>0</v>
      </c>
      <c r="H4365" s="89">
        <v>0</v>
      </c>
      <c r="I4365" s="89">
        <v>0</v>
      </c>
      <c r="J4365" s="89">
        <v>0</v>
      </c>
      <c r="K4365" s="89">
        <v>0</v>
      </c>
      <c r="L4365" s="89">
        <v>0</v>
      </c>
      <c r="M4365" s="89">
        <v>0</v>
      </c>
      <c r="N4365" s="89">
        <v>0</v>
      </c>
      <c r="O4365" s="89">
        <v>0</v>
      </c>
      <c r="P4365" s="89">
        <v>0</v>
      </c>
      <c r="Q4365" s="89">
        <v>0</v>
      </c>
      <c r="R4365" s="89">
        <v>0</v>
      </c>
      <c r="S4365" s="89">
        <v>0</v>
      </c>
      <c r="T4365" s="89">
        <v>0</v>
      </c>
      <c r="U4365" s="89">
        <v>0</v>
      </c>
      <c r="V4365" s="89">
        <v>0</v>
      </c>
      <c r="W4365" s="89">
        <v>0</v>
      </c>
      <c r="X4365" s="89">
        <v>0</v>
      </c>
      <c r="Y4365" s="89">
        <v>0</v>
      </c>
    </row>
    <row r="4366" spans="1:25">
      <c r="A4366" s="88" t="s">
        <v>4475</v>
      </c>
      <c r="B4366" s="89">
        <v>0</v>
      </c>
      <c r="C4366" s="89">
        <v>0</v>
      </c>
      <c r="D4366" s="89">
        <v>0</v>
      </c>
      <c r="E4366" s="89">
        <v>0</v>
      </c>
      <c r="F4366" s="89">
        <v>0</v>
      </c>
      <c r="G4366" s="89">
        <v>0</v>
      </c>
      <c r="H4366" s="89">
        <v>0</v>
      </c>
      <c r="I4366" s="89">
        <v>0</v>
      </c>
      <c r="J4366" s="89">
        <v>0</v>
      </c>
      <c r="K4366" s="89">
        <v>0</v>
      </c>
      <c r="L4366" s="89">
        <v>0</v>
      </c>
      <c r="M4366" s="89">
        <v>0</v>
      </c>
      <c r="N4366" s="89">
        <v>0</v>
      </c>
      <c r="O4366" s="89">
        <v>0</v>
      </c>
      <c r="P4366" s="89">
        <v>0</v>
      </c>
      <c r="Q4366" s="89">
        <v>0</v>
      </c>
      <c r="R4366" s="89">
        <v>0</v>
      </c>
      <c r="S4366" s="89">
        <v>0</v>
      </c>
      <c r="T4366" s="89">
        <v>0</v>
      </c>
      <c r="U4366" s="89">
        <v>0</v>
      </c>
      <c r="V4366" s="89">
        <v>0</v>
      </c>
      <c r="W4366" s="89">
        <v>0</v>
      </c>
      <c r="X4366" s="89">
        <v>0</v>
      </c>
      <c r="Y4366" s="89">
        <v>0</v>
      </c>
    </row>
    <row r="4367" spans="1:25">
      <c r="A4367" s="88" t="s">
        <v>4476</v>
      </c>
      <c r="B4367" s="89">
        <v>0</v>
      </c>
      <c r="C4367" s="89">
        <v>0</v>
      </c>
      <c r="D4367" s="89">
        <v>0</v>
      </c>
      <c r="E4367" s="89">
        <v>0</v>
      </c>
      <c r="F4367" s="89">
        <v>0</v>
      </c>
      <c r="G4367" s="89">
        <v>0</v>
      </c>
      <c r="H4367" s="89">
        <v>0</v>
      </c>
      <c r="I4367" s="89">
        <v>0</v>
      </c>
      <c r="J4367" s="89">
        <v>0</v>
      </c>
      <c r="K4367" s="89">
        <v>0</v>
      </c>
      <c r="L4367" s="89">
        <v>0</v>
      </c>
      <c r="M4367" s="89">
        <v>0</v>
      </c>
      <c r="N4367" s="89">
        <v>0</v>
      </c>
      <c r="O4367" s="89">
        <v>0</v>
      </c>
      <c r="P4367" s="89">
        <v>0</v>
      </c>
      <c r="Q4367" s="89">
        <v>0</v>
      </c>
      <c r="R4367" s="89">
        <v>0</v>
      </c>
      <c r="S4367" s="89">
        <v>0</v>
      </c>
      <c r="T4367" s="89">
        <v>0</v>
      </c>
      <c r="U4367" s="89">
        <v>0</v>
      </c>
      <c r="V4367" s="89">
        <v>0</v>
      </c>
      <c r="W4367" s="89">
        <v>0</v>
      </c>
      <c r="X4367" s="89">
        <v>0</v>
      </c>
      <c r="Y4367" s="89">
        <v>0</v>
      </c>
    </row>
    <row r="4368" spans="1:25">
      <c r="A4368" s="88" t="s">
        <v>4477</v>
      </c>
      <c r="B4368" s="89">
        <v>0</v>
      </c>
      <c r="C4368" s="89">
        <v>0</v>
      </c>
      <c r="D4368" s="89">
        <v>0</v>
      </c>
      <c r="E4368" s="89">
        <v>0</v>
      </c>
      <c r="F4368" s="89">
        <v>0</v>
      </c>
      <c r="G4368" s="89">
        <v>0</v>
      </c>
      <c r="H4368" s="89">
        <v>0</v>
      </c>
      <c r="I4368" s="89">
        <v>0</v>
      </c>
      <c r="J4368" s="89">
        <v>0</v>
      </c>
      <c r="K4368" s="89">
        <v>0</v>
      </c>
      <c r="L4368" s="89">
        <v>0</v>
      </c>
      <c r="M4368" s="89">
        <v>0</v>
      </c>
      <c r="N4368" s="89">
        <v>0</v>
      </c>
      <c r="O4368" s="89">
        <v>0</v>
      </c>
      <c r="P4368" s="89">
        <v>0</v>
      </c>
      <c r="Q4368" s="89">
        <v>0</v>
      </c>
      <c r="R4368" s="89">
        <v>0</v>
      </c>
      <c r="S4368" s="89">
        <v>0</v>
      </c>
      <c r="T4368" s="89">
        <v>0</v>
      </c>
      <c r="U4368" s="89">
        <v>0</v>
      </c>
      <c r="V4368" s="89">
        <v>0</v>
      </c>
      <c r="W4368" s="89">
        <v>0</v>
      </c>
      <c r="X4368" s="89">
        <v>0</v>
      </c>
      <c r="Y4368" s="89">
        <v>0</v>
      </c>
    </row>
    <row r="4369" spans="1:25">
      <c r="A4369" s="88" t="s">
        <v>4478</v>
      </c>
      <c r="B4369" s="89">
        <v>0</v>
      </c>
      <c r="C4369" s="89">
        <v>0</v>
      </c>
      <c r="D4369" s="89">
        <v>0</v>
      </c>
      <c r="E4369" s="89">
        <v>0</v>
      </c>
      <c r="F4369" s="89">
        <v>0</v>
      </c>
      <c r="G4369" s="89">
        <v>0</v>
      </c>
      <c r="H4369" s="89">
        <v>0</v>
      </c>
      <c r="I4369" s="89">
        <v>0</v>
      </c>
      <c r="J4369" s="89">
        <v>0</v>
      </c>
      <c r="K4369" s="89">
        <v>0</v>
      </c>
      <c r="L4369" s="89">
        <v>0</v>
      </c>
      <c r="M4369" s="89">
        <v>0</v>
      </c>
      <c r="N4369" s="89">
        <v>0</v>
      </c>
      <c r="O4369" s="89">
        <v>0</v>
      </c>
      <c r="P4369" s="89">
        <v>0</v>
      </c>
      <c r="Q4369" s="89">
        <v>0</v>
      </c>
      <c r="R4369" s="89">
        <v>0</v>
      </c>
      <c r="S4369" s="89">
        <v>0</v>
      </c>
      <c r="T4369" s="89">
        <v>0</v>
      </c>
      <c r="U4369" s="89">
        <v>0</v>
      </c>
      <c r="V4369" s="89">
        <v>0</v>
      </c>
      <c r="W4369" s="89">
        <v>0</v>
      </c>
      <c r="X4369" s="89">
        <v>0</v>
      </c>
      <c r="Y4369" s="89">
        <v>0</v>
      </c>
    </row>
    <row r="4370" spans="1:25">
      <c r="A4370" s="88" t="s">
        <v>4479</v>
      </c>
      <c r="B4370" s="89">
        <v>0</v>
      </c>
      <c r="C4370" s="89">
        <v>0</v>
      </c>
      <c r="D4370" s="89">
        <v>0</v>
      </c>
      <c r="E4370" s="89">
        <v>0</v>
      </c>
      <c r="F4370" s="89">
        <v>0</v>
      </c>
      <c r="G4370" s="89">
        <v>0</v>
      </c>
      <c r="H4370" s="89">
        <v>0</v>
      </c>
      <c r="I4370" s="89">
        <v>0</v>
      </c>
      <c r="J4370" s="89">
        <v>0</v>
      </c>
      <c r="K4370" s="89">
        <v>0</v>
      </c>
      <c r="L4370" s="89">
        <v>0</v>
      </c>
      <c r="M4370" s="89">
        <v>0</v>
      </c>
      <c r="N4370" s="89">
        <v>0</v>
      </c>
      <c r="O4370" s="89">
        <v>0</v>
      </c>
      <c r="P4370" s="89">
        <v>0</v>
      </c>
      <c r="Q4370" s="89">
        <v>0</v>
      </c>
      <c r="R4370" s="89">
        <v>0</v>
      </c>
      <c r="S4370" s="89">
        <v>0</v>
      </c>
      <c r="T4370" s="89">
        <v>0</v>
      </c>
      <c r="U4370" s="89">
        <v>0</v>
      </c>
      <c r="V4370" s="89">
        <v>0</v>
      </c>
      <c r="W4370" s="89">
        <v>0</v>
      </c>
      <c r="X4370" s="89">
        <v>0</v>
      </c>
      <c r="Y4370" s="89">
        <v>0</v>
      </c>
    </row>
    <row r="4371" spans="1:25">
      <c r="A4371" s="88" t="s">
        <v>4480</v>
      </c>
      <c r="B4371" s="89">
        <v>0</v>
      </c>
      <c r="C4371" s="89">
        <v>0</v>
      </c>
      <c r="D4371" s="89">
        <v>0</v>
      </c>
      <c r="E4371" s="89">
        <v>0</v>
      </c>
      <c r="F4371" s="89">
        <v>0</v>
      </c>
      <c r="G4371" s="89">
        <v>0</v>
      </c>
      <c r="H4371" s="89">
        <v>0</v>
      </c>
      <c r="I4371" s="89">
        <v>0</v>
      </c>
      <c r="J4371" s="89">
        <v>0</v>
      </c>
      <c r="K4371" s="89">
        <v>0</v>
      </c>
      <c r="L4371" s="89">
        <v>0</v>
      </c>
      <c r="M4371" s="89">
        <v>0</v>
      </c>
      <c r="N4371" s="89">
        <v>0</v>
      </c>
      <c r="O4371" s="89">
        <v>0</v>
      </c>
      <c r="P4371" s="89">
        <v>0</v>
      </c>
      <c r="Q4371" s="89">
        <v>0</v>
      </c>
      <c r="R4371" s="89">
        <v>0</v>
      </c>
      <c r="S4371" s="89">
        <v>0</v>
      </c>
      <c r="T4371" s="89">
        <v>0</v>
      </c>
      <c r="U4371" s="89">
        <v>0</v>
      </c>
      <c r="V4371" s="89">
        <v>0</v>
      </c>
      <c r="W4371" s="89">
        <v>0</v>
      </c>
      <c r="X4371" s="89">
        <v>0</v>
      </c>
      <c r="Y4371" s="89">
        <v>0</v>
      </c>
    </row>
    <row r="4372" spans="1:25">
      <c r="A4372" s="88" t="s">
        <v>4481</v>
      </c>
      <c r="B4372" s="89">
        <v>0</v>
      </c>
      <c r="C4372" s="89">
        <v>0</v>
      </c>
      <c r="D4372" s="89">
        <v>0</v>
      </c>
      <c r="E4372" s="89">
        <v>0</v>
      </c>
      <c r="F4372" s="89">
        <v>0</v>
      </c>
      <c r="G4372" s="89">
        <v>0</v>
      </c>
      <c r="H4372" s="89">
        <v>0</v>
      </c>
      <c r="I4372" s="89">
        <v>0</v>
      </c>
      <c r="J4372" s="89">
        <v>0</v>
      </c>
      <c r="K4372" s="89">
        <v>0</v>
      </c>
      <c r="L4372" s="89">
        <v>0</v>
      </c>
      <c r="M4372" s="89">
        <v>0</v>
      </c>
      <c r="N4372" s="89">
        <v>0</v>
      </c>
      <c r="O4372" s="89">
        <v>0</v>
      </c>
      <c r="P4372" s="89">
        <v>0</v>
      </c>
      <c r="Q4372" s="89">
        <v>0</v>
      </c>
      <c r="R4372" s="89">
        <v>0</v>
      </c>
      <c r="S4372" s="89">
        <v>0</v>
      </c>
      <c r="T4372" s="89">
        <v>0</v>
      </c>
      <c r="U4372" s="89">
        <v>0</v>
      </c>
      <c r="V4372" s="89">
        <v>0</v>
      </c>
      <c r="W4372" s="89">
        <v>0</v>
      </c>
      <c r="X4372" s="89">
        <v>0</v>
      </c>
      <c r="Y4372" s="89">
        <v>0</v>
      </c>
    </row>
    <row r="4373" spans="1:25">
      <c r="A4373" s="88" t="s">
        <v>4482</v>
      </c>
      <c r="B4373" s="89">
        <v>0</v>
      </c>
      <c r="C4373" s="89">
        <v>0</v>
      </c>
      <c r="D4373" s="89">
        <v>0</v>
      </c>
      <c r="E4373" s="89">
        <v>0</v>
      </c>
      <c r="F4373" s="89">
        <v>0</v>
      </c>
      <c r="G4373" s="89">
        <v>0</v>
      </c>
      <c r="H4373" s="89">
        <v>0</v>
      </c>
      <c r="I4373" s="89">
        <v>0</v>
      </c>
      <c r="J4373" s="89">
        <v>0</v>
      </c>
      <c r="K4373" s="89">
        <v>0</v>
      </c>
      <c r="L4373" s="89">
        <v>0</v>
      </c>
      <c r="M4373" s="89">
        <v>0</v>
      </c>
      <c r="N4373" s="89">
        <v>0</v>
      </c>
      <c r="O4373" s="89">
        <v>0</v>
      </c>
      <c r="P4373" s="89">
        <v>0</v>
      </c>
      <c r="Q4373" s="89">
        <v>0</v>
      </c>
      <c r="R4373" s="89">
        <v>0</v>
      </c>
      <c r="S4373" s="89">
        <v>0</v>
      </c>
      <c r="T4373" s="89">
        <v>0</v>
      </c>
      <c r="U4373" s="89">
        <v>0</v>
      </c>
      <c r="V4373" s="89">
        <v>0</v>
      </c>
      <c r="W4373" s="89">
        <v>0</v>
      </c>
      <c r="X4373" s="89">
        <v>0</v>
      </c>
      <c r="Y4373" s="89">
        <v>0</v>
      </c>
    </row>
    <row r="4374" spans="1:25">
      <c r="A4374" s="88" t="s">
        <v>4483</v>
      </c>
      <c r="B4374" s="89">
        <v>0</v>
      </c>
      <c r="C4374" s="89">
        <v>0</v>
      </c>
      <c r="D4374" s="89">
        <v>0</v>
      </c>
      <c r="E4374" s="89">
        <v>0</v>
      </c>
      <c r="F4374" s="89">
        <v>0</v>
      </c>
      <c r="G4374" s="89">
        <v>0</v>
      </c>
      <c r="H4374" s="89">
        <v>0</v>
      </c>
      <c r="I4374" s="89">
        <v>0</v>
      </c>
      <c r="J4374" s="89">
        <v>0</v>
      </c>
      <c r="K4374" s="89">
        <v>0</v>
      </c>
      <c r="L4374" s="89">
        <v>0</v>
      </c>
      <c r="M4374" s="89">
        <v>0</v>
      </c>
      <c r="N4374" s="89">
        <v>0</v>
      </c>
      <c r="O4374" s="89">
        <v>0</v>
      </c>
      <c r="P4374" s="89">
        <v>0</v>
      </c>
      <c r="Q4374" s="89">
        <v>0</v>
      </c>
      <c r="R4374" s="89">
        <v>0</v>
      </c>
      <c r="S4374" s="89">
        <v>0</v>
      </c>
      <c r="T4374" s="89">
        <v>0</v>
      </c>
      <c r="U4374" s="89">
        <v>0</v>
      </c>
      <c r="V4374" s="89">
        <v>0</v>
      </c>
      <c r="W4374" s="89">
        <v>0</v>
      </c>
      <c r="X4374" s="89">
        <v>0</v>
      </c>
      <c r="Y4374" s="89">
        <v>0</v>
      </c>
    </row>
    <row r="4375" spans="1:25">
      <c r="A4375" s="88" t="s">
        <v>4484</v>
      </c>
      <c r="B4375" s="89">
        <v>0</v>
      </c>
      <c r="C4375" s="89">
        <v>0</v>
      </c>
      <c r="D4375" s="89">
        <v>0</v>
      </c>
      <c r="E4375" s="89">
        <v>0</v>
      </c>
      <c r="F4375" s="89">
        <v>0</v>
      </c>
      <c r="G4375" s="89">
        <v>0</v>
      </c>
      <c r="H4375" s="89">
        <v>0</v>
      </c>
      <c r="I4375" s="89">
        <v>0</v>
      </c>
      <c r="J4375" s="89">
        <v>0</v>
      </c>
      <c r="K4375" s="89">
        <v>0</v>
      </c>
      <c r="L4375" s="89">
        <v>0</v>
      </c>
      <c r="M4375" s="89">
        <v>0</v>
      </c>
      <c r="N4375" s="89">
        <v>0</v>
      </c>
      <c r="O4375" s="89">
        <v>0</v>
      </c>
      <c r="P4375" s="89">
        <v>0</v>
      </c>
      <c r="Q4375" s="89">
        <v>0</v>
      </c>
      <c r="R4375" s="89">
        <v>0</v>
      </c>
      <c r="S4375" s="89">
        <v>0</v>
      </c>
      <c r="T4375" s="89">
        <v>0</v>
      </c>
      <c r="U4375" s="89">
        <v>0</v>
      </c>
      <c r="V4375" s="89">
        <v>0</v>
      </c>
      <c r="W4375" s="89">
        <v>0</v>
      </c>
      <c r="X4375" s="89">
        <v>0</v>
      </c>
      <c r="Y4375" s="89">
        <v>0</v>
      </c>
    </row>
    <row r="4376" spans="1:25">
      <c r="A4376" s="88" t="s">
        <v>4485</v>
      </c>
      <c r="B4376" s="89">
        <v>0</v>
      </c>
      <c r="C4376" s="89">
        <v>0</v>
      </c>
      <c r="D4376" s="89">
        <v>0</v>
      </c>
      <c r="E4376" s="89">
        <v>0</v>
      </c>
      <c r="F4376" s="89">
        <v>0</v>
      </c>
      <c r="G4376" s="89">
        <v>0</v>
      </c>
      <c r="H4376" s="89">
        <v>0</v>
      </c>
      <c r="I4376" s="89">
        <v>0</v>
      </c>
      <c r="J4376" s="89">
        <v>0</v>
      </c>
      <c r="K4376" s="89">
        <v>0</v>
      </c>
      <c r="L4376" s="89">
        <v>0</v>
      </c>
      <c r="M4376" s="89">
        <v>0</v>
      </c>
      <c r="N4376" s="89">
        <v>0</v>
      </c>
      <c r="O4376" s="89">
        <v>0</v>
      </c>
      <c r="P4376" s="89">
        <v>0</v>
      </c>
      <c r="Q4376" s="89">
        <v>0</v>
      </c>
      <c r="R4376" s="89">
        <v>0</v>
      </c>
      <c r="S4376" s="89">
        <v>0</v>
      </c>
      <c r="T4376" s="89">
        <v>0</v>
      </c>
      <c r="U4376" s="89">
        <v>0</v>
      </c>
      <c r="V4376" s="89">
        <v>0</v>
      </c>
      <c r="W4376" s="89">
        <v>0</v>
      </c>
      <c r="X4376" s="89">
        <v>0</v>
      </c>
      <c r="Y4376" s="89">
        <v>0</v>
      </c>
    </row>
    <row r="4377" spans="1:25">
      <c r="A4377" s="88" t="s">
        <v>4486</v>
      </c>
      <c r="B4377" s="89">
        <v>0</v>
      </c>
      <c r="C4377" s="89">
        <v>0</v>
      </c>
      <c r="D4377" s="89">
        <v>0</v>
      </c>
      <c r="E4377" s="89">
        <v>0</v>
      </c>
      <c r="F4377" s="89">
        <v>0</v>
      </c>
      <c r="G4377" s="89">
        <v>0</v>
      </c>
      <c r="H4377" s="89">
        <v>0</v>
      </c>
      <c r="I4377" s="89">
        <v>0</v>
      </c>
      <c r="J4377" s="89">
        <v>0</v>
      </c>
      <c r="K4377" s="89">
        <v>0</v>
      </c>
      <c r="L4377" s="89">
        <v>0</v>
      </c>
      <c r="M4377" s="89">
        <v>0</v>
      </c>
      <c r="N4377" s="89">
        <v>0</v>
      </c>
      <c r="O4377" s="89">
        <v>0</v>
      </c>
      <c r="P4377" s="89">
        <v>0</v>
      </c>
      <c r="Q4377" s="89">
        <v>0</v>
      </c>
      <c r="R4377" s="89">
        <v>0</v>
      </c>
      <c r="S4377" s="89">
        <v>0</v>
      </c>
      <c r="T4377" s="89">
        <v>0</v>
      </c>
      <c r="U4377" s="89">
        <v>0</v>
      </c>
      <c r="V4377" s="89">
        <v>0</v>
      </c>
      <c r="W4377" s="89">
        <v>0</v>
      </c>
      <c r="X4377" s="89">
        <v>0</v>
      </c>
      <c r="Y4377" s="89">
        <v>0</v>
      </c>
    </row>
    <row r="4378" spans="1:25">
      <c r="A4378" s="88" t="s">
        <v>4487</v>
      </c>
      <c r="B4378" s="89">
        <v>0</v>
      </c>
      <c r="C4378" s="89">
        <v>0</v>
      </c>
      <c r="D4378" s="89">
        <v>0</v>
      </c>
      <c r="E4378" s="89">
        <v>0</v>
      </c>
      <c r="F4378" s="89">
        <v>0</v>
      </c>
      <c r="G4378" s="89">
        <v>0</v>
      </c>
      <c r="H4378" s="89">
        <v>0</v>
      </c>
      <c r="I4378" s="89">
        <v>0</v>
      </c>
      <c r="J4378" s="89">
        <v>0</v>
      </c>
      <c r="K4378" s="89">
        <v>0</v>
      </c>
      <c r="L4378" s="89">
        <v>0</v>
      </c>
      <c r="M4378" s="89">
        <v>0</v>
      </c>
      <c r="N4378" s="89">
        <v>0</v>
      </c>
      <c r="O4378" s="89">
        <v>0</v>
      </c>
      <c r="P4378" s="89">
        <v>0</v>
      </c>
      <c r="Q4378" s="89">
        <v>0</v>
      </c>
      <c r="R4378" s="89">
        <v>0</v>
      </c>
      <c r="S4378" s="89">
        <v>0</v>
      </c>
      <c r="T4378" s="89">
        <v>0</v>
      </c>
      <c r="U4378" s="89">
        <v>0</v>
      </c>
      <c r="V4378" s="89">
        <v>0</v>
      </c>
      <c r="W4378" s="89">
        <v>0</v>
      </c>
      <c r="X4378" s="89">
        <v>0</v>
      </c>
      <c r="Y4378" s="89">
        <v>0</v>
      </c>
    </row>
    <row r="4379" spans="1:25">
      <c r="A4379" s="88" t="s">
        <v>4488</v>
      </c>
      <c r="B4379" s="89">
        <v>0</v>
      </c>
      <c r="C4379" s="89">
        <v>0</v>
      </c>
      <c r="D4379" s="89">
        <v>0</v>
      </c>
      <c r="E4379" s="89">
        <v>0</v>
      </c>
      <c r="F4379" s="89">
        <v>0</v>
      </c>
      <c r="G4379" s="89">
        <v>0</v>
      </c>
      <c r="H4379" s="89">
        <v>0</v>
      </c>
      <c r="I4379" s="89">
        <v>0</v>
      </c>
      <c r="J4379" s="89">
        <v>0</v>
      </c>
      <c r="K4379" s="89">
        <v>0</v>
      </c>
      <c r="L4379" s="89">
        <v>0</v>
      </c>
      <c r="M4379" s="89">
        <v>0</v>
      </c>
      <c r="N4379" s="89">
        <v>0</v>
      </c>
      <c r="O4379" s="89">
        <v>0</v>
      </c>
      <c r="P4379" s="89">
        <v>0</v>
      </c>
      <c r="Q4379" s="89">
        <v>0</v>
      </c>
      <c r="R4379" s="89">
        <v>0</v>
      </c>
      <c r="S4379" s="89">
        <v>0</v>
      </c>
      <c r="T4379" s="89">
        <v>0</v>
      </c>
      <c r="U4379" s="89">
        <v>0</v>
      </c>
      <c r="V4379" s="89">
        <v>0</v>
      </c>
      <c r="W4379" s="89">
        <v>0</v>
      </c>
      <c r="X4379" s="89">
        <v>0</v>
      </c>
      <c r="Y4379" s="89">
        <v>0</v>
      </c>
    </row>
    <row r="4380" spans="1:25">
      <c r="A4380" s="88" t="s">
        <v>4489</v>
      </c>
      <c r="B4380" s="89">
        <v>0</v>
      </c>
      <c r="C4380" s="89">
        <v>0</v>
      </c>
      <c r="D4380" s="89">
        <v>0</v>
      </c>
      <c r="E4380" s="89">
        <v>0</v>
      </c>
      <c r="F4380" s="89">
        <v>0</v>
      </c>
      <c r="G4380" s="89">
        <v>0</v>
      </c>
      <c r="H4380" s="89">
        <v>0</v>
      </c>
      <c r="I4380" s="89">
        <v>0</v>
      </c>
      <c r="J4380" s="89">
        <v>0</v>
      </c>
      <c r="K4380" s="89">
        <v>0</v>
      </c>
      <c r="L4380" s="89">
        <v>0</v>
      </c>
      <c r="M4380" s="89">
        <v>0</v>
      </c>
      <c r="N4380" s="89">
        <v>0</v>
      </c>
      <c r="O4380" s="89">
        <v>0</v>
      </c>
      <c r="P4380" s="89">
        <v>0</v>
      </c>
      <c r="Q4380" s="89">
        <v>0</v>
      </c>
      <c r="R4380" s="89">
        <v>0</v>
      </c>
      <c r="S4380" s="89">
        <v>0</v>
      </c>
      <c r="T4380" s="89">
        <v>0</v>
      </c>
      <c r="U4380" s="89">
        <v>0</v>
      </c>
      <c r="V4380" s="89">
        <v>0</v>
      </c>
      <c r="W4380" s="89">
        <v>0</v>
      </c>
      <c r="X4380" s="89">
        <v>0</v>
      </c>
      <c r="Y4380" s="89">
        <v>0</v>
      </c>
    </row>
    <row r="4381" spans="1:25">
      <c r="A4381" s="88" t="s">
        <v>4490</v>
      </c>
      <c r="B4381" s="89">
        <v>0</v>
      </c>
      <c r="C4381" s="89">
        <v>0</v>
      </c>
      <c r="D4381" s="89">
        <v>0</v>
      </c>
      <c r="E4381" s="89">
        <v>0</v>
      </c>
      <c r="F4381" s="89">
        <v>0</v>
      </c>
      <c r="G4381" s="89">
        <v>0</v>
      </c>
      <c r="H4381" s="89">
        <v>0</v>
      </c>
      <c r="I4381" s="89">
        <v>0</v>
      </c>
      <c r="J4381" s="89">
        <v>0</v>
      </c>
      <c r="K4381" s="89">
        <v>0</v>
      </c>
      <c r="L4381" s="89">
        <v>0</v>
      </c>
      <c r="M4381" s="89">
        <v>0</v>
      </c>
      <c r="N4381" s="89">
        <v>0</v>
      </c>
      <c r="O4381" s="89">
        <v>0</v>
      </c>
      <c r="P4381" s="89">
        <v>0</v>
      </c>
      <c r="Q4381" s="89">
        <v>0</v>
      </c>
      <c r="R4381" s="89">
        <v>0</v>
      </c>
      <c r="S4381" s="89">
        <v>0</v>
      </c>
      <c r="T4381" s="89">
        <v>0</v>
      </c>
      <c r="U4381" s="89">
        <v>0</v>
      </c>
      <c r="V4381" s="89">
        <v>0</v>
      </c>
      <c r="W4381" s="89">
        <v>0</v>
      </c>
      <c r="X4381" s="89">
        <v>0</v>
      </c>
      <c r="Y4381" s="89">
        <v>0</v>
      </c>
    </row>
    <row r="4382" spans="1:25">
      <c r="A4382" s="88" t="s">
        <v>4491</v>
      </c>
      <c r="B4382" s="89">
        <v>0</v>
      </c>
      <c r="C4382" s="89">
        <v>0</v>
      </c>
      <c r="D4382" s="89">
        <v>0</v>
      </c>
      <c r="E4382" s="89">
        <v>0</v>
      </c>
      <c r="F4382" s="89">
        <v>0</v>
      </c>
      <c r="G4382" s="89">
        <v>0</v>
      </c>
      <c r="H4382" s="89">
        <v>0</v>
      </c>
      <c r="I4382" s="89">
        <v>0</v>
      </c>
      <c r="J4382" s="89">
        <v>0</v>
      </c>
      <c r="K4382" s="89">
        <v>0</v>
      </c>
      <c r="L4382" s="89">
        <v>0</v>
      </c>
      <c r="M4382" s="89">
        <v>0</v>
      </c>
      <c r="N4382" s="89">
        <v>0</v>
      </c>
      <c r="O4382" s="89">
        <v>0</v>
      </c>
      <c r="P4382" s="89">
        <v>0</v>
      </c>
      <c r="Q4382" s="89">
        <v>0</v>
      </c>
      <c r="R4382" s="89">
        <v>0</v>
      </c>
      <c r="S4382" s="89">
        <v>0</v>
      </c>
      <c r="T4382" s="89">
        <v>0</v>
      </c>
      <c r="U4382" s="89">
        <v>0</v>
      </c>
      <c r="V4382" s="89">
        <v>0</v>
      </c>
      <c r="W4382" s="89">
        <v>0</v>
      </c>
      <c r="X4382" s="89">
        <v>0</v>
      </c>
      <c r="Y4382" s="89">
        <v>0</v>
      </c>
    </row>
    <row r="4383" spans="1:25">
      <c r="A4383" s="88" t="s">
        <v>4492</v>
      </c>
      <c r="B4383" s="89">
        <v>0</v>
      </c>
      <c r="C4383" s="89">
        <v>0</v>
      </c>
      <c r="D4383" s="89">
        <v>0</v>
      </c>
      <c r="E4383" s="89">
        <v>0</v>
      </c>
      <c r="F4383" s="89">
        <v>0</v>
      </c>
      <c r="G4383" s="89">
        <v>0</v>
      </c>
      <c r="H4383" s="89">
        <v>0</v>
      </c>
      <c r="I4383" s="89">
        <v>0</v>
      </c>
      <c r="J4383" s="89">
        <v>0</v>
      </c>
      <c r="K4383" s="89">
        <v>0</v>
      </c>
      <c r="L4383" s="89">
        <v>0</v>
      </c>
      <c r="M4383" s="89">
        <v>0</v>
      </c>
      <c r="N4383" s="89">
        <v>0</v>
      </c>
      <c r="O4383" s="89">
        <v>0</v>
      </c>
      <c r="P4383" s="89">
        <v>0</v>
      </c>
      <c r="Q4383" s="89">
        <v>0</v>
      </c>
      <c r="R4383" s="89">
        <v>0</v>
      </c>
      <c r="S4383" s="89">
        <v>0</v>
      </c>
      <c r="T4383" s="89">
        <v>0</v>
      </c>
      <c r="U4383" s="89">
        <v>0</v>
      </c>
      <c r="V4383" s="89">
        <v>0</v>
      </c>
      <c r="W4383" s="89">
        <v>0</v>
      </c>
      <c r="X4383" s="89">
        <v>0</v>
      </c>
      <c r="Y4383" s="89">
        <v>0</v>
      </c>
    </row>
    <row r="4384" spans="1:25">
      <c r="A4384" s="88" t="s">
        <v>4493</v>
      </c>
      <c r="B4384" s="89">
        <v>0</v>
      </c>
      <c r="C4384" s="89">
        <v>0</v>
      </c>
      <c r="D4384" s="89">
        <v>0</v>
      </c>
      <c r="E4384" s="89">
        <v>0</v>
      </c>
      <c r="F4384" s="89">
        <v>0</v>
      </c>
      <c r="G4384" s="89">
        <v>0</v>
      </c>
      <c r="H4384" s="89">
        <v>0</v>
      </c>
      <c r="I4384" s="89">
        <v>0</v>
      </c>
      <c r="J4384" s="89">
        <v>0</v>
      </c>
      <c r="K4384" s="89">
        <v>0</v>
      </c>
      <c r="L4384" s="89">
        <v>0</v>
      </c>
      <c r="M4384" s="89">
        <v>0</v>
      </c>
      <c r="N4384" s="89">
        <v>0</v>
      </c>
      <c r="O4384" s="89">
        <v>0</v>
      </c>
      <c r="P4384" s="89">
        <v>0</v>
      </c>
      <c r="Q4384" s="89">
        <v>0</v>
      </c>
      <c r="R4384" s="89">
        <v>0</v>
      </c>
      <c r="S4384" s="89">
        <v>0</v>
      </c>
      <c r="T4384" s="89">
        <v>0</v>
      </c>
      <c r="U4384" s="89">
        <v>0</v>
      </c>
      <c r="V4384" s="89">
        <v>0</v>
      </c>
      <c r="W4384" s="89">
        <v>0</v>
      </c>
      <c r="X4384" s="89">
        <v>0</v>
      </c>
      <c r="Y4384" s="89">
        <v>0</v>
      </c>
    </row>
    <row r="4385" spans="1:25">
      <c r="A4385" s="88" t="s">
        <v>4494</v>
      </c>
      <c r="B4385" s="89">
        <v>0</v>
      </c>
      <c r="C4385" s="89">
        <v>0</v>
      </c>
      <c r="D4385" s="89">
        <v>0</v>
      </c>
      <c r="E4385" s="89">
        <v>0</v>
      </c>
      <c r="F4385" s="89">
        <v>0</v>
      </c>
      <c r="G4385" s="89">
        <v>0</v>
      </c>
      <c r="H4385" s="89">
        <v>0</v>
      </c>
      <c r="I4385" s="89">
        <v>0</v>
      </c>
      <c r="J4385" s="89">
        <v>0</v>
      </c>
      <c r="K4385" s="89">
        <v>0</v>
      </c>
      <c r="L4385" s="89">
        <v>0</v>
      </c>
      <c r="M4385" s="89">
        <v>0</v>
      </c>
      <c r="N4385" s="89">
        <v>0</v>
      </c>
      <c r="O4385" s="89">
        <v>0</v>
      </c>
      <c r="P4385" s="89">
        <v>0</v>
      </c>
      <c r="Q4385" s="89">
        <v>0</v>
      </c>
      <c r="R4385" s="89">
        <v>0</v>
      </c>
      <c r="S4385" s="89">
        <v>0</v>
      </c>
      <c r="T4385" s="89">
        <v>0</v>
      </c>
      <c r="U4385" s="89">
        <v>0</v>
      </c>
      <c r="V4385" s="89">
        <v>0</v>
      </c>
      <c r="W4385" s="89">
        <v>0</v>
      </c>
      <c r="X4385" s="89">
        <v>0</v>
      </c>
      <c r="Y4385" s="89">
        <v>0</v>
      </c>
    </row>
    <row r="4386" spans="1:25">
      <c r="A4386" s="88" t="s">
        <v>4495</v>
      </c>
      <c r="B4386" s="89">
        <v>0</v>
      </c>
      <c r="C4386" s="89">
        <v>0</v>
      </c>
      <c r="D4386" s="89">
        <v>0</v>
      </c>
      <c r="E4386" s="89">
        <v>0</v>
      </c>
      <c r="F4386" s="89">
        <v>0</v>
      </c>
      <c r="G4386" s="89">
        <v>0</v>
      </c>
      <c r="H4386" s="89">
        <v>0</v>
      </c>
      <c r="I4386" s="89">
        <v>0</v>
      </c>
      <c r="J4386" s="89">
        <v>0</v>
      </c>
      <c r="K4386" s="89">
        <v>0</v>
      </c>
      <c r="L4386" s="89">
        <v>0</v>
      </c>
      <c r="M4386" s="89">
        <v>0</v>
      </c>
      <c r="N4386" s="89">
        <v>0</v>
      </c>
      <c r="O4386" s="89">
        <v>0</v>
      </c>
      <c r="P4386" s="89">
        <v>0</v>
      </c>
      <c r="Q4386" s="89">
        <v>0</v>
      </c>
      <c r="R4386" s="89">
        <v>0</v>
      </c>
      <c r="S4386" s="89">
        <v>0</v>
      </c>
      <c r="T4386" s="89">
        <v>0</v>
      </c>
      <c r="U4386" s="89">
        <v>0</v>
      </c>
      <c r="V4386" s="89">
        <v>0</v>
      </c>
      <c r="W4386" s="89">
        <v>0</v>
      </c>
      <c r="X4386" s="89">
        <v>0</v>
      </c>
      <c r="Y4386" s="89">
        <v>0</v>
      </c>
    </row>
    <row r="4387" spans="1:25">
      <c r="A4387" s="88" t="s">
        <v>4496</v>
      </c>
      <c r="B4387" s="89">
        <v>0</v>
      </c>
      <c r="C4387" s="89">
        <v>0</v>
      </c>
      <c r="D4387" s="89">
        <v>0</v>
      </c>
      <c r="E4387" s="89">
        <v>0</v>
      </c>
      <c r="F4387" s="89">
        <v>0</v>
      </c>
      <c r="G4387" s="89">
        <v>0</v>
      </c>
      <c r="H4387" s="89">
        <v>0</v>
      </c>
      <c r="I4387" s="89">
        <v>0</v>
      </c>
      <c r="J4387" s="89">
        <v>0</v>
      </c>
      <c r="K4387" s="89">
        <v>0</v>
      </c>
      <c r="L4387" s="89">
        <v>0</v>
      </c>
      <c r="M4387" s="89">
        <v>0</v>
      </c>
      <c r="N4387" s="89">
        <v>0</v>
      </c>
      <c r="O4387" s="89">
        <v>0</v>
      </c>
      <c r="P4387" s="89">
        <v>0</v>
      </c>
      <c r="Q4387" s="89">
        <v>0</v>
      </c>
      <c r="R4387" s="89">
        <v>0</v>
      </c>
      <c r="S4387" s="89">
        <v>0</v>
      </c>
      <c r="T4387" s="89">
        <v>0</v>
      </c>
      <c r="U4387" s="89">
        <v>0</v>
      </c>
      <c r="V4387" s="89">
        <v>0</v>
      </c>
      <c r="W4387" s="89">
        <v>0</v>
      </c>
      <c r="X4387" s="89">
        <v>0</v>
      </c>
      <c r="Y4387" s="89">
        <v>0</v>
      </c>
    </row>
    <row r="4388" spans="1:25">
      <c r="A4388" s="88" t="s">
        <v>4497</v>
      </c>
      <c r="B4388" s="89">
        <v>0</v>
      </c>
      <c r="C4388" s="89">
        <v>0</v>
      </c>
      <c r="D4388" s="89">
        <v>0</v>
      </c>
      <c r="E4388" s="89">
        <v>0</v>
      </c>
      <c r="F4388" s="89">
        <v>0</v>
      </c>
      <c r="G4388" s="89">
        <v>0</v>
      </c>
      <c r="H4388" s="89">
        <v>0</v>
      </c>
      <c r="I4388" s="89">
        <v>0</v>
      </c>
      <c r="J4388" s="89">
        <v>0</v>
      </c>
      <c r="K4388" s="89">
        <v>0</v>
      </c>
      <c r="L4388" s="89">
        <v>0</v>
      </c>
      <c r="M4388" s="89">
        <v>0</v>
      </c>
      <c r="N4388" s="89">
        <v>0</v>
      </c>
      <c r="O4388" s="89">
        <v>0</v>
      </c>
      <c r="P4388" s="89">
        <v>0</v>
      </c>
      <c r="Q4388" s="89">
        <v>0</v>
      </c>
      <c r="R4388" s="89">
        <v>0</v>
      </c>
      <c r="S4388" s="89">
        <v>0</v>
      </c>
      <c r="T4388" s="89">
        <v>0</v>
      </c>
      <c r="U4388" s="89">
        <v>0</v>
      </c>
      <c r="V4388" s="89">
        <v>0</v>
      </c>
      <c r="W4388" s="89">
        <v>0</v>
      </c>
      <c r="X4388" s="89">
        <v>0</v>
      </c>
      <c r="Y4388" s="89">
        <v>0</v>
      </c>
    </row>
    <row r="4389" spans="1:25">
      <c r="A4389" s="88" t="s">
        <v>4498</v>
      </c>
      <c r="B4389" s="89">
        <v>0</v>
      </c>
      <c r="C4389" s="89">
        <v>0</v>
      </c>
      <c r="D4389" s="89">
        <v>0</v>
      </c>
      <c r="E4389" s="89">
        <v>0</v>
      </c>
      <c r="F4389" s="89">
        <v>0</v>
      </c>
      <c r="G4389" s="89">
        <v>0</v>
      </c>
      <c r="H4389" s="89">
        <v>0</v>
      </c>
      <c r="I4389" s="89">
        <v>0</v>
      </c>
      <c r="J4389" s="89">
        <v>0</v>
      </c>
      <c r="K4389" s="89">
        <v>0</v>
      </c>
      <c r="L4389" s="89">
        <v>0</v>
      </c>
      <c r="M4389" s="89">
        <v>0</v>
      </c>
      <c r="N4389" s="89">
        <v>0</v>
      </c>
      <c r="O4389" s="89">
        <v>0</v>
      </c>
      <c r="P4389" s="89">
        <v>0</v>
      </c>
      <c r="Q4389" s="89">
        <v>0</v>
      </c>
      <c r="R4389" s="89">
        <v>0</v>
      </c>
      <c r="S4389" s="89">
        <v>0</v>
      </c>
      <c r="T4389" s="89">
        <v>0</v>
      </c>
      <c r="U4389" s="89">
        <v>0</v>
      </c>
      <c r="V4389" s="89">
        <v>0</v>
      </c>
      <c r="W4389" s="89">
        <v>0</v>
      </c>
      <c r="X4389" s="89">
        <v>0</v>
      </c>
      <c r="Y4389" s="89">
        <v>0</v>
      </c>
    </row>
    <row r="4390" spans="1:25">
      <c r="A4390" s="88" t="s">
        <v>4499</v>
      </c>
      <c r="B4390" s="89">
        <v>0</v>
      </c>
      <c r="C4390" s="89">
        <v>0</v>
      </c>
      <c r="D4390" s="89">
        <v>0</v>
      </c>
      <c r="E4390" s="89">
        <v>0</v>
      </c>
      <c r="F4390" s="89">
        <v>0</v>
      </c>
      <c r="G4390" s="89">
        <v>0</v>
      </c>
      <c r="H4390" s="89">
        <v>0</v>
      </c>
      <c r="I4390" s="89">
        <v>0</v>
      </c>
      <c r="J4390" s="89">
        <v>0</v>
      </c>
      <c r="K4390" s="89">
        <v>0</v>
      </c>
      <c r="L4390" s="89">
        <v>0</v>
      </c>
      <c r="M4390" s="89">
        <v>0</v>
      </c>
      <c r="N4390" s="89">
        <v>0</v>
      </c>
      <c r="O4390" s="89">
        <v>0</v>
      </c>
      <c r="P4390" s="89">
        <v>0</v>
      </c>
      <c r="Q4390" s="89">
        <v>0</v>
      </c>
      <c r="R4390" s="89">
        <v>0</v>
      </c>
      <c r="S4390" s="89">
        <v>0</v>
      </c>
      <c r="T4390" s="89">
        <v>0</v>
      </c>
      <c r="U4390" s="89">
        <v>0</v>
      </c>
      <c r="V4390" s="89">
        <v>0</v>
      </c>
      <c r="W4390" s="89">
        <v>0</v>
      </c>
      <c r="X4390" s="89">
        <v>0</v>
      </c>
      <c r="Y4390" s="89">
        <v>0</v>
      </c>
    </row>
    <row r="4391" spans="1:25">
      <c r="A4391" s="88" t="s">
        <v>4500</v>
      </c>
      <c r="B4391" s="89">
        <v>0</v>
      </c>
      <c r="C4391" s="89">
        <v>0</v>
      </c>
      <c r="D4391" s="89">
        <v>0</v>
      </c>
      <c r="E4391" s="89">
        <v>0</v>
      </c>
      <c r="F4391" s="89">
        <v>0</v>
      </c>
      <c r="G4391" s="89">
        <v>0</v>
      </c>
      <c r="H4391" s="89">
        <v>0</v>
      </c>
      <c r="I4391" s="89">
        <v>0</v>
      </c>
      <c r="J4391" s="89">
        <v>0</v>
      </c>
      <c r="K4391" s="89">
        <v>0</v>
      </c>
      <c r="L4391" s="89">
        <v>0</v>
      </c>
      <c r="M4391" s="89">
        <v>0</v>
      </c>
      <c r="N4391" s="89">
        <v>0</v>
      </c>
      <c r="O4391" s="89">
        <v>0</v>
      </c>
      <c r="P4391" s="89">
        <v>0</v>
      </c>
      <c r="Q4391" s="89">
        <v>0</v>
      </c>
      <c r="R4391" s="89">
        <v>0</v>
      </c>
      <c r="S4391" s="89">
        <v>0</v>
      </c>
      <c r="T4391" s="89">
        <v>0</v>
      </c>
      <c r="U4391" s="89">
        <v>0</v>
      </c>
      <c r="V4391" s="89">
        <v>0</v>
      </c>
      <c r="W4391" s="89">
        <v>0</v>
      </c>
      <c r="X4391" s="89">
        <v>0</v>
      </c>
      <c r="Y4391" s="89">
        <v>0</v>
      </c>
    </row>
    <row r="4392" spans="1:25">
      <c r="A4392" s="88" t="s">
        <v>4501</v>
      </c>
      <c r="B4392" s="89">
        <v>0</v>
      </c>
      <c r="C4392" s="89">
        <v>0</v>
      </c>
      <c r="D4392" s="89">
        <v>0</v>
      </c>
      <c r="E4392" s="89">
        <v>0</v>
      </c>
      <c r="F4392" s="89">
        <v>0</v>
      </c>
      <c r="G4392" s="89">
        <v>0</v>
      </c>
      <c r="H4392" s="89">
        <v>0</v>
      </c>
      <c r="I4392" s="89">
        <v>0</v>
      </c>
      <c r="J4392" s="89">
        <v>0</v>
      </c>
      <c r="K4392" s="89">
        <v>0</v>
      </c>
      <c r="L4392" s="89">
        <v>0</v>
      </c>
      <c r="M4392" s="89">
        <v>0</v>
      </c>
      <c r="N4392" s="89">
        <v>0</v>
      </c>
      <c r="O4392" s="89">
        <v>0</v>
      </c>
      <c r="P4392" s="89">
        <v>0</v>
      </c>
      <c r="Q4392" s="89">
        <v>0</v>
      </c>
      <c r="R4392" s="89">
        <v>0</v>
      </c>
      <c r="S4392" s="89">
        <v>0</v>
      </c>
      <c r="T4392" s="89">
        <v>0</v>
      </c>
      <c r="U4392" s="89">
        <v>0</v>
      </c>
      <c r="V4392" s="89">
        <v>0</v>
      </c>
      <c r="W4392" s="89">
        <v>0</v>
      </c>
      <c r="X4392" s="89">
        <v>0</v>
      </c>
      <c r="Y4392" s="89">
        <v>0</v>
      </c>
    </row>
    <row r="4393" spans="1:25">
      <c r="A4393" s="88" t="s">
        <v>4502</v>
      </c>
      <c r="B4393" s="89">
        <v>0</v>
      </c>
      <c r="C4393" s="89">
        <v>0</v>
      </c>
      <c r="D4393" s="89">
        <v>0</v>
      </c>
      <c r="E4393" s="89">
        <v>0</v>
      </c>
      <c r="F4393" s="89">
        <v>0</v>
      </c>
      <c r="G4393" s="89">
        <v>0</v>
      </c>
      <c r="H4393" s="89">
        <v>0</v>
      </c>
      <c r="I4393" s="89">
        <v>0</v>
      </c>
      <c r="J4393" s="89">
        <v>0</v>
      </c>
      <c r="K4393" s="89">
        <v>0</v>
      </c>
      <c r="L4393" s="89">
        <v>0</v>
      </c>
      <c r="M4393" s="89">
        <v>0</v>
      </c>
      <c r="N4393" s="89">
        <v>0</v>
      </c>
      <c r="O4393" s="89">
        <v>0</v>
      </c>
      <c r="P4393" s="89">
        <v>0</v>
      </c>
      <c r="Q4393" s="89">
        <v>0</v>
      </c>
      <c r="R4393" s="89">
        <v>0</v>
      </c>
      <c r="S4393" s="89">
        <v>0</v>
      </c>
      <c r="T4393" s="89">
        <v>0</v>
      </c>
      <c r="U4393" s="89">
        <v>0</v>
      </c>
      <c r="V4393" s="89">
        <v>0</v>
      </c>
      <c r="W4393" s="89">
        <v>0</v>
      </c>
      <c r="X4393" s="89">
        <v>0</v>
      </c>
      <c r="Y4393" s="89">
        <v>0</v>
      </c>
    </row>
    <row r="4394" spans="1:25">
      <c r="A4394" s="88" t="s">
        <v>4503</v>
      </c>
      <c r="B4394" s="89">
        <v>0</v>
      </c>
      <c r="C4394" s="89">
        <v>0</v>
      </c>
      <c r="D4394" s="89">
        <v>0</v>
      </c>
      <c r="E4394" s="89">
        <v>0</v>
      </c>
      <c r="F4394" s="89">
        <v>0</v>
      </c>
      <c r="G4394" s="89">
        <v>0</v>
      </c>
      <c r="H4394" s="89">
        <v>0</v>
      </c>
      <c r="I4394" s="89">
        <v>0</v>
      </c>
      <c r="J4394" s="89">
        <v>0</v>
      </c>
      <c r="K4394" s="89">
        <v>0</v>
      </c>
      <c r="L4394" s="89">
        <v>0</v>
      </c>
      <c r="M4394" s="89">
        <v>0</v>
      </c>
      <c r="N4394" s="89">
        <v>0</v>
      </c>
      <c r="O4394" s="89">
        <v>0</v>
      </c>
      <c r="P4394" s="89">
        <v>0</v>
      </c>
      <c r="Q4394" s="89">
        <v>0</v>
      </c>
      <c r="R4394" s="89">
        <v>0</v>
      </c>
      <c r="S4394" s="89">
        <v>0</v>
      </c>
      <c r="T4394" s="89">
        <v>0</v>
      </c>
      <c r="U4394" s="89">
        <v>0</v>
      </c>
      <c r="V4394" s="89">
        <v>0</v>
      </c>
      <c r="W4394" s="89">
        <v>0</v>
      </c>
      <c r="X4394" s="89">
        <v>0</v>
      </c>
      <c r="Y4394" s="89">
        <v>0</v>
      </c>
    </row>
    <row r="4395" spans="1:25">
      <c r="A4395" s="88" t="s">
        <v>4504</v>
      </c>
      <c r="B4395" s="89">
        <v>0</v>
      </c>
      <c r="C4395" s="89">
        <v>0</v>
      </c>
      <c r="D4395" s="89">
        <v>0</v>
      </c>
      <c r="E4395" s="89">
        <v>0</v>
      </c>
      <c r="F4395" s="89">
        <v>0</v>
      </c>
      <c r="G4395" s="89">
        <v>0</v>
      </c>
      <c r="H4395" s="89">
        <v>0</v>
      </c>
      <c r="I4395" s="89">
        <v>0</v>
      </c>
      <c r="J4395" s="89">
        <v>0</v>
      </c>
      <c r="K4395" s="89">
        <v>0</v>
      </c>
      <c r="L4395" s="89">
        <v>0</v>
      </c>
      <c r="M4395" s="89">
        <v>0</v>
      </c>
      <c r="N4395" s="89">
        <v>0</v>
      </c>
      <c r="O4395" s="89">
        <v>0</v>
      </c>
      <c r="P4395" s="89">
        <v>0</v>
      </c>
      <c r="Q4395" s="89">
        <v>0</v>
      </c>
      <c r="R4395" s="89">
        <v>0</v>
      </c>
      <c r="S4395" s="89">
        <v>0</v>
      </c>
      <c r="T4395" s="89">
        <v>0</v>
      </c>
      <c r="U4395" s="89">
        <v>0</v>
      </c>
      <c r="V4395" s="89">
        <v>0</v>
      </c>
      <c r="W4395" s="89">
        <v>0</v>
      </c>
      <c r="X4395" s="89">
        <v>0</v>
      </c>
      <c r="Y4395" s="89">
        <v>0</v>
      </c>
    </row>
    <row r="4396" spans="1:25">
      <c r="A4396" s="88" t="s">
        <v>4505</v>
      </c>
      <c r="B4396" s="89">
        <v>0</v>
      </c>
      <c r="C4396" s="89">
        <v>0</v>
      </c>
      <c r="D4396" s="89">
        <v>0</v>
      </c>
      <c r="E4396" s="89">
        <v>0</v>
      </c>
      <c r="F4396" s="89">
        <v>0</v>
      </c>
      <c r="G4396" s="89">
        <v>0</v>
      </c>
      <c r="H4396" s="89">
        <v>0</v>
      </c>
      <c r="I4396" s="89">
        <v>0</v>
      </c>
      <c r="J4396" s="89">
        <v>0</v>
      </c>
      <c r="K4396" s="89">
        <v>0</v>
      </c>
      <c r="L4396" s="89">
        <v>0</v>
      </c>
      <c r="M4396" s="89">
        <v>0</v>
      </c>
      <c r="N4396" s="89">
        <v>0</v>
      </c>
      <c r="O4396" s="89">
        <v>0</v>
      </c>
      <c r="P4396" s="89">
        <v>0</v>
      </c>
      <c r="Q4396" s="89">
        <v>0</v>
      </c>
      <c r="R4396" s="89">
        <v>0</v>
      </c>
      <c r="S4396" s="89">
        <v>0</v>
      </c>
      <c r="T4396" s="89">
        <v>0</v>
      </c>
      <c r="U4396" s="89">
        <v>0</v>
      </c>
      <c r="V4396" s="89">
        <v>0</v>
      </c>
      <c r="W4396" s="89">
        <v>0</v>
      </c>
      <c r="X4396" s="89">
        <v>0</v>
      </c>
      <c r="Y4396" s="89">
        <v>0</v>
      </c>
    </row>
    <row r="4397" spans="1:25">
      <c r="A4397" s="88" t="s">
        <v>4506</v>
      </c>
      <c r="B4397" s="89">
        <v>0</v>
      </c>
      <c r="C4397" s="89">
        <v>0</v>
      </c>
      <c r="D4397" s="89">
        <v>0</v>
      </c>
      <c r="E4397" s="89">
        <v>0</v>
      </c>
      <c r="F4397" s="89">
        <v>0</v>
      </c>
      <c r="G4397" s="89">
        <v>0</v>
      </c>
      <c r="H4397" s="89">
        <v>0</v>
      </c>
      <c r="I4397" s="89">
        <v>0</v>
      </c>
      <c r="J4397" s="89">
        <v>0</v>
      </c>
      <c r="K4397" s="89">
        <v>0</v>
      </c>
      <c r="L4397" s="89">
        <v>0</v>
      </c>
      <c r="M4397" s="89">
        <v>0</v>
      </c>
      <c r="N4397" s="89">
        <v>0</v>
      </c>
      <c r="O4397" s="89">
        <v>0</v>
      </c>
      <c r="P4397" s="89">
        <v>0</v>
      </c>
      <c r="Q4397" s="89">
        <v>0</v>
      </c>
      <c r="R4397" s="89">
        <v>0</v>
      </c>
      <c r="S4397" s="89">
        <v>0</v>
      </c>
      <c r="T4397" s="89">
        <v>0</v>
      </c>
      <c r="U4397" s="89">
        <v>0</v>
      </c>
      <c r="V4397" s="89">
        <v>0</v>
      </c>
      <c r="W4397" s="89">
        <v>0</v>
      </c>
      <c r="X4397" s="89">
        <v>0</v>
      </c>
      <c r="Y4397" s="89">
        <v>0</v>
      </c>
    </row>
    <row r="4398" spans="1:25">
      <c r="A4398" s="88" t="s">
        <v>4507</v>
      </c>
      <c r="B4398" s="89">
        <v>0</v>
      </c>
      <c r="C4398" s="89">
        <v>0</v>
      </c>
      <c r="D4398" s="89">
        <v>0</v>
      </c>
      <c r="E4398" s="89">
        <v>0</v>
      </c>
      <c r="F4398" s="89">
        <v>0</v>
      </c>
      <c r="G4398" s="89">
        <v>0</v>
      </c>
      <c r="H4398" s="89">
        <v>0</v>
      </c>
      <c r="I4398" s="89">
        <v>0</v>
      </c>
      <c r="J4398" s="89">
        <v>0</v>
      </c>
      <c r="K4398" s="89">
        <v>0</v>
      </c>
      <c r="L4398" s="89">
        <v>0</v>
      </c>
      <c r="M4398" s="89">
        <v>0</v>
      </c>
      <c r="N4398" s="89">
        <v>0</v>
      </c>
      <c r="O4398" s="89">
        <v>0</v>
      </c>
      <c r="P4398" s="89">
        <v>0</v>
      </c>
      <c r="Q4398" s="89">
        <v>0</v>
      </c>
      <c r="R4398" s="89">
        <v>0</v>
      </c>
      <c r="S4398" s="89">
        <v>0</v>
      </c>
      <c r="T4398" s="89">
        <v>0</v>
      </c>
      <c r="U4398" s="89">
        <v>0</v>
      </c>
      <c r="V4398" s="89">
        <v>0</v>
      </c>
      <c r="W4398" s="89">
        <v>0</v>
      </c>
      <c r="X4398" s="89">
        <v>0</v>
      </c>
      <c r="Y4398" s="89">
        <v>0</v>
      </c>
    </row>
    <row r="4399" spans="1:25">
      <c r="A4399" s="88" t="s">
        <v>4508</v>
      </c>
      <c r="B4399" s="89">
        <v>0</v>
      </c>
      <c r="C4399" s="89">
        <v>0</v>
      </c>
      <c r="D4399" s="89">
        <v>0</v>
      </c>
      <c r="E4399" s="89">
        <v>0</v>
      </c>
      <c r="F4399" s="89">
        <v>0</v>
      </c>
      <c r="G4399" s="89">
        <v>0</v>
      </c>
      <c r="H4399" s="89">
        <v>0</v>
      </c>
      <c r="I4399" s="89">
        <v>0</v>
      </c>
      <c r="J4399" s="89">
        <v>0</v>
      </c>
      <c r="K4399" s="89">
        <v>0</v>
      </c>
      <c r="L4399" s="89">
        <v>0</v>
      </c>
      <c r="M4399" s="89">
        <v>0</v>
      </c>
      <c r="N4399" s="89">
        <v>0</v>
      </c>
      <c r="O4399" s="89">
        <v>0</v>
      </c>
      <c r="P4399" s="89">
        <v>0</v>
      </c>
      <c r="Q4399" s="89">
        <v>0</v>
      </c>
      <c r="R4399" s="89">
        <v>0</v>
      </c>
      <c r="S4399" s="89">
        <v>0</v>
      </c>
      <c r="T4399" s="89">
        <v>0</v>
      </c>
      <c r="U4399" s="89">
        <v>0</v>
      </c>
      <c r="V4399" s="89">
        <v>0</v>
      </c>
      <c r="W4399" s="89">
        <v>0</v>
      </c>
      <c r="X4399" s="89">
        <v>0</v>
      </c>
      <c r="Y4399" s="89">
        <v>0</v>
      </c>
    </row>
    <row r="4400" spans="1:25">
      <c r="A4400" s="88" t="s">
        <v>4509</v>
      </c>
      <c r="B4400" s="89">
        <v>0</v>
      </c>
      <c r="C4400" s="89">
        <v>0</v>
      </c>
      <c r="D4400" s="89">
        <v>0</v>
      </c>
      <c r="E4400" s="89">
        <v>0</v>
      </c>
      <c r="F4400" s="89">
        <v>0</v>
      </c>
      <c r="G4400" s="89">
        <v>0</v>
      </c>
      <c r="H4400" s="89">
        <v>0</v>
      </c>
      <c r="I4400" s="89">
        <v>0</v>
      </c>
      <c r="J4400" s="89">
        <v>0</v>
      </c>
      <c r="K4400" s="89">
        <v>0</v>
      </c>
      <c r="L4400" s="89">
        <v>0</v>
      </c>
      <c r="M4400" s="89">
        <v>0</v>
      </c>
      <c r="N4400" s="89">
        <v>0</v>
      </c>
      <c r="O4400" s="89">
        <v>0</v>
      </c>
      <c r="P4400" s="89">
        <v>0</v>
      </c>
      <c r="Q4400" s="89">
        <v>0</v>
      </c>
      <c r="R4400" s="89">
        <v>0</v>
      </c>
      <c r="S4400" s="89">
        <v>0</v>
      </c>
      <c r="T4400" s="89">
        <v>0</v>
      </c>
      <c r="U4400" s="89">
        <v>0</v>
      </c>
      <c r="V4400" s="89">
        <v>0</v>
      </c>
      <c r="W4400" s="89">
        <v>0</v>
      </c>
      <c r="X4400" s="89">
        <v>0</v>
      </c>
      <c r="Y4400" s="89">
        <v>0</v>
      </c>
    </row>
    <row r="4401" spans="1:25">
      <c r="A4401" s="88" t="s">
        <v>4510</v>
      </c>
      <c r="B4401" s="89">
        <v>0</v>
      </c>
      <c r="C4401" s="89">
        <v>0</v>
      </c>
      <c r="D4401" s="89">
        <v>0</v>
      </c>
      <c r="E4401" s="89">
        <v>0</v>
      </c>
      <c r="F4401" s="89">
        <v>0</v>
      </c>
      <c r="G4401" s="89">
        <v>0</v>
      </c>
      <c r="H4401" s="89">
        <v>0</v>
      </c>
      <c r="I4401" s="89">
        <v>0</v>
      </c>
      <c r="J4401" s="89">
        <v>0</v>
      </c>
      <c r="K4401" s="89">
        <v>0</v>
      </c>
      <c r="L4401" s="89">
        <v>0</v>
      </c>
      <c r="M4401" s="89">
        <v>0</v>
      </c>
      <c r="N4401" s="89">
        <v>0</v>
      </c>
      <c r="O4401" s="89">
        <v>0</v>
      </c>
      <c r="P4401" s="89">
        <v>0</v>
      </c>
      <c r="Q4401" s="89">
        <v>0</v>
      </c>
      <c r="R4401" s="89">
        <v>0</v>
      </c>
      <c r="S4401" s="89">
        <v>0</v>
      </c>
      <c r="T4401" s="89">
        <v>0</v>
      </c>
      <c r="U4401" s="89">
        <v>0</v>
      </c>
      <c r="V4401" s="89">
        <v>0</v>
      </c>
      <c r="W4401" s="89">
        <v>0</v>
      </c>
      <c r="X4401" s="89">
        <v>0</v>
      </c>
      <c r="Y4401" s="89">
        <v>0</v>
      </c>
    </row>
    <row r="4402" spans="1:25">
      <c r="A4402" s="88" t="s">
        <v>4511</v>
      </c>
      <c r="B4402" s="89">
        <v>0</v>
      </c>
      <c r="C4402" s="89">
        <v>0</v>
      </c>
      <c r="D4402" s="89">
        <v>0</v>
      </c>
      <c r="E4402" s="89">
        <v>0</v>
      </c>
      <c r="F4402" s="89">
        <v>0</v>
      </c>
      <c r="G4402" s="89">
        <v>0</v>
      </c>
      <c r="H4402" s="89">
        <v>0</v>
      </c>
      <c r="I4402" s="89">
        <v>0</v>
      </c>
      <c r="J4402" s="89">
        <v>0</v>
      </c>
      <c r="K4402" s="89">
        <v>0</v>
      </c>
      <c r="L4402" s="89">
        <v>0</v>
      </c>
      <c r="M4402" s="89">
        <v>0</v>
      </c>
      <c r="N4402" s="89">
        <v>0</v>
      </c>
      <c r="O4402" s="89">
        <v>0</v>
      </c>
      <c r="P4402" s="89">
        <v>0</v>
      </c>
      <c r="Q4402" s="89">
        <v>0</v>
      </c>
      <c r="R4402" s="89">
        <v>0</v>
      </c>
      <c r="S4402" s="89">
        <v>0</v>
      </c>
      <c r="T4402" s="89">
        <v>0</v>
      </c>
      <c r="U4402" s="89">
        <v>0</v>
      </c>
      <c r="V4402" s="89">
        <v>0</v>
      </c>
      <c r="W4402" s="89">
        <v>0</v>
      </c>
      <c r="X4402" s="89">
        <v>0</v>
      </c>
      <c r="Y4402" s="89">
        <v>0</v>
      </c>
    </row>
    <row r="4403" spans="1:25">
      <c r="A4403" s="88" t="s">
        <v>4512</v>
      </c>
      <c r="B4403" s="89">
        <v>0</v>
      </c>
      <c r="C4403" s="89">
        <v>0</v>
      </c>
      <c r="D4403" s="89">
        <v>0</v>
      </c>
      <c r="E4403" s="89">
        <v>0</v>
      </c>
      <c r="F4403" s="89">
        <v>0</v>
      </c>
      <c r="G4403" s="89">
        <v>0</v>
      </c>
      <c r="H4403" s="89">
        <v>0</v>
      </c>
      <c r="I4403" s="89">
        <v>0</v>
      </c>
      <c r="J4403" s="89">
        <v>0</v>
      </c>
      <c r="K4403" s="89">
        <v>0</v>
      </c>
      <c r="L4403" s="89">
        <v>0</v>
      </c>
      <c r="M4403" s="89">
        <v>0</v>
      </c>
      <c r="N4403" s="89">
        <v>0</v>
      </c>
      <c r="O4403" s="89">
        <v>0</v>
      </c>
      <c r="P4403" s="89">
        <v>0</v>
      </c>
      <c r="Q4403" s="89">
        <v>0</v>
      </c>
      <c r="R4403" s="89">
        <v>0</v>
      </c>
      <c r="S4403" s="89">
        <v>0</v>
      </c>
      <c r="T4403" s="89">
        <v>0</v>
      </c>
      <c r="U4403" s="89">
        <v>0</v>
      </c>
      <c r="V4403" s="89">
        <v>0</v>
      </c>
      <c r="W4403" s="89">
        <v>0</v>
      </c>
      <c r="X4403" s="89">
        <v>0</v>
      </c>
      <c r="Y4403" s="89">
        <v>0</v>
      </c>
    </row>
    <row r="4404" spans="1:25">
      <c r="A4404" s="88" t="s">
        <v>4513</v>
      </c>
      <c r="B4404" s="89">
        <v>0</v>
      </c>
      <c r="C4404" s="89">
        <v>0</v>
      </c>
      <c r="D4404" s="89">
        <v>0</v>
      </c>
      <c r="E4404" s="89">
        <v>0</v>
      </c>
      <c r="F4404" s="89">
        <v>0</v>
      </c>
      <c r="G4404" s="89">
        <v>0</v>
      </c>
      <c r="H4404" s="89">
        <v>0</v>
      </c>
      <c r="I4404" s="89">
        <v>0</v>
      </c>
      <c r="J4404" s="89">
        <v>0</v>
      </c>
      <c r="K4404" s="89">
        <v>0</v>
      </c>
      <c r="L4404" s="89">
        <v>0</v>
      </c>
      <c r="M4404" s="89">
        <v>0</v>
      </c>
      <c r="N4404" s="89">
        <v>0</v>
      </c>
      <c r="O4404" s="89">
        <v>0</v>
      </c>
      <c r="P4404" s="89">
        <v>0</v>
      </c>
      <c r="Q4404" s="89">
        <v>0</v>
      </c>
      <c r="R4404" s="89">
        <v>0</v>
      </c>
      <c r="S4404" s="89">
        <v>0</v>
      </c>
      <c r="T4404" s="89">
        <v>0</v>
      </c>
      <c r="U4404" s="89">
        <v>0</v>
      </c>
      <c r="V4404" s="89">
        <v>0</v>
      </c>
      <c r="W4404" s="89">
        <v>0</v>
      </c>
      <c r="X4404" s="89">
        <v>0</v>
      </c>
      <c r="Y4404" s="89">
        <v>0</v>
      </c>
    </row>
    <row r="4405" spans="1:25">
      <c r="A4405" s="88" t="s">
        <v>4514</v>
      </c>
      <c r="B4405" s="89">
        <v>0</v>
      </c>
      <c r="C4405" s="89">
        <v>0</v>
      </c>
      <c r="D4405" s="89">
        <v>0</v>
      </c>
      <c r="E4405" s="89">
        <v>0</v>
      </c>
      <c r="F4405" s="89">
        <v>0</v>
      </c>
      <c r="G4405" s="89">
        <v>0</v>
      </c>
      <c r="H4405" s="89">
        <v>0</v>
      </c>
      <c r="I4405" s="89">
        <v>0</v>
      </c>
      <c r="J4405" s="89">
        <v>0</v>
      </c>
      <c r="K4405" s="89">
        <v>0</v>
      </c>
      <c r="L4405" s="89">
        <v>0</v>
      </c>
      <c r="M4405" s="89">
        <v>0</v>
      </c>
      <c r="N4405" s="89">
        <v>0</v>
      </c>
      <c r="O4405" s="89">
        <v>0</v>
      </c>
      <c r="P4405" s="89">
        <v>0</v>
      </c>
      <c r="Q4405" s="89">
        <v>0</v>
      </c>
      <c r="R4405" s="89">
        <v>0</v>
      </c>
      <c r="S4405" s="89">
        <v>0</v>
      </c>
      <c r="T4405" s="89">
        <v>0</v>
      </c>
      <c r="U4405" s="89">
        <v>0</v>
      </c>
      <c r="V4405" s="89">
        <v>0</v>
      </c>
      <c r="W4405" s="89">
        <v>0</v>
      </c>
      <c r="X4405" s="89">
        <v>0</v>
      </c>
      <c r="Y4405" s="89">
        <v>0</v>
      </c>
    </row>
    <row r="4406" spans="1:25">
      <c r="A4406" s="88" t="s">
        <v>4515</v>
      </c>
      <c r="B4406" s="89">
        <v>0</v>
      </c>
      <c r="C4406" s="89">
        <v>0</v>
      </c>
      <c r="D4406" s="89">
        <v>0</v>
      </c>
      <c r="E4406" s="89">
        <v>0</v>
      </c>
      <c r="F4406" s="89">
        <v>0</v>
      </c>
      <c r="G4406" s="89">
        <v>0</v>
      </c>
      <c r="H4406" s="89">
        <v>0</v>
      </c>
      <c r="I4406" s="89">
        <v>0</v>
      </c>
      <c r="J4406" s="89">
        <v>0</v>
      </c>
      <c r="K4406" s="89">
        <v>0</v>
      </c>
      <c r="L4406" s="89">
        <v>0</v>
      </c>
      <c r="M4406" s="89">
        <v>0</v>
      </c>
      <c r="N4406" s="89">
        <v>0</v>
      </c>
      <c r="O4406" s="89">
        <v>0</v>
      </c>
      <c r="P4406" s="89">
        <v>0</v>
      </c>
      <c r="Q4406" s="89">
        <v>0</v>
      </c>
      <c r="R4406" s="89">
        <v>0</v>
      </c>
      <c r="S4406" s="89">
        <v>0</v>
      </c>
      <c r="T4406" s="89">
        <v>0</v>
      </c>
      <c r="U4406" s="89">
        <v>0</v>
      </c>
      <c r="V4406" s="89">
        <v>0</v>
      </c>
      <c r="W4406" s="89">
        <v>0</v>
      </c>
      <c r="X4406" s="89">
        <v>0</v>
      </c>
      <c r="Y4406" s="89">
        <v>0</v>
      </c>
    </row>
    <row r="4407" spans="1:25">
      <c r="A4407" s="88" t="s">
        <v>4516</v>
      </c>
      <c r="B4407" s="89">
        <v>0</v>
      </c>
      <c r="C4407" s="89">
        <v>0</v>
      </c>
      <c r="D4407" s="89">
        <v>0</v>
      </c>
      <c r="E4407" s="89">
        <v>0</v>
      </c>
      <c r="F4407" s="89">
        <v>0</v>
      </c>
      <c r="G4407" s="89">
        <v>0</v>
      </c>
      <c r="H4407" s="89">
        <v>0</v>
      </c>
      <c r="I4407" s="89">
        <v>0</v>
      </c>
      <c r="J4407" s="89">
        <v>0</v>
      </c>
      <c r="K4407" s="89">
        <v>0</v>
      </c>
      <c r="L4407" s="89">
        <v>0</v>
      </c>
      <c r="M4407" s="89">
        <v>0</v>
      </c>
      <c r="N4407" s="89">
        <v>0</v>
      </c>
      <c r="O4407" s="89">
        <v>0</v>
      </c>
      <c r="P4407" s="89">
        <v>0</v>
      </c>
      <c r="Q4407" s="89">
        <v>0</v>
      </c>
      <c r="R4407" s="89">
        <v>0</v>
      </c>
      <c r="S4407" s="89">
        <v>0</v>
      </c>
      <c r="T4407" s="89">
        <v>0</v>
      </c>
      <c r="U4407" s="89">
        <v>0</v>
      </c>
      <c r="V4407" s="89">
        <v>0</v>
      </c>
      <c r="W4407" s="89">
        <v>0</v>
      </c>
      <c r="X4407" s="89">
        <v>0</v>
      </c>
      <c r="Y4407" s="89">
        <v>0</v>
      </c>
    </row>
    <row r="4408" spans="1:25">
      <c r="A4408" s="88" t="s">
        <v>4517</v>
      </c>
      <c r="B4408" s="89">
        <v>0</v>
      </c>
      <c r="C4408" s="89">
        <v>0</v>
      </c>
      <c r="D4408" s="89">
        <v>0</v>
      </c>
      <c r="E4408" s="89">
        <v>0</v>
      </c>
      <c r="F4408" s="89">
        <v>0</v>
      </c>
      <c r="G4408" s="89">
        <v>0</v>
      </c>
      <c r="H4408" s="89">
        <v>0</v>
      </c>
      <c r="I4408" s="89">
        <v>0</v>
      </c>
      <c r="J4408" s="89">
        <v>0</v>
      </c>
      <c r="K4408" s="89">
        <v>0</v>
      </c>
      <c r="L4408" s="89">
        <v>0</v>
      </c>
      <c r="M4408" s="89">
        <v>0</v>
      </c>
      <c r="N4408" s="89">
        <v>0</v>
      </c>
      <c r="O4408" s="89">
        <v>0</v>
      </c>
      <c r="P4408" s="89">
        <v>0</v>
      </c>
      <c r="Q4408" s="89">
        <v>0</v>
      </c>
      <c r="R4408" s="89">
        <v>0</v>
      </c>
      <c r="S4408" s="89">
        <v>0</v>
      </c>
      <c r="T4408" s="89">
        <v>0</v>
      </c>
      <c r="U4408" s="89">
        <v>0</v>
      </c>
      <c r="V4408" s="89">
        <v>0</v>
      </c>
      <c r="W4408" s="89">
        <v>0</v>
      </c>
      <c r="X4408" s="89">
        <v>0</v>
      </c>
      <c r="Y4408" s="89">
        <v>0</v>
      </c>
    </row>
    <row r="4409" spans="1:25">
      <c r="A4409" s="88" t="s">
        <v>4518</v>
      </c>
      <c r="B4409" s="89">
        <v>0</v>
      </c>
      <c r="C4409" s="89">
        <v>0</v>
      </c>
      <c r="D4409" s="89">
        <v>0</v>
      </c>
      <c r="E4409" s="89">
        <v>0</v>
      </c>
      <c r="F4409" s="89">
        <v>0</v>
      </c>
      <c r="G4409" s="89">
        <v>0</v>
      </c>
      <c r="H4409" s="89">
        <v>0</v>
      </c>
      <c r="I4409" s="89">
        <v>0</v>
      </c>
      <c r="J4409" s="89">
        <v>0</v>
      </c>
      <c r="K4409" s="89">
        <v>0</v>
      </c>
      <c r="L4409" s="89">
        <v>0</v>
      </c>
      <c r="M4409" s="89">
        <v>0</v>
      </c>
      <c r="N4409" s="89">
        <v>0</v>
      </c>
      <c r="O4409" s="89">
        <v>0</v>
      </c>
      <c r="P4409" s="89">
        <v>0</v>
      </c>
      <c r="Q4409" s="89">
        <v>0</v>
      </c>
      <c r="R4409" s="89">
        <v>0</v>
      </c>
      <c r="S4409" s="89">
        <v>0</v>
      </c>
      <c r="T4409" s="89">
        <v>0</v>
      </c>
      <c r="U4409" s="89">
        <v>0</v>
      </c>
      <c r="V4409" s="89">
        <v>0</v>
      </c>
      <c r="W4409" s="89">
        <v>0</v>
      </c>
      <c r="X4409" s="89">
        <v>0</v>
      </c>
      <c r="Y4409" s="89">
        <v>0</v>
      </c>
    </row>
    <row r="4410" spans="1:25">
      <c r="A4410" s="88" t="s">
        <v>4519</v>
      </c>
      <c r="B4410" s="89">
        <v>0</v>
      </c>
      <c r="C4410" s="89">
        <v>0</v>
      </c>
      <c r="D4410" s="89">
        <v>0</v>
      </c>
      <c r="E4410" s="89">
        <v>0</v>
      </c>
      <c r="F4410" s="89">
        <v>0</v>
      </c>
      <c r="G4410" s="89">
        <v>0</v>
      </c>
      <c r="H4410" s="89">
        <v>0</v>
      </c>
      <c r="I4410" s="89">
        <v>0</v>
      </c>
      <c r="J4410" s="89">
        <v>0</v>
      </c>
      <c r="K4410" s="89">
        <v>0</v>
      </c>
      <c r="L4410" s="89">
        <v>0</v>
      </c>
      <c r="M4410" s="89">
        <v>0</v>
      </c>
      <c r="N4410" s="89">
        <v>0</v>
      </c>
      <c r="O4410" s="89">
        <v>0</v>
      </c>
      <c r="P4410" s="89">
        <v>0</v>
      </c>
      <c r="Q4410" s="89">
        <v>0</v>
      </c>
      <c r="R4410" s="89">
        <v>0</v>
      </c>
      <c r="S4410" s="89">
        <v>0</v>
      </c>
      <c r="T4410" s="89">
        <v>0</v>
      </c>
      <c r="U4410" s="89">
        <v>0</v>
      </c>
      <c r="V4410" s="89">
        <v>0</v>
      </c>
      <c r="W4410" s="89">
        <v>0</v>
      </c>
      <c r="X4410" s="89">
        <v>0</v>
      </c>
      <c r="Y4410" s="89">
        <v>0</v>
      </c>
    </row>
    <row r="4411" spans="1:25">
      <c r="A4411" s="88" t="s">
        <v>4520</v>
      </c>
      <c r="B4411" s="89">
        <v>0</v>
      </c>
      <c r="C4411" s="89">
        <v>0</v>
      </c>
      <c r="D4411" s="89">
        <v>0</v>
      </c>
      <c r="E4411" s="89">
        <v>0</v>
      </c>
      <c r="F4411" s="89">
        <v>0</v>
      </c>
      <c r="G4411" s="89">
        <v>0</v>
      </c>
      <c r="H4411" s="89">
        <v>0</v>
      </c>
      <c r="I4411" s="89">
        <v>0</v>
      </c>
      <c r="J4411" s="89">
        <v>0</v>
      </c>
      <c r="K4411" s="89">
        <v>0</v>
      </c>
      <c r="L4411" s="89">
        <v>0</v>
      </c>
      <c r="M4411" s="89">
        <v>0</v>
      </c>
      <c r="N4411" s="89">
        <v>0</v>
      </c>
      <c r="O4411" s="89">
        <v>0</v>
      </c>
      <c r="P4411" s="89">
        <v>0</v>
      </c>
      <c r="Q4411" s="89">
        <v>0</v>
      </c>
      <c r="R4411" s="89">
        <v>0</v>
      </c>
      <c r="S4411" s="89">
        <v>0</v>
      </c>
      <c r="T4411" s="89">
        <v>0</v>
      </c>
      <c r="U4411" s="89">
        <v>0</v>
      </c>
      <c r="V4411" s="89">
        <v>0</v>
      </c>
      <c r="W4411" s="89">
        <v>0</v>
      </c>
      <c r="X4411" s="89">
        <v>0</v>
      </c>
      <c r="Y4411" s="89">
        <v>0</v>
      </c>
    </row>
    <row r="4412" spans="1:25">
      <c r="A4412" s="88" t="s">
        <v>4521</v>
      </c>
      <c r="B4412" s="89">
        <v>0</v>
      </c>
      <c r="C4412" s="89">
        <v>0</v>
      </c>
      <c r="D4412" s="89">
        <v>0</v>
      </c>
      <c r="E4412" s="89">
        <v>0</v>
      </c>
      <c r="F4412" s="89">
        <v>0</v>
      </c>
      <c r="G4412" s="89">
        <v>0</v>
      </c>
      <c r="H4412" s="89">
        <v>0</v>
      </c>
      <c r="I4412" s="89">
        <v>0</v>
      </c>
      <c r="J4412" s="89">
        <v>0</v>
      </c>
      <c r="K4412" s="89">
        <v>0</v>
      </c>
      <c r="L4412" s="89">
        <v>0</v>
      </c>
      <c r="M4412" s="89">
        <v>0</v>
      </c>
      <c r="N4412" s="89">
        <v>0</v>
      </c>
      <c r="O4412" s="89">
        <v>0</v>
      </c>
      <c r="P4412" s="89">
        <v>0</v>
      </c>
      <c r="Q4412" s="89">
        <v>0</v>
      </c>
      <c r="R4412" s="89">
        <v>0</v>
      </c>
      <c r="S4412" s="89">
        <v>0</v>
      </c>
      <c r="T4412" s="89">
        <v>0</v>
      </c>
      <c r="U4412" s="89">
        <v>0</v>
      </c>
      <c r="V4412" s="89">
        <v>0</v>
      </c>
      <c r="W4412" s="89">
        <v>0</v>
      </c>
      <c r="X4412" s="89">
        <v>0</v>
      </c>
      <c r="Y4412" s="89">
        <v>0</v>
      </c>
    </row>
    <row r="4413" spans="1:25">
      <c r="A4413" s="88" t="s">
        <v>4522</v>
      </c>
      <c r="B4413" s="89">
        <v>0</v>
      </c>
      <c r="C4413" s="89">
        <v>0</v>
      </c>
      <c r="D4413" s="89">
        <v>0</v>
      </c>
      <c r="E4413" s="89">
        <v>0</v>
      </c>
      <c r="F4413" s="89">
        <v>0</v>
      </c>
      <c r="G4413" s="89">
        <v>0</v>
      </c>
      <c r="H4413" s="89">
        <v>0</v>
      </c>
      <c r="I4413" s="89">
        <v>0</v>
      </c>
      <c r="J4413" s="89">
        <v>0</v>
      </c>
      <c r="K4413" s="89">
        <v>0</v>
      </c>
      <c r="L4413" s="89">
        <v>0</v>
      </c>
      <c r="M4413" s="89">
        <v>0</v>
      </c>
      <c r="N4413" s="89">
        <v>0</v>
      </c>
      <c r="O4413" s="89">
        <v>0</v>
      </c>
      <c r="P4413" s="89">
        <v>0</v>
      </c>
      <c r="Q4413" s="89">
        <v>0</v>
      </c>
      <c r="R4413" s="89">
        <v>0</v>
      </c>
      <c r="S4413" s="89">
        <v>0</v>
      </c>
      <c r="T4413" s="89">
        <v>0</v>
      </c>
      <c r="U4413" s="89">
        <v>0</v>
      </c>
      <c r="V4413" s="89">
        <v>0</v>
      </c>
      <c r="W4413" s="89">
        <v>0</v>
      </c>
      <c r="X4413" s="89">
        <v>0</v>
      </c>
      <c r="Y4413" s="89">
        <v>0</v>
      </c>
    </row>
    <row r="4414" spans="1:25">
      <c r="A4414" s="88" t="s">
        <v>4523</v>
      </c>
      <c r="B4414" s="89">
        <v>0</v>
      </c>
      <c r="C4414" s="89">
        <v>0</v>
      </c>
      <c r="D4414" s="89">
        <v>0</v>
      </c>
      <c r="E4414" s="89">
        <v>0</v>
      </c>
      <c r="F4414" s="89">
        <v>0</v>
      </c>
      <c r="G4414" s="89">
        <v>0</v>
      </c>
      <c r="H4414" s="89">
        <v>0</v>
      </c>
      <c r="I4414" s="89">
        <v>0</v>
      </c>
      <c r="J4414" s="89">
        <v>0</v>
      </c>
      <c r="K4414" s="89">
        <v>0</v>
      </c>
      <c r="L4414" s="89">
        <v>0</v>
      </c>
      <c r="M4414" s="89">
        <v>0</v>
      </c>
      <c r="N4414" s="89">
        <v>0</v>
      </c>
      <c r="O4414" s="89">
        <v>0</v>
      </c>
      <c r="P4414" s="89">
        <v>0</v>
      </c>
      <c r="Q4414" s="89">
        <v>0</v>
      </c>
      <c r="R4414" s="89">
        <v>0</v>
      </c>
      <c r="S4414" s="89">
        <v>0</v>
      </c>
      <c r="T4414" s="89">
        <v>0</v>
      </c>
      <c r="U4414" s="89">
        <v>0</v>
      </c>
      <c r="V4414" s="89">
        <v>0</v>
      </c>
      <c r="W4414" s="89">
        <v>0</v>
      </c>
      <c r="X4414" s="89">
        <v>0</v>
      </c>
      <c r="Y4414" s="89">
        <v>0</v>
      </c>
    </row>
    <row r="4415" spans="1:25">
      <c r="A4415" s="88" t="s">
        <v>4524</v>
      </c>
      <c r="B4415" s="89">
        <v>0</v>
      </c>
      <c r="C4415" s="89">
        <v>0</v>
      </c>
      <c r="D4415" s="89">
        <v>0</v>
      </c>
      <c r="E4415" s="89">
        <v>0</v>
      </c>
      <c r="F4415" s="89">
        <v>0</v>
      </c>
      <c r="G4415" s="89">
        <v>0</v>
      </c>
      <c r="H4415" s="89">
        <v>0</v>
      </c>
      <c r="I4415" s="89">
        <v>0</v>
      </c>
      <c r="J4415" s="89">
        <v>0</v>
      </c>
      <c r="K4415" s="89">
        <v>0</v>
      </c>
      <c r="L4415" s="89">
        <v>0</v>
      </c>
      <c r="M4415" s="89">
        <v>0</v>
      </c>
      <c r="N4415" s="89">
        <v>0</v>
      </c>
      <c r="O4415" s="89">
        <v>0</v>
      </c>
      <c r="P4415" s="89">
        <v>0</v>
      </c>
      <c r="Q4415" s="89">
        <v>0</v>
      </c>
      <c r="R4415" s="89">
        <v>0</v>
      </c>
      <c r="S4415" s="89">
        <v>0</v>
      </c>
      <c r="T4415" s="89">
        <v>0</v>
      </c>
      <c r="U4415" s="89">
        <v>0</v>
      </c>
      <c r="V4415" s="89">
        <v>0</v>
      </c>
      <c r="W4415" s="89">
        <v>0</v>
      </c>
      <c r="X4415" s="89">
        <v>0</v>
      </c>
      <c r="Y4415" s="89">
        <v>0</v>
      </c>
    </row>
    <row r="4416" spans="1:25">
      <c r="A4416" s="88" t="s">
        <v>4525</v>
      </c>
      <c r="B4416" s="89">
        <v>0</v>
      </c>
      <c r="C4416" s="89">
        <v>0</v>
      </c>
      <c r="D4416" s="89">
        <v>0</v>
      </c>
      <c r="E4416" s="89">
        <v>0</v>
      </c>
      <c r="F4416" s="89">
        <v>0</v>
      </c>
      <c r="G4416" s="89">
        <v>0</v>
      </c>
      <c r="H4416" s="89">
        <v>0</v>
      </c>
      <c r="I4416" s="89">
        <v>0</v>
      </c>
      <c r="J4416" s="89">
        <v>0</v>
      </c>
      <c r="K4416" s="89">
        <v>0</v>
      </c>
      <c r="L4416" s="89">
        <v>0</v>
      </c>
      <c r="M4416" s="89">
        <v>0</v>
      </c>
      <c r="N4416" s="89">
        <v>0</v>
      </c>
      <c r="O4416" s="89">
        <v>0</v>
      </c>
      <c r="P4416" s="89">
        <v>0</v>
      </c>
      <c r="Q4416" s="89">
        <v>0</v>
      </c>
      <c r="R4416" s="89">
        <v>0</v>
      </c>
      <c r="S4416" s="89">
        <v>0</v>
      </c>
      <c r="T4416" s="89">
        <v>0</v>
      </c>
      <c r="U4416" s="89">
        <v>0</v>
      </c>
      <c r="V4416" s="89">
        <v>0</v>
      </c>
      <c r="W4416" s="89">
        <v>0</v>
      </c>
      <c r="X4416" s="89">
        <v>0</v>
      </c>
      <c r="Y4416" s="89">
        <v>0</v>
      </c>
    </row>
    <row r="4417" spans="1:25">
      <c r="A4417" s="88" t="s">
        <v>4526</v>
      </c>
      <c r="B4417" s="89">
        <v>0</v>
      </c>
      <c r="C4417" s="89">
        <v>0</v>
      </c>
      <c r="D4417" s="89">
        <v>0</v>
      </c>
      <c r="E4417" s="89">
        <v>0</v>
      </c>
      <c r="F4417" s="89">
        <v>0</v>
      </c>
      <c r="G4417" s="89">
        <v>0</v>
      </c>
      <c r="H4417" s="89">
        <v>0</v>
      </c>
      <c r="I4417" s="89">
        <v>0</v>
      </c>
      <c r="J4417" s="89">
        <v>0</v>
      </c>
      <c r="K4417" s="89">
        <v>0</v>
      </c>
      <c r="L4417" s="89">
        <v>0</v>
      </c>
      <c r="M4417" s="89">
        <v>0</v>
      </c>
      <c r="N4417" s="89">
        <v>0</v>
      </c>
      <c r="O4417" s="89">
        <v>0</v>
      </c>
      <c r="P4417" s="89">
        <v>0</v>
      </c>
      <c r="Q4417" s="89">
        <v>0</v>
      </c>
      <c r="R4417" s="89">
        <v>0</v>
      </c>
      <c r="S4417" s="89">
        <v>0</v>
      </c>
      <c r="T4417" s="89">
        <v>0</v>
      </c>
      <c r="U4417" s="89">
        <v>0</v>
      </c>
      <c r="V4417" s="89">
        <v>0</v>
      </c>
      <c r="W4417" s="89">
        <v>0</v>
      </c>
      <c r="X4417" s="89">
        <v>0</v>
      </c>
      <c r="Y4417" s="89">
        <v>0</v>
      </c>
    </row>
    <row r="4418" spans="1:25">
      <c r="A4418" s="88" t="s">
        <v>4527</v>
      </c>
      <c r="B4418" s="89">
        <v>0</v>
      </c>
      <c r="C4418" s="89">
        <v>0</v>
      </c>
      <c r="D4418" s="89">
        <v>0</v>
      </c>
      <c r="E4418" s="89">
        <v>0</v>
      </c>
      <c r="F4418" s="89">
        <v>0</v>
      </c>
      <c r="G4418" s="89">
        <v>0</v>
      </c>
      <c r="H4418" s="89">
        <v>0</v>
      </c>
      <c r="I4418" s="89">
        <v>0</v>
      </c>
      <c r="J4418" s="89">
        <v>0</v>
      </c>
      <c r="K4418" s="89">
        <v>0</v>
      </c>
      <c r="L4418" s="89">
        <v>0</v>
      </c>
      <c r="M4418" s="89">
        <v>0</v>
      </c>
      <c r="N4418" s="89">
        <v>0</v>
      </c>
      <c r="O4418" s="89">
        <v>0</v>
      </c>
      <c r="P4418" s="89">
        <v>0</v>
      </c>
      <c r="Q4418" s="89">
        <v>0</v>
      </c>
      <c r="R4418" s="89">
        <v>0</v>
      </c>
      <c r="S4418" s="89">
        <v>0</v>
      </c>
      <c r="T4418" s="89">
        <v>0</v>
      </c>
      <c r="U4418" s="89">
        <v>0</v>
      </c>
      <c r="V4418" s="89">
        <v>0</v>
      </c>
      <c r="W4418" s="89">
        <v>0</v>
      </c>
      <c r="X4418" s="89">
        <v>0</v>
      </c>
      <c r="Y4418" s="89">
        <v>0</v>
      </c>
    </row>
    <row r="4419" spans="1:25">
      <c r="A4419" s="88" t="s">
        <v>4528</v>
      </c>
      <c r="B4419" s="89">
        <v>0</v>
      </c>
      <c r="C4419" s="89">
        <v>0</v>
      </c>
      <c r="D4419" s="89">
        <v>0</v>
      </c>
      <c r="E4419" s="89">
        <v>0</v>
      </c>
      <c r="F4419" s="89">
        <v>0</v>
      </c>
      <c r="G4419" s="89">
        <v>0</v>
      </c>
      <c r="H4419" s="89">
        <v>0</v>
      </c>
      <c r="I4419" s="89">
        <v>0</v>
      </c>
      <c r="J4419" s="89">
        <v>0</v>
      </c>
      <c r="K4419" s="89">
        <v>0</v>
      </c>
      <c r="L4419" s="89">
        <v>0</v>
      </c>
      <c r="M4419" s="89">
        <v>0</v>
      </c>
      <c r="N4419" s="89">
        <v>0</v>
      </c>
      <c r="O4419" s="89">
        <v>0</v>
      </c>
      <c r="P4419" s="89">
        <v>0</v>
      </c>
      <c r="Q4419" s="89">
        <v>0</v>
      </c>
      <c r="R4419" s="89">
        <v>0</v>
      </c>
      <c r="S4419" s="89">
        <v>0</v>
      </c>
      <c r="T4419" s="89">
        <v>0</v>
      </c>
      <c r="U4419" s="89">
        <v>0</v>
      </c>
      <c r="V4419" s="89">
        <v>0</v>
      </c>
      <c r="W4419" s="89">
        <v>0</v>
      </c>
      <c r="X4419" s="89">
        <v>0</v>
      </c>
      <c r="Y4419" s="89">
        <v>0</v>
      </c>
    </row>
    <row r="4420" spans="1:25">
      <c r="A4420" s="88" t="s">
        <v>4529</v>
      </c>
      <c r="B4420" s="89">
        <v>0</v>
      </c>
      <c r="C4420" s="89">
        <v>0</v>
      </c>
      <c r="D4420" s="89">
        <v>0</v>
      </c>
      <c r="E4420" s="89">
        <v>0</v>
      </c>
      <c r="F4420" s="89">
        <v>0</v>
      </c>
      <c r="G4420" s="89">
        <v>0</v>
      </c>
      <c r="H4420" s="89">
        <v>0</v>
      </c>
      <c r="I4420" s="89">
        <v>0</v>
      </c>
      <c r="J4420" s="89">
        <v>0</v>
      </c>
      <c r="K4420" s="89">
        <v>0</v>
      </c>
      <c r="L4420" s="89">
        <v>0</v>
      </c>
      <c r="M4420" s="89">
        <v>0</v>
      </c>
      <c r="N4420" s="89">
        <v>0</v>
      </c>
      <c r="O4420" s="89">
        <v>0</v>
      </c>
      <c r="P4420" s="89">
        <v>0</v>
      </c>
      <c r="Q4420" s="89">
        <v>0</v>
      </c>
      <c r="R4420" s="89">
        <v>0</v>
      </c>
      <c r="S4420" s="89">
        <v>0</v>
      </c>
      <c r="T4420" s="89">
        <v>0</v>
      </c>
      <c r="U4420" s="89">
        <v>0</v>
      </c>
      <c r="V4420" s="89">
        <v>0</v>
      </c>
      <c r="W4420" s="89">
        <v>0</v>
      </c>
      <c r="X4420" s="89">
        <v>0</v>
      </c>
      <c r="Y4420" s="89">
        <v>0</v>
      </c>
    </row>
    <row r="4421" spans="1:25">
      <c r="A4421" s="88" t="s">
        <v>4530</v>
      </c>
      <c r="B4421" s="89">
        <v>0</v>
      </c>
      <c r="C4421" s="89">
        <v>0</v>
      </c>
      <c r="D4421" s="89">
        <v>0</v>
      </c>
      <c r="E4421" s="89">
        <v>0</v>
      </c>
      <c r="F4421" s="89">
        <v>0</v>
      </c>
      <c r="G4421" s="89">
        <v>0</v>
      </c>
      <c r="H4421" s="89">
        <v>0</v>
      </c>
      <c r="I4421" s="89">
        <v>0</v>
      </c>
      <c r="J4421" s="89">
        <v>0</v>
      </c>
      <c r="K4421" s="89">
        <v>0</v>
      </c>
      <c r="L4421" s="89">
        <v>0</v>
      </c>
      <c r="M4421" s="89">
        <v>0</v>
      </c>
      <c r="N4421" s="89">
        <v>0</v>
      </c>
      <c r="O4421" s="89">
        <v>0</v>
      </c>
      <c r="P4421" s="89">
        <v>0</v>
      </c>
      <c r="Q4421" s="89">
        <v>0</v>
      </c>
      <c r="R4421" s="89">
        <v>0</v>
      </c>
      <c r="S4421" s="89">
        <v>0</v>
      </c>
      <c r="T4421" s="89">
        <v>0</v>
      </c>
      <c r="U4421" s="89">
        <v>0</v>
      </c>
      <c r="V4421" s="89">
        <v>0</v>
      </c>
      <c r="W4421" s="89">
        <v>0</v>
      </c>
      <c r="X4421" s="89">
        <v>0</v>
      </c>
      <c r="Y4421" s="89">
        <v>0</v>
      </c>
    </row>
    <row r="4422" spans="1:25">
      <c r="A4422" s="88" t="s">
        <v>4531</v>
      </c>
      <c r="B4422" s="89">
        <v>0</v>
      </c>
      <c r="C4422" s="89">
        <v>0</v>
      </c>
      <c r="D4422" s="89">
        <v>0</v>
      </c>
      <c r="E4422" s="89">
        <v>0</v>
      </c>
      <c r="F4422" s="89">
        <v>0</v>
      </c>
      <c r="G4422" s="89">
        <v>0</v>
      </c>
      <c r="H4422" s="89">
        <v>0</v>
      </c>
      <c r="I4422" s="89">
        <v>0</v>
      </c>
      <c r="J4422" s="89">
        <v>0</v>
      </c>
      <c r="K4422" s="89">
        <v>0</v>
      </c>
      <c r="L4422" s="89">
        <v>0</v>
      </c>
      <c r="M4422" s="89">
        <v>0</v>
      </c>
      <c r="N4422" s="89">
        <v>0</v>
      </c>
      <c r="O4422" s="89">
        <v>0</v>
      </c>
      <c r="P4422" s="89">
        <v>0</v>
      </c>
      <c r="Q4422" s="89">
        <v>0</v>
      </c>
      <c r="R4422" s="89">
        <v>0</v>
      </c>
      <c r="S4422" s="89">
        <v>0</v>
      </c>
      <c r="T4422" s="89">
        <v>0</v>
      </c>
      <c r="U4422" s="89">
        <v>0</v>
      </c>
      <c r="V4422" s="89">
        <v>0</v>
      </c>
      <c r="W4422" s="89">
        <v>0</v>
      </c>
      <c r="X4422" s="89">
        <v>0</v>
      </c>
      <c r="Y4422" s="89">
        <v>0</v>
      </c>
    </row>
    <row r="4423" spans="1:25">
      <c r="A4423" s="88" t="s">
        <v>4532</v>
      </c>
      <c r="B4423" s="89">
        <v>0</v>
      </c>
      <c r="C4423" s="89">
        <v>0</v>
      </c>
      <c r="D4423" s="89">
        <v>0</v>
      </c>
      <c r="E4423" s="89">
        <v>0</v>
      </c>
      <c r="F4423" s="89">
        <v>0</v>
      </c>
      <c r="G4423" s="89">
        <v>0</v>
      </c>
      <c r="H4423" s="89">
        <v>0</v>
      </c>
      <c r="I4423" s="89">
        <v>0</v>
      </c>
      <c r="J4423" s="89">
        <v>0</v>
      </c>
      <c r="K4423" s="89">
        <v>0</v>
      </c>
      <c r="L4423" s="89">
        <v>0</v>
      </c>
      <c r="M4423" s="89">
        <v>0</v>
      </c>
      <c r="N4423" s="89">
        <v>0</v>
      </c>
      <c r="O4423" s="89">
        <v>0</v>
      </c>
      <c r="P4423" s="89">
        <v>0</v>
      </c>
      <c r="Q4423" s="89">
        <v>0</v>
      </c>
      <c r="R4423" s="89">
        <v>0</v>
      </c>
      <c r="S4423" s="89">
        <v>0</v>
      </c>
      <c r="T4423" s="89">
        <v>0</v>
      </c>
      <c r="U4423" s="89">
        <v>0</v>
      </c>
      <c r="V4423" s="89">
        <v>0</v>
      </c>
      <c r="W4423" s="89">
        <v>0</v>
      </c>
      <c r="X4423" s="89">
        <v>0</v>
      </c>
      <c r="Y4423" s="89">
        <v>0</v>
      </c>
    </row>
    <row r="4424" spans="1:25">
      <c r="A4424" s="88" t="s">
        <v>4533</v>
      </c>
      <c r="B4424" s="89">
        <v>0</v>
      </c>
      <c r="C4424" s="89">
        <v>0</v>
      </c>
      <c r="D4424" s="89">
        <v>0</v>
      </c>
      <c r="E4424" s="89">
        <v>0</v>
      </c>
      <c r="F4424" s="89">
        <v>0</v>
      </c>
      <c r="G4424" s="89">
        <v>0</v>
      </c>
      <c r="H4424" s="89">
        <v>0</v>
      </c>
      <c r="I4424" s="89">
        <v>0</v>
      </c>
      <c r="J4424" s="89">
        <v>0</v>
      </c>
      <c r="K4424" s="89">
        <v>0</v>
      </c>
      <c r="L4424" s="89">
        <v>0</v>
      </c>
      <c r="M4424" s="89">
        <v>0</v>
      </c>
      <c r="N4424" s="89">
        <v>0</v>
      </c>
      <c r="O4424" s="89">
        <v>0</v>
      </c>
      <c r="P4424" s="89">
        <v>0</v>
      </c>
      <c r="Q4424" s="89">
        <v>0</v>
      </c>
      <c r="R4424" s="89">
        <v>0</v>
      </c>
      <c r="S4424" s="89">
        <v>0</v>
      </c>
      <c r="T4424" s="89">
        <v>0</v>
      </c>
      <c r="U4424" s="89">
        <v>0</v>
      </c>
      <c r="V4424" s="89">
        <v>0</v>
      </c>
      <c r="W4424" s="89">
        <v>0</v>
      </c>
      <c r="X4424" s="89">
        <v>0</v>
      </c>
      <c r="Y4424" s="89">
        <v>0</v>
      </c>
    </row>
    <row r="4425" spans="1:25">
      <c r="A4425" s="88" t="s">
        <v>4534</v>
      </c>
      <c r="B4425" s="89">
        <v>0</v>
      </c>
      <c r="C4425" s="89">
        <v>0</v>
      </c>
      <c r="D4425" s="89">
        <v>0</v>
      </c>
      <c r="E4425" s="89">
        <v>0</v>
      </c>
      <c r="F4425" s="89">
        <v>0</v>
      </c>
      <c r="G4425" s="89">
        <v>0</v>
      </c>
      <c r="H4425" s="89">
        <v>0</v>
      </c>
      <c r="I4425" s="89">
        <v>0</v>
      </c>
      <c r="J4425" s="89">
        <v>0</v>
      </c>
      <c r="K4425" s="89">
        <v>0</v>
      </c>
      <c r="L4425" s="89">
        <v>0</v>
      </c>
      <c r="M4425" s="89">
        <v>0</v>
      </c>
      <c r="N4425" s="89">
        <v>0</v>
      </c>
      <c r="O4425" s="89">
        <v>0</v>
      </c>
      <c r="P4425" s="89">
        <v>0</v>
      </c>
      <c r="Q4425" s="89">
        <v>0</v>
      </c>
      <c r="R4425" s="89">
        <v>0</v>
      </c>
      <c r="S4425" s="89">
        <v>0</v>
      </c>
      <c r="T4425" s="89">
        <v>0</v>
      </c>
      <c r="U4425" s="89">
        <v>0</v>
      </c>
      <c r="V4425" s="89">
        <v>0</v>
      </c>
      <c r="W4425" s="89">
        <v>0</v>
      </c>
      <c r="X4425" s="89">
        <v>0</v>
      </c>
      <c r="Y4425" s="89">
        <v>0</v>
      </c>
    </row>
    <row r="4426" spans="1:25">
      <c r="A4426" s="88" t="s">
        <v>4535</v>
      </c>
      <c r="B4426" s="89">
        <v>0</v>
      </c>
      <c r="C4426" s="89">
        <v>0</v>
      </c>
      <c r="D4426" s="89">
        <v>0</v>
      </c>
      <c r="E4426" s="89">
        <v>0</v>
      </c>
      <c r="F4426" s="89">
        <v>0</v>
      </c>
      <c r="G4426" s="89">
        <v>0</v>
      </c>
      <c r="H4426" s="89">
        <v>0</v>
      </c>
      <c r="I4426" s="89">
        <v>0</v>
      </c>
      <c r="J4426" s="89">
        <v>0</v>
      </c>
      <c r="K4426" s="89">
        <v>0</v>
      </c>
      <c r="L4426" s="89">
        <v>0</v>
      </c>
      <c r="M4426" s="89">
        <v>0</v>
      </c>
      <c r="N4426" s="89">
        <v>0</v>
      </c>
      <c r="O4426" s="89">
        <v>0</v>
      </c>
      <c r="P4426" s="89">
        <v>0</v>
      </c>
      <c r="Q4426" s="89">
        <v>0</v>
      </c>
      <c r="R4426" s="89">
        <v>0</v>
      </c>
      <c r="S4426" s="89">
        <v>0</v>
      </c>
      <c r="T4426" s="89">
        <v>0</v>
      </c>
      <c r="U4426" s="89">
        <v>0</v>
      </c>
      <c r="V4426" s="89">
        <v>0</v>
      </c>
      <c r="W4426" s="89">
        <v>0</v>
      </c>
      <c r="X4426" s="89">
        <v>0</v>
      </c>
      <c r="Y4426" s="89">
        <v>0</v>
      </c>
    </row>
    <row r="4427" spans="1:25">
      <c r="A4427" s="88" t="s">
        <v>4536</v>
      </c>
      <c r="B4427" s="89">
        <v>0</v>
      </c>
      <c r="C4427" s="89">
        <v>0</v>
      </c>
      <c r="D4427" s="89">
        <v>0</v>
      </c>
      <c r="E4427" s="89">
        <v>0</v>
      </c>
      <c r="F4427" s="89">
        <v>0</v>
      </c>
      <c r="G4427" s="89">
        <v>0</v>
      </c>
      <c r="H4427" s="89">
        <v>0</v>
      </c>
      <c r="I4427" s="89">
        <v>0</v>
      </c>
      <c r="J4427" s="89">
        <v>0</v>
      </c>
      <c r="K4427" s="89">
        <v>0</v>
      </c>
      <c r="L4427" s="89">
        <v>0</v>
      </c>
      <c r="M4427" s="89">
        <v>0</v>
      </c>
      <c r="N4427" s="89">
        <v>0</v>
      </c>
      <c r="O4427" s="89">
        <v>0</v>
      </c>
      <c r="P4427" s="89">
        <v>0</v>
      </c>
      <c r="Q4427" s="89">
        <v>0</v>
      </c>
      <c r="R4427" s="89">
        <v>0</v>
      </c>
      <c r="S4427" s="89">
        <v>0</v>
      </c>
      <c r="T4427" s="89">
        <v>0</v>
      </c>
      <c r="U4427" s="89">
        <v>0</v>
      </c>
      <c r="V4427" s="89">
        <v>0</v>
      </c>
      <c r="W4427" s="89">
        <v>0</v>
      </c>
      <c r="X4427" s="89">
        <v>0</v>
      </c>
      <c r="Y4427" s="89">
        <v>0</v>
      </c>
    </row>
    <row r="4428" spans="1:25">
      <c r="A4428" s="88" t="s">
        <v>4537</v>
      </c>
      <c r="B4428" s="89">
        <v>-102.97</v>
      </c>
      <c r="C4428" s="89">
        <v>-98.47</v>
      </c>
      <c r="D4428" s="89">
        <v>-88.96</v>
      </c>
      <c r="E4428" s="89">
        <v>-65.239999999999995</v>
      </c>
      <c r="F4428" s="89">
        <v>-94.29</v>
      </c>
      <c r="G4428" s="89">
        <v>-121.05</v>
      </c>
      <c r="H4428" s="89">
        <v>-106.42</v>
      </c>
      <c r="I4428" s="89">
        <v>-67.11</v>
      </c>
      <c r="J4428" s="89">
        <v>-49.1</v>
      </c>
      <c r="K4428" s="89">
        <v>-22.35</v>
      </c>
      <c r="L4428" s="89">
        <v>-16.82</v>
      </c>
      <c r="M4428" s="89">
        <v>-19.93</v>
      </c>
      <c r="N4428" s="89">
        <v>-17.95</v>
      </c>
      <c r="O4428" s="89">
        <v>-19.829999999999998</v>
      </c>
      <c r="P4428" s="89">
        <v>-16.41</v>
      </c>
      <c r="Q4428" s="89">
        <v>-14.73</v>
      </c>
      <c r="R4428" s="89">
        <v>-16.5</v>
      </c>
      <c r="S4428" s="89">
        <v>-17.12</v>
      </c>
      <c r="T4428" s="89">
        <v>-18.059999999999999</v>
      </c>
      <c r="U4428" s="89">
        <v>-19.5</v>
      </c>
      <c r="V4428" s="89">
        <v>-25.34</v>
      </c>
      <c r="W4428" s="89">
        <v>-61.89</v>
      </c>
      <c r="X4428" s="89">
        <v>-94.69</v>
      </c>
      <c r="Y4428" s="89">
        <v>-96.16</v>
      </c>
    </row>
    <row r="4429" spans="1:25">
      <c r="A4429" s="88" t="s">
        <v>4538</v>
      </c>
      <c r="B4429" s="89">
        <v>-47.35</v>
      </c>
      <c r="C4429" s="89">
        <v>-42.38</v>
      </c>
      <c r="D4429" s="89">
        <v>-34.92</v>
      </c>
      <c r="E4429" s="89">
        <v>-39.19</v>
      </c>
      <c r="F4429" s="89">
        <v>-47.86</v>
      </c>
      <c r="G4429" s="89">
        <v>-57.32</v>
      </c>
      <c r="H4429" s="89">
        <v>-33.049999999999997</v>
      </c>
      <c r="I4429" s="89">
        <v>-18.41</v>
      </c>
      <c r="J4429" s="89">
        <v>-12.21</v>
      </c>
      <c r="K4429" s="89">
        <v>-10.7</v>
      </c>
      <c r="L4429" s="89">
        <v>-12.86</v>
      </c>
      <c r="M4429" s="89">
        <v>-17.100000000000001</v>
      </c>
      <c r="N4429" s="89">
        <v>-10.29</v>
      </c>
      <c r="O4429" s="89">
        <v>-10.24</v>
      </c>
      <c r="P4429" s="89">
        <v>-10.25</v>
      </c>
      <c r="Q4429" s="89">
        <v>-9.0299999999999994</v>
      </c>
      <c r="R4429" s="89">
        <v>-10.83</v>
      </c>
      <c r="S4429" s="89">
        <v>-13.7</v>
      </c>
      <c r="T4429" s="89">
        <v>-9.58</v>
      </c>
      <c r="U4429" s="89">
        <v>-17.57</v>
      </c>
      <c r="V4429" s="89">
        <v>-16.02</v>
      </c>
      <c r="W4429" s="89">
        <v>-22.61</v>
      </c>
      <c r="X4429" s="89">
        <v>-45.9</v>
      </c>
      <c r="Y4429" s="89">
        <v>-40.61</v>
      </c>
    </row>
    <row r="4430" spans="1:25">
      <c r="A4430" s="88" t="s">
        <v>4539</v>
      </c>
      <c r="B4430" s="89">
        <v>0</v>
      </c>
      <c r="C4430" s="89">
        <v>0</v>
      </c>
      <c r="D4430" s="89">
        <v>0</v>
      </c>
      <c r="E4430" s="89">
        <v>0</v>
      </c>
      <c r="F4430" s="89">
        <v>-35.479999999999997</v>
      </c>
      <c r="G4430" s="89">
        <v>-74.930000000000007</v>
      </c>
      <c r="H4430" s="89">
        <v>-24.79</v>
      </c>
      <c r="I4430" s="89">
        <v>-4.32</v>
      </c>
      <c r="J4430" s="89">
        <v>-0.14000000000000001</v>
      </c>
      <c r="K4430" s="89">
        <v>0</v>
      </c>
      <c r="L4430" s="89">
        <v>0</v>
      </c>
      <c r="M4430" s="89">
        <v>0</v>
      </c>
      <c r="N4430" s="89">
        <v>0</v>
      </c>
      <c r="O4430" s="89">
        <v>0</v>
      </c>
      <c r="P4430" s="89">
        <v>0</v>
      </c>
      <c r="Q4430" s="89">
        <v>0</v>
      </c>
      <c r="R4430" s="89">
        <v>0</v>
      </c>
      <c r="S4430" s="89">
        <v>0</v>
      </c>
      <c r="T4430" s="89">
        <v>0</v>
      </c>
      <c r="U4430" s="89">
        <v>0</v>
      </c>
      <c r="V4430" s="89">
        <v>0</v>
      </c>
      <c r="W4430" s="89">
        <v>-3.62</v>
      </c>
      <c r="X4430" s="89">
        <v>-18.13</v>
      </c>
      <c r="Y4430" s="89">
        <v>-8.5500000000000007</v>
      </c>
    </row>
    <row r="4431" spans="1:25">
      <c r="A4431" s="88" t="s">
        <v>4540</v>
      </c>
      <c r="B4431" s="89">
        <v>-203.12</v>
      </c>
      <c r="C4431" s="89">
        <v>-151.96</v>
      </c>
      <c r="D4431" s="89">
        <v>-158.04</v>
      </c>
      <c r="E4431" s="89">
        <v>-206.48</v>
      </c>
      <c r="F4431" s="89">
        <v>-261.49</v>
      </c>
      <c r="G4431" s="89">
        <v>-315.48</v>
      </c>
      <c r="H4431" s="89">
        <v>-273.58999999999997</v>
      </c>
      <c r="I4431" s="89">
        <v>-210.9</v>
      </c>
      <c r="J4431" s="89">
        <v>-221.88</v>
      </c>
      <c r="K4431" s="89">
        <v>-192.2</v>
      </c>
      <c r="L4431" s="89">
        <v>-160.63999999999999</v>
      </c>
      <c r="M4431" s="89">
        <v>-160.99</v>
      </c>
      <c r="N4431" s="89">
        <v>-147.94999999999999</v>
      </c>
      <c r="O4431" s="89">
        <v>-130.66</v>
      </c>
      <c r="P4431" s="89">
        <v>-147.19</v>
      </c>
      <c r="Q4431" s="89">
        <v>-148.54</v>
      </c>
      <c r="R4431" s="89">
        <v>-134.63999999999999</v>
      </c>
      <c r="S4431" s="89">
        <v>-141.54</v>
      </c>
      <c r="T4431" s="89">
        <v>-131.54</v>
      </c>
      <c r="U4431" s="89">
        <v>-116.66</v>
      </c>
      <c r="V4431" s="89">
        <v>-149.88</v>
      </c>
      <c r="W4431" s="89">
        <v>-200.51</v>
      </c>
      <c r="X4431" s="89">
        <v>-256.12</v>
      </c>
      <c r="Y4431" s="89">
        <v>-277.14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5</vt:i4>
      </vt:variant>
      <vt:variant>
        <vt:lpstr>Intervalos com Nome</vt:lpstr>
      </vt:variant>
      <vt:variant>
        <vt:i4>1</vt:i4>
      </vt:variant>
    </vt:vector>
  </HeadingPairs>
  <TitlesOfParts>
    <vt:vector size="6" baseType="lpstr">
      <vt:lpstr>Fornecida</vt:lpstr>
      <vt:lpstr>Minima</vt:lpstr>
      <vt:lpstr>Energia Minima rigoroso</vt:lpstr>
      <vt:lpstr>Node actual demand d=1.0</vt:lpstr>
      <vt:lpstr>INPUT</vt:lpstr>
      <vt:lpstr>SIG</vt:lpstr>
    </vt:vector>
  </TitlesOfParts>
  <Company>LNEC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Aisha Zulquifal Mamade</dc:creator>
  <cp:lastModifiedBy>Maria Regina Casimiro</cp:lastModifiedBy>
  <cp:lastPrinted>2015-05-29T10:10:28Z</cp:lastPrinted>
  <dcterms:created xsi:type="dcterms:W3CDTF">2014-11-04T16:48:27Z</dcterms:created>
  <dcterms:modified xsi:type="dcterms:W3CDTF">2024-04-01T13:25:55Z</dcterms:modified>
</cp:coreProperties>
</file>